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to\Downloads\"/>
    </mc:Choice>
  </mc:AlternateContent>
  <xr:revisionPtr revIDLastSave="0" documentId="13_ncr:1_{D5570DD6-0CB9-41AB-BE87-12425B5ADC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記録入力" sheetId="1" r:id="rId1"/>
    <sheet name="男子選手" sheetId="2" r:id="rId2"/>
    <sheet name="追加登録選手" sheetId="6" r:id="rId3"/>
    <sheet name="master1" sheetId="4" state="hidden" r:id="rId4"/>
    <sheet name="master2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M6" i="2" s="1"/>
  <c r="I7" i="2"/>
  <c r="J7" i="2" s="1"/>
  <c r="I8" i="2"/>
  <c r="I9" i="2"/>
  <c r="N9" i="2" s="1"/>
  <c r="I10" i="2"/>
  <c r="M10" i="2" s="1"/>
  <c r="I11" i="2"/>
  <c r="N11" i="2" s="1"/>
  <c r="I12" i="2"/>
  <c r="M12" i="2" s="1"/>
  <c r="I13" i="2"/>
  <c r="N13" i="2" s="1"/>
  <c r="I14" i="2"/>
  <c r="M14" i="2" s="1"/>
  <c r="I15" i="2"/>
  <c r="N15" i="2" s="1"/>
  <c r="I16" i="2"/>
  <c r="I17" i="2"/>
  <c r="N17" i="2" s="1"/>
  <c r="I18" i="2"/>
  <c r="M18" i="2" s="1"/>
  <c r="I19" i="2"/>
  <c r="J19" i="2" s="1"/>
  <c r="I20" i="2"/>
  <c r="I21" i="2"/>
  <c r="N21" i="2" s="1"/>
  <c r="I22" i="2"/>
  <c r="M22" i="2" s="1"/>
  <c r="I23" i="2"/>
  <c r="N23" i="2" s="1"/>
  <c r="I24" i="2"/>
  <c r="I25" i="2"/>
  <c r="N25" i="2" s="1"/>
  <c r="I26" i="2"/>
  <c r="M26" i="2" s="1"/>
  <c r="I27" i="2"/>
  <c r="J27" i="2" s="1"/>
  <c r="I28" i="2"/>
  <c r="N28" i="2" s="1"/>
  <c r="I29" i="2"/>
  <c r="N29" i="2" s="1"/>
  <c r="I30" i="2"/>
  <c r="M30" i="2" s="1"/>
  <c r="I31" i="2"/>
  <c r="N31" i="2" s="1"/>
  <c r="I32" i="2"/>
  <c r="N32" i="2" s="1"/>
  <c r="I33" i="2"/>
  <c r="N33" i="2" s="1"/>
  <c r="I34" i="2"/>
  <c r="M34" i="2" s="1"/>
  <c r="I35" i="2"/>
  <c r="J35" i="2" s="1"/>
  <c r="I36" i="2"/>
  <c r="N36" i="2" s="1"/>
  <c r="I37" i="2"/>
  <c r="N37" i="2" s="1"/>
  <c r="I38" i="2"/>
  <c r="M38" i="2" s="1"/>
  <c r="I39" i="2"/>
  <c r="N39" i="2" s="1"/>
  <c r="I40" i="2"/>
  <c r="N40" i="2" s="1"/>
  <c r="I41" i="2"/>
  <c r="N41" i="2" s="1"/>
  <c r="I42" i="2"/>
  <c r="M42" i="2" s="1"/>
  <c r="I43" i="2"/>
  <c r="J43" i="2" s="1"/>
  <c r="I44" i="2"/>
  <c r="M44" i="2" s="1"/>
  <c r="I45" i="2"/>
  <c r="N45" i="2" s="1"/>
  <c r="I46" i="2"/>
  <c r="M46" i="2" s="1"/>
  <c r="I47" i="2"/>
  <c r="N47" i="2" s="1"/>
  <c r="I48" i="2"/>
  <c r="M48" i="2" s="1"/>
  <c r="I49" i="2"/>
  <c r="N49" i="2" s="1"/>
  <c r="I50" i="2"/>
  <c r="M50" i="2" s="1"/>
  <c r="I51" i="2"/>
  <c r="J51" i="2" s="1"/>
  <c r="I52" i="2"/>
  <c r="N52" i="2" s="1"/>
  <c r="I53" i="2"/>
  <c r="N53" i="2" s="1"/>
  <c r="I54" i="2"/>
  <c r="M54" i="2" s="1"/>
  <c r="I55" i="2"/>
  <c r="N55" i="2" s="1"/>
  <c r="I56" i="2"/>
  <c r="M56" i="2" s="1"/>
  <c r="I57" i="2"/>
  <c r="N57" i="2" s="1"/>
  <c r="I58" i="2"/>
  <c r="M58" i="2" s="1"/>
  <c r="I59" i="2"/>
  <c r="J59" i="2" s="1"/>
  <c r="I60" i="2"/>
  <c r="I61" i="2"/>
  <c r="N61" i="2" s="1"/>
  <c r="I62" i="2"/>
  <c r="M62" i="2" s="1"/>
  <c r="I63" i="2"/>
  <c r="N63" i="2" s="1"/>
  <c r="I64" i="2"/>
  <c r="M64" i="2" s="1"/>
  <c r="I65" i="2"/>
  <c r="N65" i="2" s="1"/>
  <c r="I66" i="2"/>
  <c r="M66" i="2" s="1"/>
  <c r="I67" i="2"/>
  <c r="J67" i="2" s="1"/>
  <c r="I68" i="2"/>
  <c r="I69" i="2"/>
  <c r="N69" i="2" s="1"/>
  <c r="I70" i="2"/>
  <c r="M70" i="2" s="1"/>
  <c r="I71" i="2"/>
  <c r="J71" i="2" s="1"/>
  <c r="I72" i="2"/>
  <c r="I73" i="2"/>
  <c r="N73" i="2" s="1"/>
  <c r="I74" i="2"/>
  <c r="M74" i="2" s="1"/>
  <c r="I75" i="2"/>
  <c r="N75" i="2" s="1"/>
  <c r="I76" i="2"/>
  <c r="M76" i="2" s="1"/>
  <c r="I77" i="2"/>
  <c r="N77" i="2" s="1"/>
  <c r="I78" i="2"/>
  <c r="M78" i="2" s="1"/>
  <c r="I79" i="2"/>
  <c r="J79" i="2" s="1"/>
  <c r="I80" i="2"/>
  <c r="M80" i="2" s="1"/>
  <c r="I81" i="2"/>
  <c r="N81" i="2" s="1"/>
  <c r="I82" i="2"/>
  <c r="M82" i="2" s="1"/>
  <c r="I83" i="2"/>
  <c r="N83" i="2" s="1"/>
  <c r="I84" i="2"/>
  <c r="I85" i="2"/>
  <c r="N85" i="2" s="1"/>
  <c r="I86" i="2"/>
  <c r="M86" i="2" s="1"/>
  <c r="I87" i="2"/>
  <c r="J87" i="2" s="1"/>
  <c r="I88" i="2"/>
  <c r="M88" i="2" s="1"/>
  <c r="I89" i="2"/>
  <c r="N89" i="2" s="1"/>
  <c r="I90" i="2"/>
  <c r="M90" i="2" s="1"/>
  <c r="I91" i="2"/>
  <c r="M91" i="2" s="1"/>
  <c r="I92" i="2"/>
  <c r="M92" i="2" s="1"/>
  <c r="I93" i="2"/>
  <c r="M93" i="2" s="1"/>
  <c r="I94" i="2"/>
  <c r="M94" i="2" s="1"/>
  <c r="I95" i="2"/>
  <c r="M95" i="2" s="1"/>
  <c r="I96" i="2"/>
  <c r="M96" i="2" s="1"/>
  <c r="I97" i="2"/>
  <c r="M97" i="2" s="1"/>
  <c r="I98" i="2"/>
  <c r="M98" i="2" s="1"/>
  <c r="I99" i="2"/>
  <c r="M99" i="2" s="1"/>
  <c r="I100" i="2"/>
  <c r="M100" i="2" s="1"/>
  <c r="I101" i="2"/>
  <c r="M101" i="2" s="1"/>
  <c r="I102" i="2"/>
  <c r="M102" i="2" s="1"/>
  <c r="I103" i="2"/>
  <c r="M103" i="2" s="1"/>
  <c r="I5" i="2"/>
  <c r="N5" i="2" s="1"/>
  <c r="N66" i="2" l="1"/>
  <c r="N34" i="2"/>
  <c r="K101" i="2"/>
  <c r="L93" i="2"/>
  <c r="L97" i="2"/>
  <c r="L90" i="2"/>
  <c r="N58" i="2"/>
  <c r="N26" i="2"/>
  <c r="K97" i="2"/>
  <c r="N82" i="2"/>
  <c r="N50" i="2"/>
  <c r="N18" i="2"/>
  <c r="K94" i="2"/>
  <c r="N74" i="2"/>
  <c r="N42" i="2"/>
  <c r="N10" i="2"/>
  <c r="J91" i="2"/>
  <c r="J83" i="2"/>
  <c r="J11" i="2"/>
  <c r="L103" i="2"/>
  <c r="J98" i="2"/>
  <c r="J90" i="2"/>
  <c r="J82" i="2"/>
  <c r="J74" i="2"/>
  <c r="J66" i="2"/>
  <c r="J58" i="2"/>
  <c r="J50" i="2"/>
  <c r="J42" i="2"/>
  <c r="J34" i="2"/>
  <c r="J26" i="2"/>
  <c r="J18" i="2"/>
  <c r="J10" i="2"/>
  <c r="L102" i="2"/>
  <c r="L99" i="2"/>
  <c r="K90" i="2"/>
  <c r="J103" i="2"/>
  <c r="J95" i="2"/>
  <c r="J63" i="2"/>
  <c r="J55" i="2"/>
  <c r="J47" i="2"/>
  <c r="J39" i="2"/>
  <c r="J31" i="2"/>
  <c r="J23" i="2"/>
  <c r="J15" i="2"/>
  <c r="K102" i="2"/>
  <c r="L98" i="2"/>
  <c r="L95" i="2"/>
  <c r="K93" i="2"/>
  <c r="N86" i="2"/>
  <c r="N78" i="2"/>
  <c r="N70" i="2"/>
  <c r="N62" i="2"/>
  <c r="N54" i="2"/>
  <c r="N46" i="2"/>
  <c r="N38" i="2"/>
  <c r="N30" i="2"/>
  <c r="N22" i="2"/>
  <c r="N14" i="2"/>
  <c r="N6" i="2"/>
  <c r="J99" i="2"/>
  <c r="J75" i="2"/>
  <c r="J102" i="2"/>
  <c r="J94" i="2"/>
  <c r="J86" i="2"/>
  <c r="J78" i="2"/>
  <c r="J70" i="2"/>
  <c r="J62" i="2"/>
  <c r="J54" i="2"/>
  <c r="J46" i="2"/>
  <c r="J38" i="2"/>
  <c r="J30" i="2"/>
  <c r="J22" i="2"/>
  <c r="J14" i="2"/>
  <c r="J6" i="2"/>
  <c r="L101" i="2"/>
  <c r="K98" i="2"/>
  <c r="L94" i="2"/>
  <c r="L91" i="2"/>
  <c r="L100" i="2"/>
  <c r="N88" i="2"/>
  <c r="N76" i="2"/>
  <c r="N64" i="2"/>
  <c r="K71" i="2"/>
  <c r="L71" i="2"/>
  <c r="K96" i="2"/>
  <c r="K95" i="2"/>
  <c r="K88" i="2"/>
  <c r="L88" i="2"/>
  <c r="K84" i="2"/>
  <c r="L84" i="2"/>
  <c r="K76" i="2"/>
  <c r="L76" i="2"/>
  <c r="K68" i="2"/>
  <c r="L68" i="2"/>
  <c r="K60" i="2"/>
  <c r="L60" i="2"/>
  <c r="K52" i="2"/>
  <c r="L52" i="2"/>
  <c r="K40" i="2"/>
  <c r="L40" i="2"/>
  <c r="K36" i="2"/>
  <c r="L36" i="2"/>
  <c r="K28" i="2"/>
  <c r="L28" i="2"/>
  <c r="K20" i="2"/>
  <c r="L20" i="2"/>
  <c r="K8" i="2"/>
  <c r="L8" i="2"/>
  <c r="L96" i="2"/>
  <c r="L92" i="2"/>
  <c r="N84" i="2"/>
  <c r="N80" i="2"/>
  <c r="N60" i="2"/>
  <c r="N56" i="2"/>
  <c r="N12" i="2"/>
  <c r="N8" i="2"/>
  <c r="K87" i="2"/>
  <c r="L87" i="2"/>
  <c r="K79" i="2"/>
  <c r="L79" i="2"/>
  <c r="K67" i="2"/>
  <c r="L67" i="2"/>
  <c r="K59" i="2"/>
  <c r="L59" i="2"/>
  <c r="K51" i="2"/>
  <c r="L51" i="2"/>
  <c r="K43" i="2"/>
  <c r="L43" i="2"/>
  <c r="K35" i="2"/>
  <c r="L35" i="2"/>
  <c r="K27" i="2"/>
  <c r="L27" i="2"/>
  <c r="K19" i="2"/>
  <c r="L19" i="2"/>
  <c r="K7" i="2"/>
  <c r="L7" i="2"/>
  <c r="K103" i="2"/>
  <c r="K92" i="2"/>
  <c r="K91" i="2"/>
  <c r="M68" i="2"/>
  <c r="M36" i="2"/>
  <c r="M28" i="2"/>
  <c r="M20" i="2"/>
  <c r="K26" i="2"/>
  <c r="L26" i="2"/>
  <c r="K22" i="2"/>
  <c r="L22" i="2"/>
  <c r="K18" i="2"/>
  <c r="L18" i="2"/>
  <c r="K14" i="2"/>
  <c r="L14" i="2"/>
  <c r="K10" i="2"/>
  <c r="L10" i="2"/>
  <c r="K6" i="2"/>
  <c r="L6" i="2"/>
  <c r="J101" i="2"/>
  <c r="J97" i="2"/>
  <c r="J93" i="2"/>
  <c r="J89" i="2"/>
  <c r="J8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7" i="2"/>
  <c r="N79" i="2"/>
  <c r="N71" i="2"/>
  <c r="N67" i="2"/>
  <c r="N59" i="2"/>
  <c r="N51" i="2"/>
  <c r="N43" i="2"/>
  <c r="N35" i="2"/>
  <c r="N27" i="2"/>
  <c r="N19" i="2"/>
  <c r="N7" i="2"/>
  <c r="K5" i="2"/>
  <c r="L5" i="2"/>
  <c r="K80" i="2"/>
  <c r="L80" i="2"/>
  <c r="K72" i="2"/>
  <c r="L72" i="2"/>
  <c r="K64" i="2"/>
  <c r="L64" i="2"/>
  <c r="K56" i="2"/>
  <c r="L56" i="2"/>
  <c r="K48" i="2"/>
  <c r="L48" i="2"/>
  <c r="K44" i="2"/>
  <c r="L44" i="2"/>
  <c r="K32" i="2"/>
  <c r="L32" i="2"/>
  <c r="K24" i="2"/>
  <c r="L24" i="2"/>
  <c r="K16" i="2"/>
  <c r="L16" i="2"/>
  <c r="K12" i="2"/>
  <c r="L12" i="2"/>
  <c r="N72" i="2"/>
  <c r="N68" i="2"/>
  <c r="N48" i="2"/>
  <c r="N44" i="2"/>
  <c r="N24" i="2"/>
  <c r="N20" i="2"/>
  <c r="N16" i="2"/>
  <c r="K83" i="2"/>
  <c r="L83" i="2"/>
  <c r="K75" i="2"/>
  <c r="L75" i="2"/>
  <c r="K63" i="2"/>
  <c r="L63" i="2"/>
  <c r="K55" i="2"/>
  <c r="L55" i="2"/>
  <c r="K47" i="2"/>
  <c r="L47" i="2"/>
  <c r="K39" i="2"/>
  <c r="L39" i="2"/>
  <c r="K31" i="2"/>
  <c r="L31" i="2"/>
  <c r="K23" i="2"/>
  <c r="L23" i="2"/>
  <c r="K15" i="2"/>
  <c r="L15" i="2"/>
  <c r="K11" i="2"/>
  <c r="L11" i="2"/>
  <c r="K100" i="2"/>
  <c r="K99" i="2"/>
  <c r="M84" i="2"/>
  <c r="M72" i="2"/>
  <c r="M60" i="2"/>
  <c r="M52" i="2"/>
  <c r="M40" i="2"/>
  <c r="M32" i="2"/>
  <c r="M24" i="2"/>
  <c r="M16" i="2"/>
  <c r="M8" i="2"/>
  <c r="K86" i="2"/>
  <c r="L86" i="2"/>
  <c r="K82" i="2"/>
  <c r="L82" i="2"/>
  <c r="K78" i="2"/>
  <c r="L78" i="2"/>
  <c r="K74" i="2"/>
  <c r="L74" i="2"/>
  <c r="K70" i="2"/>
  <c r="L70" i="2"/>
  <c r="K66" i="2"/>
  <c r="L66" i="2"/>
  <c r="K62" i="2"/>
  <c r="L62" i="2"/>
  <c r="K58" i="2"/>
  <c r="L58" i="2"/>
  <c r="K54" i="2"/>
  <c r="L54" i="2"/>
  <c r="K50" i="2"/>
  <c r="L50" i="2"/>
  <c r="K46" i="2"/>
  <c r="L46" i="2"/>
  <c r="K42" i="2"/>
  <c r="L42" i="2"/>
  <c r="K38" i="2"/>
  <c r="L38" i="2"/>
  <c r="K34" i="2"/>
  <c r="L34" i="2"/>
  <c r="K30" i="2"/>
  <c r="L30" i="2"/>
  <c r="K89" i="2"/>
  <c r="L89" i="2"/>
  <c r="K85" i="2"/>
  <c r="L85" i="2"/>
  <c r="K81" i="2"/>
  <c r="L81" i="2"/>
  <c r="K77" i="2"/>
  <c r="L77" i="2"/>
  <c r="K73" i="2"/>
  <c r="L73" i="2"/>
  <c r="K69" i="2"/>
  <c r="L69" i="2"/>
  <c r="K65" i="2"/>
  <c r="L65" i="2"/>
  <c r="K61" i="2"/>
  <c r="L61" i="2"/>
  <c r="K57" i="2"/>
  <c r="L57" i="2"/>
  <c r="K53" i="2"/>
  <c r="L53" i="2"/>
  <c r="K49" i="2"/>
  <c r="L49" i="2"/>
  <c r="K45" i="2"/>
  <c r="L45" i="2"/>
  <c r="K41" i="2"/>
  <c r="L41" i="2"/>
  <c r="K37" i="2"/>
  <c r="L37" i="2"/>
  <c r="K33" i="2"/>
  <c r="L33" i="2"/>
  <c r="K29" i="2"/>
  <c r="L29" i="2"/>
  <c r="K25" i="2"/>
  <c r="L25" i="2"/>
  <c r="K21" i="2"/>
  <c r="L21" i="2"/>
  <c r="K17" i="2"/>
  <c r="L17" i="2"/>
  <c r="K13" i="2"/>
  <c r="L13" i="2"/>
  <c r="K9" i="2"/>
  <c r="L9" i="2"/>
  <c r="J5" i="2"/>
  <c r="J100" i="2"/>
  <c r="J96" i="2"/>
  <c r="J92" i="2"/>
  <c r="J88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12" i="2"/>
  <c r="J8" i="2"/>
  <c r="M89" i="2"/>
  <c r="M87" i="2"/>
  <c r="M85" i="2"/>
  <c r="M83" i="2"/>
  <c r="M81" i="2"/>
  <c r="M79" i="2"/>
  <c r="M77" i="2"/>
  <c r="M75" i="2"/>
  <c r="M73" i="2"/>
  <c r="M71" i="2"/>
  <c r="M69" i="2"/>
  <c r="M67" i="2"/>
  <c r="M65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M11" i="2"/>
  <c r="M9" i="2"/>
  <c r="M7" i="2"/>
  <c r="M5" i="2"/>
  <c r="D9" i="5" l="1"/>
  <c r="D11" i="5"/>
  <c r="D13" i="5"/>
  <c r="D19" i="5"/>
  <c r="D21" i="5"/>
  <c r="D25" i="5"/>
  <c r="D33" i="5"/>
  <c r="D39" i="5"/>
  <c r="D45" i="5"/>
  <c r="A3" i="5"/>
  <c r="D3" i="5" s="1"/>
  <c r="A4" i="5"/>
  <c r="D4" i="5" s="1"/>
  <c r="A5" i="5"/>
  <c r="H2" i="4" s="1" a="1"/>
  <c r="H2" i="4" s="1"/>
  <c r="A6" i="5"/>
  <c r="E6" i="5" s="1"/>
  <c r="A7" i="5"/>
  <c r="D7" i="5" s="1"/>
  <c r="A8" i="5"/>
  <c r="D8" i="5" s="1"/>
  <c r="A9" i="5"/>
  <c r="A10" i="5"/>
  <c r="D10" i="5" s="1"/>
  <c r="A11" i="5"/>
  <c r="C11" i="5" s="1"/>
  <c r="A12" i="5"/>
  <c r="E12" i="5" s="1"/>
  <c r="A13" i="5"/>
  <c r="A14" i="5"/>
  <c r="D14" i="5" s="1"/>
  <c r="A15" i="5"/>
  <c r="D15" i="5" s="1"/>
  <c r="A16" i="5"/>
  <c r="D16" i="5" s="1"/>
  <c r="A17" i="5"/>
  <c r="E17" i="5" s="1"/>
  <c r="A18" i="5"/>
  <c r="C18" i="5" s="1"/>
  <c r="A19" i="5"/>
  <c r="A20" i="5"/>
  <c r="D20" i="5" s="1"/>
  <c r="A21" i="5"/>
  <c r="A22" i="5"/>
  <c r="D22" i="5" s="1"/>
  <c r="A23" i="5"/>
  <c r="D23" i="5" s="1"/>
  <c r="A24" i="5"/>
  <c r="I5" i="4" s="1" a="1"/>
  <c r="I5" i="4" s="1"/>
  <c r="A25" i="5"/>
  <c r="A26" i="5"/>
  <c r="E6" i="4" s="1" a="1"/>
  <c r="E6" i="4" s="1"/>
  <c r="A27" i="5"/>
  <c r="D27" i="5" s="1"/>
  <c r="A28" i="5"/>
  <c r="D28" i="5" s="1"/>
  <c r="A29" i="5"/>
  <c r="D29" i="5" s="1"/>
  <c r="A30" i="5"/>
  <c r="F30" i="5" s="1"/>
  <c r="A31" i="5"/>
  <c r="D31" i="5" s="1"/>
  <c r="A32" i="5"/>
  <c r="D32" i="5" s="1"/>
  <c r="A33" i="5"/>
  <c r="E33" i="5" s="1"/>
  <c r="A34" i="5"/>
  <c r="D34" i="5" s="1"/>
  <c r="A35" i="5"/>
  <c r="D35" i="5" s="1"/>
  <c r="A36" i="5"/>
  <c r="F36" i="5" s="1"/>
  <c r="A37" i="5"/>
  <c r="D37" i="5" s="1"/>
  <c r="A38" i="5"/>
  <c r="D38" i="5" s="1"/>
  <c r="A39" i="5"/>
  <c r="A40" i="5"/>
  <c r="D40" i="5" s="1"/>
  <c r="A41" i="5"/>
  <c r="E41" i="5" s="1"/>
  <c r="A42" i="5"/>
  <c r="E42" i="5" s="1"/>
  <c r="A43" i="5"/>
  <c r="D43" i="5" s="1"/>
  <c r="A44" i="5"/>
  <c r="D44" i="5" s="1"/>
  <c r="A45" i="5"/>
  <c r="A46" i="5"/>
  <c r="G9" i="4" s="1" a="1"/>
  <c r="G9" i="4" s="1"/>
  <c r="A47" i="5"/>
  <c r="D47" i="5" s="1"/>
  <c r="A48" i="5"/>
  <c r="I9" i="4" s="1" a="1"/>
  <c r="I9" i="4" s="1"/>
  <c r="A49" i="5"/>
  <c r="D49" i="5" s="1"/>
  <c r="A2" i="5"/>
  <c r="C2" i="5" s="1"/>
  <c r="F3" i="4" a="1"/>
  <c r="F3" i="4" s="1"/>
  <c r="H3" i="4" a="1"/>
  <c r="H3" i="4" s="1"/>
  <c r="J3" i="4" a="1"/>
  <c r="J3" i="4" s="1"/>
  <c r="E5" i="4" a="1"/>
  <c r="E5" i="4" s="1"/>
  <c r="E7" i="4" a="1"/>
  <c r="E7" i="4" s="1"/>
  <c r="F7" i="4" a="1"/>
  <c r="F7" i="4" s="1"/>
  <c r="J7" i="4" a="1"/>
  <c r="J7" i="4" s="1"/>
  <c r="F9" i="4" a="1"/>
  <c r="F9" i="4" s="1"/>
  <c r="A9" i="4"/>
  <c r="B9" i="4" s="1"/>
  <c r="A8" i="4"/>
  <c r="B8" i="4" s="1"/>
  <c r="A7" i="4"/>
  <c r="B7" i="4" s="1"/>
  <c r="A6" i="4"/>
  <c r="A5" i="4"/>
  <c r="B5" i="4" s="1"/>
  <c r="A4" i="4"/>
  <c r="B4" i="4" s="1"/>
  <c r="A3" i="4"/>
  <c r="B3" i="4" s="1"/>
  <c r="A2" i="4"/>
  <c r="F13" i="5"/>
  <c r="F20" i="5"/>
  <c r="E25" i="5"/>
  <c r="E37" i="5"/>
  <c r="B7" i="5"/>
  <c r="E8" i="5"/>
  <c r="E9" i="5"/>
  <c r="G3" i="4" a="1"/>
  <c r="G3" i="4" s="1"/>
  <c r="F11" i="5"/>
  <c r="E13" i="5"/>
  <c r="E4" i="4" a="1"/>
  <c r="E4" i="4" s="1"/>
  <c r="C15" i="5"/>
  <c r="B16" i="5"/>
  <c r="F19" i="5"/>
  <c r="B20" i="5"/>
  <c r="C21" i="5"/>
  <c r="G5" i="4" a="1"/>
  <c r="G5" i="4" s="1"/>
  <c r="H5" i="4" a="1"/>
  <c r="H5" i="4" s="1"/>
  <c r="C25" i="5"/>
  <c r="F31" i="5"/>
  <c r="F32" i="5"/>
  <c r="F33" i="5"/>
  <c r="E34" i="5"/>
  <c r="E35" i="5"/>
  <c r="F37" i="5"/>
  <c r="E38" i="5"/>
  <c r="C39" i="5"/>
  <c r="B40" i="5"/>
  <c r="C41" i="5"/>
  <c r="F43" i="5"/>
  <c r="B44" i="5"/>
  <c r="F45" i="5"/>
  <c r="F46" i="5"/>
  <c r="C47" i="5"/>
  <c r="F49" i="5"/>
  <c r="C13" i="5"/>
  <c r="C32" i="5"/>
  <c r="C33" i="5"/>
  <c r="C34" i="5"/>
  <c r="C35" i="5"/>
  <c r="C36" i="5"/>
  <c r="C37" i="5"/>
  <c r="C38" i="5"/>
  <c r="D46" i="5" l="1"/>
  <c r="D18" i="5"/>
  <c r="D17" i="5"/>
  <c r="D42" i="5"/>
  <c r="D30" i="5"/>
  <c r="D41" i="5"/>
  <c r="D24" i="5"/>
  <c r="D12" i="5"/>
  <c r="D48" i="5"/>
  <c r="D36" i="5"/>
  <c r="D6" i="5"/>
  <c r="F29" i="5"/>
  <c r="E29" i="5"/>
  <c r="G6" i="4" a="1"/>
  <c r="G6" i="4" s="1"/>
  <c r="F27" i="5"/>
  <c r="D26" i="5"/>
  <c r="D5" i="5"/>
  <c r="B4" i="5"/>
  <c r="B3" i="5"/>
  <c r="F2" i="4" a="1"/>
  <c r="F2" i="4" s="1"/>
  <c r="D2" i="5"/>
  <c r="I2" i="4" a="1"/>
  <c r="I2" i="4" s="1"/>
  <c r="C30" i="5"/>
  <c r="F18" i="5"/>
  <c r="B5" i="5"/>
  <c r="C12" i="5"/>
  <c r="C24" i="5"/>
  <c r="F12" i="5"/>
  <c r="E48" i="5"/>
  <c r="E31" i="5"/>
  <c r="F23" i="5"/>
  <c r="J2" i="4" a="1"/>
  <c r="J2" i="4" s="1"/>
  <c r="H8" i="4" a="1"/>
  <c r="H8" i="4" s="1"/>
  <c r="G7" i="4" a="1"/>
  <c r="G7" i="4" s="1"/>
  <c r="F5" i="4" a="1"/>
  <c r="F5" i="4" s="1"/>
  <c r="E3" i="4" a="1"/>
  <c r="E3" i="4" s="1"/>
  <c r="B2" i="5"/>
  <c r="B38" i="5"/>
  <c r="B14" i="5"/>
  <c r="C43" i="5"/>
  <c r="B31" i="5"/>
  <c r="E46" i="5"/>
  <c r="E30" i="5"/>
  <c r="F21" i="5"/>
  <c r="H9" i="4" a="1"/>
  <c r="H9" i="4" s="1"/>
  <c r="G8" i="4" a="1"/>
  <c r="G8" i="4" s="1"/>
  <c r="F6" i="4" a="1"/>
  <c r="F6" i="4" s="1"/>
  <c r="B49" i="5"/>
  <c r="B37" i="5"/>
  <c r="B25" i="5"/>
  <c r="B13" i="5"/>
  <c r="B48" i="5"/>
  <c r="B36" i="5"/>
  <c r="B24" i="5"/>
  <c r="B12" i="5"/>
  <c r="E43" i="5"/>
  <c r="F8" i="4" a="1"/>
  <c r="F8" i="4" s="1"/>
  <c r="B47" i="5"/>
  <c r="B35" i="5"/>
  <c r="B23" i="5"/>
  <c r="B11" i="5"/>
  <c r="B19" i="5"/>
  <c r="E24" i="5"/>
  <c r="B46" i="5"/>
  <c r="B22" i="5"/>
  <c r="B10" i="5"/>
  <c r="E39" i="5"/>
  <c r="E23" i="5"/>
  <c r="G2" i="4" a="1"/>
  <c r="G2" i="4" s="1"/>
  <c r="E8" i="4" a="1"/>
  <c r="E8" i="4" s="1"/>
  <c r="J5" i="4" a="1"/>
  <c r="J5" i="4" s="1"/>
  <c r="I3" i="4" a="1"/>
  <c r="I3" i="4" s="1"/>
  <c r="B45" i="5"/>
  <c r="B33" i="5"/>
  <c r="B21" i="5"/>
  <c r="B9" i="5"/>
  <c r="C49" i="5"/>
  <c r="C48" i="5"/>
  <c r="E40" i="5"/>
  <c r="J4" i="4" a="1"/>
  <c r="J4" i="4" s="1"/>
  <c r="B34" i="5"/>
  <c r="C46" i="5"/>
  <c r="C22" i="5"/>
  <c r="E20" i="5"/>
  <c r="E9" i="4" a="1"/>
  <c r="E9" i="4" s="1"/>
  <c r="J6" i="4" a="1"/>
  <c r="J6" i="4" s="1"/>
  <c r="I4" i="4" a="1"/>
  <c r="I4" i="4" s="1"/>
  <c r="B32" i="5"/>
  <c r="B8" i="5"/>
  <c r="E36" i="5"/>
  <c r="F48" i="5"/>
  <c r="J8" i="4" a="1"/>
  <c r="J8" i="4" s="1"/>
  <c r="I6" i="4" a="1"/>
  <c r="I6" i="4" s="1"/>
  <c r="H4" i="4" a="1"/>
  <c r="H4" i="4" s="1"/>
  <c r="B42" i="5"/>
  <c r="B30" i="5"/>
  <c r="B18" i="5"/>
  <c r="B6" i="5"/>
  <c r="J9" i="4" a="1"/>
  <c r="J9" i="4" s="1"/>
  <c r="I7" i="4" a="1"/>
  <c r="I7" i="4" s="1"/>
  <c r="G4" i="4" a="1"/>
  <c r="G4" i="4" s="1"/>
  <c r="B41" i="5"/>
  <c r="B17" i="5"/>
  <c r="C19" i="5"/>
  <c r="I8" i="4" a="1"/>
  <c r="I8" i="4" s="1"/>
  <c r="H6" i="4" a="1"/>
  <c r="H6" i="4" s="1"/>
  <c r="B43" i="5"/>
  <c r="E32" i="5"/>
  <c r="E2" i="4" a="1"/>
  <c r="E2" i="4" s="1"/>
  <c r="H7" i="4" a="1"/>
  <c r="H7" i="4" s="1"/>
  <c r="F4" i="4" a="1"/>
  <c r="F4" i="4" s="1"/>
  <c r="B39" i="5"/>
  <c r="B15" i="5"/>
  <c r="C45" i="5"/>
  <c r="E44" i="5"/>
  <c r="F44" i="5"/>
  <c r="C44" i="5"/>
  <c r="E49" i="5"/>
  <c r="E47" i="5"/>
  <c r="F47" i="5"/>
  <c r="E45" i="5"/>
  <c r="F41" i="5"/>
  <c r="F39" i="5"/>
  <c r="F38" i="5"/>
  <c r="F40" i="5"/>
  <c r="F42" i="5"/>
  <c r="C42" i="5"/>
  <c r="C40" i="5"/>
  <c r="F35" i="5"/>
  <c r="F34" i="5"/>
  <c r="F26" i="5"/>
  <c r="E28" i="5"/>
  <c r="E27" i="5"/>
  <c r="C31" i="5"/>
  <c r="E26" i="5"/>
  <c r="F28" i="5"/>
  <c r="C20" i="5"/>
  <c r="F25" i="5"/>
  <c r="F24" i="5"/>
  <c r="F22" i="5"/>
  <c r="E22" i="5"/>
  <c r="E21" i="5"/>
  <c r="F16" i="5"/>
  <c r="E14" i="5"/>
  <c r="F14" i="5"/>
  <c r="F17" i="5"/>
  <c r="C17" i="5"/>
  <c r="C16" i="5"/>
  <c r="E19" i="5"/>
  <c r="E16" i="5"/>
  <c r="E15" i="5"/>
  <c r="F15" i="5"/>
  <c r="E18" i="5"/>
  <c r="C14" i="5"/>
  <c r="C10" i="5"/>
  <c r="F10" i="5"/>
  <c r="C9" i="5"/>
  <c r="F9" i="5"/>
  <c r="C8" i="5"/>
  <c r="F8" i="5"/>
  <c r="E11" i="5"/>
  <c r="E10" i="5"/>
  <c r="E7" i="5"/>
  <c r="C7" i="5"/>
  <c r="F7" i="5"/>
  <c r="C6" i="5"/>
  <c r="F6" i="5"/>
  <c r="F5" i="5"/>
  <c r="E5" i="5"/>
  <c r="C5" i="5"/>
  <c r="E4" i="5"/>
  <c r="F4" i="5"/>
  <c r="C4" i="5"/>
  <c r="E3" i="5"/>
  <c r="F3" i="5"/>
  <c r="C3" i="5"/>
  <c r="E2" i="5"/>
  <c r="F2" i="5"/>
  <c r="C23" i="5"/>
  <c r="N8" i="1"/>
  <c r="N9" i="1"/>
  <c r="N10" i="1"/>
  <c r="N11" i="1"/>
  <c r="N12" i="1"/>
  <c r="N13" i="1"/>
  <c r="D3" i="4" s="1"/>
  <c r="N14" i="1"/>
  <c r="N15" i="1"/>
  <c r="N16" i="1"/>
  <c r="N17" i="1"/>
  <c r="N18" i="1"/>
  <c r="N19" i="1"/>
  <c r="D4" i="4" s="1"/>
  <c r="N20" i="1"/>
  <c r="N21" i="1"/>
  <c r="N22" i="1"/>
  <c r="N23" i="1"/>
  <c r="N24" i="1"/>
  <c r="N25" i="1"/>
  <c r="D5" i="4" s="1"/>
  <c r="N26" i="1"/>
  <c r="N27" i="1"/>
  <c r="N28" i="1"/>
  <c r="N29" i="1"/>
  <c r="N30" i="1"/>
  <c r="N31" i="1"/>
  <c r="D6" i="4" s="1"/>
  <c r="N32" i="1"/>
  <c r="N33" i="1"/>
  <c r="N34" i="1"/>
  <c r="N35" i="1"/>
  <c r="N36" i="1"/>
  <c r="N37" i="1"/>
  <c r="D7" i="4" s="1"/>
  <c r="N38" i="1"/>
  <c r="N39" i="1"/>
  <c r="N40" i="1"/>
  <c r="N41" i="1"/>
  <c r="N42" i="1"/>
  <c r="N43" i="1"/>
  <c r="D8" i="4" s="1"/>
  <c r="N44" i="1"/>
  <c r="N45" i="1"/>
  <c r="N46" i="1"/>
  <c r="N47" i="1"/>
  <c r="N48" i="1"/>
  <c r="N49" i="1"/>
  <c r="D9" i="4" s="1"/>
  <c r="N50" i="1"/>
  <c r="N51" i="1"/>
  <c r="N52" i="1"/>
  <c r="N53" i="1"/>
  <c r="N54" i="1"/>
  <c r="N7" i="1"/>
  <c r="D2" i="4" s="1"/>
  <c r="C2" i="1"/>
  <c r="E103" i="2"/>
  <c r="D103" i="2"/>
  <c r="C103" i="2"/>
  <c r="B103" i="2"/>
  <c r="E102" i="2"/>
  <c r="D102" i="2"/>
  <c r="C102" i="2"/>
  <c r="B102" i="2"/>
  <c r="E101" i="2"/>
  <c r="D101" i="2"/>
  <c r="C101" i="2"/>
  <c r="B101" i="2"/>
  <c r="E100" i="2"/>
  <c r="D100" i="2"/>
  <c r="C100" i="2"/>
  <c r="B100" i="2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81" i="2"/>
  <c r="D81" i="2"/>
  <c r="C81" i="2"/>
  <c r="B81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E5" i="2"/>
  <c r="D5" i="2"/>
  <c r="C5" i="2"/>
  <c r="B5" i="2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G23" i="2" l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F16" i="2"/>
  <c r="B6" i="2"/>
  <c r="B26" i="5" s="1"/>
  <c r="F39" i="2"/>
  <c r="B6" i="4"/>
  <c r="F32" i="2"/>
  <c r="F80" i="2"/>
  <c r="F97" i="2"/>
  <c r="F6" i="2"/>
  <c r="F91" i="2"/>
  <c r="F25" i="2"/>
  <c r="F8" i="2"/>
  <c r="F85" i="2"/>
  <c r="F67" i="2"/>
  <c r="F63" i="2"/>
  <c r="F55" i="2"/>
  <c r="F54" i="2"/>
  <c r="F90" i="2"/>
  <c r="F61" i="2"/>
  <c r="F31" i="2"/>
  <c r="F87" i="2"/>
  <c r="F56" i="2"/>
  <c r="F30" i="2"/>
  <c r="F27" i="2"/>
  <c r="F79" i="2"/>
  <c r="F51" i="2"/>
  <c r="F20" i="2"/>
  <c r="F5" i="2"/>
  <c r="F78" i="2"/>
  <c r="F49" i="2"/>
  <c r="F19" i="2"/>
  <c r="F103" i="2"/>
  <c r="F75" i="2"/>
  <c r="F44" i="2"/>
  <c r="F18" i="2"/>
  <c r="F102" i="2"/>
  <c r="F73" i="2"/>
  <c r="F43" i="2"/>
  <c r="F15" i="2"/>
  <c r="F99" i="2"/>
  <c r="F68" i="2"/>
  <c r="F42" i="2"/>
  <c r="F13" i="2"/>
  <c r="F92" i="2"/>
  <c r="F66" i="2"/>
  <c r="F37" i="2"/>
  <c r="F7" i="2"/>
  <c r="B2" i="4"/>
  <c r="F98" i="2"/>
  <c r="F86" i="2"/>
  <c r="F74" i="2"/>
  <c r="F62" i="2"/>
  <c r="F50" i="2"/>
  <c r="F38" i="2"/>
  <c r="F26" i="2"/>
  <c r="F14" i="2"/>
  <c r="F96" i="2"/>
  <c r="F84" i="2"/>
  <c r="F72" i="2"/>
  <c r="F60" i="2"/>
  <c r="F48" i="2"/>
  <c r="F36" i="2"/>
  <c r="F24" i="2"/>
  <c r="F12" i="2"/>
  <c r="F95" i="2"/>
  <c r="F83" i="2"/>
  <c r="F71" i="2"/>
  <c r="F59" i="2"/>
  <c r="F47" i="2"/>
  <c r="F35" i="2"/>
  <c r="F23" i="2"/>
  <c r="F11" i="2"/>
  <c r="F94" i="2"/>
  <c r="F82" i="2"/>
  <c r="F70" i="2"/>
  <c r="F58" i="2"/>
  <c r="F46" i="2"/>
  <c r="F34" i="2"/>
  <c r="F22" i="2"/>
  <c r="F10" i="2"/>
  <c r="F93" i="2"/>
  <c r="F81" i="2"/>
  <c r="F69" i="2"/>
  <c r="F57" i="2"/>
  <c r="F45" i="2"/>
  <c r="F33" i="2"/>
  <c r="F21" i="2"/>
  <c r="F9" i="2"/>
  <c r="F101" i="2"/>
  <c r="F89" i="2"/>
  <c r="F77" i="2"/>
  <c r="F65" i="2"/>
  <c r="F53" i="2"/>
  <c r="F41" i="2"/>
  <c r="F29" i="2"/>
  <c r="F17" i="2"/>
  <c r="F100" i="2"/>
  <c r="F88" i="2"/>
  <c r="F76" i="2"/>
  <c r="F64" i="2"/>
  <c r="F52" i="2"/>
  <c r="F40" i="2"/>
  <c r="F28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5" i="2"/>
  <c r="L31" i="1" l="1"/>
  <c r="B27" i="5"/>
  <c r="K20" i="1"/>
  <c r="M20" i="1" s="1"/>
  <c r="L18" i="1"/>
  <c r="K53" i="1"/>
  <c r="M53" i="1" s="1"/>
  <c r="L36" i="1"/>
  <c r="L24" i="1"/>
  <c r="K42" i="1"/>
  <c r="M42" i="1" s="1"/>
  <c r="K23" i="1"/>
  <c r="M23" i="1" s="1"/>
  <c r="L37" i="1"/>
  <c r="L29" i="1"/>
  <c r="L25" i="1"/>
  <c r="K12" i="1"/>
  <c r="M12" i="1" s="1"/>
  <c r="K31" i="1"/>
  <c r="M31" i="1" s="1"/>
  <c r="K38" i="1"/>
  <c r="M38" i="1" s="1"/>
  <c r="L39" i="1"/>
  <c r="L19" i="1"/>
  <c r="K41" i="1"/>
  <c r="M41" i="1" s="1"/>
  <c r="K27" i="1"/>
  <c r="M27" i="1" s="1"/>
  <c r="K30" i="1"/>
  <c r="M30" i="1" s="1"/>
  <c r="K49" i="1"/>
  <c r="M49" i="1" s="1"/>
  <c r="L50" i="1"/>
  <c r="K26" i="1"/>
  <c r="M26" i="1" s="1"/>
  <c r="K7" i="1"/>
  <c r="M7" i="1" s="1"/>
  <c r="K22" i="1"/>
  <c r="M22" i="1" s="1"/>
  <c r="K43" i="1"/>
  <c r="M43" i="1" s="1"/>
  <c r="G6" i="2"/>
  <c r="K18" i="1"/>
  <c r="M18" i="1" s="1"/>
  <c r="K25" i="1"/>
  <c r="M25" i="1" s="1"/>
  <c r="K14" i="1"/>
  <c r="M14" i="1" s="1"/>
  <c r="K21" i="1"/>
  <c r="M21" i="1" s="1"/>
  <c r="L15" i="1"/>
  <c r="K10" i="1"/>
  <c r="M10" i="1" s="1"/>
  <c r="K17" i="1"/>
  <c r="M17" i="1" s="1"/>
  <c r="K52" i="1"/>
  <c r="M52" i="1" s="1"/>
  <c r="L53" i="1"/>
  <c r="K11" i="1"/>
  <c r="M11" i="1" s="1"/>
  <c r="L7" i="1"/>
  <c r="K33" i="1"/>
  <c r="M33" i="1" s="1"/>
  <c r="K15" i="1"/>
  <c r="M15" i="1" s="1"/>
  <c r="L11" i="1"/>
  <c r="L20" i="1"/>
  <c r="L43" i="1"/>
  <c r="L21" i="1"/>
  <c r="L42" i="1"/>
  <c r="L17" i="1"/>
  <c r="K37" i="1"/>
  <c r="M37" i="1" s="1"/>
  <c r="L34" i="1"/>
  <c r="L13" i="1"/>
  <c r="L23" i="1"/>
  <c r="K48" i="1"/>
  <c r="M48" i="1" s="1"/>
  <c r="L22" i="1"/>
  <c r="K40" i="1"/>
  <c r="M40" i="1" s="1"/>
  <c r="K19" i="1"/>
  <c r="M19" i="1" s="1"/>
  <c r="K47" i="1"/>
  <c r="M47" i="1" s="1"/>
  <c r="L14" i="1"/>
  <c r="K24" i="1"/>
  <c r="M24" i="1" s="1"/>
  <c r="K9" i="1"/>
  <c r="M9" i="1" s="1"/>
  <c r="K44" i="1"/>
  <c r="M44" i="1" s="1"/>
  <c r="L10" i="1"/>
  <c r="K54" i="1"/>
  <c r="M54" i="1" s="1"/>
  <c r="L49" i="1"/>
  <c r="K16" i="1"/>
  <c r="M16" i="1" s="1"/>
  <c r="L54" i="1"/>
  <c r="L52" i="1"/>
  <c r="L35" i="1"/>
  <c r="L27" i="1"/>
  <c r="K36" i="1"/>
  <c r="M36" i="1" s="1"/>
  <c r="K51" i="1"/>
  <c r="M51" i="1" s="1"/>
  <c r="K50" i="1"/>
  <c r="M50" i="1" s="1"/>
  <c r="L45" i="1"/>
  <c r="K8" i="1"/>
  <c r="M8" i="1" s="1"/>
  <c r="L46" i="1"/>
  <c r="L48" i="1"/>
  <c r="L51" i="1"/>
  <c r="L33" i="1"/>
  <c r="K34" i="1"/>
  <c r="M34" i="1" s="1"/>
  <c r="K35" i="1"/>
  <c r="M35" i="1" s="1"/>
  <c r="L26" i="1"/>
  <c r="K28" i="1"/>
  <c r="M28" i="1" s="1"/>
  <c r="K39" i="1"/>
  <c r="M39" i="1" s="1"/>
  <c r="K46" i="1"/>
  <c r="M46" i="1" s="1"/>
  <c r="L41" i="1"/>
  <c r="L47" i="1"/>
  <c r="L38" i="1"/>
  <c r="L40" i="1"/>
  <c r="C29" i="5"/>
  <c r="K32" i="1"/>
  <c r="M32" i="1" s="1"/>
  <c r="B29" i="5"/>
  <c r="L32" i="1"/>
  <c r="L16" i="1"/>
  <c r="L9" i="1"/>
  <c r="L8" i="1"/>
  <c r="C26" i="5"/>
  <c r="B28" i="5"/>
  <c r="L30" i="1"/>
  <c r="K45" i="1"/>
  <c r="M45" i="1" s="1"/>
  <c r="K29" i="1"/>
  <c r="M29" i="1" s="1"/>
  <c r="K13" i="1"/>
  <c r="M13" i="1" s="1"/>
  <c r="L44" i="1"/>
  <c r="L28" i="1"/>
  <c r="L12" i="1"/>
  <c r="C27" i="5"/>
  <c r="C28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<sst xmlns="http://schemas.openxmlformats.org/spreadsheetml/2006/main" count="4375" uniqueCount="2279">
  <si>
    <t>種目
コード</t>
    <rPh sb="0" eb="2">
      <t>シュモク</t>
    </rPh>
    <phoneticPr fontId="4"/>
  </si>
  <si>
    <t>種    目</t>
    <rPh sb="0" eb="1">
      <t>タネ</t>
    </rPh>
    <rPh sb="5" eb="6">
      <t>メ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</si>
  <si>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</si>
  <si>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</si>
  <si>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記録</t>
    <rPh sb="0" eb="2">
      <t>キロク</t>
    </rPh>
    <phoneticPr fontId="4"/>
  </si>
  <si>
    <t>氏名</t>
    <rPh sb="0" eb="2">
      <t>シメイ</t>
    </rPh>
    <phoneticPr fontId="4"/>
  </si>
  <si>
    <t>学校名</t>
    <rPh sb="0" eb="2">
      <t>ガッコウ</t>
    </rPh>
    <rPh sb="2" eb="3">
      <t>メイ</t>
    </rPh>
    <phoneticPr fontId="4"/>
  </si>
  <si>
    <t>学校番号</t>
  </si>
  <si>
    <t>TFC</t>
    <phoneticPr fontId="4"/>
  </si>
  <si>
    <t>No</t>
    <phoneticPr fontId="4"/>
  </si>
  <si>
    <t>1/100</t>
    <phoneticPr fontId="4"/>
  </si>
  <si>
    <t>m</t>
    <phoneticPr fontId="4"/>
  </si>
  <si>
    <t>cm</t>
    <phoneticPr fontId="4"/>
  </si>
  <si>
    <t>60100</t>
    <phoneticPr fontId="4"/>
  </si>
  <si>
    <t>4x100R</t>
  </si>
  <si>
    <t>60100</t>
    <phoneticPr fontId="4"/>
  </si>
  <si>
    <t>60100</t>
    <phoneticPr fontId="4"/>
  </si>
  <si>
    <t>チーム</t>
    <phoneticPr fontId="4"/>
  </si>
  <si>
    <t>チームごとに登録番号と記録を入力してください</t>
  </si>
  <si>
    <t>学校名</t>
  </si>
  <si>
    <t>記載責任者氏名</t>
  </si>
  <si>
    <t>このファイルをtandf@ichiita.comに送信してください</t>
  </si>
  <si>
    <t>登録番号</t>
    <rPh sb="0" eb="2">
      <t>トウロク</t>
    </rPh>
    <rPh sb="2" eb="4">
      <t>バンゴウ</t>
    </rPh>
    <phoneticPr fontId="3"/>
  </si>
  <si>
    <t>名前</t>
    <rPh sb="0" eb="2">
      <t>ナマエ</t>
    </rPh>
    <phoneticPr fontId="3"/>
  </si>
  <si>
    <t>ﾌﾘｶﾞﾅ</t>
    <phoneticPr fontId="3"/>
  </si>
  <si>
    <t>学年</t>
    <rPh sb="0" eb="2">
      <t>ガクネン</t>
    </rPh>
    <phoneticPr fontId="3"/>
  </si>
  <si>
    <t>所属</t>
    <rPh sb="0" eb="2">
      <t>ショゾク</t>
    </rPh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</si>
  <si>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</si>
  <si>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</si>
  <si>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</si>
  <si>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</si>
  <si>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E</t>
    <phoneticPr fontId="3"/>
  </si>
  <si>
    <t>60300</t>
    <phoneticPr fontId="4"/>
  </si>
  <si>
    <t>4x400R</t>
  </si>
  <si>
    <t>60300</t>
    <phoneticPr fontId="4"/>
  </si>
  <si>
    <t>60300</t>
    <phoneticPr fontId="4"/>
  </si>
  <si>
    <t>01T</t>
  </si>
  <si>
    <t>登録番号</t>
    <rPh sb="0" eb="4">
      <t>トウロクバンゴウ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</si>
  <si>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</si>
  <si>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</si>
  <si>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姓（フリガナ）</t>
    <rPh sb="0" eb="1">
      <t>セイ</t>
    </rPh>
    <phoneticPr fontId="3"/>
  </si>
  <si>
    <t>名（フリガナ）</t>
    <rPh sb="0" eb="1">
      <t>メイ</t>
    </rPh>
    <phoneticPr fontId="3"/>
  </si>
  <si>
    <t>　</t>
    <phoneticPr fontId="3"/>
  </si>
  <si>
    <t>　　</t>
    <phoneticPr fontId="3"/>
  </si>
  <si>
    <t>　　　</t>
    <phoneticPr fontId="3"/>
  </si>
  <si>
    <t>県尼崎</t>
    <rPh sb="0" eb="1">
      <t>ケン</t>
    </rPh>
    <rPh sb="1" eb="3">
      <t>アマガサキ</t>
    </rPh>
    <phoneticPr fontId="1"/>
  </si>
  <si>
    <t>市尼崎</t>
    <rPh sb="0" eb="1">
      <t>イチ</t>
    </rPh>
    <rPh sb="1" eb="3">
      <t>アマガサキ</t>
    </rPh>
    <phoneticPr fontId="1"/>
  </si>
  <si>
    <t>尼崎双星</t>
    <rPh sb="0" eb="2">
      <t>アマガサキ</t>
    </rPh>
    <rPh sb="2" eb="4">
      <t>ソウセイ</t>
    </rPh>
    <phoneticPr fontId="1"/>
  </si>
  <si>
    <t>尼崎西</t>
    <rPh sb="0" eb="2">
      <t>アマガサキ</t>
    </rPh>
    <rPh sb="2" eb="3">
      <t>ニシ</t>
    </rPh>
    <phoneticPr fontId="1"/>
  </si>
  <si>
    <t>尼崎北</t>
    <rPh sb="0" eb="2">
      <t>アマガサキ</t>
    </rPh>
    <rPh sb="2" eb="3">
      <t>キタ</t>
    </rPh>
    <phoneticPr fontId="1"/>
  </si>
  <si>
    <t>尼崎稲園</t>
    <rPh sb="0" eb="2">
      <t>アマガサキ</t>
    </rPh>
    <rPh sb="2" eb="3">
      <t>イナ</t>
    </rPh>
    <rPh sb="3" eb="4">
      <t>ゾノ</t>
    </rPh>
    <phoneticPr fontId="1"/>
  </si>
  <si>
    <t>尼崎小田</t>
    <rPh sb="0" eb="2">
      <t>アマガサキ</t>
    </rPh>
    <rPh sb="2" eb="4">
      <t>オダ</t>
    </rPh>
    <phoneticPr fontId="1"/>
  </si>
  <si>
    <t>武庫荘総合</t>
    <rPh sb="0" eb="2">
      <t>ムコ</t>
    </rPh>
    <rPh sb="2" eb="3">
      <t>ソウ</t>
    </rPh>
    <rPh sb="3" eb="5">
      <t>ソウゴウ</t>
    </rPh>
    <phoneticPr fontId="1"/>
  </si>
  <si>
    <t>尼崎工</t>
    <rPh sb="0" eb="2">
      <t>アマガサキ</t>
    </rPh>
    <rPh sb="2" eb="3">
      <t>コウ</t>
    </rPh>
    <phoneticPr fontId="1"/>
  </si>
  <si>
    <t>百合</t>
    <rPh sb="0" eb="2">
      <t>ユリ</t>
    </rPh>
    <phoneticPr fontId="1"/>
  </si>
  <si>
    <t>県西宮</t>
    <rPh sb="0" eb="1">
      <t>ケン</t>
    </rPh>
    <rPh sb="1" eb="3">
      <t>ニシノミヤ</t>
    </rPh>
    <phoneticPr fontId="1"/>
  </si>
  <si>
    <t>市西宮</t>
    <rPh sb="0" eb="1">
      <t>イチ</t>
    </rPh>
    <rPh sb="1" eb="3">
      <t>ニシノミヤ</t>
    </rPh>
    <phoneticPr fontId="1"/>
  </si>
  <si>
    <t>西宮東</t>
    <rPh sb="0" eb="2">
      <t>ニシノミヤ</t>
    </rPh>
    <rPh sb="2" eb="3">
      <t>ヒガシ</t>
    </rPh>
    <phoneticPr fontId="1"/>
  </si>
  <si>
    <t>西宮南</t>
    <rPh sb="0" eb="2">
      <t>ニシノミヤ</t>
    </rPh>
    <rPh sb="2" eb="3">
      <t>ミナミ</t>
    </rPh>
    <phoneticPr fontId="1"/>
  </si>
  <si>
    <t>鳴尾</t>
    <rPh sb="0" eb="2">
      <t>ナルオ</t>
    </rPh>
    <phoneticPr fontId="1"/>
  </si>
  <si>
    <t>西宮今津</t>
    <rPh sb="0" eb="2">
      <t>ニシノミヤ</t>
    </rPh>
    <rPh sb="2" eb="4">
      <t>イマヅ</t>
    </rPh>
    <phoneticPr fontId="1"/>
  </si>
  <si>
    <t>西宮甲山</t>
    <rPh sb="0" eb="2">
      <t>ニシノミヤ</t>
    </rPh>
    <rPh sb="2" eb="4">
      <t>カブトヤマ</t>
    </rPh>
    <phoneticPr fontId="1"/>
  </si>
  <si>
    <t>甲陽</t>
    <rPh sb="0" eb="2">
      <t>コウヨウ</t>
    </rPh>
    <phoneticPr fontId="1"/>
  </si>
  <si>
    <t>仁川</t>
    <rPh sb="0" eb="2">
      <t>ニガワ</t>
    </rPh>
    <phoneticPr fontId="1"/>
  </si>
  <si>
    <t>報徳</t>
    <rPh sb="0" eb="2">
      <t>ホウトク</t>
    </rPh>
    <phoneticPr fontId="1"/>
  </si>
  <si>
    <t>武庫川大附</t>
    <rPh sb="0" eb="3">
      <t>ムコガワ</t>
    </rPh>
    <rPh sb="3" eb="4">
      <t>ダイ</t>
    </rPh>
    <rPh sb="4" eb="5">
      <t>フ</t>
    </rPh>
    <phoneticPr fontId="1"/>
  </si>
  <si>
    <t>甲子園</t>
    <rPh sb="0" eb="3">
      <t>コウシエン</t>
    </rPh>
    <phoneticPr fontId="1"/>
  </si>
  <si>
    <t>県伊丹</t>
    <rPh sb="0" eb="1">
      <t>ケン</t>
    </rPh>
    <rPh sb="1" eb="3">
      <t>イタミ</t>
    </rPh>
    <phoneticPr fontId="1"/>
  </si>
  <si>
    <t>市伊丹</t>
    <rPh sb="0" eb="1">
      <t>イチ</t>
    </rPh>
    <rPh sb="1" eb="3">
      <t>イタミ</t>
    </rPh>
    <phoneticPr fontId="1"/>
  </si>
  <si>
    <t>伊丹西</t>
    <rPh sb="0" eb="2">
      <t>イタミ</t>
    </rPh>
    <rPh sb="2" eb="3">
      <t>ニシ</t>
    </rPh>
    <phoneticPr fontId="1"/>
  </si>
  <si>
    <t>伊丹北</t>
    <rPh sb="0" eb="2">
      <t>イタミ</t>
    </rPh>
    <rPh sb="2" eb="3">
      <t>キタ</t>
    </rPh>
    <phoneticPr fontId="1"/>
  </si>
  <si>
    <t>川西緑台</t>
    <rPh sb="0" eb="2">
      <t>カワニシ</t>
    </rPh>
    <rPh sb="2" eb="4">
      <t>ミドリダイ</t>
    </rPh>
    <phoneticPr fontId="1"/>
  </si>
  <si>
    <t>川西明峰</t>
    <rPh sb="0" eb="2">
      <t>カワニシ</t>
    </rPh>
    <rPh sb="2" eb="4">
      <t>メイホウ</t>
    </rPh>
    <phoneticPr fontId="1"/>
  </si>
  <si>
    <t>川西北陵</t>
    <rPh sb="0" eb="2">
      <t>カワニシ</t>
    </rPh>
    <rPh sb="2" eb="4">
      <t>ホクリョウ</t>
    </rPh>
    <phoneticPr fontId="1"/>
  </si>
  <si>
    <t>猪名川</t>
    <rPh sb="0" eb="3">
      <t>イナガワ</t>
    </rPh>
    <phoneticPr fontId="1"/>
  </si>
  <si>
    <t>宝塚</t>
    <rPh sb="0" eb="2">
      <t>タカラヅカ</t>
    </rPh>
    <phoneticPr fontId="1"/>
  </si>
  <si>
    <t>宝塚東</t>
    <rPh sb="0" eb="2">
      <t>タカラヅカ</t>
    </rPh>
    <rPh sb="2" eb="3">
      <t>ヒガシ</t>
    </rPh>
    <phoneticPr fontId="1"/>
  </si>
  <si>
    <t>宝塚西</t>
    <rPh sb="0" eb="2">
      <t>タカラヅカ</t>
    </rPh>
    <rPh sb="2" eb="3">
      <t>ニシ</t>
    </rPh>
    <phoneticPr fontId="1"/>
  </si>
  <si>
    <t>宝塚北</t>
    <rPh sb="0" eb="2">
      <t>タカラヅカ</t>
    </rPh>
    <rPh sb="2" eb="3">
      <t>キタ</t>
    </rPh>
    <phoneticPr fontId="1"/>
  </si>
  <si>
    <t>小林聖心</t>
    <rPh sb="0" eb="2">
      <t>オバヤシ</t>
    </rPh>
    <rPh sb="2" eb="4">
      <t>セイシン</t>
    </rPh>
    <phoneticPr fontId="1"/>
  </si>
  <si>
    <t>芦屋</t>
    <rPh sb="0" eb="2">
      <t>アシヤ</t>
    </rPh>
    <phoneticPr fontId="1"/>
  </si>
  <si>
    <t>雲雀丘</t>
    <rPh sb="0" eb="2">
      <t>ヒバリ</t>
    </rPh>
    <rPh sb="2" eb="3">
      <t>オカ</t>
    </rPh>
    <phoneticPr fontId="1"/>
  </si>
  <si>
    <t>県国際</t>
    <rPh sb="0" eb="1">
      <t>ケン</t>
    </rPh>
    <rPh sb="1" eb="3">
      <t>コクサイ</t>
    </rPh>
    <phoneticPr fontId="1"/>
  </si>
  <si>
    <t>芦屋学園</t>
    <rPh sb="0" eb="2">
      <t>アシヤ</t>
    </rPh>
    <rPh sb="2" eb="4">
      <t>ガクエン</t>
    </rPh>
    <phoneticPr fontId="1"/>
  </si>
  <si>
    <t>甲南</t>
    <rPh sb="0" eb="2">
      <t>コウナン</t>
    </rPh>
    <phoneticPr fontId="1"/>
  </si>
  <si>
    <t>芦国中等</t>
    <rPh sb="0" eb="1">
      <t>アシ</t>
    </rPh>
    <rPh sb="1" eb="2">
      <t>コク</t>
    </rPh>
    <rPh sb="2" eb="4">
      <t>チュウトウ</t>
    </rPh>
    <phoneticPr fontId="1"/>
  </si>
  <si>
    <t>DB</t>
    <phoneticPr fontId="3"/>
  </si>
  <si>
    <t>N1</t>
    <phoneticPr fontId="3"/>
  </si>
  <si>
    <t>N2</t>
    <phoneticPr fontId="3"/>
  </si>
  <si>
    <t>TM</t>
    <phoneticPr fontId="3"/>
  </si>
  <si>
    <t>S1</t>
    <phoneticPr fontId="3"/>
  </si>
  <si>
    <t>S2</t>
  </si>
  <si>
    <t>S3</t>
  </si>
  <si>
    <t>S4</t>
  </si>
  <si>
    <t>S5</t>
  </si>
  <si>
    <t>S6</t>
  </si>
  <si>
    <t>SX</t>
    <phoneticPr fontId="3"/>
  </si>
  <si>
    <t>KC</t>
    <phoneticPr fontId="3"/>
  </si>
  <si>
    <t>MC</t>
    <phoneticPr fontId="3"/>
  </si>
  <si>
    <r>
      <rPr>
        <sz val="11"/>
        <color theme="1"/>
        <rFont val="ＭＳ Ｐゴシック"/>
        <family val="3"/>
        <charset val="128"/>
      </rPr>
      <t>ファイル名は学校番号</t>
    </r>
    <r>
      <rPr>
        <sz val="11"/>
        <color theme="1"/>
        <rFont val="Calibri"/>
        <family val="2"/>
      </rPr>
      <t>+</t>
    </r>
    <r>
      <rPr>
        <sz val="11"/>
        <color theme="1"/>
        <rFont val="ＭＳ Ｐゴシック"/>
        <family val="3"/>
        <charset val="128"/>
      </rPr>
      <t>学校略称＋男子リレーオープンでお願いします</t>
    </r>
    <rPh sb="16" eb="18">
      <t>ダンシ</t>
    </rPh>
    <phoneticPr fontId="3"/>
  </si>
  <si>
    <r>
      <rPr>
        <sz val="11"/>
        <color theme="1"/>
        <rFont val="ＭＳ Ｐゴシック"/>
        <family val="3"/>
        <charset val="128"/>
      </rPr>
      <t>　　例）</t>
    </r>
    <r>
      <rPr>
        <sz val="11"/>
        <color theme="1"/>
        <rFont val="Calibri"/>
        <family val="2"/>
      </rPr>
      <t>4131</t>
    </r>
    <r>
      <rPr>
        <sz val="11"/>
        <color theme="1"/>
        <rFont val="ＭＳ Ｐゴシック"/>
        <family val="3"/>
        <charset val="128"/>
      </rPr>
      <t>市伊丹男子リレーオープン</t>
    </r>
    <rPh sb="11" eb="13">
      <t>ダンシ</t>
    </rPh>
    <phoneticPr fontId="3"/>
  </si>
  <si>
    <t>渡辺</t>
  </si>
  <si>
    <t>ワタナベ</t>
  </si>
  <si>
    <t>カイト</t>
  </si>
  <si>
    <t>高校3</t>
  </si>
  <si>
    <t>中井</t>
  </si>
  <si>
    <t>ナカイ</t>
  </si>
  <si>
    <t>アキト</t>
  </si>
  <si>
    <t>本多</t>
  </si>
  <si>
    <t>ホンダ</t>
  </si>
  <si>
    <t>シュンセイ</t>
  </si>
  <si>
    <t>高校2</t>
  </si>
  <si>
    <t>中務</t>
  </si>
  <si>
    <t>ナカツカサ</t>
  </si>
  <si>
    <t>コウタ</t>
  </si>
  <si>
    <t>大和</t>
  </si>
  <si>
    <t>ヤマト</t>
  </si>
  <si>
    <t>トモヤ</t>
  </si>
  <si>
    <t>伊藤</t>
  </si>
  <si>
    <t>イトウ</t>
  </si>
  <si>
    <t>リョウスケ</t>
  </si>
  <si>
    <t>聖</t>
  </si>
  <si>
    <t>サイトウ</t>
  </si>
  <si>
    <t>小山</t>
  </si>
  <si>
    <t>智哉</t>
  </si>
  <si>
    <t>コヤマ</t>
  </si>
  <si>
    <t>高校1</t>
  </si>
  <si>
    <t>米田</t>
  </si>
  <si>
    <t>ヒサシ</t>
  </si>
  <si>
    <t>鎌田</t>
  </si>
  <si>
    <t>ダイスケ</t>
  </si>
  <si>
    <t>吉川</t>
  </si>
  <si>
    <t>ヨシカワ</t>
  </si>
  <si>
    <t>リュウセイ</t>
  </si>
  <si>
    <t>マツモト</t>
  </si>
  <si>
    <t>ケンシン</t>
  </si>
  <si>
    <t>井上</t>
  </si>
  <si>
    <t>桜太</t>
  </si>
  <si>
    <t>イノウエ</t>
  </si>
  <si>
    <t>オウタ</t>
  </si>
  <si>
    <t>杉本</t>
  </si>
  <si>
    <t>スギモト</t>
  </si>
  <si>
    <t>タクト</t>
  </si>
  <si>
    <t>泰地</t>
  </si>
  <si>
    <t>タイチ</t>
  </si>
  <si>
    <t>中山</t>
  </si>
  <si>
    <t>ナカヤマ</t>
  </si>
  <si>
    <t>山本</t>
  </si>
  <si>
    <t>ヤマモト</t>
  </si>
  <si>
    <t>ヨシチカ</t>
  </si>
  <si>
    <t>城ケ原</t>
  </si>
  <si>
    <t>楽人</t>
  </si>
  <si>
    <t>ジョウガハラ</t>
  </si>
  <si>
    <t>ラクト</t>
  </si>
  <si>
    <t>大橋</t>
  </si>
  <si>
    <t>優人</t>
  </si>
  <si>
    <t>オオハシ</t>
  </si>
  <si>
    <t>マサト</t>
  </si>
  <si>
    <t>松田</t>
  </si>
  <si>
    <t>優輝</t>
  </si>
  <si>
    <t>マツダ</t>
  </si>
  <si>
    <t>ユウキ</t>
  </si>
  <si>
    <t>藤田</t>
  </si>
  <si>
    <t>フジタ</t>
  </si>
  <si>
    <t>リョウガ</t>
  </si>
  <si>
    <t>小林</t>
  </si>
  <si>
    <t>哲大</t>
  </si>
  <si>
    <t>コバヤシ</t>
  </si>
  <si>
    <t>テッタ</t>
  </si>
  <si>
    <t>矢吹</t>
  </si>
  <si>
    <t>亮磨</t>
  </si>
  <si>
    <t>ヤブキ</t>
  </si>
  <si>
    <t>リョウマ</t>
  </si>
  <si>
    <t>杉村</t>
  </si>
  <si>
    <t>聡太</t>
  </si>
  <si>
    <t>スギムラ</t>
  </si>
  <si>
    <t>ソウタ</t>
  </si>
  <si>
    <t>片岡</t>
  </si>
  <si>
    <t>歌</t>
  </si>
  <si>
    <t>カタオカ</t>
  </si>
  <si>
    <t>ウタ</t>
  </si>
  <si>
    <t>谷口</t>
  </si>
  <si>
    <t>朔太郎</t>
  </si>
  <si>
    <t>タニグチ</t>
  </si>
  <si>
    <t>サクタロウ</t>
  </si>
  <si>
    <t>琉惺</t>
  </si>
  <si>
    <t>長谷川</t>
  </si>
  <si>
    <t>銀平</t>
  </si>
  <si>
    <t>ハセガワ</t>
  </si>
  <si>
    <t>ギンペイ</t>
  </si>
  <si>
    <t>東</t>
  </si>
  <si>
    <t>亘佑</t>
  </si>
  <si>
    <t>アズマ</t>
  </si>
  <si>
    <t>コウスケ</t>
  </si>
  <si>
    <t>有本</t>
  </si>
  <si>
    <t>椿季</t>
  </si>
  <si>
    <t>アリモト</t>
  </si>
  <si>
    <t>ツバキ</t>
  </si>
  <si>
    <t>岡田</t>
  </si>
  <si>
    <t>オカダ</t>
  </si>
  <si>
    <t>ハルキ</t>
  </si>
  <si>
    <t>円</t>
  </si>
  <si>
    <t>マルイ</t>
  </si>
  <si>
    <t>トワ</t>
  </si>
  <si>
    <t>寺本</t>
  </si>
  <si>
    <t>テラモト</t>
  </si>
  <si>
    <t>松本</t>
  </si>
  <si>
    <t>コウセイ</t>
  </si>
  <si>
    <t>鈴木</t>
  </si>
  <si>
    <t>スズキ</t>
  </si>
  <si>
    <t>キョウスケ</t>
  </si>
  <si>
    <t>颯人</t>
  </si>
  <si>
    <t>ハヤト</t>
  </si>
  <si>
    <t>丸井</t>
  </si>
  <si>
    <t>蒼空</t>
  </si>
  <si>
    <t>ソラ</t>
  </si>
  <si>
    <t>西浦</t>
  </si>
  <si>
    <t>瑞貴</t>
  </si>
  <si>
    <t>ニシウラ</t>
  </si>
  <si>
    <t>ミズキ</t>
  </si>
  <si>
    <t>澁谷</t>
  </si>
  <si>
    <t>煌</t>
  </si>
  <si>
    <t>シブヤ</t>
  </si>
  <si>
    <t>キラ</t>
  </si>
  <si>
    <t>三木</t>
  </si>
  <si>
    <t>翔真</t>
  </si>
  <si>
    <t>ミキ</t>
  </si>
  <si>
    <t>ショウマ</t>
  </si>
  <si>
    <t>藤本</t>
  </si>
  <si>
    <t>駿希</t>
  </si>
  <si>
    <t>フジモト</t>
  </si>
  <si>
    <t>シュンキ</t>
  </si>
  <si>
    <t>琥太朗</t>
  </si>
  <si>
    <t>コタロウ</t>
  </si>
  <si>
    <t>桑田</t>
  </si>
  <si>
    <t>龍哉</t>
  </si>
  <si>
    <t>クワタ</t>
  </si>
  <si>
    <t>リュウヤ</t>
  </si>
  <si>
    <t>杉山</t>
  </si>
  <si>
    <t>嵐士</t>
  </si>
  <si>
    <t>スギヤマ</t>
  </si>
  <si>
    <t>アラシ</t>
  </si>
  <si>
    <t>哉郁</t>
  </si>
  <si>
    <t>ヤフミ</t>
  </si>
  <si>
    <t>西田</t>
  </si>
  <si>
    <t>ニシダ</t>
  </si>
  <si>
    <t>タイセイ</t>
  </si>
  <si>
    <t>野口</t>
  </si>
  <si>
    <t>和暉</t>
  </si>
  <si>
    <t>ノグチ</t>
  </si>
  <si>
    <t>カズキ</t>
  </si>
  <si>
    <t>新崎</t>
  </si>
  <si>
    <t>肇士</t>
  </si>
  <si>
    <t>アラサキ</t>
  </si>
  <si>
    <t>ハツシ</t>
  </si>
  <si>
    <t>古谷</t>
  </si>
  <si>
    <t>栄昇</t>
  </si>
  <si>
    <t>フルヤ</t>
  </si>
  <si>
    <t>エイショウ</t>
  </si>
  <si>
    <t>有井</t>
  </si>
  <si>
    <t>慈瑛</t>
  </si>
  <si>
    <t>アリイ</t>
  </si>
  <si>
    <t>ジエイ</t>
  </si>
  <si>
    <t>上原</t>
  </si>
  <si>
    <t>和希</t>
  </si>
  <si>
    <t>ウエハラ</t>
  </si>
  <si>
    <t>奥田</t>
  </si>
  <si>
    <t>春稀</t>
  </si>
  <si>
    <t>オクダ</t>
  </si>
  <si>
    <t>駒井</t>
  </si>
  <si>
    <t>響季</t>
  </si>
  <si>
    <t>コマイ</t>
  </si>
  <si>
    <t>ヒビキ</t>
  </si>
  <si>
    <t>古田</t>
  </si>
  <si>
    <t>紀貴</t>
  </si>
  <si>
    <t>フルタ</t>
  </si>
  <si>
    <t>今屋</t>
  </si>
  <si>
    <t>瑛都</t>
  </si>
  <si>
    <t>イマヤ</t>
  </si>
  <si>
    <t>エイト</t>
  </si>
  <si>
    <t>壽崎</t>
  </si>
  <si>
    <t>大学</t>
  </si>
  <si>
    <t>スザキ</t>
  </si>
  <si>
    <t>ダイガク</t>
  </si>
  <si>
    <t>原田</t>
  </si>
  <si>
    <t>惇輝</t>
  </si>
  <si>
    <t>ハラダ</t>
  </si>
  <si>
    <t>アツキ</t>
  </si>
  <si>
    <t>三谷</t>
  </si>
  <si>
    <t>宗太郎</t>
  </si>
  <si>
    <t>ミタニ</t>
  </si>
  <si>
    <t>ソウタロウ</t>
  </si>
  <si>
    <t>宮垣</t>
  </si>
  <si>
    <t>湊</t>
  </si>
  <si>
    <t>ミヤガキ</t>
  </si>
  <si>
    <t>ミナト</t>
  </si>
  <si>
    <t>竹内</t>
  </si>
  <si>
    <t>勇人</t>
  </si>
  <si>
    <t>タケウチ</t>
  </si>
  <si>
    <t>森</t>
  </si>
  <si>
    <t>亮輔</t>
  </si>
  <si>
    <t>モリ</t>
  </si>
  <si>
    <t>脇</t>
  </si>
  <si>
    <t>祥太</t>
  </si>
  <si>
    <t>ワキ</t>
  </si>
  <si>
    <t>ショウタ</t>
  </si>
  <si>
    <t>佐藤</t>
  </si>
  <si>
    <t>壮真</t>
  </si>
  <si>
    <t>サトウ</t>
  </si>
  <si>
    <t>ソウマ</t>
  </si>
  <si>
    <t>森本</t>
  </si>
  <si>
    <t>颯翔</t>
  </si>
  <si>
    <t>モリモト</t>
  </si>
  <si>
    <t>辰巳</t>
  </si>
  <si>
    <t>昊晴</t>
  </si>
  <si>
    <t>タツミ</t>
  </si>
  <si>
    <t>石井</t>
  </si>
  <si>
    <t>理久</t>
  </si>
  <si>
    <t>イシイ</t>
  </si>
  <si>
    <t>リク</t>
  </si>
  <si>
    <t>榎本</t>
  </si>
  <si>
    <t>壮一郎</t>
  </si>
  <si>
    <t>エノモト</t>
  </si>
  <si>
    <t>ソウイチロウ</t>
  </si>
  <si>
    <t>赤瀬</t>
  </si>
  <si>
    <t>奨</t>
  </si>
  <si>
    <t>アカセ</t>
  </si>
  <si>
    <t>ショウ</t>
  </si>
  <si>
    <t>陽路</t>
  </si>
  <si>
    <t>安本</t>
  </si>
  <si>
    <t>翔咲</t>
  </si>
  <si>
    <t>ヤスモト</t>
  </si>
  <si>
    <t>ツバサ</t>
  </si>
  <si>
    <t>村本</t>
  </si>
  <si>
    <t>悠吹</t>
  </si>
  <si>
    <t>ムラモト</t>
  </si>
  <si>
    <t>ユブキ</t>
  </si>
  <si>
    <t>永留</t>
  </si>
  <si>
    <t>慶成</t>
  </si>
  <si>
    <t>ナガトメ</t>
  </si>
  <si>
    <t>ヨシナリ</t>
  </si>
  <si>
    <t>安井</t>
  </si>
  <si>
    <t>慶真</t>
  </si>
  <si>
    <t>ヤスイ</t>
  </si>
  <si>
    <t>ケイシン</t>
  </si>
  <si>
    <t>圓句</t>
  </si>
  <si>
    <t>起大</t>
  </si>
  <si>
    <t>エンク</t>
  </si>
  <si>
    <t>タツヒロ</t>
  </si>
  <si>
    <t>古宅</t>
  </si>
  <si>
    <t>諒成</t>
  </si>
  <si>
    <t>フルタク</t>
  </si>
  <si>
    <t>リョウセイ</t>
  </si>
  <si>
    <t>幸文</t>
  </si>
  <si>
    <t>ユキフミ</t>
  </si>
  <si>
    <t>杉野</t>
  </si>
  <si>
    <t>陽一</t>
  </si>
  <si>
    <t>スギノ</t>
  </si>
  <si>
    <t>ヨウイチ</t>
  </si>
  <si>
    <t>池内</t>
  </si>
  <si>
    <t>琉奏</t>
  </si>
  <si>
    <t>イケウチ</t>
  </si>
  <si>
    <t>ルカナ</t>
  </si>
  <si>
    <t>大﨑</t>
  </si>
  <si>
    <t>一輝</t>
  </si>
  <si>
    <t>オオサキ</t>
  </si>
  <si>
    <t>小川</t>
  </si>
  <si>
    <t>大貴</t>
  </si>
  <si>
    <t>オガワ</t>
  </si>
  <si>
    <t>ダイキ</t>
  </si>
  <si>
    <t>角谷</t>
  </si>
  <si>
    <t>凪冴</t>
  </si>
  <si>
    <t>カクタニ</t>
  </si>
  <si>
    <t>ナギサ</t>
  </si>
  <si>
    <t>兼原</t>
  </si>
  <si>
    <t>昌宏</t>
  </si>
  <si>
    <t>カネハラ</t>
  </si>
  <si>
    <t>マサヒロ</t>
  </si>
  <si>
    <t>高面</t>
  </si>
  <si>
    <t>椋太郎</t>
  </si>
  <si>
    <t>コウメン</t>
  </si>
  <si>
    <t>リョウタロウ</t>
  </si>
  <si>
    <t>瀬良</t>
  </si>
  <si>
    <t>七瀬</t>
  </si>
  <si>
    <t>セラ</t>
  </si>
  <si>
    <t>ナナセ</t>
  </si>
  <si>
    <t>颯太</t>
  </si>
  <si>
    <t>本道</t>
  </si>
  <si>
    <t>樟磨</t>
  </si>
  <si>
    <t>ホンドウ</t>
  </si>
  <si>
    <t>矢橋</t>
  </si>
  <si>
    <t>大樹</t>
  </si>
  <si>
    <t>ヤハシ</t>
  </si>
  <si>
    <t>タイジュ</t>
  </si>
  <si>
    <t>梅島</t>
  </si>
  <si>
    <t>悠一郎</t>
  </si>
  <si>
    <t>ウメジマ</t>
  </si>
  <si>
    <t>ユウイチロウ</t>
  </si>
  <si>
    <t>カナト</t>
  </si>
  <si>
    <t>宮下</t>
  </si>
  <si>
    <t>航平</t>
  </si>
  <si>
    <t>ミヤシタ</t>
  </si>
  <si>
    <t>コウヘイ</t>
  </si>
  <si>
    <t>髙橋</t>
  </si>
  <si>
    <t>響</t>
  </si>
  <si>
    <t>タカハシ</t>
  </si>
  <si>
    <t>野津</t>
  </si>
  <si>
    <t>昊希</t>
  </si>
  <si>
    <t>ノヅ</t>
  </si>
  <si>
    <t>コウキ</t>
  </si>
  <si>
    <t>貴島</t>
  </si>
  <si>
    <t>大翔</t>
  </si>
  <si>
    <t>キシマ</t>
  </si>
  <si>
    <t>ダイト</t>
  </si>
  <si>
    <t>琉輝亜</t>
  </si>
  <si>
    <t>ルキア</t>
  </si>
  <si>
    <t>人斉</t>
  </si>
  <si>
    <t>ジンセイ</t>
  </si>
  <si>
    <t>政木</t>
  </si>
  <si>
    <t>元汰</t>
  </si>
  <si>
    <t>マサキ</t>
  </si>
  <si>
    <t>ゲンタ</t>
  </si>
  <si>
    <t>宮本</t>
  </si>
  <si>
    <t>琉誠</t>
  </si>
  <si>
    <t>ミヤモト</t>
  </si>
  <si>
    <t>渡部</t>
  </si>
  <si>
    <t>遥人</t>
  </si>
  <si>
    <t>ハルヒト</t>
  </si>
  <si>
    <t>本村</t>
  </si>
  <si>
    <t>優斗</t>
  </si>
  <si>
    <t>モトムラ</t>
  </si>
  <si>
    <t>ユウト</t>
  </si>
  <si>
    <t>内藤</t>
  </si>
  <si>
    <t>有汰</t>
  </si>
  <si>
    <t>ナイトウ</t>
  </si>
  <si>
    <t>ユウタ</t>
  </si>
  <si>
    <t>岡村</t>
  </si>
  <si>
    <t>成龍</t>
  </si>
  <si>
    <t>オカムラ</t>
  </si>
  <si>
    <t>セイリュウ</t>
  </si>
  <si>
    <t>岨</t>
  </si>
  <si>
    <t>広毅</t>
  </si>
  <si>
    <t>ソワ</t>
  </si>
  <si>
    <t>ヒロキ</t>
  </si>
  <si>
    <t>掛田</t>
  </si>
  <si>
    <t>カケダ</t>
  </si>
  <si>
    <t>ヒロト</t>
  </si>
  <si>
    <t>沖見</t>
  </si>
  <si>
    <t>朗</t>
  </si>
  <si>
    <t>オキミ</t>
  </si>
  <si>
    <t>アキラ</t>
  </si>
  <si>
    <t>笠見</t>
  </si>
  <si>
    <t>篤志</t>
  </si>
  <si>
    <t>カサミ</t>
  </si>
  <si>
    <t>アツシ</t>
  </si>
  <si>
    <t>北野</t>
  </si>
  <si>
    <t>景大</t>
  </si>
  <si>
    <t>キタノ</t>
  </si>
  <si>
    <t>ケイタ</t>
  </si>
  <si>
    <t>田中</t>
  </si>
  <si>
    <t>大輔</t>
  </si>
  <si>
    <t>タナカ</t>
  </si>
  <si>
    <t>中島</t>
  </si>
  <si>
    <t>瞭佑</t>
  </si>
  <si>
    <t>ナカシマ</t>
  </si>
  <si>
    <t>武雄</t>
  </si>
  <si>
    <t>悠人</t>
  </si>
  <si>
    <t>タケオ</t>
  </si>
  <si>
    <t>ハルト</t>
  </si>
  <si>
    <t>晟一朗</t>
  </si>
  <si>
    <t>セイイチロウ</t>
  </si>
  <si>
    <t>吉田</t>
  </si>
  <si>
    <t>伊吹</t>
  </si>
  <si>
    <t>ヨシダ</t>
  </si>
  <si>
    <t>イブキ</t>
  </si>
  <si>
    <t>佳知</t>
  </si>
  <si>
    <t>カイチ</t>
  </si>
  <si>
    <t>本田</t>
  </si>
  <si>
    <t>琉徠</t>
  </si>
  <si>
    <t>リキ</t>
  </si>
  <si>
    <t>颯真</t>
  </si>
  <si>
    <t>宇野</t>
  </si>
  <si>
    <t>陽登</t>
  </si>
  <si>
    <t>ウノ</t>
  </si>
  <si>
    <t>コサカ</t>
  </si>
  <si>
    <t>エイジ</t>
  </si>
  <si>
    <t>拓紀</t>
  </si>
  <si>
    <t>タクキ</t>
  </si>
  <si>
    <t>ノリヒロ</t>
  </si>
  <si>
    <t>松村</t>
  </si>
  <si>
    <t>マツムラ</t>
  </si>
  <si>
    <t>栗田</t>
  </si>
  <si>
    <t>悠幹</t>
  </si>
  <si>
    <t>クリタ</t>
  </si>
  <si>
    <t>山﨑</t>
  </si>
  <si>
    <t>ヤマサキ</t>
  </si>
  <si>
    <t>古賀</t>
  </si>
  <si>
    <t>優希</t>
  </si>
  <si>
    <t>コガ</t>
  </si>
  <si>
    <t>久保</t>
  </si>
  <si>
    <t>クボ</t>
  </si>
  <si>
    <t>山方</t>
  </si>
  <si>
    <t>悠</t>
  </si>
  <si>
    <t>ヤマカタ</t>
  </si>
  <si>
    <t>ユウ</t>
  </si>
  <si>
    <t>松井</t>
  </si>
  <si>
    <t>響己</t>
  </si>
  <si>
    <t>マツイ</t>
  </si>
  <si>
    <t>金森</t>
  </si>
  <si>
    <t>カナモリ</t>
  </si>
  <si>
    <t>藤岡</t>
  </si>
  <si>
    <t>大雅</t>
  </si>
  <si>
    <t>フジオカ</t>
  </si>
  <si>
    <t>タイガ</t>
  </si>
  <si>
    <t>山口</t>
  </si>
  <si>
    <t>遥冬</t>
  </si>
  <si>
    <t>ヤマグチ</t>
  </si>
  <si>
    <t>酒井</t>
  </si>
  <si>
    <t>優</t>
  </si>
  <si>
    <t>サカイ</t>
  </si>
  <si>
    <t>東谷</t>
  </si>
  <si>
    <t>恵汰</t>
  </si>
  <si>
    <t>ヒガシタニ</t>
  </si>
  <si>
    <t>葉山</t>
  </si>
  <si>
    <t>洸千代</t>
  </si>
  <si>
    <t>ハヤマ</t>
  </si>
  <si>
    <t>タケチヨ</t>
  </si>
  <si>
    <t>市島</t>
  </si>
  <si>
    <t>優樹</t>
  </si>
  <si>
    <t>イチジマ</t>
  </si>
  <si>
    <t>和哉</t>
  </si>
  <si>
    <t>カズヤ</t>
  </si>
  <si>
    <t>悠登</t>
  </si>
  <si>
    <t>西村</t>
  </si>
  <si>
    <t>ニシムラ</t>
  </si>
  <si>
    <t>昊汰</t>
  </si>
  <si>
    <t>ミノダ</t>
  </si>
  <si>
    <t>別芝</t>
  </si>
  <si>
    <t>諒也</t>
  </si>
  <si>
    <t>ベッシ</t>
  </si>
  <si>
    <t>リョウヤ</t>
  </si>
  <si>
    <t>南野</t>
  </si>
  <si>
    <t>翔太</t>
  </si>
  <si>
    <t>ナンノ</t>
  </si>
  <si>
    <t>大出</t>
  </si>
  <si>
    <t>オオデ</t>
  </si>
  <si>
    <t>荒井</t>
  </si>
  <si>
    <t>大輝</t>
  </si>
  <si>
    <t>アライ</t>
  </si>
  <si>
    <t>村井</t>
  </si>
  <si>
    <t>新汰</t>
  </si>
  <si>
    <t>ムライ</t>
  </si>
  <si>
    <t>アラタ</t>
  </si>
  <si>
    <t>立希</t>
  </si>
  <si>
    <t>リツキ</t>
  </si>
  <si>
    <t>品川</t>
  </si>
  <si>
    <t>蓮</t>
  </si>
  <si>
    <t>シナガワ</t>
  </si>
  <si>
    <t>レン</t>
  </si>
  <si>
    <t>釘宮</t>
  </si>
  <si>
    <t>壮佑</t>
  </si>
  <si>
    <t>クギミヤ</t>
  </si>
  <si>
    <t>ソウスケ</t>
  </si>
  <si>
    <t>橋</t>
  </si>
  <si>
    <t>陸仁</t>
  </si>
  <si>
    <t>ハシ</t>
  </si>
  <si>
    <t>リクト</t>
  </si>
  <si>
    <t>ショウゴ</t>
  </si>
  <si>
    <t>シュウタ</t>
  </si>
  <si>
    <t>陽仁</t>
  </si>
  <si>
    <t>タクミ</t>
  </si>
  <si>
    <t>福留</t>
  </si>
  <si>
    <t>拓歩</t>
  </si>
  <si>
    <t>フクドメ</t>
  </si>
  <si>
    <t>タクホ</t>
  </si>
  <si>
    <t>岩崎</t>
  </si>
  <si>
    <t>泰己</t>
  </si>
  <si>
    <t>イワサキ</t>
  </si>
  <si>
    <t>タイキ</t>
  </si>
  <si>
    <t>足立</t>
  </si>
  <si>
    <t>涼太</t>
  </si>
  <si>
    <t>アダチ</t>
  </si>
  <si>
    <t>リョウタ</t>
  </si>
  <si>
    <t>カズマ</t>
  </si>
  <si>
    <t>丸山</t>
  </si>
  <si>
    <t>マルヤマ</t>
  </si>
  <si>
    <t>颯</t>
  </si>
  <si>
    <t>ナカジマ</t>
  </si>
  <si>
    <t>ハヤテ</t>
  </si>
  <si>
    <t>アオイ</t>
  </si>
  <si>
    <t>翔</t>
  </si>
  <si>
    <t>知輝</t>
  </si>
  <si>
    <t>トモキ</t>
  </si>
  <si>
    <t>東地</t>
  </si>
  <si>
    <t>陽大</t>
  </si>
  <si>
    <t>トウチ</t>
  </si>
  <si>
    <t>新垣</t>
  </si>
  <si>
    <t>丈琉</t>
  </si>
  <si>
    <t>シンガキ</t>
  </si>
  <si>
    <t>タケル</t>
  </si>
  <si>
    <t>隼</t>
  </si>
  <si>
    <t>シュン</t>
  </si>
  <si>
    <t>岡本</t>
  </si>
  <si>
    <t>オカモト</t>
  </si>
  <si>
    <t>侑樹</t>
  </si>
  <si>
    <t>野崎</t>
  </si>
  <si>
    <t>惣大</t>
  </si>
  <si>
    <t>ノザキ</t>
  </si>
  <si>
    <t>福井</t>
  </si>
  <si>
    <t>涼大</t>
  </si>
  <si>
    <t>フクイ</t>
  </si>
  <si>
    <t>リョウダイ</t>
  </si>
  <si>
    <t>一樹</t>
  </si>
  <si>
    <t>森田</t>
  </si>
  <si>
    <t>聖硫</t>
  </si>
  <si>
    <t>モリタ</t>
  </si>
  <si>
    <t>サトル</t>
  </si>
  <si>
    <t>丸小野</t>
  </si>
  <si>
    <t>亘兼</t>
  </si>
  <si>
    <t>マルオノ</t>
  </si>
  <si>
    <t>コウケン</t>
  </si>
  <si>
    <t>山下</t>
  </si>
  <si>
    <t>市太郎</t>
  </si>
  <si>
    <t>ヤマシタ</t>
  </si>
  <si>
    <t>イチタロウ</t>
  </si>
  <si>
    <t>景太</t>
  </si>
  <si>
    <t>タイヨウ</t>
  </si>
  <si>
    <t>植田</t>
  </si>
  <si>
    <t>葉瑠</t>
  </si>
  <si>
    <t>ウエダ</t>
  </si>
  <si>
    <t>ハル</t>
  </si>
  <si>
    <t>大庭</t>
  </si>
  <si>
    <t>佑月</t>
  </si>
  <si>
    <t>オオバ</t>
  </si>
  <si>
    <t>ユヅキ</t>
  </si>
  <si>
    <t>鎌倉</t>
  </si>
  <si>
    <t>希</t>
  </si>
  <si>
    <t>カマクラ</t>
  </si>
  <si>
    <t>ノゾム</t>
  </si>
  <si>
    <t>蒼平</t>
  </si>
  <si>
    <t>カマタ</t>
  </si>
  <si>
    <t>ソウヘイ</t>
  </si>
  <si>
    <t>國本</t>
  </si>
  <si>
    <t>駿</t>
  </si>
  <si>
    <t>クニモト</t>
  </si>
  <si>
    <t>坂本</t>
  </si>
  <si>
    <t>悠真</t>
  </si>
  <si>
    <t>サカモト</t>
  </si>
  <si>
    <t>ユウマ</t>
  </si>
  <si>
    <t>城屋敷</t>
  </si>
  <si>
    <t>篤</t>
  </si>
  <si>
    <t>ジョウヤシキ</t>
  </si>
  <si>
    <t>慶悟</t>
  </si>
  <si>
    <t>ケイゴ</t>
  </si>
  <si>
    <t>中村</t>
  </si>
  <si>
    <t>旬</t>
  </si>
  <si>
    <t>ナカムラ</t>
  </si>
  <si>
    <t>藤村</t>
  </si>
  <si>
    <t>航太郎</t>
  </si>
  <si>
    <t>フジムラ</t>
  </si>
  <si>
    <t>コウタロウ</t>
  </si>
  <si>
    <t>槇野</t>
  </si>
  <si>
    <t>晄太郎</t>
  </si>
  <si>
    <t>マキノ</t>
  </si>
  <si>
    <t>武典</t>
  </si>
  <si>
    <t>タケノリ</t>
  </si>
  <si>
    <t>向井</t>
  </si>
  <si>
    <t>恒稀</t>
  </si>
  <si>
    <t>ムカイ</t>
  </si>
  <si>
    <t>石田</t>
  </si>
  <si>
    <t>イシダ</t>
  </si>
  <si>
    <t>ハルマ</t>
  </si>
  <si>
    <t>髙田</t>
  </si>
  <si>
    <t>タカダ</t>
  </si>
  <si>
    <t>泰生</t>
  </si>
  <si>
    <t>福田</t>
  </si>
  <si>
    <t>瑛人</t>
  </si>
  <si>
    <t>フクダ</t>
  </si>
  <si>
    <t>田口</t>
  </si>
  <si>
    <t>タグチ</t>
  </si>
  <si>
    <t>シュンヤ</t>
  </si>
  <si>
    <t>横山</t>
  </si>
  <si>
    <t>ヨコヤマ</t>
  </si>
  <si>
    <t>浅野</t>
  </si>
  <si>
    <t>大智</t>
  </si>
  <si>
    <t>アサノ</t>
  </si>
  <si>
    <t>ダイチ</t>
  </si>
  <si>
    <t>増井</t>
  </si>
  <si>
    <t>晴太</t>
  </si>
  <si>
    <t>マスイ</t>
  </si>
  <si>
    <t>セイタ</t>
  </si>
  <si>
    <t>松風</t>
  </si>
  <si>
    <t>海</t>
  </si>
  <si>
    <t>ショウフウ</t>
  </si>
  <si>
    <t>カイ</t>
  </si>
  <si>
    <t>今西</t>
  </si>
  <si>
    <t>勇葵</t>
  </si>
  <si>
    <t>イマニシ</t>
  </si>
  <si>
    <t>辰己</t>
  </si>
  <si>
    <t>恭一</t>
  </si>
  <si>
    <t>キョウイチ</t>
  </si>
  <si>
    <t>前田</t>
  </si>
  <si>
    <t>朔太朗</t>
  </si>
  <si>
    <t>マエダ</t>
  </si>
  <si>
    <t>本池</t>
  </si>
  <si>
    <t>柚太</t>
  </si>
  <si>
    <t>モトイケ</t>
  </si>
  <si>
    <t>米澤</t>
  </si>
  <si>
    <t>隼人</t>
  </si>
  <si>
    <t>ヨネザワ</t>
  </si>
  <si>
    <t>上田</t>
  </si>
  <si>
    <t>禮次郎</t>
  </si>
  <si>
    <t>レイジロウ</t>
  </si>
  <si>
    <t>土井</t>
  </si>
  <si>
    <t>優太</t>
  </si>
  <si>
    <t>ドイ</t>
  </si>
  <si>
    <t>結翔</t>
  </si>
  <si>
    <t>ユイト</t>
  </si>
  <si>
    <t>啓太</t>
  </si>
  <si>
    <t>阿部</t>
  </si>
  <si>
    <t>真士</t>
  </si>
  <si>
    <t>アベ</t>
  </si>
  <si>
    <t>マナト</t>
  </si>
  <si>
    <t>小原</t>
  </si>
  <si>
    <t>匠海</t>
  </si>
  <si>
    <t>オハラ</t>
  </si>
  <si>
    <t>辻</t>
  </si>
  <si>
    <t>那悠太</t>
  </si>
  <si>
    <t>ツジ</t>
  </si>
  <si>
    <t>ナユタ</t>
  </si>
  <si>
    <t>マドカ</t>
  </si>
  <si>
    <t>村上</t>
  </si>
  <si>
    <t>ムラカミ</t>
  </si>
  <si>
    <t>山中</t>
  </si>
  <si>
    <t>秀真</t>
  </si>
  <si>
    <t>ヤマナカ</t>
  </si>
  <si>
    <t>シュウマ</t>
  </si>
  <si>
    <t>西岡</t>
  </si>
  <si>
    <t>ニシオカ</t>
  </si>
  <si>
    <t>トモヒロ</t>
  </si>
  <si>
    <t>ウエノ</t>
  </si>
  <si>
    <t>大谷</t>
  </si>
  <si>
    <t>オオタニ</t>
  </si>
  <si>
    <t>粟野</t>
  </si>
  <si>
    <t>幹太</t>
  </si>
  <si>
    <t>アワノ</t>
  </si>
  <si>
    <t>カンタ</t>
  </si>
  <si>
    <t>今田</t>
  </si>
  <si>
    <t>暁久</t>
  </si>
  <si>
    <t>イマダ</t>
  </si>
  <si>
    <t>アキヒサ</t>
  </si>
  <si>
    <t>タカタ</t>
  </si>
  <si>
    <t>濵田</t>
  </si>
  <si>
    <t>颯馬</t>
  </si>
  <si>
    <t>ハマダ</t>
  </si>
  <si>
    <t>馨一郎</t>
  </si>
  <si>
    <t>ケイイチロウ</t>
  </si>
  <si>
    <t>天野</t>
  </si>
  <si>
    <t>アマノ</t>
  </si>
  <si>
    <t>谷本</t>
  </si>
  <si>
    <t>有輝</t>
  </si>
  <si>
    <t>タニモト</t>
  </si>
  <si>
    <t>徳山</t>
  </si>
  <si>
    <t>博貴</t>
  </si>
  <si>
    <t>トクヤマ</t>
  </si>
  <si>
    <t>温哉</t>
  </si>
  <si>
    <t>ハルヤ</t>
  </si>
  <si>
    <t>廣田</t>
  </si>
  <si>
    <t>大珂</t>
  </si>
  <si>
    <t>ヒロタ</t>
  </si>
  <si>
    <t>松林</t>
  </si>
  <si>
    <t>マツバヤシ</t>
  </si>
  <si>
    <t>権田</t>
  </si>
  <si>
    <t>雅暉</t>
  </si>
  <si>
    <t>ゴンダ</t>
  </si>
  <si>
    <t>小柳</t>
  </si>
  <si>
    <t>柊那</t>
  </si>
  <si>
    <t>オヤナギ</t>
  </si>
  <si>
    <t>トウナ</t>
  </si>
  <si>
    <t>大山</t>
  </si>
  <si>
    <t>時和</t>
  </si>
  <si>
    <t>オオヤマ</t>
  </si>
  <si>
    <t>トキト</t>
  </si>
  <si>
    <t>磯山</t>
  </si>
  <si>
    <t>福太郎</t>
  </si>
  <si>
    <t>イソヤマ</t>
  </si>
  <si>
    <t>フクタロウ</t>
  </si>
  <si>
    <t>去来川</t>
  </si>
  <si>
    <t>都雅</t>
  </si>
  <si>
    <t>イサガワ</t>
  </si>
  <si>
    <t>トガ</t>
  </si>
  <si>
    <t>八田</t>
  </si>
  <si>
    <t>将吾</t>
  </si>
  <si>
    <t>ハッタ</t>
  </si>
  <si>
    <t>怜</t>
  </si>
  <si>
    <t>レイ</t>
  </si>
  <si>
    <t>安達</t>
  </si>
  <si>
    <t>具</t>
  </si>
  <si>
    <t>宥聖</t>
  </si>
  <si>
    <t>ク</t>
  </si>
  <si>
    <t>ユソン</t>
  </si>
  <si>
    <t>江口</t>
  </si>
  <si>
    <t>遥都</t>
  </si>
  <si>
    <t>エグチ</t>
  </si>
  <si>
    <t>智大</t>
  </si>
  <si>
    <t>チヒロ</t>
  </si>
  <si>
    <t>今井</t>
  </si>
  <si>
    <t>駿志</t>
  </si>
  <si>
    <t>イマイ</t>
  </si>
  <si>
    <t>シュンジ</t>
  </si>
  <si>
    <t>ユウヤ</t>
  </si>
  <si>
    <t>須﨑</t>
  </si>
  <si>
    <t>悠斗</t>
  </si>
  <si>
    <t>上瀧</t>
  </si>
  <si>
    <t>理一郎</t>
  </si>
  <si>
    <t>コウタキ</t>
  </si>
  <si>
    <t>リイチロウ</t>
  </si>
  <si>
    <t>尾上</t>
  </si>
  <si>
    <t>航大</t>
  </si>
  <si>
    <t>オノウエ</t>
  </si>
  <si>
    <t>コウダイ</t>
  </si>
  <si>
    <t>木宮</t>
  </si>
  <si>
    <t>肇太</t>
  </si>
  <si>
    <t>キミヤ</t>
  </si>
  <si>
    <t>ハジメ</t>
  </si>
  <si>
    <t>溝邉</t>
  </si>
  <si>
    <t>翔大</t>
  </si>
  <si>
    <t>ミゾベ</t>
  </si>
  <si>
    <t>浅井</t>
  </si>
  <si>
    <t>蒼天</t>
  </si>
  <si>
    <t>アサイ</t>
  </si>
  <si>
    <t>春田</t>
  </si>
  <si>
    <t>圭悟</t>
  </si>
  <si>
    <t>ハルタ</t>
  </si>
  <si>
    <t>リオ</t>
  </si>
  <si>
    <t>橋本</t>
  </si>
  <si>
    <t>拓真</t>
  </si>
  <si>
    <t>ハシモト</t>
  </si>
  <si>
    <t>タクマ</t>
  </si>
  <si>
    <t>ショウキ</t>
  </si>
  <si>
    <t>赤堀</t>
  </si>
  <si>
    <t>勇狼</t>
  </si>
  <si>
    <t>アカホリ</t>
  </si>
  <si>
    <t>大村</t>
  </si>
  <si>
    <t>准弥</t>
  </si>
  <si>
    <t>オオムラ</t>
  </si>
  <si>
    <t>ジュンヤ</t>
  </si>
  <si>
    <t>下山</t>
  </si>
  <si>
    <t>潤也</t>
  </si>
  <si>
    <t>シモヤマ</t>
  </si>
  <si>
    <t>松原</t>
  </si>
  <si>
    <t>奏汰</t>
  </si>
  <si>
    <t>マツバラ</t>
  </si>
  <si>
    <t>カナタ</t>
  </si>
  <si>
    <t>池原</t>
  </si>
  <si>
    <t>大牙</t>
  </si>
  <si>
    <t>イケハラ</t>
  </si>
  <si>
    <t>永井</t>
  </si>
  <si>
    <t>ナガイ</t>
  </si>
  <si>
    <t>マスダ</t>
  </si>
  <si>
    <t>滉人</t>
  </si>
  <si>
    <t>俊丞</t>
  </si>
  <si>
    <t>シュンスケ</t>
  </si>
  <si>
    <t>葵</t>
  </si>
  <si>
    <t>マモル</t>
  </si>
  <si>
    <t>シミズ</t>
  </si>
  <si>
    <t>栁川</t>
  </si>
  <si>
    <t>文吾</t>
  </si>
  <si>
    <t>ヤナガワ</t>
  </si>
  <si>
    <t>ブンゴ</t>
  </si>
  <si>
    <t>鈴池</t>
  </si>
  <si>
    <t>研徳</t>
  </si>
  <si>
    <t>スズイケ</t>
  </si>
  <si>
    <t>ケントク</t>
  </si>
  <si>
    <t>蕨野</t>
  </si>
  <si>
    <t>凌多</t>
  </si>
  <si>
    <t>ワラビノ</t>
  </si>
  <si>
    <t>嶋田</t>
  </si>
  <si>
    <t>陸</t>
  </si>
  <si>
    <t>シマダ</t>
  </si>
  <si>
    <t>賢祐</t>
  </si>
  <si>
    <t>ケンスケ</t>
  </si>
  <si>
    <t>三浦</t>
  </si>
  <si>
    <t>瞬成</t>
  </si>
  <si>
    <t>ミウラ</t>
  </si>
  <si>
    <t>中川</t>
  </si>
  <si>
    <t>健志朗</t>
  </si>
  <si>
    <t>ナカガワ</t>
  </si>
  <si>
    <t>ケンシロウ</t>
  </si>
  <si>
    <t>竹村</t>
  </si>
  <si>
    <t>晃琉</t>
  </si>
  <si>
    <t>タケムラ</t>
  </si>
  <si>
    <t>テル</t>
  </si>
  <si>
    <t>河</t>
  </si>
  <si>
    <t>旺佑</t>
  </si>
  <si>
    <t>カワ</t>
  </si>
  <si>
    <t>オウスケ</t>
  </si>
  <si>
    <t>リュウト</t>
  </si>
  <si>
    <t>イツキ</t>
  </si>
  <si>
    <t>知足</t>
  </si>
  <si>
    <t>宏太</t>
  </si>
  <si>
    <t>チアシ</t>
  </si>
  <si>
    <t>古里</t>
  </si>
  <si>
    <t>太瑛</t>
  </si>
  <si>
    <t>フルサト</t>
  </si>
  <si>
    <t>曽野</t>
  </si>
  <si>
    <t>詩音</t>
  </si>
  <si>
    <t>ソノ</t>
  </si>
  <si>
    <t>シオン</t>
  </si>
  <si>
    <t>小板橋</t>
  </si>
  <si>
    <t>歩</t>
  </si>
  <si>
    <t>コイタバシ</t>
  </si>
  <si>
    <t>アユム</t>
  </si>
  <si>
    <t>朝樹</t>
  </si>
  <si>
    <t>志賀</t>
  </si>
  <si>
    <t>凌太</t>
  </si>
  <si>
    <t>シガ</t>
  </si>
  <si>
    <t>築部</t>
  </si>
  <si>
    <t>佑藏</t>
  </si>
  <si>
    <t>ツクベ</t>
  </si>
  <si>
    <t>ユウゾウ</t>
  </si>
  <si>
    <t>射場</t>
  </si>
  <si>
    <t>涼成</t>
  </si>
  <si>
    <t>イバ</t>
  </si>
  <si>
    <t>コウヨウ</t>
  </si>
  <si>
    <t>トア</t>
  </si>
  <si>
    <t>渡邉</t>
  </si>
  <si>
    <t>イチカ</t>
  </si>
  <si>
    <t>リョウ</t>
  </si>
  <si>
    <t>奥野</t>
  </si>
  <si>
    <t>オクノ</t>
  </si>
  <si>
    <t>小松</t>
  </si>
  <si>
    <t>直人</t>
  </si>
  <si>
    <t>コマツ</t>
  </si>
  <si>
    <t>ナオト</t>
  </si>
  <si>
    <t>吉成</t>
  </si>
  <si>
    <t>希琥</t>
  </si>
  <si>
    <t>キク</t>
  </si>
  <si>
    <t>宇都</t>
  </si>
  <si>
    <t>篤基</t>
  </si>
  <si>
    <t>ウト</t>
  </si>
  <si>
    <t>下口</t>
  </si>
  <si>
    <t>シモグチ</t>
  </si>
  <si>
    <t>長崎</t>
  </si>
  <si>
    <t>想空</t>
  </si>
  <si>
    <t>ナガサキ</t>
  </si>
  <si>
    <t>平山</t>
  </si>
  <si>
    <t>浬</t>
  </si>
  <si>
    <t>ヒラヤマ</t>
  </si>
  <si>
    <t>カイリ</t>
  </si>
  <si>
    <t>東田</t>
  </si>
  <si>
    <t>一希</t>
  </si>
  <si>
    <t>ヒガシダ</t>
  </si>
  <si>
    <t>奥橋</t>
  </si>
  <si>
    <t>勇志</t>
  </si>
  <si>
    <t>オクハシ</t>
  </si>
  <si>
    <t>ユウジ</t>
  </si>
  <si>
    <t>越智</t>
  </si>
  <si>
    <t>誉太</t>
  </si>
  <si>
    <t>オチ</t>
  </si>
  <si>
    <t>ヨシト</t>
  </si>
  <si>
    <t>宮内</t>
  </si>
  <si>
    <t>伸太朗</t>
  </si>
  <si>
    <t>ミヤウチ</t>
  </si>
  <si>
    <t>シンタロウ</t>
  </si>
  <si>
    <t>川口</t>
  </si>
  <si>
    <t>カワグチ</t>
  </si>
  <si>
    <t>菅沼</t>
  </si>
  <si>
    <t>剛</t>
  </si>
  <si>
    <t>スガヌマ</t>
  </si>
  <si>
    <t>ツヨシ</t>
  </si>
  <si>
    <t>祐晴</t>
  </si>
  <si>
    <t>ユウセイ</t>
  </si>
  <si>
    <t>加藤</t>
  </si>
  <si>
    <t>友斗</t>
  </si>
  <si>
    <t>カトウ</t>
  </si>
  <si>
    <t>栄永</t>
  </si>
  <si>
    <t>輝壱</t>
  </si>
  <si>
    <t>エイナガ</t>
  </si>
  <si>
    <t>キイチ</t>
  </si>
  <si>
    <t>阪本</t>
  </si>
  <si>
    <t>孔明</t>
  </si>
  <si>
    <t>コウメイ</t>
  </si>
  <si>
    <t>近内</t>
  </si>
  <si>
    <t>虎一</t>
  </si>
  <si>
    <t>コンナイ</t>
  </si>
  <si>
    <t>トライチ</t>
  </si>
  <si>
    <t>西坂</t>
  </si>
  <si>
    <t>虹勢</t>
  </si>
  <si>
    <t>ニシサカ</t>
  </si>
  <si>
    <t>岩本</t>
  </si>
  <si>
    <t>拓翔</t>
  </si>
  <si>
    <t>イワモト</t>
  </si>
  <si>
    <t>岸本</t>
  </si>
  <si>
    <t>祐真</t>
  </si>
  <si>
    <t>キシモト</t>
  </si>
  <si>
    <t>眞野</t>
  </si>
  <si>
    <t>陽斗</t>
  </si>
  <si>
    <t>マノ</t>
  </si>
  <si>
    <t>シュウ</t>
  </si>
  <si>
    <t>松岡</t>
  </si>
  <si>
    <t>マツオカ</t>
  </si>
  <si>
    <t>森内</t>
  </si>
  <si>
    <t>寛人</t>
  </si>
  <si>
    <t>モリウチ</t>
  </si>
  <si>
    <t>中西</t>
  </si>
  <si>
    <t>ナカニシ</t>
  </si>
  <si>
    <t>安積</t>
  </si>
  <si>
    <t>義慶</t>
  </si>
  <si>
    <t>アヅミ</t>
  </si>
  <si>
    <t>平間</t>
  </si>
  <si>
    <t>禮</t>
  </si>
  <si>
    <t>ヒラマ</t>
  </si>
  <si>
    <t>義</t>
  </si>
  <si>
    <t>タダシ</t>
  </si>
  <si>
    <t>瀧</t>
  </si>
  <si>
    <t>彰太</t>
  </si>
  <si>
    <t>タキ</t>
  </si>
  <si>
    <t>吉井</t>
  </si>
  <si>
    <t>聡明</t>
  </si>
  <si>
    <t>ヨシイ</t>
  </si>
  <si>
    <t>サトアキ</t>
  </si>
  <si>
    <t>野村</t>
  </si>
  <si>
    <t>ノムラ</t>
  </si>
  <si>
    <t>黒田</t>
  </si>
  <si>
    <t>悠貴</t>
  </si>
  <si>
    <t>クロダ</t>
  </si>
  <si>
    <t>木下</t>
  </si>
  <si>
    <t>キノシタ</t>
  </si>
  <si>
    <t>一誠</t>
  </si>
  <si>
    <t>イッセイ</t>
  </si>
  <si>
    <t>付蘭</t>
  </si>
  <si>
    <t>フラン</t>
  </si>
  <si>
    <t>投石</t>
  </si>
  <si>
    <t>梁太朗</t>
  </si>
  <si>
    <t>ナゲイシ</t>
  </si>
  <si>
    <t>陽士</t>
  </si>
  <si>
    <t>樹</t>
  </si>
  <si>
    <t>翔聖</t>
  </si>
  <si>
    <t>ショウセイ</t>
  </si>
  <si>
    <t>門脇</t>
  </si>
  <si>
    <t>カドワキ</t>
  </si>
  <si>
    <t>古今堂</t>
  </si>
  <si>
    <t>辰弥</t>
  </si>
  <si>
    <t>コキンドウ</t>
  </si>
  <si>
    <t>タツヤ</t>
  </si>
  <si>
    <t>拓海</t>
  </si>
  <si>
    <t>唐川</t>
  </si>
  <si>
    <t>侑大</t>
  </si>
  <si>
    <t>カラカワ</t>
  </si>
  <si>
    <t>ユウダイ</t>
  </si>
  <si>
    <t>菅江</t>
  </si>
  <si>
    <t>奏太</t>
  </si>
  <si>
    <t>スガエ</t>
  </si>
  <si>
    <t>俊輔</t>
  </si>
  <si>
    <t>スミヤ</t>
  </si>
  <si>
    <t>裕輝</t>
  </si>
  <si>
    <t>稟太</t>
  </si>
  <si>
    <t>リンタ</t>
  </si>
  <si>
    <t>柏原</t>
  </si>
  <si>
    <t>孝太郎</t>
  </si>
  <si>
    <t>カシハラ</t>
  </si>
  <si>
    <t>難波</t>
  </si>
  <si>
    <t>璃久</t>
  </si>
  <si>
    <t>ナンバ</t>
  </si>
  <si>
    <t>福竹</t>
  </si>
  <si>
    <t>フクタケ</t>
  </si>
  <si>
    <t>藤井</t>
  </si>
  <si>
    <t>雄斗</t>
  </si>
  <si>
    <t>フジイ</t>
  </si>
  <si>
    <t>戸倉</t>
  </si>
  <si>
    <t>克征</t>
  </si>
  <si>
    <t>トクラ</t>
  </si>
  <si>
    <t>カツユキ</t>
  </si>
  <si>
    <t>福島</t>
  </si>
  <si>
    <t>蒼太</t>
  </si>
  <si>
    <t>フクシマ</t>
  </si>
  <si>
    <t>中尾</t>
  </si>
  <si>
    <t>ナカオ</t>
  </si>
  <si>
    <t>漣</t>
  </si>
  <si>
    <t>優吾</t>
  </si>
  <si>
    <t>ユウゴ</t>
  </si>
  <si>
    <t>藤江</t>
  </si>
  <si>
    <t>奏太朗</t>
  </si>
  <si>
    <t>フジエ</t>
  </si>
  <si>
    <t>櫻井</t>
  </si>
  <si>
    <t>サクライ</t>
  </si>
  <si>
    <t>宮平</t>
  </si>
  <si>
    <t>拓夢</t>
  </si>
  <si>
    <t>ミヤヒラ</t>
  </si>
  <si>
    <t>タクム</t>
  </si>
  <si>
    <t>シカタ</t>
  </si>
  <si>
    <t>敬太</t>
  </si>
  <si>
    <t>小泉</t>
  </si>
  <si>
    <t>雄万</t>
  </si>
  <si>
    <t>コイズミ</t>
  </si>
  <si>
    <t>市川</t>
  </si>
  <si>
    <t>直幹</t>
  </si>
  <si>
    <t>イチカワ</t>
  </si>
  <si>
    <t>ナオキ</t>
  </si>
  <si>
    <t>稲葉</t>
  </si>
  <si>
    <t>イナバ</t>
  </si>
  <si>
    <t>ケンシ</t>
  </si>
  <si>
    <t>創大</t>
  </si>
  <si>
    <t>隼士</t>
  </si>
  <si>
    <t>木村</t>
  </si>
  <si>
    <t>キムラ</t>
  </si>
  <si>
    <t>ユウサク</t>
  </si>
  <si>
    <t>ソウ</t>
  </si>
  <si>
    <t>大西</t>
  </si>
  <si>
    <t>オオニシ</t>
  </si>
  <si>
    <t>将希</t>
  </si>
  <si>
    <t>谷田</t>
  </si>
  <si>
    <t>タニダ</t>
  </si>
  <si>
    <t>空大</t>
  </si>
  <si>
    <t>劉本</t>
  </si>
  <si>
    <t>陽向</t>
  </si>
  <si>
    <t>リュウモト</t>
  </si>
  <si>
    <t>ヒナタ</t>
  </si>
  <si>
    <t>磯田</t>
  </si>
  <si>
    <t>弥煌</t>
  </si>
  <si>
    <t>イソダ</t>
  </si>
  <si>
    <t>ヨシカ</t>
  </si>
  <si>
    <t>俊也</t>
  </si>
  <si>
    <t>福嶋</t>
  </si>
  <si>
    <t>遙</t>
  </si>
  <si>
    <t>ハルカ</t>
  </si>
  <si>
    <t>結仁</t>
  </si>
  <si>
    <t>三國</t>
  </si>
  <si>
    <t>ミクニ</t>
  </si>
  <si>
    <t>聡</t>
  </si>
  <si>
    <t>サトシ</t>
  </si>
  <si>
    <t>井藤</t>
  </si>
  <si>
    <t>悠介</t>
  </si>
  <si>
    <t>ユウスケ</t>
  </si>
  <si>
    <t>丸田</t>
  </si>
  <si>
    <t>尚</t>
  </si>
  <si>
    <t>マルタ</t>
  </si>
  <si>
    <t>西尾</t>
  </si>
  <si>
    <t>友希</t>
  </si>
  <si>
    <t>ニシオ</t>
  </si>
  <si>
    <t>楓</t>
  </si>
  <si>
    <t>カエデ</t>
  </si>
  <si>
    <t>重村</t>
  </si>
  <si>
    <t>シゲムラ</t>
  </si>
  <si>
    <t>西海</t>
  </si>
  <si>
    <t>光馬</t>
  </si>
  <si>
    <t>ニシウミ</t>
  </si>
  <si>
    <t>テルマ</t>
  </si>
  <si>
    <t>岩上</t>
  </si>
  <si>
    <t>イワガミ</t>
  </si>
  <si>
    <t>大野</t>
  </si>
  <si>
    <t>遥矢</t>
  </si>
  <si>
    <t>オオノ</t>
  </si>
  <si>
    <t>塩田</t>
  </si>
  <si>
    <t>拓未</t>
  </si>
  <si>
    <t>シオタ</t>
  </si>
  <si>
    <t>颯太朗</t>
  </si>
  <si>
    <t>中里</t>
  </si>
  <si>
    <t>唯人</t>
  </si>
  <si>
    <t>ナカザト</t>
  </si>
  <si>
    <t>西向</t>
  </si>
  <si>
    <t>蒼</t>
  </si>
  <si>
    <t>ニシムコ</t>
  </si>
  <si>
    <t>馬場</t>
  </si>
  <si>
    <t>祐多</t>
  </si>
  <si>
    <t>ババ</t>
  </si>
  <si>
    <t>林</t>
  </si>
  <si>
    <t>ハヤシ</t>
  </si>
  <si>
    <t>悠翔</t>
  </si>
  <si>
    <t>南</t>
  </si>
  <si>
    <t>唯嘉</t>
  </si>
  <si>
    <t>ミナミ</t>
  </si>
  <si>
    <t>持田</t>
  </si>
  <si>
    <t>空我</t>
  </si>
  <si>
    <t>モチダ</t>
  </si>
  <si>
    <t>クウガ</t>
  </si>
  <si>
    <t>羚也</t>
  </si>
  <si>
    <t>レイヤ</t>
  </si>
  <si>
    <t>楊井</t>
  </si>
  <si>
    <t>ヤギイ</t>
  </si>
  <si>
    <t>カガリ</t>
  </si>
  <si>
    <t>澤田</t>
  </si>
  <si>
    <t>サワダ</t>
  </si>
  <si>
    <t>陸人</t>
  </si>
  <si>
    <t>小倉</t>
  </si>
  <si>
    <t>オグラ</t>
  </si>
  <si>
    <t>カワサキ</t>
  </si>
  <si>
    <t>板垣</t>
  </si>
  <si>
    <t>宏斗</t>
  </si>
  <si>
    <t>イタガキ</t>
  </si>
  <si>
    <t>昊輝</t>
  </si>
  <si>
    <t>颯海</t>
  </si>
  <si>
    <t>怜恩</t>
  </si>
  <si>
    <t>レオ</t>
  </si>
  <si>
    <t>磯部</t>
  </si>
  <si>
    <t>泉</t>
  </si>
  <si>
    <t>イソベ</t>
  </si>
  <si>
    <t>イズミ</t>
  </si>
  <si>
    <t>賢志郎</t>
  </si>
  <si>
    <t>唯斗</t>
  </si>
  <si>
    <t>栗山</t>
  </si>
  <si>
    <t>クリヤマ</t>
  </si>
  <si>
    <t>敬裕</t>
  </si>
  <si>
    <t>ケイスケ</t>
  </si>
  <si>
    <t>颯冴</t>
  </si>
  <si>
    <t>ソウゴ</t>
  </si>
  <si>
    <t>颯佑</t>
  </si>
  <si>
    <t>晴規</t>
  </si>
  <si>
    <t>ハルナリ</t>
  </si>
  <si>
    <t>山木</t>
  </si>
  <si>
    <t>汰一</t>
  </si>
  <si>
    <t>ヤマキ</t>
  </si>
  <si>
    <t>祐翔</t>
  </si>
  <si>
    <t>透輪</t>
  </si>
  <si>
    <t>西森</t>
  </si>
  <si>
    <t>真賢</t>
  </si>
  <si>
    <t>ニシモリ</t>
  </si>
  <si>
    <t>菅生</t>
  </si>
  <si>
    <t>汰朗</t>
  </si>
  <si>
    <t>スゴウ</t>
  </si>
  <si>
    <t>タロウ</t>
  </si>
  <si>
    <t>北住</t>
  </si>
  <si>
    <t>惟央</t>
  </si>
  <si>
    <t>キタズミ</t>
  </si>
  <si>
    <t>イオ</t>
  </si>
  <si>
    <t>清島</t>
  </si>
  <si>
    <t>信惇</t>
  </si>
  <si>
    <t>キヨシマ</t>
  </si>
  <si>
    <t>シント</t>
  </si>
  <si>
    <t>三好</t>
  </si>
  <si>
    <t>爽介</t>
  </si>
  <si>
    <t>ミヨシ</t>
  </si>
  <si>
    <t>サスケ</t>
  </si>
  <si>
    <t>大北</t>
  </si>
  <si>
    <t>祥平</t>
  </si>
  <si>
    <t>オオキタ</t>
  </si>
  <si>
    <t>ショウヘイ</t>
  </si>
  <si>
    <t>柴田</t>
  </si>
  <si>
    <t>昊明</t>
  </si>
  <si>
    <t>シバタ</t>
  </si>
  <si>
    <t>津村</t>
  </si>
  <si>
    <t>ツムラ</t>
  </si>
  <si>
    <t>濵</t>
  </si>
  <si>
    <t>悠太</t>
  </si>
  <si>
    <t>ハマ</t>
  </si>
  <si>
    <t>皓</t>
  </si>
  <si>
    <t>ヒカル</t>
  </si>
  <si>
    <t>徳穂</t>
  </si>
  <si>
    <t>隼祐</t>
  </si>
  <si>
    <t>トクホ</t>
  </si>
  <si>
    <t>頃安</t>
  </si>
  <si>
    <t>コロヤス</t>
  </si>
  <si>
    <t>藤枝</t>
  </si>
  <si>
    <t>晴生</t>
  </si>
  <si>
    <t>フジエダ</t>
  </si>
  <si>
    <t>吉元</t>
  </si>
  <si>
    <t>洸太朗</t>
  </si>
  <si>
    <t>ヨシモト</t>
  </si>
  <si>
    <t>陽希</t>
  </si>
  <si>
    <t>シマモト</t>
  </si>
  <si>
    <t>慎太郎</t>
  </si>
  <si>
    <t>髙畑</t>
  </si>
  <si>
    <t>タカハタ</t>
  </si>
  <si>
    <t>颯斗</t>
  </si>
  <si>
    <t>羽田野</t>
  </si>
  <si>
    <t>ハタノ</t>
  </si>
  <si>
    <t>宮脇</t>
  </si>
  <si>
    <t>ミヤワキ</t>
  </si>
  <si>
    <t>ガク</t>
  </si>
  <si>
    <t>山崎</t>
  </si>
  <si>
    <t>椋木</t>
  </si>
  <si>
    <t>ムクノキ</t>
  </si>
  <si>
    <t>弓場</t>
  </si>
  <si>
    <t>隆司</t>
  </si>
  <si>
    <t>ユンバ</t>
  </si>
  <si>
    <t>リュウジ</t>
  </si>
  <si>
    <t>坂之上</t>
  </si>
  <si>
    <t>サカノウエ</t>
  </si>
  <si>
    <t>大杉</t>
  </si>
  <si>
    <t>オオスギ</t>
  </si>
  <si>
    <t>岡﨑</t>
  </si>
  <si>
    <t>航輝</t>
  </si>
  <si>
    <t>オカザキ</t>
  </si>
  <si>
    <t>垣本</t>
  </si>
  <si>
    <t>和輝</t>
  </si>
  <si>
    <t>カキモト</t>
  </si>
  <si>
    <t>上良</t>
  </si>
  <si>
    <t>幸土</t>
  </si>
  <si>
    <t>コロ</t>
  </si>
  <si>
    <t>ユキト</t>
  </si>
  <si>
    <t>佐々木</t>
  </si>
  <si>
    <t>ササキ</t>
  </si>
  <si>
    <t>鈴川</t>
  </si>
  <si>
    <t>暖人</t>
  </si>
  <si>
    <t>スズカワ</t>
  </si>
  <si>
    <t>一真</t>
  </si>
  <si>
    <t>敦</t>
  </si>
  <si>
    <t>引地</t>
  </si>
  <si>
    <t>ヒキチ</t>
  </si>
  <si>
    <t>タツキ</t>
  </si>
  <si>
    <t>網干</t>
  </si>
  <si>
    <t>アボシ</t>
  </si>
  <si>
    <t>森口</t>
  </si>
  <si>
    <t>智成</t>
  </si>
  <si>
    <t>モリグチ</t>
  </si>
  <si>
    <t>トモナリ</t>
  </si>
  <si>
    <t>幸斗</t>
  </si>
  <si>
    <t>ケンタ</t>
  </si>
  <si>
    <t>瑞樹</t>
  </si>
  <si>
    <t>健大</t>
  </si>
  <si>
    <t>阪上</t>
  </si>
  <si>
    <t>暖斗</t>
  </si>
  <si>
    <t>サカウエ</t>
  </si>
  <si>
    <t>志水</t>
  </si>
  <si>
    <t>清家</t>
  </si>
  <si>
    <t>光生</t>
  </si>
  <si>
    <t>セイケ</t>
  </si>
  <si>
    <t>南原</t>
  </si>
  <si>
    <t>勇</t>
  </si>
  <si>
    <t>ナンバラ</t>
  </si>
  <si>
    <t>イサ</t>
  </si>
  <si>
    <t>慶護</t>
  </si>
  <si>
    <t>ヒガシ</t>
  </si>
  <si>
    <t>流空</t>
  </si>
  <si>
    <t>満谷</t>
  </si>
  <si>
    <t>充志</t>
  </si>
  <si>
    <t>マンタニ</t>
  </si>
  <si>
    <t>三笠</t>
  </si>
  <si>
    <t>獅音</t>
  </si>
  <si>
    <t>ミカサ</t>
  </si>
  <si>
    <t>薮野</t>
  </si>
  <si>
    <t>ヤブノ</t>
  </si>
  <si>
    <t>有村</t>
  </si>
  <si>
    <t>アリムラ</t>
  </si>
  <si>
    <t>生田</t>
  </si>
  <si>
    <t>宗輔</t>
  </si>
  <si>
    <t>イクタ</t>
  </si>
  <si>
    <t>稲林</t>
  </si>
  <si>
    <t>伸崇</t>
  </si>
  <si>
    <t>イナバヤシ</t>
  </si>
  <si>
    <t>ノブタカ</t>
  </si>
  <si>
    <t>浦山</t>
  </si>
  <si>
    <t>ウラヤマ</t>
  </si>
  <si>
    <t>音地</t>
  </si>
  <si>
    <t>広翔</t>
  </si>
  <si>
    <t>オンヂ</t>
  </si>
  <si>
    <t>香川</t>
  </si>
  <si>
    <t>心</t>
  </si>
  <si>
    <t>カガワ</t>
  </si>
  <si>
    <t>シン</t>
  </si>
  <si>
    <t>寺内</t>
  </si>
  <si>
    <t>宏介</t>
  </si>
  <si>
    <t>テラウチ</t>
  </si>
  <si>
    <t>剛義</t>
  </si>
  <si>
    <t>陽葵</t>
  </si>
  <si>
    <t>大地</t>
  </si>
  <si>
    <t>タカモリ</t>
  </si>
  <si>
    <t>久保田</t>
  </si>
  <si>
    <t>クボタ</t>
  </si>
  <si>
    <t>裕也</t>
  </si>
  <si>
    <t>フミヤ</t>
  </si>
  <si>
    <t>吉原</t>
  </si>
  <si>
    <t>一陽</t>
  </si>
  <si>
    <t>ヨシハラ</t>
  </si>
  <si>
    <t>イチヤ</t>
  </si>
  <si>
    <t>琉毅</t>
  </si>
  <si>
    <t>リュウキ</t>
  </si>
  <si>
    <t>笹倉</t>
  </si>
  <si>
    <t>理音</t>
  </si>
  <si>
    <t>ササクラ</t>
  </si>
  <si>
    <t>史弥</t>
  </si>
  <si>
    <t>雄大</t>
  </si>
  <si>
    <t>平岡</t>
  </si>
  <si>
    <t>ヒラオカ</t>
  </si>
  <si>
    <t>響輝</t>
  </si>
  <si>
    <t>地主</t>
  </si>
  <si>
    <t>ヂヌシ</t>
  </si>
  <si>
    <t>大治</t>
  </si>
  <si>
    <t>翔吾</t>
  </si>
  <si>
    <t>オオジ</t>
  </si>
  <si>
    <t>園田</t>
  </si>
  <si>
    <t>悠友</t>
  </si>
  <si>
    <t>ソノダ</t>
  </si>
  <si>
    <t>大岸</t>
  </si>
  <si>
    <t>オオギシ</t>
  </si>
  <si>
    <t>柴村</t>
  </si>
  <si>
    <t>紬来</t>
  </si>
  <si>
    <t>シバムラ</t>
  </si>
  <si>
    <t>ツムギ</t>
  </si>
  <si>
    <t>中津留</t>
  </si>
  <si>
    <t>和樹</t>
  </si>
  <si>
    <t>ナカツル</t>
  </si>
  <si>
    <t>平田</t>
  </si>
  <si>
    <t>ヒラタ</t>
  </si>
  <si>
    <t>立花</t>
  </si>
  <si>
    <t>友雅</t>
  </si>
  <si>
    <t>タチバナ</t>
  </si>
  <si>
    <t>ユウガ</t>
  </si>
  <si>
    <t>優和</t>
  </si>
  <si>
    <t>ユウワ</t>
  </si>
  <si>
    <t>カケル</t>
  </si>
  <si>
    <t>亮斗</t>
  </si>
  <si>
    <t>宇都宮</t>
  </si>
  <si>
    <t>航生</t>
  </si>
  <si>
    <t>ウツノミヤ</t>
  </si>
  <si>
    <t>田尻</t>
  </si>
  <si>
    <t>敦己</t>
  </si>
  <si>
    <t>タジリ</t>
  </si>
  <si>
    <t>颯亮</t>
  </si>
  <si>
    <t>友成</t>
  </si>
  <si>
    <t>暖</t>
  </si>
  <si>
    <t>雅樹</t>
  </si>
  <si>
    <t>ツカモト</t>
  </si>
  <si>
    <t>泰輝</t>
  </si>
  <si>
    <t>晃平</t>
  </si>
  <si>
    <t>神﨑</t>
  </si>
  <si>
    <t>敬人</t>
  </si>
  <si>
    <t>カンザキ</t>
  </si>
  <si>
    <t>海都</t>
  </si>
  <si>
    <t>前山</t>
  </si>
  <si>
    <t>逢翔</t>
  </si>
  <si>
    <t>マエヤマ</t>
  </si>
  <si>
    <t>アイト</t>
  </si>
  <si>
    <t>爽汰</t>
  </si>
  <si>
    <t>稲岡</t>
  </si>
  <si>
    <t>イナオカ</t>
  </si>
  <si>
    <t>手取</t>
  </si>
  <si>
    <t>テドリ</t>
  </si>
  <si>
    <t>小笠原</t>
  </si>
  <si>
    <t>和己</t>
  </si>
  <si>
    <t>オガサハラ</t>
  </si>
  <si>
    <t>中嶋</t>
  </si>
  <si>
    <t>慎也</t>
  </si>
  <si>
    <t>シンヤ</t>
  </si>
  <si>
    <t>山内</t>
  </si>
  <si>
    <t>ヤマウチ</t>
  </si>
  <si>
    <t>ソラト</t>
  </si>
  <si>
    <t>加地</t>
  </si>
  <si>
    <t>由紀智</t>
  </si>
  <si>
    <t>カジ</t>
  </si>
  <si>
    <t>ユキノリ</t>
  </si>
  <si>
    <t>菅</t>
  </si>
  <si>
    <t>スガ</t>
  </si>
  <si>
    <t>細田</t>
  </si>
  <si>
    <t>悠星</t>
  </si>
  <si>
    <t>ホソダ</t>
  </si>
  <si>
    <t>平垣</t>
  </si>
  <si>
    <t>翔亜</t>
  </si>
  <si>
    <t>ヒラガキ</t>
  </si>
  <si>
    <t>四方</t>
  </si>
  <si>
    <t>荻下</t>
  </si>
  <si>
    <t>直太郎</t>
  </si>
  <si>
    <t>オギシタ</t>
  </si>
  <si>
    <t>ナオタロウ</t>
  </si>
  <si>
    <t>池田</t>
  </si>
  <si>
    <t>颯大朗</t>
  </si>
  <si>
    <t>イケダ</t>
  </si>
  <si>
    <t>工藤</t>
  </si>
  <si>
    <t>弘成</t>
  </si>
  <si>
    <t>クドウ</t>
  </si>
  <si>
    <t>ヒロナリ</t>
  </si>
  <si>
    <t>友哉</t>
  </si>
  <si>
    <t>寺田</t>
  </si>
  <si>
    <t>テラダ</t>
  </si>
  <si>
    <t>東海</t>
  </si>
  <si>
    <t>晴大</t>
  </si>
  <si>
    <t>トウカイ</t>
  </si>
  <si>
    <t>ハルヒロ</t>
  </si>
  <si>
    <t>琉唯</t>
  </si>
  <si>
    <t>ルイ</t>
  </si>
  <si>
    <t>竜胆</t>
  </si>
  <si>
    <t>リンドウ</t>
  </si>
  <si>
    <t>絢也</t>
  </si>
  <si>
    <t>ケンヤ</t>
  </si>
  <si>
    <t>巧馬</t>
  </si>
  <si>
    <t>快統</t>
  </si>
  <si>
    <t>ユウシン</t>
  </si>
  <si>
    <t>光騎</t>
  </si>
  <si>
    <t>ミツキ</t>
  </si>
  <si>
    <t>島本</t>
  </si>
  <si>
    <t>瑛真</t>
  </si>
  <si>
    <t>瑛音</t>
  </si>
  <si>
    <t>拓也</t>
  </si>
  <si>
    <t>タクヤ</t>
  </si>
  <si>
    <t>康太</t>
  </si>
  <si>
    <t>平安</t>
  </si>
  <si>
    <t>温人</t>
  </si>
  <si>
    <t>ヒラヤス</t>
  </si>
  <si>
    <t>金本</t>
  </si>
  <si>
    <t>昇樹</t>
  </si>
  <si>
    <t>カネモト</t>
  </si>
  <si>
    <t>榮心</t>
  </si>
  <si>
    <t>ヒサムネ</t>
  </si>
  <si>
    <t>住野</t>
  </si>
  <si>
    <t>春樹</t>
  </si>
  <si>
    <t>スミノ</t>
  </si>
  <si>
    <t>圭志</t>
  </si>
  <si>
    <t>ケイシ</t>
  </si>
  <si>
    <t>磯川</t>
  </si>
  <si>
    <t>友</t>
  </si>
  <si>
    <t>イソカワ</t>
  </si>
  <si>
    <t>末定</t>
  </si>
  <si>
    <t>優之介</t>
  </si>
  <si>
    <t>スエサダ</t>
  </si>
  <si>
    <t>ユウノスケ</t>
  </si>
  <si>
    <t>翔伍</t>
  </si>
  <si>
    <t>梶</t>
  </si>
  <si>
    <t>正人</t>
  </si>
  <si>
    <t>吉澤</t>
  </si>
  <si>
    <t>瑞稀</t>
  </si>
  <si>
    <t>ヨシザワ</t>
  </si>
  <si>
    <t>ユウイチ</t>
  </si>
  <si>
    <t>シュウヤ</t>
  </si>
  <si>
    <t>濱田</t>
  </si>
  <si>
    <t>零</t>
  </si>
  <si>
    <t>川田</t>
  </si>
  <si>
    <t>恭平</t>
  </si>
  <si>
    <t>カワタ</t>
  </si>
  <si>
    <t>キョウヘイ</t>
  </si>
  <si>
    <t>音空</t>
  </si>
  <si>
    <t>モク</t>
  </si>
  <si>
    <t>北村</t>
  </si>
  <si>
    <t>キタムラ</t>
  </si>
  <si>
    <t>嶋本</t>
  </si>
  <si>
    <t>拓磨</t>
  </si>
  <si>
    <t>紀伊</t>
  </si>
  <si>
    <t>聡一郎</t>
  </si>
  <si>
    <t>キイ</t>
  </si>
  <si>
    <t>窪井</t>
  </si>
  <si>
    <t>亮人</t>
  </si>
  <si>
    <t>クボイ</t>
  </si>
  <si>
    <t>リョウト</t>
  </si>
  <si>
    <t>堺</t>
  </si>
  <si>
    <t>皐樹</t>
  </si>
  <si>
    <t>豊原</t>
  </si>
  <si>
    <t>トヨハラ</t>
  </si>
  <si>
    <t>文暁</t>
  </si>
  <si>
    <t>フミアキ</t>
  </si>
  <si>
    <t>壮達</t>
  </si>
  <si>
    <t>ソウタツ</t>
  </si>
  <si>
    <t>仲</t>
  </si>
  <si>
    <t>慶一朗</t>
  </si>
  <si>
    <t>ナカ</t>
  </si>
  <si>
    <t>昇馬</t>
  </si>
  <si>
    <t>幸太</t>
  </si>
  <si>
    <t>隼悠</t>
  </si>
  <si>
    <t>トシハル</t>
  </si>
  <si>
    <t>出口</t>
  </si>
  <si>
    <t>デグチ</t>
  </si>
  <si>
    <t>小寺</t>
  </si>
  <si>
    <t>智仁</t>
  </si>
  <si>
    <t>コテラ</t>
  </si>
  <si>
    <t>トモヒト</t>
  </si>
  <si>
    <t>このシートに表示されていない選手は、「追加登録選手」シートに入力して下さい</t>
    <rPh sb="6" eb="8">
      <t>ヒョウジ</t>
    </rPh>
    <rPh sb="14" eb="16">
      <t>センシュ</t>
    </rPh>
    <rPh sb="19" eb="25">
      <t>ツイカトウロクセンシュ</t>
    </rPh>
    <rPh sb="30" eb="32">
      <t>ニュウリョク</t>
    </rPh>
    <rPh sb="34" eb="35">
      <t>クダ</t>
    </rPh>
    <phoneticPr fontId="3"/>
  </si>
  <si>
    <t>琉生</t>
  </si>
  <si>
    <t>小野</t>
  </si>
  <si>
    <t>滉生</t>
  </si>
  <si>
    <t>オノ</t>
  </si>
  <si>
    <t>鳴神</t>
  </si>
  <si>
    <t>佑規</t>
  </si>
  <si>
    <t>ナルカミ</t>
  </si>
  <si>
    <t>拓士</t>
  </si>
  <si>
    <t>タクシ</t>
  </si>
  <si>
    <t>心優</t>
  </si>
  <si>
    <t>濵嵜</t>
  </si>
  <si>
    <t>遥</t>
  </si>
  <si>
    <t>ハマサキ</t>
  </si>
  <si>
    <t>井口</t>
  </si>
  <si>
    <t>イグチ</t>
  </si>
  <si>
    <t>保科</t>
  </si>
  <si>
    <t>光一</t>
  </si>
  <si>
    <t>ホシナ</t>
  </si>
  <si>
    <t>コウイチ</t>
  </si>
  <si>
    <t>能勢</t>
  </si>
  <si>
    <t>楓空</t>
  </si>
  <si>
    <t>ノセ</t>
  </si>
  <si>
    <t>フウア</t>
  </si>
  <si>
    <t>廉三</t>
  </si>
  <si>
    <t>レンゾウ</t>
  </si>
  <si>
    <t>弘太郎</t>
  </si>
  <si>
    <t>湊真</t>
  </si>
  <si>
    <t>晏琉</t>
  </si>
  <si>
    <t>宮尾</t>
  </si>
  <si>
    <t>龍ノ介</t>
  </si>
  <si>
    <t>ミヤオ</t>
  </si>
  <si>
    <t>リュウノスケ</t>
  </si>
  <si>
    <t>広沢</t>
  </si>
  <si>
    <t>悠橙</t>
  </si>
  <si>
    <t>ヒロサワ</t>
  </si>
  <si>
    <t>石橋</t>
  </si>
  <si>
    <t>優一</t>
  </si>
  <si>
    <t>イシバシ</t>
  </si>
  <si>
    <t>樹月</t>
  </si>
  <si>
    <t>塩見</t>
  </si>
  <si>
    <t>玲雄</t>
  </si>
  <si>
    <t>シオミ</t>
  </si>
  <si>
    <t>雄貴</t>
  </si>
  <si>
    <t>森部</t>
  </si>
  <si>
    <t>慶大</t>
  </si>
  <si>
    <t>モリベ</t>
  </si>
  <si>
    <t>ケイダイ</t>
  </si>
  <si>
    <t>羚矢</t>
  </si>
  <si>
    <t>河﨑</t>
  </si>
  <si>
    <t>峰元</t>
  </si>
  <si>
    <t>謙志</t>
  </si>
  <si>
    <t>ミネモト</t>
  </si>
  <si>
    <t>入谷</t>
  </si>
  <si>
    <t>元巳</t>
  </si>
  <si>
    <t>イリタニ</t>
  </si>
  <si>
    <t>モトミ</t>
  </si>
  <si>
    <t>瑛希</t>
  </si>
  <si>
    <t>エイキ</t>
  </si>
  <si>
    <t>健剛</t>
  </si>
  <si>
    <t>ケンゴウ</t>
  </si>
  <si>
    <t>石藏</t>
  </si>
  <si>
    <t>イシクラ</t>
  </si>
  <si>
    <t>琉心</t>
  </si>
  <si>
    <t>リュウシン</t>
  </si>
  <si>
    <t>晴琉</t>
  </si>
  <si>
    <t>光</t>
  </si>
  <si>
    <t>桝田</t>
  </si>
  <si>
    <t>生駒</t>
  </si>
  <si>
    <t>叶翔</t>
  </si>
  <si>
    <t>イコマ</t>
  </si>
  <si>
    <t>市橋</t>
  </si>
  <si>
    <t>克考</t>
  </si>
  <si>
    <t>イチハシ</t>
  </si>
  <si>
    <t>カツタカ</t>
  </si>
  <si>
    <t>井戸本</t>
  </si>
  <si>
    <t>友穂</t>
  </si>
  <si>
    <t>イドモト</t>
  </si>
  <si>
    <t>ユウホ</t>
  </si>
  <si>
    <t>富谷</t>
  </si>
  <si>
    <t>葵也</t>
  </si>
  <si>
    <t>トミタニ</t>
  </si>
  <si>
    <t>キイヤ</t>
  </si>
  <si>
    <t>畠</t>
  </si>
  <si>
    <t>優心</t>
  </si>
  <si>
    <t>ハタケ</t>
  </si>
  <si>
    <t>村岡</t>
  </si>
  <si>
    <t>陸空</t>
  </si>
  <si>
    <t>ムラオカ</t>
  </si>
  <si>
    <t>陽和</t>
  </si>
  <si>
    <t>ヒヨリ</t>
  </si>
  <si>
    <t>藤川</t>
  </si>
  <si>
    <t>隼世</t>
  </si>
  <si>
    <t>フジカワ</t>
  </si>
  <si>
    <t>ハヤセ</t>
  </si>
  <si>
    <t>城田</t>
  </si>
  <si>
    <t>晃佑</t>
  </si>
  <si>
    <t>シロタ</t>
  </si>
  <si>
    <t>丹羽</t>
  </si>
  <si>
    <t>亮太</t>
  </si>
  <si>
    <t>ニワ</t>
  </si>
  <si>
    <t>遼太</t>
  </si>
  <si>
    <t>太一</t>
  </si>
  <si>
    <t>蓑田</t>
  </si>
  <si>
    <t>国富</t>
  </si>
  <si>
    <t>クニトミ</t>
  </si>
  <si>
    <t>雫</t>
  </si>
  <si>
    <t>友翔</t>
  </si>
  <si>
    <t>シズク</t>
  </si>
  <si>
    <t>雄介</t>
  </si>
  <si>
    <t>小笹</t>
  </si>
  <si>
    <t>オザサ</t>
  </si>
  <si>
    <t>小西</t>
  </si>
  <si>
    <t>コニシ</t>
  </si>
  <si>
    <t>ハヤタ</t>
  </si>
  <si>
    <t>煌稀</t>
  </si>
  <si>
    <t>德田</t>
  </si>
  <si>
    <t>トクダ</t>
  </si>
  <si>
    <t>結叶</t>
  </si>
  <si>
    <t>カネモリ</t>
  </si>
  <si>
    <t>飯田</t>
  </si>
  <si>
    <t>イイダ</t>
  </si>
  <si>
    <t>江崎</t>
  </si>
  <si>
    <t>龍己</t>
  </si>
  <si>
    <t>エサキ</t>
  </si>
  <si>
    <t>勢志</t>
  </si>
  <si>
    <t>晴樹</t>
  </si>
  <si>
    <t>セシ</t>
  </si>
  <si>
    <t>獅子内</t>
  </si>
  <si>
    <t>希悠</t>
  </si>
  <si>
    <t>シシナイ</t>
  </si>
  <si>
    <t>篠畑</t>
  </si>
  <si>
    <t>矢真翔</t>
  </si>
  <si>
    <t>シノハタ</t>
  </si>
  <si>
    <t>國鷹</t>
  </si>
  <si>
    <t>クニタカ</t>
  </si>
  <si>
    <t>田原</t>
  </si>
  <si>
    <t>タハラ</t>
  </si>
  <si>
    <t>維央</t>
  </si>
  <si>
    <t>坂田</t>
  </si>
  <si>
    <t>夕海</t>
  </si>
  <si>
    <t>サカタ</t>
  </si>
  <si>
    <t>ユウナ</t>
  </si>
  <si>
    <t>令依</t>
  </si>
  <si>
    <t>片山</t>
  </si>
  <si>
    <t>カタヤマ</t>
  </si>
  <si>
    <t>衣笠</t>
  </si>
  <si>
    <t>翔馬</t>
  </si>
  <si>
    <t>キヌガサ</t>
  </si>
  <si>
    <t>坂口</t>
  </si>
  <si>
    <t>大悟</t>
  </si>
  <si>
    <t>サカグチ</t>
  </si>
  <si>
    <t>ダイゴ</t>
  </si>
  <si>
    <t>田村</t>
  </si>
  <si>
    <t>峻也</t>
  </si>
  <si>
    <t>タムラ</t>
  </si>
  <si>
    <t>豊田</t>
  </si>
  <si>
    <t>瑛士</t>
  </si>
  <si>
    <t>トヨダ</t>
  </si>
  <si>
    <t>畑野</t>
  </si>
  <si>
    <t>駿亮</t>
  </si>
  <si>
    <t>真鍋</t>
  </si>
  <si>
    <t>斗生</t>
  </si>
  <si>
    <t>マナベ</t>
  </si>
  <si>
    <t>トウイ</t>
  </si>
  <si>
    <t>水野</t>
  </si>
  <si>
    <t>透麻</t>
  </si>
  <si>
    <t>ミズノ</t>
  </si>
  <si>
    <t>トウマ</t>
  </si>
  <si>
    <t>本﨑</t>
  </si>
  <si>
    <t>大湖</t>
  </si>
  <si>
    <t>モトザキ</t>
  </si>
  <si>
    <t>山根</t>
  </si>
  <si>
    <t>大空</t>
  </si>
  <si>
    <t>ヤマネ</t>
  </si>
  <si>
    <t>啓司</t>
  </si>
  <si>
    <t>ケイジ</t>
  </si>
  <si>
    <t>祐大</t>
  </si>
  <si>
    <t>皆川</t>
  </si>
  <si>
    <t>晃太朗</t>
  </si>
  <si>
    <t>ミナガワ</t>
  </si>
  <si>
    <t>間</t>
  </si>
  <si>
    <t>研一郎</t>
  </si>
  <si>
    <t>ハザマ</t>
  </si>
  <si>
    <t>ケンイチロウ</t>
  </si>
  <si>
    <t>楠本</t>
  </si>
  <si>
    <t>秀</t>
  </si>
  <si>
    <t>クスモト</t>
  </si>
  <si>
    <t>薦田</t>
  </si>
  <si>
    <t>泰知</t>
  </si>
  <si>
    <t>コモダ</t>
  </si>
  <si>
    <t>大塚</t>
  </si>
  <si>
    <t>晴久</t>
  </si>
  <si>
    <t>オオツカ</t>
  </si>
  <si>
    <t>ハク</t>
  </si>
  <si>
    <t>小畑</t>
  </si>
  <si>
    <t>歩己</t>
  </si>
  <si>
    <t>オバタ</t>
  </si>
  <si>
    <t>アユミ</t>
  </si>
  <si>
    <t>佐奈</t>
  </si>
  <si>
    <t>琉成</t>
  </si>
  <si>
    <t>サナ</t>
  </si>
  <si>
    <t>渋谷</t>
  </si>
  <si>
    <t>宥成</t>
  </si>
  <si>
    <t>柊駕</t>
  </si>
  <si>
    <t>シュウガ</t>
  </si>
  <si>
    <t>福家</t>
  </si>
  <si>
    <t>佑樹</t>
  </si>
  <si>
    <t>フケ</t>
  </si>
  <si>
    <t>ユキ</t>
  </si>
  <si>
    <t>三隅</t>
  </si>
  <si>
    <t>利音</t>
  </si>
  <si>
    <t>ミスミ</t>
  </si>
  <si>
    <t>リオン</t>
  </si>
  <si>
    <t>悠輔</t>
  </si>
  <si>
    <t>数馬</t>
  </si>
  <si>
    <t>杉原</t>
  </si>
  <si>
    <t>スギハラ</t>
  </si>
  <si>
    <t>鳥本</t>
  </si>
  <si>
    <t>翼</t>
  </si>
  <si>
    <t>トリモト</t>
  </si>
  <si>
    <t>畦地</t>
  </si>
  <si>
    <t>アゼチ</t>
  </si>
  <si>
    <t>彬良</t>
  </si>
  <si>
    <t>髙嶋</t>
  </si>
  <si>
    <t>タカシマ</t>
  </si>
  <si>
    <t>幸平</t>
  </si>
  <si>
    <t>𠮷川</t>
  </si>
  <si>
    <t>小玉</t>
  </si>
  <si>
    <t>コダマ</t>
  </si>
  <si>
    <t>三田</t>
  </si>
  <si>
    <t>悠生</t>
  </si>
  <si>
    <t>ミタ</t>
  </si>
  <si>
    <t>添田</t>
  </si>
  <si>
    <t>倖大</t>
  </si>
  <si>
    <t>ソエダ</t>
  </si>
  <si>
    <t>栗屋</t>
  </si>
  <si>
    <t>岳弘</t>
  </si>
  <si>
    <t>クリヤ</t>
  </si>
  <si>
    <t>タケヒロ</t>
  </si>
  <si>
    <t>翔揮</t>
  </si>
  <si>
    <t>英汰</t>
  </si>
  <si>
    <t>エイタ</t>
  </si>
  <si>
    <t>光祐</t>
  </si>
  <si>
    <t>神木</t>
  </si>
  <si>
    <t>彗汰</t>
  </si>
  <si>
    <t>カミキ</t>
  </si>
  <si>
    <t>山橋</t>
  </si>
  <si>
    <t>ヤマハシ</t>
  </si>
  <si>
    <t>由朔</t>
  </si>
  <si>
    <t>稲荷</t>
  </si>
  <si>
    <t>優真</t>
  </si>
  <si>
    <t>イナリ</t>
  </si>
  <si>
    <t>平木</t>
  </si>
  <si>
    <t>ヒラキ</t>
  </si>
  <si>
    <t>駿英</t>
  </si>
  <si>
    <t>トシヒデ</t>
  </si>
  <si>
    <t>薮田</t>
  </si>
  <si>
    <t>紘生</t>
  </si>
  <si>
    <t>ヤブタ</t>
  </si>
  <si>
    <t>理人</t>
  </si>
  <si>
    <t>リト</t>
  </si>
  <si>
    <t>秀弥</t>
  </si>
  <si>
    <t>敬斗</t>
  </si>
  <si>
    <t>上野</t>
  </si>
  <si>
    <t>征歩</t>
  </si>
  <si>
    <t>ユキア</t>
  </si>
  <si>
    <t>智葵</t>
  </si>
  <si>
    <t>小田桐</t>
  </si>
  <si>
    <t>旭</t>
  </si>
  <si>
    <t>オダギリ</t>
  </si>
  <si>
    <t>アサヒ</t>
  </si>
  <si>
    <t>川邊</t>
  </si>
  <si>
    <t>カワベ</t>
  </si>
  <si>
    <t>ヒロヤ</t>
  </si>
  <si>
    <t>閃</t>
  </si>
  <si>
    <t>セン</t>
  </si>
  <si>
    <t>慶</t>
  </si>
  <si>
    <t>ケイ</t>
  </si>
  <si>
    <t>池端</t>
  </si>
  <si>
    <t>陽</t>
  </si>
  <si>
    <t>イケバタ</t>
  </si>
  <si>
    <t>ヨウ</t>
  </si>
  <si>
    <t>尾河</t>
  </si>
  <si>
    <t>遼也</t>
  </si>
  <si>
    <t>雄哉</t>
  </si>
  <si>
    <t>耀仁</t>
  </si>
  <si>
    <t>青波</t>
  </si>
  <si>
    <t>セイハ</t>
  </si>
  <si>
    <t>航汰</t>
  </si>
  <si>
    <t>中谷</t>
  </si>
  <si>
    <t>安吾</t>
  </si>
  <si>
    <t>ナカタニ</t>
  </si>
  <si>
    <t>アンゴ</t>
  </si>
  <si>
    <t>高橋</t>
  </si>
  <si>
    <t>康多</t>
  </si>
  <si>
    <t>有野</t>
  </si>
  <si>
    <t>将貴</t>
  </si>
  <si>
    <t>アリノ</t>
  </si>
  <si>
    <t>照彦</t>
  </si>
  <si>
    <t>テルヒコ</t>
  </si>
  <si>
    <t>今里</t>
  </si>
  <si>
    <t>哉斗</t>
  </si>
  <si>
    <t>イマザト</t>
  </si>
  <si>
    <t>同免木</t>
  </si>
  <si>
    <t>ドウメンキ</t>
  </si>
  <si>
    <t>後藤</t>
  </si>
  <si>
    <t>真治</t>
  </si>
  <si>
    <t>ゴトウ</t>
  </si>
  <si>
    <t>シンジ</t>
  </si>
  <si>
    <t>雅仁</t>
  </si>
  <si>
    <t>マサヒト</t>
  </si>
  <si>
    <t>海生</t>
  </si>
  <si>
    <t>優也</t>
  </si>
  <si>
    <t>川原</t>
  </si>
  <si>
    <t>カワハラ</t>
  </si>
  <si>
    <t>藤原</t>
  </si>
  <si>
    <t>フジワラ</t>
  </si>
  <si>
    <t>知洋</t>
  </si>
  <si>
    <t>南翔</t>
  </si>
  <si>
    <t>修宇</t>
  </si>
  <si>
    <t>逵</t>
  </si>
  <si>
    <t>祐介</t>
  </si>
  <si>
    <t>関本</t>
  </si>
  <si>
    <t>雅久</t>
  </si>
  <si>
    <t>セキモト</t>
  </si>
  <si>
    <t>永真</t>
  </si>
  <si>
    <t>岩鶴</t>
  </si>
  <si>
    <t>イワツル</t>
  </si>
  <si>
    <t>滝田</t>
  </si>
  <si>
    <t>航太</t>
  </si>
  <si>
    <t>タキタ</t>
  </si>
  <si>
    <t>航大郎</t>
  </si>
  <si>
    <t>類</t>
  </si>
  <si>
    <t>江川</t>
  </si>
  <si>
    <t>薫瑠</t>
  </si>
  <si>
    <t>エガワ</t>
  </si>
  <si>
    <t>カオル</t>
  </si>
  <si>
    <t>児玉</t>
  </si>
  <si>
    <t>蒼士</t>
  </si>
  <si>
    <t>アオシ</t>
  </si>
  <si>
    <t>眞岩</t>
  </si>
  <si>
    <t>亮侑</t>
  </si>
  <si>
    <t>マイワ</t>
  </si>
  <si>
    <t>崚成</t>
  </si>
  <si>
    <t>琉仁</t>
  </si>
  <si>
    <t>飯森</t>
  </si>
  <si>
    <t>慎介</t>
  </si>
  <si>
    <t>イイモリ</t>
  </si>
  <si>
    <t>シンスケ</t>
  </si>
  <si>
    <t>大東</t>
  </si>
  <si>
    <t>真空</t>
  </si>
  <si>
    <t>オオヒガシ</t>
  </si>
  <si>
    <t>マヒロ</t>
  </si>
  <si>
    <t>幸助</t>
  </si>
  <si>
    <t>網内</t>
  </si>
  <si>
    <t>アミウチ</t>
  </si>
  <si>
    <t>ソウダイ</t>
  </si>
  <si>
    <t>瑛太</t>
  </si>
  <si>
    <t>悠裕</t>
  </si>
  <si>
    <t>平加</t>
  </si>
  <si>
    <t>佳志</t>
  </si>
  <si>
    <t>ヒラカ</t>
  </si>
  <si>
    <t>杉井</t>
  </si>
  <si>
    <t>スギイ</t>
  </si>
  <si>
    <t>佳祐</t>
  </si>
  <si>
    <t>梅田</t>
  </si>
  <si>
    <t>春翔</t>
  </si>
  <si>
    <t>ウメダ</t>
  </si>
  <si>
    <t>晃大</t>
  </si>
  <si>
    <t>土居</t>
  </si>
  <si>
    <t>祐貴</t>
  </si>
  <si>
    <t>安川</t>
  </si>
  <si>
    <t>玲央</t>
  </si>
  <si>
    <t>ヤスカワ</t>
  </si>
  <si>
    <t>三嶋</t>
  </si>
  <si>
    <t>康介</t>
  </si>
  <si>
    <t>ミシマ</t>
  </si>
  <si>
    <t>谷</t>
  </si>
  <si>
    <t>徳真</t>
  </si>
  <si>
    <t>タニ</t>
  </si>
  <si>
    <t>トクマ</t>
  </si>
  <si>
    <t>針生</t>
  </si>
  <si>
    <t>要</t>
  </si>
  <si>
    <t>ハリウ</t>
  </si>
  <si>
    <t>カナメ</t>
  </si>
  <si>
    <t>舛永</t>
  </si>
  <si>
    <t>啓泰</t>
  </si>
  <si>
    <t>マスナガ</t>
  </si>
  <si>
    <t>ヒロヤス</t>
  </si>
  <si>
    <t>田淵</t>
  </si>
  <si>
    <t>頌大</t>
  </si>
  <si>
    <t>タブチ</t>
  </si>
  <si>
    <t>浜松</t>
  </si>
  <si>
    <t>そら</t>
  </si>
  <si>
    <t>ハママツ</t>
  </si>
  <si>
    <t>蒼馬</t>
  </si>
  <si>
    <t>元井</t>
  </si>
  <si>
    <t>太智</t>
  </si>
  <si>
    <t>モトイ</t>
  </si>
  <si>
    <t>髙松</t>
  </si>
  <si>
    <t>祢徳</t>
  </si>
  <si>
    <t>タカマツ</t>
  </si>
  <si>
    <t>ナイト</t>
  </si>
  <si>
    <t>佐野本</t>
  </si>
  <si>
    <t>サノモト</t>
  </si>
  <si>
    <t>蒼佑</t>
  </si>
  <si>
    <t>慧宕</t>
  </si>
  <si>
    <t>千尋</t>
  </si>
  <si>
    <t>大成</t>
  </si>
  <si>
    <t>太田</t>
  </si>
  <si>
    <t>継聖</t>
  </si>
  <si>
    <t>オオタ</t>
  </si>
  <si>
    <t>ケイセイ</t>
  </si>
  <si>
    <t>品田</t>
  </si>
  <si>
    <t>シナダ</t>
  </si>
  <si>
    <t>堤</t>
  </si>
  <si>
    <t>仁真</t>
  </si>
  <si>
    <t>ツツミ</t>
  </si>
  <si>
    <t>トオマ</t>
  </si>
  <si>
    <t>尚恭</t>
  </si>
  <si>
    <t>コメダ</t>
  </si>
  <si>
    <t>ナオユキ</t>
  </si>
  <si>
    <t>椎谷</t>
  </si>
  <si>
    <t>雄樹</t>
  </si>
  <si>
    <t>シイタニ</t>
  </si>
  <si>
    <t>須内</t>
  </si>
  <si>
    <t>遙也</t>
  </si>
  <si>
    <t>スウチ</t>
  </si>
  <si>
    <t>結太</t>
  </si>
  <si>
    <t>富田</t>
  </si>
  <si>
    <t>周佑</t>
  </si>
  <si>
    <t>トミタ</t>
  </si>
  <si>
    <t>シュウスケ</t>
  </si>
  <si>
    <t>福沢</t>
  </si>
  <si>
    <t>賢心</t>
  </si>
  <si>
    <t>フクザワ</t>
  </si>
  <si>
    <t>舟橋</t>
  </si>
  <si>
    <t>奏佑</t>
  </si>
  <si>
    <t>フナハシ</t>
  </si>
  <si>
    <t>井倉</t>
  </si>
  <si>
    <t>イクラ</t>
  </si>
  <si>
    <t>稜弥</t>
  </si>
  <si>
    <t>金井</t>
  </si>
  <si>
    <t>俊弥</t>
  </si>
  <si>
    <t>カナイ</t>
  </si>
  <si>
    <t>小阪</t>
  </si>
  <si>
    <t>琉碧</t>
  </si>
  <si>
    <t>小谷</t>
  </si>
  <si>
    <t>純己</t>
  </si>
  <si>
    <t>コタニ</t>
  </si>
  <si>
    <t>祐太</t>
  </si>
  <si>
    <t>カマダ</t>
  </si>
  <si>
    <t>中野</t>
  </si>
  <si>
    <t>ナカノ</t>
  </si>
  <si>
    <t>凌雅</t>
  </si>
  <si>
    <t>航陽</t>
  </si>
  <si>
    <t>大晴</t>
  </si>
  <si>
    <t>戸髙</t>
  </si>
  <si>
    <t>トダカ</t>
  </si>
  <si>
    <t>森岡</t>
  </si>
  <si>
    <t>咲太</t>
  </si>
  <si>
    <t>モリオカ</t>
  </si>
  <si>
    <t>旬輝</t>
  </si>
  <si>
    <t>宏将</t>
  </si>
  <si>
    <t>将大</t>
  </si>
  <si>
    <t>ショウト</t>
  </si>
  <si>
    <t>岡野</t>
  </si>
  <si>
    <t>オカノ</t>
  </si>
  <si>
    <t>河岸</t>
  </si>
  <si>
    <t>拓臣</t>
  </si>
  <si>
    <t>カワギシ</t>
  </si>
  <si>
    <t>村社</t>
  </si>
  <si>
    <t>春希</t>
  </si>
  <si>
    <t>ムラコソ</t>
  </si>
  <si>
    <t>米山</t>
  </si>
  <si>
    <t>龍星</t>
  </si>
  <si>
    <t>ヨネヤマ</t>
  </si>
  <si>
    <t>若松</t>
  </si>
  <si>
    <t>遼泰</t>
  </si>
  <si>
    <t>ワカマツ</t>
  </si>
  <si>
    <t>根占</t>
  </si>
  <si>
    <t>ネジメ</t>
  </si>
  <si>
    <t>河島</t>
  </si>
  <si>
    <t>カワシマ</t>
  </si>
  <si>
    <t>庸平</t>
  </si>
  <si>
    <t>ヨウヘイ</t>
  </si>
  <si>
    <t>本間</t>
  </si>
  <si>
    <t>瞬</t>
  </si>
  <si>
    <t>ホンマ</t>
  </si>
  <si>
    <t>聖悟</t>
  </si>
  <si>
    <t>セイゴ</t>
  </si>
  <si>
    <t>理雄</t>
  </si>
  <si>
    <t>温太</t>
  </si>
  <si>
    <t>新田</t>
  </si>
  <si>
    <t>啓翔</t>
  </si>
  <si>
    <t>ニッタ</t>
  </si>
  <si>
    <t>暦音</t>
  </si>
  <si>
    <t>レオン</t>
  </si>
  <si>
    <t>昌川</t>
  </si>
  <si>
    <t>銀河</t>
  </si>
  <si>
    <t>マサカワ</t>
  </si>
  <si>
    <t>ギンガ</t>
  </si>
  <si>
    <t>美吉</t>
  </si>
  <si>
    <t>拓門</t>
  </si>
  <si>
    <t>捷人</t>
  </si>
  <si>
    <t>横江</t>
  </si>
  <si>
    <t>秀虎</t>
  </si>
  <si>
    <t>ヨコエ</t>
  </si>
  <si>
    <t>ヒデトラ</t>
  </si>
  <si>
    <t>市原</t>
  </si>
  <si>
    <t>宇宙斗</t>
  </si>
  <si>
    <t>イチハラ</t>
  </si>
  <si>
    <t>拓馬</t>
  </si>
  <si>
    <t>陽太</t>
  </si>
  <si>
    <t>ヨウタ</t>
  </si>
  <si>
    <t>由永</t>
  </si>
  <si>
    <t>叡梧</t>
  </si>
  <si>
    <t>ヨシナガ</t>
  </si>
  <si>
    <t>エイゴ</t>
  </si>
  <si>
    <t>泉谷</t>
  </si>
  <si>
    <t>捷斗</t>
  </si>
  <si>
    <t>イズタニ</t>
  </si>
  <si>
    <t>齊藤</t>
  </si>
  <si>
    <t>天飛</t>
  </si>
  <si>
    <t>将晃</t>
  </si>
  <si>
    <t>マサアキ</t>
  </si>
  <si>
    <t>深見</t>
  </si>
  <si>
    <t>亮仁</t>
  </si>
  <si>
    <t>フカミ</t>
  </si>
  <si>
    <t>アキヒト</t>
  </si>
  <si>
    <t>雄祐</t>
  </si>
  <si>
    <t>長尾</t>
  </si>
  <si>
    <t>羽琉</t>
  </si>
  <si>
    <t>ナガオ</t>
  </si>
  <si>
    <t>優月</t>
  </si>
  <si>
    <t>上内</t>
  </si>
  <si>
    <t>ウエウチ</t>
  </si>
  <si>
    <t>宇杉</t>
  </si>
  <si>
    <t>伊織</t>
  </si>
  <si>
    <t>ウスギ</t>
  </si>
  <si>
    <t>イオリ</t>
  </si>
  <si>
    <t>亀岡</t>
  </si>
  <si>
    <t>脩</t>
  </si>
  <si>
    <t>カメオカ</t>
  </si>
  <si>
    <t>國岡</t>
  </si>
  <si>
    <t>潤之祐</t>
  </si>
  <si>
    <t>クニオカ</t>
  </si>
  <si>
    <t>ジュンノスケ</t>
  </si>
  <si>
    <t>糀谷</t>
  </si>
  <si>
    <t>コウジタニ</t>
  </si>
  <si>
    <t>央</t>
  </si>
  <si>
    <t>ヒロ</t>
  </si>
  <si>
    <t>髙見</t>
  </si>
  <si>
    <t>蒼汰</t>
  </si>
  <si>
    <t>タカミ</t>
  </si>
  <si>
    <t>髙森</t>
  </si>
  <si>
    <t>武村</t>
  </si>
  <si>
    <t>光流</t>
  </si>
  <si>
    <t>寺床</t>
  </si>
  <si>
    <t>賢人</t>
  </si>
  <si>
    <t>テラトコ</t>
  </si>
  <si>
    <t>ケント</t>
  </si>
  <si>
    <t>琉虹</t>
  </si>
  <si>
    <t>ルウク</t>
  </si>
  <si>
    <t>ロバートソン</t>
  </si>
  <si>
    <t>北坂</t>
  </si>
  <si>
    <t>桜太朗</t>
  </si>
  <si>
    <t>キタサカ</t>
  </si>
  <si>
    <t>オウタロウ</t>
  </si>
  <si>
    <t>舷斗</t>
  </si>
  <si>
    <t>ゲント</t>
  </si>
  <si>
    <t>向田</t>
  </si>
  <si>
    <t>真太朗</t>
  </si>
  <si>
    <t>ムコウダ</t>
  </si>
  <si>
    <t>時本</t>
  </si>
  <si>
    <t>トキモト</t>
  </si>
  <si>
    <t>育人</t>
  </si>
  <si>
    <t>イクト</t>
  </si>
  <si>
    <t>楠田</t>
  </si>
  <si>
    <t>蒼甫</t>
  </si>
  <si>
    <t>クスダ</t>
  </si>
  <si>
    <t>煌貴</t>
  </si>
  <si>
    <t>塚本</t>
  </si>
  <si>
    <t>旺士郎</t>
  </si>
  <si>
    <t>オウシロウ</t>
  </si>
  <si>
    <t>皓久</t>
  </si>
  <si>
    <t>水口</t>
  </si>
  <si>
    <t>悠大</t>
  </si>
  <si>
    <t>ミズグチ</t>
  </si>
  <si>
    <t>神園</t>
  </si>
  <si>
    <t>カミゾノ</t>
  </si>
  <si>
    <t>高瀬</t>
  </si>
  <si>
    <t>タカセ</t>
  </si>
  <si>
    <t>熊</t>
  </si>
  <si>
    <t>クマ</t>
  </si>
  <si>
    <t>祥史</t>
  </si>
  <si>
    <t>ヨシフミ</t>
  </si>
  <si>
    <t>七碧</t>
  </si>
  <si>
    <t>ナナミ</t>
  </si>
  <si>
    <t>樋口</t>
  </si>
  <si>
    <t>祥斗</t>
  </si>
  <si>
    <t>ヒグチ</t>
  </si>
  <si>
    <t>匠</t>
  </si>
  <si>
    <t>拓斗</t>
  </si>
  <si>
    <t>光吉</t>
  </si>
  <si>
    <t>智央</t>
  </si>
  <si>
    <t>ミツヨシ</t>
  </si>
  <si>
    <t>西園</t>
  </si>
  <si>
    <t>勇吹</t>
  </si>
  <si>
    <t>ニシゾノ</t>
  </si>
  <si>
    <t>木原</t>
  </si>
  <si>
    <t>脩太</t>
  </si>
  <si>
    <t>キハラ</t>
  </si>
  <si>
    <t>凌久</t>
  </si>
  <si>
    <t>口田</t>
  </si>
  <si>
    <t>瑛也</t>
  </si>
  <si>
    <t>クチダ</t>
  </si>
  <si>
    <t>テルヤ</t>
  </si>
  <si>
    <t>高田</t>
  </si>
  <si>
    <t>恭佑</t>
  </si>
  <si>
    <t>市村</t>
  </si>
  <si>
    <t>知寛</t>
  </si>
  <si>
    <t>イチムラ</t>
  </si>
  <si>
    <t>伊賀</t>
  </si>
  <si>
    <t>一騎</t>
  </si>
  <si>
    <t>イガ</t>
  </si>
  <si>
    <t>稜生</t>
  </si>
  <si>
    <t>イズキ</t>
  </si>
  <si>
    <t>凜祐</t>
  </si>
  <si>
    <t>リンスケ</t>
  </si>
  <si>
    <t>沖</t>
  </si>
  <si>
    <t>オキ</t>
  </si>
  <si>
    <t>栗原</t>
  </si>
  <si>
    <t>クリハラ</t>
  </si>
  <si>
    <t>前川</t>
  </si>
  <si>
    <t>マエガワ</t>
  </si>
  <si>
    <t>下井</t>
  </si>
  <si>
    <t>章歳</t>
  </si>
  <si>
    <t>シモイ</t>
  </si>
  <si>
    <t>アキトシ</t>
  </si>
  <si>
    <t>優羽</t>
  </si>
  <si>
    <t>町塚</t>
  </si>
  <si>
    <t>マチヅカ</t>
  </si>
  <si>
    <t>蘓我原</t>
  </si>
  <si>
    <t>ソガハラ</t>
  </si>
  <si>
    <t>慶輔</t>
  </si>
  <si>
    <t>竹中</t>
  </si>
  <si>
    <t>タケナカ</t>
  </si>
  <si>
    <t>井田</t>
  </si>
  <si>
    <t>陸王</t>
  </si>
  <si>
    <t>イダ</t>
  </si>
  <si>
    <t>リオウ</t>
  </si>
  <si>
    <t>健琉</t>
  </si>
  <si>
    <t>牧部</t>
  </si>
  <si>
    <t>英幸</t>
  </si>
  <si>
    <t>マキベ</t>
  </si>
  <si>
    <t>ヒデユキ</t>
  </si>
  <si>
    <t>煌生</t>
  </si>
  <si>
    <t>仁科</t>
  </si>
  <si>
    <t>ニシナ</t>
  </si>
  <si>
    <t>颯志</t>
  </si>
  <si>
    <t>ソウシ</t>
  </si>
  <si>
    <t>二木</t>
  </si>
  <si>
    <t>侑隼</t>
  </si>
  <si>
    <t>ニキ</t>
  </si>
  <si>
    <t>寛平</t>
  </si>
  <si>
    <t>カンペイ</t>
  </si>
  <si>
    <t>岩下</t>
  </si>
  <si>
    <t>明叡</t>
  </si>
  <si>
    <t>イワシタ</t>
  </si>
  <si>
    <t>アキサト</t>
  </si>
  <si>
    <t>冨田</t>
  </si>
  <si>
    <t>和佐</t>
  </si>
  <si>
    <t>カズサ</t>
  </si>
  <si>
    <t>戸田</t>
  </si>
  <si>
    <t>天翔</t>
  </si>
  <si>
    <t>トダ</t>
  </si>
  <si>
    <t>熊谷</t>
  </si>
  <si>
    <t>舜</t>
  </si>
  <si>
    <t>クマタニ</t>
  </si>
  <si>
    <t>祥輝</t>
  </si>
  <si>
    <t>南馬</t>
  </si>
  <si>
    <t>吉重</t>
  </si>
  <si>
    <t>慧斗</t>
  </si>
  <si>
    <t>ヨシシゲ</t>
  </si>
  <si>
    <t>ケイト</t>
  </si>
  <si>
    <t>榎元</t>
  </si>
  <si>
    <t>琉太</t>
  </si>
  <si>
    <t>リュウタ</t>
  </si>
  <si>
    <t>野原</t>
  </si>
  <si>
    <t>英心</t>
  </si>
  <si>
    <t>ノハラ</t>
  </si>
  <si>
    <t>エイシン</t>
  </si>
  <si>
    <t>健翔</t>
  </si>
  <si>
    <t>ケンショウ</t>
  </si>
  <si>
    <t>凱</t>
  </si>
  <si>
    <t>大台</t>
  </si>
  <si>
    <t>オオダイ</t>
  </si>
  <si>
    <t>若狹</t>
  </si>
  <si>
    <t>ワカサ</t>
  </si>
  <si>
    <t>野邊</t>
  </si>
  <si>
    <t>ノベ</t>
  </si>
  <si>
    <t>芳村</t>
  </si>
  <si>
    <t>宇海</t>
  </si>
  <si>
    <t>ヨシムラ</t>
  </si>
  <si>
    <t>ウミ</t>
  </si>
  <si>
    <t>北畠</t>
  </si>
  <si>
    <t>悠馬</t>
  </si>
  <si>
    <t>キタバタケ</t>
  </si>
  <si>
    <t>中林</t>
  </si>
  <si>
    <t>慶博</t>
  </si>
  <si>
    <t>ナカバヤシ</t>
  </si>
  <si>
    <t>重栖</t>
  </si>
  <si>
    <t>時史</t>
  </si>
  <si>
    <t>オモス</t>
  </si>
  <si>
    <t>トキフミ</t>
  </si>
  <si>
    <t>槻</t>
  </si>
  <si>
    <t>徳本</t>
  </si>
  <si>
    <t>琉希</t>
  </si>
  <si>
    <t>トクモト</t>
  </si>
  <si>
    <t>有毅</t>
  </si>
  <si>
    <t>西北苦楽園</t>
    <rPh sb="0" eb="2">
      <t>ニシキタ</t>
    </rPh>
    <rPh sb="2" eb="5">
      <t>クラクエン</t>
    </rPh>
    <phoneticPr fontId="1"/>
  </si>
  <si>
    <t>園田学園</t>
    <rPh sb="0" eb="2">
      <t>ソノダ</t>
    </rPh>
    <rPh sb="2" eb="4">
      <t>ガクエン</t>
    </rPh>
    <phoneticPr fontId="1"/>
  </si>
  <si>
    <t>関西学院</t>
    <rPh sb="0" eb="4">
      <t>カンセイガクイン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</si>
</sst>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MS Gothic"/>
      <family val="3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49" fontId="5" fillId="3" borderId="1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vertical="center" textRotation="255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distributed"/>
    </xf>
    <xf numFmtId="0" fontId="5" fillId="4" borderId="3" xfId="0" applyFont="1" applyFill="1" applyBorder="1" applyAlignment="1" applyProtection="1">
      <protection locked="0"/>
    </xf>
    <xf numFmtId="49" fontId="5" fillId="4" borderId="3" xfId="0" applyNumberFormat="1" applyFont="1" applyFill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/>
    <xf numFmtId="0" fontId="5" fillId="4" borderId="3" xfId="0" applyFont="1" applyFill="1" applyBorder="1" applyAlignment="1"/>
    <xf numFmtId="0" fontId="5" fillId="0" borderId="4" xfId="0" applyFont="1" applyBorder="1" applyAlignment="1"/>
    <xf numFmtId="49" fontId="5" fillId="3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distributed"/>
    </xf>
    <xf numFmtId="0" fontId="5" fillId="4" borderId="6" xfId="0" applyFont="1" applyFill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6" xfId="0" applyFont="1" applyBorder="1" applyAlignment="1"/>
    <xf numFmtId="0" fontId="5" fillId="4" borderId="6" xfId="0" applyFont="1" applyFill="1" applyBorder="1" applyAlignment="1"/>
    <xf numFmtId="0" fontId="5" fillId="0" borderId="7" xfId="0" applyFont="1" applyBorder="1" applyAlignment="1"/>
    <xf numFmtId="49" fontId="5" fillId="3" borderId="8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distributed"/>
    </xf>
    <xf numFmtId="0" fontId="5" fillId="4" borderId="9" xfId="0" applyFont="1" applyFill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9" xfId="0" applyFont="1" applyBorder="1" applyAlignment="1"/>
    <xf numFmtId="0" fontId="5" fillId="4" borderId="9" xfId="0" applyFont="1" applyFill="1" applyBorder="1" applyAlignment="1"/>
    <xf numFmtId="0" fontId="5" fillId="0" borderId="10" xfId="0" applyFont="1" applyBorder="1" applyAlignment="1"/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textRotation="255"/>
    </xf>
    <xf numFmtId="49" fontId="5" fillId="3" borderId="20" xfId="0" applyNumberFormat="1" applyFont="1" applyFill="1" applyBorder="1" applyAlignment="1">
      <alignment horizontal="center"/>
    </xf>
    <xf numFmtId="49" fontId="5" fillId="0" borderId="21" xfId="0" applyNumberFormat="1" applyFont="1" applyBorder="1" applyAlignment="1">
      <alignment vertical="center" textRotation="255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distributed"/>
    </xf>
    <xf numFmtId="0" fontId="5" fillId="4" borderId="21" xfId="0" applyFont="1" applyFill="1" applyBorder="1" applyAlignment="1" applyProtection="1">
      <protection locked="0"/>
    </xf>
    <xf numFmtId="49" fontId="5" fillId="4" borderId="21" xfId="0" applyNumberFormat="1" applyFont="1" applyFill="1" applyBorder="1" applyAlignment="1" applyProtection="1">
      <protection locked="0"/>
    </xf>
    <xf numFmtId="0" fontId="5" fillId="0" borderId="21" xfId="0" applyFont="1" applyBorder="1" applyAlignment="1">
      <alignment horizontal="right"/>
    </xf>
    <xf numFmtId="0" fontId="5" fillId="0" borderId="21" xfId="0" applyFont="1" applyBorder="1" applyAlignment="1"/>
    <xf numFmtId="0" fontId="5" fillId="4" borderId="21" xfId="0" applyFont="1" applyFill="1" applyBorder="1" applyAlignment="1"/>
    <xf numFmtId="0" fontId="5" fillId="0" borderId="22" xfId="0" applyFont="1" applyBorder="1" applyAlignment="1"/>
    <xf numFmtId="49" fontId="5" fillId="3" borderId="23" xfId="0" applyNumberFormat="1" applyFont="1" applyFill="1" applyBorder="1" applyAlignment="1">
      <alignment horizontal="center"/>
    </xf>
    <xf numFmtId="49" fontId="5" fillId="0" borderId="17" xfId="0" applyNumberFormat="1" applyFont="1" applyBorder="1" applyAlignment="1">
      <alignment vertical="center" textRotation="255"/>
    </xf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distributed"/>
    </xf>
    <xf numFmtId="0" fontId="5" fillId="4" borderId="24" xfId="0" applyFont="1" applyFill="1" applyBorder="1" applyAlignment="1" applyProtection="1">
      <protection locked="0"/>
    </xf>
    <xf numFmtId="0" fontId="5" fillId="0" borderId="24" xfId="0" applyFont="1" applyBorder="1" applyAlignment="1" applyProtection="1">
      <protection locked="0"/>
    </xf>
    <xf numFmtId="0" fontId="5" fillId="0" borderId="24" xfId="0" applyFont="1" applyBorder="1" applyAlignment="1"/>
    <xf numFmtId="0" fontId="5" fillId="4" borderId="24" xfId="0" applyFont="1" applyFill="1" applyBorder="1" applyAlignment="1"/>
    <xf numFmtId="0" fontId="5" fillId="0" borderId="25" xfId="0" applyFont="1" applyBorder="1" applyAlignment="1"/>
    <xf numFmtId="0" fontId="8" fillId="0" borderId="26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11" fillId="0" borderId="0" xfId="0" applyFont="1">
      <alignment vertical="center"/>
    </xf>
    <xf numFmtId="0" fontId="11" fillId="6" borderId="0" xfId="0" applyFont="1" applyFill="1">
      <alignment vertical="center"/>
    </xf>
    <xf numFmtId="0" fontId="11" fillId="10" borderId="13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0" fillId="8" borderId="0" xfId="0" applyFill="1" applyAlignment="1">
      <alignment horizontal="center" vertical="center"/>
    </xf>
    <xf numFmtId="0" fontId="11" fillId="10" borderId="13" xfId="0" applyFont="1" applyFill="1" applyBorder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4"/>
  <sheetViews>
    <sheetView tabSelected="1" zoomScaleNormal="100" workbookViewId="0">
      <selection activeCell="H31" sqref="H31"/>
    </sheetView>
  </sheetViews>
  <sheetFormatPr defaultRowHeight="18"/>
  <sheetData>
    <row r="1" spans="1:15" ht="18.5" thickBot="1">
      <c r="A1" s="70" t="s">
        <v>7</v>
      </c>
      <c r="B1" s="71"/>
      <c r="C1" s="72"/>
      <c r="D1" s="73"/>
      <c r="E1" s="51"/>
      <c r="F1" s="52" t="s">
        <v>18</v>
      </c>
      <c r="G1" s="53"/>
      <c r="H1" s="53"/>
      <c r="I1" s="53"/>
      <c r="J1" s="53"/>
      <c r="K1" s="53"/>
      <c r="L1" s="53"/>
      <c r="M1" s="53"/>
      <c r="N1" s="53"/>
      <c r="O1" s="53"/>
    </row>
    <row r="2" spans="1:15" ht="18.5" thickBot="1">
      <c r="A2" s="70" t="s">
        <v>19</v>
      </c>
      <c r="B2" s="71"/>
      <c r="C2" s="74" t="str">
        <f>IFERROR(VLOOKUP(C1,男子選手!AL1:AM48,2,FALSE),"")</f>
        <v/>
      </c>
      <c r="D2" s="75"/>
      <c r="E2" s="51"/>
      <c r="F2" s="63" t="s">
        <v>99</v>
      </c>
      <c r="G2" s="53"/>
      <c r="H2" s="53"/>
      <c r="I2" s="53"/>
      <c r="J2" s="53"/>
      <c r="K2" s="53"/>
      <c r="L2" s="53"/>
      <c r="M2" s="53"/>
      <c r="N2" s="53"/>
      <c r="O2" s="53"/>
    </row>
    <row r="3" spans="1:15" ht="18.5" thickBot="1">
      <c r="A3" s="70" t="s">
        <v>20</v>
      </c>
      <c r="B3" s="71"/>
      <c r="C3" s="72"/>
      <c r="D3" s="73"/>
      <c r="E3" s="51"/>
      <c r="F3" s="63" t="s">
        <v>100</v>
      </c>
      <c r="G3" s="53"/>
      <c r="H3" s="53"/>
      <c r="I3" s="53"/>
      <c r="J3" s="53"/>
      <c r="K3" s="53"/>
      <c r="L3" s="53"/>
      <c r="M3" s="53"/>
      <c r="N3" s="53"/>
      <c r="O3" s="53"/>
    </row>
    <row r="4" spans="1:15" ht="18.5" thickBot="1">
      <c r="A4" s="56"/>
      <c r="B4" s="56"/>
      <c r="C4" s="57"/>
      <c r="D4" s="57"/>
      <c r="E4" s="53"/>
      <c r="F4" s="52" t="s">
        <v>21</v>
      </c>
      <c r="G4" s="53"/>
      <c r="H4" s="53"/>
      <c r="I4" s="53"/>
      <c r="J4" s="53"/>
      <c r="K4" s="53"/>
      <c r="L4" s="53"/>
      <c r="M4" s="53"/>
      <c r="N4" s="53"/>
    </row>
    <row r="5" spans="1:15">
      <c r="A5" s="76" t="s">
        <v>0</v>
      </c>
      <c r="B5" s="78" t="s">
        <v>17</v>
      </c>
      <c r="C5" s="66" t="s">
        <v>1</v>
      </c>
      <c r="D5" s="66" t="s">
        <v>8</v>
      </c>
      <c r="E5" s="66" t="s">
        <v>9</v>
      </c>
      <c r="F5" s="54" t="s">
        <v>2</v>
      </c>
      <c r="G5" s="54" t="s">
        <v>3</v>
      </c>
      <c r="H5" s="55" t="s">
        <v>10</v>
      </c>
      <c r="I5" s="66" t="s">
        <v>4</v>
      </c>
      <c r="J5" s="66" t="s">
        <v>9</v>
      </c>
      <c r="K5" s="66" t="s">
        <v>5</v>
      </c>
      <c r="L5" s="66" t="s">
        <v>6</v>
      </c>
      <c r="M5" s="66" t="s">
        <v>7</v>
      </c>
      <c r="N5" s="68"/>
    </row>
    <row r="6" spans="1:15">
      <c r="A6" s="77"/>
      <c r="B6" s="79"/>
      <c r="C6" s="67"/>
      <c r="D6" s="67"/>
      <c r="E6" s="67"/>
      <c r="F6" s="30"/>
      <c r="G6" s="30" t="s">
        <v>11</v>
      </c>
      <c r="H6" s="30" t="s">
        <v>12</v>
      </c>
      <c r="I6" s="67"/>
      <c r="J6" s="67"/>
      <c r="K6" s="67"/>
      <c r="L6" s="67"/>
      <c r="M6" s="67"/>
      <c r="N6" s="69"/>
    </row>
    <row r="7" spans="1:15">
      <c r="A7" s="1" t="s">
        <v>13</v>
      </c>
      <c r="B7" s="2" t="s">
        <v>27</v>
      </c>
      <c r="C7" s="3" t="s">
        <v>14</v>
      </c>
      <c r="D7" s="4" t="s">
        <v>36</v>
      </c>
      <c r="E7" s="5"/>
      <c r="F7" s="5"/>
      <c r="G7" s="5"/>
      <c r="H7" s="6"/>
      <c r="I7" s="7" t="str">
        <f t="shared" ref="I7:I12" si="0">IF(AND(F7="",G7="",H7=""),"",IF(D7="01T",IF(F7="",G7&amp;""""&amp;H7,F7&amp;"'"&amp;G7&amp;""""&amp;H7),IF(D7="02F",G7&amp;"m"&amp;H7,H7&amp;"点")))</f>
        <v/>
      </c>
      <c r="J7" s="8" t="str">
        <f>IF(E7="","",E7)</f>
        <v/>
      </c>
      <c r="K7" s="9" t="str">
        <f>IF(ISERROR(VLOOKUP(E7,男子選手!$B$5:$G$195,6,FALSE)),"",VLOOKUP(E7,男子選手!$B$5:$G$195,6,FALSE))</f>
        <v/>
      </c>
      <c r="L7" s="8" t="str">
        <f>IFERROR(VLOOKUP(E7,男子選手!$B$5:$F$103,5,FALSE),"")</f>
        <v/>
      </c>
      <c r="M7" s="3" t="str">
        <f>IF(K7="","",$C$1)</f>
        <v/>
      </c>
      <c r="N7" s="10" t="str">
        <f>TEXT(F7&amp;G7&amp;H7,"00000")</f>
        <v/>
      </c>
    </row>
    <row r="8" spans="1:15">
      <c r="A8" s="11" t="s">
        <v>15</v>
      </c>
      <c r="B8" s="2" t="s">
        <v>27</v>
      </c>
      <c r="C8" s="12" t="s">
        <v>14</v>
      </c>
      <c r="D8" s="13" t="s">
        <v>36</v>
      </c>
      <c r="E8" s="14"/>
      <c r="F8" s="15"/>
      <c r="G8" s="15"/>
      <c r="H8" s="15"/>
      <c r="I8" s="16" t="str">
        <f t="shared" si="0"/>
        <v/>
      </c>
      <c r="J8" s="16" t="str">
        <f t="shared" ref="J8:J12" si="1">IF(E8="","",E8)</f>
        <v/>
      </c>
      <c r="K8" s="17" t="str">
        <f>IF(ISERROR(VLOOKUP(E8,男子選手!$B$5:$G$195,6,FALSE)),"",VLOOKUP(E8,男子選手!$B$5:$G$195,6,FALSE))</f>
        <v/>
      </c>
      <c r="L8" s="16" t="str">
        <f>IFERROR(VLOOKUP(E8,男子選手!$B$5:$F$103,5,FALSE),"")</f>
        <v/>
      </c>
      <c r="M8" s="12" t="str">
        <f t="shared" ref="M8:M54" si="2">IF(K8="","",$C$1)</f>
        <v/>
      </c>
      <c r="N8" s="18" t="str">
        <f t="shared" ref="N8:N54" si="3">TEXT(F8&amp;G8&amp;H8,"00000")</f>
        <v/>
      </c>
    </row>
    <row r="9" spans="1:15">
      <c r="A9" s="11" t="s">
        <v>16</v>
      </c>
      <c r="B9" s="2" t="s">
        <v>27</v>
      </c>
      <c r="C9" s="12" t="s">
        <v>14</v>
      </c>
      <c r="D9" s="13" t="s">
        <v>36</v>
      </c>
      <c r="E9" s="14"/>
      <c r="F9" s="15"/>
      <c r="G9" s="15"/>
      <c r="H9" s="15"/>
      <c r="I9" s="16" t="str">
        <f t="shared" si="0"/>
        <v/>
      </c>
      <c r="J9" s="16" t="str">
        <f t="shared" si="1"/>
        <v/>
      </c>
      <c r="K9" s="17" t="str">
        <f>IF(ISERROR(VLOOKUP(E9,男子選手!$B$5:$G$195,6,FALSE)),"",VLOOKUP(E9,男子選手!$B$5:$G$195,6,FALSE))</f>
        <v/>
      </c>
      <c r="L9" s="16" t="str">
        <f>IFERROR(VLOOKUP(E9,男子選手!$B$5:$F$103,5,FALSE),"")</f>
        <v/>
      </c>
      <c r="M9" s="12" t="str">
        <f t="shared" si="2"/>
        <v/>
      </c>
      <c r="N9" s="18" t="str">
        <f t="shared" si="3"/>
        <v/>
      </c>
    </row>
    <row r="10" spans="1:15">
      <c r="A10" s="11" t="s">
        <v>16</v>
      </c>
      <c r="B10" s="2" t="s">
        <v>27</v>
      </c>
      <c r="C10" s="12" t="s">
        <v>14</v>
      </c>
      <c r="D10" s="13" t="s">
        <v>36</v>
      </c>
      <c r="E10" s="14"/>
      <c r="F10" s="15"/>
      <c r="G10" s="15"/>
      <c r="H10" s="15"/>
      <c r="I10" s="16" t="str">
        <f t="shared" si="0"/>
        <v/>
      </c>
      <c r="J10" s="16" t="str">
        <f t="shared" si="1"/>
        <v/>
      </c>
      <c r="K10" s="17" t="str">
        <f>IF(ISERROR(VLOOKUP(E10,男子選手!$B$5:$G$195,6,FALSE)),"",VLOOKUP(E10,男子選手!$B$5:$G$195,6,FALSE))</f>
        <v/>
      </c>
      <c r="L10" s="16" t="str">
        <f>IFERROR(VLOOKUP(E10,男子選手!$B$5:$F$103,5,FALSE),"")</f>
        <v/>
      </c>
      <c r="M10" s="12" t="str">
        <f t="shared" si="2"/>
        <v/>
      </c>
      <c r="N10" s="18" t="str">
        <f t="shared" si="3"/>
        <v/>
      </c>
    </row>
    <row r="11" spans="1:15">
      <c r="A11" s="11" t="s">
        <v>16</v>
      </c>
      <c r="B11" s="2" t="s">
        <v>27</v>
      </c>
      <c r="C11" s="12" t="s">
        <v>14</v>
      </c>
      <c r="D11" s="13" t="s">
        <v>36</v>
      </c>
      <c r="E11" s="14"/>
      <c r="F11" s="15"/>
      <c r="G11" s="15"/>
      <c r="H11" s="15"/>
      <c r="I11" s="16" t="str">
        <f t="shared" si="0"/>
        <v/>
      </c>
      <c r="J11" s="16" t="str">
        <f t="shared" si="1"/>
        <v/>
      </c>
      <c r="K11" s="17" t="str">
        <f>IF(ISERROR(VLOOKUP(E11,男子選手!$B$5:$G$195,6,FALSE)),"",VLOOKUP(E11,男子選手!$B$5:$G$195,6,FALSE))</f>
        <v/>
      </c>
      <c r="L11" s="16" t="str">
        <f>IFERROR(VLOOKUP(E11,男子選手!$B$5:$F$103,5,FALSE),"")</f>
        <v/>
      </c>
      <c r="M11" s="12" t="str">
        <f t="shared" si="2"/>
        <v/>
      </c>
      <c r="N11" s="18" t="str">
        <f t="shared" si="3"/>
        <v/>
      </c>
    </row>
    <row r="12" spans="1:15">
      <c r="A12" s="19" t="s">
        <v>15</v>
      </c>
      <c r="B12" s="31" t="s">
        <v>27</v>
      </c>
      <c r="C12" s="20" t="s">
        <v>14</v>
      </c>
      <c r="D12" s="21" t="s">
        <v>36</v>
      </c>
      <c r="E12" s="22"/>
      <c r="F12" s="23"/>
      <c r="G12" s="23"/>
      <c r="H12" s="23"/>
      <c r="I12" s="24" t="str">
        <f t="shared" si="0"/>
        <v/>
      </c>
      <c r="J12" s="24" t="str">
        <f t="shared" si="1"/>
        <v/>
      </c>
      <c r="K12" s="25" t="str">
        <f>IF(ISERROR(VLOOKUP(E12,男子選手!$B$5:$G$195,6,FALSE)),"",VLOOKUP(E12,男子選手!$B$5:$G$195,6,FALSE))</f>
        <v/>
      </c>
      <c r="L12" s="24" t="str">
        <f>IFERROR(VLOOKUP(E12,男子選手!$B$5:$F$103,5,FALSE),"")</f>
        <v/>
      </c>
      <c r="M12" s="20" t="str">
        <f t="shared" si="2"/>
        <v/>
      </c>
      <c r="N12" s="26" t="str">
        <f t="shared" si="3"/>
        <v/>
      </c>
    </row>
    <row r="13" spans="1:15">
      <c r="A13" s="32" t="s">
        <v>13</v>
      </c>
      <c r="B13" s="33" t="s">
        <v>28</v>
      </c>
      <c r="C13" s="34" t="s">
        <v>14</v>
      </c>
      <c r="D13" s="35" t="s">
        <v>36</v>
      </c>
      <c r="E13" s="36"/>
      <c r="F13" s="36"/>
      <c r="G13" s="36"/>
      <c r="H13" s="37"/>
      <c r="I13" s="38" t="str">
        <f t="shared" ref="I13:I18" si="4">IF(AND(F13="",G13="",H13=""),"",IF(D13="01T",IF(F13="",G13&amp;""""&amp;H13,F13&amp;"'"&amp;G13&amp;""""&amp;H13),IF(D13="02F",G13&amp;"m"&amp;H13,H13&amp;"点")))</f>
        <v/>
      </c>
      <c r="J13" s="39" t="str">
        <f>IF(E13="","",E13)</f>
        <v/>
      </c>
      <c r="K13" s="40" t="str">
        <f>IF(ISERROR(VLOOKUP(E13,男子選手!$B$5:$G$195,6,FALSE)),"",VLOOKUP(E13,男子選手!$B$5:$G$195,6,FALSE))</f>
        <v/>
      </c>
      <c r="L13" s="39" t="str">
        <f>IFERROR(VLOOKUP(E13,男子選手!$B$5:$F$103,5,FALSE),"")</f>
        <v/>
      </c>
      <c r="M13" s="34" t="str">
        <f t="shared" si="2"/>
        <v/>
      </c>
      <c r="N13" s="41" t="str">
        <f t="shared" si="3"/>
        <v/>
      </c>
    </row>
    <row r="14" spans="1:15">
      <c r="A14" s="11" t="s">
        <v>15</v>
      </c>
      <c r="B14" s="2" t="s">
        <v>28</v>
      </c>
      <c r="C14" s="12" t="s">
        <v>14</v>
      </c>
      <c r="D14" s="13" t="s">
        <v>36</v>
      </c>
      <c r="E14" s="14"/>
      <c r="F14" s="15"/>
      <c r="G14" s="15"/>
      <c r="H14" s="15"/>
      <c r="I14" s="16" t="str">
        <f t="shared" si="4"/>
        <v/>
      </c>
      <c r="J14" s="16" t="str">
        <f t="shared" ref="J14:J18" si="5">IF(E14="","",E14)</f>
        <v/>
      </c>
      <c r="K14" s="17" t="str">
        <f>IF(ISERROR(VLOOKUP(E14,男子選手!$B$5:$G$195,6,FALSE)),"",VLOOKUP(E14,男子選手!$B$5:$G$195,6,FALSE))</f>
        <v/>
      </c>
      <c r="L14" s="16" t="str">
        <f>IFERROR(VLOOKUP(E14,男子選手!$B$5:$F$103,5,FALSE),"")</f>
        <v/>
      </c>
      <c r="M14" s="12" t="str">
        <f t="shared" si="2"/>
        <v/>
      </c>
      <c r="N14" s="18" t="str">
        <f t="shared" si="3"/>
        <v/>
      </c>
    </row>
    <row r="15" spans="1:15">
      <c r="A15" s="11" t="s">
        <v>16</v>
      </c>
      <c r="B15" s="2" t="s">
        <v>28</v>
      </c>
      <c r="C15" s="12" t="s">
        <v>14</v>
      </c>
      <c r="D15" s="13" t="s">
        <v>36</v>
      </c>
      <c r="E15" s="14"/>
      <c r="F15" s="15"/>
      <c r="G15" s="15"/>
      <c r="H15" s="15"/>
      <c r="I15" s="16" t="str">
        <f t="shared" si="4"/>
        <v/>
      </c>
      <c r="J15" s="16" t="str">
        <f t="shared" si="5"/>
        <v/>
      </c>
      <c r="K15" s="17" t="str">
        <f>IF(ISERROR(VLOOKUP(E15,男子選手!$B$5:$G$195,6,FALSE)),"",VLOOKUP(E15,男子選手!$B$5:$G$195,6,FALSE))</f>
        <v/>
      </c>
      <c r="L15" s="16" t="str">
        <f>IFERROR(VLOOKUP(E15,男子選手!$B$5:$F$103,5,FALSE),"")</f>
        <v/>
      </c>
      <c r="M15" s="12" t="str">
        <f t="shared" si="2"/>
        <v/>
      </c>
      <c r="N15" s="18" t="str">
        <f t="shared" si="3"/>
        <v/>
      </c>
    </row>
    <row r="16" spans="1:15">
      <c r="A16" s="11" t="s">
        <v>16</v>
      </c>
      <c r="B16" s="2" t="s">
        <v>28</v>
      </c>
      <c r="C16" s="12" t="s">
        <v>14</v>
      </c>
      <c r="D16" s="13" t="s">
        <v>36</v>
      </c>
      <c r="E16" s="14"/>
      <c r="F16" s="15"/>
      <c r="G16" s="15"/>
      <c r="H16" s="15"/>
      <c r="I16" s="16" t="str">
        <f t="shared" si="4"/>
        <v/>
      </c>
      <c r="J16" s="16" t="str">
        <f t="shared" si="5"/>
        <v/>
      </c>
      <c r="K16" s="17" t="str">
        <f>IF(ISERROR(VLOOKUP(E16,男子選手!$B$5:$G$195,6,FALSE)),"",VLOOKUP(E16,男子選手!$B$5:$G$195,6,FALSE))</f>
        <v/>
      </c>
      <c r="L16" s="16" t="str">
        <f>IFERROR(VLOOKUP(E16,男子選手!$B$5:$F$103,5,FALSE),"")</f>
        <v/>
      </c>
      <c r="M16" s="12" t="str">
        <f t="shared" si="2"/>
        <v/>
      </c>
      <c r="N16" s="18" t="str">
        <f t="shared" si="3"/>
        <v/>
      </c>
    </row>
    <row r="17" spans="1:14">
      <c r="A17" s="11" t="s">
        <v>16</v>
      </c>
      <c r="B17" s="2" t="s">
        <v>28</v>
      </c>
      <c r="C17" s="12" t="s">
        <v>14</v>
      </c>
      <c r="D17" s="13" t="s">
        <v>36</v>
      </c>
      <c r="E17" s="14"/>
      <c r="F17" s="15"/>
      <c r="G17" s="15"/>
      <c r="H17" s="15"/>
      <c r="I17" s="16" t="str">
        <f t="shared" si="4"/>
        <v/>
      </c>
      <c r="J17" s="16" t="str">
        <f t="shared" si="5"/>
        <v/>
      </c>
      <c r="K17" s="17" t="str">
        <f>IF(ISERROR(VLOOKUP(E17,男子選手!$B$5:$G$195,6,FALSE)),"",VLOOKUP(E17,男子選手!$B$5:$G$195,6,FALSE))</f>
        <v/>
      </c>
      <c r="L17" s="16" t="str">
        <f>IFERROR(VLOOKUP(E17,男子選手!$B$5:$F$103,5,FALSE),"")</f>
        <v/>
      </c>
      <c r="M17" s="12" t="str">
        <f t="shared" si="2"/>
        <v/>
      </c>
      <c r="N17" s="18" t="str">
        <f t="shared" si="3"/>
        <v/>
      </c>
    </row>
    <row r="18" spans="1:14">
      <c r="A18" s="42" t="s">
        <v>15</v>
      </c>
      <c r="B18" s="43" t="s">
        <v>28</v>
      </c>
      <c r="C18" s="44" t="s">
        <v>14</v>
      </c>
      <c r="D18" s="45" t="s">
        <v>36</v>
      </c>
      <c r="E18" s="46"/>
      <c r="F18" s="47"/>
      <c r="G18" s="47"/>
      <c r="H18" s="47"/>
      <c r="I18" s="48" t="str">
        <f t="shared" si="4"/>
        <v/>
      </c>
      <c r="J18" s="48" t="str">
        <f t="shared" si="5"/>
        <v/>
      </c>
      <c r="K18" s="49" t="str">
        <f>IF(ISERROR(VLOOKUP(E18,男子選手!$B$5:$G$195,6,FALSE)),"",VLOOKUP(E18,男子選手!$B$5:$G$195,6,FALSE))</f>
        <v/>
      </c>
      <c r="L18" s="48" t="str">
        <f>IFERROR(VLOOKUP(E18,男子選手!$B$5:$F$103,5,FALSE),"")</f>
        <v/>
      </c>
      <c r="M18" s="44" t="str">
        <f t="shared" si="2"/>
        <v/>
      </c>
      <c r="N18" s="50" t="str">
        <f t="shared" si="3"/>
        <v/>
      </c>
    </row>
    <row r="19" spans="1:14">
      <c r="A19" s="32" t="s">
        <v>13</v>
      </c>
      <c r="B19" s="33" t="s">
        <v>29</v>
      </c>
      <c r="C19" s="34" t="s">
        <v>14</v>
      </c>
      <c r="D19" s="35" t="s">
        <v>36</v>
      </c>
      <c r="E19" s="36"/>
      <c r="F19" s="36"/>
      <c r="G19" s="36"/>
      <c r="H19" s="37"/>
      <c r="I19" s="38" t="str">
        <f t="shared" ref="I19:I54" si="6">IF(AND(F19="",G19="",H19=""),"",IF(D19="01T",IF(F19="",G19&amp;""""&amp;H19,F19&amp;"'"&amp;G19&amp;""""&amp;H19),IF(D19="02F",G19&amp;"m"&amp;H19,H19&amp;"点")))</f>
        <v/>
      </c>
      <c r="J19" s="39" t="str">
        <f>IF(E19="","",E19)</f>
        <v/>
      </c>
      <c r="K19" s="40" t="str">
        <f>IF(ISERROR(VLOOKUP(E19,男子選手!$B$5:$G$195,6,FALSE)),"",VLOOKUP(E19,男子選手!$B$5:$G$195,6,FALSE))</f>
        <v/>
      </c>
      <c r="L19" s="39" t="str">
        <f>IFERROR(VLOOKUP(E19,男子選手!$B$5:$F$103,5,FALSE),"")</f>
        <v/>
      </c>
      <c r="M19" s="34" t="str">
        <f t="shared" si="2"/>
        <v/>
      </c>
      <c r="N19" s="41" t="str">
        <f t="shared" si="3"/>
        <v/>
      </c>
    </row>
    <row r="20" spans="1:14">
      <c r="A20" s="11" t="s">
        <v>15</v>
      </c>
      <c r="B20" s="2" t="s">
        <v>29</v>
      </c>
      <c r="C20" s="12" t="s">
        <v>14</v>
      </c>
      <c r="D20" s="13" t="s">
        <v>36</v>
      </c>
      <c r="E20" s="14"/>
      <c r="F20" s="15"/>
      <c r="G20" s="15"/>
      <c r="H20" s="15"/>
      <c r="I20" s="16" t="str">
        <f t="shared" si="6"/>
        <v/>
      </c>
      <c r="J20" s="16" t="str">
        <f t="shared" ref="J20:J24" si="7">IF(E20="","",E20)</f>
        <v/>
      </c>
      <c r="K20" s="17" t="str">
        <f>IF(ISERROR(VLOOKUP(E20,男子選手!$B$5:$G$195,6,FALSE)),"",VLOOKUP(E20,男子選手!$B$5:$G$195,6,FALSE))</f>
        <v/>
      </c>
      <c r="L20" s="16" t="str">
        <f>IFERROR(VLOOKUP(E20,男子選手!$B$5:$F$103,5,FALSE),"")</f>
        <v/>
      </c>
      <c r="M20" s="12" t="str">
        <f t="shared" si="2"/>
        <v/>
      </c>
      <c r="N20" s="18" t="str">
        <f t="shared" si="3"/>
        <v/>
      </c>
    </row>
    <row r="21" spans="1:14">
      <c r="A21" s="11" t="s">
        <v>16</v>
      </c>
      <c r="B21" s="2" t="s">
        <v>29</v>
      </c>
      <c r="C21" s="12" t="s">
        <v>14</v>
      </c>
      <c r="D21" s="13" t="s">
        <v>36</v>
      </c>
      <c r="E21" s="14"/>
      <c r="F21" s="15"/>
      <c r="G21" s="15"/>
      <c r="H21" s="15"/>
      <c r="I21" s="16" t="str">
        <f t="shared" si="6"/>
        <v/>
      </c>
      <c r="J21" s="16" t="str">
        <f t="shared" si="7"/>
        <v/>
      </c>
      <c r="K21" s="17" t="str">
        <f>IF(ISERROR(VLOOKUP(E21,男子選手!$B$5:$G$195,6,FALSE)),"",VLOOKUP(E21,男子選手!$B$5:$G$195,6,FALSE))</f>
        <v/>
      </c>
      <c r="L21" s="16" t="str">
        <f>IFERROR(VLOOKUP(E21,男子選手!$B$5:$F$103,5,FALSE),"")</f>
        <v/>
      </c>
      <c r="M21" s="12" t="str">
        <f t="shared" si="2"/>
        <v/>
      </c>
      <c r="N21" s="18" t="str">
        <f t="shared" si="3"/>
        <v/>
      </c>
    </row>
    <row r="22" spans="1:14">
      <c r="A22" s="11" t="s">
        <v>16</v>
      </c>
      <c r="B22" s="2" t="s">
        <v>29</v>
      </c>
      <c r="C22" s="12" t="s">
        <v>14</v>
      </c>
      <c r="D22" s="13" t="s">
        <v>36</v>
      </c>
      <c r="E22" s="14"/>
      <c r="F22" s="15"/>
      <c r="G22" s="15"/>
      <c r="H22" s="15"/>
      <c r="I22" s="16" t="str">
        <f t="shared" si="6"/>
        <v/>
      </c>
      <c r="J22" s="16" t="str">
        <f t="shared" si="7"/>
        <v/>
      </c>
      <c r="K22" s="17" t="str">
        <f>IF(ISERROR(VLOOKUP(E22,男子選手!$B$5:$G$195,6,FALSE)),"",VLOOKUP(E22,男子選手!$B$5:$G$195,6,FALSE))</f>
        <v/>
      </c>
      <c r="L22" s="16" t="str">
        <f>IFERROR(VLOOKUP(E22,男子選手!$B$5:$F$103,5,FALSE),"")</f>
        <v/>
      </c>
      <c r="M22" s="12" t="str">
        <f t="shared" si="2"/>
        <v/>
      </c>
      <c r="N22" s="18" t="str">
        <f t="shared" si="3"/>
        <v/>
      </c>
    </row>
    <row r="23" spans="1:14">
      <c r="A23" s="11" t="s">
        <v>16</v>
      </c>
      <c r="B23" s="2" t="s">
        <v>29</v>
      </c>
      <c r="C23" s="12" t="s">
        <v>14</v>
      </c>
      <c r="D23" s="13" t="s">
        <v>36</v>
      </c>
      <c r="E23" s="14"/>
      <c r="F23" s="15"/>
      <c r="G23" s="15"/>
      <c r="H23" s="15"/>
      <c r="I23" s="16" t="str">
        <f t="shared" si="6"/>
        <v/>
      </c>
      <c r="J23" s="16" t="str">
        <f t="shared" si="7"/>
        <v/>
      </c>
      <c r="K23" s="17" t="str">
        <f>IF(ISERROR(VLOOKUP(E23,男子選手!$B$5:$G$195,6,FALSE)),"",VLOOKUP(E23,男子選手!$B$5:$G$195,6,FALSE))</f>
        <v/>
      </c>
      <c r="L23" s="16" t="str">
        <f>IFERROR(VLOOKUP(E23,男子選手!$B$5:$F$103,5,FALSE),"")</f>
        <v/>
      </c>
      <c r="M23" s="12" t="str">
        <f t="shared" si="2"/>
        <v/>
      </c>
      <c r="N23" s="18" t="str">
        <f t="shared" si="3"/>
        <v/>
      </c>
    </row>
    <row r="24" spans="1:14">
      <c r="A24" s="42" t="s">
        <v>15</v>
      </c>
      <c r="B24" s="43" t="s">
        <v>29</v>
      </c>
      <c r="C24" s="44" t="s">
        <v>14</v>
      </c>
      <c r="D24" s="45" t="s">
        <v>36</v>
      </c>
      <c r="E24" s="46"/>
      <c r="F24" s="47"/>
      <c r="G24" s="47"/>
      <c r="H24" s="47"/>
      <c r="I24" s="48" t="str">
        <f t="shared" si="6"/>
        <v/>
      </c>
      <c r="J24" s="48" t="str">
        <f t="shared" si="7"/>
        <v/>
      </c>
      <c r="K24" s="49" t="str">
        <f>IF(ISERROR(VLOOKUP(E24,男子選手!$B$5:$G$195,6,FALSE)),"",VLOOKUP(E24,男子選手!$B$5:$G$195,6,FALSE))</f>
        <v/>
      </c>
      <c r="L24" s="48" t="str">
        <f>IFERROR(VLOOKUP(E24,男子選手!$B$5:$F$103,5,FALSE),"")</f>
        <v/>
      </c>
      <c r="M24" s="44" t="str">
        <f t="shared" si="2"/>
        <v/>
      </c>
      <c r="N24" s="50" t="str">
        <f t="shared" si="3"/>
        <v/>
      </c>
    </row>
    <row r="25" spans="1:14">
      <c r="A25" s="32" t="s">
        <v>13</v>
      </c>
      <c r="B25" s="33" t="s">
        <v>30</v>
      </c>
      <c r="C25" s="34" t="s">
        <v>14</v>
      </c>
      <c r="D25" s="35" t="s">
        <v>36</v>
      </c>
      <c r="E25" s="5"/>
      <c r="F25" s="36"/>
      <c r="G25" s="36"/>
      <c r="H25" s="37"/>
      <c r="I25" s="38" t="str">
        <f t="shared" si="6"/>
        <v/>
      </c>
      <c r="J25" s="39" t="str">
        <f>IF(E25="","",E25)</f>
        <v/>
      </c>
      <c r="K25" s="40" t="str">
        <f>IF(ISERROR(VLOOKUP(E25,男子選手!$B$5:$G$195,6,FALSE)),"",VLOOKUP(E25,男子選手!$B$5:$G$195,6,FALSE))</f>
        <v/>
      </c>
      <c r="L25" s="39" t="str">
        <f>IFERROR(VLOOKUP(E25,男子選手!$B$5:$F$103,5,FALSE),"")</f>
        <v/>
      </c>
      <c r="M25" s="34" t="str">
        <f t="shared" si="2"/>
        <v/>
      </c>
      <c r="N25" s="41" t="str">
        <f t="shared" si="3"/>
        <v/>
      </c>
    </row>
    <row r="26" spans="1:14">
      <c r="A26" s="11" t="s">
        <v>15</v>
      </c>
      <c r="B26" s="2" t="s">
        <v>30</v>
      </c>
      <c r="C26" s="12" t="s">
        <v>14</v>
      </c>
      <c r="D26" s="13" t="s">
        <v>36</v>
      </c>
      <c r="E26" s="14"/>
      <c r="F26" s="15"/>
      <c r="G26" s="15"/>
      <c r="H26" s="15"/>
      <c r="I26" s="16" t="str">
        <f t="shared" si="6"/>
        <v/>
      </c>
      <c r="J26" s="16" t="str">
        <f t="shared" ref="J26:J54" si="8">IF(E26="","",E26)</f>
        <v/>
      </c>
      <c r="K26" s="17" t="str">
        <f>IF(ISERROR(VLOOKUP(E26,男子選手!$B$5:$G$195,6,FALSE)),"",VLOOKUP(E26,男子選手!$B$5:$G$195,6,FALSE))</f>
        <v/>
      </c>
      <c r="L26" s="16" t="str">
        <f>IFERROR(VLOOKUP(E26,男子選手!$B$5:$F$103,5,FALSE),"")</f>
        <v/>
      </c>
      <c r="M26" s="12" t="str">
        <f t="shared" si="2"/>
        <v/>
      </c>
      <c r="N26" s="18" t="str">
        <f t="shared" si="3"/>
        <v/>
      </c>
    </row>
    <row r="27" spans="1:14">
      <c r="A27" s="11" t="s">
        <v>16</v>
      </c>
      <c r="B27" s="2" t="s">
        <v>31</v>
      </c>
      <c r="C27" s="12" t="s">
        <v>14</v>
      </c>
      <c r="D27" s="13" t="s">
        <v>36</v>
      </c>
      <c r="E27" s="14"/>
      <c r="F27" s="15"/>
      <c r="G27" s="15"/>
      <c r="H27" s="15"/>
      <c r="I27" s="16" t="str">
        <f t="shared" si="6"/>
        <v/>
      </c>
      <c r="J27" s="16" t="str">
        <f t="shared" si="8"/>
        <v/>
      </c>
      <c r="K27" s="17" t="str">
        <f>IF(ISERROR(VLOOKUP(E27,男子選手!$B$5:$G$195,6,FALSE)),"",VLOOKUP(E27,男子選手!$B$5:$G$195,6,FALSE))</f>
        <v/>
      </c>
      <c r="L27" s="16" t="str">
        <f>IFERROR(VLOOKUP(E27,男子選手!$B$5:$F$103,5,FALSE),"")</f>
        <v/>
      </c>
      <c r="M27" s="12" t="str">
        <f t="shared" si="2"/>
        <v/>
      </c>
      <c r="N27" s="18" t="str">
        <f t="shared" si="3"/>
        <v/>
      </c>
    </row>
    <row r="28" spans="1:14">
      <c r="A28" s="11" t="s">
        <v>16</v>
      </c>
      <c r="B28" s="2" t="s">
        <v>30</v>
      </c>
      <c r="C28" s="12" t="s">
        <v>14</v>
      </c>
      <c r="D28" s="13" t="s">
        <v>36</v>
      </c>
      <c r="E28" s="14"/>
      <c r="F28" s="15"/>
      <c r="G28" s="15"/>
      <c r="H28" s="15"/>
      <c r="I28" s="16" t="str">
        <f t="shared" si="6"/>
        <v/>
      </c>
      <c r="J28" s="16" t="str">
        <f t="shared" si="8"/>
        <v/>
      </c>
      <c r="K28" s="17" t="str">
        <f>IF(ISERROR(VLOOKUP(E28,男子選手!$B$5:$G$195,6,FALSE)),"",VLOOKUP(E28,男子選手!$B$5:$G$195,6,FALSE))</f>
        <v/>
      </c>
      <c r="L28" s="16" t="str">
        <f>IFERROR(VLOOKUP(E28,男子選手!$B$5:$F$103,5,FALSE),"")</f>
        <v/>
      </c>
      <c r="M28" s="12" t="str">
        <f t="shared" si="2"/>
        <v/>
      </c>
      <c r="N28" s="18" t="str">
        <f t="shared" si="3"/>
        <v/>
      </c>
    </row>
    <row r="29" spans="1:14">
      <c r="A29" s="11" t="s">
        <v>16</v>
      </c>
      <c r="B29" s="2" t="s">
        <v>30</v>
      </c>
      <c r="C29" s="12" t="s">
        <v>14</v>
      </c>
      <c r="D29" s="13" t="s">
        <v>36</v>
      </c>
      <c r="E29" s="14"/>
      <c r="F29" s="15"/>
      <c r="G29" s="15"/>
      <c r="H29" s="15"/>
      <c r="I29" s="16" t="str">
        <f t="shared" si="6"/>
        <v/>
      </c>
      <c r="J29" s="16" t="str">
        <f t="shared" si="8"/>
        <v/>
      </c>
      <c r="K29" s="17" t="str">
        <f>IF(ISERROR(VLOOKUP(E29,男子選手!$B$5:$G$195,6,FALSE)),"",VLOOKUP(E29,男子選手!$B$5:$G$195,6,FALSE))</f>
        <v/>
      </c>
      <c r="L29" s="16" t="str">
        <f>IFERROR(VLOOKUP(E29,男子選手!$B$5:$F$103,5,FALSE),"")</f>
        <v/>
      </c>
      <c r="M29" s="12" t="str">
        <f t="shared" si="2"/>
        <v/>
      </c>
      <c r="N29" s="18" t="str">
        <f t="shared" si="3"/>
        <v/>
      </c>
    </row>
    <row r="30" spans="1:14">
      <c r="A30" s="42" t="s">
        <v>15</v>
      </c>
      <c r="B30" s="43" t="s">
        <v>30</v>
      </c>
      <c r="C30" s="44" t="s">
        <v>14</v>
      </c>
      <c r="D30" s="45" t="s">
        <v>36</v>
      </c>
      <c r="E30" s="22"/>
      <c r="F30" s="47"/>
      <c r="G30" s="47"/>
      <c r="H30" s="47"/>
      <c r="I30" s="48" t="str">
        <f t="shared" si="6"/>
        <v/>
      </c>
      <c r="J30" s="48" t="str">
        <f t="shared" si="8"/>
        <v/>
      </c>
      <c r="K30" s="49" t="str">
        <f>IF(ISERROR(VLOOKUP(E30,男子選手!$B$5:$G$195,6,FALSE)),"",VLOOKUP(E30,男子選手!$B$5:$G$195,6,FALSE))</f>
        <v/>
      </c>
      <c r="L30" s="48" t="str">
        <f>IFERROR(VLOOKUP(E30,男子選手!$B$5:$F$103,5,FALSE),"")</f>
        <v/>
      </c>
      <c r="M30" s="44" t="str">
        <f t="shared" si="2"/>
        <v/>
      </c>
      <c r="N30" s="50" t="str">
        <f t="shared" si="3"/>
        <v/>
      </c>
    </row>
    <row r="31" spans="1:14">
      <c r="A31" s="32" t="s">
        <v>32</v>
      </c>
      <c r="B31" s="2" t="s">
        <v>27</v>
      </c>
      <c r="C31" s="34" t="s">
        <v>33</v>
      </c>
      <c r="D31" s="35" t="s">
        <v>36</v>
      </c>
      <c r="E31" s="5"/>
      <c r="F31" s="36"/>
      <c r="G31" s="37"/>
      <c r="H31" s="37"/>
      <c r="I31" s="38" t="str">
        <f t="shared" si="6"/>
        <v/>
      </c>
      <c r="J31" s="39" t="str">
        <f t="shared" si="8"/>
        <v/>
      </c>
      <c r="K31" s="40" t="str">
        <f>IF(ISERROR(VLOOKUP(E31,男子選手!$B$5:$G$195,6,FALSE)),"",VLOOKUP(E31,男子選手!$B$5:$G$195,6,FALSE))</f>
        <v/>
      </c>
      <c r="L31" s="39" t="str">
        <f>IFERROR(VLOOKUP(E31,男子選手!$B$5:$F$103,5,FALSE),"")</f>
        <v/>
      </c>
      <c r="M31" s="34" t="str">
        <f t="shared" si="2"/>
        <v/>
      </c>
      <c r="N31" s="41" t="str">
        <f t="shared" si="3"/>
        <v/>
      </c>
    </row>
    <row r="32" spans="1:14">
      <c r="A32" s="11" t="s">
        <v>34</v>
      </c>
      <c r="B32" s="2" t="s">
        <v>27</v>
      </c>
      <c r="C32" s="12" t="s">
        <v>33</v>
      </c>
      <c r="D32" s="13" t="s">
        <v>36</v>
      </c>
      <c r="E32" s="14"/>
      <c r="F32" s="15"/>
      <c r="G32" s="15"/>
      <c r="H32" s="15"/>
      <c r="I32" s="16" t="str">
        <f t="shared" si="6"/>
        <v/>
      </c>
      <c r="J32" s="16" t="str">
        <f t="shared" si="8"/>
        <v/>
      </c>
      <c r="K32" s="17" t="str">
        <f>IF(ISERROR(VLOOKUP(E32,男子選手!$B$5:$G$195,6,FALSE)),"",VLOOKUP(E32,男子選手!$B$5:$G$195,6,FALSE))</f>
        <v/>
      </c>
      <c r="L32" s="16" t="str">
        <f>IFERROR(VLOOKUP(E32,男子選手!$B$5:$F$103,5,FALSE),"")</f>
        <v/>
      </c>
      <c r="M32" s="12" t="str">
        <f t="shared" si="2"/>
        <v/>
      </c>
      <c r="N32" s="18" t="str">
        <f t="shared" si="3"/>
        <v/>
      </c>
    </row>
    <row r="33" spans="1:14">
      <c r="A33" s="11" t="s">
        <v>34</v>
      </c>
      <c r="B33" s="2" t="s">
        <v>27</v>
      </c>
      <c r="C33" s="12" t="s">
        <v>33</v>
      </c>
      <c r="D33" s="13" t="s">
        <v>36</v>
      </c>
      <c r="E33" s="14"/>
      <c r="F33" s="15"/>
      <c r="G33" s="15"/>
      <c r="H33" s="15"/>
      <c r="I33" s="16" t="str">
        <f t="shared" si="6"/>
        <v/>
      </c>
      <c r="J33" s="16" t="str">
        <f t="shared" si="8"/>
        <v/>
      </c>
      <c r="K33" s="17" t="str">
        <f>IF(ISERROR(VLOOKUP(E33,男子選手!$B$5:$G$195,6,FALSE)),"",VLOOKUP(E33,男子選手!$B$5:$G$195,6,FALSE))</f>
        <v/>
      </c>
      <c r="L33" s="16" t="str">
        <f>IFERROR(VLOOKUP(E33,男子選手!$B$5:$F$103,5,FALSE),"")</f>
        <v/>
      </c>
      <c r="M33" s="12" t="str">
        <f t="shared" si="2"/>
        <v/>
      </c>
      <c r="N33" s="18" t="str">
        <f t="shared" si="3"/>
        <v/>
      </c>
    </row>
    <row r="34" spans="1:14">
      <c r="A34" s="11" t="s">
        <v>34</v>
      </c>
      <c r="B34" s="2" t="s">
        <v>27</v>
      </c>
      <c r="C34" s="12" t="s">
        <v>33</v>
      </c>
      <c r="D34" s="13" t="s">
        <v>36</v>
      </c>
      <c r="E34" s="14"/>
      <c r="F34" s="15"/>
      <c r="G34" s="15"/>
      <c r="H34" s="15"/>
      <c r="I34" s="16" t="str">
        <f t="shared" si="6"/>
        <v/>
      </c>
      <c r="J34" s="16" t="str">
        <f t="shared" si="8"/>
        <v/>
      </c>
      <c r="K34" s="17" t="str">
        <f>IF(ISERROR(VLOOKUP(E34,男子選手!$B$5:$G$195,6,FALSE)),"",VLOOKUP(E34,男子選手!$B$5:$G$195,6,FALSE))</f>
        <v/>
      </c>
      <c r="L34" s="16" t="str">
        <f>IFERROR(VLOOKUP(E34,男子選手!$B$5:$F$103,5,FALSE),"")</f>
        <v/>
      </c>
      <c r="M34" s="12" t="str">
        <f t="shared" si="2"/>
        <v/>
      </c>
      <c r="N34" s="18" t="str">
        <f t="shared" si="3"/>
        <v/>
      </c>
    </row>
    <row r="35" spans="1:14">
      <c r="A35" s="11" t="s">
        <v>34</v>
      </c>
      <c r="B35" s="2" t="s">
        <v>27</v>
      </c>
      <c r="C35" s="12" t="s">
        <v>33</v>
      </c>
      <c r="D35" s="13" t="s">
        <v>36</v>
      </c>
      <c r="E35" s="14"/>
      <c r="F35" s="15"/>
      <c r="G35" s="15"/>
      <c r="H35" s="15"/>
      <c r="I35" s="16" t="str">
        <f t="shared" si="6"/>
        <v/>
      </c>
      <c r="J35" s="16" t="str">
        <f t="shared" si="8"/>
        <v/>
      </c>
      <c r="K35" s="17" t="str">
        <f>IF(ISERROR(VLOOKUP(E35,男子選手!$B$5:$G$195,6,FALSE)),"",VLOOKUP(E35,男子選手!$B$5:$G$195,6,FALSE))</f>
        <v/>
      </c>
      <c r="L35" s="16" t="str">
        <f>IFERROR(VLOOKUP(E35,男子選手!$B$5:$F$103,5,FALSE),"")</f>
        <v/>
      </c>
      <c r="M35" s="12" t="str">
        <f t="shared" si="2"/>
        <v/>
      </c>
      <c r="N35" s="18" t="str">
        <f t="shared" si="3"/>
        <v/>
      </c>
    </row>
    <row r="36" spans="1:14">
      <c r="A36" s="42" t="s">
        <v>34</v>
      </c>
      <c r="B36" s="31" t="s">
        <v>27</v>
      </c>
      <c r="C36" s="44" t="s">
        <v>33</v>
      </c>
      <c r="D36" s="45" t="s">
        <v>36</v>
      </c>
      <c r="E36" s="22"/>
      <c r="F36" s="47"/>
      <c r="G36" s="47"/>
      <c r="H36" s="47"/>
      <c r="I36" s="48" t="str">
        <f t="shared" si="6"/>
        <v/>
      </c>
      <c r="J36" s="48" t="str">
        <f t="shared" si="8"/>
        <v/>
      </c>
      <c r="K36" s="49" t="str">
        <f>IF(ISERROR(VLOOKUP(E36,男子選手!$B$5:$G$195,6,FALSE)),"",VLOOKUP(E36,男子選手!$B$5:$G$195,6,FALSE))</f>
        <v/>
      </c>
      <c r="L36" s="48" t="str">
        <f>IFERROR(VLOOKUP(E36,男子選手!$B$5:$F$103,5,FALSE),"")</f>
        <v/>
      </c>
      <c r="M36" s="44" t="str">
        <f t="shared" si="2"/>
        <v/>
      </c>
      <c r="N36" s="50" t="str">
        <f t="shared" si="3"/>
        <v/>
      </c>
    </row>
    <row r="37" spans="1:14">
      <c r="A37" s="32" t="s">
        <v>32</v>
      </c>
      <c r="B37" s="33" t="s">
        <v>28</v>
      </c>
      <c r="C37" s="34" t="s">
        <v>33</v>
      </c>
      <c r="D37" s="35" t="s">
        <v>36</v>
      </c>
      <c r="E37" s="5"/>
      <c r="F37" s="36"/>
      <c r="G37" s="37"/>
      <c r="H37" s="37"/>
      <c r="I37" s="38" t="str">
        <f t="shared" si="6"/>
        <v/>
      </c>
      <c r="J37" s="39" t="str">
        <f t="shared" si="8"/>
        <v/>
      </c>
      <c r="K37" s="40" t="str">
        <f>IF(ISERROR(VLOOKUP(E37,男子選手!$B$5:$G$195,6,FALSE)),"",VLOOKUP(E37,男子選手!$B$5:$G$195,6,FALSE))</f>
        <v/>
      </c>
      <c r="L37" s="39" t="str">
        <f>IFERROR(VLOOKUP(E37,男子選手!$B$5:$F$103,5,FALSE),"")</f>
        <v/>
      </c>
      <c r="M37" s="34" t="str">
        <f t="shared" si="2"/>
        <v/>
      </c>
      <c r="N37" s="41" t="str">
        <f t="shared" si="3"/>
        <v/>
      </c>
    </row>
    <row r="38" spans="1:14">
      <c r="A38" s="11" t="s">
        <v>32</v>
      </c>
      <c r="B38" s="2" t="s">
        <v>28</v>
      </c>
      <c r="C38" s="12" t="s">
        <v>33</v>
      </c>
      <c r="D38" s="13" t="s">
        <v>36</v>
      </c>
      <c r="E38" s="14"/>
      <c r="F38" s="15"/>
      <c r="G38" s="15"/>
      <c r="H38" s="15"/>
      <c r="I38" s="16" t="str">
        <f t="shared" si="6"/>
        <v/>
      </c>
      <c r="J38" s="16" t="str">
        <f t="shared" si="8"/>
        <v/>
      </c>
      <c r="K38" s="17" t="str">
        <f>IF(ISERROR(VLOOKUP(E38,男子選手!$B$5:$G$195,6,FALSE)),"",VLOOKUP(E38,男子選手!$B$5:$G$195,6,FALSE))</f>
        <v/>
      </c>
      <c r="L38" s="16" t="str">
        <f>IFERROR(VLOOKUP(E38,男子選手!$B$5:$F$103,5,FALSE),"")</f>
        <v/>
      </c>
      <c r="M38" s="12" t="str">
        <f t="shared" si="2"/>
        <v/>
      </c>
      <c r="N38" s="18" t="str">
        <f t="shared" si="3"/>
        <v/>
      </c>
    </row>
    <row r="39" spans="1:14">
      <c r="A39" s="11" t="s">
        <v>32</v>
      </c>
      <c r="B39" s="2" t="s">
        <v>28</v>
      </c>
      <c r="C39" s="12" t="s">
        <v>33</v>
      </c>
      <c r="D39" s="13" t="s">
        <v>36</v>
      </c>
      <c r="E39" s="14"/>
      <c r="F39" s="15"/>
      <c r="G39" s="15"/>
      <c r="H39" s="15"/>
      <c r="I39" s="16" t="str">
        <f t="shared" si="6"/>
        <v/>
      </c>
      <c r="J39" s="16" t="str">
        <f t="shared" si="8"/>
        <v/>
      </c>
      <c r="K39" s="17" t="str">
        <f>IF(ISERROR(VLOOKUP(E39,男子選手!$B$5:$G$195,6,FALSE)),"",VLOOKUP(E39,男子選手!$B$5:$G$195,6,FALSE))</f>
        <v/>
      </c>
      <c r="L39" s="16" t="str">
        <f>IFERROR(VLOOKUP(E39,男子選手!$B$5:$F$103,5,FALSE),"")</f>
        <v/>
      </c>
      <c r="M39" s="12" t="str">
        <f t="shared" si="2"/>
        <v/>
      </c>
      <c r="N39" s="18" t="str">
        <f t="shared" si="3"/>
        <v/>
      </c>
    </row>
    <row r="40" spans="1:14">
      <c r="A40" s="11" t="s">
        <v>35</v>
      </c>
      <c r="B40" s="2" t="s">
        <v>28</v>
      </c>
      <c r="C40" s="12" t="s">
        <v>33</v>
      </c>
      <c r="D40" s="13" t="s">
        <v>36</v>
      </c>
      <c r="E40" s="14"/>
      <c r="F40" s="15"/>
      <c r="G40" s="15"/>
      <c r="H40" s="15"/>
      <c r="I40" s="16" t="str">
        <f t="shared" si="6"/>
        <v/>
      </c>
      <c r="J40" s="16" t="str">
        <f t="shared" si="8"/>
        <v/>
      </c>
      <c r="K40" s="17" t="str">
        <f>IF(ISERROR(VLOOKUP(E40,男子選手!$B$5:$G$195,6,FALSE)),"",VLOOKUP(E40,男子選手!$B$5:$G$195,6,FALSE))</f>
        <v/>
      </c>
      <c r="L40" s="16" t="str">
        <f>IFERROR(VLOOKUP(E40,男子選手!$B$5:$F$103,5,FALSE),"")</f>
        <v/>
      </c>
      <c r="M40" s="12" t="str">
        <f t="shared" si="2"/>
        <v/>
      </c>
      <c r="N40" s="18" t="str">
        <f t="shared" si="3"/>
        <v/>
      </c>
    </row>
    <row r="41" spans="1:14">
      <c r="A41" s="11" t="s">
        <v>32</v>
      </c>
      <c r="B41" s="2" t="s">
        <v>28</v>
      </c>
      <c r="C41" s="12" t="s">
        <v>33</v>
      </c>
      <c r="D41" s="13" t="s">
        <v>36</v>
      </c>
      <c r="E41" s="14"/>
      <c r="F41" s="15"/>
      <c r="G41" s="15"/>
      <c r="H41" s="15"/>
      <c r="I41" s="16" t="str">
        <f t="shared" si="6"/>
        <v/>
      </c>
      <c r="J41" s="16" t="str">
        <f t="shared" si="8"/>
        <v/>
      </c>
      <c r="K41" s="17" t="str">
        <f>IF(ISERROR(VLOOKUP(E41,男子選手!$B$5:$G$195,6,FALSE)),"",VLOOKUP(E41,男子選手!$B$5:$G$195,6,FALSE))</f>
        <v/>
      </c>
      <c r="L41" s="16" t="str">
        <f>IFERROR(VLOOKUP(E41,男子選手!$B$5:$F$103,5,FALSE),"")</f>
        <v/>
      </c>
      <c r="M41" s="12" t="str">
        <f t="shared" si="2"/>
        <v/>
      </c>
      <c r="N41" s="18" t="str">
        <f t="shared" si="3"/>
        <v/>
      </c>
    </row>
    <row r="42" spans="1:14">
      <c r="A42" s="42" t="s">
        <v>32</v>
      </c>
      <c r="B42" s="43" t="s">
        <v>28</v>
      </c>
      <c r="C42" s="44" t="s">
        <v>33</v>
      </c>
      <c r="D42" s="45" t="s">
        <v>36</v>
      </c>
      <c r="E42" s="22"/>
      <c r="F42" s="47"/>
      <c r="G42" s="47"/>
      <c r="H42" s="47"/>
      <c r="I42" s="48" t="str">
        <f t="shared" si="6"/>
        <v/>
      </c>
      <c r="J42" s="48" t="str">
        <f t="shared" si="8"/>
        <v/>
      </c>
      <c r="K42" s="49" t="str">
        <f>IF(ISERROR(VLOOKUP(E42,男子選手!$B$5:$G$195,6,FALSE)),"",VLOOKUP(E42,男子選手!$B$5:$G$195,6,FALSE))</f>
        <v/>
      </c>
      <c r="L42" s="48" t="str">
        <f>IFERROR(VLOOKUP(E42,男子選手!$B$5:$F$103,5,FALSE),"")</f>
        <v/>
      </c>
      <c r="M42" s="44" t="str">
        <f t="shared" si="2"/>
        <v/>
      </c>
      <c r="N42" s="50" t="str">
        <f t="shared" si="3"/>
        <v/>
      </c>
    </row>
    <row r="43" spans="1:14">
      <c r="A43" s="32" t="s">
        <v>32</v>
      </c>
      <c r="B43" s="33" t="s">
        <v>29</v>
      </c>
      <c r="C43" s="34" t="s">
        <v>33</v>
      </c>
      <c r="D43" s="35" t="s">
        <v>36</v>
      </c>
      <c r="E43" s="5"/>
      <c r="F43" s="36"/>
      <c r="G43" s="37"/>
      <c r="H43" s="37"/>
      <c r="I43" s="38" t="str">
        <f t="shared" si="6"/>
        <v/>
      </c>
      <c r="J43" s="39" t="str">
        <f t="shared" si="8"/>
        <v/>
      </c>
      <c r="K43" s="40" t="str">
        <f>IF(ISERROR(VLOOKUP(E43,男子選手!$B$5:$G$195,6,FALSE)),"",VLOOKUP(E43,男子選手!$B$5:$G$195,6,FALSE))</f>
        <v/>
      </c>
      <c r="L43" s="39" t="str">
        <f>IFERROR(VLOOKUP(E43,男子選手!$B$5:$F$103,5,FALSE),"")</f>
        <v/>
      </c>
      <c r="M43" s="34" t="str">
        <f t="shared" si="2"/>
        <v/>
      </c>
      <c r="N43" s="41" t="str">
        <f t="shared" si="3"/>
        <v/>
      </c>
    </row>
    <row r="44" spans="1:14">
      <c r="A44" s="11" t="s">
        <v>32</v>
      </c>
      <c r="B44" s="2" t="s">
        <v>29</v>
      </c>
      <c r="C44" s="12" t="s">
        <v>33</v>
      </c>
      <c r="D44" s="13" t="s">
        <v>36</v>
      </c>
      <c r="E44" s="14"/>
      <c r="F44" s="15"/>
      <c r="G44" s="15"/>
      <c r="H44" s="15"/>
      <c r="I44" s="16" t="str">
        <f t="shared" si="6"/>
        <v/>
      </c>
      <c r="J44" s="16" t="str">
        <f t="shared" si="8"/>
        <v/>
      </c>
      <c r="K44" s="17" t="str">
        <f>IF(ISERROR(VLOOKUP(E44,男子選手!$B$5:$G$195,6,FALSE)),"",VLOOKUP(E44,男子選手!$B$5:$G$195,6,FALSE))</f>
        <v/>
      </c>
      <c r="L44" s="16" t="str">
        <f>IFERROR(VLOOKUP(E44,男子選手!$B$5:$F$103,5,FALSE),"")</f>
        <v/>
      </c>
      <c r="M44" s="12" t="str">
        <f t="shared" si="2"/>
        <v/>
      </c>
      <c r="N44" s="18" t="str">
        <f t="shared" si="3"/>
        <v/>
      </c>
    </row>
    <row r="45" spans="1:14">
      <c r="A45" s="11" t="s">
        <v>32</v>
      </c>
      <c r="B45" s="2" t="s">
        <v>29</v>
      </c>
      <c r="C45" s="12" t="s">
        <v>33</v>
      </c>
      <c r="D45" s="13" t="s">
        <v>36</v>
      </c>
      <c r="E45" s="14"/>
      <c r="F45" s="15"/>
      <c r="G45" s="15"/>
      <c r="H45" s="15"/>
      <c r="I45" s="16" t="str">
        <f t="shared" si="6"/>
        <v/>
      </c>
      <c r="J45" s="16" t="str">
        <f t="shared" si="8"/>
        <v/>
      </c>
      <c r="K45" s="17" t="str">
        <f>IF(ISERROR(VLOOKUP(E45,男子選手!$B$5:$G$195,6,FALSE)),"",VLOOKUP(E45,男子選手!$B$5:$G$195,6,FALSE))</f>
        <v/>
      </c>
      <c r="L45" s="16" t="str">
        <f>IFERROR(VLOOKUP(E45,男子選手!$B$5:$F$103,5,FALSE),"")</f>
        <v/>
      </c>
      <c r="M45" s="12" t="str">
        <f t="shared" si="2"/>
        <v/>
      </c>
      <c r="N45" s="18" t="str">
        <f t="shared" si="3"/>
        <v/>
      </c>
    </row>
    <row r="46" spans="1:14">
      <c r="A46" s="11" t="s">
        <v>32</v>
      </c>
      <c r="B46" s="2" t="s">
        <v>29</v>
      </c>
      <c r="C46" s="12" t="s">
        <v>33</v>
      </c>
      <c r="D46" s="13" t="s">
        <v>36</v>
      </c>
      <c r="E46" s="14"/>
      <c r="F46" s="15"/>
      <c r="G46" s="15"/>
      <c r="H46" s="15"/>
      <c r="I46" s="16" t="str">
        <f t="shared" si="6"/>
        <v/>
      </c>
      <c r="J46" s="16" t="str">
        <f t="shared" si="8"/>
        <v/>
      </c>
      <c r="K46" s="17" t="str">
        <f>IF(ISERROR(VLOOKUP(E46,男子選手!$B$5:$G$195,6,FALSE)),"",VLOOKUP(E46,男子選手!$B$5:$G$195,6,FALSE))</f>
        <v/>
      </c>
      <c r="L46" s="16" t="str">
        <f>IFERROR(VLOOKUP(E46,男子選手!$B$5:$F$103,5,FALSE),"")</f>
        <v/>
      </c>
      <c r="M46" s="12" t="str">
        <f t="shared" si="2"/>
        <v/>
      </c>
      <c r="N46" s="18" t="str">
        <f t="shared" si="3"/>
        <v/>
      </c>
    </row>
    <row r="47" spans="1:14">
      <c r="A47" s="11" t="s">
        <v>32</v>
      </c>
      <c r="B47" s="2" t="s">
        <v>29</v>
      </c>
      <c r="C47" s="12" t="s">
        <v>33</v>
      </c>
      <c r="D47" s="13" t="s">
        <v>36</v>
      </c>
      <c r="E47" s="14"/>
      <c r="F47" s="15"/>
      <c r="G47" s="15"/>
      <c r="H47" s="15"/>
      <c r="I47" s="16" t="str">
        <f t="shared" si="6"/>
        <v/>
      </c>
      <c r="J47" s="16" t="str">
        <f t="shared" si="8"/>
        <v/>
      </c>
      <c r="K47" s="17" t="str">
        <f>IF(ISERROR(VLOOKUP(E47,男子選手!$B$5:$G$195,6,FALSE)),"",VLOOKUP(E47,男子選手!$B$5:$G$195,6,FALSE))</f>
        <v/>
      </c>
      <c r="L47" s="16" t="str">
        <f>IFERROR(VLOOKUP(E47,男子選手!$B$5:$F$103,5,FALSE),"")</f>
        <v/>
      </c>
      <c r="M47" s="12" t="str">
        <f t="shared" si="2"/>
        <v/>
      </c>
      <c r="N47" s="18" t="str">
        <f t="shared" si="3"/>
        <v/>
      </c>
    </row>
    <row r="48" spans="1:14">
      <c r="A48" s="42" t="s">
        <v>32</v>
      </c>
      <c r="B48" s="43" t="s">
        <v>29</v>
      </c>
      <c r="C48" s="44" t="s">
        <v>33</v>
      </c>
      <c r="D48" s="45" t="s">
        <v>36</v>
      </c>
      <c r="E48" s="22"/>
      <c r="F48" s="47"/>
      <c r="G48" s="47"/>
      <c r="H48" s="47"/>
      <c r="I48" s="48" t="str">
        <f t="shared" si="6"/>
        <v/>
      </c>
      <c r="J48" s="48" t="str">
        <f t="shared" si="8"/>
        <v/>
      </c>
      <c r="K48" s="49" t="str">
        <f>IF(ISERROR(VLOOKUP(E48,男子選手!$B$5:$G$195,6,FALSE)),"",VLOOKUP(E48,男子選手!$B$5:$G$195,6,FALSE))</f>
        <v/>
      </c>
      <c r="L48" s="48" t="str">
        <f>IFERROR(VLOOKUP(E48,男子選手!$B$5:$F$103,5,FALSE),"")</f>
        <v/>
      </c>
      <c r="M48" s="44" t="str">
        <f t="shared" si="2"/>
        <v/>
      </c>
      <c r="N48" s="50" t="str">
        <f t="shared" si="3"/>
        <v/>
      </c>
    </row>
    <row r="49" spans="1:14">
      <c r="A49" s="32" t="s">
        <v>32</v>
      </c>
      <c r="B49" s="33" t="s">
        <v>30</v>
      </c>
      <c r="C49" s="34" t="s">
        <v>33</v>
      </c>
      <c r="D49" s="35" t="s">
        <v>36</v>
      </c>
      <c r="E49" s="5"/>
      <c r="F49" s="36"/>
      <c r="G49" s="37"/>
      <c r="H49" s="37"/>
      <c r="I49" s="38" t="str">
        <f t="shared" si="6"/>
        <v/>
      </c>
      <c r="J49" s="39" t="str">
        <f t="shared" si="8"/>
        <v/>
      </c>
      <c r="K49" s="40" t="str">
        <f>IF(ISERROR(VLOOKUP(E49,男子選手!$B$5:$G$195,6,FALSE)),"",VLOOKUP(E49,男子選手!$B$5:$G$195,6,FALSE))</f>
        <v/>
      </c>
      <c r="L49" s="39" t="str">
        <f>IFERROR(VLOOKUP(E49,男子選手!$B$5:$F$103,5,FALSE),"")</f>
        <v/>
      </c>
      <c r="M49" s="34" t="str">
        <f t="shared" si="2"/>
        <v/>
      </c>
      <c r="N49" s="41" t="str">
        <f t="shared" si="3"/>
        <v/>
      </c>
    </row>
    <row r="50" spans="1:14">
      <c r="A50" s="11" t="s">
        <v>32</v>
      </c>
      <c r="B50" s="2" t="s">
        <v>30</v>
      </c>
      <c r="C50" s="12" t="s">
        <v>33</v>
      </c>
      <c r="D50" s="13" t="s">
        <v>36</v>
      </c>
      <c r="E50" s="14"/>
      <c r="F50" s="15"/>
      <c r="G50" s="15"/>
      <c r="H50" s="15"/>
      <c r="I50" s="16" t="str">
        <f t="shared" si="6"/>
        <v/>
      </c>
      <c r="J50" s="16" t="str">
        <f t="shared" si="8"/>
        <v/>
      </c>
      <c r="K50" s="17" t="str">
        <f>IF(ISERROR(VLOOKUP(E50,男子選手!$B$5:$G$195,6,FALSE)),"",VLOOKUP(E50,男子選手!$B$5:$G$195,6,FALSE))</f>
        <v/>
      </c>
      <c r="L50" s="16" t="str">
        <f>IFERROR(VLOOKUP(E50,男子選手!$B$5:$F$103,5,FALSE),"")</f>
        <v/>
      </c>
      <c r="M50" s="12" t="str">
        <f t="shared" si="2"/>
        <v/>
      </c>
      <c r="N50" s="18" t="str">
        <f t="shared" si="3"/>
        <v/>
      </c>
    </row>
    <row r="51" spans="1:14">
      <c r="A51" s="11" t="s">
        <v>32</v>
      </c>
      <c r="B51" s="2" t="s">
        <v>31</v>
      </c>
      <c r="C51" s="12" t="s">
        <v>33</v>
      </c>
      <c r="D51" s="13" t="s">
        <v>36</v>
      </c>
      <c r="E51" s="14"/>
      <c r="F51" s="15"/>
      <c r="G51" s="15"/>
      <c r="H51" s="15"/>
      <c r="I51" s="16" t="str">
        <f t="shared" si="6"/>
        <v/>
      </c>
      <c r="J51" s="16" t="str">
        <f t="shared" si="8"/>
        <v/>
      </c>
      <c r="K51" s="17" t="str">
        <f>IF(ISERROR(VLOOKUP(E51,男子選手!$B$5:$G$195,6,FALSE)),"",VLOOKUP(E51,男子選手!$B$5:$G$195,6,FALSE))</f>
        <v/>
      </c>
      <c r="L51" s="16" t="str">
        <f>IFERROR(VLOOKUP(E51,男子選手!$B$5:$F$103,5,FALSE),"")</f>
        <v/>
      </c>
      <c r="M51" s="12" t="str">
        <f t="shared" si="2"/>
        <v/>
      </c>
      <c r="N51" s="18" t="str">
        <f t="shared" si="3"/>
        <v/>
      </c>
    </row>
    <row r="52" spans="1:14">
      <c r="A52" s="11" t="s">
        <v>32</v>
      </c>
      <c r="B52" s="2" t="s">
        <v>30</v>
      </c>
      <c r="C52" s="12" t="s">
        <v>33</v>
      </c>
      <c r="D52" s="13" t="s">
        <v>36</v>
      </c>
      <c r="E52" s="14"/>
      <c r="F52" s="15"/>
      <c r="G52" s="15"/>
      <c r="H52" s="15"/>
      <c r="I52" s="16" t="str">
        <f t="shared" si="6"/>
        <v/>
      </c>
      <c r="J52" s="16" t="str">
        <f t="shared" si="8"/>
        <v/>
      </c>
      <c r="K52" s="17" t="str">
        <f>IF(ISERROR(VLOOKUP(E52,男子選手!$B$5:$G$195,6,FALSE)),"",VLOOKUP(E52,男子選手!$B$5:$G$195,6,FALSE))</f>
        <v/>
      </c>
      <c r="L52" s="16" t="str">
        <f>IFERROR(VLOOKUP(E52,男子選手!$B$5:$F$103,5,FALSE),"")</f>
        <v/>
      </c>
      <c r="M52" s="12" t="str">
        <f t="shared" si="2"/>
        <v/>
      </c>
      <c r="N52" s="18" t="str">
        <f t="shared" si="3"/>
        <v/>
      </c>
    </row>
    <row r="53" spans="1:14">
      <c r="A53" s="11" t="s">
        <v>32</v>
      </c>
      <c r="B53" s="2" t="s">
        <v>30</v>
      </c>
      <c r="C53" s="12" t="s">
        <v>33</v>
      </c>
      <c r="D53" s="13" t="s">
        <v>36</v>
      </c>
      <c r="E53" s="14"/>
      <c r="F53" s="15"/>
      <c r="G53" s="15"/>
      <c r="H53" s="15"/>
      <c r="I53" s="16" t="str">
        <f t="shared" si="6"/>
        <v/>
      </c>
      <c r="J53" s="16" t="str">
        <f t="shared" si="8"/>
        <v/>
      </c>
      <c r="K53" s="17" t="str">
        <f>IF(ISERROR(VLOOKUP(E53,男子選手!$B$5:$G$195,6,FALSE)),"",VLOOKUP(E53,男子選手!$B$5:$G$195,6,FALSE))</f>
        <v/>
      </c>
      <c r="L53" s="16" t="str">
        <f>IFERROR(VLOOKUP(E53,男子選手!$B$5:$F$103,5,FALSE),"")</f>
        <v/>
      </c>
      <c r="M53" s="12" t="str">
        <f t="shared" si="2"/>
        <v/>
      </c>
      <c r="N53" s="18" t="str">
        <f t="shared" si="3"/>
        <v/>
      </c>
    </row>
    <row r="54" spans="1:14">
      <c r="A54" s="42" t="s">
        <v>32</v>
      </c>
      <c r="B54" s="43" t="s">
        <v>30</v>
      </c>
      <c r="C54" s="44" t="s">
        <v>33</v>
      </c>
      <c r="D54" s="45" t="s">
        <v>36</v>
      </c>
      <c r="E54" s="22"/>
      <c r="F54" s="47"/>
      <c r="G54" s="47"/>
      <c r="H54" s="47"/>
      <c r="I54" s="48" t="str">
        <f t="shared" si="6"/>
        <v/>
      </c>
      <c r="J54" s="48" t="str">
        <f t="shared" si="8"/>
        <v/>
      </c>
      <c r="K54" s="49" t="str">
        <f>IF(ISERROR(VLOOKUP(E54,男子選手!$B$5:$G$195,6,FALSE)),"",VLOOKUP(E54,男子選手!$B$5:$G$195,6,FALSE))</f>
        <v/>
      </c>
      <c r="L54" s="48" t="str">
        <f>IFERROR(VLOOKUP(E54,男子選手!$B$5:$F$103,5,FALSE),"")</f>
        <v/>
      </c>
      <c r="M54" s="44" t="str">
        <f t="shared" si="2"/>
        <v/>
      </c>
      <c r="N54" s="50" t="str">
        <f t="shared" si="3"/>
        <v/>
      </c>
    </row>
  </sheetData>
  <mergeCells count="17">
    <mergeCell ref="I5:I6"/>
    <mergeCell ref="C3:D3"/>
    <mergeCell ref="A5:A6"/>
    <mergeCell ref="B5:B6"/>
    <mergeCell ref="C5:C6"/>
    <mergeCell ref="D5:D6"/>
    <mergeCell ref="E5:E6"/>
    <mergeCell ref="A1:B1"/>
    <mergeCell ref="C1:D1"/>
    <mergeCell ref="A2:B2"/>
    <mergeCell ref="C2:D2"/>
    <mergeCell ref="A3:B3"/>
    <mergeCell ref="J5:J6"/>
    <mergeCell ref="K5:K6"/>
    <mergeCell ref="L5:L6"/>
    <mergeCell ref="M5:M6"/>
    <mergeCell ref="N5:N6"/>
  </mergeCells>
  <phoneticPr fontId="3"/>
  <pageMargins left="0.7" right="0.7" top="0.75" bottom="0.75" header="0.3" footer="0.3"/>
  <pageSetup paperSize="12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45"/>
  <sheetViews>
    <sheetView workbookViewId="0">
      <selection activeCell="AM24" sqref="AM24"/>
    </sheetView>
  </sheetViews>
  <sheetFormatPr defaultRowHeight="18"/>
  <cols>
    <col min="1" max="1" width="7" customWidth="1"/>
    <col min="2" max="2" width="9" hidden="1" customWidth="1"/>
    <col min="3" max="3" width="7.5" hidden="1" customWidth="1"/>
    <col min="4" max="4" width="7.08203125" hidden="1" customWidth="1"/>
    <col min="5" max="5" width="5.25" hidden="1" customWidth="1"/>
    <col min="6" max="6" width="7.5" hidden="1" customWidth="1"/>
    <col min="7" max="7" width="8.25" hidden="1" customWidth="1"/>
    <col min="8" max="8" width="17" hidden="1" customWidth="1"/>
    <col min="12" max="13" width="15" bestFit="1" customWidth="1"/>
    <col min="22" max="22" width="16.25" customWidth="1"/>
  </cols>
  <sheetData>
    <row r="1" spans="1:39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>
        <v>4101</v>
      </c>
      <c r="AM1" t="s">
        <v>45</v>
      </c>
    </row>
    <row r="2" spans="1:39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>
        <v>4102</v>
      </c>
      <c r="AM2" t="s">
        <v>46</v>
      </c>
    </row>
    <row r="3" spans="1:39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>
        <v>4103</v>
      </c>
      <c r="AM3" t="s">
        <v>47</v>
      </c>
    </row>
    <row r="4" spans="1:39">
      <c r="A4" s="27"/>
      <c r="B4" s="29" t="s">
        <v>22</v>
      </c>
      <c r="C4" s="29" t="s">
        <v>23</v>
      </c>
      <c r="D4" s="29" t="s">
        <v>24</v>
      </c>
      <c r="E4" s="29" t="s">
        <v>25</v>
      </c>
      <c r="F4" s="29" t="s">
        <v>26</v>
      </c>
      <c r="G4" s="28"/>
      <c r="H4" s="28"/>
      <c r="I4" s="58" t="s">
        <v>37</v>
      </c>
      <c r="J4" s="58" t="s">
        <v>38</v>
      </c>
      <c r="K4" s="58" t="s">
        <v>39</v>
      </c>
      <c r="L4" s="58" t="s">
        <v>40</v>
      </c>
      <c r="M4" s="58" t="s">
        <v>41</v>
      </c>
      <c r="N4" s="58" t="s">
        <v>25</v>
      </c>
      <c r="O4" s="28"/>
      <c r="P4" s="59" t="s">
        <v>1554</v>
      </c>
      <c r="Q4" s="59"/>
      <c r="R4" s="59"/>
      <c r="S4" s="59"/>
      <c r="T4" s="59"/>
      <c r="U4" s="59"/>
      <c r="V4" s="59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>
        <v>4104</v>
      </c>
      <c r="AM4" t="s">
        <v>48</v>
      </c>
    </row>
    <row r="5" spans="1:39">
      <c r="A5" s="27"/>
      <c r="B5" s="60">
        <f>IFERROR(VALUE(SUBSTITUTE(I5,"""","")),"")</f>
        <v>1</v>
      </c>
      <c r="C5" s="60" t="str">
        <f>IFERROR(J5&amp;VLOOKUP(5-LEN(J5)-LEN(K5),$C$104:$D$107,2,TRUE)&amp;K5,"")</f>
        <v>　　　</v>
      </c>
      <c r="D5" s="60" t="str">
        <f>IFERROR(ASC(L5)&amp;" "&amp;ASC(M5),"")</f>
        <v xml:space="preserve"> </v>
      </c>
      <c r="E5" s="60" t="str">
        <f>IFERROR(RIGHT(N5,1),"")</f>
        <v/>
      </c>
      <c r="F5" s="60" t="str">
        <f>記録入力!$C$2</f>
        <v/>
      </c>
      <c r="G5" s="61" t="str">
        <f>IF(B5="","",C5&amp;"("&amp;E5&amp;")")</f>
        <v>　　　()</v>
      </c>
      <c r="H5" s="61"/>
      <c r="I5" s="65">
        <f>MOD(記録入力!$C$1,100)*100+ROW(男子選手!A1)</f>
        <v>1</v>
      </c>
      <c r="J5" s="65" t="str">
        <f>IFERROR(VLOOKUP($I5,追加登録選手!$A$1:$F$1000,COLUMN()-8,FALSE),"")</f>
        <v/>
      </c>
      <c r="K5" s="65" t="str">
        <f>IFERROR(VLOOKUP($I5,追加登録選手!$A$1:$F$1000,COLUMN()-8,FALSE),"")</f>
        <v/>
      </c>
      <c r="L5" s="65" t="str">
        <f>IFERROR(VLOOKUP($I5,追加登録選手!$A$1:$F$1000,COLUMN()-8,FALSE),"")</f>
        <v/>
      </c>
      <c r="M5" s="65" t="str">
        <f>IFERROR(VLOOKUP($I5,追加登録選手!$A$1:$F$1000,COLUMN()-8,FALSE),"")</f>
        <v/>
      </c>
      <c r="N5" s="65" t="str">
        <f>IFERROR(VLOOKUP($I5,追加登録選手!$A$1:$F$1000,COLUMN()-8,FALSE),"")</f>
        <v/>
      </c>
      <c r="O5" s="28"/>
      <c r="P5" s="59"/>
      <c r="Q5" s="59"/>
      <c r="R5" s="59"/>
      <c r="S5" s="59"/>
      <c r="T5" s="59"/>
      <c r="U5" s="59"/>
      <c r="V5" s="59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>
        <v>4105</v>
      </c>
      <c r="AM5" t="s">
        <v>49</v>
      </c>
    </row>
    <row r="6" spans="1:39">
      <c r="A6" s="27"/>
      <c r="B6" s="60">
        <f t="shared" ref="B6:B69" si="0">IFERROR(VALUE(SUBSTITUTE(I6,"""","")),"")</f>
        <v>2</v>
      </c>
      <c r="C6" s="60" t="str">
        <f t="shared" ref="C6:C69" si="1">IFERROR(J6&amp;VLOOKUP(5-LEN(J6)-LEN(K6),$C$104:$D$107,2,TRUE)&amp;K6,"")</f>
        <v>　　　</v>
      </c>
      <c r="D6" s="60" t="str">
        <f t="shared" ref="D6:D69" si="2">IFERROR(ASC(L6)&amp;" "&amp;ASC(M6),"")</f>
        <v xml:space="preserve"> </v>
      </c>
      <c r="E6" s="60" t="str">
        <f t="shared" ref="E6:E69" si="3">IFERROR(RIGHT(N6,1),"")</f>
        <v/>
      </c>
      <c r="F6" s="60" t="str">
        <f>記録入力!$C$2</f>
        <v/>
      </c>
      <c r="G6" s="61" t="str">
        <f t="shared" ref="G6:G69" si="4">IF(B6="","",C6&amp;"("&amp;E6&amp;")")</f>
        <v>　　　()</v>
      </c>
      <c r="H6" s="61"/>
      <c r="I6" s="65">
        <f>MOD(記録入力!$C$1,100)*100+ROW(男子選手!A2)</f>
        <v>2</v>
      </c>
      <c r="J6" s="65" t="str">
        <f>IFERROR(VLOOKUP($I6,追加登録選手!$A$1:$F$1000,COLUMN()-8,FALSE),"")</f>
        <v/>
      </c>
      <c r="K6" s="65" t="str">
        <f>IFERROR(VLOOKUP($I6,追加登録選手!$A$1:$F$1000,COLUMN()-8,FALSE),"")</f>
        <v/>
      </c>
      <c r="L6" s="65" t="str">
        <f>IFERROR(VLOOKUP($I6,追加登録選手!$A$1:$F$1000,COLUMN()-8,FALSE),"")</f>
        <v/>
      </c>
      <c r="M6" s="65" t="str">
        <f>IFERROR(VLOOKUP($I6,追加登録選手!$A$1:$F$1000,COLUMN()-8,FALSE),"")</f>
        <v/>
      </c>
      <c r="N6" s="65" t="str">
        <f>IFERROR(VLOOKUP($I6,追加登録選手!$A$1:$F$1000,COLUMN()-8,FALSE),"")</f>
        <v/>
      </c>
      <c r="O6" s="28"/>
      <c r="P6" s="59"/>
      <c r="Q6" s="59"/>
      <c r="R6" s="59"/>
      <c r="S6" s="59"/>
      <c r="T6" s="59"/>
      <c r="U6" s="59"/>
      <c r="V6" s="59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>
        <v>4106</v>
      </c>
      <c r="AM6" t="s">
        <v>50</v>
      </c>
    </row>
    <row r="7" spans="1:39">
      <c r="A7" s="27"/>
      <c r="B7" s="60">
        <f t="shared" si="0"/>
        <v>3</v>
      </c>
      <c r="C7" s="60" t="str">
        <f t="shared" si="1"/>
        <v>　　　</v>
      </c>
      <c r="D7" s="60" t="str">
        <f t="shared" si="2"/>
        <v xml:space="preserve"> </v>
      </c>
      <c r="E7" s="60" t="str">
        <f t="shared" si="3"/>
        <v/>
      </c>
      <c r="F7" s="60" t="str">
        <f>記録入力!$C$2</f>
        <v/>
      </c>
      <c r="G7" s="61" t="str">
        <f t="shared" si="4"/>
        <v>　　　()</v>
      </c>
      <c r="H7" s="61"/>
      <c r="I7" s="65">
        <f>MOD(記録入力!$C$1,100)*100+ROW(男子選手!A3)</f>
        <v>3</v>
      </c>
      <c r="J7" s="65" t="str">
        <f>IFERROR(VLOOKUP($I7,追加登録選手!$A$1:$F$1000,COLUMN()-8,FALSE),"")</f>
        <v/>
      </c>
      <c r="K7" s="65" t="str">
        <f>IFERROR(VLOOKUP($I7,追加登録選手!$A$1:$F$1000,COLUMN()-8,FALSE),"")</f>
        <v/>
      </c>
      <c r="L7" s="65" t="str">
        <f>IFERROR(VLOOKUP($I7,追加登録選手!$A$1:$F$1000,COLUMN()-8,FALSE),"")</f>
        <v/>
      </c>
      <c r="M7" s="65" t="str">
        <f>IFERROR(VLOOKUP($I7,追加登録選手!$A$1:$F$1000,COLUMN()-8,FALSE),"")</f>
        <v/>
      </c>
      <c r="N7" s="65" t="str">
        <f>IFERROR(VLOOKUP($I7,追加登録選手!$A$1:$F$1000,COLUMN()-8,FALSE),"")</f>
        <v/>
      </c>
      <c r="O7" s="28"/>
      <c r="P7" s="59"/>
      <c r="Q7" s="59"/>
      <c r="R7" s="59"/>
      <c r="S7" s="59"/>
      <c r="T7" s="59"/>
      <c r="U7" s="59"/>
      <c r="V7" s="59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>
        <v>4107</v>
      </c>
      <c r="AM7" t="s">
        <v>51</v>
      </c>
    </row>
    <row r="8" spans="1:39">
      <c r="A8" s="27"/>
      <c r="B8" s="60">
        <f t="shared" si="0"/>
        <v>4</v>
      </c>
      <c r="C8" s="60" t="str">
        <f t="shared" si="1"/>
        <v>　　　</v>
      </c>
      <c r="D8" s="60" t="str">
        <f t="shared" si="2"/>
        <v xml:space="preserve"> </v>
      </c>
      <c r="E8" s="60" t="str">
        <f t="shared" si="3"/>
        <v/>
      </c>
      <c r="F8" s="60" t="str">
        <f>記録入力!$C$2</f>
        <v/>
      </c>
      <c r="G8" s="61" t="str">
        <f t="shared" si="4"/>
        <v>　　　()</v>
      </c>
      <c r="H8" s="61"/>
      <c r="I8" s="65">
        <f>MOD(記録入力!$C$1,100)*100+ROW(男子選手!A4)</f>
        <v>4</v>
      </c>
      <c r="J8" s="65" t="str">
        <f>IFERROR(VLOOKUP($I8,追加登録選手!$A$1:$F$1000,COLUMN()-8,FALSE),"")</f>
        <v/>
      </c>
      <c r="K8" s="65" t="str">
        <f>IFERROR(VLOOKUP($I8,追加登録選手!$A$1:$F$1000,COLUMN()-8,FALSE),"")</f>
        <v/>
      </c>
      <c r="L8" s="65" t="str">
        <f>IFERROR(VLOOKUP($I8,追加登録選手!$A$1:$F$1000,COLUMN()-8,FALSE),"")</f>
        <v/>
      </c>
      <c r="M8" s="65" t="str">
        <f>IFERROR(VLOOKUP($I8,追加登録選手!$A$1:$F$1000,COLUMN()-8,FALSE),"")</f>
        <v/>
      </c>
      <c r="N8" s="65" t="str">
        <f>IFERROR(VLOOKUP($I8,追加登録選手!$A$1:$F$1000,COLUMN()-8,FALSE),"")</f>
        <v/>
      </c>
      <c r="O8" s="28"/>
      <c r="P8" s="59"/>
      <c r="Q8" s="59"/>
      <c r="R8" s="59"/>
      <c r="S8" s="59"/>
      <c r="T8" s="59"/>
      <c r="U8" s="59"/>
      <c r="V8" s="59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>
        <v>4108</v>
      </c>
    </row>
    <row r="9" spans="1:39">
      <c r="A9" s="27"/>
      <c r="B9" s="60">
        <f t="shared" si="0"/>
        <v>5</v>
      </c>
      <c r="C9" s="60" t="str">
        <f t="shared" si="1"/>
        <v>　　　</v>
      </c>
      <c r="D9" s="60" t="str">
        <f t="shared" si="2"/>
        <v xml:space="preserve"> </v>
      </c>
      <c r="E9" s="60" t="str">
        <f t="shared" si="3"/>
        <v/>
      </c>
      <c r="F9" s="60" t="str">
        <f>記録入力!$C$2</f>
        <v/>
      </c>
      <c r="G9" s="61" t="str">
        <f t="shared" si="4"/>
        <v>　　　()</v>
      </c>
      <c r="H9" s="61"/>
      <c r="I9" s="65">
        <f>MOD(記録入力!$C$1,100)*100+ROW(男子選手!A5)</f>
        <v>5</v>
      </c>
      <c r="J9" s="65" t="str">
        <f>IFERROR(VLOOKUP($I9,追加登録選手!$A$1:$F$1000,COLUMN()-8,FALSE),"")</f>
        <v/>
      </c>
      <c r="K9" s="65" t="str">
        <f>IFERROR(VLOOKUP($I9,追加登録選手!$A$1:$F$1000,COLUMN()-8,FALSE),"")</f>
        <v/>
      </c>
      <c r="L9" s="65" t="str">
        <f>IFERROR(VLOOKUP($I9,追加登録選手!$A$1:$F$1000,COLUMN()-8,FALSE),"")</f>
        <v/>
      </c>
      <c r="M9" s="65" t="str">
        <f>IFERROR(VLOOKUP($I9,追加登録選手!$A$1:$F$1000,COLUMN()-8,FALSE),"")</f>
        <v/>
      </c>
      <c r="N9" s="65" t="str">
        <f>IFERROR(VLOOKUP($I9,追加登録選手!$A$1:$F$1000,COLUMN()-8,FALSE),"")</f>
        <v/>
      </c>
      <c r="O9" s="28"/>
      <c r="P9" s="59"/>
      <c r="Q9" s="59"/>
      <c r="R9" s="59"/>
      <c r="S9" s="59"/>
      <c r="T9" s="59"/>
      <c r="U9" s="59"/>
      <c r="V9" s="59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>
        <v>4109</v>
      </c>
      <c r="AM9" t="s">
        <v>52</v>
      </c>
    </row>
    <row r="10" spans="1:39">
      <c r="A10" s="27"/>
      <c r="B10" s="60">
        <f t="shared" si="0"/>
        <v>6</v>
      </c>
      <c r="C10" s="60" t="str">
        <f t="shared" si="1"/>
        <v>　　　</v>
      </c>
      <c r="D10" s="60" t="str">
        <f t="shared" si="2"/>
        <v xml:space="preserve"> </v>
      </c>
      <c r="E10" s="60" t="str">
        <f t="shared" si="3"/>
        <v/>
      </c>
      <c r="F10" s="60" t="str">
        <f>記録入力!$C$2</f>
        <v/>
      </c>
      <c r="G10" s="61" t="str">
        <f t="shared" si="4"/>
        <v>　　　()</v>
      </c>
      <c r="H10" s="61"/>
      <c r="I10" s="65">
        <f>MOD(記録入力!$C$1,100)*100+ROW(男子選手!A6)</f>
        <v>6</v>
      </c>
      <c r="J10" s="65" t="str">
        <f>IFERROR(VLOOKUP($I10,追加登録選手!$A$1:$F$1000,COLUMN()-8,FALSE),"")</f>
        <v/>
      </c>
      <c r="K10" s="65" t="str">
        <f>IFERROR(VLOOKUP($I10,追加登録選手!$A$1:$F$1000,COLUMN()-8,FALSE),"")</f>
        <v/>
      </c>
      <c r="L10" s="65" t="str">
        <f>IFERROR(VLOOKUP($I10,追加登録選手!$A$1:$F$1000,COLUMN()-8,FALSE),"")</f>
        <v/>
      </c>
      <c r="M10" s="65" t="str">
        <f>IFERROR(VLOOKUP($I10,追加登録選手!$A$1:$F$1000,COLUMN()-8,FALSE),"")</f>
        <v/>
      </c>
      <c r="N10" s="65" t="str">
        <f>IFERROR(VLOOKUP($I10,追加登録選手!$A$1:$F$1000,COLUMN()-8,FALSE),"")</f>
        <v/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>
        <v>4110</v>
      </c>
      <c r="AM10" t="s">
        <v>53</v>
      </c>
    </row>
    <row r="11" spans="1:39">
      <c r="A11" s="27"/>
      <c r="B11" s="60">
        <f t="shared" si="0"/>
        <v>7</v>
      </c>
      <c r="C11" s="60" t="str">
        <f>IFERROR(J11&amp;VLOOKUP(5-LEN(J11)-LEN(K11),$C$104:$D$107,2,TRUE)&amp;K11,"")</f>
        <v>　　　</v>
      </c>
      <c r="D11" s="60" t="str">
        <f t="shared" si="2"/>
        <v xml:space="preserve"> </v>
      </c>
      <c r="E11" s="60" t="str">
        <f t="shared" si="3"/>
        <v/>
      </c>
      <c r="F11" s="60" t="str">
        <f>記録入力!$C$2</f>
        <v/>
      </c>
      <c r="G11" s="61" t="str">
        <f t="shared" si="4"/>
        <v>　　　()</v>
      </c>
      <c r="H11" s="61"/>
      <c r="I11" s="65">
        <f>MOD(記録入力!$C$1,100)*100+ROW(男子選手!A7)</f>
        <v>7</v>
      </c>
      <c r="J11" s="65" t="str">
        <f>IFERROR(VLOOKUP($I11,追加登録選手!$A$1:$F$1000,COLUMN()-8,FALSE),"")</f>
        <v/>
      </c>
      <c r="K11" s="65" t="str">
        <f>IFERROR(VLOOKUP($I11,追加登録選手!$A$1:$F$1000,COLUMN()-8,FALSE),"")</f>
        <v/>
      </c>
      <c r="L11" s="65" t="str">
        <f>IFERROR(VLOOKUP($I11,追加登録選手!$A$1:$F$1000,COLUMN()-8,FALSE),"")</f>
        <v/>
      </c>
      <c r="M11" s="65" t="str">
        <f>IFERROR(VLOOKUP($I11,追加登録選手!$A$1:$F$1000,COLUMN()-8,FALSE),"")</f>
        <v/>
      </c>
      <c r="N11" s="65" t="str">
        <f>IFERROR(VLOOKUP($I11,追加登録選手!$A$1:$F$1000,COLUMN()-8,FALSE),"")</f>
        <v/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>
        <v>4111</v>
      </c>
    </row>
    <row r="12" spans="1:39">
      <c r="A12" s="27"/>
      <c r="B12" s="60">
        <f t="shared" si="0"/>
        <v>8</v>
      </c>
      <c r="C12" s="60" t="str">
        <f t="shared" si="1"/>
        <v>　　　</v>
      </c>
      <c r="D12" s="60" t="str">
        <f t="shared" si="2"/>
        <v xml:space="preserve"> </v>
      </c>
      <c r="E12" s="60" t="str">
        <f t="shared" si="3"/>
        <v/>
      </c>
      <c r="F12" s="60" t="str">
        <f>記録入力!$C$2</f>
        <v/>
      </c>
      <c r="G12" s="61" t="str">
        <f t="shared" si="4"/>
        <v>　　　()</v>
      </c>
      <c r="H12" s="61"/>
      <c r="I12" s="65">
        <f>MOD(記録入力!$C$1,100)*100+ROW(男子選手!A8)</f>
        <v>8</v>
      </c>
      <c r="J12" s="65" t="str">
        <f>IFERROR(VLOOKUP($I12,追加登録選手!$A$1:$F$1000,COLUMN()-8,FALSE),"")</f>
        <v/>
      </c>
      <c r="K12" s="65" t="str">
        <f>IFERROR(VLOOKUP($I12,追加登録選手!$A$1:$F$1000,COLUMN()-8,FALSE),"")</f>
        <v/>
      </c>
      <c r="L12" s="65" t="str">
        <f>IFERROR(VLOOKUP($I12,追加登録選手!$A$1:$F$1000,COLUMN()-8,FALSE),"")</f>
        <v/>
      </c>
      <c r="M12" s="65" t="str">
        <f>IFERROR(VLOOKUP($I12,追加登録選手!$A$1:$F$1000,COLUMN()-8,FALSE),"")</f>
        <v/>
      </c>
      <c r="N12" s="65" t="str">
        <f>IFERROR(VLOOKUP($I12,追加登録選手!$A$1:$F$1000,COLUMN()-8,FALSE),"")</f>
        <v/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>
        <v>4112</v>
      </c>
      <c r="AM12" t="s">
        <v>2277</v>
      </c>
    </row>
    <row r="13" spans="1:39">
      <c r="A13" s="27"/>
      <c r="B13" s="60">
        <f t="shared" si="0"/>
        <v>9</v>
      </c>
      <c r="C13" s="60" t="str">
        <f t="shared" si="1"/>
        <v>　　　</v>
      </c>
      <c r="D13" s="60" t="str">
        <f t="shared" si="2"/>
        <v xml:space="preserve"> </v>
      </c>
      <c r="E13" s="60" t="str">
        <f t="shared" si="3"/>
        <v/>
      </c>
      <c r="F13" s="60" t="str">
        <f>記録入力!$C$2</f>
        <v/>
      </c>
      <c r="G13" s="61" t="str">
        <f t="shared" si="4"/>
        <v>　　　()</v>
      </c>
      <c r="H13" s="61"/>
      <c r="I13" s="65">
        <f>MOD(記録入力!$C$1,100)*100+ROW(男子選手!A9)</f>
        <v>9</v>
      </c>
      <c r="J13" s="65" t="str">
        <f>IFERROR(VLOOKUP($I13,追加登録選手!$A$1:$F$1000,COLUMN()-8,FALSE),"")</f>
        <v/>
      </c>
      <c r="K13" s="65" t="str">
        <f>IFERROR(VLOOKUP($I13,追加登録選手!$A$1:$F$1000,COLUMN()-8,FALSE),"")</f>
        <v/>
      </c>
      <c r="L13" s="65" t="str">
        <f>IFERROR(VLOOKUP($I13,追加登録選手!$A$1:$F$1000,COLUMN()-8,FALSE),"")</f>
        <v/>
      </c>
      <c r="M13" s="65" t="str">
        <f>IFERROR(VLOOKUP($I13,追加登録選手!$A$1:$F$1000,COLUMN()-8,FALSE),"")</f>
        <v/>
      </c>
      <c r="N13" s="65" t="str">
        <f>IFERROR(VLOOKUP($I13,追加登録選手!$A$1:$F$1000,COLUMN()-8,FALSE),"")</f>
        <v/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>
        <v>4113</v>
      </c>
      <c r="AM13" t="s">
        <v>54</v>
      </c>
    </row>
    <row r="14" spans="1:39">
      <c r="A14" s="27"/>
      <c r="B14" s="60">
        <f t="shared" si="0"/>
        <v>10</v>
      </c>
      <c r="C14" s="60" t="str">
        <f t="shared" si="1"/>
        <v>　　　</v>
      </c>
      <c r="D14" s="60" t="str">
        <f t="shared" si="2"/>
        <v xml:space="preserve"> </v>
      </c>
      <c r="E14" s="60" t="str">
        <f t="shared" si="3"/>
        <v/>
      </c>
      <c r="F14" s="60" t="str">
        <f>記録入力!$C$2</f>
        <v/>
      </c>
      <c r="G14" s="61" t="str">
        <f t="shared" si="4"/>
        <v>　　　()</v>
      </c>
      <c r="H14" s="61"/>
      <c r="I14" s="65">
        <f>MOD(記録入力!$C$1,100)*100+ROW(男子選手!A10)</f>
        <v>10</v>
      </c>
      <c r="J14" s="65" t="str">
        <f>IFERROR(VLOOKUP($I14,追加登録選手!$A$1:$F$1000,COLUMN()-8,FALSE),"")</f>
        <v/>
      </c>
      <c r="K14" s="65" t="str">
        <f>IFERROR(VLOOKUP($I14,追加登録選手!$A$1:$F$1000,COLUMN()-8,FALSE),"")</f>
        <v/>
      </c>
      <c r="L14" s="65" t="str">
        <f>IFERROR(VLOOKUP($I14,追加登録選手!$A$1:$F$1000,COLUMN()-8,FALSE),"")</f>
        <v/>
      </c>
      <c r="M14" s="65" t="str">
        <f>IFERROR(VLOOKUP($I14,追加登録選手!$A$1:$F$1000,COLUMN()-8,FALSE),"")</f>
        <v/>
      </c>
      <c r="N14" s="65" t="str">
        <f>IFERROR(VLOOKUP($I14,追加登録選手!$A$1:$F$1000,COLUMN()-8,FALSE),"")</f>
        <v/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>
        <v>4114</v>
      </c>
      <c r="AM14" t="s">
        <v>55</v>
      </c>
    </row>
    <row r="15" spans="1:39">
      <c r="A15" s="27"/>
      <c r="B15" s="60">
        <f t="shared" si="0"/>
        <v>11</v>
      </c>
      <c r="C15" s="60" t="str">
        <f t="shared" si="1"/>
        <v>　　　</v>
      </c>
      <c r="D15" s="60" t="str">
        <f>IFERROR(ASC(L15)&amp;" "&amp;ASC(M15),"")</f>
        <v xml:space="preserve"> </v>
      </c>
      <c r="E15" s="60" t="str">
        <f t="shared" si="3"/>
        <v/>
      </c>
      <c r="F15" s="60" t="str">
        <f>記録入力!$C$2</f>
        <v/>
      </c>
      <c r="G15" s="61" t="str">
        <f t="shared" si="4"/>
        <v>　　　()</v>
      </c>
      <c r="H15" s="61"/>
      <c r="I15" s="65">
        <f>MOD(記録入力!$C$1,100)*100+ROW(男子選手!A11)</f>
        <v>11</v>
      </c>
      <c r="J15" s="65" t="str">
        <f>IFERROR(VLOOKUP($I15,追加登録選手!$A$1:$F$1000,COLUMN()-8,FALSE),"")</f>
        <v/>
      </c>
      <c r="K15" s="65" t="str">
        <f>IFERROR(VLOOKUP($I15,追加登録選手!$A$1:$F$1000,COLUMN()-8,FALSE),"")</f>
        <v/>
      </c>
      <c r="L15" s="65" t="str">
        <f>IFERROR(VLOOKUP($I15,追加登録選手!$A$1:$F$1000,COLUMN()-8,FALSE),"")</f>
        <v/>
      </c>
      <c r="M15" s="65" t="str">
        <f>IFERROR(VLOOKUP($I15,追加登録選手!$A$1:$F$1000,COLUMN()-8,FALSE),"")</f>
        <v/>
      </c>
      <c r="N15" s="65" t="str">
        <f>IFERROR(VLOOKUP($I15,追加登録選手!$A$1:$F$1000,COLUMN()-8,FALSE),"")</f>
        <v/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>
        <v>4115</v>
      </c>
      <c r="AM15" t="s">
        <v>56</v>
      </c>
    </row>
    <row r="16" spans="1:39">
      <c r="A16" s="27"/>
      <c r="B16" s="60">
        <f t="shared" si="0"/>
        <v>12</v>
      </c>
      <c r="C16" s="60" t="str">
        <f t="shared" si="1"/>
        <v>　　　</v>
      </c>
      <c r="D16" s="60" t="str">
        <f t="shared" si="2"/>
        <v xml:space="preserve"> </v>
      </c>
      <c r="E16" s="60" t="str">
        <f t="shared" si="3"/>
        <v/>
      </c>
      <c r="F16" s="60" t="str">
        <f>記録入力!$C$2</f>
        <v/>
      </c>
      <c r="G16" s="61" t="str">
        <f t="shared" si="4"/>
        <v>　　　()</v>
      </c>
      <c r="H16" s="61"/>
      <c r="I16" s="65">
        <f>MOD(記録入力!$C$1,100)*100+ROW(男子選手!A12)</f>
        <v>12</v>
      </c>
      <c r="J16" s="65" t="str">
        <f>IFERROR(VLOOKUP($I16,追加登録選手!$A$1:$F$1000,COLUMN()-8,FALSE),"")</f>
        <v/>
      </c>
      <c r="K16" s="65" t="str">
        <f>IFERROR(VLOOKUP($I16,追加登録選手!$A$1:$F$1000,COLUMN()-8,FALSE),"")</f>
        <v/>
      </c>
      <c r="L16" s="65" t="str">
        <f>IFERROR(VLOOKUP($I16,追加登録選手!$A$1:$F$1000,COLUMN()-8,FALSE),"")</f>
        <v/>
      </c>
      <c r="M16" s="65" t="str">
        <f>IFERROR(VLOOKUP($I16,追加登録選手!$A$1:$F$1000,COLUMN()-8,FALSE),"")</f>
        <v/>
      </c>
      <c r="N16" s="65" t="str">
        <f>IFERROR(VLOOKUP($I16,追加登録選手!$A$1:$F$1000,COLUMN()-8,FALSE),"")</f>
        <v/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>
        <v>4116</v>
      </c>
      <c r="AM16" t="s">
        <v>57</v>
      </c>
    </row>
    <row r="17" spans="1:39">
      <c r="A17" s="27"/>
      <c r="B17" s="60">
        <f t="shared" si="0"/>
        <v>13</v>
      </c>
      <c r="C17" s="60" t="str">
        <f t="shared" si="1"/>
        <v>　　　</v>
      </c>
      <c r="D17" s="60" t="str">
        <f t="shared" si="2"/>
        <v xml:space="preserve"> </v>
      </c>
      <c r="E17" s="60" t="str">
        <f t="shared" si="3"/>
        <v/>
      </c>
      <c r="F17" s="60" t="str">
        <f>記録入力!$C$2</f>
        <v/>
      </c>
      <c r="G17" s="61" t="str">
        <f t="shared" si="4"/>
        <v>　　　()</v>
      </c>
      <c r="H17" s="61"/>
      <c r="I17" s="65">
        <f>MOD(記録入力!$C$1,100)*100+ROW(男子選手!A13)</f>
        <v>13</v>
      </c>
      <c r="J17" s="65" t="str">
        <f>IFERROR(VLOOKUP($I17,追加登録選手!$A$1:$F$1000,COLUMN()-8,FALSE),"")</f>
        <v/>
      </c>
      <c r="K17" s="65" t="str">
        <f>IFERROR(VLOOKUP($I17,追加登録選手!$A$1:$F$1000,COLUMN()-8,FALSE),"")</f>
        <v/>
      </c>
      <c r="L17" s="65" t="str">
        <f>IFERROR(VLOOKUP($I17,追加登録選手!$A$1:$F$1000,COLUMN()-8,FALSE),"")</f>
        <v/>
      </c>
      <c r="M17" s="65" t="str">
        <f>IFERROR(VLOOKUP($I17,追加登録選手!$A$1:$F$1000,COLUMN()-8,FALSE),"")</f>
        <v/>
      </c>
      <c r="N17" s="65" t="str">
        <f>IFERROR(VLOOKUP($I17,追加登録選手!$A$1:$F$1000,COLUMN()-8,FALSE),"")</f>
        <v/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>
        <v>4117</v>
      </c>
      <c r="AM17" t="s">
        <v>58</v>
      </c>
    </row>
    <row r="18" spans="1:39">
      <c r="A18" s="27"/>
      <c r="B18" s="60">
        <f t="shared" si="0"/>
        <v>14</v>
      </c>
      <c r="C18" s="60" t="str">
        <f t="shared" si="1"/>
        <v>　　　</v>
      </c>
      <c r="D18" s="60" t="str">
        <f t="shared" si="2"/>
        <v xml:space="preserve"> </v>
      </c>
      <c r="E18" s="60" t="str">
        <f>IFERROR(RIGHT(N18,1),"")</f>
        <v/>
      </c>
      <c r="F18" s="60" t="str">
        <f>記録入力!$C$2</f>
        <v/>
      </c>
      <c r="G18" s="61" t="str">
        <f t="shared" si="4"/>
        <v>　　　()</v>
      </c>
      <c r="H18" s="61"/>
      <c r="I18" s="65">
        <f>MOD(記録入力!$C$1,100)*100+ROW(男子選手!A14)</f>
        <v>14</v>
      </c>
      <c r="J18" s="65" t="str">
        <f>IFERROR(VLOOKUP($I18,追加登録選手!$A$1:$F$1000,COLUMN()-8,FALSE),"")</f>
        <v/>
      </c>
      <c r="K18" s="65" t="str">
        <f>IFERROR(VLOOKUP($I18,追加登録選手!$A$1:$F$1000,COLUMN()-8,FALSE),"")</f>
        <v/>
      </c>
      <c r="L18" s="65" t="str">
        <f>IFERROR(VLOOKUP($I18,追加登録選手!$A$1:$F$1000,COLUMN()-8,FALSE),"")</f>
        <v/>
      </c>
      <c r="M18" s="65" t="str">
        <f>IFERROR(VLOOKUP($I18,追加登録選手!$A$1:$F$1000,COLUMN()-8,FALSE),"")</f>
        <v/>
      </c>
      <c r="N18" s="65" t="str">
        <f>IFERROR(VLOOKUP($I18,追加登録選手!$A$1:$F$1000,COLUMN()-8,FALSE),"")</f>
        <v/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>
        <v>4118</v>
      </c>
      <c r="AM18" t="s">
        <v>2276</v>
      </c>
    </row>
    <row r="19" spans="1:39">
      <c r="A19" s="27"/>
      <c r="B19" s="60">
        <f t="shared" si="0"/>
        <v>15</v>
      </c>
      <c r="C19" s="60" t="str">
        <f t="shared" si="1"/>
        <v>　　　</v>
      </c>
      <c r="D19" s="60" t="str">
        <f t="shared" si="2"/>
        <v xml:space="preserve"> </v>
      </c>
      <c r="E19" s="60" t="str">
        <f t="shared" si="3"/>
        <v/>
      </c>
      <c r="F19" s="60" t="str">
        <f>記録入力!$C$2</f>
        <v/>
      </c>
      <c r="G19" s="61" t="str">
        <f t="shared" si="4"/>
        <v>　　　()</v>
      </c>
      <c r="H19" s="61"/>
      <c r="I19" s="65">
        <f>MOD(記録入力!$C$1,100)*100+ROW(男子選手!A15)</f>
        <v>15</v>
      </c>
      <c r="J19" s="65" t="str">
        <f>IFERROR(VLOOKUP($I19,追加登録選手!$A$1:$F$1000,COLUMN()-8,FALSE),"")</f>
        <v/>
      </c>
      <c r="K19" s="65" t="str">
        <f>IFERROR(VLOOKUP($I19,追加登録選手!$A$1:$F$1000,COLUMN()-8,FALSE),"")</f>
        <v/>
      </c>
      <c r="L19" s="65" t="str">
        <f>IFERROR(VLOOKUP($I19,追加登録選手!$A$1:$F$1000,COLUMN()-8,FALSE),"")</f>
        <v/>
      </c>
      <c r="M19" s="65" t="str">
        <f>IFERROR(VLOOKUP($I19,追加登録選手!$A$1:$F$1000,COLUMN()-8,FALSE),"")</f>
        <v/>
      </c>
      <c r="N19" s="65" t="str">
        <f>IFERROR(VLOOKUP($I19,追加登録選手!$A$1:$F$1000,COLUMN()-8,FALSE),"")</f>
        <v/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>
        <v>4119</v>
      </c>
      <c r="AM19" t="s">
        <v>59</v>
      </c>
    </row>
    <row r="20" spans="1:39">
      <c r="A20" s="27"/>
      <c r="B20" s="60">
        <f t="shared" si="0"/>
        <v>16</v>
      </c>
      <c r="C20" s="60" t="str">
        <f t="shared" si="1"/>
        <v>　　　</v>
      </c>
      <c r="D20" s="60" t="str">
        <f t="shared" si="2"/>
        <v xml:space="preserve"> </v>
      </c>
      <c r="E20" s="60" t="str">
        <f t="shared" si="3"/>
        <v/>
      </c>
      <c r="F20" s="60" t="str">
        <f>記録入力!$C$2</f>
        <v/>
      </c>
      <c r="G20" s="61" t="str">
        <f t="shared" si="4"/>
        <v>　　　()</v>
      </c>
      <c r="H20" s="61"/>
      <c r="I20" s="65">
        <f>MOD(記録入力!$C$1,100)*100+ROW(男子選手!A16)</f>
        <v>16</v>
      </c>
      <c r="J20" s="65" t="str">
        <f>IFERROR(VLOOKUP($I20,追加登録選手!$A$1:$F$1000,COLUMN()-8,FALSE),"")</f>
        <v/>
      </c>
      <c r="K20" s="65" t="str">
        <f>IFERROR(VLOOKUP($I20,追加登録選手!$A$1:$F$1000,COLUMN()-8,FALSE),"")</f>
        <v/>
      </c>
      <c r="L20" s="65" t="str">
        <f>IFERROR(VLOOKUP($I20,追加登録選手!$A$1:$F$1000,COLUMN()-8,FALSE),"")</f>
        <v/>
      </c>
      <c r="M20" s="65" t="str">
        <f>IFERROR(VLOOKUP($I20,追加登録選手!$A$1:$F$1000,COLUMN()-8,FALSE),"")</f>
        <v/>
      </c>
      <c r="N20" s="65" t="str">
        <f>IFERROR(VLOOKUP($I20,追加登録選手!$A$1:$F$1000,COLUMN()-8,FALSE),"")</f>
        <v/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>
        <v>4120</v>
      </c>
      <c r="AM20" t="s">
        <v>60</v>
      </c>
    </row>
    <row r="21" spans="1:39">
      <c r="A21" s="27"/>
      <c r="B21" s="60">
        <f t="shared" si="0"/>
        <v>17</v>
      </c>
      <c r="C21" s="60" t="str">
        <f t="shared" si="1"/>
        <v>　　　</v>
      </c>
      <c r="D21" s="60" t="str">
        <f t="shared" si="2"/>
        <v xml:space="preserve"> </v>
      </c>
      <c r="E21" s="60" t="str">
        <f t="shared" si="3"/>
        <v/>
      </c>
      <c r="F21" s="60" t="str">
        <f>記録入力!$C$2</f>
        <v/>
      </c>
      <c r="G21" s="61" t="str">
        <f t="shared" si="4"/>
        <v>　　　()</v>
      </c>
      <c r="H21" s="61"/>
      <c r="I21" s="65">
        <f>MOD(記録入力!$C$1,100)*100+ROW(男子選手!A17)</f>
        <v>17</v>
      </c>
      <c r="J21" s="65" t="str">
        <f>IFERROR(VLOOKUP($I21,追加登録選手!$A$1:$F$1000,COLUMN()-8,FALSE),"")</f>
        <v/>
      </c>
      <c r="K21" s="65" t="str">
        <f>IFERROR(VLOOKUP($I21,追加登録選手!$A$1:$F$1000,COLUMN()-8,FALSE),"")</f>
        <v/>
      </c>
      <c r="L21" s="65" t="str">
        <f>IFERROR(VLOOKUP($I21,追加登録選手!$A$1:$F$1000,COLUMN()-8,FALSE),"")</f>
        <v/>
      </c>
      <c r="M21" s="65" t="str">
        <f>IFERROR(VLOOKUP($I21,追加登録選手!$A$1:$F$1000,COLUMN()-8,FALSE),"")</f>
        <v/>
      </c>
      <c r="N21" s="65" t="str">
        <f>IFERROR(VLOOKUP($I21,追加登録選手!$A$1:$F$1000,COLUMN()-8,FALSE),"")</f>
        <v/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>
        <v>4121</v>
      </c>
      <c r="AM21" t="s">
        <v>61</v>
      </c>
    </row>
    <row r="22" spans="1:39">
      <c r="A22" s="27"/>
      <c r="B22" s="60">
        <f t="shared" si="0"/>
        <v>18</v>
      </c>
      <c r="C22" s="60" t="str">
        <f t="shared" si="1"/>
        <v>　　　</v>
      </c>
      <c r="D22" s="60" t="str">
        <f t="shared" si="2"/>
        <v xml:space="preserve"> </v>
      </c>
      <c r="E22" s="60" t="str">
        <f t="shared" si="3"/>
        <v/>
      </c>
      <c r="F22" s="60" t="str">
        <f>記録入力!$C$2</f>
        <v/>
      </c>
      <c r="G22" s="61" t="str">
        <f t="shared" si="4"/>
        <v>　　　()</v>
      </c>
      <c r="H22" s="61"/>
      <c r="I22" s="65">
        <f>MOD(記録入力!$C$1,100)*100+ROW(男子選手!A18)</f>
        <v>18</v>
      </c>
      <c r="J22" s="65" t="str">
        <f>IFERROR(VLOOKUP($I22,追加登録選手!$A$1:$F$1000,COLUMN()-8,FALSE),"")</f>
        <v/>
      </c>
      <c r="K22" s="65" t="str">
        <f>IFERROR(VLOOKUP($I22,追加登録選手!$A$1:$F$1000,COLUMN()-8,FALSE),"")</f>
        <v/>
      </c>
      <c r="L22" s="65" t="str">
        <f>IFERROR(VLOOKUP($I22,追加登録選手!$A$1:$F$1000,COLUMN()-8,FALSE),"")</f>
        <v/>
      </c>
      <c r="M22" s="65" t="str">
        <f>IFERROR(VLOOKUP($I22,追加登録選手!$A$1:$F$1000,COLUMN()-8,FALSE),"")</f>
        <v/>
      </c>
      <c r="N22" s="65" t="str">
        <f>IFERROR(VLOOKUP($I22,追加登録選手!$A$1:$F$1000,COLUMN()-8,FALSE),"")</f>
        <v/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>
        <v>4122</v>
      </c>
      <c r="AM22" t="s">
        <v>62</v>
      </c>
    </row>
    <row r="23" spans="1:39">
      <c r="A23" s="27"/>
      <c r="B23" s="60">
        <f t="shared" si="0"/>
        <v>19</v>
      </c>
      <c r="C23" s="60" t="str">
        <f t="shared" si="1"/>
        <v>　　　</v>
      </c>
      <c r="D23" s="60" t="str">
        <f t="shared" si="2"/>
        <v xml:space="preserve"> </v>
      </c>
      <c r="E23" s="60" t="str">
        <f t="shared" si="3"/>
        <v/>
      </c>
      <c r="F23" s="60" t="str">
        <f>記録入力!$C$2</f>
        <v/>
      </c>
      <c r="G23" s="61" t="str">
        <f t="shared" si="4"/>
        <v>　　　()</v>
      </c>
      <c r="H23" s="61"/>
      <c r="I23" s="65">
        <f>MOD(記録入力!$C$1,100)*100+ROW(男子選手!A19)</f>
        <v>19</v>
      </c>
      <c r="J23" s="65" t="str">
        <f>IFERROR(VLOOKUP($I23,追加登録選手!$A$1:$F$1000,COLUMN()-8,FALSE),"")</f>
        <v/>
      </c>
      <c r="K23" s="65" t="str">
        <f>IFERROR(VLOOKUP($I23,追加登録選手!$A$1:$F$1000,COLUMN()-8,FALSE),"")</f>
        <v/>
      </c>
      <c r="L23" s="65" t="str">
        <f>IFERROR(VLOOKUP($I23,追加登録選手!$A$1:$F$1000,COLUMN()-8,FALSE),"")</f>
        <v/>
      </c>
      <c r="M23" s="65" t="str">
        <f>IFERROR(VLOOKUP($I23,追加登録選手!$A$1:$F$1000,COLUMN()-8,FALSE),"")</f>
        <v/>
      </c>
      <c r="N23" s="65" t="str">
        <f>IFERROR(VLOOKUP($I23,追加登録選手!$A$1:$F$1000,COLUMN()-8,FALSE),"")</f>
        <v/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>
        <v>4123</v>
      </c>
      <c r="AM23" t="s">
        <v>2278</v>
      </c>
    </row>
    <row r="24" spans="1:39">
      <c r="A24" s="27"/>
      <c r="B24" s="60">
        <f t="shared" si="0"/>
        <v>20</v>
      </c>
      <c r="C24" s="60" t="str">
        <f t="shared" si="1"/>
        <v>　　　</v>
      </c>
      <c r="D24" s="60" t="str">
        <f t="shared" si="2"/>
        <v xml:space="preserve"> </v>
      </c>
      <c r="E24" s="60" t="str">
        <f t="shared" si="3"/>
        <v/>
      </c>
      <c r="F24" s="60" t="str">
        <f>記録入力!$C$2</f>
        <v/>
      </c>
      <c r="G24" s="61" t="str">
        <f t="shared" si="4"/>
        <v>　　　()</v>
      </c>
      <c r="H24" s="61"/>
      <c r="I24" s="65">
        <f>MOD(記録入力!$C$1,100)*100+ROW(男子選手!A20)</f>
        <v>20</v>
      </c>
      <c r="J24" s="65" t="str">
        <f>IFERROR(VLOOKUP($I24,追加登録選手!$A$1:$F$1000,COLUMN()-8,FALSE),"")</f>
        <v/>
      </c>
      <c r="K24" s="65" t="str">
        <f>IFERROR(VLOOKUP($I24,追加登録選手!$A$1:$F$1000,COLUMN()-8,FALSE),"")</f>
        <v/>
      </c>
      <c r="L24" s="65" t="str">
        <f>IFERROR(VLOOKUP($I24,追加登録選手!$A$1:$F$1000,COLUMN()-8,FALSE),"")</f>
        <v/>
      </c>
      <c r="M24" s="65" t="str">
        <f>IFERROR(VLOOKUP($I24,追加登録選手!$A$1:$F$1000,COLUMN()-8,FALSE),"")</f>
        <v/>
      </c>
      <c r="N24" s="65" t="str">
        <f>IFERROR(VLOOKUP($I24,追加登録選手!$A$1:$F$1000,COLUMN()-8,FALSE),"")</f>
        <v/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>
        <v>4124</v>
      </c>
    </row>
    <row r="25" spans="1:39">
      <c r="A25" s="27"/>
      <c r="B25" s="60">
        <f t="shared" si="0"/>
        <v>21</v>
      </c>
      <c r="C25" s="60" t="str">
        <f t="shared" si="1"/>
        <v>　　　</v>
      </c>
      <c r="D25" s="60" t="str">
        <f t="shared" si="2"/>
        <v xml:space="preserve"> </v>
      </c>
      <c r="E25" s="60" t="str">
        <f t="shared" si="3"/>
        <v/>
      </c>
      <c r="F25" s="60" t="str">
        <f>記録入力!$C$2</f>
        <v/>
      </c>
      <c r="G25" s="61" t="str">
        <f t="shared" si="4"/>
        <v>　　　()</v>
      </c>
      <c r="H25" s="61"/>
      <c r="I25" s="65">
        <f>MOD(記録入力!$C$1,100)*100+ROW(男子選手!A21)</f>
        <v>21</v>
      </c>
      <c r="J25" s="65" t="str">
        <f>IFERROR(VLOOKUP($I25,追加登録選手!$A$1:$F$1000,COLUMN()-8,FALSE),"")</f>
        <v/>
      </c>
      <c r="K25" s="65" t="str">
        <f>IFERROR(VLOOKUP($I25,追加登録選手!$A$1:$F$1000,COLUMN()-8,FALSE),"")</f>
        <v/>
      </c>
      <c r="L25" s="65" t="str">
        <f>IFERROR(VLOOKUP($I25,追加登録選手!$A$1:$F$1000,COLUMN()-8,FALSE),"")</f>
        <v/>
      </c>
      <c r="M25" s="65" t="str">
        <f>IFERROR(VLOOKUP($I25,追加登録選手!$A$1:$F$1000,COLUMN()-8,FALSE),"")</f>
        <v/>
      </c>
      <c r="N25" s="65" t="str">
        <f>IFERROR(VLOOKUP($I25,追加登録選手!$A$1:$F$1000,COLUMN()-8,FALSE),"")</f>
        <v/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>
        <v>4125</v>
      </c>
      <c r="AM25" t="s">
        <v>63</v>
      </c>
    </row>
    <row r="26" spans="1:39">
      <c r="A26" s="27"/>
      <c r="B26" s="60">
        <f t="shared" si="0"/>
        <v>22</v>
      </c>
      <c r="C26" s="60" t="str">
        <f t="shared" si="1"/>
        <v>　　　</v>
      </c>
      <c r="D26" s="60" t="str">
        <f t="shared" si="2"/>
        <v xml:space="preserve"> </v>
      </c>
      <c r="E26" s="60" t="str">
        <f t="shared" si="3"/>
        <v/>
      </c>
      <c r="F26" s="60" t="str">
        <f>記録入力!$C$2</f>
        <v/>
      </c>
      <c r="G26" s="61" t="str">
        <f t="shared" si="4"/>
        <v>　　　()</v>
      </c>
      <c r="H26" s="61"/>
      <c r="I26" s="65">
        <f>MOD(記録入力!$C$1,100)*100+ROW(男子選手!A22)</f>
        <v>22</v>
      </c>
      <c r="J26" s="65" t="str">
        <f>IFERROR(VLOOKUP($I26,追加登録選手!$A$1:$F$1000,COLUMN()-8,FALSE),"")</f>
        <v/>
      </c>
      <c r="K26" s="65" t="str">
        <f>IFERROR(VLOOKUP($I26,追加登録選手!$A$1:$F$1000,COLUMN()-8,FALSE),"")</f>
        <v/>
      </c>
      <c r="L26" s="65" t="str">
        <f>IFERROR(VLOOKUP($I26,追加登録選手!$A$1:$F$1000,COLUMN()-8,FALSE),"")</f>
        <v/>
      </c>
      <c r="M26" s="65" t="str">
        <f>IFERROR(VLOOKUP($I26,追加登録選手!$A$1:$F$1000,COLUMN()-8,FALSE),"")</f>
        <v/>
      </c>
      <c r="N26" s="65" t="str">
        <f>IFERROR(VLOOKUP($I26,追加登録選手!$A$1:$F$1000,COLUMN()-8,FALSE),"")</f>
        <v/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>
        <v>4126</v>
      </c>
      <c r="AM26" t="s">
        <v>64</v>
      </c>
    </row>
    <row r="27" spans="1:39">
      <c r="A27" s="27"/>
      <c r="B27" s="60">
        <f t="shared" si="0"/>
        <v>23</v>
      </c>
      <c r="C27" s="60" t="str">
        <f t="shared" si="1"/>
        <v>　　　</v>
      </c>
      <c r="D27" s="60" t="str">
        <f t="shared" si="2"/>
        <v xml:space="preserve"> </v>
      </c>
      <c r="E27" s="60" t="str">
        <f t="shared" si="3"/>
        <v/>
      </c>
      <c r="F27" s="60" t="str">
        <f>記録入力!$C$2</f>
        <v/>
      </c>
      <c r="G27" s="61" t="str">
        <f t="shared" si="4"/>
        <v>　　　()</v>
      </c>
      <c r="H27" s="61"/>
      <c r="I27" s="65">
        <f>MOD(記録入力!$C$1,100)*100+ROW(男子選手!A23)</f>
        <v>23</v>
      </c>
      <c r="J27" s="65" t="str">
        <f>IFERROR(VLOOKUP($I27,追加登録選手!$A$1:$F$1000,COLUMN()-8,FALSE),"")</f>
        <v/>
      </c>
      <c r="K27" s="65" t="str">
        <f>IFERROR(VLOOKUP($I27,追加登録選手!$A$1:$F$1000,COLUMN()-8,FALSE),"")</f>
        <v/>
      </c>
      <c r="L27" s="65" t="str">
        <f>IFERROR(VLOOKUP($I27,追加登録選手!$A$1:$F$1000,COLUMN()-8,FALSE),"")</f>
        <v/>
      </c>
      <c r="M27" s="65" t="str">
        <f>IFERROR(VLOOKUP($I27,追加登録選手!$A$1:$F$1000,COLUMN()-8,FALSE),"")</f>
        <v/>
      </c>
      <c r="N27" s="65" t="str">
        <f>IFERROR(VLOOKUP($I27,追加登録選手!$A$1:$F$1000,COLUMN()-8,FALSE),"")</f>
        <v/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>
        <v>4127</v>
      </c>
      <c r="AM27" t="s">
        <v>65</v>
      </c>
    </row>
    <row r="28" spans="1:39">
      <c r="A28" s="27"/>
      <c r="B28" s="60">
        <f t="shared" si="0"/>
        <v>24</v>
      </c>
      <c r="C28" s="60" t="str">
        <f t="shared" si="1"/>
        <v>　　　</v>
      </c>
      <c r="D28" s="60" t="str">
        <f t="shared" si="2"/>
        <v xml:space="preserve"> </v>
      </c>
      <c r="E28" s="60" t="str">
        <f t="shared" si="3"/>
        <v/>
      </c>
      <c r="F28" s="60" t="str">
        <f>記録入力!$C$2</f>
        <v/>
      </c>
      <c r="G28" s="61" t="str">
        <f t="shared" si="4"/>
        <v>　　　()</v>
      </c>
      <c r="H28" s="61"/>
      <c r="I28" s="65">
        <f>MOD(記録入力!$C$1,100)*100+ROW(男子選手!A24)</f>
        <v>24</v>
      </c>
      <c r="J28" s="65" t="str">
        <f>IFERROR(VLOOKUP($I28,追加登録選手!$A$1:$F$1000,COLUMN()-8,FALSE),"")</f>
        <v/>
      </c>
      <c r="K28" s="65" t="str">
        <f>IFERROR(VLOOKUP($I28,追加登録選手!$A$1:$F$1000,COLUMN()-8,FALSE),"")</f>
        <v/>
      </c>
      <c r="L28" s="65" t="str">
        <f>IFERROR(VLOOKUP($I28,追加登録選手!$A$1:$F$1000,COLUMN()-8,FALSE),"")</f>
        <v/>
      </c>
      <c r="M28" s="65" t="str">
        <f>IFERROR(VLOOKUP($I28,追加登録選手!$A$1:$F$1000,COLUMN()-8,FALSE),"")</f>
        <v/>
      </c>
      <c r="N28" s="65" t="str">
        <f>IFERROR(VLOOKUP($I28,追加登録選手!$A$1:$F$1000,COLUMN()-8,FALSE),"")</f>
        <v/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>
        <v>4128</v>
      </c>
      <c r="AM28" t="s">
        <v>66</v>
      </c>
    </row>
    <row r="29" spans="1:39">
      <c r="A29" s="27"/>
      <c r="B29" s="60">
        <f t="shared" si="0"/>
        <v>25</v>
      </c>
      <c r="C29" s="60" t="str">
        <f t="shared" si="1"/>
        <v>　　　</v>
      </c>
      <c r="D29" s="60" t="str">
        <f t="shared" si="2"/>
        <v xml:space="preserve"> </v>
      </c>
      <c r="E29" s="60" t="str">
        <f t="shared" si="3"/>
        <v/>
      </c>
      <c r="F29" s="60" t="str">
        <f>記録入力!$C$2</f>
        <v/>
      </c>
      <c r="G29" s="61" t="str">
        <f t="shared" si="4"/>
        <v>　　　()</v>
      </c>
      <c r="H29" s="61"/>
      <c r="I29" s="65">
        <f>MOD(記録入力!$C$1,100)*100+ROW(男子選手!A25)</f>
        <v>25</v>
      </c>
      <c r="J29" s="65" t="str">
        <f>IFERROR(VLOOKUP($I29,追加登録選手!$A$1:$F$1000,COLUMN()-8,FALSE),"")</f>
        <v/>
      </c>
      <c r="K29" s="65" t="str">
        <f>IFERROR(VLOOKUP($I29,追加登録選手!$A$1:$F$1000,COLUMN()-8,FALSE),"")</f>
        <v/>
      </c>
      <c r="L29" s="65" t="str">
        <f>IFERROR(VLOOKUP($I29,追加登録選手!$A$1:$F$1000,COLUMN()-8,FALSE),"")</f>
        <v/>
      </c>
      <c r="M29" s="65" t="str">
        <f>IFERROR(VLOOKUP($I29,追加登録選手!$A$1:$F$1000,COLUMN()-8,FALSE),"")</f>
        <v/>
      </c>
      <c r="N29" s="65" t="str">
        <f>IFERROR(VLOOKUP($I29,追加登録選手!$A$1:$F$1000,COLUMN()-8,FALSE),"")</f>
        <v/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>
        <v>4129</v>
      </c>
    </row>
    <row r="30" spans="1:39">
      <c r="A30" s="27"/>
      <c r="B30" s="60">
        <f t="shared" si="0"/>
        <v>26</v>
      </c>
      <c r="C30" s="60" t="str">
        <f t="shared" si="1"/>
        <v>　　　</v>
      </c>
      <c r="D30" s="60" t="str">
        <f t="shared" si="2"/>
        <v xml:space="preserve"> </v>
      </c>
      <c r="E30" s="60" t="str">
        <f t="shared" si="3"/>
        <v/>
      </c>
      <c r="F30" s="60" t="str">
        <f>記録入力!$C$2</f>
        <v/>
      </c>
      <c r="G30" s="61" t="str">
        <f t="shared" si="4"/>
        <v>　　　()</v>
      </c>
      <c r="H30" s="61"/>
      <c r="I30" s="65">
        <f>MOD(記録入力!$C$1,100)*100+ROW(男子選手!A26)</f>
        <v>26</v>
      </c>
      <c r="J30" s="65" t="str">
        <f>IFERROR(VLOOKUP($I30,追加登録選手!$A$1:$F$1000,COLUMN()-8,FALSE),"")</f>
        <v/>
      </c>
      <c r="K30" s="65" t="str">
        <f>IFERROR(VLOOKUP($I30,追加登録選手!$A$1:$F$1000,COLUMN()-8,FALSE),"")</f>
        <v/>
      </c>
      <c r="L30" s="65" t="str">
        <f>IFERROR(VLOOKUP($I30,追加登録選手!$A$1:$F$1000,COLUMN()-8,FALSE),"")</f>
        <v/>
      </c>
      <c r="M30" s="65" t="str">
        <f>IFERROR(VLOOKUP($I30,追加登録選手!$A$1:$F$1000,COLUMN()-8,FALSE),"")</f>
        <v/>
      </c>
      <c r="N30" s="65" t="str">
        <f>IFERROR(VLOOKUP($I30,追加登録選手!$A$1:$F$1000,COLUMN()-8,FALSE),"")</f>
        <v/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>
        <v>4130</v>
      </c>
      <c r="AM30" t="s">
        <v>67</v>
      </c>
    </row>
    <row r="31" spans="1:39">
      <c r="A31" s="27"/>
      <c r="B31" s="60">
        <f t="shared" si="0"/>
        <v>27</v>
      </c>
      <c r="C31" s="60" t="str">
        <f t="shared" si="1"/>
        <v>　　　</v>
      </c>
      <c r="D31" s="60" t="str">
        <f t="shared" si="2"/>
        <v xml:space="preserve"> </v>
      </c>
      <c r="E31" s="60" t="str">
        <f t="shared" si="3"/>
        <v/>
      </c>
      <c r="F31" s="60" t="str">
        <f>記録入力!$C$2</f>
        <v/>
      </c>
      <c r="G31" s="61" t="str">
        <f t="shared" si="4"/>
        <v>　　　()</v>
      </c>
      <c r="H31" s="61"/>
      <c r="I31" s="65">
        <f>MOD(記録入力!$C$1,100)*100+ROW(男子選手!A27)</f>
        <v>27</v>
      </c>
      <c r="J31" s="65" t="str">
        <f>IFERROR(VLOOKUP($I31,追加登録選手!$A$1:$F$1000,COLUMN()-8,FALSE),"")</f>
        <v/>
      </c>
      <c r="K31" s="65" t="str">
        <f>IFERROR(VLOOKUP($I31,追加登録選手!$A$1:$F$1000,COLUMN()-8,FALSE),"")</f>
        <v/>
      </c>
      <c r="L31" s="65" t="str">
        <f>IFERROR(VLOOKUP($I31,追加登録選手!$A$1:$F$1000,COLUMN()-8,FALSE),"")</f>
        <v/>
      </c>
      <c r="M31" s="65" t="str">
        <f>IFERROR(VLOOKUP($I31,追加登録選手!$A$1:$F$1000,COLUMN()-8,FALSE),"")</f>
        <v/>
      </c>
      <c r="N31" s="65" t="str">
        <f>IFERROR(VLOOKUP($I31,追加登録選手!$A$1:$F$1000,COLUMN()-8,FALSE),"")</f>
        <v/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>
        <v>4131</v>
      </c>
      <c r="AM31" t="s">
        <v>68</v>
      </c>
    </row>
    <row r="32" spans="1:39">
      <c r="A32" s="27"/>
      <c r="B32" s="60">
        <f t="shared" si="0"/>
        <v>28</v>
      </c>
      <c r="C32" s="60" t="str">
        <f t="shared" si="1"/>
        <v>　　　</v>
      </c>
      <c r="D32" s="60" t="str">
        <f t="shared" si="2"/>
        <v xml:space="preserve"> </v>
      </c>
      <c r="E32" s="60" t="str">
        <f t="shared" si="3"/>
        <v/>
      </c>
      <c r="F32" s="60" t="str">
        <f>記録入力!$C$2</f>
        <v/>
      </c>
      <c r="G32" s="61" t="str">
        <f t="shared" si="4"/>
        <v>　　　()</v>
      </c>
      <c r="H32" s="61"/>
      <c r="I32" s="65">
        <f>MOD(記録入力!$C$1,100)*100+ROW(男子選手!A28)</f>
        <v>28</v>
      </c>
      <c r="J32" s="65" t="str">
        <f>IFERROR(VLOOKUP($I32,追加登録選手!$A$1:$F$1000,COLUMN()-8,FALSE),"")</f>
        <v/>
      </c>
      <c r="K32" s="65" t="str">
        <f>IFERROR(VLOOKUP($I32,追加登録選手!$A$1:$F$1000,COLUMN()-8,FALSE),"")</f>
        <v/>
      </c>
      <c r="L32" s="65" t="str">
        <f>IFERROR(VLOOKUP($I32,追加登録選手!$A$1:$F$1000,COLUMN()-8,FALSE),"")</f>
        <v/>
      </c>
      <c r="M32" s="65" t="str">
        <f>IFERROR(VLOOKUP($I32,追加登録選手!$A$1:$F$1000,COLUMN()-8,FALSE),"")</f>
        <v/>
      </c>
      <c r="N32" s="65" t="str">
        <f>IFERROR(VLOOKUP($I32,追加登録選手!$A$1:$F$1000,COLUMN()-8,FALSE),"")</f>
        <v/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>
        <v>4132</v>
      </c>
      <c r="AM32" t="s">
        <v>69</v>
      </c>
    </row>
    <row r="33" spans="1:39">
      <c r="A33" s="27"/>
      <c r="B33" s="60">
        <f t="shared" si="0"/>
        <v>29</v>
      </c>
      <c r="C33" s="60" t="str">
        <f t="shared" si="1"/>
        <v>　　　</v>
      </c>
      <c r="D33" s="60" t="str">
        <f t="shared" si="2"/>
        <v xml:space="preserve"> </v>
      </c>
      <c r="E33" s="60" t="str">
        <f t="shared" si="3"/>
        <v/>
      </c>
      <c r="F33" s="60" t="str">
        <f>記録入力!$C$2</f>
        <v/>
      </c>
      <c r="G33" s="61" t="str">
        <f t="shared" si="4"/>
        <v>　　　()</v>
      </c>
      <c r="H33" s="61"/>
      <c r="I33" s="65">
        <f>MOD(記録入力!$C$1,100)*100+ROW(男子選手!A29)</f>
        <v>29</v>
      </c>
      <c r="J33" s="65" t="str">
        <f>IFERROR(VLOOKUP($I33,追加登録選手!$A$1:$F$1000,COLUMN()-8,FALSE),"")</f>
        <v/>
      </c>
      <c r="K33" s="65" t="str">
        <f>IFERROR(VLOOKUP($I33,追加登録選手!$A$1:$F$1000,COLUMN()-8,FALSE),"")</f>
        <v/>
      </c>
      <c r="L33" s="65" t="str">
        <f>IFERROR(VLOOKUP($I33,追加登録選手!$A$1:$F$1000,COLUMN()-8,FALSE),"")</f>
        <v/>
      </c>
      <c r="M33" s="65" t="str">
        <f>IFERROR(VLOOKUP($I33,追加登録選手!$A$1:$F$1000,COLUMN()-8,FALSE),"")</f>
        <v/>
      </c>
      <c r="N33" s="65" t="str">
        <f>IFERROR(VLOOKUP($I33,追加登録選手!$A$1:$F$1000,COLUMN()-8,FALSE),"")</f>
        <v/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>
        <v>4133</v>
      </c>
      <c r="AM33" t="s">
        <v>70</v>
      </c>
    </row>
    <row r="34" spans="1:39">
      <c r="A34" s="27"/>
      <c r="B34" s="60">
        <f t="shared" si="0"/>
        <v>30</v>
      </c>
      <c r="C34" s="60" t="str">
        <f t="shared" si="1"/>
        <v>　　　</v>
      </c>
      <c r="D34" s="60" t="str">
        <f t="shared" si="2"/>
        <v xml:space="preserve"> </v>
      </c>
      <c r="E34" s="60" t="str">
        <f t="shared" si="3"/>
        <v/>
      </c>
      <c r="F34" s="60" t="str">
        <f>記録入力!$C$2</f>
        <v/>
      </c>
      <c r="G34" s="61" t="str">
        <f t="shared" si="4"/>
        <v>　　　()</v>
      </c>
      <c r="H34" s="61"/>
      <c r="I34" s="65">
        <f>MOD(記録入力!$C$1,100)*100+ROW(男子選手!A30)</f>
        <v>30</v>
      </c>
      <c r="J34" s="65" t="str">
        <f>IFERROR(VLOOKUP($I34,追加登録選手!$A$1:$F$1000,COLUMN()-8,FALSE),"")</f>
        <v/>
      </c>
      <c r="K34" s="65" t="str">
        <f>IFERROR(VLOOKUP($I34,追加登録選手!$A$1:$F$1000,COLUMN()-8,FALSE),"")</f>
        <v/>
      </c>
      <c r="L34" s="65" t="str">
        <f>IFERROR(VLOOKUP($I34,追加登録選手!$A$1:$F$1000,COLUMN()-8,FALSE),"")</f>
        <v/>
      </c>
      <c r="M34" s="65" t="str">
        <f>IFERROR(VLOOKUP($I34,追加登録選手!$A$1:$F$1000,COLUMN()-8,FALSE),"")</f>
        <v/>
      </c>
      <c r="N34" s="65" t="str">
        <f>IFERROR(VLOOKUP($I34,追加登録選手!$A$1:$F$1000,COLUMN()-8,FALSE),"")</f>
        <v/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>
        <v>4134</v>
      </c>
      <c r="AM34" t="s">
        <v>71</v>
      </c>
    </row>
    <row r="35" spans="1:39">
      <c r="A35" s="27"/>
      <c r="B35" s="60">
        <f t="shared" si="0"/>
        <v>31</v>
      </c>
      <c r="C35" s="60" t="str">
        <f t="shared" si="1"/>
        <v>　　　</v>
      </c>
      <c r="D35" s="60" t="str">
        <f t="shared" si="2"/>
        <v xml:space="preserve"> </v>
      </c>
      <c r="E35" s="60" t="str">
        <f t="shared" si="3"/>
        <v/>
      </c>
      <c r="F35" s="60" t="str">
        <f>記録入力!$C$2</f>
        <v/>
      </c>
      <c r="G35" s="61" t="str">
        <f t="shared" si="4"/>
        <v>　　　()</v>
      </c>
      <c r="H35" s="61"/>
      <c r="I35" s="65">
        <f>MOD(記録入力!$C$1,100)*100+ROW(男子選手!A31)</f>
        <v>31</v>
      </c>
      <c r="J35" s="65" t="str">
        <f>IFERROR(VLOOKUP($I35,追加登録選手!$A$1:$F$1000,COLUMN()-8,FALSE),"")</f>
        <v/>
      </c>
      <c r="K35" s="65" t="str">
        <f>IFERROR(VLOOKUP($I35,追加登録選手!$A$1:$F$1000,COLUMN()-8,FALSE),"")</f>
        <v/>
      </c>
      <c r="L35" s="65" t="str">
        <f>IFERROR(VLOOKUP($I35,追加登録選手!$A$1:$F$1000,COLUMN()-8,FALSE),"")</f>
        <v/>
      </c>
      <c r="M35" s="65" t="str">
        <f>IFERROR(VLOOKUP($I35,追加登録選手!$A$1:$F$1000,COLUMN()-8,FALSE),"")</f>
        <v/>
      </c>
      <c r="N35" s="65" t="str">
        <f>IFERROR(VLOOKUP($I35,追加登録選手!$A$1:$F$1000,COLUMN()-8,FALSE),"")</f>
        <v/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>
        <v>4135</v>
      </c>
      <c r="AM35" t="s">
        <v>72</v>
      </c>
    </row>
    <row r="36" spans="1:39">
      <c r="A36" s="27"/>
      <c r="B36" s="60">
        <f t="shared" si="0"/>
        <v>32</v>
      </c>
      <c r="C36" s="60" t="str">
        <f t="shared" si="1"/>
        <v>　　　</v>
      </c>
      <c r="D36" s="60" t="str">
        <f t="shared" si="2"/>
        <v xml:space="preserve"> </v>
      </c>
      <c r="E36" s="60" t="str">
        <f t="shared" si="3"/>
        <v/>
      </c>
      <c r="F36" s="60" t="str">
        <f>記録入力!$C$2</f>
        <v/>
      </c>
      <c r="G36" s="61" t="str">
        <f t="shared" si="4"/>
        <v>　　　()</v>
      </c>
      <c r="H36" s="61"/>
      <c r="I36" s="65">
        <f>MOD(記録入力!$C$1,100)*100+ROW(男子選手!A32)</f>
        <v>32</v>
      </c>
      <c r="J36" s="65" t="str">
        <f>IFERROR(VLOOKUP($I36,追加登録選手!$A$1:$F$1000,COLUMN()-8,FALSE),"")</f>
        <v/>
      </c>
      <c r="K36" s="65" t="str">
        <f>IFERROR(VLOOKUP($I36,追加登録選手!$A$1:$F$1000,COLUMN()-8,FALSE),"")</f>
        <v/>
      </c>
      <c r="L36" s="65" t="str">
        <f>IFERROR(VLOOKUP($I36,追加登録選手!$A$1:$F$1000,COLUMN()-8,FALSE),"")</f>
        <v/>
      </c>
      <c r="M36" s="65" t="str">
        <f>IFERROR(VLOOKUP($I36,追加登録選手!$A$1:$F$1000,COLUMN()-8,FALSE),"")</f>
        <v/>
      </c>
      <c r="N36" s="65" t="str">
        <f>IFERROR(VLOOKUP($I36,追加登録選手!$A$1:$F$1000,COLUMN()-8,FALSE),"")</f>
        <v/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>
        <v>4136</v>
      </c>
      <c r="AM36" t="s">
        <v>73</v>
      </c>
    </row>
    <row r="37" spans="1:39">
      <c r="A37" s="27"/>
      <c r="B37" s="60">
        <f t="shared" si="0"/>
        <v>33</v>
      </c>
      <c r="C37" s="60" t="str">
        <f t="shared" si="1"/>
        <v>　　　</v>
      </c>
      <c r="D37" s="60" t="str">
        <f t="shared" si="2"/>
        <v xml:space="preserve"> </v>
      </c>
      <c r="E37" s="60" t="str">
        <f t="shared" si="3"/>
        <v/>
      </c>
      <c r="F37" s="60" t="str">
        <f>記録入力!$C$2</f>
        <v/>
      </c>
      <c r="G37" s="61" t="str">
        <f t="shared" si="4"/>
        <v>　　　()</v>
      </c>
      <c r="H37" s="61"/>
      <c r="I37" s="65">
        <f>MOD(記録入力!$C$1,100)*100+ROW(男子選手!A33)</f>
        <v>33</v>
      </c>
      <c r="J37" s="65" t="str">
        <f>IFERROR(VLOOKUP($I37,追加登録選手!$A$1:$F$1000,COLUMN()-8,FALSE),"")</f>
        <v/>
      </c>
      <c r="K37" s="65" t="str">
        <f>IFERROR(VLOOKUP($I37,追加登録選手!$A$1:$F$1000,COLUMN()-8,FALSE),"")</f>
        <v/>
      </c>
      <c r="L37" s="65" t="str">
        <f>IFERROR(VLOOKUP($I37,追加登録選手!$A$1:$F$1000,COLUMN()-8,FALSE),"")</f>
        <v/>
      </c>
      <c r="M37" s="65" t="str">
        <f>IFERROR(VLOOKUP($I37,追加登録選手!$A$1:$F$1000,COLUMN()-8,FALSE),"")</f>
        <v/>
      </c>
      <c r="N37" s="65" t="str">
        <f>IFERROR(VLOOKUP($I37,追加登録選手!$A$1:$F$1000,COLUMN()-8,FALSE),"")</f>
        <v/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>
        <v>4137</v>
      </c>
      <c r="AM37" t="s">
        <v>74</v>
      </c>
    </row>
    <row r="38" spans="1:39">
      <c r="A38" s="27"/>
      <c r="B38" s="60">
        <f t="shared" si="0"/>
        <v>34</v>
      </c>
      <c r="C38" s="60" t="str">
        <f t="shared" si="1"/>
        <v>　　　</v>
      </c>
      <c r="D38" s="60" t="str">
        <f t="shared" si="2"/>
        <v xml:space="preserve"> </v>
      </c>
      <c r="E38" s="60" t="str">
        <f t="shared" si="3"/>
        <v/>
      </c>
      <c r="F38" s="60" t="str">
        <f>記録入力!$C$2</f>
        <v/>
      </c>
      <c r="G38" s="61" t="str">
        <f t="shared" si="4"/>
        <v>　　　()</v>
      </c>
      <c r="H38" s="61"/>
      <c r="I38" s="65">
        <f>MOD(記録入力!$C$1,100)*100+ROW(男子選手!A34)</f>
        <v>34</v>
      </c>
      <c r="J38" s="65" t="str">
        <f>IFERROR(VLOOKUP($I38,追加登録選手!$A$1:$F$1000,COLUMN()-8,FALSE),"")</f>
        <v/>
      </c>
      <c r="K38" s="65" t="str">
        <f>IFERROR(VLOOKUP($I38,追加登録選手!$A$1:$F$1000,COLUMN()-8,FALSE),"")</f>
        <v/>
      </c>
      <c r="L38" s="65" t="str">
        <f>IFERROR(VLOOKUP($I38,追加登録選手!$A$1:$F$1000,COLUMN()-8,FALSE),"")</f>
        <v/>
      </c>
      <c r="M38" s="65" t="str">
        <f>IFERROR(VLOOKUP($I38,追加登録選手!$A$1:$F$1000,COLUMN()-8,FALSE),"")</f>
        <v/>
      </c>
      <c r="N38" s="65" t="str">
        <f>IFERROR(VLOOKUP($I38,追加登録選手!$A$1:$F$1000,COLUMN()-8,FALSE),"")</f>
        <v/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>
        <v>4138</v>
      </c>
      <c r="AM38" t="s">
        <v>75</v>
      </c>
    </row>
    <row r="39" spans="1:39">
      <c r="A39" s="27"/>
      <c r="B39" s="60">
        <f t="shared" si="0"/>
        <v>35</v>
      </c>
      <c r="C39" s="60" t="str">
        <f t="shared" si="1"/>
        <v>　　　</v>
      </c>
      <c r="D39" s="60" t="str">
        <f t="shared" si="2"/>
        <v xml:space="preserve"> </v>
      </c>
      <c r="E39" s="60" t="str">
        <f t="shared" si="3"/>
        <v/>
      </c>
      <c r="F39" s="60" t="str">
        <f>記録入力!$C$2</f>
        <v/>
      </c>
      <c r="G39" s="61" t="str">
        <f t="shared" si="4"/>
        <v>　　　()</v>
      </c>
      <c r="H39" s="61"/>
      <c r="I39" s="65">
        <f>MOD(記録入力!$C$1,100)*100+ROW(男子選手!A35)</f>
        <v>35</v>
      </c>
      <c r="J39" s="65" t="str">
        <f>IFERROR(VLOOKUP($I39,追加登録選手!$A$1:$F$1000,COLUMN()-8,FALSE),"")</f>
        <v/>
      </c>
      <c r="K39" s="65" t="str">
        <f>IFERROR(VLOOKUP($I39,追加登録選手!$A$1:$F$1000,COLUMN()-8,FALSE),"")</f>
        <v/>
      </c>
      <c r="L39" s="65" t="str">
        <f>IFERROR(VLOOKUP($I39,追加登録選手!$A$1:$F$1000,COLUMN()-8,FALSE),"")</f>
        <v/>
      </c>
      <c r="M39" s="65" t="str">
        <f>IFERROR(VLOOKUP($I39,追加登録選手!$A$1:$F$1000,COLUMN()-8,FALSE),"")</f>
        <v/>
      </c>
      <c r="N39" s="65" t="str">
        <f>IFERROR(VLOOKUP($I39,追加登録選手!$A$1:$F$1000,COLUMN()-8,FALSE),"")</f>
        <v/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>
        <v>4139</v>
      </c>
      <c r="AM39" t="s">
        <v>76</v>
      </c>
    </row>
    <row r="40" spans="1:39">
      <c r="A40" s="27"/>
      <c r="B40" s="60">
        <f t="shared" si="0"/>
        <v>36</v>
      </c>
      <c r="C40" s="60" t="str">
        <f t="shared" si="1"/>
        <v>　　　</v>
      </c>
      <c r="D40" s="60" t="str">
        <f t="shared" si="2"/>
        <v xml:space="preserve"> </v>
      </c>
      <c r="E40" s="60" t="str">
        <f t="shared" si="3"/>
        <v/>
      </c>
      <c r="F40" s="60" t="str">
        <f>記録入力!$C$2</f>
        <v/>
      </c>
      <c r="G40" s="61" t="str">
        <f t="shared" si="4"/>
        <v>　　　()</v>
      </c>
      <c r="H40" s="61"/>
      <c r="I40" s="65">
        <f>MOD(記録入力!$C$1,100)*100+ROW(男子選手!A36)</f>
        <v>36</v>
      </c>
      <c r="J40" s="65" t="str">
        <f>IFERROR(VLOOKUP($I40,追加登録選手!$A$1:$F$1000,COLUMN()-8,FALSE),"")</f>
        <v/>
      </c>
      <c r="K40" s="65" t="str">
        <f>IFERROR(VLOOKUP($I40,追加登録選手!$A$1:$F$1000,COLUMN()-8,FALSE),"")</f>
        <v/>
      </c>
      <c r="L40" s="65" t="str">
        <f>IFERROR(VLOOKUP($I40,追加登録選手!$A$1:$F$1000,COLUMN()-8,FALSE),"")</f>
        <v/>
      </c>
      <c r="M40" s="65" t="str">
        <f>IFERROR(VLOOKUP($I40,追加登録選手!$A$1:$F$1000,COLUMN()-8,FALSE),"")</f>
        <v/>
      </c>
      <c r="N40" s="65" t="str">
        <f>IFERROR(VLOOKUP($I40,追加登録選手!$A$1:$F$1000,COLUMN()-8,FALSE),"")</f>
        <v/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>
        <v>4140</v>
      </c>
      <c r="AM40" t="s">
        <v>77</v>
      </c>
    </row>
    <row r="41" spans="1:39">
      <c r="A41" s="27"/>
      <c r="B41" s="60">
        <f t="shared" si="0"/>
        <v>37</v>
      </c>
      <c r="C41" s="60" t="str">
        <f t="shared" si="1"/>
        <v>　　　</v>
      </c>
      <c r="D41" s="60" t="str">
        <f t="shared" si="2"/>
        <v xml:space="preserve"> </v>
      </c>
      <c r="E41" s="60" t="str">
        <f t="shared" si="3"/>
        <v/>
      </c>
      <c r="F41" s="60" t="str">
        <f>記録入力!$C$2</f>
        <v/>
      </c>
      <c r="G41" s="61" t="str">
        <f t="shared" si="4"/>
        <v>　　　()</v>
      </c>
      <c r="H41" s="61"/>
      <c r="I41" s="65">
        <f>MOD(記録入力!$C$1,100)*100+ROW(男子選手!A37)</f>
        <v>37</v>
      </c>
      <c r="J41" s="65" t="str">
        <f>IFERROR(VLOOKUP($I41,追加登録選手!$A$1:$F$1000,COLUMN()-8,FALSE),"")</f>
        <v/>
      </c>
      <c r="K41" s="65" t="str">
        <f>IFERROR(VLOOKUP($I41,追加登録選手!$A$1:$F$1000,COLUMN()-8,FALSE),"")</f>
        <v/>
      </c>
      <c r="L41" s="65" t="str">
        <f>IFERROR(VLOOKUP($I41,追加登録選手!$A$1:$F$1000,COLUMN()-8,FALSE),"")</f>
        <v/>
      </c>
      <c r="M41" s="65" t="str">
        <f>IFERROR(VLOOKUP($I41,追加登録選手!$A$1:$F$1000,COLUMN()-8,FALSE),"")</f>
        <v/>
      </c>
      <c r="N41" s="65" t="str">
        <f>IFERROR(VLOOKUP($I41,追加登録選手!$A$1:$F$1000,COLUMN()-8,FALSE),"")</f>
        <v/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>
        <v>4141</v>
      </c>
      <c r="AM41" t="s">
        <v>78</v>
      </c>
    </row>
    <row r="42" spans="1:39">
      <c r="A42" s="27"/>
      <c r="B42" s="60">
        <f t="shared" si="0"/>
        <v>38</v>
      </c>
      <c r="C42" s="60" t="str">
        <f t="shared" si="1"/>
        <v>　　　</v>
      </c>
      <c r="D42" s="60" t="str">
        <f t="shared" si="2"/>
        <v xml:space="preserve"> </v>
      </c>
      <c r="E42" s="60" t="str">
        <f t="shared" si="3"/>
        <v/>
      </c>
      <c r="F42" s="60" t="str">
        <f>記録入力!$C$2</f>
        <v/>
      </c>
      <c r="G42" s="61" t="str">
        <f t="shared" si="4"/>
        <v>　　　()</v>
      </c>
      <c r="H42" s="61"/>
      <c r="I42" s="65">
        <f>MOD(記録入力!$C$1,100)*100+ROW(男子選手!A38)</f>
        <v>38</v>
      </c>
      <c r="J42" s="65" t="str">
        <f>IFERROR(VLOOKUP($I42,追加登録選手!$A$1:$F$1000,COLUMN()-8,FALSE),"")</f>
        <v/>
      </c>
      <c r="K42" s="65" t="str">
        <f>IFERROR(VLOOKUP($I42,追加登録選手!$A$1:$F$1000,COLUMN()-8,FALSE),"")</f>
        <v/>
      </c>
      <c r="L42" s="65" t="str">
        <f>IFERROR(VLOOKUP($I42,追加登録選手!$A$1:$F$1000,COLUMN()-8,FALSE),"")</f>
        <v/>
      </c>
      <c r="M42" s="65" t="str">
        <f>IFERROR(VLOOKUP($I42,追加登録選手!$A$1:$F$1000,COLUMN()-8,FALSE),"")</f>
        <v/>
      </c>
      <c r="N42" s="65" t="str">
        <f>IFERROR(VLOOKUP($I42,追加登録選手!$A$1:$F$1000,COLUMN()-8,FALSE),"")</f>
        <v/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>
        <v>4142</v>
      </c>
      <c r="AM42" t="s">
        <v>79</v>
      </c>
    </row>
    <row r="43" spans="1:39">
      <c r="A43" s="27"/>
      <c r="B43" s="60">
        <f t="shared" si="0"/>
        <v>39</v>
      </c>
      <c r="C43" s="60" t="str">
        <f t="shared" si="1"/>
        <v>　　　</v>
      </c>
      <c r="D43" s="60" t="str">
        <f t="shared" si="2"/>
        <v xml:space="preserve"> </v>
      </c>
      <c r="E43" s="60" t="str">
        <f t="shared" si="3"/>
        <v/>
      </c>
      <c r="F43" s="60" t="str">
        <f>記録入力!$C$2</f>
        <v/>
      </c>
      <c r="G43" s="61" t="str">
        <f t="shared" si="4"/>
        <v>　　　()</v>
      </c>
      <c r="H43" s="61"/>
      <c r="I43" s="65">
        <f>MOD(記録入力!$C$1,100)*100+ROW(男子選手!A39)</f>
        <v>39</v>
      </c>
      <c r="J43" s="65" t="str">
        <f>IFERROR(VLOOKUP($I43,追加登録選手!$A$1:$F$1000,COLUMN()-8,FALSE),"")</f>
        <v/>
      </c>
      <c r="K43" s="65" t="str">
        <f>IFERROR(VLOOKUP($I43,追加登録選手!$A$1:$F$1000,COLUMN()-8,FALSE),"")</f>
        <v/>
      </c>
      <c r="L43" s="65" t="str">
        <f>IFERROR(VLOOKUP($I43,追加登録選手!$A$1:$F$1000,COLUMN()-8,FALSE),"")</f>
        <v/>
      </c>
      <c r="M43" s="65" t="str">
        <f>IFERROR(VLOOKUP($I43,追加登録選手!$A$1:$F$1000,COLUMN()-8,FALSE),"")</f>
        <v/>
      </c>
      <c r="N43" s="65" t="str">
        <f>IFERROR(VLOOKUP($I43,追加登録選手!$A$1:$F$1000,COLUMN()-8,FALSE),"")</f>
        <v/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>
        <v>4143</v>
      </c>
      <c r="AM43" t="s">
        <v>80</v>
      </c>
    </row>
    <row r="44" spans="1:39">
      <c r="A44" s="27"/>
      <c r="B44" s="60">
        <f t="shared" si="0"/>
        <v>40</v>
      </c>
      <c r="C44" s="60" t="str">
        <f t="shared" si="1"/>
        <v>　　　</v>
      </c>
      <c r="D44" s="60" t="str">
        <f t="shared" si="2"/>
        <v xml:space="preserve"> </v>
      </c>
      <c r="E44" s="60" t="str">
        <f t="shared" si="3"/>
        <v/>
      </c>
      <c r="F44" s="60" t="str">
        <f>記録入力!$C$2</f>
        <v/>
      </c>
      <c r="G44" s="61" t="str">
        <f t="shared" si="4"/>
        <v>　　　()</v>
      </c>
      <c r="H44" s="61"/>
      <c r="I44" s="65">
        <f>MOD(記録入力!$C$1,100)*100+ROW(男子選手!A40)</f>
        <v>40</v>
      </c>
      <c r="J44" s="65" t="str">
        <f>IFERROR(VLOOKUP($I44,追加登録選手!$A$1:$F$1000,COLUMN()-8,FALSE),"")</f>
        <v/>
      </c>
      <c r="K44" s="65" t="str">
        <f>IFERROR(VLOOKUP($I44,追加登録選手!$A$1:$F$1000,COLUMN()-8,FALSE),"")</f>
        <v/>
      </c>
      <c r="L44" s="65" t="str">
        <f>IFERROR(VLOOKUP($I44,追加登録選手!$A$1:$F$1000,COLUMN()-8,FALSE),"")</f>
        <v/>
      </c>
      <c r="M44" s="65" t="str">
        <f>IFERROR(VLOOKUP($I44,追加登録選手!$A$1:$F$1000,COLUMN()-8,FALSE),"")</f>
        <v/>
      </c>
      <c r="N44" s="65" t="str">
        <f>IFERROR(VLOOKUP($I44,追加登録選手!$A$1:$F$1000,COLUMN()-8,FALSE),"")</f>
        <v/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>
        <v>4144</v>
      </c>
      <c r="AM44" t="s">
        <v>81</v>
      </c>
    </row>
    <row r="45" spans="1:39">
      <c r="A45" s="27"/>
      <c r="B45" s="60">
        <f t="shared" si="0"/>
        <v>41</v>
      </c>
      <c r="C45" s="60" t="str">
        <f t="shared" si="1"/>
        <v>　　　</v>
      </c>
      <c r="D45" s="60" t="str">
        <f t="shared" si="2"/>
        <v xml:space="preserve"> </v>
      </c>
      <c r="E45" s="60" t="str">
        <f t="shared" si="3"/>
        <v/>
      </c>
      <c r="F45" s="60" t="str">
        <f>記録入力!$C$2</f>
        <v/>
      </c>
      <c r="G45" s="61" t="str">
        <f t="shared" si="4"/>
        <v>　　　()</v>
      </c>
      <c r="H45" s="61"/>
      <c r="I45" s="65">
        <f>MOD(記録入力!$C$1,100)*100+ROW(男子選手!A41)</f>
        <v>41</v>
      </c>
      <c r="J45" s="65" t="str">
        <f>IFERROR(VLOOKUP($I45,追加登録選手!$A$1:$F$1000,COLUMN()-8,FALSE),"")</f>
        <v/>
      </c>
      <c r="K45" s="65" t="str">
        <f>IFERROR(VLOOKUP($I45,追加登録選手!$A$1:$F$1000,COLUMN()-8,FALSE),"")</f>
        <v/>
      </c>
      <c r="L45" s="65" t="str">
        <f>IFERROR(VLOOKUP($I45,追加登録選手!$A$1:$F$1000,COLUMN()-8,FALSE),"")</f>
        <v/>
      </c>
      <c r="M45" s="65" t="str">
        <f>IFERROR(VLOOKUP($I45,追加登録選手!$A$1:$F$1000,COLUMN()-8,FALSE),"")</f>
        <v/>
      </c>
      <c r="N45" s="65" t="str">
        <f>IFERROR(VLOOKUP($I45,追加登録選手!$A$1:$F$1000,COLUMN()-8,FALSE),"")</f>
        <v/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>
        <v>4145</v>
      </c>
      <c r="AM45" t="s">
        <v>82</v>
      </c>
    </row>
    <row r="46" spans="1:39">
      <c r="A46" s="27"/>
      <c r="B46" s="60">
        <f t="shared" si="0"/>
        <v>42</v>
      </c>
      <c r="C46" s="60" t="str">
        <f t="shared" si="1"/>
        <v>　　　</v>
      </c>
      <c r="D46" s="60" t="str">
        <f t="shared" si="2"/>
        <v xml:space="preserve"> </v>
      </c>
      <c r="E46" s="60" t="str">
        <f t="shared" si="3"/>
        <v/>
      </c>
      <c r="F46" s="60" t="str">
        <f>記録入力!$C$2</f>
        <v/>
      </c>
      <c r="G46" s="61" t="str">
        <f t="shared" si="4"/>
        <v>　　　()</v>
      </c>
      <c r="H46" s="61"/>
      <c r="I46" s="65">
        <f>MOD(記録入力!$C$1,100)*100+ROW(男子選手!A42)</f>
        <v>42</v>
      </c>
      <c r="J46" s="65" t="str">
        <f>IFERROR(VLOOKUP($I46,追加登録選手!$A$1:$F$1000,COLUMN()-8,FALSE),"")</f>
        <v/>
      </c>
      <c r="K46" s="65" t="str">
        <f>IFERROR(VLOOKUP($I46,追加登録選手!$A$1:$F$1000,COLUMN()-8,FALSE),"")</f>
        <v/>
      </c>
      <c r="L46" s="65" t="str">
        <f>IFERROR(VLOOKUP($I46,追加登録選手!$A$1:$F$1000,COLUMN()-8,FALSE),"")</f>
        <v/>
      </c>
      <c r="M46" s="65" t="str">
        <f>IFERROR(VLOOKUP($I46,追加登録選手!$A$1:$F$1000,COLUMN()-8,FALSE),"")</f>
        <v/>
      </c>
      <c r="N46" s="65" t="str">
        <f>IFERROR(VLOOKUP($I46,追加登録選手!$A$1:$F$1000,COLUMN()-8,FALSE),"")</f>
        <v/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>
        <v>4146</v>
      </c>
      <c r="AM46" t="s">
        <v>83</v>
      </c>
    </row>
    <row r="47" spans="1:39">
      <c r="A47" s="27"/>
      <c r="B47" s="60">
        <f t="shared" si="0"/>
        <v>43</v>
      </c>
      <c r="C47" s="60" t="str">
        <f t="shared" si="1"/>
        <v>　　　</v>
      </c>
      <c r="D47" s="60" t="str">
        <f t="shared" si="2"/>
        <v xml:space="preserve"> </v>
      </c>
      <c r="E47" s="60" t="str">
        <f t="shared" si="3"/>
        <v/>
      </c>
      <c r="F47" s="60" t="str">
        <f>記録入力!$C$2</f>
        <v/>
      </c>
      <c r="G47" s="61" t="str">
        <f t="shared" si="4"/>
        <v>　　　()</v>
      </c>
      <c r="H47" s="61"/>
      <c r="I47" s="65">
        <f>MOD(記録入力!$C$1,100)*100+ROW(男子選手!A43)</f>
        <v>43</v>
      </c>
      <c r="J47" s="65" t="str">
        <f>IFERROR(VLOOKUP($I47,追加登録選手!$A$1:$F$1000,COLUMN()-8,FALSE),"")</f>
        <v/>
      </c>
      <c r="K47" s="65" t="str">
        <f>IFERROR(VLOOKUP($I47,追加登録選手!$A$1:$F$1000,COLUMN()-8,FALSE),"")</f>
        <v/>
      </c>
      <c r="L47" s="65" t="str">
        <f>IFERROR(VLOOKUP($I47,追加登録選手!$A$1:$F$1000,COLUMN()-8,FALSE),"")</f>
        <v/>
      </c>
      <c r="M47" s="65" t="str">
        <f>IFERROR(VLOOKUP($I47,追加登録選手!$A$1:$F$1000,COLUMN()-8,FALSE),"")</f>
        <v/>
      </c>
      <c r="N47" s="65" t="str">
        <f>IFERROR(VLOOKUP($I47,追加登録選手!$A$1:$F$1000,COLUMN()-8,FALSE),"")</f>
        <v/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>
        <v>4147</v>
      </c>
      <c r="AM47" t="s">
        <v>84</v>
      </c>
    </row>
    <row r="48" spans="1:39">
      <c r="A48" s="27"/>
      <c r="B48" s="60">
        <f t="shared" si="0"/>
        <v>44</v>
      </c>
      <c r="C48" s="60" t="str">
        <f t="shared" si="1"/>
        <v>　　　</v>
      </c>
      <c r="D48" s="60" t="str">
        <f t="shared" si="2"/>
        <v xml:space="preserve"> </v>
      </c>
      <c r="E48" s="60" t="str">
        <f t="shared" si="3"/>
        <v/>
      </c>
      <c r="F48" s="60" t="str">
        <f>記録入力!$C$2</f>
        <v/>
      </c>
      <c r="G48" s="61" t="str">
        <f t="shared" si="4"/>
        <v>　　　()</v>
      </c>
      <c r="H48" s="61"/>
      <c r="I48" s="65">
        <f>MOD(記録入力!$C$1,100)*100+ROW(男子選手!A44)</f>
        <v>44</v>
      </c>
      <c r="J48" s="65" t="str">
        <f>IFERROR(VLOOKUP($I48,追加登録選手!$A$1:$F$1000,COLUMN()-8,FALSE),"")</f>
        <v/>
      </c>
      <c r="K48" s="65" t="str">
        <f>IFERROR(VLOOKUP($I48,追加登録選手!$A$1:$F$1000,COLUMN()-8,FALSE),"")</f>
        <v/>
      </c>
      <c r="L48" s="65" t="str">
        <f>IFERROR(VLOOKUP($I48,追加登録選手!$A$1:$F$1000,COLUMN()-8,FALSE),"")</f>
        <v/>
      </c>
      <c r="M48" s="65" t="str">
        <f>IFERROR(VLOOKUP($I48,追加登録選手!$A$1:$F$1000,COLUMN()-8,FALSE),"")</f>
        <v/>
      </c>
      <c r="N48" s="65" t="str">
        <f>IFERROR(VLOOKUP($I48,追加登録選手!$A$1:$F$1000,COLUMN()-8,FALSE),"")</f>
        <v/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>
        <v>4148</v>
      </c>
      <c r="AM48" t="s">
        <v>85</v>
      </c>
    </row>
    <row r="49" spans="1:37">
      <c r="A49" s="27"/>
      <c r="B49" s="60">
        <f t="shared" si="0"/>
        <v>45</v>
      </c>
      <c r="C49" s="60" t="str">
        <f t="shared" si="1"/>
        <v>　　　</v>
      </c>
      <c r="D49" s="60" t="str">
        <f t="shared" si="2"/>
        <v xml:space="preserve"> </v>
      </c>
      <c r="E49" s="60" t="str">
        <f t="shared" si="3"/>
        <v/>
      </c>
      <c r="F49" s="60" t="str">
        <f>記録入力!$C$2</f>
        <v/>
      </c>
      <c r="G49" s="61" t="str">
        <f t="shared" si="4"/>
        <v>　　　()</v>
      </c>
      <c r="H49" s="61"/>
      <c r="I49" s="65">
        <f>MOD(記録入力!$C$1,100)*100+ROW(男子選手!A45)</f>
        <v>45</v>
      </c>
      <c r="J49" s="65" t="str">
        <f>IFERROR(VLOOKUP($I49,追加登録選手!$A$1:$F$1000,COLUMN()-8,FALSE),"")</f>
        <v/>
      </c>
      <c r="K49" s="65" t="str">
        <f>IFERROR(VLOOKUP($I49,追加登録選手!$A$1:$F$1000,COLUMN()-8,FALSE),"")</f>
        <v/>
      </c>
      <c r="L49" s="65" t="str">
        <f>IFERROR(VLOOKUP($I49,追加登録選手!$A$1:$F$1000,COLUMN()-8,FALSE),"")</f>
        <v/>
      </c>
      <c r="M49" s="65" t="str">
        <f>IFERROR(VLOOKUP($I49,追加登録選手!$A$1:$F$1000,COLUMN()-8,FALSE),"")</f>
        <v/>
      </c>
      <c r="N49" s="65" t="str">
        <f>IFERROR(VLOOKUP($I49,追加登録選手!$A$1:$F$1000,COLUMN()-8,FALSE),"")</f>
        <v/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7">
      <c r="A50" s="27"/>
      <c r="B50" s="60">
        <f t="shared" si="0"/>
        <v>46</v>
      </c>
      <c r="C50" s="60" t="str">
        <f t="shared" si="1"/>
        <v>　　　</v>
      </c>
      <c r="D50" s="60" t="str">
        <f t="shared" si="2"/>
        <v xml:space="preserve"> </v>
      </c>
      <c r="E50" s="60" t="str">
        <f t="shared" si="3"/>
        <v/>
      </c>
      <c r="F50" s="60" t="str">
        <f>記録入力!$C$2</f>
        <v/>
      </c>
      <c r="G50" s="61" t="str">
        <f t="shared" si="4"/>
        <v>　　　()</v>
      </c>
      <c r="H50" s="61"/>
      <c r="I50" s="65">
        <f>MOD(記録入力!$C$1,100)*100+ROW(男子選手!A46)</f>
        <v>46</v>
      </c>
      <c r="J50" s="65" t="str">
        <f>IFERROR(VLOOKUP($I50,追加登録選手!$A$1:$F$1000,COLUMN()-8,FALSE),"")</f>
        <v/>
      </c>
      <c r="K50" s="65" t="str">
        <f>IFERROR(VLOOKUP($I50,追加登録選手!$A$1:$F$1000,COLUMN()-8,FALSE),"")</f>
        <v/>
      </c>
      <c r="L50" s="65" t="str">
        <f>IFERROR(VLOOKUP($I50,追加登録選手!$A$1:$F$1000,COLUMN()-8,FALSE),"")</f>
        <v/>
      </c>
      <c r="M50" s="65" t="str">
        <f>IFERROR(VLOOKUP($I50,追加登録選手!$A$1:$F$1000,COLUMN()-8,FALSE),"")</f>
        <v/>
      </c>
      <c r="N50" s="65" t="str">
        <f>IFERROR(VLOOKUP($I50,追加登録選手!$A$1:$F$1000,COLUMN()-8,FALSE),"")</f>
        <v/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7">
      <c r="A51" s="27"/>
      <c r="B51" s="60">
        <f t="shared" si="0"/>
        <v>47</v>
      </c>
      <c r="C51" s="60" t="str">
        <f t="shared" si="1"/>
        <v>　　　</v>
      </c>
      <c r="D51" s="60" t="str">
        <f t="shared" si="2"/>
        <v xml:space="preserve"> </v>
      </c>
      <c r="E51" s="60" t="str">
        <f t="shared" si="3"/>
        <v/>
      </c>
      <c r="F51" s="60" t="str">
        <f>記録入力!$C$2</f>
        <v/>
      </c>
      <c r="G51" s="61" t="str">
        <f t="shared" si="4"/>
        <v>　　　()</v>
      </c>
      <c r="H51" s="61"/>
      <c r="I51" s="65">
        <f>MOD(記録入力!$C$1,100)*100+ROW(男子選手!A47)</f>
        <v>47</v>
      </c>
      <c r="J51" s="65" t="str">
        <f>IFERROR(VLOOKUP($I51,追加登録選手!$A$1:$F$1000,COLUMN()-8,FALSE),"")</f>
        <v/>
      </c>
      <c r="K51" s="65" t="str">
        <f>IFERROR(VLOOKUP($I51,追加登録選手!$A$1:$F$1000,COLUMN()-8,FALSE),"")</f>
        <v/>
      </c>
      <c r="L51" s="65" t="str">
        <f>IFERROR(VLOOKUP($I51,追加登録選手!$A$1:$F$1000,COLUMN()-8,FALSE),"")</f>
        <v/>
      </c>
      <c r="M51" s="65" t="str">
        <f>IFERROR(VLOOKUP($I51,追加登録選手!$A$1:$F$1000,COLUMN()-8,FALSE),"")</f>
        <v/>
      </c>
      <c r="N51" s="65" t="str">
        <f>IFERROR(VLOOKUP($I51,追加登録選手!$A$1:$F$1000,COLUMN()-8,FALSE),"")</f>
        <v/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7">
      <c r="A52" s="27"/>
      <c r="B52" s="60">
        <f t="shared" si="0"/>
        <v>48</v>
      </c>
      <c r="C52" s="60" t="str">
        <f t="shared" si="1"/>
        <v>　　　</v>
      </c>
      <c r="D52" s="60" t="str">
        <f t="shared" si="2"/>
        <v xml:space="preserve"> </v>
      </c>
      <c r="E52" s="60" t="str">
        <f t="shared" si="3"/>
        <v/>
      </c>
      <c r="F52" s="60" t="str">
        <f>記録入力!$C$2</f>
        <v/>
      </c>
      <c r="G52" s="61" t="str">
        <f t="shared" si="4"/>
        <v>　　　()</v>
      </c>
      <c r="H52" s="61"/>
      <c r="I52" s="65">
        <f>MOD(記録入力!$C$1,100)*100+ROW(男子選手!A48)</f>
        <v>48</v>
      </c>
      <c r="J52" s="65" t="str">
        <f>IFERROR(VLOOKUP($I52,追加登録選手!$A$1:$F$1000,COLUMN()-8,FALSE),"")</f>
        <v/>
      </c>
      <c r="K52" s="65" t="str">
        <f>IFERROR(VLOOKUP($I52,追加登録選手!$A$1:$F$1000,COLUMN()-8,FALSE),"")</f>
        <v/>
      </c>
      <c r="L52" s="65" t="str">
        <f>IFERROR(VLOOKUP($I52,追加登録選手!$A$1:$F$1000,COLUMN()-8,FALSE),"")</f>
        <v/>
      </c>
      <c r="M52" s="65" t="str">
        <f>IFERROR(VLOOKUP($I52,追加登録選手!$A$1:$F$1000,COLUMN()-8,FALSE),"")</f>
        <v/>
      </c>
      <c r="N52" s="65" t="str">
        <f>IFERROR(VLOOKUP($I52,追加登録選手!$A$1:$F$1000,COLUMN()-8,FALSE),"")</f>
        <v/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7">
      <c r="A53" s="27"/>
      <c r="B53" s="60">
        <f t="shared" si="0"/>
        <v>49</v>
      </c>
      <c r="C53" s="60" t="str">
        <f t="shared" si="1"/>
        <v>　　　</v>
      </c>
      <c r="D53" s="60" t="str">
        <f t="shared" si="2"/>
        <v xml:space="preserve"> </v>
      </c>
      <c r="E53" s="60" t="str">
        <f t="shared" si="3"/>
        <v/>
      </c>
      <c r="F53" s="60" t="str">
        <f>記録入力!$C$2</f>
        <v/>
      </c>
      <c r="G53" s="61" t="str">
        <f t="shared" si="4"/>
        <v>　　　()</v>
      </c>
      <c r="H53" s="61"/>
      <c r="I53" s="65">
        <f>MOD(記録入力!$C$1,100)*100+ROW(男子選手!A49)</f>
        <v>49</v>
      </c>
      <c r="J53" s="65" t="str">
        <f>IFERROR(VLOOKUP($I53,追加登録選手!$A$1:$F$1000,COLUMN()-8,FALSE),"")</f>
        <v/>
      </c>
      <c r="K53" s="65" t="str">
        <f>IFERROR(VLOOKUP($I53,追加登録選手!$A$1:$F$1000,COLUMN()-8,FALSE),"")</f>
        <v/>
      </c>
      <c r="L53" s="65" t="str">
        <f>IFERROR(VLOOKUP($I53,追加登録選手!$A$1:$F$1000,COLUMN()-8,FALSE),"")</f>
        <v/>
      </c>
      <c r="M53" s="65" t="str">
        <f>IFERROR(VLOOKUP($I53,追加登録選手!$A$1:$F$1000,COLUMN()-8,FALSE),"")</f>
        <v/>
      </c>
      <c r="N53" s="65" t="str">
        <f>IFERROR(VLOOKUP($I53,追加登録選手!$A$1:$F$1000,COLUMN()-8,FALSE),"")</f>
        <v/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7">
      <c r="A54" s="27"/>
      <c r="B54" s="60">
        <f t="shared" si="0"/>
        <v>50</v>
      </c>
      <c r="C54" s="60" t="str">
        <f t="shared" si="1"/>
        <v>　　　</v>
      </c>
      <c r="D54" s="60" t="str">
        <f t="shared" si="2"/>
        <v xml:space="preserve"> </v>
      </c>
      <c r="E54" s="60" t="str">
        <f t="shared" si="3"/>
        <v/>
      </c>
      <c r="F54" s="60" t="str">
        <f>記録入力!$C$2</f>
        <v/>
      </c>
      <c r="G54" s="61" t="str">
        <f t="shared" si="4"/>
        <v>　　　()</v>
      </c>
      <c r="H54" s="61"/>
      <c r="I54" s="65">
        <f>MOD(記録入力!$C$1,100)*100+ROW(男子選手!A50)</f>
        <v>50</v>
      </c>
      <c r="J54" s="65" t="str">
        <f>IFERROR(VLOOKUP($I54,追加登録選手!$A$1:$F$1000,COLUMN()-8,FALSE),"")</f>
        <v/>
      </c>
      <c r="K54" s="65" t="str">
        <f>IFERROR(VLOOKUP($I54,追加登録選手!$A$1:$F$1000,COLUMN()-8,FALSE),"")</f>
        <v/>
      </c>
      <c r="L54" s="65" t="str">
        <f>IFERROR(VLOOKUP($I54,追加登録選手!$A$1:$F$1000,COLUMN()-8,FALSE),"")</f>
        <v/>
      </c>
      <c r="M54" s="65" t="str">
        <f>IFERROR(VLOOKUP($I54,追加登録選手!$A$1:$F$1000,COLUMN()-8,FALSE),"")</f>
        <v/>
      </c>
      <c r="N54" s="65" t="str">
        <f>IFERROR(VLOOKUP($I54,追加登録選手!$A$1:$F$1000,COLUMN()-8,FALSE),"")</f>
        <v/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7">
      <c r="A55" s="27"/>
      <c r="B55" s="60">
        <f t="shared" si="0"/>
        <v>51</v>
      </c>
      <c r="C55" s="60" t="str">
        <f t="shared" si="1"/>
        <v>　　　</v>
      </c>
      <c r="D55" s="60" t="str">
        <f t="shared" si="2"/>
        <v xml:space="preserve"> </v>
      </c>
      <c r="E55" s="60" t="str">
        <f t="shared" si="3"/>
        <v/>
      </c>
      <c r="F55" s="60" t="str">
        <f>記録入力!$C$2</f>
        <v/>
      </c>
      <c r="G55" s="61" t="str">
        <f t="shared" si="4"/>
        <v>　　　()</v>
      </c>
      <c r="H55" s="61"/>
      <c r="I55" s="65">
        <f>MOD(記録入力!$C$1,100)*100+ROW(男子選手!A51)</f>
        <v>51</v>
      </c>
      <c r="J55" s="65" t="str">
        <f>IFERROR(VLOOKUP($I55,追加登録選手!$A$1:$F$1000,COLUMN()-8,FALSE),"")</f>
        <v/>
      </c>
      <c r="K55" s="65" t="str">
        <f>IFERROR(VLOOKUP($I55,追加登録選手!$A$1:$F$1000,COLUMN()-8,FALSE),"")</f>
        <v/>
      </c>
      <c r="L55" s="65" t="str">
        <f>IFERROR(VLOOKUP($I55,追加登録選手!$A$1:$F$1000,COLUMN()-8,FALSE),"")</f>
        <v/>
      </c>
      <c r="M55" s="65" t="str">
        <f>IFERROR(VLOOKUP($I55,追加登録選手!$A$1:$F$1000,COLUMN()-8,FALSE),"")</f>
        <v/>
      </c>
      <c r="N55" s="65" t="str">
        <f>IFERROR(VLOOKUP($I55,追加登録選手!$A$1:$F$1000,COLUMN()-8,FALSE),"")</f>
        <v/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>
      <c r="A56" s="27"/>
      <c r="B56" s="60">
        <f t="shared" si="0"/>
        <v>52</v>
      </c>
      <c r="C56" s="60" t="str">
        <f t="shared" si="1"/>
        <v>　　　</v>
      </c>
      <c r="D56" s="60" t="str">
        <f t="shared" si="2"/>
        <v xml:space="preserve"> </v>
      </c>
      <c r="E56" s="60" t="str">
        <f t="shared" si="3"/>
        <v/>
      </c>
      <c r="F56" s="60" t="str">
        <f>記録入力!$C$2</f>
        <v/>
      </c>
      <c r="G56" s="61" t="str">
        <f t="shared" si="4"/>
        <v>　　　()</v>
      </c>
      <c r="H56" s="61"/>
      <c r="I56" s="65">
        <f>MOD(記録入力!$C$1,100)*100+ROW(男子選手!A52)</f>
        <v>52</v>
      </c>
      <c r="J56" s="65" t="str">
        <f>IFERROR(VLOOKUP($I56,追加登録選手!$A$1:$F$1000,COLUMN()-8,FALSE),"")</f>
        <v/>
      </c>
      <c r="K56" s="65" t="str">
        <f>IFERROR(VLOOKUP($I56,追加登録選手!$A$1:$F$1000,COLUMN()-8,FALSE),"")</f>
        <v/>
      </c>
      <c r="L56" s="65" t="str">
        <f>IFERROR(VLOOKUP($I56,追加登録選手!$A$1:$F$1000,COLUMN()-8,FALSE),"")</f>
        <v/>
      </c>
      <c r="M56" s="65" t="str">
        <f>IFERROR(VLOOKUP($I56,追加登録選手!$A$1:$F$1000,COLUMN()-8,FALSE),"")</f>
        <v/>
      </c>
      <c r="N56" s="65" t="str">
        <f>IFERROR(VLOOKUP($I56,追加登録選手!$A$1:$F$1000,COLUMN()-8,FALSE),"")</f>
        <v/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37">
      <c r="A57" s="27"/>
      <c r="B57" s="60">
        <f t="shared" si="0"/>
        <v>53</v>
      </c>
      <c r="C57" s="60" t="str">
        <f t="shared" si="1"/>
        <v>　　　</v>
      </c>
      <c r="D57" s="60" t="str">
        <f t="shared" si="2"/>
        <v xml:space="preserve"> </v>
      </c>
      <c r="E57" s="60" t="str">
        <f t="shared" si="3"/>
        <v/>
      </c>
      <c r="F57" s="60" t="str">
        <f>記録入力!$C$2</f>
        <v/>
      </c>
      <c r="G57" s="61" t="str">
        <f t="shared" si="4"/>
        <v>　　　()</v>
      </c>
      <c r="H57" s="61"/>
      <c r="I57" s="65">
        <f>MOD(記録入力!$C$1,100)*100+ROW(男子選手!A53)</f>
        <v>53</v>
      </c>
      <c r="J57" s="65" t="str">
        <f>IFERROR(VLOOKUP($I57,追加登録選手!$A$1:$F$1000,COLUMN()-8,FALSE),"")</f>
        <v/>
      </c>
      <c r="K57" s="65" t="str">
        <f>IFERROR(VLOOKUP($I57,追加登録選手!$A$1:$F$1000,COLUMN()-8,FALSE),"")</f>
        <v/>
      </c>
      <c r="L57" s="65" t="str">
        <f>IFERROR(VLOOKUP($I57,追加登録選手!$A$1:$F$1000,COLUMN()-8,FALSE),"")</f>
        <v/>
      </c>
      <c r="M57" s="65" t="str">
        <f>IFERROR(VLOOKUP($I57,追加登録選手!$A$1:$F$1000,COLUMN()-8,FALSE),"")</f>
        <v/>
      </c>
      <c r="N57" s="65" t="str">
        <f>IFERROR(VLOOKUP($I57,追加登録選手!$A$1:$F$1000,COLUMN()-8,FALSE),"")</f>
        <v/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37">
      <c r="A58" s="27"/>
      <c r="B58" s="60">
        <f t="shared" si="0"/>
        <v>54</v>
      </c>
      <c r="C58" s="60" t="str">
        <f t="shared" si="1"/>
        <v>　　　</v>
      </c>
      <c r="D58" s="60" t="str">
        <f t="shared" si="2"/>
        <v xml:space="preserve"> </v>
      </c>
      <c r="E58" s="60" t="str">
        <f t="shared" si="3"/>
        <v/>
      </c>
      <c r="F58" s="60" t="str">
        <f>記録入力!$C$2</f>
        <v/>
      </c>
      <c r="G58" s="61" t="str">
        <f t="shared" si="4"/>
        <v>　　　()</v>
      </c>
      <c r="H58" s="61"/>
      <c r="I58" s="65">
        <f>MOD(記録入力!$C$1,100)*100+ROW(男子選手!A54)</f>
        <v>54</v>
      </c>
      <c r="J58" s="65" t="str">
        <f>IFERROR(VLOOKUP($I58,追加登録選手!$A$1:$F$1000,COLUMN()-8,FALSE),"")</f>
        <v/>
      </c>
      <c r="K58" s="65" t="str">
        <f>IFERROR(VLOOKUP($I58,追加登録選手!$A$1:$F$1000,COLUMN()-8,FALSE),"")</f>
        <v/>
      </c>
      <c r="L58" s="65" t="str">
        <f>IFERROR(VLOOKUP($I58,追加登録選手!$A$1:$F$1000,COLUMN()-8,FALSE),"")</f>
        <v/>
      </c>
      <c r="M58" s="65" t="str">
        <f>IFERROR(VLOOKUP($I58,追加登録選手!$A$1:$F$1000,COLUMN()-8,FALSE),"")</f>
        <v/>
      </c>
      <c r="N58" s="65" t="str">
        <f>IFERROR(VLOOKUP($I58,追加登録選手!$A$1:$F$1000,COLUMN()-8,FALSE),"")</f>
        <v/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37">
      <c r="A59" s="27"/>
      <c r="B59" s="60">
        <f t="shared" si="0"/>
        <v>55</v>
      </c>
      <c r="C59" s="60" t="str">
        <f t="shared" si="1"/>
        <v>　　　</v>
      </c>
      <c r="D59" s="60" t="str">
        <f t="shared" si="2"/>
        <v xml:space="preserve"> </v>
      </c>
      <c r="E59" s="60" t="str">
        <f t="shared" si="3"/>
        <v/>
      </c>
      <c r="F59" s="60" t="str">
        <f>記録入力!$C$2</f>
        <v/>
      </c>
      <c r="G59" s="61" t="str">
        <f t="shared" si="4"/>
        <v>　　　()</v>
      </c>
      <c r="H59" s="61"/>
      <c r="I59" s="65">
        <f>MOD(記録入力!$C$1,100)*100+ROW(男子選手!A55)</f>
        <v>55</v>
      </c>
      <c r="J59" s="65" t="str">
        <f>IFERROR(VLOOKUP($I59,追加登録選手!$A$1:$F$1000,COLUMN()-8,FALSE),"")</f>
        <v/>
      </c>
      <c r="K59" s="65" t="str">
        <f>IFERROR(VLOOKUP($I59,追加登録選手!$A$1:$F$1000,COLUMN()-8,FALSE),"")</f>
        <v/>
      </c>
      <c r="L59" s="65" t="str">
        <f>IFERROR(VLOOKUP($I59,追加登録選手!$A$1:$F$1000,COLUMN()-8,FALSE),"")</f>
        <v/>
      </c>
      <c r="M59" s="65" t="str">
        <f>IFERROR(VLOOKUP($I59,追加登録選手!$A$1:$F$1000,COLUMN()-8,FALSE),"")</f>
        <v/>
      </c>
      <c r="N59" s="65" t="str">
        <f>IFERROR(VLOOKUP($I59,追加登録選手!$A$1:$F$1000,COLUMN()-8,FALSE),"")</f>
        <v/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1:37">
      <c r="A60" s="27"/>
      <c r="B60" s="60">
        <f t="shared" si="0"/>
        <v>56</v>
      </c>
      <c r="C60" s="60" t="str">
        <f t="shared" si="1"/>
        <v>　　　</v>
      </c>
      <c r="D60" s="60" t="str">
        <f t="shared" si="2"/>
        <v xml:space="preserve"> </v>
      </c>
      <c r="E60" s="60" t="str">
        <f t="shared" si="3"/>
        <v/>
      </c>
      <c r="F60" s="60" t="str">
        <f>記録入力!$C$2</f>
        <v/>
      </c>
      <c r="G60" s="61" t="str">
        <f t="shared" si="4"/>
        <v>　　　()</v>
      </c>
      <c r="H60" s="61"/>
      <c r="I60" s="65">
        <f>MOD(記録入力!$C$1,100)*100+ROW(男子選手!A56)</f>
        <v>56</v>
      </c>
      <c r="J60" s="65" t="str">
        <f>IFERROR(VLOOKUP($I60,追加登録選手!$A$1:$F$1000,COLUMN()-8,FALSE),"")</f>
        <v/>
      </c>
      <c r="K60" s="65" t="str">
        <f>IFERROR(VLOOKUP($I60,追加登録選手!$A$1:$F$1000,COLUMN()-8,FALSE),"")</f>
        <v/>
      </c>
      <c r="L60" s="65" t="str">
        <f>IFERROR(VLOOKUP($I60,追加登録選手!$A$1:$F$1000,COLUMN()-8,FALSE),"")</f>
        <v/>
      </c>
      <c r="M60" s="65" t="str">
        <f>IFERROR(VLOOKUP($I60,追加登録選手!$A$1:$F$1000,COLUMN()-8,FALSE),"")</f>
        <v/>
      </c>
      <c r="N60" s="65" t="str">
        <f>IFERROR(VLOOKUP($I60,追加登録選手!$A$1:$F$1000,COLUMN()-8,FALSE),"")</f>
        <v/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1:37">
      <c r="A61" s="27"/>
      <c r="B61" s="60">
        <f t="shared" si="0"/>
        <v>57</v>
      </c>
      <c r="C61" s="60" t="str">
        <f t="shared" si="1"/>
        <v>　　　</v>
      </c>
      <c r="D61" s="60" t="str">
        <f t="shared" si="2"/>
        <v xml:space="preserve"> </v>
      </c>
      <c r="E61" s="60" t="str">
        <f t="shared" si="3"/>
        <v/>
      </c>
      <c r="F61" s="60" t="str">
        <f>記録入力!$C$2</f>
        <v/>
      </c>
      <c r="G61" s="61" t="str">
        <f t="shared" si="4"/>
        <v>　　　()</v>
      </c>
      <c r="H61" s="61"/>
      <c r="I61" s="65">
        <f>MOD(記録入力!$C$1,100)*100+ROW(男子選手!A57)</f>
        <v>57</v>
      </c>
      <c r="J61" s="65" t="str">
        <f>IFERROR(VLOOKUP($I61,追加登録選手!$A$1:$F$1000,COLUMN()-8,FALSE),"")</f>
        <v/>
      </c>
      <c r="K61" s="65" t="str">
        <f>IFERROR(VLOOKUP($I61,追加登録選手!$A$1:$F$1000,COLUMN()-8,FALSE),"")</f>
        <v/>
      </c>
      <c r="L61" s="65" t="str">
        <f>IFERROR(VLOOKUP($I61,追加登録選手!$A$1:$F$1000,COLUMN()-8,FALSE),"")</f>
        <v/>
      </c>
      <c r="M61" s="65" t="str">
        <f>IFERROR(VLOOKUP($I61,追加登録選手!$A$1:$F$1000,COLUMN()-8,FALSE),"")</f>
        <v/>
      </c>
      <c r="N61" s="65" t="str">
        <f>IFERROR(VLOOKUP($I61,追加登録選手!$A$1:$F$1000,COLUMN()-8,FALSE),"")</f>
        <v/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1:37">
      <c r="A62" s="27"/>
      <c r="B62" s="60">
        <f t="shared" si="0"/>
        <v>58</v>
      </c>
      <c r="C62" s="60" t="str">
        <f t="shared" si="1"/>
        <v>　　　</v>
      </c>
      <c r="D62" s="60" t="str">
        <f t="shared" si="2"/>
        <v xml:space="preserve"> </v>
      </c>
      <c r="E62" s="60" t="str">
        <f t="shared" si="3"/>
        <v/>
      </c>
      <c r="F62" s="60" t="str">
        <f>記録入力!$C$2</f>
        <v/>
      </c>
      <c r="G62" s="61" t="str">
        <f t="shared" si="4"/>
        <v>　　　()</v>
      </c>
      <c r="H62" s="61"/>
      <c r="I62" s="65">
        <f>MOD(記録入力!$C$1,100)*100+ROW(男子選手!A58)</f>
        <v>58</v>
      </c>
      <c r="J62" s="65" t="str">
        <f>IFERROR(VLOOKUP($I62,追加登録選手!$A$1:$F$1000,COLUMN()-8,FALSE),"")</f>
        <v/>
      </c>
      <c r="K62" s="65" t="str">
        <f>IFERROR(VLOOKUP($I62,追加登録選手!$A$1:$F$1000,COLUMN()-8,FALSE),"")</f>
        <v/>
      </c>
      <c r="L62" s="65" t="str">
        <f>IFERROR(VLOOKUP($I62,追加登録選手!$A$1:$F$1000,COLUMN()-8,FALSE),"")</f>
        <v/>
      </c>
      <c r="M62" s="65" t="str">
        <f>IFERROR(VLOOKUP($I62,追加登録選手!$A$1:$F$1000,COLUMN()-8,FALSE),"")</f>
        <v/>
      </c>
      <c r="N62" s="65" t="str">
        <f>IFERROR(VLOOKUP($I62,追加登録選手!$A$1:$F$1000,COLUMN()-8,FALSE),"")</f>
        <v/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1:37">
      <c r="A63" s="27"/>
      <c r="B63" s="60">
        <f t="shared" si="0"/>
        <v>59</v>
      </c>
      <c r="C63" s="60" t="str">
        <f t="shared" si="1"/>
        <v>　　　</v>
      </c>
      <c r="D63" s="60" t="str">
        <f t="shared" si="2"/>
        <v xml:space="preserve"> </v>
      </c>
      <c r="E63" s="60" t="str">
        <f t="shared" si="3"/>
        <v/>
      </c>
      <c r="F63" s="60" t="str">
        <f>記録入力!$C$2</f>
        <v/>
      </c>
      <c r="G63" s="61" t="str">
        <f t="shared" si="4"/>
        <v>　　　()</v>
      </c>
      <c r="H63" s="61"/>
      <c r="I63" s="65">
        <f>MOD(記録入力!$C$1,100)*100+ROW(男子選手!A59)</f>
        <v>59</v>
      </c>
      <c r="J63" s="65" t="str">
        <f>IFERROR(VLOOKUP($I63,追加登録選手!$A$1:$F$1000,COLUMN()-8,FALSE),"")</f>
        <v/>
      </c>
      <c r="K63" s="65" t="str">
        <f>IFERROR(VLOOKUP($I63,追加登録選手!$A$1:$F$1000,COLUMN()-8,FALSE),"")</f>
        <v/>
      </c>
      <c r="L63" s="65" t="str">
        <f>IFERROR(VLOOKUP($I63,追加登録選手!$A$1:$F$1000,COLUMN()-8,FALSE),"")</f>
        <v/>
      </c>
      <c r="M63" s="65" t="str">
        <f>IFERROR(VLOOKUP($I63,追加登録選手!$A$1:$F$1000,COLUMN()-8,FALSE),"")</f>
        <v/>
      </c>
      <c r="N63" s="65" t="str">
        <f>IFERROR(VLOOKUP($I63,追加登録選手!$A$1:$F$1000,COLUMN()-8,FALSE),"")</f>
        <v/>
      </c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</row>
    <row r="64" spans="1:37">
      <c r="A64" s="27"/>
      <c r="B64" s="60">
        <f t="shared" si="0"/>
        <v>60</v>
      </c>
      <c r="C64" s="60" t="str">
        <f t="shared" si="1"/>
        <v>　　　</v>
      </c>
      <c r="D64" s="60" t="str">
        <f t="shared" si="2"/>
        <v xml:space="preserve"> </v>
      </c>
      <c r="E64" s="60" t="str">
        <f t="shared" si="3"/>
        <v/>
      </c>
      <c r="F64" s="60" t="str">
        <f>記録入力!$C$2</f>
        <v/>
      </c>
      <c r="G64" s="61" t="str">
        <f t="shared" si="4"/>
        <v>　　　()</v>
      </c>
      <c r="H64" s="61"/>
      <c r="I64" s="65">
        <f>MOD(記録入力!$C$1,100)*100+ROW(男子選手!A60)</f>
        <v>60</v>
      </c>
      <c r="J64" s="65" t="str">
        <f>IFERROR(VLOOKUP($I64,追加登録選手!$A$1:$F$1000,COLUMN()-8,FALSE),"")</f>
        <v/>
      </c>
      <c r="K64" s="65" t="str">
        <f>IFERROR(VLOOKUP($I64,追加登録選手!$A$1:$F$1000,COLUMN()-8,FALSE),"")</f>
        <v/>
      </c>
      <c r="L64" s="65" t="str">
        <f>IFERROR(VLOOKUP($I64,追加登録選手!$A$1:$F$1000,COLUMN()-8,FALSE),"")</f>
        <v/>
      </c>
      <c r="M64" s="65" t="str">
        <f>IFERROR(VLOOKUP($I64,追加登録選手!$A$1:$F$1000,COLUMN()-8,FALSE),"")</f>
        <v/>
      </c>
      <c r="N64" s="65" t="str">
        <f>IFERROR(VLOOKUP($I64,追加登録選手!$A$1:$F$1000,COLUMN()-8,FALSE),"")</f>
        <v/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</row>
    <row r="65" spans="1:37">
      <c r="A65" s="27"/>
      <c r="B65" s="60">
        <f t="shared" si="0"/>
        <v>61</v>
      </c>
      <c r="C65" s="60" t="str">
        <f t="shared" si="1"/>
        <v>　　　</v>
      </c>
      <c r="D65" s="60" t="str">
        <f t="shared" si="2"/>
        <v xml:space="preserve"> </v>
      </c>
      <c r="E65" s="60" t="str">
        <f t="shared" si="3"/>
        <v/>
      </c>
      <c r="F65" s="60" t="str">
        <f>記録入力!$C$2</f>
        <v/>
      </c>
      <c r="G65" s="61" t="str">
        <f t="shared" si="4"/>
        <v>　　　()</v>
      </c>
      <c r="H65" s="61"/>
      <c r="I65" s="65">
        <f>MOD(記録入力!$C$1,100)*100+ROW(男子選手!A61)</f>
        <v>61</v>
      </c>
      <c r="J65" s="65" t="str">
        <f>IFERROR(VLOOKUP($I65,追加登録選手!$A$1:$F$1000,COLUMN()-8,FALSE),"")</f>
        <v/>
      </c>
      <c r="K65" s="65" t="str">
        <f>IFERROR(VLOOKUP($I65,追加登録選手!$A$1:$F$1000,COLUMN()-8,FALSE),"")</f>
        <v/>
      </c>
      <c r="L65" s="65" t="str">
        <f>IFERROR(VLOOKUP($I65,追加登録選手!$A$1:$F$1000,COLUMN()-8,FALSE),"")</f>
        <v/>
      </c>
      <c r="M65" s="65" t="str">
        <f>IFERROR(VLOOKUP($I65,追加登録選手!$A$1:$F$1000,COLUMN()-8,FALSE),"")</f>
        <v/>
      </c>
      <c r="N65" s="65" t="str">
        <f>IFERROR(VLOOKUP($I65,追加登録選手!$A$1:$F$1000,COLUMN()-8,FALSE),"")</f>
        <v/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</row>
    <row r="66" spans="1:37">
      <c r="A66" s="27"/>
      <c r="B66" s="60">
        <f t="shared" si="0"/>
        <v>62</v>
      </c>
      <c r="C66" s="60" t="str">
        <f t="shared" si="1"/>
        <v>　　　</v>
      </c>
      <c r="D66" s="60" t="str">
        <f t="shared" si="2"/>
        <v xml:space="preserve"> </v>
      </c>
      <c r="E66" s="60" t="str">
        <f t="shared" si="3"/>
        <v/>
      </c>
      <c r="F66" s="60" t="str">
        <f>記録入力!$C$2</f>
        <v/>
      </c>
      <c r="G66" s="61" t="str">
        <f t="shared" si="4"/>
        <v>　　　()</v>
      </c>
      <c r="H66" s="61"/>
      <c r="I66" s="65">
        <f>MOD(記録入力!$C$1,100)*100+ROW(男子選手!A62)</f>
        <v>62</v>
      </c>
      <c r="J66" s="65" t="str">
        <f>IFERROR(VLOOKUP($I66,追加登録選手!$A$1:$F$1000,COLUMN()-8,FALSE),"")</f>
        <v/>
      </c>
      <c r="K66" s="65" t="str">
        <f>IFERROR(VLOOKUP($I66,追加登録選手!$A$1:$F$1000,COLUMN()-8,FALSE),"")</f>
        <v/>
      </c>
      <c r="L66" s="65" t="str">
        <f>IFERROR(VLOOKUP($I66,追加登録選手!$A$1:$F$1000,COLUMN()-8,FALSE),"")</f>
        <v/>
      </c>
      <c r="M66" s="65" t="str">
        <f>IFERROR(VLOOKUP($I66,追加登録選手!$A$1:$F$1000,COLUMN()-8,FALSE),"")</f>
        <v/>
      </c>
      <c r="N66" s="65" t="str">
        <f>IFERROR(VLOOKUP($I66,追加登録選手!$A$1:$F$1000,COLUMN()-8,FALSE),"")</f>
        <v/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</row>
    <row r="67" spans="1:37">
      <c r="A67" s="27"/>
      <c r="B67" s="60">
        <f t="shared" si="0"/>
        <v>63</v>
      </c>
      <c r="C67" s="60" t="str">
        <f t="shared" si="1"/>
        <v>　　　</v>
      </c>
      <c r="D67" s="60" t="str">
        <f t="shared" si="2"/>
        <v xml:space="preserve"> </v>
      </c>
      <c r="E67" s="60" t="str">
        <f t="shared" si="3"/>
        <v/>
      </c>
      <c r="F67" s="60" t="str">
        <f>記録入力!$C$2</f>
        <v/>
      </c>
      <c r="G67" s="61" t="str">
        <f t="shared" si="4"/>
        <v>　　　()</v>
      </c>
      <c r="H67" s="61"/>
      <c r="I67" s="65">
        <f>MOD(記録入力!$C$1,100)*100+ROW(男子選手!A63)</f>
        <v>63</v>
      </c>
      <c r="J67" s="65" t="str">
        <f>IFERROR(VLOOKUP($I67,追加登録選手!$A$1:$F$1000,COLUMN()-8,FALSE),"")</f>
        <v/>
      </c>
      <c r="K67" s="65" t="str">
        <f>IFERROR(VLOOKUP($I67,追加登録選手!$A$1:$F$1000,COLUMN()-8,FALSE),"")</f>
        <v/>
      </c>
      <c r="L67" s="65" t="str">
        <f>IFERROR(VLOOKUP($I67,追加登録選手!$A$1:$F$1000,COLUMN()-8,FALSE),"")</f>
        <v/>
      </c>
      <c r="M67" s="65" t="str">
        <f>IFERROR(VLOOKUP($I67,追加登録選手!$A$1:$F$1000,COLUMN()-8,FALSE),"")</f>
        <v/>
      </c>
      <c r="N67" s="65" t="str">
        <f>IFERROR(VLOOKUP($I67,追加登録選手!$A$1:$F$1000,COLUMN()-8,FALSE),"")</f>
        <v/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</row>
    <row r="68" spans="1:37">
      <c r="A68" s="27"/>
      <c r="B68" s="60">
        <f t="shared" si="0"/>
        <v>64</v>
      </c>
      <c r="C68" s="60" t="str">
        <f t="shared" si="1"/>
        <v>　　　</v>
      </c>
      <c r="D68" s="60" t="str">
        <f t="shared" si="2"/>
        <v xml:space="preserve"> </v>
      </c>
      <c r="E68" s="60" t="str">
        <f t="shared" si="3"/>
        <v/>
      </c>
      <c r="F68" s="60" t="str">
        <f>記録入力!$C$2</f>
        <v/>
      </c>
      <c r="G68" s="61" t="str">
        <f t="shared" si="4"/>
        <v>　　　()</v>
      </c>
      <c r="H68" s="61"/>
      <c r="I68" s="65">
        <f>MOD(記録入力!$C$1,100)*100+ROW(男子選手!A64)</f>
        <v>64</v>
      </c>
      <c r="J68" s="65" t="str">
        <f>IFERROR(VLOOKUP($I68,追加登録選手!$A$1:$F$1000,COLUMN()-8,FALSE),"")</f>
        <v/>
      </c>
      <c r="K68" s="65" t="str">
        <f>IFERROR(VLOOKUP($I68,追加登録選手!$A$1:$F$1000,COLUMN()-8,FALSE),"")</f>
        <v/>
      </c>
      <c r="L68" s="65" t="str">
        <f>IFERROR(VLOOKUP($I68,追加登録選手!$A$1:$F$1000,COLUMN()-8,FALSE),"")</f>
        <v/>
      </c>
      <c r="M68" s="65" t="str">
        <f>IFERROR(VLOOKUP($I68,追加登録選手!$A$1:$F$1000,COLUMN()-8,FALSE),"")</f>
        <v/>
      </c>
      <c r="N68" s="65" t="str">
        <f>IFERROR(VLOOKUP($I68,追加登録選手!$A$1:$F$1000,COLUMN()-8,FALSE),"")</f>
        <v/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</row>
    <row r="69" spans="1:37">
      <c r="A69" s="27"/>
      <c r="B69" s="60">
        <f t="shared" si="0"/>
        <v>65</v>
      </c>
      <c r="C69" s="60" t="str">
        <f t="shared" si="1"/>
        <v>　　　</v>
      </c>
      <c r="D69" s="60" t="str">
        <f t="shared" si="2"/>
        <v xml:space="preserve"> </v>
      </c>
      <c r="E69" s="60" t="str">
        <f t="shared" si="3"/>
        <v/>
      </c>
      <c r="F69" s="60" t="str">
        <f>記録入力!$C$2</f>
        <v/>
      </c>
      <c r="G69" s="61" t="str">
        <f t="shared" si="4"/>
        <v>　　　()</v>
      </c>
      <c r="H69" s="61"/>
      <c r="I69" s="65">
        <f>MOD(記録入力!$C$1,100)*100+ROW(男子選手!A65)</f>
        <v>65</v>
      </c>
      <c r="J69" s="65" t="str">
        <f>IFERROR(VLOOKUP($I69,追加登録選手!$A$1:$F$1000,COLUMN()-8,FALSE),"")</f>
        <v/>
      </c>
      <c r="K69" s="65" t="str">
        <f>IFERROR(VLOOKUP($I69,追加登録選手!$A$1:$F$1000,COLUMN()-8,FALSE),"")</f>
        <v/>
      </c>
      <c r="L69" s="65" t="str">
        <f>IFERROR(VLOOKUP($I69,追加登録選手!$A$1:$F$1000,COLUMN()-8,FALSE),"")</f>
        <v/>
      </c>
      <c r="M69" s="65" t="str">
        <f>IFERROR(VLOOKUP($I69,追加登録選手!$A$1:$F$1000,COLUMN()-8,FALSE),"")</f>
        <v/>
      </c>
      <c r="N69" s="65" t="str">
        <f>IFERROR(VLOOKUP($I69,追加登録選手!$A$1:$F$1000,COLUMN()-8,FALSE),"")</f>
        <v/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</row>
    <row r="70" spans="1:37">
      <c r="A70" s="27"/>
      <c r="B70" s="60">
        <f t="shared" ref="B70:B103" si="5">IFERROR(VALUE(SUBSTITUTE(I70,"""","")),"")</f>
        <v>66</v>
      </c>
      <c r="C70" s="60" t="str">
        <f t="shared" ref="C70:C103" si="6">IFERROR(J70&amp;VLOOKUP(5-LEN(J70)-LEN(K70),$C$104:$D$107,2,TRUE)&amp;K70,"")</f>
        <v>　　　</v>
      </c>
      <c r="D70" s="60" t="str">
        <f t="shared" ref="D70:D103" si="7">IFERROR(ASC(L70)&amp;" "&amp;ASC(M70),"")</f>
        <v xml:space="preserve"> </v>
      </c>
      <c r="E70" s="60" t="str">
        <f t="shared" ref="E70:E103" si="8">IFERROR(RIGHT(N70,1),"")</f>
        <v/>
      </c>
      <c r="F70" s="60" t="str">
        <f>記録入力!$C$2</f>
        <v/>
      </c>
      <c r="G70" s="61" t="str">
        <f t="shared" ref="G70:G103" si="9">IF(B70="","",C70&amp;"("&amp;E70&amp;")")</f>
        <v>　　　()</v>
      </c>
      <c r="H70" s="61"/>
      <c r="I70" s="65">
        <f>MOD(記録入力!$C$1,100)*100+ROW(男子選手!A66)</f>
        <v>66</v>
      </c>
      <c r="J70" s="65" t="str">
        <f>IFERROR(VLOOKUP($I70,追加登録選手!$A$1:$F$1000,COLUMN()-8,FALSE),"")</f>
        <v/>
      </c>
      <c r="K70" s="65" t="str">
        <f>IFERROR(VLOOKUP($I70,追加登録選手!$A$1:$F$1000,COLUMN()-8,FALSE),"")</f>
        <v/>
      </c>
      <c r="L70" s="65" t="str">
        <f>IFERROR(VLOOKUP($I70,追加登録選手!$A$1:$F$1000,COLUMN()-8,FALSE),"")</f>
        <v/>
      </c>
      <c r="M70" s="65" t="str">
        <f>IFERROR(VLOOKUP($I70,追加登録選手!$A$1:$F$1000,COLUMN()-8,FALSE),"")</f>
        <v/>
      </c>
      <c r="N70" s="65" t="str">
        <f>IFERROR(VLOOKUP($I70,追加登録選手!$A$1:$F$1000,COLUMN()-8,FALSE),"")</f>
        <v/>
      </c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</row>
    <row r="71" spans="1:37">
      <c r="A71" s="27"/>
      <c r="B71" s="60">
        <f t="shared" si="5"/>
        <v>67</v>
      </c>
      <c r="C71" s="60" t="str">
        <f t="shared" si="6"/>
        <v>　　　</v>
      </c>
      <c r="D71" s="60" t="str">
        <f t="shared" si="7"/>
        <v xml:space="preserve"> </v>
      </c>
      <c r="E71" s="60" t="str">
        <f t="shared" si="8"/>
        <v/>
      </c>
      <c r="F71" s="60" t="str">
        <f>記録入力!$C$2</f>
        <v/>
      </c>
      <c r="G71" s="61" t="str">
        <f t="shared" si="9"/>
        <v>　　　()</v>
      </c>
      <c r="H71" s="61"/>
      <c r="I71" s="65">
        <f>MOD(記録入力!$C$1,100)*100+ROW(男子選手!A67)</f>
        <v>67</v>
      </c>
      <c r="J71" s="65" t="str">
        <f>IFERROR(VLOOKUP($I71,追加登録選手!$A$1:$F$1000,COLUMN()-8,FALSE),"")</f>
        <v/>
      </c>
      <c r="K71" s="65" t="str">
        <f>IFERROR(VLOOKUP($I71,追加登録選手!$A$1:$F$1000,COLUMN()-8,FALSE),"")</f>
        <v/>
      </c>
      <c r="L71" s="65" t="str">
        <f>IFERROR(VLOOKUP($I71,追加登録選手!$A$1:$F$1000,COLUMN()-8,FALSE),"")</f>
        <v/>
      </c>
      <c r="M71" s="65" t="str">
        <f>IFERROR(VLOOKUP($I71,追加登録選手!$A$1:$F$1000,COLUMN()-8,FALSE),"")</f>
        <v/>
      </c>
      <c r="N71" s="65" t="str">
        <f>IFERROR(VLOOKUP($I71,追加登録選手!$A$1:$F$1000,COLUMN()-8,FALSE),"")</f>
        <v/>
      </c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</row>
    <row r="72" spans="1:37">
      <c r="A72" s="27"/>
      <c r="B72" s="60">
        <f t="shared" si="5"/>
        <v>68</v>
      </c>
      <c r="C72" s="60" t="str">
        <f t="shared" si="6"/>
        <v>　　　</v>
      </c>
      <c r="D72" s="60" t="str">
        <f t="shared" si="7"/>
        <v xml:space="preserve"> </v>
      </c>
      <c r="E72" s="60" t="str">
        <f t="shared" si="8"/>
        <v/>
      </c>
      <c r="F72" s="60" t="str">
        <f>記録入力!$C$2</f>
        <v/>
      </c>
      <c r="G72" s="61" t="str">
        <f t="shared" si="9"/>
        <v>　　　()</v>
      </c>
      <c r="H72" s="61"/>
      <c r="I72" s="65">
        <f>MOD(記録入力!$C$1,100)*100+ROW(男子選手!A68)</f>
        <v>68</v>
      </c>
      <c r="J72" s="65" t="str">
        <f>IFERROR(VLOOKUP($I72,追加登録選手!$A$1:$F$1000,COLUMN()-8,FALSE),"")</f>
        <v/>
      </c>
      <c r="K72" s="65" t="str">
        <f>IFERROR(VLOOKUP($I72,追加登録選手!$A$1:$F$1000,COLUMN()-8,FALSE),"")</f>
        <v/>
      </c>
      <c r="L72" s="65" t="str">
        <f>IFERROR(VLOOKUP($I72,追加登録選手!$A$1:$F$1000,COLUMN()-8,FALSE),"")</f>
        <v/>
      </c>
      <c r="M72" s="65" t="str">
        <f>IFERROR(VLOOKUP($I72,追加登録選手!$A$1:$F$1000,COLUMN()-8,FALSE),"")</f>
        <v/>
      </c>
      <c r="N72" s="65" t="str">
        <f>IFERROR(VLOOKUP($I72,追加登録選手!$A$1:$F$1000,COLUMN()-8,FALSE),"")</f>
        <v/>
      </c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</row>
    <row r="73" spans="1:37">
      <c r="A73" s="27"/>
      <c r="B73" s="60">
        <f t="shared" si="5"/>
        <v>69</v>
      </c>
      <c r="C73" s="60" t="str">
        <f t="shared" si="6"/>
        <v>　　　</v>
      </c>
      <c r="D73" s="60" t="str">
        <f t="shared" si="7"/>
        <v xml:space="preserve"> </v>
      </c>
      <c r="E73" s="60" t="str">
        <f t="shared" si="8"/>
        <v/>
      </c>
      <c r="F73" s="60" t="str">
        <f>記録入力!$C$2</f>
        <v/>
      </c>
      <c r="G73" s="61" t="str">
        <f t="shared" si="9"/>
        <v>　　　()</v>
      </c>
      <c r="H73" s="61"/>
      <c r="I73" s="65">
        <f>MOD(記録入力!$C$1,100)*100+ROW(男子選手!A69)</f>
        <v>69</v>
      </c>
      <c r="J73" s="65" t="str">
        <f>IFERROR(VLOOKUP($I73,追加登録選手!$A$1:$F$1000,COLUMN()-8,FALSE),"")</f>
        <v/>
      </c>
      <c r="K73" s="65" t="str">
        <f>IFERROR(VLOOKUP($I73,追加登録選手!$A$1:$F$1000,COLUMN()-8,FALSE),"")</f>
        <v/>
      </c>
      <c r="L73" s="65" t="str">
        <f>IFERROR(VLOOKUP($I73,追加登録選手!$A$1:$F$1000,COLUMN()-8,FALSE),"")</f>
        <v/>
      </c>
      <c r="M73" s="65" t="str">
        <f>IFERROR(VLOOKUP($I73,追加登録選手!$A$1:$F$1000,COLUMN()-8,FALSE),"")</f>
        <v/>
      </c>
      <c r="N73" s="65" t="str">
        <f>IFERROR(VLOOKUP($I73,追加登録選手!$A$1:$F$1000,COLUMN()-8,FALSE),"")</f>
        <v/>
      </c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</row>
    <row r="74" spans="1:37">
      <c r="A74" s="27"/>
      <c r="B74" s="60">
        <f t="shared" si="5"/>
        <v>70</v>
      </c>
      <c r="C74" s="60" t="str">
        <f t="shared" si="6"/>
        <v>　　　</v>
      </c>
      <c r="D74" s="60" t="str">
        <f t="shared" si="7"/>
        <v xml:space="preserve"> </v>
      </c>
      <c r="E74" s="60" t="str">
        <f t="shared" si="8"/>
        <v/>
      </c>
      <c r="F74" s="60" t="str">
        <f>記録入力!$C$2</f>
        <v/>
      </c>
      <c r="G74" s="61" t="str">
        <f t="shared" si="9"/>
        <v>　　　()</v>
      </c>
      <c r="H74" s="61"/>
      <c r="I74" s="65">
        <f>MOD(記録入力!$C$1,100)*100+ROW(男子選手!A70)</f>
        <v>70</v>
      </c>
      <c r="J74" s="65" t="str">
        <f>IFERROR(VLOOKUP($I74,追加登録選手!$A$1:$F$1000,COLUMN()-8,FALSE),"")</f>
        <v/>
      </c>
      <c r="K74" s="65" t="str">
        <f>IFERROR(VLOOKUP($I74,追加登録選手!$A$1:$F$1000,COLUMN()-8,FALSE),"")</f>
        <v/>
      </c>
      <c r="L74" s="65" t="str">
        <f>IFERROR(VLOOKUP($I74,追加登録選手!$A$1:$F$1000,COLUMN()-8,FALSE),"")</f>
        <v/>
      </c>
      <c r="M74" s="65" t="str">
        <f>IFERROR(VLOOKUP($I74,追加登録選手!$A$1:$F$1000,COLUMN()-8,FALSE),"")</f>
        <v/>
      </c>
      <c r="N74" s="65" t="str">
        <f>IFERROR(VLOOKUP($I74,追加登録選手!$A$1:$F$1000,COLUMN()-8,FALSE),"")</f>
        <v/>
      </c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</row>
    <row r="75" spans="1:37">
      <c r="A75" s="27"/>
      <c r="B75" s="60">
        <f t="shared" si="5"/>
        <v>71</v>
      </c>
      <c r="C75" s="60" t="str">
        <f t="shared" si="6"/>
        <v>　　　</v>
      </c>
      <c r="D75" s="60" t="str">
        <f t="shared" si="7"/>
        <v xml:space="preserve"> </v>
      </c>
      <c r="E75" s="60" t="str">
        <f t="shared" si="8"/>
        <v/>
      </c>
      <c r="F75" s="60" t="str">
        <f>記録入力!$C$2</f>
        <v/>
      </c>
      <c r="G75" s="61" t="str">
        <f t="shared" si="9"/>
        <v>　　　()</v>
      </c>
      <c r="H75" s="61"/>
      <c r="I75" s="65">
        <f>MOD(記録入力!$C$1,100)*100+ROW(男子選手!A71)</f>
        <v>71</v>
      </c>
      <c r="J75" s="65" t="str">
        <f>IFERROR(VLOOKUP($I75,追加登録選手!$A$1:$F$1000,COLUMN()-8,FALSE),"")</f>
        <v/>
      </c>
      <c r="K75" s="65" t="str">
        <f>IFERROR(VLOOKUP($I75,追加登録選手!$A$1:$F$1000,COLUMN()-8,FALSE),"")</f>
        <v/>
      </c>
      <c r="L75" s="65" t="str">
        <f>IFERROR(VLOOKUP($I75,追加登録選手!$A$1:$F$1000,COLUMN()-8,FALSE),"")</f>
        <v/>
      </c>
      <c r="M75" s="65" t="str">
        <f>IFERROR(VLOOKUP($I75,追加登録選手!$A$1:$F$1000,COLUMN()-8,FALSE),"")</f>
        <v/>
      </c>
      <c r="N75" s="65" t="str">
        <f>IFERROR(VLOOKUP($I75,追加登録選手!$A$1:$F$1000,COLUMN()-8,FALSE),"")</f>
        <v/>
      </c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</row>
    <row r="76" spans="1:37">
      <c r="A76" s="27"/>
      <c r="B76" s="60">
        <f t="shared" si="5"/>
        <v>72</v>
      </c>
      <c r="C76" s="60" t="str">
        <f t="shared" si="6"/>
        <v>　　　</v>
      </c>
      <c r="D76" s="60" t="str">
        <f t="shared" si="7"/>
        <v xml:space="preserve"> </v>
      </c>
      <c r="E76" s="60" t="str">
        <f t="shared" si="8"/>
        <v/>
      </c>
      <c r="F76" s="60" t="str">
        <f>記録入力!$C$2</f>
        <v/>
      </c>
      <c r="G76" s="61" t="str">
        <f t="shared" si="9"/>
        <v>　　　()</v>
      </c>
      <c r="H76" s="61"/>
      <c r="I76" s="65">
        <f>MOD(記録入力!$C$1,100)*100+ROW(男子選手!A72)</f>
        <v>72</v>
      </c>
      <c r="J76" s="65" t="str">
        <f>IFERROR(VLOOKUP($I76,追加登録選手!$A$1:$F$1000,COLUMN()-8,FALSE),"")</f>
        <v/>
      </c>
      <c r="K76" s="65" t="str">
        <f>IFERROR(VLOOKUP($I76,追加登録選手!$A$1:$F$1000,COLUMN()-8,FALSE),"")</f>
        <v/>
      </c>
      <c r="L76" s="65" t="str">
        <f>IFERROR(VLOOKUP($I76,追加登録選手!$A$1:$F$1000,COLUMN()-8,FALSE),"")</f>
        <v/>
      </c>
      <c r="M76" s="65" t="str">
        <f>IFERROR(VLOOKUP($I76,追加登録選手!$A$1:$F$1000,COLUMN()-8,FALSE),"")</f>
        <v/>
      </c>
      <c r="N76" s="65" t="str">
        <f>IFERROR(VLOOKUP($I76,追加登録選手!$A$1:$F$1000,COLUMN()-8,FALSE),"")</f>
        <v/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</row>
    <row r="77" spans="1:37">
      <c r="A77" s="27"/>
      <c r="B77" s="60">
        <f t="shared" si="5"/>
        <v>73</v>
      </c>
      <c r="C77" s="60" t="str">
        <f t="shared" si="6"/>
        <v>　　　</v>
      </c>
      <c r="D77" s="60" t="str">
        <f t="shared" si="7"/>
        <v xml:space="preserve"> </v>
      </c>
      <c r="E77" s="60" t="str">
        <f t="shared" si="8"/>
        <v/>
      </c>
      <c r="F77" s="60" t="str">
        <f>記録入力!$C$2</f>
        <v/>
      </c>
      <c r="G77" s="61" t="str">
        <f t="shared" si="9"/>
        <v>　　　()</v>
      </c>
      <c r="H77" s="61"/>
      <c r="I77" s="65">
        <f>MOD(記録入力!$C$1,100)*100+ROW(男子選手!A73)</f>
        <v>73</v>
      </c>
      <c r="J77" s="65" t="str">
        <f>IFERROR(VLOOKUP($I77,追加登録選手!$A$1:$F$1000,COLUMN()-8,FALSE),"")</f>
        <v/>
      </c>
      <c r="K77" s="65" t="str">
        <f>IFERROR(VLOOKUP($I77,追加登録選手!$A$1:$F$1000,COLUMN()-8,FALSE),"")</f>
        <v/>
      </c>
      <c r="L77" s="65" t="str">
        <f>IFERROR(VLOOKUP($I77,追加登録選手!$A$1:$F$1000,COLUMN()-8,FALSE),"")</f>
        <v/>
      </c>
      <c r="M77" s="65" t="str">
        <f>IFERROR(VLOOKUP($I77,追加登録選手!$A$1:$F$1000,COLUMN()-8,FALSE),"")</f>
        <v/>
      </c>
      <c r="N77" s="65" t="str">
        <f>IFERROR(VLOOKUP($I77,追加登録選手!$A$1:$F$1000,COLUMN()-8,FALSE),"")</f>
        <v/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</row>
    <row r="78" spans="1:37">
      <c r="A78" s="27"/>
      <c r="B78" s="60">
        <f t="shared" si="5"/>
        <v>74</v>
      </c>
      <c r="C78" s="60" t="str">
        <f t="shared" si="6"/>
        <v>　　　</v>
      </c>
      <c r="D78" s="60" t="str">
        <f t="shared" si="7"/>
        <v xml:space="preserve"> </v>
      </c>
      <c r="E78" s="60" t="str">
        <f t="shared" si="8"/>
        <v/>
      </c>
      <c r="F78" s="60" t="str">
        <f>記録入力!$C$2</f>
        <v/>
      </c>
      <c r="G78" s="61" t="str">
        <f t="shared" si="9"/>
        <v>　　　()</v>
      </c>
      <c r="H78" s="61"/>
      <c r="I78" s="65">
        <f>MOD(記録入力!$C$1,100)*100+ROW(男子選手!A74)</f>
        <v>74</v>
      </c>
      <c r="J78" s="65" t="str">
        <f>IFERROR(VLOOKUP($I78,追加登録選手!$A$1:$F$1000,COLUMN()-8,FALSE),"")</f>
        <v/>
      </c>
      <c r="K78" s="65" t="str">
        <f>IFERROR(VLOOKUP($I78,追加登録選手!$A$1:$F$1000,COLUMN()-8,FALSE),"")</f>
        <v/>
      </c>
      <c r="L78" s="65" t="str">
        <f>IFERROR(VLOOKUP($I78,追加登録選手!$A$1:$F$1000,COLUMN()-8,FALSE),"")</f>
        <v/>
      </c>
      <c r="M78" s="65" t="str">
        <f>IFERROR(VLOOKUP($I78,追加登録選手!$A$1:$F$1000,COLUMN()-8,FALSE),"")</f>
        <v/>
      </c>
      <c r="N78" s="65" t="str">
        <f>IFERROR(VLOOKUP($I78,追加登録選手!$A$1:$F$1000,COLUMN()-8,FALSE),"")</f>
        <v/>
      </c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</row>
    <row r="79" spans="1:37">
      <c r="A79" s="27"/>
      <c r="B79" s="60">
        <f t="shared" si="5"/>
        <v>75</v>
      </c>
      <c r="C79" s="60" t="str">
        <f t="shared" si="6"/>
        <v>　　　</v>
      </c>
      <c r="D79" s="60" t="str">
        <f t="shared" si="7"/>
        <v xml:space="preserve"> </v>
      </c>
      <c r="E79" s="60" t="str">
        <f t="shared" si="8"/>
        <v/>
      </c>
      <c r="F79" s="60" t="str">
        <f>記録入力!$C$2</f>
        <v/>
      </c>
      <c r="G79" s="61" t="str">
        <f t="shared" si="9"/>
        <v>　　　()</v>
      </c>
      <c r="H79" s="61"/>
      <c r="I79" s="65">
        <f>MOD(記録入力!$C$1,100)*100+ROW(男子選手!A75)</f>
        <v>75</v>
      </c>
      <c r="J79" s="65" t="str">
        <f>IFERROR(VLOOKUP($I79,追加登録選手!$A$1:$F$1000,COLUMN()-8,FALSE),"")</f>
        <v/>
      </c>
      <c r="K79" s="65" t="str">
        <f>IFERROR(VLOOKUP($I79,追加登録選手!$A$1:$F$1000,COLUMN()-8,FALSE),"")</f>
        <v/>
      </c>
      <c r="L79" s="65" t="str">
        <f>IFERROR(VLOOKUP($I79,追加登録選手!$A$1:$F$1000,COLUMN()-8,FALSE),"")</f>
        <v/>
      </c>
      <c r="M79" s="65" t="str">
        <f>IFERROR(VLOOKUP($I79,追加登録選手!$A$1:$F$1000,COLUMN()-8,FALSE),"")</f>
        <v/>
      </c>
      <c r="N79" s="65" t="str">
        <f>IFERROR(VLOOKUP($I79,追加登録選手!$A$1:$F$1000,COLUMN()-8,FALSE),"")</f>
        <v/>
      </c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</row>
    <row r="80" spans="1:37">
      <c r="A80" s="27"/>
      <c r="B80" s="60">
        <f t="shared" si="5"/>
        <v>76</v>
      </c>
      <c r="C80" s="60" t="str">
        <f t="shared" si="6"/>
        <v>　　　</v>
      </c>
      <c r="D80" s="60" t="str">
        <f t="shared" si="7"/>
        <v xml:space="preserve"> </v>
      </c>
      <c r="E80" s="60" t="str">
        <f t="shared" si="8"/>
        <v/>
      </c>
      <c r="F80" s="60" t="str">
        <f>記録入力!$C$2</f>
        <v/>
      </c>
      <c r="G80" s="61" t="str">
        <f t="shared" si="9"/>
        <v>　　　()</v>
      </c>
      <c r="H80" s="61"/>
      <c r="I80" s="65">
        <f>MOD(記録入力!$C$1,100)*100+ROW(男子選手!A76)</f>
        <v>76</v>
      </c>
      <c r="J80" s="65" t="str">
        <f>IFERROR(VLOOKUP($I80,追加登録選手!$A$1:$F$1000,COLUMN()-8,FALSE),"")</f>
        <v/>
      </c>
      <c r="K80" s="65" t="str">
        <f>IFERROR(VLOOKUP($I80,追加登録選手!$A$1:$F$1000,COLUMN()-8,FALSE),"")</f>
        <v/>
      </c>
      <c r="L80" s="65" t="str">
        <f>IFERROR(VLOOKUP($I80,追加登録選手!$A$1:$F$1000,COLUMN()-8,FALSE),"")</f>
        <v/>
      </c>
      <c r="M80" s="65" t="str">
        <f>IFERROR(VLOOKUP($I80,追加登録選手!$A$1:$F$1000,COLUMN()-8,FALSE),"")</f>
        <v/>
      </c>
      <c r="N80" s="65" t="str">
        <f>IFERROR(VLOOKUP($I80,追加登録選手!$A$1:$F$1000,COLUMN()-8,FALSE),"")</f>
        <v/>
      </c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</row>
    <row r="81" spans="1:37">
      <c r="A81" s="27"/>
      <c r="B81" s="60">
        <f t="shared" si="5"/>
        <v>77</v>
      </c>
      <c r="C81" s="60" t="str">
        <f t="shared" si="6"/>
        <v>　　　</v>
      </c>
      <c r="D81" s="60" t="str">
        <f t="shared" si="7"/>
        <v xml:space="preserve"> </v>
      </c>
      <c r="E81" s="60" t="str">
        <f t="shared" si="8"/>
        <v/>
      </c>
      <c r="F81" s="60" t="str">
        <f>記録入力!$C$2</f>
        <v/>
      </c>
      <c r="G81" s="61" t="str">
        <f t="shared" si="9"/>
        <v>　　　()</v>
      </c>
      <c r="H81" s="61"/>
      <c r="I81" s="65">
        <f>MOD(記録入力!$C$1,100)*100+ROW(男子選手!A77)</f>
        <v>77</v>
      </c>
      <c r="J81" s="65" t="str">
        <f>IFERROR(VLOOKUP($I81,追加登録選手!$A$1:$F$1000,COLUMN()-8,FALSE),"")</f>
        <v/>
      </c>
      <c r="K81" s="65" t="str">
        <f>IFERROR(VLOOKUP($I81,追加登録選手!$A$1:$F$1000,COLUMN()-8,FALSE),"")</f>
        <v/>
      </c>
      <c r="L81" s="65" t="str">
        <f>IFERROR(VLOOKUP($I81,追加登録選手!$A$1:$F$1000,COLUMN()-8,FALSE),"")</f>
        <v/>
      </c>
      <c r="M81" s="65" t="str">
        <f>IFERROR(VLOOKUP($I81,追加登録選手!$A$1:$F$1000,COLUMN()-8,FALSE),"")</f>
        <v/>
      </c>
      <c r="N81" s="65" t="str">
        <f>IFERROR(VLOOKUP($I81,追加登録選手!$A$1:$F$1000,COLUMN()-8,FALSE),"")</f>
        <v/>
      </c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</row>
    <row r="82" spans="1:37">
      <c r="A82" s="27"/>
      <c r="B82" s="60">
        <f t="shared" si="5"/>
        <v>78</v>
      </c>
      <c r="C82" s="60" t="str">
        <f t="shared" si="6"/>
        <v>　　　</v>
      </c>
      <c r="D82" s="60" t="str">
        <f t="shared" si="7"/>
        <v xml:space="preserve"> </v>
      </c>
      <c r="E82" s="60" t="str">
        <f t="shared" si="8"/>
        <v/>
      </c>
      <c r="F82" s="60" t="str">
        <f>記録入力!$C$2</f>
        <v/>
      </c>
      <c r="G82" s="61" t="str">
        <f t="shared" si="9"/>
        <v>　　　()</v>
      </c>
      <c r="H82" s="61"/>
      <c r="I82" s="65">
        <f>MOD(記録入力!$C$1,100)*100+ROW(男子選手!A78)</f>
        <v>78</v>
      </c>
      <c r="J82" s="65" t="str">
        <f>IFERROR(VLOOKUP($I82,追加登録選手!$A$1:$F$1000,COLUMN()-8,FALSE),"")</f>
        <v/>
      </c>
      <c r="K82" s="65" t="str">
        <f>IFERROR(VLOOKUP($I82,追加登録選手!$A$1:$F$1000,COLUMN()-8,FALSE),"")</f>
        <v/>
      </c>
      <c r="L82" s="65" t="str">
        <f>IFERROR(VLOOKUP($I82,追加登録選手!$A$1:$F$1000,COLUMN()-8,FALSE),"")</f>
        <v/>
      </c>
      <c r="M82" s="65" t="str">
        <f>IFERROR(VLOOKUP($I82,追加登録選手!$A$1:$F$1000,COLUMN()-8,FALSE),"")</f>
        <v/>
      </c>
      <c r="N82" s="65" t="str">
        <f>IFERROR(VLOOKUP($I82,追加登録選手!$A$1:$F$1000,COLUMN()-8,FALSE),"")</f>
        <v/>
      </c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</row>
    <row r="83" spans="1:37">
      <c r="A83" s="27"/>
      <c r="B83" s="60">
        <f t="shared" si="5"/>
        <v>79</v>
      </c>
      <c r="C83" s="60" t="str">
        <f t="shared" si="6"/>
        <v>　　　</v>
      </c>
      <c r="D83" s="60" t="str">
        <f t="shared" si="7"/>
        <v xml:space="preserve"> </v>
      </c>
      <c r="E83" s="60" t="str">
        <f t="shared" si="8"/>
        <v/>
      </c>
      <c r="F83" s="60" t="str">
        <f>記録入力!$C$2</f>
        <v/>
      </c>
      <c r="G83" s="61" t="str">
        <f t="shared" si="9"/>
        <v>　　　()</v>
      </c>
      <c r="H83" s="61"/>
      <c r="I83" s="65">
        <f>MOD(記録入力!$C$1,100)*100+ROW(男子選手!A79)</f>
        <v>79</v>
      </c>
      <c r="J83" s="65" t="str">
        <f>IFERROR(VLOOKUP($I83,追加登録選手!$A$1:$F$1000,COLUMN()-8,FALSE),"")</f>
        <v/>
      </c>
      <c r="K83" s="65" t="str">
        <f>IFERROR(VLOOKUP($I83,追加登録選手!$A$1:$F$1000,COLUMN()-8,FALSE),"")</f>
        <v/>
      </c>
      <c r="L83" s="65" t="str">
        <f>IFERROR(VLOOKUP($I83,追加登録選手!$A$1:$F$1000,COLUMN()-8,FALSE),"")</f>
        <v/>
      </c>
      <c r="M83" s="65" t="str">
        <f>IFERROR(VLOOKUP($I83,追加登録選手!$A$1:$F$1000,COLUMN()-8,FALSE),"")</f>
        <v/>
      </c>
      <c r="N83" s="65" t="str">
        <f>IFERROR(VLOOKUP($I83,追加登録選手!$A$1:$F$1000,COLUMN()-8,FALSE),"")</f>
        <v/>
      </c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</row>
    <row r="84" spans="1:37">
      <c r="A84" s="27"/>
      <c r="B84" s="60">
        <f t="shared" si="5"/>
        <v>80</v>
      </c>
      <c r="C84" s="60" t="str">
        <f t="shared" si="6"/>
        <v>　　　</v>
      </c>
      <c r="D84" s="60" t="str">
        <f t="shared" si="7"/>
        <v xml:space="preserve"> </v>
      </c>
      <c r="E84" s="60" t="str">
        <f t="shared" si="8"/>
        <v/>
      </c>
      <c r="F84" s="60" t="str">
        <f>記録入力!$C$2</f>
        <v/>
      </c>
      <c r="G84" s="61" t="str">
        <f t="shared" si="9"/>
        <v>　　　()</v>
      </c>
      <c r="H84" s="61"/>
      <c r="I84" s="65">
        <f>MOD(記録入力!$C$1,100)*100+ROW(男子選手!A80)</f>
        <v>80</v>
      </c>
      <c r="J84" s="65" t="str">
        <f>IFERROR(VLOOKUP($I84,追加登録選手!$A$1:$F$1000,COLUMN()-8,FALSE),"")</f>
        <v/>
      </c>
      <c r="K84" s="65" t="str">
        <f>IFERROR(VLOOKUP($I84,追加登録選手!$A$1:$F$1000,COLUMN()-8,FALSE),"")</f>
        <v/>
      </c>
      <c r="L84" s="65" t="str">
        <f>IFERROR(VLOOKUP($I84,追加登録選手!$A$1:$F$1000,COLUMN()-8,FALSE),"")</f>
        <v/>
      </c>
      <c r="M84" s="65" t="str">
        <f>IFERROR(VLOOKUP($I84,追加登録選手!$A$1:$F$1000,COLUMN()-8,FALSE),"")</f>
        <v/>
      </c>
      <c r="N84" s="65" t="str">
        <f>IFERROR(VLOOKUP($I84,追加登録選手!$A$1:$F$1000,COLUMN()-8,FALSE),"")</f>
        <v/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</row>
    <row r="85" spans="1:37">
      <c r="A85" s="27"/>
      <c r="B85" s="60">
        <f t="shared" si="5"/>
        <v>81</v>
      </c>
      <c r="C85" s="60" t="str">
        <f t="shared" si="6"/>
        <v>　　　</v>
      </c>
      <c r="D85" s="60" t="str">
        <f t="shared" si="7"/>
        <v xml:space="preserve"> </v>
      </c>
      <c r="E85" s="60" t="str">
        <f t="shared" si="8"/>
        <v/>
      </c>
      <c r="F85" s="60" t="str">
        <f>記録入力!$C$2</f>
        <v/>
      </c>
      <c r="G85" s="61" t="str">
        <f t="shared" si="9"/>
        <v>　　　()</v>
      </c>
      <c r="H85" s="61"/>
      <c r="I85" s="65">
        <f>MOD(記録入力!$C$1,100)*100+ROW(男子選手!A81)</f>
        <v>81</v>
      </c>
      <c r="J85" s="65" t="str">
        <f>IFERROR(VLOOKUP($I85,追加登録選手!$A$1:$F$1000,COLUMN()-8,FALSE),"")</f>
        <v/>
      </c>
      <c r="K85" s="65" t="str">
        <f>IFERROR(VLOOKUP($I85,追加登録選手!$A$1:$F$1000,COLUMN()-8,FALSE),"")</f>
        <v/>
      </c>
      <c r="L85" s="65" t="str">
        <f>IFERROR(VLOOKUP($I85,追加登録選手!$A$1:$F$1000,COLUMN()-8,FALSE),"")</f>
        <v/>
      </c>
      <c r="M85" s="65" t="str">
        <f>IFERROR(VLOOKUP($I85,追加登録選手!$A$1:$F$1000,COLUMN()-8,FALSE),"")</f>
        <v/>
      </c>
      <c r="N85" s="65" t="str">
        <f>IFERROR(VLOOKUP($I85,追加登録選手!$A$1:$F$1000,COLUMN()-8,FALSE),"")</f>
        <v/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</row>
    <row r="86" spans="1:37">
      <c r="A86" s="27"/>
      <c r="B86" s="60">
        <f t="shared" si="5"/>
        <v>82</v>
      </c>
      <c r="C86" s="60" t="str">
        <f t="shared" si="6"/>
        <v>　　　</v>
      </c>
      <c r="D86" s="60" t="str">
        <f t="shared" si="7"/>
        <v xml:space="preserve"> </v>
      </c>
      <c r="E86" s="60" t="str">
        <f t="shared" si="8"/>
        <v/>
      </c>
      <c r="F86" s="60" t="str">
        <f>記録入力!$C$2</f>
        <v/>
      </c>
      <c r="G86" s="61" t="str">
        <f t="shared" si="9"/>
        <v>　　　()</v>
      </c>
      <c r="H86" s="61"/>
      <c r="I86" s="65">
        <f>MOD(記録入力!$C$1,100)*100+ROW(男子選手!A82)</f>
        <v>82</v>
      </c>
      <c r="J86" s="65" t="str">
        <f>IFERROR(VLOOKUP($I86,追加登録選手!$A$1:$F$1000,COLUMN()-8,FALSE),"")</f>
        <v/>
      </c>
      <c r="K86" s="65" t="str">
        <f>IFERROR(VLOOKUP($I86,追加登録選手!$A$1:$F$1000,COLUMN()-8,FALSE),"")</f>
        <v/>
      </c>
      <c r="L86" s="65" t="str">
        <f>IFERROR(VLOOKUP($I86,追加登録選手!$A$1:$F$1000,COLUMN()-8,FALSE),"")</f>
        <v/>
      </c>
      <c r="M86" s="65" t="str">
        <f>IFERROR(VLOOKUP($I86,追加登録選手!$A$1:$F$1000,COLUMN()-8,FALSE),"")</f>
        <v/>
      </c>
      <c r="N86" s="65" t="str">
        <f>IFERROR(VLOOKUP($I86,追加登録選手!$A$1:$F$1000,COLUMN()-8,FALSE),"")</f>
        <v/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</row>
    <row r="87" spans="1:37">
      <c r="A87" s="27"/>
      <c r="B87" s="60">
        <f t="shared" si="5"/>
        <v>83</v>
      </c>
      <c r="C87" s="60" t="str">
        <f t="shared" si="6"/>
        <v>　　　</v>
      </c>
      <c r="D87" s="60" t="str">
        <f t="shared" si="7"/>
        <v xml:space="preserve"> </v>
      </c>
      <c r="E87" s="60" t="str">
        <f t="shared" si="8"/>
        <v/>
      </c>
      <c r="F87" s="60" t="str">
        <f>記録入力!$C$2</f>
        <v/>
      </c>
      <c r="G87" s="61" t="str">
        <f t="shared" si="9"/>
        <v>　　　()</v>
      </c>
      <c r="H87" s="61"/>
      <c r="I87" s="65">
        <f>MOD(記録入力!$C$1,100)*100+ROW(男子選手!A83)</f>
        <v>83</v>
      </c>
      <c r="J87" s="65" t="str">
        <f>IFERROR(VLOOKUP($I87,追加登録選手!$A$1:$F$1000,COLUMN()-8,FALSE),"")</f>
        <v/>
      </c>
      <c r="K87" s="65" t="str">
        <f>IFERROR(VLOOKUP($I87,追加登録選手!$A$1:$F$1000,COLUMN()-8,FALSE),"")</f>
        <v/>
      </c>
      <c r="L87" s="65" t="str">
        <f>IFERROR(VLOOKUP($I87,追加登録選手!$A$1:$F$1000,COLUMN()-8,FALSE),"")</f>
        <v/>
      </c>
      <c r="M87" s="65" t="str">
        <f>IFERROR(VLOOKUP($I87,追加登録選手!$A$1:$F$1000,COLUMN()-8,FALSE),"")</f>
        <v/>
      </c>
      <c r="N87" s="65" t="str">
        <f>IFERROR(VLOOKUP($I87,追加登録選手!$A$1:$F$1000,COLUMN()-8,FALSE),"")</f>
        <v/>
      </c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</row>
    <row r="88" spans="1:37">
      <c r="A88" s="27"/>
      <c r="B88" s="60">
        <f t="shared" si="5"/>
        <v>84</v>
      </c>
      <c r="C88" s="60" t="str">
        <f t="shared" si="6"/>
        <v>　　　</v>
      </c>
      <c r="D88" s="60" t="str">
        <f t="shared" si="7"/>
        <v xml:space="preserve"> </v>
      </c>
      <c r="E88" s="60" t="str">
        <f t="shared" si="8"/>
        <v/>
      </c>
      <c r="F88" s="60" t="str">
        <f>記録入力!$C$2</f>
        <v/>
      </c>
      <c r="G88" s="61" t="str">
        <f t="shared" si="9"/>
        <v>　　　()</v>
      </c>
      <c r="H88" s="61"/>
      <c r="I88" s="65">
        <f>MOD(記録入力!$C$1,100)*100+ROW(男子選手!A84)</f>
        <v>84</v>
      </c>
      <c r="J88" s="65" t="str">
        <f>IFERROR(VLOOKUP($I88,追加登録選手!$A$1:$F$1000,COLUMN()-8,FALSE),"")</f>
        <v/>
      </c>
      <c r="K88" s="65" t="str">
        <f>IFERROR(VLOOKUP($I88,追加登録選手!$A$1:$F$1000,COLUMN()-8,FALSE),"")</f>
        <v/>
      </c>
      <c r="L88" s="65" t="str">
        <f>IFERROR(VLOOKUP($I88,追加登録選手!$A$1:$F$1000,COLUMN()-8,FALSE),"")</f>
        <v/>
      </c>
      <c r="M88" s="65" t="str">
        <f>IFERROR(VLOOKUP($I88,追加登録選手!$A$1:$F$1000,COLUMN()-8,FALSE),"")</f>
        <v/>
      </c>
      <c r="N88" s="65" t="str">
        <f>IFERROR(VLOOKUP($I88,追加登録選手!$A$1:$F$1000,COLUMN()-8,FALSE),"")</f>
        <v/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</row>
    <row r="89" spans="1:37">
      <c r="A89" s="27"/>
      <c r="B89" s="60">
        <f t="shared" si="5"/>
        <v>85</v>
      </c>
      <c r="C89" s="60" t="str">
        <f t="shared" si="6"/>
        <v>　　　</v>
      </c>
      <c r="D89" s="60" t="str">
        <f t="shared" si="7"/>
        <v xml:space="preserve"> </v>
      </c>
      <c r="E89" s="60" t="str">
        <f t="shared" si="8"/>
        <v/>
      </c>
      <c r="F89" s="60" t="str">
        <f>記録入力!$C$2</f>
        <v/>
      </c>
      <c r="G89" s="61" t="str">
        <f t="shared" si="9"/>
        <v>　　　()</v>
      </c>
      <c r="H89" s="61"/>
      <c r="I89" s="65">
        <f>MOD(記録入力!$C$1,100)*100+ROW(男子選手!A85)</f>
        <v>85</v>
      </c>
      <c r="J89" s="65" t="str">
        <f>IFERROR(VLOOKUP($I89,追加登録選手!$A$1:$F$1000,COLUMN()-8,FALSE),"")</f>
        <v/>
      </c>
      <c r="K89" s="65" t="str">
        <f>IFERROR(VLOOKUP($I89,追加登録選手!$A$1:$F$1000,COLUMN()-8,FALSE),"")</f>
        <v/>
      </c>
      <c r="L89" s="65" t="str">
        <f>IFERROR(VLOOKUP($I89,追加登録選手!$A$1:$F$1000,COLUMN()-8,FALSE),"")</f>
        <v/>
      </c>
      <c r="M89" s="65" t="str">
        <f>IFERROR(VLOOKUP($I89,追加登録選手!$A$1:$F$1000,COLUMN()-8,FALSE),"")</f>
        <v/>
      </c>
      <c r="N89" s="65" t="str">
        <f>IFERROR(VLOOKUP($I89,追加登録選手!$A$1:$F$1000,COLUMN()-8,FALSE),"")</f>
        <v/>
      </c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</row>
    <row r="90" spans="1:37">
      <c r="A90" s="27"/>
      <c r="B90" s="60">
        <f t="shared" si="5"/>
        <v>86</v>
      </c>
      <c r="C90" s="60" t="str">
        <f t="shared" si="6"/>
        <v>　　　</v>
      </c>
      <c r="D90" s="60" t="str">
        <f t="shared" si="7"/>
        <v xml:space="preserve"> </v>
      </c>
      <c r="E90" s="60" t="str">
        <f t="shared" si="8"/>
        <v/>
      </c>
      <c r="F90" s="60" t="str">
        <f>記録入力!$C$2</f>
        <v/>
      </c>
      <c r="G90" s="61" t="str">
        <f t="shared" si="9"/>
        <v>　　　()</v>
      </c>
      <c r="H90" s="61"/>
      <c r="I90" s="65">
        <f>MOD(記録入力!$C$1,100)*100+ROW(男子選手!A86)</f>
        <v>86</v>
      </c>
      <c r="J90" s="65" t="str">
        <f>IFERROR(VLOOKUP($I90,追加登録選手!$A$1:$F$1000,COLUMN()-8,FALSE),"")</f>
        <v/>
      </c>
      <c r="K90" s="65" t="str">
        <f>IFERROR(VLOOKUP($I90,追加登録選手!$A$1:$F$1000,COLUMN()-8,FALSE),"")</f>
        <v/>
      </c>
      <c r="L90" s="65" t="str">
        <f>IFERROR(VLOOKUP($I90,追加登録選手!$A$1:$F$1000,COLUMN()-8,FALSE),"")</f>
        <v/>
      </c>
      <c r="M90" s="65" t="str">
        <f>IFERROR(VLOOKUP($I90,追加登録選手!$A$1:$F$1000,COLUMN()-8,FALSE),"")</f>
        <v/>
      </c>
      <c r="N90" s="65" t="str">
        <f>IFERROR(VLOOKUP($I90,追加登録選手!$A$1:$F$1000,COLUMN()-8,FALSE),"")</f>
        <v/>
      </c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37">
      <c r="A91" s="27"/>
      <c r="B91" s="60">
        <f t="shared" si="5"/>
        <v>87</v>
      </c>
      <c r="C91" s="60" t="str">
        <f t="shared" si="6"/>
        <v>　　　</v>
      </c>
      <c r="D91" s="60" t="str">
        <f t="shared" si="7"/>
        <v xml:space="preserve"> </v>
      </c>
      <c r="E91" s="60" t="str">
        <f t="shared" si="8"/>
        <v/>
      </c>
      <c r="F91" s="60" t="str">
        <f>記録入力!$C$2</f>
        <v/>
      </c>
      <c r="G91" s="61" t="str">
        <f t="shared" si="9"/>
        <v>　　　()</v>
      </c>
      <c r="H91" s="61"/>
      <c r="I91" s="65">
        <f>MOD(記録入力!$C$1,100)*100+ROW(男子選手!A87)</f>
        <v>87</v>
      </c>
      <c r="J91" s="65" t="str">
        <f>IFERROR(VLOOKUP($I91,追加登録選手!$A$1:$F$1000,COLUMN()-8,FALSE),"")</f>
        <v/>
      </c>
      <c r="K91" s="65" t="str">
        <f>IFERROR(VLOOKUP($I91,追加登録選手!$A$1:$F$1000,COLUMN()-8,FALSE),"")</f>
        <v/>
      </c>
      <c r="L91" s="65" t="str">
        <f>IFERROR(VLOOKUP($I91,追加登録選手!$A$1:$F$1000,COLUMN()-8,FALSE),"")</f>
        <v/>
      </c>
      <c r="M91" s="65" t="str">
        <f>IFERROR(VLOOKUP($I91,追加登録選手!$A$1:$F$1000,COLUMN()-8,FALSE),"")</f>
        <v/>
      </c>
      <c r="N91" s="65" t="str">
        <f>IFERROR(VLOOKUP($I91,追加登録選手!$A$1:$F$1000,COLUMN()-8,FALSE),"")</f>
        <v/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1:37">
      <c r="A92" s="27"/>
      <c r="B92" s="60">
        <f t="shared" si="5"/>
        <v>88</v>
      </c>
      <c r="C92" s="60" t="str">
        <f t="shared" si="6"/>
        <v>　　　</v>
      </c>
      <c r="D92" s="60" t="str">
        <f t="shared" si="7"/>
        <v xml:space="preserve"> </v>
      </c>
      <c r="E92" s="60" t="str">
        <f t="shared" si="8"/>
        <v/>
      </c>
      <c r="F92" s="60" t="str">
        <f>記録入力!$C$2</f>
        <v/>
      </c>
      <c r="G92" s="61" t="str">
        <f t="shared" si="9"/>
        <v>　　　()</v>
      </c>
      <c r="H92" s="61"/>
      <c r="I92" s="65">
        <f>MOD(記録入力!$C$1,100)*100+ROW(男子選手!A88)</f>
        <v>88</v>
      </c>
      <c r="J92" s="65" t="str">
        <f>IFERROR(VLOOKUP($I92,追加登録選手!$A$1:$F$1000,COLUMN()-8,FALSE),"")</f>
        <v/>
      </c>
      <c r="K92" s="65" t="str">
        <f>IFERROR(VLOOKUP($I92,追加登録選手!$A$1:$F$1000,COLUMN()-8,FALSE),"")</f>
        <v/>
      </c>
      <c r="L92" s="65" t="str">
        <f>IFERROR(VLOOKUP($I92,追加登録選手!$A$1:$F$1000,COLUMN()-8,FALSE),"")</f>
        <v/>
      </c>
      <c r="M92" s="65" t="str">
        <f>IFERROR(VLOOKUP($I92,追加登録選手!$A$1:$F$1000,COLUMN()-8,FALSE),"")</f>
        <v/>
      </c>
      <c r="N92" s="65" t="str">
        <f>IFERROR(VLOOKUP($I92,追加登録選手!$A$1:$F$1000,COLUMN()-8,FALSE),"")</f>
        <v/>
      </c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1:37">
      <c r="A93" s="27"/>
      <c r="B93" s="60">
        <f t="shared" si="5"/>
        <v>89</v>
      </c>
      <c r="C93" s="60" t="str">
        <f t="shared" si="6"/>
        <v>　　　</v>
      </c>
      <c r="D93" s="60" t="str">
        <f t="shared" si="7"/>
        <v xml:space="preserve"> </v>
      </c>
      <c r="E93" s="60" t="str">
        <f t="shared" si="8"/>
        <v/>
      </c>
      <c r="F93" s="60" t="str">
        <f>記録入力!$C$2</f>
        <v/>
      </c>
      <c r="G93" s="61" t="str">
        <f t="shared" si="9"/>
        <v>　　　()</v>
      </c>
      <c r="H93" s="61"/>
      <c r="I93" s="65">
        <f>MOD(記録入力!$C$1,100)*100+ROW(男子選手!A89)</f>
        <v>89</v>
      </c>
      <c r="J93" s="65" t="str">
        <f>IFERROR(VLOOKUP($I93,追加登録選手!$A$1:$F$1000,COLUMN()-8,FALSE),"")</f>
        <v/>
      </c>
      <c r="K93" s="65" t="str">
        <f>IFERROR(VLOOKUP($I93,追加登録選手!$A$1:$F$1000,COLUMN()-8,FALSE),"")</f>
        <v/>
      </c>
      <c r="L93" s="65" t="str">
        <f>IFERROR(VLOOKUP($I93,追加登録選手!$A$1:$F$1000,COLUMN()-8,FALSE),"")</f>
        <v/>
      </c>
      <c r="M93" s="65" t="str">
        <f>IFERROR(VLOOKUP($I93,追加登録選手!$A$1:$F$1000,COLUMN()-8,FALSE),"")</f>
        <v/>
      </c>
      <c r="N93" s="65" t="str">
        <f>IFERROR(VLOOKUP($I93,追加登録選手!$A$1:$F$1000,COLUMN()-8,FALSE),"")</f>
        <v/>
      </c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1:37">
      <c r="A94" s="27"/>
      <c r="B94" s="60">
        <f t="shared" si="5"/>
        <v>90</v>
      </c>
      <c r="C94" s="60" t="str">
        <f t="shared" si="6"/>
        <v>　　　</v>
      </c>
      <c r="D94" s="60" t="str">
        <f t="shared" si="7"/>
        <v xml:space="preserve"> </v>
      </c>
      <c r="E94" s="60" t="str">
        <f t="shared" si="8"/>
        <v/>
      </c>
      <c r="F94" s="60" t="str">
        <f>記録入力!$C$2</f>
        <v/>
      </c>
      <c r="G94" s="61" t="str">
        <f t="shared" si="9"/>
        <v>　　　()</v>
      </c>
      <c r="H94" s="61"/>
      <c r="I94" s="65">
        <f>MOD(記録入力!$C$1,100)*100+ROW(男子選手!A90)</f>
        <v>90</v>
      </c>
      <c r="J94" s="65" t="str">
        <f>IFERROR(VLOOKUP($I94,追加登録選手!$A$1:$F$1000,COLUMN()-8,FALSE),"")</f>
        <v/>
      </c>
      <c r="K94" s="65" t="str">
        <f>IFERROR(VLOOKUP($I94,追加登録選手!$A$1:$F$1000,COLUMN()-8,FALSE),"")</f>
        <v/>
      </c>
      <c r="L94" s="65" t="str">
        <f>IFERROR(VLOOKUP($I94,追加登録選手!$A$1:$F$1000,COLUMN()-8,FALSE),"")</f>
        <v/>
      </c>
      <c r="M94" s="65" t="str">
        <f>IFERROR(VLOOKUP($I94,追加登録選手!$A$1:$F$1000,COLUMN()-8,FALSE),"")</f>
        <v/>
      </c>
      <c r="N94" s="65" t="str">
        <f>IFERROR(VLOOKUP($I94,追加登録選手!$A$1:$F$1000,COLUMN()-8,FALSE),"")</f>
        <v/>
      </c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37">
      <c r="A95" s="27"/>
      <c r="B95" s="60">
        <f t="shared" si="5"/>
        <v>91</v>
      </c>
      <c r="C95" s="60" t="str">
        <f t="shared" si="6"/>
        <v>　　　</v>
      </c>
      <c r="D95" s="60" t="str">
        <f t="shared" si="7"/>
        <v xml:space="preserve"> </v>
      </c>
      <c r="E95" s="60" t="str">
        <f t="shared" si="8"/>
        <v/>
      </c>
      <c r="F95" s="60" t="str">
        <f>記録入力!$C$2</f>
        <v/>
      </c>
      <c r="G95" s="61" t="str">
        <f t="shared" si="9"/>
        <v>　　　()</v>
      </c>
      <c r="H95" s="61"/>
      <c r="I95" s="65">
        <f>MOD(記録入力!$C$1,100)*100+ROW(男子選手!A91)</f>
        <v>91</v>
      </c>
      <c r="J95" s="65" t="str">
        <f>IFERROR(VLOOKUP($I95,追加登録選手!$A$1:$F$1000,COLUMN()-8,FALSE),"")</f>
        <v/>
      </c>
      <c r="K95" s="65" t="str">
        <f>IFERROR(VLOOKUP($I95,追加登録選手!$A$1:$F$1000,COLUMN()-8,FALSE),"")</f>
        <v/>
      </c>
      <c r="L95" s="65" t="str">
        <f>IFERROR(VLOOKUP($I95,追加登録選手!$A$1:$F$1000,COLUMN()-8,FALSE),"")</f>
        <v/>
      </c>
      <c r="M95" s="65" t="str">
        <f>IFERROR(VLOOKUP($I95,追加登録選手!$A$1:$F$1000,COLUMN()-8,FALSE),"")</f>
        <v/>
      </c>
      <c r="N95" s="65" t="str">
        <f>IFERROR(VLOOKUP($I95,追加登録選手!$A$1:$F$1000,COLUMN()-8,FALSE),"")</f>
        <v/>
      </c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1:37">
      <c r="A96" s="27"/>
      <c r="B96" s="60">
        <f t="shared" si="5"/>
        <v>92</v>
      </c>
      <c r="C96" s="60" t="str">
        <f t="shared" si="6"/>
        <v>　　　</v>
      </c>
      <c r="D96" s="60" t="str">
        <f t="shared" si="7"/>
        <v xml:space="preserve"> </v>
      </c>
      <c r="E96" s="60" t="str">
        <f t="shared" si="8"/>
        <v/>
      </c>
      <c r="F96" s="60" t="str">
        <f>記録入力!$C$2</f>
        <v/>
      </c>
      <c r="G96" s="61" t="str">
        <f t="shared" si="9"/>
        <v>　　　()</v>
      </c>
      <c r="H96" s="61"/>
      <c r="I96" s="65">
        <f>MOD(記録入力!$C$1,100)*100+ROW(男子選手!A92)</f>
        <v>92</v>
      </c>
      <c r="J96" s="65" t="str">
        <f>IFERROR(VLOOKUP($I96,追加登録選手!$A$1:$F$1000,COLUMN()-8,FALSE),"")</f>
        <v/>
      </c>
      <c r="K96" s="65" t="str">
        <f>IFERROR(VLOOKUP($I96,追加登録選手!$A$1:$F$1000,COLUMN()-8,FALSE),"")</f>
        <v/>
      </c>
      <c r="L96" s="65" t="str">
        <f>IFERROR(VLOOKUP($I96,追加登録選手!$A$1:$F$1000,COLUMN()-8,FALSE),"")</f>
        <v/>
      </c>
      <c r="M96" s="65" t="str">
        <f>IFERROR(VLOOKUP($I96,追加登録選手!$A$1:$F$1000,COLUMN()-8,FALSE),"")</f>
        <v/>
      </c>
      <c r="N96" s="65" t="str">
        <f>IFERROR(VLOOKUP($I96,追加登録選手!$A$1:$F$1000,COLUMN()-8,FALSE),"")</f>
        <v/>
      </c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1:37">
      <c r="A97" s="27"/>
      <c r="B97" s="60">
        <f t="shared" si="5"/>
        <v>93</v>
      </c>
      <c r="C97" s="60" t="str">
        <f t="shared" si="6"/>
        <v>　　　</v>
      </c>
      <c r="D97" s="60" t="str">
        <f t="shared" si="7"/>
        <v xml:space="preserve"> </v>
      </c>
      <c r="E97" s="60" t="str">
        <f t="shared" si="8"/>
        <v/>
      </c>
      <c r="F97" s="60" t="str">
        <f>記録入力!$C$2</f>
        <v/>
      </c>
      <c r="G97" s="61" t="str">
        <f t="shared" si="9"/>
        <v>　　　()</v>
      </c>
      <c r="H97" s="61"/>
      <c r="I97" s="65">
        <f>MOD(記録入力!$C$1,100)*100+ROW(男子選手!A93)</f>
        <v>93</v>
      </c>
      <c r="J97" s="65" t="str">
        <f>IFERROR(VLOOKUP($I97,追加登録選手!$A$1:$F$1000,COLUMN()-8,FALSE),"")</f>
        <v/>
      </c>
      <c r="K97" s="65" t="str">
        <f>IFERROR(VLOOKUP($I97,追加登録選手!$A$1:$F$1000,COLUMN()-8,FALSE),"")</f>
        <v/>
      </c>
      <c r="L97" s="65" t="str">
        <f>IFERROR(VLOOKUP($I97,追加登録選手!$A$1:$F$1000,COLUMN()-8,FALSE),"")</f>
        <v/>
      </c>
      <c r="M97" s="65" t="str">
        <f>IFERROR(VLOOKUP($I97,追加登録選手!$A$1:$F$1000,COLUMN()-8,FALSE),"")</f>
        <v/>
      </c>
      <c r="N97" s="65" t="str">
        <f>IFERROR(VLOOKUP($I97,追加登録選手!$A$1:$F$1000,COLUMN()-8,FALSE),"")</f>
        <v/>
      </c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1:37">
      <c r="A98" s="27"/>
      <c r="B98" s="60">
        <f t="shared" si="5"/>
        <v>94</v>
      </c>
      <c r="C98" s="60" t="str">
        <f t="shared" si="6"/>
        <v>　　　</v>
      </c>
      <c r="D98" s="60" t="str">
        <f t="shared" si="7"/>
        <v xml:space="preserve"> </v>
      </c>
      <c r="E98" s="60" t="str">
        <f t="shared" si="8"/>
        <v/>
      </c>
      <c r="F98" s="60" t="str">
        <f>記録入力!$C$2</f>
        <v/>
      </c>
      <c r="G98" s="61" t="str">
        <f t="shared" si="9"/>
        <v>　　　()</v>
      </c>
      <c r="H98" s="61"/>
      <c r="I98" s="65">
        <f>MOD(記録入力!$C$1,100)*100+ROW(男子選手!A94)</f>
        <v>94</v>
      </c>
      <c r="J98" s="65" t="str">
        <f>IFERROR(VLOOKUP($I98,追加登録選手!$A$1:$F$1000,COLUMN()-8,FALSE),"")</f>
        <v/>
      </c>
      <c r="K98" s="65" t="str">
        <f>IFERROR(VLOOKUP($I98,追加登録選手!$A$1:$F$1000,COLUMN()-8,FALSE),"")</f>
        <v/>
      </c>
      <c r="L98" s="65" t="str">
        <f>IFERROR(VLOOKUP($I98,追加登録選手!$A$1:$F$1000,COLUMN()-8,FALSE),"")</f>
        <v/>
      </c>
      <c r="M98" s="65" t="str">
        <f>IFERROR(VLOOKUP($I98,追加登録選手!$A$1:$F$1000,COLUMN()-8,FALSE),"")</f>
        <v/>
      </c>
      <c r="N98" s="65" t="str">
        <f>IFERROR(VLOOKUP($I98,追加登録選手!$A$1:$F$1000,COLUMN()-8,FALSE),"")</f>
        <v/>
      </c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99" spans="1:37">
      <c r="A99" s="27"/>
      <c r="B99" s="60">
        <f t="shared" si="5"/>
        <v>95</v>
      </c>
      <c r="C99" s="60" t="str">
        <f t="shared" si="6"/>
        <v>　　　</v>
      </c>
      <c r="D99" s="60" t="str">
        <f t="shared" si="7"/>
        <v xml:space="preserve"> </v>
      </c>
      <c r="E99" s="60" t="str">
        <f t="shared" si="8"/>
        <v/>
      </c>
      <c r="F99" s="60" t="str">
        <f>記録入力!$C$2</f>
        <v/>
      </c>
      <c r="G99" s="61" t="str">
        <f t="shared" si="9"/>
        <v>　　　()</v>
      </c>
      <c r="H99" s="61"/>
      <c r="I99" s="65">
        <f>MOD(記録入力!$C$1,100)*100+ROW(男子選手!A95)</f>
        <v>95</v>
      </c>
      <c r="J99" s="65" t="str">
        <f>IFERROR(VLOOKUP($I99,追加登録選手!$A$1:$F$1000,COLUMN()-8,FALSE),"")</f>
        <v/>
      </c>
      <c r="K99" s="65" t="str">
        <f>IFERROR(VLOOKUP($I99,追加登録選手!$A$1:$F$1000,COLUMN()-8,FALSE),"")</f>
        <v/>
      </c>
      <c r="L99" s="65" t="str">
        <f>IFERROR(VLOOKUP($I99,追加登録選手!$A$1:$F$1000,COLUMN()-8,FALSE),"")</f>
        <v/>
      </c>
      <c r="M99" s="65" t="str">
        <f>IFERROR(VLOOKUP($I99,追加登録選手!$A$1:$F$1000,COLUMN()-8,FALSE),"")</f>
        <v/>
      </c>
      <c r="N99" s="65" t="str">
        <f>IFERROR(VLOOKUP($I99,追加登録選手!$A$1:$F$1000,COLUMN()-8,FALSE),"")</f>
        <v/>
      </c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</row>
    <row r="100" spans="1:37">
      <c r="A100" s="27"/>
      <c r="B100" s="60">
        <f t="shared" si="5"/>
        <v>96</v>
      </c>
      <c r="C100" s="60" t="str">
        <f t="shared" si="6"/>
        <v>　　　</v>
      </c>
      <c r="D100" s="60" t="str">
        <f t="shared" si="7"/>
        <v xml:space="preserve"> </v>
      </c>
      <c r="E100" s="60" t="str">
        <f t="shared" si="8"/>
        <v/>
      </c>
      <c r="F100" s="60" t="str">
        <f>記録入力!$C$2</f>
        <v/>
      </c>
      <c r="G100" s="61" t="str">
        <f t="shared" si="9"/>
        <v>　　　()</v>
      </c>
      <c r="H100" s="61"/>
      <c r="I100" s="65">
        <f>MOD(記録入力!$C$1,100)*100+ROW(男子選手!A96)</f>
        <v>96</v>
      </c>
      <c r="J100" s="65" t="str">
        <f>IFERROR(VLOOKUP($I100,追加登録選手!$A$1:$F$1000,COLUMN()-8,FALSE),"")</f>
        <v/>
      </c>
      <c r="K100" s="65" t="str">
        <f>IFERROR(VLOOKUP($I100,追加登録選手!$A$1:$F$1000,COLUMN()-8,FALSE),"")</f>
        <v/>
      </c>
      <c r="L100" s="65" t="str">
        <f>IFERROR(VLOOKUP($I100,追加登録選手!$A$1:$F$1000,COLUMN()-8,FALSE),"")</f>
        <v/>
      </c>
      <c r="M100" s="65" t="str">
        <f>IFERROR(VLOOKUP($I100,追加登録選手!$A$1:$F$1000,COLUMN()-8,FALSE),"")</f>
        <v/>
      </c>
      <c r="N100" s="65" t="str">
        <f>IFERROR(VLOOKUP($I100,追加登録選手!$A$1:$F$1000,COLUMN()-8,FALSE),"")</f>
        <v/>
      </c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1:37">
      <c r="A101" s="27"/>
      <c r="B101" s="60">
        <f t="shared" si="5"/>
        <v>97</v>
      </c>
      <c r="C101" s="60" t="str">
        <f t="shared" si="6"/>
        <v>　　　</v>
      </c>
      <c r="D101" s="60" t="str">
        <f t="shared" si="7"/>
        <v xml:space="preserve"> </v>
      </c>
      <c r="E101" s="60" t="str">
        <f t="shared" si="8"/>
        <v/>
      </c>
      <c r="F101" s="60" t="str">
        <f>記録入力!$C$2</f>
        <v/>
      </c>
      <c r="G101" s="61" t="str">
        <f t="shared" si="9"/>
        <v>　　　()</v>
      </c>
      <c r="H101" s="61"/>
      <c r="I101" s="65">
        <f>MOD(記録入力!$C$1,100)*100+ROW(男子選手!A97)</f>
        <v>97</v>
      </c>
      <c r="J101" s="65" t="str">
        <f>IFERROR(VLOOKUP($I101,追加登録選手!$A$1:$F$1000,COLUMN()-8,FALSE),"")</f>
        <v/>
      </c>
      <c r="K101" s="65" t="str">
        <f>IFERROR(VLOOKUP($I101,追加登録選手!$A$1:$F$1000,COLUMN()-8,FALSE),"")</f>
        <v/>
      </c>
      <c r="L101" s="65" t="str">
        <f>IFERROR(VLOOKUP($I101,追加登録選手!$A$1:$F$1000,COLUMN()-8,FALSE),"")</f>
        <v/>
      </c>
      <c r="M101" s="65" t="str">
        <f>IFERROR(VLOOKUP($I101,追加登録選手!$A$1:$F$1000,COLUMN()-8,FALSE),"")</f>
        <v/>
      </c>
      <c r="N101" s="65" t="str">
        <f>IFERROR(VLOOKUP($I101,追加登録選手!$A$1:$F$1000,COLUMN()-8,FALSE),"")</f>
        <v/>
      </c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spans="1:37">
      <c r="A102" s="27"/>
      <c r="B102" s="60">
        <f t="shared" si="5"/>
        <v>98</v>
      </c>
      <c r="C102" s="60" t="str">
        <f t="shared" si="6"/>
        <v>　　　</v>
      </c>
      <c r="D102" s="60" t="str">
        <f t="shared" si="7"/>
        <v xml:space="preserve"> </v>
      </c>
      <c r="E102" s="60" t="str">
        <f t="shared" si="8"/>
        <v/>
      </c>
      <c r="F102" s="60" t="str">
        <f>記録入力!$C$2</f>
        <v/>
      </c>
      <c r="G102" s="61" t="str">
        <f t="shared" si="9"/>
        <v>　　　()</v>
      </c>
      <c r="H102" s="61"/>
      <c r="I102" s="65">
        <f>MOD(記録入力!$C$1,100)*100+ROW(男子選手!A98)</f>
        <v>98</v>
      </c>
      <c r="J102" s="65" t="str">
        <f>IFERROR(VLOOKUP($I102,追加登録選手!$A$1:$F$1000,COLUMN()-8,FALSE),"")</f>
        <v/>
      </c>
      <c r="K102" s="65" t="str">
        <f>IFERROR(VLOOKUP($I102,追加登録選手!$A$1:$F$1000,COLUMN()-8,FALSE),"")</f>
        <v/>
      </c>
      <c r="L102" s="65" t="str">
        <f>IFERROR(VLOOKUP($I102,追加登録選手!$A$1:$F$1000,COLUMN()-8,FALSE),"")</f>
        <v/>
      </c>
      <c r="M102" s="65" t="str">
        <f>IFERROR(VLOOKUP($I102,追加登録選手!$A$1:$F$1000,COLUMN()-8,FALSE),"")</f>
        <v/>
      </c>
      <c r="N102" s="65" t="str">
        <f>IFERROR(VLOOKUP($I102,追加登録選手!$A$1:$F$1000,COLUMN()-8,FALSE),"")</f>
        <v/>
      </c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spans="1:37">
      <c r="A103" s="27"/>
      <c r="B103" s="60">
        <f t="shared" si="5"/>
        <v>99</v>
      </c>
      <c r="C103" s="60" t="str">
        <f t="shared" si="6"/>
        <v>　　　</v>
      </c>
      <c r="D103" s="60" t="str">
        <f t="shared" si="7"/>
        <v xml:space="preserve"> </v>
      </c>
      <c r="E103" s="60" t="str">
        <f t="shared" si="8"/>
        <v/>
      </c>
      <c r="F103" s="60" t="str">
        <f>記録入力!$C$2</f>
        <v/>
      </c>
      <c r="G103" s="61" t="str">
        <f t="shared" si="9"/>
        <v>　　　()</v>
      </c>
      <c r="H103" s="61"/>
      <c r="I103" s="65">
        <f>MOD(記録入力!$C$1,100)*100+ROW(男子選手!A99)</f>
        <v>99</v>
      </c>
      <c r="J103" s="65" t="str">
        <f>IFERROR(VLOOKUP($I103,追加登録選手!$A$1:$F$1000,COLUMN()-8,FALSE),"")</f>
        <v/>
      </c>
      <c r="K103" s="65" t="str">
        <f>IFERROR(VLOOKUP($I103,追加登録選手!$A$1:$F$1000,COLUMN()-8,FALSE),"")</f>
        <v/>
      </c>
      <c r="L103" s="65" t="str">
        <f>IFERROR(VLOOKUP($I103,追加登録選手!$A$1:$F$1000,COLUMN()-8,FALSE),"")</f>
        <v/>
      </c>
      <c r="M103" s="65" t="str">
        <f>IFERROR(VLOOKUP($I103,追加登録選手!$A$1:$F$1000,COLUMN()-8,FALSE),"")</f>
        <v/>
      </c>
      <c r="N103" s="65" t="str">
        <f>IFERROR(VLOOKUP($I103,追加登録選手!$A$1:$F$1000,COLUMN()-8,FALSE),"")</f>
        <v/>
      </c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</row>
    <row r="104" spans="1:37">
      <c r="A104" s="27"/>
      <c r="B104" s="28"/>
      <c r="C104" s="28">
        <v>-20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1:37">
      <c r="A105" s="27"/>
      <c r="B105" s="28"/>
      <c r="C105" s="28">
        <v>1</v>
      </c>
      <c r="D105" s="28" t="s">
        <v>42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</row>
    <row r="106" spans="1:37">
      <c r="A106" s="27"/>
      <c r="B106" s="28"/>
      <c r="C106" s="28">
        <v>2</v>
      </c>
      <c r="D106" s="28" t="s">
        <v>43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</row>
    <row r="107" spans="1:37">
      <c r="A107" s="27"/>
      <c r="B107" s="28"/>
      <c r="C107" s="28">
        <v>3</v>
      </c>
      <c r="D107" s="28" t="s">
        <v>44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</row>
    <row r="108" spans="1:37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</row>
    <row r="109" spans="1:37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1:37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</row>
    <row r="111" spans="1:37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</row>
    <row r="112" spans="1:37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</row>
    <row r="113" spans="1:37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</row>
    <row r="114" spans="1:37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</row>
    <row r="115" spans="1:37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</row>
    <row r="116" spans="1:37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</row>
    <row r="117" spans="1:37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</row>
    <row r="118" spans="1:37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</row>
    <row r="119" spans="1:37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</row>
    <row r="120" spans="1:37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</row>
    <row r="121" spans="1:37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</row>
    <row r="122" spans="1:37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</row>
    <row r="123" spans="1:37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</row>
    <row r="124" spans="1:37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</row>
    <row r="125" spans="1:37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</row>
    <row r="126" spans="1:37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</row>
    <row r="127" spans="1:37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</row>
    <row r="128" spans="1:37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</row>
    <row r="129" spans="1:37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</row>
    <row r="130" spans="1:37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</row>
    <row r="131" spans="1:37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</row>
    <row r="132" spans="1:37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</row>
    <row r="133" spans="1:37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</row>
    <row r="134" spans="1:37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</row>
    <row r="135" spans="1:37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spans="1:37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</row>
    <row r="137" spans="1:37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</row>
    <row r="138" spans="1:37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</row>
    <row r="139" spans="1:37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</row>
    <row r="140" spans="1:37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</row>
    <row r="141" spans="1:37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</row>
    <row r="142" spans="1:37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</row>
    <row r="143" spans="1:37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</row>
    <row r="144" spans="1:37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</row>
    <row r="145" spans="1:37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</row>
    <row r="146" spans="1:37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</row>
    <row r="147" spans="1:37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</row>
    <row r="148" spans="1:37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</row>
    <row r="149" spans="1:37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</row>
    <row r="150" spans="1:37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</row>
    <row r="151" spans="1:37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</row>
    <row r="152" spans="1:37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</row>
    <row r="153" spans="1:37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</row>
    <row r="154" spans="1:37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</row>
    <row r="155" spans="1:37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</row>
    <row r="156" spans="1:37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</row>
    <row r="157" spans="1:37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</row>
    <row r="158" spans="1:37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</row>
    <row r="159" spans="1:37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</row>
    <row r="160" spans="1:37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</row>
    <row r="161" spans="1:37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</row>
    <row r="162" spans="1:37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</row>
    <row r="163" spans="1:37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</row>
    <row r="164" spans="1:37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</row>
    <row r="165" spans="1:37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</row>
    <row r="166" spans="1:37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</row>
    <row r="167" spans="1:37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</row>
    <row r="168" spans="1:37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</row>
    <row r="169" spans="1:37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</row>
    <row r="170" spans="1:37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</row>
    <row r="171" spans="1:37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</row>
    <row r="172" spans="1:37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</row>
    <row r="173" spans="1:37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</row>
    <row r="174" spans="1:37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</row>
    <row r="175" spans="1:37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</row>
    <row r="176" spans="1:37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</row>
    <row r="177" spans="1:37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</row>
    <row r="178" spans="1:37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</row>
    <row r="179" spans="1:37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</row>
    <row r="180" spans="1:37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</row>
    <row r="181" spans="1:37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</row>
    <row r="182" spans="1:37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</row>
    <row r="183" spans="1:37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</row>
    <row r="184" spans="1:37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</row>
    <row r="185" spans="1:37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</row>
    <row r="186" spans="1:37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</row>
    <row r="187" spans="1:37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</row>
    <row r="188" spans="1:37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</row>
    <row r="189" spans="1:37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</row>
    <row r="190" spans="1:37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</row>
    <row r="191" spans="1:37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>
      <c r="A234" s="2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>
      <c r="A235" s="2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>
      <c r="A236" s="2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>
      <c r="A237" s="2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>
      <c r="A238" s="2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>
      <c r="A240" s="2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>
      <c r="A241" s="2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>
      <c r="A242" s="2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>
      <c r="A243" s="2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>
      <c r="A244" s="2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>
      <c r="A245" s="2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</sheetData>
  <sheetProtection sheet="1"/>
  <phoneticPr fontId="3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topLeftCell="A900" workbookViewId="0">
      <selection activeCell="A899" sqref="A1:XFD899"/>
    </sheetView>
  </sheetViews>
  <sheetFormatPr defaultRowHeight="11.25" customHeight="1"/>
  <cols>
    <col min="2" max="5" width="15.33203125" customWidth="1"/>
  </cols>
  <sheetData>
    <row r="1" spans="1:6" ht="11.25" hidden="1" customHeight="1">
      <c r="A1">
        <v>168</v>
      </c>
      <c r="B1" t="s">
        <v>150</v>
      </c>
      <c r="C1" t="s">
        <v>151</v>
      </c>
      <c r="D1" t="s">
        <v>152</v>
      </c>
      <c r="E1" t="s">
        <v>153</v>
      </c>
      <c r="F1" t="s">
        <v>104</v>
      </c>
    </row>
    <row r="2" spans="1:6" ht="11.25" hidden="1" customHeight="1">
      <c r="A2">
        <v>170</v>
      </c>
      <c r="B2" t="s">
        <v>154</v>
      </c>
      <c r="C2" t="s">
        <v>155</v>
      </c>
      <c r="D2" t="s">
        <v>156</v>
      </c>
      <c r="E2" t="s">
        <v>157</v>
      </c>
      <c r="F2" t="s">
        <v>104</v>
      </c>
    </row>
    <row r="3" spans="1:6" ht="11.25" hidden="1" customHeight="1">
      <c r="A3">
        <v>172</v>
      </c>
      <c r="B3" t="s">
        <v>158</v>
      </c>
      <c r="C3" t="s">
        <v>159</v>
      </c>
      <c r="D3" t="s">
        <v>160</v>
      </c>
      <c r="E3" t="s">
        <v>161</v>
      </c>
      <c r="F3" t="s">
        <v>104</v>
      </c>
    </row>
    <row r="4" spans="1:6" ht="11.25" hidden="1" customHeight="1">
      <c r="A4">
        <v>178</v>
      </c>
      <c r="B4" t="s">
        <v>165</v>
      </c>
      <c r="C4" t="s">
        <v>166</v>
      </c>
      <c r="D4" t="s">
        <v>167</v>
      </c>
      <c r="E4" t="s">
        <v>168</v>
      </c>
      <c r="F4" t="s">
        <v>111</v>
      </c>
    </row>
    <row r="5" spans="1:6" ht="11.25" hidden="1" customHeight="1">
      <c r="A5">
        <v>179</v>
      </c>
      <c r="B5" t="s">
        <v>169</v>
      </c>
      <c r="C5" t="s">
        <v>170</v>
      </c>
      <c r="D5" t="s">
        <v>171</v>
      </c>
      <c r="E5" t="s">
        <v>172</v>
      </c>
      <c r="F5" t="s">
        <v>111</v>
      </c>
    </row>
    <row r="6" spans="1:6" ht="11.25" hidden="1" customHeight="1">
      <c r="A6">
        <v>180</v>
      </c>
      <c r="B6" t="s">
        <v>173</v>
      </c>
      <c r="C6" t="s">
        <v>174</v>
      </c>
      <c r="D6" t="s">
        <v>175</v>
      </c>
      <c r="E6" t="s">
        <v>176</v>
      </c>
      <c r="F6" t="s">
        <v>111</v>
      </c>
    </row>
    <row r="7" spans="1:6" ht="11.25" hidden="1" customHeight="1">
      <c r="A7">
        <v>181</v>
      </c>
      <c r="B7" t="s">
        <v>177</v>
      </c>
      <c r="C7" t="s">
        <v>178</v>
      </c>
      <c r="D7" t="s">
        <v>179</v>
      </c>
      <c r="E7" t="s">
        <v>180</v>
      </c>
      <c r="F7" t="s">
        <v>111</v>
      </c>
    </row>
    <row r="8" spans="1:6" ht="11.25" hidden="1" customHeight="1">
      <c r="A8">
        <v>182</v>
      </c>
      <c r="B8" t="s">
        <v>181</v>
      </c>
      <c r="C8" t="s">
        <v>182</v>
      </c>
      <c r="D8" t="s">
        <v>183</v>
      </c>
      <c r="E8" t="s">
        <v>184</v>
      </c>
      <c r="F8" t="s">
        <v>111</v>
      </c>
    </row>
    <row r="9" spans="1:6" ht="11.25" hidden="1" customHeight="1">
      <c r="A9">
        <v>184</v>
      </c>
      <c r="B9" t="s">
        <v>186</v>
      </c>
      <c r="C9" t="s">
        <v>187</v>
      </c>
      <c r="D9" t="s">
        <v>188</v>
      </c>
      <c r="E9" t="s">
        <v>189</v>
      </c>
      <c r="F9" t="s">
        <v>111</v>
      </c>
    </row>
    <row r="10" spans="1:6" ht="11.25" hidden="1" customHeight="1">
      <c r="A10">
        <v>185</v>
      </c>
      <c r="B10" t="s">
        <v>190</v>
      </c>
      <c r="C10" t="s">
        <v>191</v>
      </c>
      <c r="D10" t="s">
        <v>192</v>
      </c>
      <c r="E10" t="s">
        <v>193</v>
      </c>
      <c r="F10" t="s">
        <v>111</v>
      </c>
    </row>
    <row r="11" spans="1:6" ht="11.25" hidden="1" customHeight="1">
      <c r="A11">
        <v>186</v>
      </c>
      <c r="B11" t="s">
        <v>194</v>
      </c>
      <c r="C11" t="s">
        <v>195</v>
      </c>
      <c r="D11" t="s">
        <v>196</v>
      </c>
      <c r="E11" t="s">
        <v>197</v>
      </c>
      <c r="F11" t="s">
        <v>111</v>
      </c>
    </row>
    <row r="12" spans="1:6" ht="11.25" hidden="1" customHeight="1">
      <c r="A12">
        <v>187</v>
      </c>
      <c r="B12" t="s">
        <v>147</v>
      </c>
      <c r="C12" t="s">
        <v>1555</v>
      </c>
      <c r="D12" t="s">
        <v>148</v>
      </c>
      <c r="E12" t="s">
        <v>1470</v>
      </c>
      <c r="F12" t="s">
        <v>111</v>
      </c>
    </row>
    <row r="13" spans="1:6" ht="11.25" hidden="1" customHeight="1">
      <c r="A13">
        <v>189</v>
      </c>
      <c r="B13" t="s">
        <v>1556</v>
      </c>
      <c r="C13" t="s">
        <v>1557</v>
      </c>
      <c r="D13" t="s">
        <v>1558</v>
      </c>
      <c r="E13" t="s">
        <v>443</v>
      </c>
      <c r="F13" t="s">
        <v>111</v>
      </c>
    </row>
    <row r="14" spans="1:6" ht="11.25" hidden="1" customHeight="1">
      <c r="A14">
        <v>190</v>
      </c>
      <c r="B14" t="s">
        <v>1559</v>
      </c>
      <c r="C14" t="s">
        <v>1560</v>
      </c>
      <c r="D14" t="s">
        <v>1561</v>
      </c>
      <c r="E14" t="s">
        <v>161</v>
      </c>
      <c r="F14" t="s">
        <v>126</v>
      </c>
    </row>
    <row r="15" spans="1:6" ht="11.25" hidden="1" customHeight="1">
      <c r="A15">
        <v>191</v>
      </c>
      <c r="B15" t="s">
        <v>990</v>
      </c>
      <c r="C15" t="s">
        <v>1562</v>
      </c>
      <c r="D15" t="s">
        <v>992</v>
      </c>
      <c r="E15" t="s">
        <v>1563</v>
      </c>
      <c r="F15" t="s">
        <v>126</v>
      </c>
    </row>
    <row r="16" spans="1:6" ht="11.25" hidden="1" customHeight="1">
      <c r="A16">
        <v>192</v>
      </c>
      <c r="B16" t="s">
        <v>514</v>
      </c>
      <c r="C16" t="s">
        <v>1564</v>
      </c>
      <c r="D16" t="s">
        <v>516</v>
      </c>
      <c r="E16" t="s">
        <v>999</v>
      </c>
      <c r="F16" t="s">
        <v>126</v>
      </c>
    </row>
    <row r="17" spans="1:6" ht="11.25" hidden="1" customHeight="1">
      <c r="A17">
        <v>193</v>
      </c>
      <c r="B17" t="s">
        <v>1565</v>
      </c>
      <c r="C17" t="s">
        <v>1566</v>
      </c>
      <c r="D17" t="s">
        <v>1567</v>
      </c>
      <c r="E17" t="s">
        <v>630</v>
      </c>
      <c r="F17" t="s">
        <v>126</v>
      </c>
    </row>
    <row r="18" spans="1:6" ht="11.25" hidden="1" customHeight="1">
      <c r="A18">
        <v>194</v>
      </c>
      <c r="B18" t="s">
        <v>1568</v>
      </c>
      <c r="C18" t="s">
        <v>1092</v>
      </c>
      <c r="D18" t="s">
        <v>1569</v>
      </c>
      <c r="E18" t="s">
        <v>458</v>
      </c>
      <c r="F18" t="s">
        <v>126</v>
      </c>
    </row>
    <row r="19" spans="1:6" ht="11.25" hidden="1" customHeight="1">
      <c r="A19">
        <v>195</v>
      </c>
      <c r="B19" t="s">
        <v>1570</v>
      </c>
      <c r="C19" t="s">
        <v>1571</v>
      </c>
      <c r="D19" t="s">
        <v>1572</v>
      </c>
      <c r="E19" t="s">
        <v>1573</v>
      </c>
      <c r="F19" t="s">
        <v>126</v>
      </c>
    </row>
    <row r="20" spans="1:6" ht="11.25" hidden="1" customHeight="1">
      <c r="A20">
        <v>196</v>
      </c>
      <c r="B20" t="s">
        <v>1574</v>
      </c>
      <c r="C20" t="s">
        <v>1575</v>
      </c>
      <c r="D20" t="s">
        <v>1576</v>
      </c>
      <c r="E20" t="s">
        <v>1577</v>
      </c>
      <c r="F20" t="s">
        <v>126</v>
      </c>
    </row>
    <row r="21" spans="1:6" ht="11.25" hidden="1" customHeight="1">
      <c r="A21">
        <v>197</v>
      </c>
      <c r="B21" t="s">
        <v>627</v>
      </c>
      <c r="C21" t="s">
        <v>1578</v>
      </c>
      <c r="D21" t="s">
        <v>629</v>
      </c>
      <c r="E21" t="s">
        <v>1579</v>
      </c>
      <c r="F21" t="s">
        <v>126</v>
      </c>
    </row>
    <row r="22" spans="1:6" ht="11.25" hidden="1" customHeight="1">
      <c r="A22">
        <v>198</v>
      </c>
      <c r="B22" t="s">
        <v>1138</v>
      </c>
      <c r="C22" t="s">
        <v>1580</v>
      </c>
      <c r="D22" t="s">
        <v>1140</v>
      </c>
      <c r="E22" t="s">
        <v>660</v>
      </c>
      <c r="F22" t="s">
        <v>126</v>
      </c>
    </row>
    <row r="23" spans="1:6" ht="11.25" hidden="1" customHeight="1">
      <c r="A23">
        <v>199</v>
      </c>
      <c r="B23" t="s">
        <v>1514</v>
      </c>
      <c r="C23" t="s">
        <v>386</v>
      </c>
      <c r="D23" t="s">
        <v>754</v>
      </c>
      <c r="E23" t="s">
        <v>176</v>
      </c>
      <c r="F23" t="s">
        <v>126</v>
      </c>
    </row>
    <row r="24" spans="1:6" ht="11.25" hidden="1" customHeight="1">
      <c r="A24">
        <v>201</v>
      </c>
      <c r="B24" t="s">
        <v>296</v>
      </c>
      <c r="C24" t="s">
        <v>1581</v>
      </c>
      <c r="D24" t="s">
        <v>298</v>
      </c>
      <c r="E24" t="s">
        <v>309</v>
      </c>
      <c r="F24" t="s">
        <v>126</v>
      </c>
    </row>
    <row r="25" spans="1:6" ht="11.25" hidden="1" customHeight="1">
      <c r="A25">
        <v>202</v>
      </c>
      <c r="B25" t="s">
        <v>654</v>
      </c>
      <c r="C25" t="s">
        <v>1582</v>
      </c>
      <c r="D25" t="s">
        <v>656</v>
      </c>
      <c r="E25" t="s">
        <v>630</v>
      </c>
      <c r="F25" t="s">
        <v>126</v>
      </c>
    </row>
    <row r="26" spans="1:6" ht="11.25" hidden="1" customHeight="1">
      <c r="A26">
        <v>203</v>
      </c>
      <c r="B26" t="s">
        <v>198</v>
      </c>
      <c r="C26" t="s">
        <v>1133</v>
      </c>
      <c r="D26" t="s">
        <v>199</v>
      </c>
      <c r="E26" t="s">
        <v>1134</v>
      </c>
      <c r="F26" t="s">
        <v>126</v>
      </c>
    </row>
    <row r="27" spans="1:6" ht="11.25" hidden="1" customHeight="1">
      <c r="A27">
        <v>204</v>
      </c>
      <c r="B27" t="s">
        <v>1583</v>
      </c>
      <c r="C27" t="s">
        <v>1584</v>
      </c>
      <c r="D27" t="s">
        <v>1585</v>
      </c>
      <c r="E27" t="s">
        <v>1586</v>
      </c>
      <c r="F27" t="s">
        <v>126</v>
      </c>
    </row>
    <row r="28" spans="1:6" ht="11.25" hidden="1" customHeight="1">
      <c r="A28">
        <v>205</v>
      </c>
      <c r="B28" t="s">
        <v>1587</v>
      </c>
      <c r="C28" t="s">
        <v>1588</v>
      </c>
      <c r="D28" t="s">
        <v>1589</v>
      </c>
      <c r="E28" t="s">
        <v>431</v>
      </c>
      <c r="F28" t="s">
        <v>126</v>
      </c>
    </row>
    <row r="29" spans="1:6" ht="11.25" hidden="1" customHeight="1">
      <c r="A29">
        <v>206</v>
      </c>
      <c r="B29" t="s">
        <v>1590</v>
      </c>
      <c r="C29" t="s">
        <v>1591</v>
      </c>
      <c r="D29" t="s">
        <v>1592</v>
      </c>
      <c r="E29" t="s">
        <v>1512</v>
      </c>
      <c r="F29" t="s">
        <v>126</v>
      </c>
    </row>
    <row r="30" spans="1:6" ht="11.25" hidden="1" customHeight="1">
      <c r="A30">
        <v>207</v>
      </c>
      <c r="B30" t="s">
        <v>654</v>
      </c>
      <c r="C30" t="s">
        <v>1593</v>
      </c>
      <c r="D30" t="s">
        <v>656</v>
      </c>
      <c r="E30" t="s">
        <v>898</v>
      </c>
      <c r="F30" t="s">
        <v>126</v>
      </c>
    </row>
    <row r="31" spans="1:6" ht="11.25" hidden="1" customHeight="1">
      <c r="A31">
        <v>208</v>
      </c>
      <c r="B31" t="s">
        <v>1594</v>
      </c>
      <c r="C31" t="s">
        <v>1595</v>
      </c>
      <c r="D31" t="s">
        <v>1596</v>
      </c>
      <c r="E31" t="s">
        <v>1194</v>
      </c>
      <c r="F31" t="s">
        <v>126</v>
      </c>
    </row>
    <row r="32" spans="1:6" ht="11.25" hidden="1" customHeight="1">
      <c r="A32">
        <v>209</v>
      </c>
      <c r="B32" t="s">
        <v>973</v>
      </c>
      <c r="C32" t="s">
        <v>1597</v>
      </c>
      <c r="D32" t="s">
        <v>975</v>
      </c>
      <c r="E32" t="s">
        <v>161</v>
      </c>
      <c r="F32" t="s">
        <v>126</v>
      </c>
    </row>
    <row r="33" spans="1:6" ht="11.25" hidden="1" customHeight="1">
      <c r="A33">
        <v>210</v>
      </c>
      <c r="B33" t="s">
        <v>1598</v>
      </c>
      <c r="C33" t="s">
        <v>1599</v>
      </c>
      <c r="D33" t="s">
        <v>1600</v>
      </c>
      <c r="E33" t="s">
        <v>1601</v>
      </c>
      <c r="F33" t="s">
        <v>126</v>
      </c>
    </row>
    <row r="34" spans="1:6" ht="11.25" hidden="1" customHeight="1">
      <c r="A34">
        <v>211</v>
      </c>
      <c r="B34" t="s">
        <v>627</v>
      </c>
      <c r="C34" t="s">
        <v>1602</v>
      </c>
      <c r="D34" t="s">
        <v>629</v>
      </c>
      <c r="E34" t="s">
        <v>1178</v>
      </c>
      <c r="F34" t="s">
        <v>126</v>
      </c>
    </row>
    <row r="35" spans="1:6" ht="11.25" hidden="1" customHeight="1">
      <c r="A35">
        <v>212</v>
      </c>
      <c r="B35" t="s">
        <v>1603</v>
      </c>
      <c r="C35" t="s">
        <v>121</v>
      </c>
      <c r="D35" t="s">
        <v>1187</v>
      </c>
      <c r="E35" t="s">
        <v>327</v>
      </c>
      <c r="F35" t="s">
        <v>126</v>
      </c>
    </row>
    <row r="36" spans="1:6" ht="11.25" hidden="1" customHeight="1">
      <c r="A36">
        <v>213</v>
      </c>
      <c r="B36" t="s">
        <v>1604</v>
      </c>
      <c r="C36" t="s">
        <v>1605</v>
      </c>
      <c r="D36" t="s">
        <v>1606</v>
      </c>
      <c r="E36" t="s">
        <v>1102</v>
      </c>
      <c r="F36" t="s">
        <v>126</v>
      </c>
    </row>
    <row r="37" spans="1:6" ht="11.25" hidden="1" customHeight="1">
      <c r="A37">
        <v>214</v>
      </c>
      <c r="B37" t="s">
        <v>1607</v>
      </c>
      <c r="C37" t="s">
        <v>1608</v>
      </c>
      <c r="D37" t="s">
        <v>1609</v>
      </c>
      <c r="E37" t="s">
        <v>1610</v>
      </c>
      <c r="F37" t="s">
        <v>126</v>
      </c>
    </row>
    <row r="38" spans="1:6" ht="11.25" hidden="1" customHeight="1">
      <c r="A38">
        <v>215</v>
      </c>
      <c r="B38" t="s">
        <v>158</v>
      </c>
      <c r="C38" t="s">
        <v>1611</v>
      </c>
      <c r="D38" t="s">
        <v>160</v>
      </c>
      <c r="E38" t="s">
        <v>1612</v>
      </c>
      <c r="F38" t="s">
        <v>126</v>
      </c>
    </row>
    <row r="39" spans="1:6" ht="11.25" hidden="1" customHeight="1">
      <c r="A39">
        <v>216</v>
      </c>
      <c r="B39" t="s">
        <v>299</v>
      </c>
      <c r="C39" t="s">
        <v>1613</v>
      </c>
      <c r="D39" t="s">
        <v>301</v>
      </c>
      <c r="E39" t="s">
        <v>1614</v>
      </c>
      <c r="F39" t="s">
        <v>126</v>
      </c>
    </row>
    <row r="40" spans="1:6" ht="11.25" hidden="1" customHeight="1">
      <c r="A40">
        <v>217</v>
      </c>
      <c r="B40" t="s">
        <v>1615</v>
      </c>
      <c r="C40" t="s">
        <v>497</v>
      </c>
      <c r="D40" t="s">
        <v>1616</v>
      </c>
      <c r="E40" t="s">
        <v>161</v>
      </c>
      <c r="F40" t="s">
        <v>126</v>
      </c>
    </row>
    <row r="41" spans="1:6" ht="11.25" hidden="1" customHeight="1">
      <c r="A41">
        <v>267</v>
      </c>
      <c r="B41" t="s">
        <v>213</v>
      </c>
      <c r="C41" t="s">
        <v>214</v>
      </c>
      <c r="D41" t="s">
        <v>202</v>
      </c>
      <c r="E41" t="s">
        <v>215</v>
      </c>
      <c r="F41" t="s">
        <v>104</v>
      </c>
    </row>
    <row r="42" spans="1:6" ht="11.25" hidden="1" customHeight="1">
      <c r="A42">
        <v>268</v>
      </c>
      <c r="B42" t="s">
        <v>216</v>
      </c>
      <c r="C42" t="s">
        <v>217</v>
      </c>
      <c r="D42" t="s">
        <v>218</v>
      </c>
      <c r="E42" t="s">
        <v>219</v>
      </c>
      <c r="F42" t="s">
        <v>104</v>
      </c>
    </row>
    <row r="43" spans="1:6" ht="11.25" hidden="1" customHeight="1">
      <c r="A43">
        <v>269</v>
      </c>
      <c r="B43" t="s">
        <v>220</v>
      </c>
      <c r="C43" t="s">
        <v>221</v>
      </c>
      <c r="D43" t="s">
        <v>222</v>
      </c>
      <c r="E43" t="s">
        <v>223</v>
      </c>
      <c r="F43" t="s">
        <v>104</v>
      </c>
    </row>
    <row r="44" spans="1:6" ht="11.25" hidden="1" customHeight="1">
      <c r="A44">
        <v>270</v>
      </c>
      <c r="B44" t="s">
        <v>224</v>
      </c>
      <c r="C44" t="s">
        <v>225</v>
      </c>
      <c r="D44" t="s">
        <v>226</v>
      </c>
      <c r="E44" t="s">
        <v>227</v>
      </c>
      <c r="F44" t="s">
        <v>104</v>
      </c>
    </row>
    <row r="45" spans="1:6" ht="11.25" hidden="1" customHeight="1">
      <c r="A45">
        <v>271</v>
      </c>
      <c r="B45" t="s">
        <v>228</v>
      </c>
      <c r="C45" t="s">
        <v>229</v>
      </c>
      <c r="D45" t="s">
        <v>230</v>
      </c>
      <c r="E45" t="s">
        <v>231</v>
      </c>
      <c r="F45" t="s">
        <v>104</v>
      </c>
    </row>
    <row r="46" spans="1:6" ht="11.25" hidden="1" customHeight="1">
      <c r="A46">
        <v>272</v>
      </c>
      <c r="B46" t="s">
        <v>147</v>
      </c>
      <c r="C46" t="s">
        <v>232</v>
      </c>
      <c r="D46" t="s">
        <v>148</v>
      </c>
      <c r="E46" t="s">
        <v>233</v>
      </c>
      <c r="F46" t="s">
        <v>104</v>
      </c>
    </row>
    <row r="47" spans="1:6" ht="11.25" hidden="1" customHeight="1">
      <c r="A47">
        <v>273</v>
      </c>
      <c r="B47" t="s">
        <v>234</v>
      </c>
      <c r="C47" t="s">
        <v>235</v>
      </c>
      <c r="D47" t="s">
        <v>236</v>
      </c>
      <c r="E47" t="s">
        <v>237</v>
      </c>
      <c r="F47" t="s">
        <v>104</v>
      </c>
    </row>
    <row r="48" spans="1:6" ht="11.25" hidden="1" customHeight="1">
      <c r="A48">
        <v>274</v>
      </c>
      <c r="B48" t="s">
        <v>238</v>
      </c>
      <c r="C48" t="s">
        <v>239</v>
      </c>
      <c r="D48" t="s">
        <v>240</v>
      </c>
      <c r="E48" t="s">
        <v>241</v>
      </c>
      <c r="F48" t="s">
        <v>104</v>
      </c>
    </row>
    <row r="49" spans="1:6" ht="11.25" hidden="1" customHeight="1">
      <c r="A49">
        <v>275</v>
      </c>
      <c r="B49" t="s">
        <v>158</v>
      </c>
      <c r="C49" t="s">
        <v>242</v>
      </c>
      <c r="D49" t="s">
        <v>160</v>
      </c>
      <c r="E49" t="s">
        <v>243</v>
      </c>
      <c r="F49" t="s">
        <v>104</v>
      </c>
    </row>
    <row r="50" spans="1:6" ht="11.25" hidden="1" customHeight="1">
      <c r="A50">
        <v>277</v>
      </c>
      <c r="B50" t="s">
        <v>247</v>
      </c>
      <c r="C50" t="s">
        <v>248</v>
      </c>
      <c r="D50" t="s">
        <v>249</v>
      </c>
      <c r="E50" t="s">
        <v>250</v>
      </c>
      <c r="F50" t="s">
        <v>104</v>
      </c>
    </row>
    <row r="51" spans="1:6" ht="11.25" hidden="1" customHeight="1">
      <c r="A51">
        <v>278</v>
      </c>
      <c r="B51" t="s">
        <v>251</v>
      </c>
      <c r="C51" t="s">
        <v>252</v>
      </c>
      <c r="D51" t="s">
        <v>253</v>
      </c>
      <c r="E51" t="s">
        <v>254</v>
      </c>
      <c r="F51" t="s">
        <v>104</v>
      </c>
    </row>
    <row r="52" spans="1:6" ht="11.25" hidden="1" customHeight="1">
      <c r="A52">
        <v>279</v>
      </c>
      <c r="B52" t="s">
        <v>255</v>
      </c>
      <c r="C52" t="s">
        <v>256</v>
      </c>
      <c r="D52" t="s">
        <v>257</v>
      </c>
      <c r="E52" t="s">
        <v>258</v>
      </c>
      <c r="F52" t="s">
        <v>104</v>
      </c>
    </row>
    <row r="53" spans="1:6" ht="11.25" hidden="1" customHeight="1">
      <c r="A53">
        <v>280</v>
      </c>
      <c r="B53" t="s">
        <v>259</v>
      </c>
      <c r="C53" t="s">
        <v>260</v>
      </c>
      <c r="D53" t="s">
        <v>261</v>
      </c>
      <c r="E53" t="s">
        <v>262</v>
      </c>
      <c r="F53" t="s">
        <v>111</v>
      </c>
    </row>
    <row r="54" spans="1:6" ht="11.25" hidden="1" customHeight="1">
      <c r="A54">
        <v>281</v>
      </c>
      <c r="B54" t="s">
        <v>263</v>
      </c>
      <c r="C54" t="s">
        <v>264</v>
      </c>
      <c r="D54" t="s">
        <v>265</v>
      </c>
      <c r="E54" t="s">
        <v>250</v>
      </c>
      <c r="F54" t="s">
        <v>111</v>
      </c>
    </row>
    <row r="55" spans="1:6" ht="11.25" hidden="1" customHeight="1">
      <c r="A55">
        <v>282</v>
      </c>
      <c r="B55" t="s">
        <v>266</v>
      </c>
      <c r="C55" t="s">
        <v>267</v>
      </c>
      <c r="D55" t="s">
        <v>268</v>
      </c>
      <c r="E55" t="s">
        <v>200</v>
      </c>
      <c r="F55" t="s">
        <v>111</v>
      </c>
    </row>
    <row r="56" spans="1:6" ht="11.25" hidden="1" customHeight="1">
      <c r="A56">
        <v>283</v>
      </c>
      <c r="B56" t="s">
        <v>269</v>
      </c>
      <c r="C56" t="s">
        <v>270</v>
      </c>
      <c r="D56" t="s">
        <v>271</v>
      </c>
      <c r="E56" t="s">
        <v>272</v>
      </c>
      <c r="F56" t="s">
        <v>111</v>
      </c>
    </row>
    <row r="57" spans="1:6" ht="11.25" hidden="1" customHeight="1">
      <c r="A57">
        <v>285</v>
      </c>
      <c r="B57" t="s">
        <v>273</v>
      </c>
      <c r="C57" t="s">
        <v>274</v>
      </c>
      <c r="D57" t="s">
        <v>275</v>
      </c>
      <c r="E57" t="s">
        <v>250</v>
      </c>
      <c r="F57" t="s">
        <v>111</v>
      </c>
    </row>
    <row r="58" spans="1:6" ht="11.25" hidden="1" customHeight="1">
      <c r="A58">
        <v>286</v>
      </c>
      <c r="B58" t="s">
        <v>276</v>
      </c>
      <c r="C58" t="s">
        <v>277</v>
      </c>
      <c r="D58" t="s">
        <v>278</v>
      </c>
      <c r="E58" t="s">
        <v>279</v>
      </c>
      <c r="F58" t="s">
        <v>111</v>
      </c>
    </row>
    <row r="59" spans="1:6" ht="11.25" hidden="1" customHeight="1">
      <c r="A59">
        <v>287</v>
      </c>
      <c r="B59" t="s">
        <v>280</v>
      </c>
      <c r="C59" t="s">
        <v>281</v>
      </c>
      <c r="D59" t="s">
        <v>282</v>
      </c>
      <c r="E59" t="s">
        <v>283</v>
      </c>
      <c r="F59" t="s">
        <v>111</v>
      </c>
    </row>
    <row r="60" spans="1:6" ht="11.25" hidden="1" customHeight="1">
      <c r="A60">
        <v>288</v>
      </c>
      <c r="B60" t="s">
        <v>284</v>
      </c>
      <c r="C60" t="s">
        <v>285</v>
      </c>
      <c r="D60" t="s">
        <v>286</v>
      </c>
      <c r="E60" t="s">
        <v>287</v>
      </c>
      <c r="F60" t="s">
        <v>111</v>
      </c>
    </row>
    <row r="61" spans="1:6" ht="11.25" hidden="1" customHeight="1">
      <c r="A61">
        <v>289</v>
      </c>
      <c r="B61" t="s">
        <v>288</v>
      </c>
      <c r="C61" t="s">
        <v>289</v>
      </c>
      <c r="D61" t="s">
        <v>290</v>
      </c>
      <c r="E61" t="s">
        <v>291</v>
      </c>
      <c r="F61" t="s">
        <v>111</v>
      </c>
    </row>
    <row r="62" spans="1:6" ht="11.25" hidden="1" customHeight="1">
      <c r="A62">
        <v>290</v>
      </c>
      <c r="B62" t="s">
        <v>292</v>
      </c>
      <c r="C62" t="s">
        <v>293</v>
      </c>
      <c r="D62" t="s">
        <v>294</v>
      </c>
      <c r="E62" t="s">
        <v>295</v>
      </c>
      <c r="F62" t="s">
        <v>111</v>
      </c>
    </row>
    <row r="63" spans="1:6" ht="11.25" hidden="1" customHeight="1">
      <c r="A63">
        <v>291</v>
      </c>
      <c r="B63" t="s">
        <v>296</v>
      </c>
      <c r="C63" t="s">
        <v>297</v>
      </c>
      <c r="D63" t="s">
        <v>298</v>
      </c>
      <c r="E63" t="s">
        <v>212</v>
      </c>
      <c r="F63" t="s">
        <v>111</v>
      </c>
    </row>
    <row r="64" spans="1:6" ht="11.25" hidden="1" customHeight="1">
      <c r="A64">
        <v>292</v>
      </c>
      <c r="B64" t="s">
        <v>299</v>
      </c>
      <c r="C64" t="s">
        <v>300</v>
      </c>
      <c r="D64" t="s">
        <v>301</v>
      </c>
      <c r="E64" t="s">
        <v>120</v>
      </c>
      <c r="F64" t="s">
        <v>111</v>
      </c>
    </row>
    <row r="65" spans="1:6" ht="11.25" hidden="1" customHeight="1">
      <c r="A65">
        <v>293</v>
      </c>
      <c r="B65" t="s">
        <v>302</v>
      </c>
      <c r="C65" t="s">
        <v>303</v>
      </c>
      <c r="D65" t="s">
        <v>304</v>
      </c>
      <c r="E65" t="s">
        <v>305</v>
      </c>
      <c r="F65" t="s">
        <v>111</v>
      </c>
    </row>
    <row r="66" spans="1:6" ht="11.25" hidden="1" customHeight="1">
      <c r="A66">
        <v>294</v>
      </c>
      <c r="B66" t="s">
        <v>306</v>
      </c>
      <c r="C66" t="s">
        <v>307</v>
      </c>
      <c r="D66" t="s">
        <v>308</v>
      </c>
      <c r="E66" t="s">
        <v>309</v>
      </c>
      <c r="F66" t="s">
        <v>111</v>
      </c>
    </row>
    <row r="67" spans="1:6" ht="11.25" hidden="1" customHeight="1">
      <c r="A67">
        <v>295</v>
      </c>
      <c r="B67" t="s">
        <v>310</v>
      </c>
      <c r="C67" t="s">
        <v>311</v>
      </c>
      <c r="D67" t="s">
        <v>312</v>
      </c>
      <c r="E67" t="s">
        <v>212</v>
      </c>
      <c r="F67" t="s">
        <v>111</v>
      </c>
    </row>
    <row r="68" spans="1:6" ht="11.25" hidden="1" customHeight="1">
      <c r="A68">
        <v>296</v>
      </c>
      <c r="B68" t="s">
        <v>313</v>
      </c>
      <c r="C68" t="s">
        <v>314</v>
      </c>
      <c r="D68" t="s">
        <v>315</v>
      </c>
      <c r="E68" t="s">
        <v>207</v>
      </c>
      <c r="F68" t="s">
        <v>111</v>
      </c>
    </row>
    <row r="69" spans="1:6" ht="11.25" hidden="1" customHeight="1">
      <c r="A69">
        <v>297</v>
      </c>
      <c r="B69" t="s">
        <v>316</v>
      </c>
      <c r="C69" t="s">
        <v>317</v>
      </c>
      <c r="D69" t="s">
        <v>318</v>
      </c>
      <c r="E69" t="s">
        <v>319</v>
      </c>
      <c r="F69" t="s">
        <v>111</v>
      </c>
    </row>
    <row r="70" spans="1:6" ht="11.25" hidden="1" customHeight="1">
      <c r="A70">
        <v>298</v>
      </c>
      <c r="B70" t="s">
        <v>320</v>
      </c>
      <c r="C70" t="s">
        <v>321</v>
      </c>
      <c r="D70" t="s">
        <v>322</v>
      </c>
      <c r="E70" t="s">
        <v>323</v>
      </c>
      <c r="F70" t="s">
        <v>111</v>
      </c>
    </row>
    <row r="71" spans="1:6" ht="11.25" hidden="1" customHeight="1">
      <c r="A71">
        <v>299</v>
      </c>
      <c r="B71" t="s">
        <v>324</v>
      </c>
      <c r="C71" t="s">
        <v>325</v>
      </c>
      <c r="D71" t="s">
        <v>326</v>
      </c>
      <c r="E71" t="s">
        <v>327</v>
      </c>
      <c r="F71" t="s">
        <v>111</v>
      </c>
    </row>
    <row r="72" spans="1:6" ht="11.25" hidden="1" customHeight="1">
      <c r="A72">
        <v>321</v>
      </c>
      <c r="B72" t="s">
        <v>329</v>
      </c>
      <c r="C72" t="s">
        <v>330</v>
      </c>
      <c r="D72" t="s">
        <v>331</v>
      </c>
      <c r="E72" t="s">
        <v>332</v>
      </c>
      <c r="F72" t="s">
        <v>104</v>
      </c>
    </row>
    <row r="73" spans="1:6" ht="11.25" hidden="1" customHeight="1">
      <c r="A73">
        <v>323</v>
      </c>
      <c r="B73" t="s">
        <v>333</v>
      </c>
      <c r="C73" t="s">
        <v>334</v>
      </c>
      <c r="D73" t="s">
        <v>335</v>
      </c>
      <c r="E73" t="s">
        <v>336</v>
      </c>
      <c r="F73" t="s">
        <v>104</v>
      </c>
    </row>
    <row r="74" spans="1:6" ht="11.25" hidden="1" customHeight="1">
      <c r="A74">
        <v>324</v>
      </c>
      <c r="B74" t="s">
        <v>337</v>
      </c>
      <c r="C74" t="s">
        <v>338</v>
      </c>
      <c r="D74" t="s">
        <v>339</v>
      </c>
      <c r="E74" t="s">
        <v>340</v>
      </c>
      <c r="F74" t="s">
        <v>104</v>
      </c>
    </row>
    <row r="75" spans="1:6" ht="11.25" hidden="1" customHeight="1">
      <c r="A75">
        <v>325</v>
      </c>
      <c r="B75" t="s">
        <v>341</v>
      </c>
      <c r="C75" t="s">
        <v>342</v>
      </c>
      <c r="D75" t="s">
        <v>343</v>
      </c>
      <c r="E75" t="s">
        <v>344</v>
      </c>
      <c r="F75" t="s">
        <v>104</v>
      </c>
    </row>
    <row r="76" spans="1:6" ht="11.25" hidden="1" customHeight="1">
      <c r="A76">
        <v>326</v>
      </c>
      <c r="B76" t="s">
        <v>345</v>
      </c>
      <c r="C76" t="s">
        <v>346</v>
      </c>
      <c r="D76" t="s">
        <v>347</v>
      </c>
      <c r="E76" t="s">
        <v>348</v>
      </c>
      <c r="F76" t="s">
        <v>104</v>
      </c>
    </row>
    <row r="77" spans="1:6" ht="11.25" hidden="1" customHeight="1">
      <c r="A77">
        <v>327</v>
      </c>
      <c r="B77" t="s">
        <v>349</v>
      </c>
      <c r="C77" t="s">
        <v>350</v>
      </c>
      <c r="D77" t="s">
        <v>351</v>
      </c>
      <c r="E77" t="s">
        <v>352</v>
      </c>
      <c r="F77" t="s">
        <v>104</v>
      </c>
    </row>
    <row r="78" spans="1:6" ht="11.25" hidden="1" customHeight="1">
      <c r="A78">
        <v>328</v>
      </c>
      <c r="B78" t="s">
        <v>310</v>
      </c>
      <c r="C78" t="s">
        <v>353</v>
      </c>
      <c r="D78" t="s">
        <v>312</v>
      </c>
      <c r="E78" t="s">
        <v>354</v>
      </c>
      <c r="F78" t="s">
        <v>104</v>
      </c>
    </row>
    <row r="79" spans="1:6" ht="11.25" hidden="1" customHeight="1">
      <c r="A79">
        <v>329</v>
      </c>
      <c r="B79" t="s">
        <v>355</v>
      </c>
      <c r="C79" t="s">
        <v>356</v>
      </c>
      <c r="D79" t="s">
        <v>357</v>
      </c>
      <c r="E79" t="s">
        <v>358</v>
      </c>
      <c r="F79" t="s">
        <v>111</v>
      </c>
    </row>
    <row r="80" spans="1:6" ht="11.25" hidden="1" customHeight="1">
      <c r="A80">
        <v>330</v>
      </c>
      <c r="B80" t="s">
        <v>359</v>
      </c>
      <c r="C80" t="s">
        <v>360</v>
      </c>
      <c r="D80" t="s">
        <v>361</v>
      </c>
      <c r="E80" t="s">
        <v>362</v>
      </c>
      <c r="F80" t="s">
        <v>111</v>
      </c>
    </row>
    <row r="81" spans="1:6" ht="11.25" hidden="1" customHeight="1">
      <c r="A81">
        <v>331</v>
      </c>
      <c r="B81" t="s">
        <v>363</v>
      </c>
      <c r="C81" t="s">
        <v>364</v>
      </c>
      <c r="D81" t="s">
        <v>365</v>
      </c>
      <c r="E81" t="s">
        <v>250</v>
      </c>
      <c r="F81" t="s">
        <v>111</v>
      </c>
    </row>
    <row r="82" spans="1:6" ht="11.25" hidden="1" customHeight="1">
      <c r="A82">
        <v>332</v>
      </c>
      <c r="B82" t="s">
        <v>366</v>
      </c>
      <c r="C82" t="s">
        <v>367</v>
      </c>
      <c r="D82" t="s">
        <v>368</v>
      </c>
      <c r="E82" t="s">
        <v>369</v>
      </c>
      <c r="F82" t="s">
        <v>111</v>
      </c>
    </row>
    <row r="83" spans="1:6" ht="11.25" hidden="1" customHeight="1">
      <c r="A83">
        <v>333</v>
      </c>
      <c r="B83" t="s">
        <v>370</v>
      </c>
      <c r="C83" t="s">
        <v>371</v>
      </c>
      <c r="D83" t="s">
        <v>372</v>
      </c>
      <c r="E83" t="s">
        <v>373</v>
      </c>
      <c r="F83" t="s">
        <v>111</v>
      </c>
    </row>
    <row r="84" spans="1:6" ht="11.25" hidden="1" customHeight="1">
      <c r="A84">
        <v>334</v>
      </c>
      <c r="B84" t="s">
        <v>374</v>
      </c>
      <c r="C84" t="s">
        <v>375</v>
      </c>
      <c r="D84" t="s">
        <v>376</v>
      </c>
      <c r="E84" t="s">
        <v>377</v>
      </c>
      <c r="F84" t="s">
        <v>111</v>
      </c>
    </row>
    <row r="85" spans="1:6" ht="11.25" hidden="1" customHeight="1">
      <c r="A85">
        <v>335</v>
      </c>
      <c r="B85" t="s">
        <v>378</v>
      </c>
      <c r="C85" t="s">
        <v>379</v>
      </c>
      <c r="D85" t="s">
        <v>380</v>
      </c>
      <c r="E85" t="s">
        <v>381</v>
      </c>
      <c r="F85" t="s">
        <v>111</v>
      </c>
    </row>
    <row r="86" spans="1:6" ht="11.25" hidden="1" customHeight="1">
      <c r="A86">
        <v>336</v>
      </c>
      <c r="B86" t="s">
        <v>382</v>
      </c>
      <c r="C86" t="s">
        <v>383</v>
      </c>
      <c r="D86" t="s">
        <v>384</v>
      </c>
      <c r="E86" t="s">
        <v>385</v>
      </c>
      <c r="F86" t="s">
        <v>111</v>
      </c>
    </row>
    <row r="87" spans="1:6" ht="11.25" hidden="1" customHeight="1">
      <c r="A87">
        <v>337</v>
      </c>
      <c r="B87" t="s">
        <v>313</v>
      </c>
      <c r="C87" t="s">
        <v>386</v>
      </c>
      <c r="D87" t="s">
        <v>315</v>
      </c>
      <c r="E87" t="s">
        <v>176</v>
      </c>
      <c r="F87" t="s">
        <v>111</v>
      </c>
    </row>
    <row r="88" spans="1:6" ht="11.25" hidden="1" customHeight="1">
      <c r="A88">
        <v>338</v>
      </c>
      <c r="B88" t="s">
        <v>387</v>
      </c>
      <c r="C88" t="s">
        <v>388</v>
      </c>
      <c r="D88" t="s">
        <v>389</v>
      </c>
      <c r="E88" t="s">
        <v>227</v>
      </c>
      <c r="F88" t="s">
        <v>111</v>
      </c>
    </row>
    <row r="89" spans="1:6" ht="11.25" hidden="1" customHeight="1">
      <c r="A89">
        <v>339</v>
      </c>
      <c r="B89" t="s">
        <v>390</v>
      </c>
      <c r="C89" t="s">
        <v>391</v>
      </c>
      <c r="D89" t="s">
        <v>392</v>
      </c>
      <c r="E89" t="s">
        <v>393</v>
      </c>
      <c r="F89" t="s">
        <v>111</v>
      </c>
    </row>
    <row r="90" spans="1:6" ht="11.25" hidden="1" customHeight="1">
      <c r="A90">
        <v>340</v>
      </c>
      <c r="B90" t="s">
        <v>394</v>
      </c>
      <c r="C90" t="s">
        <v>395</v>
      </c>
      <c r="D90" t="s">
        <v>396</v>
      </c>
      <c r="E90" t="s">
        <v>397</v>
      </c>
      <c r="F90" t="s">
        <v>111</v>
      </c>
    </row>
    <row r="91" spans="1:6" ht="11.25" hidden="1" customHeight="1">
      <c r="A91">
        <v>341</v>
      </c>
      <c r="B91" t="s">
        <v>131</v>
      </c>
      <c r="C91" t="s">
        <v>211</v>
      </c>
      <c r="D91" t="s">
        <v>132</v>
      </c>
      <c r="E91" t="s">
        <v>212</v>
      </c>
      <c r="F91" t="s">
        <v>126</v>
      </c>
    </row>
    <row r="92" spans="1:6" ht="11.25" hidden="1" customHeight="1">
      <c r="A92">
        <v>342</v>
      </c>
      <c r="B92" t="s">
        <v>162</v>
      </c>
      <c r="C92" t="s">
        <v>1617</v>
      </c>
      <c r="D92" t="s">
        <v>163</v>
      </c>
      <c r="E92" t="s">
        <v>1618</v>
      </c>
      <c r="F92" t="s">
        <v>126</v>
      </c>
    </row>
    <row r="93" spans="1:6" ht="11.25" hidden="1" customHeight="1">
      <c r="A93">
        <v>343</v>
      </c>
      <c r="B93" t="s">
        <v>926</v>
      </c>
      <c r="C93" t="s">
        <v>1619</v>
      </c>
      <c r="D93" t="s">
        <v>102</v>
      </c>
      <c r="E93" t="s">
        <v>630</v>
      </c>
      <c r="F93" t="s">
        <v>126</v>
      </c>
    </row>
    <row r="94" spans="1:6" ht="11.25" hidden="1" customHeight="1">
      <c r="A94">
        <v>344</v>
      </c>
      <c r="B94" t="s">
        <v>579</v>
      </c>
      <c r="C94" t="s">
        <v>1620</v>
      </c>
      <c r="D94" t="s">
        <v>581</v>
      </c>
      <c r="E94" t="s">
        <v>1247</v>
      </c>
      <c r="F94" t="s">
        <v>126</v>
      </c>
    </row>
    <row r="95" spans="1:6" ht="11.25" hidden="1" customHeight="1">
      <c r="A95">
        <v>345</v>
      </c>
      <c r="B95" t="s">
        <v>1621</v>
      </c>
      <c r="C95" t="s">
        <v>466</v>
      </c>
      <c r="D95" t="s">
        <v>859</v>
      </c>
      <c r="E95" t="s">
        <v>468</v>
      </c>
      <c r="F95" t="s">
        <v>126</v>
      </c>
    </row>
    <row r="96" spans="1:6" ht="11.25" hidden="1" customHeight="1">
      <c r="A96">
        <v>463</v>
      </c>
      <c r="B96" t="s">
        <v>399</v>
      </c>
      <c r="C96" t="s">
        <v>400</v>
      </c>
      <c r="D96" t="s">
        <v>401</v>
      </c>
      <c r="E96" t="s">
        <v>402</v>
      </c>
      <c r="F96" t="s">
        <v>104</v>
      </c>
    </row>
    <row r="97" spans="1:6" ht="11.25" hidden="1" customHeight="1">
      <c r="A97">
        <v>464</v>
      </c>
      <c r="B97" t="s">
        <v>403</v>
      </c>
      <c r="C97" t="s">
        <v>404</v>
      </c>
      <c r="D97" t="s">
        <v>405</v>
      </c>
      <c r="E97" t="s">
        <v>272</v>
      </c>
      <c r="F97" t="s">
        <v>104</v>
      </c>
    </row>
    <row r="98" spans="1:6" ht="11.25" hidden="1" customHeight="1">
      <c r="A98">
        <v>465</v>
      </c>
      <c r="B98" t="s">
        <v>406</v>
      </c>
      <c r="C98" t="s">
        <v>407</v>
      </c>
      <c r="D98" t="s">
        <v>408</v>
      </c>
      <c r="E98" t="s">
        <v>409</v>
      </c>
      <c r="F98" t="s">
        <v>104</v>
      </c>
    </row>
    <row r="99" spans="1:6" ht="11.25" hidden="1" customHeight="1">
      <c r="A99">
        <v>466</v>
      </c>
      <c r="B99" t="s">
        <v>410</v>
      </c>
      <c r="C99" t="s">
        <v>411</v>
      </c>
      <c r="D99" t="s">
        <v>412</v>
      </c>
      <c r="E99" t="s">
        <v>413</v>
      </c>
      <c r="F99" t="s">
        <v>104</v>
      </c>
    </row>
    <row r="100" spans="1:6" ht="11.25" hidden="1" customHeight="1">
      <c r="A100">
        <v>467</v>
      </c>
      <c r="B100" t="s">
        <v>299</v>
      </c>
      <c r="C100" t="s">
        <v>414</v>
      </c>
      <c r="D100" t="s">
        <v>301</v>
      </c>
      <c r="E100" t="s">
        <v>415</v>
      </c>
      <c r="F100" t="s">
        <v>104</v>
      </c>
    </row>
    <row r="101" spans="1:6" ht="11.25" hidden="1" customHeight="1">
      <c r="A101">
        <v>468</v>
      </c>
      <c r="B101" t="s">
        <v>136</v>
      </c>
      <c r="C101" t="s">
        <v>416</v>
      </c>
      <c r="D101" t="s">
        <v>138</v>
      </c>
      <c r="E101" t="s">
        <v>417</v>
      </c>
      <c r="F101" t="s">
        <v>104</v>
      </c>
    </row>
    <row r="102" spans="1:6" ht="11.25" hidden="1" customHeight="1">
      <c r="A102">
        <v>469</v>
      </c>
      <c r="B102" t="s">
        <v>418</v>
      </c>
      <c r="C102" t="s">
        <v>419</v>
      </c>
      <c r="D102" t="s">
        <v>420</v>
      </c>
      <c r="E102" t="s">
        <v>421</v>
      </c>
      <c r="F102" t="s">
        <v>111</v>
      </c>
    </row>
    <row r="103" spans="1:6" ht="11.25" hidden="1" customHeight="1">
      <c r="A103">
        <v>470</v>
      </c>
      <c r="B103" t="s">
        <v>422</v>
      </c>
      <c r="C103" t="s">
        <v>423</v>
      </c>
      <c r="D103" t="s">
        <v>424</v>
      </c>
      <c r="E103" t="s">
        <v>133</v>
      </c>
      <c r="F103" t="s">
        <v>111</v>
      </c>
    </row>
    <row r="104" spans="1:6" ht="11.25" hidden="1" customHeight="1">
      <c r="A104">
        <v>471</v>
      </c>
      <c r="B104" t="s">
        <v>425</v>
      </c>
      <c r="C104" t="s">
        <v>426</v>
      </c>
      <c r="D104" t="s">
        <v>102</v>
      </c>
      <c r="E104" t="s">
        <v>427</v>
      </c>
      <c r="F104" t="s">
        <v>111</v>
      </c>
    </row>
    <row r="105" spans="1:6" ht="11.25" hidden="1" customHeight="1">
      <c r="A105">
        <v>472</v>
      </c>
      <c r="B105" t="s">
        <v>428</v>
      </c>
      <c r="C105" t="s">
        <v>429</v>
      </c>
      <c r="D105" t="s">
        <v>430</v>
      </c>
      <c r="E105" t="s">
        <v>431</v>
      </c>
      <c r="F105" t="s">
        <v>111</v>
      </c>
    </row>
    <row r="106" spans="1:6" ht="11.25" hidden="1" customHeight="1">
      <c r="A106">
        <v>473</v>
      </c>
      <c r="B106" t="s">
        <v>1622</v>
      </c>
      <c r="C106" t="s">
        <v>1623</v>
      </c>
      <c r="D106" t="s">
        <v>1624</v>
      </c>
      <c r="E106" t="s">
        <v>398</v>
      </c>
      <c r="F106" t="s">
        <v>126</v>
      </c>
    </row>
    <row r="107" spans="1:6" ht="11.25" hidden="1" customHeight="1">
      <c r="A107">
        <v>474</v>
      </c>
      <c r="B107" t="s">
        <v>1625</v>
      </c>
      <c r="C107" t="s">
        <v>1626</v>
      </c>
      <c r="D107" t="s">
        <v>1627</v>
      </c>
      <c r="E107" t="s">
        <v>1628</v>
      </c>
      <c r="F107" t="s">
        <v>126</v>
      </c>
    </row>
    <row r="108" spans="1:6" ht="11.25" hidden="1" customHeight="1">
      <c r="A108">
        <v>475</v>
      </c>
      <c r="B108" t="s">
        <v>1629</v>
      </c>
      <c r="C108" t="s">
        <v>1630</v>
      </c>
      <c r="D108" t="s">
        <v>1631</v>
      </c>
      <c r="E108" t="s">
        <v>1632</v>
      </c>
      <c r="F108" t="s">
        <v>126</v>
      </c>
    </row>
    <row r="109" spans="1:6" ht="11.25" hidden="1" customHeight="1">
      <c r="A109">
        <v>476</v>
      </c>
      <c r="B109" t="s">
        <v>1633</v>
      </c>
      <c r="C109" t="s">
        <v>1634</v>
      </c>
      <c r="D109" t="s">
        <v>1635</v>
      </c>
      <c r="E109" t="s">
        <v>1636</v>
      </c>
      <c r="F109" t="s">
        <v>126</v>
      </c>
    </row>
    <row r="110" spans="1:6" ht="11.25" hidden="1" customHeight="1">
      <c r="A110">
        <v>477</v>
      </c>
      <c r="B110" t="s">
        <v>1637</v>
      </c>
      <c r="C110" t="s">
        <v>1638</v>
      </c>
      <c r="D110" t="s">
        <v>1639</v>
      </c>
      <c r="E110" t="s">
        <v>1477</v>
      </c>
      <c r="F110" t="s">
        <v>126</v>
      </c>
    </row>
    <row r="111" spans="1:6" ht="11.25" hidden="1" customHeight="1">
      <c r="A111">
        <v>478</v>
      </c>
      <c r="B111" t="s">
        <v>1640</v>
      </c>
      <c r="C111" t="s">
        <v>1641</v>
      </c>
      <c r="D111" t="s">
        <v>1642</v>
      </c>
      <c r="E111" t="s">
        <v>319</v>
      </c>
      <c r="F111" t="s">
        <v>126</v>
      </c>
    </row>
    <row r="112" spans="1:6" ht="11.25" hidden="1" customHeight="1">
      <c r="A112">
        <v>479</v>
      </c>
      <c r="B112" t="s">
        <v>701</v>
      </c>
      <c r="C112" t="s">
        <v>1643</v>
      </c>
      <c r="D112" t="s">
        <v>703</v>
      </c>
      <c r="E112" t="s">
        <v>1644</v>
      </c>
      <c r="F112" t="s">
        <v>126</v>
      </c>
    </row>
    <row r="113" spans="1:6" ht="11.25" hidden="1" customHeight="1">
      <c r="A113">
        <v>501</v>
      </c>
      <c r="B113" t="s">
        <v>432</v>
      </c>
      <c r="C113" t="s">
        <v>433</v>
      </c>
      <c r="D113" t="s">
        <v>434</v>
      </c>
      <c r="E113" t="s">
        <v>435</v>
      </c>
      <c r="F113" t="s">
        <v>104</v>
      </c>
    </row>
    <row r="114" spans="1:6" ht="11.25" hidden="1" customHeight="1">
      <c r="A114">
        <v>502</v>
      </c>
      <c r="B114" t="s">
        <v>436</v>
      </c>
      <c r="C114" t="s">
        <v>437</v>
      </c>
      <c r="D114" t="s">
        <v>438</v>
      </c>
      <c r="E114" t="s">
        <v>439</v>
      </c>
      <c r="F114" t="s">
        <v>104</v>
      </c>
    </row>
    <row r="115" spans="1:6" ht="11.25" hidden="1" customHeight="1">
      <c r="A115">
        <v>503</v>
      </c>
      <c r="B115" t="s">
        <v>440</v>
      </c>
      <c r="C115" t="s">
        <v>441</v>
      </c>
      <c r="D115" t="s">
        <v>442</v>
      </c>
      <c r="E115" t="s">
        <v>443</v>
      </c>
      <c r="F115" t="s">
        <v>104</v>
      </c>
    </row>
    <row r="116" spans="1:6" ht="11.25" hidden="1" customHeight="1">
      <c r="A116">
        <v>504</v>
      </c>
      <c r="B116" t="s">
        <v>444</v>
      </c>
      <c r="C116" t="s">
        <v>115</v>
      </c>
      <c r="D116" t="s">
        <v>445</v>
      </c>
      <c r="E116" t="s">
        <v>446</v>
      </c>
      <c r="F116" t="s">
        <v>104</v>
      </c>
    </row>
    <row r="117" spans="1:6" ht="11.25" hidden="1" customHeight="1">
      <c r="A117">
        <v>505</v>
      </c>
      <c r="B117" t="s">
        <v>447</v>
      </c>
      <c r="C117" t="s">
        <v>448</v>
      </c>
      <c r="D117" t="s">
        <v>449</v>
      </c>
      <c r="E117" t="s">
        <v>450</v>
      </c>
      <c r="F117" t="s">
        <v>104</v>
      </c>
    </row>
    <row r="118" spans="1:6" ht="11.25" hidden="1" customHeight="1">
      <c r="A118">
        <v>506</v>
      </c>
      <c r="B118" t="s">
        <v>451</v>
      </c>
      <c r="C118" t="s">
        <v>452</v>
      </c>
      <c r="D118" t="s">
        <v>453</v>
      </c>
      <c r="E118" t="s">
        <v>454</v>
      </c>
      <c r="F118" t="s">
        <v>104</v>
      </c>
    </row>
    <row r="119" spans="1:6" ht="11.25" hidden="1" customHeight="1">
      <c r="A119">
        <v>507</v>
      </c>
      <c r="B119" t="s">
        <v>455</v>
      </c>
      <c r="C119" t="s">
        <v>456</v>
      </c>
      <c r="D119" t="s">
        <v>457</v>
      </c>
      <c r="E119" t="s">
        <v>458</v>
      </c>
      <c r="F119" t="s">
        <v>111</v>
      </c>
    </row>
    <row r="120" spans="1:6" ht="11.25" hidden="1" customHeight="1">
      <c r="A120">
        <v>508</v>
      </c>
      <c r="B120" t="s">
        <v>459</v>
      </c>
      <c r="C120" t="s">
        <v>460</v>
      </c>
      <c r="D120" t="s">
        <v>461</v>
      </c>
      <c r="E120" t="s">
        <v>130</v>
      </c>
      <c r="F120" t="s">
        <v>111</v>
      </c>
    </row>
    <row r="121" spans="1:6" ht="11.25" hidden="1" customHeight="1">
      <c r="A121">
        <v>509</v>
      </c>
      <c r="B121" t="s">
        <v>462</v>
      </c>
      <c r="C121" t="s">
        <v>463</v>
      </c>
      <c r="D121" t="s">
        <v>464</v>
      </c>
      <c r="E121" t="s">
        <v>120</v>
      </c>
      <c r="F121" t="s">
        <v>111</v>
      </c>
    </row>
    <row r="122" spans="1:6" ht="11.25" hidden="1" customHeight="1">
      <c r="A122">
        <v>510</v>
      </c>
      <c r="B122" t="s">
        <v>465</v>
      </c>
      <c r="C122" t="s">
        <v>466</v>
      </c>
      <c r="D122" t="s">
        <v>467</v>
      </c>
      <c r="E122" t="s">
        <v>468</v>
      </c>
      <c r="F122" t="s">
        <v>111</v>
      </c>
    </row>
    <row r="123" spans="1:6" ht="11.25" hidden="1" customHeight="1">
      <c r="A123">
        <v>511</v>
      </c>
      <c r="B123" t="s">
        <v>238</v>
      </c>
      <c r="C123" t="s">
        <v>469</v>
      </c>
      <c r="D123" t="s">
        <v>240</v>
      </c>
      <c r="E123" t="s">
        <v>470</v>
      </c>
      <c r="F123" t="s">
        <v>111</v>
      </c>
    </row>
    <row r="124" spans="1:6" ht="11.25" hidden="1" customHeight="1">
      <c r="A124">
        <v>512</v>
      </c>
      <c r="B124" t="s">
        <v>471</v>
      </c>
      <c r="C124" t="s">
        <v>472</v>
      </c>
      <c r="D124" t="s">
        <v>473</v>
      </c>
      <c r="E124" t="s">
        <v>474</v>
      </c>
      <c r="F124" t="s">
        <v>111</v>
      </c>
    </row>
    <row r="125" spans="1:6" ht="11.25" hidden="1" customHeight="1">
      <c r="A125">
        <v>513</v>
      </c>
      <c r="B125" t="s">
        <v>147</v>
      </c>
      <c r="C125" t="s">
        <v>475</v>
      </c>
      <c r="D125" t="s">
        <v>148</v>
      </c>
      <c r="E125" t="s">
        <v>476</v>
      </c>
      <c r="F125" t="s">
        <v>111</v>
      </c>
    </row>
    <row r="126" spans="1:6" ht="11.25" hidden="1" customHeight="1">
      <c r="A126">
        <v>514</v>
      </c>
      <c r="B126" t="s">
        <v>477</v>
      </c>
      <c r="C126" t="s">
        <v>478</v>
      </c>
      <c r="D126" t="s">
        <v>109</v>
      </c>
      <c r="E126" t="s">
        <v>479</v>
      </c>
      <c r="F126" t="s">
        <v>111</v>
      </c>
    </row>
    <row r="127" spans="1:6" ht="11.25" hidden="1" customHeight="1">
      <c r="A127">
        <v>516</v>
      </c>
      <c r="B127" t="s">
        <v>481</v>
      </c>
      <c r="C127" t="s">
        <v>482</v>
      </c>
      <c r="D127" t="s">
        <v>483</v>
      </c>
      <c r="E127" t="s">
        <v>468</v>
      </c>
      <c r="F127" t="s">
        <v>111</v>
      </c>
    </row>
    <row r="128" spans="1:6" ht="11.25" hidden="1" customHeight="1">
      <c r="A128">
        <v>518</v>
      </c>
      <c r="B128" t="s">
        <v>123</v>
      </c>
      <c r="C128" t="s">
        <v>486</v>
      </c>
      <c r="D128" t="s">
        <v>125</v>
      </c>
      <c r="E128" t="s">
        <v>487</v>
      </c>
      <c r="F128" t="s">
        <v>111</v>
      </c>
    </row>
    <row r="129" spans="1:6" ht="11.25" hidden="1" customHeight="1">
      <c r="A129">
        <v>520</v>
      </c>
      <c r="B129" t="s">
        <v>1645</v>
      </c>
      <c r="C129" t="s">
        <v>1646</v>
      </c>
      <c r="D129" t="s">
        <v>1647</v>
      </c>
      <c r="E129" t="s">
        <v>1648</v>
      </c>
      <c r="F129" t="s">
        <v>126</v>
      </c>
    </row>
    <row r="130" spans="1:6" ht="11.25" hidden="1" customHeight="1">
      <c r="A130">
        <v>521</v>
      </c>
      <c r="B130" t="s">
        <v>701</v>
      </c>
      <c r="C130" t="s">
        <v>718</v>
      </c>
      <c r="D130" t="s">
        <v>703</v>
      </c>
      <c r="E130" t="s">
        <v>458</v>
      </c>
      <c r="F130" t="s">
        <v>126</v>
      </c>
    </row>
    <row r="131" spans="1:6" ht="11.25" hidden="1" customHeight="1">
      <c r="A131">
        <v>522</v>
      </c>
      <c r="B131" t="s">
        <v>731</v>
      </c>
      <c r="C131" t="s">
        <v>411</v>
      </c>
      <c r="D131" t="s">
        <v>732</v>
      </c>
      <c r="E131" t="s">
        <v>446</v>
      </c>
      <c r="F131" t="s">
        <v>126</v>
      </c>
    </row>
    <row r="132" spans="1:6" ht="11.25" hidden="1" customHeight="1">
      <c r="A132">
        <v>523</v>
      </c>
      <c r="B132" t="s">
        <v>1649</v>
      </c>
      <c r="C132" t="s">
        <v>1650</v>
      </c>
      <c r="D132" t="s">
        <v>1651</v>
      </c>
      <c r="E132" t="s">
        <v>193</v>
      </c>
      <c r="F132" t="s">
        <v>126</v>
      </c>
    </row>
    <row r="133" spans="1:6" ht="11.25" hidden="1" customHeight="1">
      <c r="A133">
        <v>524</v>
      </c>
      <c r="B133" t="s">
        <v>1652</v>
      </c>
      <c r="C133" t="s">
        <v>1653</v>
      </c>
      <c r="D133" t="s">
        <v>1654</v>
      </c>
      <c r="E133" t="s">
        <v>582</v>
      </c>
      <c r="F133" t="s">
        <v>126</v>
      </c>
    </row>
    <row r="134" spans="1:6" ht="11.25" hidden="1" customHeight="1">
      <c r="A134">
        <v>525</v>
      </c>
      <c r="B134" t="s">
        <v>701</v>
      </c>
      <c r="C134" t="s">
        <v>1655</v>
      </c>
      <c r="D134" t="s">
        <v>703</v>
      </c>
      <c r="E134" t="s">
        <v>582</v>
      </c>
      <c r="F134" t="s">
        <v>126</v>
      </c>
    </row>
    <row r="135" spans="1:6" ht="11.25" hidden="1" customHeight="1">
      <c r="A135">
        <v>526</v>
      </c>
      <c r="B135" t="s">
        <v>147</v>
      </c>
      <c r="C135" t="s">
        <v>1656</v>
      </c>
      <c r="D135" t="s">
        <v>148</v>
      </c>
      <c r="E135" t="s">
        <v>144</v>
      </c>
      <c r="F135" t="s">
        <v>126</v>
      </c>
    </row>
    <row r="136" spans="1:6" ht="11.25" hidden="1" customHeight="1">
      <c r="A136">
        <v>599</v>
      </c>
      <c r="B136" t="s">
        <v>491</v>
      </c>
      <c r="C136" t="s">
        <v>492</v>
      </c>
      <c r="D136" t="s">
        <v>493</v>
      </c>
      <c r="E136" t="s">
        <v>161</v>
      </c>
      <c r="F136" t="s">
        <v>104</v>
      </c>
    </row>
    <row r="137" spans="1:6" ht="11.25" hidden="1" customHeight="1">
      <c r="A137">
        <v>626</v>
      </c>
      <c r="B137" t="s">
        <v>499</v>
      </c>
      <c r="C137" t="s">
        <v>364</v>
      </c>
      <c r="D137" t="s">
        <v>500</v>
      </c>
      <c r="E137" t="s">
        <v>250</v>
      </c>
      <c r="F137" t="s">
        <v>104</v>
      </c>
    </row>
    <row r="138" spans="1:6" ht="11.25" hidden="1" customHeight="1">
      <c r="A138">
        <v>627</v>
      </c>
      <c r="B138" t="s">
        <v>501</v>
      </c>
      <c r="C138" t="s">
        <v>502</v>
      </c>
      <c r="D138" t="s">
        <v>503</v>
      </c>
      <c r="E138" t="s">
        <v>504</v>
      </c>
      <c r="F138" t="s">
        <v>104</v>
      </c>
    </row>
    <row r="139" spans="1:6" ht="11.25" hidden="1" customHeight="1">
      <c r="A139">
        <v>628</v>
      </c>
      <c r="B139" t="s">
        <v>505</v>
      </c>
      <c r="C139" t="s">
        <v>506</v>
      </c>
      <c r="D139" t="s">
        <v>507</v>
      </c>
      <c r="E139" t="s">
        <v>272</v>
      </c>
      <c r="F139" t="s">
        <v>104</v>
      </c>
    </row>
    <row r="140" spans="1:6" ht="11.25" hidden="1" customHeight="1">
      <c r="A140">
        <v>629</v>
      </c>
      <c r="B140" t="s">
        <v>508</v>
      </c>
      <c r="C140" t="s">
        <v>429</v>
      </c>
      <c r="D140" t="s">
        <v>509</v>
      </c>
      <c r="E140" t="s">
        <v>431</v>
      </c>
      <c r="F140" t="s">
        <v>104</v>
      </c>
    </row>
    <row r="141" spans="1:6" ht="11.25" hidden="1" customHeight="1">
      <c r="A141">
        <v>630</v>
      </c>
      <c r="B141" t="s">
        <v>510</v>
      </c>
      <c r="C141" t="s">
        <v>511</v>
      </c>
      <c r="D141" t="s">
        <v>512</v>
      </c>
      <c r="E141" t="s">
        <v>513</v>
      </c>
      <c r="F141" t="s">
        <v>104</v>
      </c>
    </row>
    <row r="142" spans="1:6" ht="11.25" hidden="1" customHeight="1">
      <c r="A142">
        <v>631</v>
      </c>
      <c r="B142" t="s">
        <v>514</v>
      </c>
      <c r="C142" t="s">
        <v>515</v>
      </c>
      <c r="D142" t="s">
        <v>516</v>
      </c>
      <c r="E142" t="s">
        <v>468</v>
      </c>
      <c r="F142" t="s">
        <v>104</v>
      </c>
    </row>
    <row r="143" spans="1:6" ht="11.25" hidden="1" customHeight="1">
      <c r="A143">
        <v>632</v>
      </c>
      <c r="B143" t="s">
        <v>517</v>
      </c>
      <c r="C143" t="s">
        <v>518</v>
      </c>
      <c r="D143" t="s">
        <v>519</v>
      </c>
      <c r="E143" t="s">
        <v>504</v>
      </c>
      <c r="F143" t="s">
        <v>104</v>
      </c>
    </row>
    <row r="144" spans="1:6" ht="11.25" hidden="1" customHeight="1">
      <c r="A144">
        <v>633</v>
      </c>
      <c r="B144" t="s">
        <v>520</v>
      </c>
      <c r="C144" t="s">
        <v>521</v>
      </c>
      <c r="D144" t="s">
        <v>522</v>
      </c>
      <c r="E144" t="s">
        <v>458</v>
      </c>
      <c r="F144" t="s">
        <v>104</v>
      </c>
    </row>
    <row r="145" spans="1:6" ht="11.25" hidden="1" customHeight="1">
      <c r="A145">
        <v>634</v>
      </c>
      <c r="B145" t="s">
        <v>523</v>
      </c>
      <c r="C145" t="s">
        <v>524</v>
      </c>
      <c r="D145" t="s">
        <v>525</v>
      </c>
      <c r="E145" t="s">
        <v>526</v>
      </c>
      <c r="F145" t="s">
        <v>111</v>
      </c>
    </row>
    <row r="146" spans="1:6" ht="11.25" hidden="1" customHeight="1">
      <c r="A146">
        <v>635</v>
      </c>
      <c r="B146" t="s">
        <v>527</v>
      </c>
      <c r="C146" t="s">
        <v>528</v>
      </c>
      <c r="D146" t="s">
        <v>529</v>
      </c>
      <c r="E146" t="s">
        <v>161</v>
      </c>
      <c r="F146" t="s">
        <v>111</v>
      </c>
    </row>
    <row r="147" spans="1:6" ht="11.25" hidden="1" customHeight="1">
      <c r="A147">
        <v>636</v>
      </c>
      <c r="B147" t="s">
        <v>306</v>
      </c>
      <c r="C147" t="s">
        <v>530</v>
      </c>
      <c r="D147" t="s">
        <v>308</v>
      </c>
      <c r="E147" t="s">
        <v>531</v>
      </c>
      <c r="F147" t="s">
        <v>111</v>
      </c>
    </row>
    <row r="148" spans="1:6" ht="11.25" hidden="1" customHeight="1">
      <c r="A148">
        <v>637</v>
      </c>
      <c r="B148" t="s">
        <v>299</v>
      </c>
      <c r="C148" t="s">
        <v>532</v>
      </c>
      <c r="D148" t="s">
        <v>301</v>
      </c>
      <c r="E148" t="s">
        <v>468</v>
      </c>
      <c r="F148" t="s">
        <v>111</v>
      </c>
    </row>
    <row r="149" spans="1:6" ht="11.25" hidden="1" customHeight="1">
      <c r="A149">
        <v>638</v>
      </c>
      <c r="B149" t="s">
        <v>533</v>
      </c>
      <c r="C149" t="s">
        <v>480</v>
      </c>
      <c r="D149" t="s">
        <v>534</v>
      </c>
      <c r="E149" t="s">
        <v>309</v>
      </c>
      <c r="F149" t="s">
        <v>111</v>
      </c>
    </row>
    <row r="150" spans="1:6" ht="11.25" hidden="1" customHeight="1">
      <c r="A150">
        <v>639</v>
      </c>
      <c r="B150" t="s">
        <v>1657</v>
      </c>
      <c r="C150" t="s">
        <v>535</v>
      </c>
      <c r="D150" t="s">
        <v>536</v>
      </c>
      <c r="E150" t="s">
        <v>114</v>
      </c>
      <c r="F150" t="s">
        <v>111</v>
      </c>
    </row>
    <row r="151" spans="1:6" ht="11.25" hidden="1" customHeight="1">
      <c r="A151">
        <v>640</v>
      </c>
      <c r="B151" t="s">
        <v>537</v>
      </c>
      <c r="C151" t="s">
        <v>538</v>
      </c>
      <c r="D151" t="s">
        <v>539</v>
      </c>
      <c r="E151" t="s">
        <v>540</v>
      </c>
      <c r="F151" t="s">
        <v>111</v>
      </c>
    </row>
    <row r="152" spans="1:6" ht="11.25" hidden="1" customHeight="1">
      <c r="A152">
        <v>641</v>
      </c>
      <c r="B152" t="s">
        <v>541</v>
      </c>
      <c r="C152" t="s">
        <v>542</v>
      </c>
      <c r="D152" t="s">
        <v>543</v>
      </c>
      <c r="E152" t="s">
        <v>305</v>
      </c>
      <c r="F152" t="s">
        <v>111</v>
      </c>
    </row>
    <row r="153" spans="1:6" ht="11.25" hidden="1" customHeight="1">
      <c r="A153">
        <v>642</v>
      </c>
      <c r="B153" t="s">
        <v>544</v>
      </c>
      <c r="C153" t="s">
        <v>466</v>
      </c>
      <c r="D153" t="s">
        <v>545</v>
      </c>
      <c r="E153" t="s">
        <v>431</v>
      </c>
      <c r="F153" t="s">
        <v>111</v>
      </c>
    </row>
    <row r="154" spans="1:6" ht="11.25" hidden="1" customHeight="1">
      <c r="A154">
        <v>643</v>
      </c>
      <c r="B154" t="s">
        <v>546</v>
      </c>
      <c r="C154" t="s">
        <v>547</v>
      </c>
      <c r="D154" t="s">
        <v>548</v>
      </c>
      <c r="E154" t="s">
        <v>369</v>
      </c>
      <c r="F154" t="s">
        <v>111</v>
      </c>
    </row>
    <row r="155" spans="1:6" ht="11.25" hidden="1" customHeight="1">
      <c r="A155">
        <v>644</v>
      </c>
      <c r="B155" t="s">
        <v>549</v>
      </c>
      <c r="C155" t="s">
        <v>550</v>
      </c>
      <c r="D155" t="s">
        <v>551</v>
      </c>
      <c r="E155" t="s">
        <v>552</v>
      </c>
      <c r="F155" t="s">
        <v>111</v>
      </c>
    </row>
    <row r="156" spans="1:6" ht="11.25" hidden="1" customHeight="1">
      <c r="A156">
        <v>645</v>
      </c>
      <c r="B156" t="s">
        <v>118</v>
      </c>
      <c r="C156" t="s">
        <v>553</v>
      </c>
      <c r="D156" t="s">
        <v>119</v>
      </c>
      <c r="E156" t="s">
        <v>554</v>
      </c>
      <c r="F156" t="s">
        <v>111</v>
      </c>
    </row>
    <row r="157" spans="1:6" ht="11.25" hidden="1" customHeight="1">
      <c r="A157">
        <v>646</v>
      </c>
      <c r="B157" t="s">
        <v>555</v>
      </c>
      <c r="C157" t="s">
        <v>556</v>
      </c>
      <c r="D157" t="s">
        <v>557</v>
      </c>
      <c r="E157" t="s">
        <v>558</v>
      </c>
      <c r="F157" t="s">
        <v>111</v>
      </c>
    </row>
    <row r="158" spans="1:6" ht="11.25" hidden="1" customHeight="1">
      <c r="A158">
        <v>647</v>
      </c>
      <c r="B158" t="s">
        <v>559</v>
      </c>
      <c r="C158" t="s">
        <v>560</v>
      </c>
      <c r="D158" t="s">
        <v>561</v>
      </c>
      <c r="E158" t="s">
        <v>562</v>
      </c>
      <c r="F158" t="s">
        <v>111</v>
      </c>
    </row>
    <row r="159" spans="1:6" ht="11.25" hidden="1" customHeight="1">
      <c r="A159">
        <v>648</v>
      </c>
      <c r="B159" t="s">
        <v>563</v>
      </c>
      <c r="C159" t="s">
        <v>564</v>
      </c>
      <c r="D159" t="s">
        <v>565</v>
      </c>
      <c r="E159" t="s">
        <v>566</v>
      </c>
      <c r="F159" t="s">
        <v>111</v>
      </c>
    </row>
    <row r="160" spans="1:6" ht="11.25" hidden="1" customHeight="1">
      <c r="A160">
        <v>649</v>
      </c>
      <c r="B160" t="s">
        <v>1658</v>
      </c>
      <c r="C160" t="s">
        <v>812</v>
      </c>
      <c r="D160" t="s">
        <v>1659</v>
      </c>
      <c r="E160" t="s">
        <v>431</v>
      </c>
      <c r="F160" t="s">
        <v>126</v>
      </c>
    </row>
    <row r="161" spans="1:6" ht="11.25" hidden="1" customHeight="1">
      <c r="A161">
        <v>650</v>
      </c>
      <c r="B161" t="s">
        <v>1660</v>
      </c>
      <c r="C161" t="s">
        <v>1661</v>
      </c>
      <c r="D161" t="s">
        <v>1662</v>
      </c>
      <c r="E161" t="s">
        <v>431</v>
      </c>
      <c r="F161" t="s">
        <v>126</v>
      </c>
    </row>
    <row r="162" spans="1:6" ht="11.25" hidden="1" customHeight="1">
      <c r="A162">
        <v>651</v>
      </c>
      <c r="B162" t="s">
        <v>828</v>
      </c>
      <c r="C162" t="s">
        <v>1663</v>
      </c>
      <c r="D162" t="s">
        <v>830</v>
      </c>
      <c r="E162" t="s">
        <v>1134</v>
      </c>
      <c r="F162" t="s">
        <v>126</v>
      </c>
    </row>
    <row r="163" spans="1:6" ht="11.25" hidden="1" customHeight="1">
      <c r="A163">
        <v>652</v>
      </c>
      <c r="B163" t="s">
        <v>681</v>
      </c>
      <c r="C163" t="s">
        <v>804</v>
      </c>
      <c r="D163" t="s">
        <v>682</v>
      </c>
      <c r="E163" t="s">
        <v>739</v>
      </c>
      <c r="F163" t="s">
        <v>126</v>
      </c>
    </row>
    <row r="164" spans="1:6" ht="11.25" hidden="1" customHeight="1">
      <c r="A164">
        <v>653</v>
      </c>
      <c r="B164" t="s">
        <v>1664</v>
      </c>
      <c r="C164" t="s">
        <v>580</v>
      </c>
      <c r="D164" t="s">
        <v>1665</v>
      </c>
      <c r="E164" t="s">
        <v>582</v>
      </c>
      <c r="F164" t="s">
        <v>126</v>
      </c>
    </row>
    <row r="165" spans="1:6" ht="11.25" hidden="1" customHeight="1">
      <c r="A165">
        <v>654</v>
      </c>
      <c r="B165" t="s">
        <v>1666</v>
      </c>
      <c r="C165" t="s">
        <v>386</v>
      </c>
      <c r="D165" t="s">
        <v>1667</v>
      </c>
      <c r="E165" t="s">
        <v>1668</v>
      </c>
      <c r="F165" t="s">
        <v>126</v>
      </c>
    </row>
    <row r="166" spans="1:6" ht="11.25" hidden="1" customHeight="1">
      <c r="A166">
        <v>655</v>
      </c>
      <c r="B166" t="s">
        <v>678</v>
      </c>
      <c r="C166" t="s">
        <v>1669</v>
      </c>
      <c r="D166" t="s">
        <v>679</v>
      </c>
      <c r="E166" t="s">
        <v>409</v>
      </c>
      <c r="F166" t="s">
        <v>126</v>
      </c>
    </row>
    <row r="167" spans="1:6" ht="11.25" hidden="1" customHeight="1">
      <c r="A167">
        <v>720</v>
      </c>
      <c r="B167" t="s">
        <v>571</v>
      </c>
      <c r="C167" t="s">
        <v>572</v>
      </c>
      <c r="D167" t="s">
        <v>573</v>
      </c>
      <c r="E167" t="s">
        <v>574</v>
      </c>
      <c r="F167" t="s">
        <v>104</v>
      </c>
    </row>
    <row r="168" spans="1:6" ht="11.25" hidden="1" customHeight="1">
      <c r="A168">
        <v>721</v>
      </c>
      <c r="B168" t="s">
        <v>575</v>
      </c>
      <c r="C168" t="s">
        <v>576</v>
      </c>
      <c r="D168" t="s">
        <v>577</v>
      </c>
      <c r="E168" t="s">
        <v>578</v>
      </c>
      <c r="F168" t="s">
        <v>104</v>
      </c>
    </row>
    <row r="169" spans="1:6" ht="11.25" hidden="1" customHeight="1">
      <c r="A169">
        <v>722</v>
      </c>
      <c r="B169" t="s">
        <v>1670</v>
      </c>
      <c r="C169" t="s">
        <v>932</v>
      </c>
      <c r="D169" t="s">
        <v>1671</v>
      </c>
      <c r="E169" t="s">
        <v>934</v>
      </c>
      <c r="F169" t="s">
        <v>111</v>
      </c>
    </row>
    <row r="170" spans="1:6" ht="11.25" hidden="1" customHeight="1">
      <c r="A170">
        <v>723</v>
      </c>
      <c r="B170" t="s">
        <v>508</v>
      </c>
      <c r="C170" t="s">
        <v>1672</v>
      </c>
      <c r="D170" t="s">
        <v>1673</v>
      </c>
      <c r="E170" t="s">
        <v>717</v>
      </c>
      <c r="F170" t="s">
        <v>126</v>
      </c>
    </row>
    <row r="171" spans="1:6" ht="11.25" hidden="1" customHeight="1">
      <c r="A171">
        <v>724</v>
      </c>
      <c r="B171" t="s">
        <v>1674</v>
      </c>
      <c r="C171" t="s">
        <v>556</v>
      </c>
      <c r="D171" t="s">
        <v>1675</v>
      </c>
      <c r="E171" t="s">
        <v>558</v>
      </c>
      <c r="F171" t="s">
        <v>126</v>
      </c>
    </row>
    <row r="172" spans="1:6" ht="11.25" hidden="1" customHeight="1">
      <c r="A172">
        <v>958</v>
      </c>
      <c r="B172" t="s">
        <v>462</v>
      </c>
      <c r="C172" t="s">
        <v>586</v>
      </c>
      <c r="D172" t="s">
        <v>587</v>
      </c>
      <c r="E172" t="s">
        <v>588</v>
      </c>
      <c r="F172" t="s">
        <v>104</v>
      </c>
    </row>
    <row r="173" spans="1:6" ht="11.25" hidden="1" customHeight="1">
      <c r="A173">
        <v>959</v>
      </c>
      <c r="B173" t="s">
        <v>1676</v>
      </c>
      <c r="C173" t="s">
        <v>1677</v>
      </c>
      <c r="D173" t="s">
        <v>1678</v>
      </c>
      <c r="E173" t="s">
        <v>1367</v>
      </c>
      <c r="F173" t="s">
        <v>126</v>
      </c>
    </row>
    <row r="174" spans="1:6" ht="11.25" hidden="1" customHeight="1">
      <c r="A174">
        <v>960</v>
      </c>
      <c r="B174" t="s">
        <v>669</v>
      </c>
      <c r="C174" t="s">
        <v>915</v>
      </c>
      <c r="D174" t="s">
        <v>670</v>
      </c>
      <c r="E174" t="s">
        <v>582</v>
      </c>
      <c r="F174" t="s">
        <v>126</v>
      </c>
    </row>
    <row r="175" spans="1:6" ht="11.25" hidden="1" customHeight="1">
      <c r="A175">
        <v>961</v>
      </c>
      <c r="B175" t="s">
        <v>1679</v>
      </c>
      <c r="C175" t="s">
        <v>1680</v>
      </c>
      <c r="D175" t="s">
        <v>1681</v>
      </c>
      <c r="E175" t="s">
        <v>200</v>
      </c>
      <c r="F175" t="s">
        <v>126</v>
      </c>
    </row>
    <row r="176" spans="1:6" ht="11.25" hidden="1" customHeight="1">
      <c r="A176">
        <v>1055</v>
      </c>
      <c r="B176" t="s">
        <v>296</v>
      </c>
      <c r="C176" t="s">
        <v>591</v>
      </c>
      <c r="D176" t="s">
        <v>298</v>
      </c>
      <c r="E176" t="s">
        <v>592</v>
      </c>
      <c r="F176" t="s">
        <v>104</v>
      </c>
    </row>
    <row r="177" spans="1:6" ht="11.25" hidden="1" customHeight="1">
      <c r="A177">
        <v>1056</v>
      </c>
      <c r="B177" t="s">
        <v>593</v>
      </c>
      <c r="C177" t="s">
        <v>594</v>
      </c>
      <c r="D177" t="s">
        <v>595</v>
      </c>
      <c r="E177" t="s">
        <v>468</v>
      </c>
      <c r="F177" t="s">
        <v>104</v>
      </c>
    </row>
    <row r="178" spans="1:6" ht="11.25" hidden="1" customHeight="1">
      <c r="A178">
        <v>1063</v>
      </c>
      <c r="B178" t="s">
        <v>596</v>
      </c>
      <c r="C178" t="s">
        <v>597</v>
      </c>
      <c r="D178" t="s">
        <v>598</v>
      </c>
      <c r="E178" t="s">
        <v>599</v>
      </c>
      <c r="F178" t="s">
        <v>111</v>
      </c>
    </row>
    <row r="179" spans="1:6" ht="11.25" hidden="1" customHeight="1">
      <c r="A179">
        <v>1064</v>
      </c>
      <c r="B179" t="s">
        <v>306</v>
      </c>
      <c r="C179" t="s">
        <v>600</v>
      </c>
      <c r="D179" t="s">
        <v>308</v>
      </c>
      <c r="E179" t="s">
        <v>601</v>
      </c>
      <c r="F179" t="s">
        <v>111</v>
      </c>
    </row>
    <row r="180" spans="1:6" ht="11.25" hidden="1" customHeight="1">
      <c r="A180">
        <v>1065</v>
      </c>
      <c r="B180" t="s">
        <v>1682</v>
      </c>
      <c r="C180" t="s">
        <v>1683</v>
      </c>
      <c r="D180" t="s">
        <v>1684</v>
      </c>
      <c r="E180" t="s">
        <v>504</v>
      </c>
      <c r="F180" t="s">
        <v>126</v>
      </c>
    </row>
    <row r="181" spans="1:6" ht="11.25" hidden="1" customHeight="1">
      <c r="A181">
        <v>1066</v>
      </c>
      <c r="B181" t="s">
        <v>1685</v>
      </c>
      <c r="C181" t="s">
        <v>1686</v>
      </c>
      <c r="D181" t="s">
        <v>1687</v>
      </c>
      <c r="E181" t="s">
        <v>116</v>
      </c>
      <c r="F181" t="s">
        <v>126</v>
      </c>
    </row>
    <row r="182" spans="1:6" ht="11.25" hidden="1" customHeight="1">
      <c r="A182">
        <v>1067</v>
      </c>
      <c r="B182" t="s">
        <v>284</v>
      </c>
      <c r="C182" t="s">
        <v>556</v>
      </c>
      <c r="D182" t="s">
        <v>286</v>
      </c>
      <c r="E182" t="s">
        <v>558</v>
      </c>
      <c r="F182" t="s">
        <v>126</v>
      </c>
    </row>
    <row r="183" spans="1:6" ht="11.25" hidden="1" customHeight="1">
      <c r="A183">
        <v>1068</v>
      </c>
      <c r="B183" t="s">
        <v>471</v>
      </c>
      <c r="C183" t="s">
        <v>1688</v>
      </c>
      <c r="D183" t="s">
        <v>473</v>
      </c>
      <c r="E183" t="s">
        <v>1689</v>
      </c>
      <c r="F183" t="s">
        <v>126</v>
      </c>
    </row>
    <row r="184" spans="1:6" ht="11.25" hidden="1" customHeight="1">
      <c r="A184">
        <v>1069</v>
      </c>
      <c r="B184" t="s">
        <v>136</v>
      </c>
      <c r="C184" t="s">
        <v>511</v>
      </c>
      <c r="D184" t="s">
        <v>138</v>
      </c>
      <c r="E184" t="s">
        <v>513</v>
      </c>
      <c r="F184" t="s">
        <v>126</v>
      </c>
    </row>
    <row r="185" spans="1:6" ht="11.25" hidden="1" customHeight="1">
      <c r="A185">
        <v>1070</v>
      </c>
      <c r="B185" t="s">
        <v>1690</v>
      </c>
      <c r="C185" t="s">
        <v>1075</v>
      </c>
      <c r="D185" t="s">
        <v>1691</v>
      </c>
      <c r="E185" t="s">
        <v>176</v>
      </c>
      <c r="F185" t="s">
        <v>126</v>
      </c>
    </row>
    <row r="186" spans="1:6" ht="11.25" hidden="1" customHeight="1">
      <c r="A186">
        <v>1402</v>
      </c>
      <c r="B186" t="s">
        <v>165</v>
      </c>
      <c r="C186" t="s">
        <v>604</v>
      </c>
      <c r="D186" t="s">
        <v>167</v>
      </c>
      <c r="E186" t="s">
        <v>161</v>
      </c>
      <c r="F186" t="s">
        <v>104</v>
      </c>
    </row>
    <row r="187" spans="1:6" ht="11.25" hidden="1" customHeight="1">
      <c r="A187">
        <v>1403</v>
      </c>
      <c r="B187" t="s">
        <v>459</v>
      </c>
      <c r="C187" t="s">
        <v>569</v>
      </c>
      <c r="D187" t="s">
        <v>461</v>
      </c>
      <c r="E187" t="s">
        <v>468</v>
      </c>
      <c r="F187" t="s">
        <v>104</v>
      </c>
    </row>
    <row r="188" spans="1:6" ht="11.25" hidden="1" customHeight="1">
      <c r="A188">
        <v>1404</v>
      </c>
      <c r="B188" t="s">
        <v>605</v>
      </c>
      <c r="C188" t="s">
        <v>606</v>
      </c>
      <c r="D188" t="s">
        <v>607</v>
      </c>
      <c r="E188" t="s">
        <v>176</v>
      </c>
      <c r="F188" t="s">
        <v>104</v>
      </c>
    </row>
    <row r="189" spans="1:6" ht="11.25" hidden="1" customHeight="1">
      <c r="A189">
        <v>1405</v>
      </c>
      <c r="B189" t="s">
        <v>608</v>
      </c>
      <c r="C189" t="s">
        <v>609</v>
      </c>
      <c r="D189" t="s">
        <v>610</v>
      </c>
      <c r="E189" t="s">
        <v>611</v>
      </c>
      <c r="F189" t="s">
        <v>104</v>
      </c>
    </row>
    <row r="190" spans="1:6" ht="11.25" hidden="1" customHeight="1">
      <c r="A190">
        <v>1406</v>
      </c>
      <c r="B190" t="s">
        <v>299</v>
      </c>
      <c r="C190" t="s">
        <v>612</v>
      </c>
      <c r="D190" t="s">
        <v>301</v>
      </c>
      <c r="E190" t="s">
        <v>250</v>
      </c>
      <c r="F190" t="s">
        <v>104</v>
      </c>
    </row>
    <row r="191" spans="1:6" ht="11.25" hidden="1" customHeight="1">
      <c r="A191">
        <v>1407</v>
      </c>
      <c r="B191" t="s">
        <v>613</v>
      </c>
      <c r="C191" t="s">
        <v>614</v>
      </c>
      <c r="D191" t="s">
        <v>615</v>
      </c>
      <c r="E191" t="s">
        <v>616</v>
      </c>
      <c r="F191" t="s">
        <v>104</v>
      </c>
    </row>
    <row r="192" spans="1:6" ht="11.25" hidden="1" customHeight="1">
      <c r="A192">
        <v>1408</v>
      </c>
      <c r="B192" t="s">
        <v>617</v>
      </c>
      <c r="C192" t="s">
        <v>618</v>
      </c>
      <c r="D192" t="s">
        <v>619</v>
      </c>
      <c r="E192" t="s">
        <v>620</v>
      </c>
      <c r="F192" t="s">
        <v>104</v>
      </c>
    </row>
    <row r="193" spans="1:6" ht="11.25" hidden="1" customHeight="1">
      <c r="A193">
        <v>1409</v>
      </c>
      <c r="B193" t="s">
        <v>621</v>
      </c>
      <c r="C193" t="s">
        <v>622</v>
      </c>
      <c r="D193" t="s">
        <v>623</v>
      </c>
      <c r="E193" t="s">
        <v>624</v>
      </c>
      <c r="F193" t="s">
        <v>104</v>
      </c>
    </row>
    <row r="194" spans="1:6" ht="11.25" hidden="1" customHeight="1">
      <c r="A194">
        <v>1410</v>
      </c>
      <c r="B194" t="s">
        <v>147</v>
      </c>
      <c r="C194" t="s">
        <v>625</v>
      </c>
      <c r="D194" t="s">
        <v>148</v>
      </c>
      <c r="E194" t="s">
        <v>458</v>
      </c>
      <c r="F194" t="s">
        <v>104</v>
      </c>
    </row>
    <row r="195" spans="1:6" ht="11.25" hidden="1" customHeight="1">
      <c r="A195">
        <v>1413</v>
      </c>
      <c r="B195" t="s">
        <v>627</v>
      </c>
      <c r="C195" t="s">
        <v>628</v>
      </c>
      <c r="D195" t="s">
        <v>629</v>
      </c>
      <c r="E195" t="s">
        <v>630</v>
      </c>
      <c r="F195" t="s">
        <v>111</v>
      </c>
    </row>
    <row r="196" spans="1:6" ht="11.25" hidden="1" customHeight="1">
      <c r="A196">
        <v>1414</v>
      </c>
      <c r="B196" t="s">
        <v>631</v>
      </c>
      <c r="C196" t="s">
        <v>632</v>
      </c>
      <c r="D196" t="s">
        <v>633</v>
      </c>
      <c r="E196" t="s">
        <v>634</v>
      </c>
      <c r="F196" t="s">
        <v>111</v>
      </c>
    </row>
    <row r="197" spans="1:6" ht="11.25" hidden="1" customHeight="1">
      <c r="A197">
        <v>1415</v>
      </c>
      <c r="B197" t="s">
        <v>635</v>
      </c>
      <c r="C197" t="s">
        <v>636</v>
      </c>
      <c r="D197" t="s">
        <v>637</v>
      </c>
      <c r="E197" t="s">
        <v>638</v>
      </c>
      <c r="F197" t="s">
        <v>111</v>
      </c>
    </row>
    <row r="198" spans="1:6" ht="11.25" hidden="1" customHeight="1">
      <c r="A198">
        <v>1416</v>
      </c>
      <c r="B198" t="s">
        <v>129</v>
      </c>
      <c r="C198" t="s">
        <v>639</v>
      </c>
      <c r="D198" t="s">
        <v>640</v>
      </c>
      <c r="E198" t="s">
        <v>641</v>
      </c>
      <c r="F198" t="s">
        <v>111</v>
      </c>
    </row>
    <row r="199" spans="1:6" ht="11.25" hidden="1" customHeight="1">
      <c r="A199">
        <v>1417</v>
      </c>
      <c r="B199" t="s">
        <v>642</v>
      </c>
      <c r="C199" t="s">
        <v>643</v>
      </c>
      <c r="D199" t="s">
        <v>644</v>
      </c>
      <c r="E199" t="s">
        <v>601</v>
      </c>
      <c r="F199" t="s">
        <v>111</v>
      </c>
    </row>
    <row r="200" spans="1:6" ht="11.25" hidden="1" customHeight="1">
      <c r="A200">
        <v>1418</v>
      </c>
      <c r="B200" t="s">
        <v>645</v>
      </c>
      <c r="C200" t="s">
        <v>646</v>
      </c>
      <c r="D200" t="s">
        <v>647</v>
      </c>
      <c r="E200" t="s">
        <v>648</v>
      </c>
      <c r="F200" t="s">
        <v>111</v>
      </c>
    </row>
    <row r="201" spans="1:6" ht="11.25" hidden="1" customHeight="1">
      <c r="A201">
        <v>1419</v>
      </c>
      <c r="B201" t="s">
        <v>649</v>
      </c>
      <c r="C201" t="s">
        <v>650</v>
      </c>
      <c r="D201" t="s">
        <v>651</v>
      </c>
      <c r="E201" t="s">
        <v>454</v>
      </c>
      <c r="F201" t="s">
        <v>111</v>
      </c>
    </row>
    <row r="202" spans="1:6" ht="11.25" hidden="1" customHeight="1">
      <c r="A202">
        <v>1420</v>
      </c>
      <c r="B202" t="s">
        <v>462</v>
      </c>
      <c r="C202" t="s">
        <v>652</v>
      </c>
      <c r="D202" t="s">
        <v>464</v>
      </c>
      <c r="E202" t="s">
        <v>653</v>
      </c>
      <c r="F202" t="s">
        <v>111</v>
      </c>
    </row>
    <row r="203" spans="1:6" ht="11.25" hidden="1" customHeight="1">
      <c r="A203">
        <v>1421</v>
      </c>
      <c r="B203" t="s">
        <v>654</v>
      </c>
      <c r="C203" t="s">
        <v>655</v>
      </c>
      <c r="D203" t="s">
        <v>656</v>
      </c>
      <c r="E203" t="s">
        <v>601</v>
      </c>
      <c r="F203" t="s">
        <v>111</v>
      </c>
    </row>
    <row r="204" spans="1:6" ht="11.25" hidden="1" customHeight="1">
      <c r="A204">
        <v>1422</v>
      </c>
      <c r="B204" t="s">
        <v>657</v>
      </c>
      <c r="C204" t="s">
        <v>658</v>
      </c>
      <c r="D204" t="s">
        <v>659</v>
      </c>
      <c r="E204" t="s">
        <v>660</v>
      </c>
      <c r="F204" t="s">
        <v>111</v>
      </c>
    </row>
    <row r="205" spans="1:6" ht="11.25" hidden="1" customHeight="1">
      <c r="A205">
        <v>1423</v>
      </c>
      <c r="B205" t="s">
        <v>661</v>
      </c>
      <c r="C205" t="s">
        <v>662</v>
      </c>
      <c r="D205" t="s">
        <v>663</v>
      </c>
      <c r="E205" t="s">
        <v>660</v>
      </c>
      <c r="F205" t="s">
        <v>111</v>
      </c>
    </row>
    <row r="206" spans="1:6" ht="11.25" hidden="1" customHeight="1">
      <c r="A206">
        <v>1424</v>
      </c>
      <c r="B206" t="s">
        <v>422</v>
      </c>
      <c r="C206" t="s">
        <v>664</v>
      </c>
      <c r="D206" t="s">
        <v>424</v>
      </c>
      <c r="E206" t="s">
        <v>665</v>
      </c>
      <c r="F206" t="s">
        <v>111</v>
      </c>
    </row>
    <row r="207" spans="1:6" ht="11.25" hidden="1" customHeight="1">
      <c r="A207">
        <v>1425</v>
      </c>
      <c r="B207" t="s">
        <v>666</v>
      </c>
      <c r="C207" t="s">
        <v>667</v>
      </c>
      <c r="D207" t="s">
        <v>668</v>
      </c>
      <c r="E207" t="s">
        <v>409</v>
      </c>
      <c r="F207" t="s">
        <v>111</v>
      </c>
    </row>
    <row r="208" spans="1:6" ht="11.25" hidden="1" customHeight="1">
      <c r="A208">
        <v>1426</v>
      </c>
      <c r="B208" t="s">
        <v>882</v>
      </c>
      <c r="C208" t="s">
        <v>1692</v>
      </c>
      <c r="D208" t="s">
        <v>884</v>
      </c>
      <c r="E208" t="s">
        <v>1225</v>
      </c>
      <c r="F208" t="s">
        <v>111</v>
      </c>
    </row>
    <row r="209" spans="1:6" ht="11.25" hidden="1" customHeight="1">
      <c r="A209">
        <v>1427</v>
      </c>
      <c r="B209" t="s">
        <v>1693</v>
      </c>
      <c r="C209" t="s">
        <v>1694</v>
      </c>
      <c r="D209" t="s">
        <v>1695</v>
      </c>
      <c r="E209" t="s">
        <v>1696</v>
      </c>
      <c r="F209" t="s">
        <v>126</v>
      </c>
    </row>
    <row r="210" spans="1:6" ht="11.25" hidden="1" customHeight="1">
      <c r="A210">
        <v>1428</v>
      </c>
      <c r="B210" t="s">
        <v>575</v>
      </c>
      <c r="C210" t="s">
        <v>1697</v>
      </c>
      <c r="D210" t="s">
        <v>577</v>
      </c>
      <c r="E210" t="s">
        <v>795</v>
      </c>
      <c r="F210" t="s">
        <v>126</v>
      </c>
    </row>
    <row r="211" spans="1:6" ht="11.25" hidden="1" customHeight="1">
      <c r="A211">
        <v>1429</v>
      </c>
      <c r="B211" t="s">
        <v>1698</v>
      </c>
      <c r="C211" t="s">
        <v>1433</v>
      </c>
      <c r="D211" t="s">
        <v>1699</v>
      </c>
      <c r="E211" t="s">
        <v>1434</v>
      </c>
      <c r="F211" t="s">
        <v>126</v>
      </c>
    </row>
    <row r="212" spans="1:6" ht="11.25" hidden="1" customHeight="1">
      <c r="A212">
        <v>1430</v>
      </c>
      <c r="B212" t="s">
        <v>1700</v>
      </c>
      <c r="C212" t="s">
        <v>1701</v>
      </c>
      <c r="D212" t="s">
        <v>1702</v>
      </c>
      <c r="E212" t="s">
        <v>227</v>
      </c>
      <c r="F212" t="s">
        <v>126</v>
      </c>
    </row>
    <row r="213" spans="1:6" ht="11.25" hidden="1" customHeight="1">
      <c r="A213">
        <v>1431</v>
      </c>
      <c r="B213" t="s">
        <v>1703</v>
      </c>
      <c r="C213" t="s">
        <v>1704</v>
      </c>
      <c r="D213" t="s">
        <v>1705</v>
      </c>
      <c r="E213" t="s">
        <v>1706</v>
      </c>
      <c r="F213" t="s">
        <v>126</v>
      </c>
    </row>
    <row r="214" spans="1:6" ht="11.25" hidden="1" customHeight="1">
      <c r="A214">
        <v>1432</v>
      </c>
      <c r="B214" t="s">
        <v>1707</v>
      </c>
      <c r="C214" t="s">
        <v>1708</v>
      </c>
      <c r="D214" t="s">
        <v>1709</v>
      </c>
      <c r="E214" t="s">
        <v>680</v>
      </c>
      <c r="F214" t="s">
        <v>126</v>
      </c>
    </row>
    <row r="215" spans="1:6" ht="11.25" hidden="1" customHeight="1">
      <c r="A215">
        <v>1433</v>
      </c>
      <c r="B215" t="s">
        <v>1710</v>
      </c>
      <c r="C215" t="s">
        <v>1711</v>
      </c>
      <c r="D215" t="s">
        <v>1712</v>
      </c>
      <c r="E215" t="s">
        <v>485</v>
      </c>
      <c r="F215" t="s">
        <v>126</v>
      </c>
    </row>
    <row r="216" spans="1:6" ht="11.25" hidden="1" customHeight="1">
      <c r="A216">
        <v>1434</v>
      </c>
      <c r="B216" t="s">
        <v>857</v>
      </c>
      <c r="C216" t="s">
        <v>1133</v>
      </c>
      <c r="D216" t="s">
        <v>858</v>
      </c>
      <c r="E216" t="s">
        <v>1134</v>
      </c>
      <c r="F216" t="s">
        <v>126</v>
      </c>
    </row>
    <row r="217" spans="1:6" ht="11.25" hidden="1" customHeight="1">
      <c r="A217">
        <v>1435</v>
      </c>
      <c r="B217" t="s">
        <v>1713</v>
      </c>
      <c r="C217" t="s">
        <v>1714</v>
      </c>
      <c r="D217" t="s">
        <v>1266</v>
      </c>
      <c r="E217" t="s">
        <v>862</v>
      </c>
      <c r="F217" t="s">
        <v>126</v>
      </c>
    </row>
    <row r="218" spans="1:6" ht="11.25" hidden="1" customHeight="1">
      <c r="A218">
        <v>1436</v>
      </c>
      <c r="B218" t="s">
        <v>1715</v>
      </c>
      <c r="C218" t="s">
        <v>1716</v>
      </c>
      <c r="D218" t="s">
        <v>1717</v>
      </c>
      <c r="E218" t="s">
        <v>1718</v>
      </c>
      <c r="F218" t="s">
        <v>126</v>
      </c>
    </row>
    <row r="219" spans="1:6" ht="11.25" hidden="1" customHeight="1">
      <c r="A219">
        <v>1437</v>
      </c>
      <c r="B219" t="s">
        <v>1719</v>
      </c>
      <c r="C219" t="s">
        <v>1720</v>
      </c>
      <c r="D219" t="s">
        <v>1721</v>
      </c>
      <c r="E219" t="s">
        <v>1722</v>
      </c>
      <c r="F219" t="s">
        <v>126</v>
      </c>
    </row>
    <row r="220" spans="1:6" ht="11.25" hidden="1" customHeight="1">
      <c r="A220">
        <v>1438</v>
      </c>
      <c r="B220" t="s">
        <v>1723</v>
      </c>
      <c r="C220" t="s">
        <v>1724</v>
      </c>
      <c r="D220" t="s">
        <v>1725</v>
      </c>
      <c r="E220" t="s">
        <v>1706</v>
      </c>
      <c r="F220" t="s">
        <v>126</v>
      </c>
    </row>
    <row r="221" spans="1:6" ht="11.25" hidden="1" customHeight="1">
      <c r="A221">
        <v>1439</v>
      </c>
      <c r="B221" t="s">
        <v>1726</v>
      </c>
      <c r="C221" t="s">
        <v>1727</v>
      </c>
      <c r="D221" t="s">
        <v>1728</v>
      </c>
      <c r="E221" t="s">
        <v>215</v>
      </c>
      <c r="F221" t="s">
        <v>126</v>
      </c>
    </row>
    <row r="222" spans="1:6" ht="11.25" hidden="1" customHeight="1">
      <c r="A222">
        <v>1440</v>
      </c>
      <c r="B222" t="s">
        <v>1273</v>
      </c>
      <c r="C222" t="s">
        <v>1729</v>
      </c>
      <c r="D222" t="s">
        <v>1275</v>
      </c>
      <c r="E222" t="s">
        <v>1730</v>
      </c>
      <c r="F222" t="s">
        <v>126</v>
      </c>
    </row>
    <row r="223" spans="1:6" ht="11.25" hidden="1" customHeight="1">
      <c r="A223">
        <v>1499</v>
      </c>
      <c r="B223" t="s">
        <v>683</v>
      </c>
      <c r="C223" t="s">
        <v>684</v>
      </c>
      <c r="D223" t="s">
        <v>685</v>
      </c>
      <c r="E223" t="s">
        <v>686</v>
      </c>
      <c r="F223" t="s">
        <v>104</v>
      </c>
    </row>
    <row r="224" spans="1:6" ht="11.25" hidden="1" customHeight="1">
      <c r="A224">
        <v>1501</v>
      </c>
      <c r="B224" t="s">
        <v>687</v>
      </c>
      <c r="C224" t="s">
        <v>688</v>
      </c>
      <c r="D224" t="s">
        <v>689</v>
      </c>
      <c r="E224" t="s">
        <v>690</v>
      </c>
      <c r="F224" t="s">
        <v>104</v>
      </c>
    </row>
    <row r="225" spans="1:6" ht="11.25" hidden="1" customHeight="1">
      <c r="A225">
        <v>1502</v>
      </c>
      <c r="B225" t="s">
        <v>691</v>
      </c>
      <c r="C225" t="s">
        <v>692</v>
      </c>
      <c r="D225" t="s">
        <v>693</v>
      </c>
      <c r="E225" t="s">
        <v>694</v>
      </c>
      <c r="F225" t="s">
        <v>111</v>
      </c>
    </row>
    <row r="226" spans="1:6" ht="11.25" hidden="1" customHeight="1">
      <c r="A226">
        <v>1503</v>
      </c>
      <c r="B226" t="s">
        <v>695</v>
      </c>
      <c r="C226" t="s">
        <v>696</v>
      </c>
      <c r="D226" t="s">
        <v>697</v>
      </c>
      <c r="E226" t="s">
        <v>161</v>
      </c>
      <c r="F226" t="s">
        <v>111</v>
      </c>
    </row>
    <row r="227" spans="1:6" ht="11.25" hidden="1" customHeight="1">
      <c r="A227">
        <v>1504</v>
      </c>
      <c r="B227" t="s">
        <v>698</v>
      </c>
      <c r="C227" t="s">
        <v>699</v>
      </c>
      <c r="D227" t="s">
        <v>315</v>
      </c>
      <c r="E227" t="s">
        <v>700</v>
      </c>
      <c r="F227" t="s">
        <v>111</v>
      </c>
    </row>
    <row r="228" spans="1:6" ht="11.25" hidden="1" customHeight="1">
      <c r="A228">
        <v>1505</v>
      </c>
      <c r="B228" t="s">
        <v>701</v>
      </c>
      <c r="C228" t="s">
        <v>702</v>
      </c>
      <c r="D228" t="s">
        <v>703</v>
      </c>
      <c r="E228" t="s">
        <v>184</v>
      </c>
      <c r="F228" t="s">
        <v>111</v>
      </c>
    </row>
    <row r="229" spans="1:6" ht="11.25" hidden="1" customHeight="1">
      <c r="A229">
        <v>1506</v>
      </c>
      <c r="B229" t="s">
        <v>704</v>
      </c>
      <c r="C229" t="s">
        <v>705</v>
      </c>
      <c r="D229" t="s">
        <v>706</v>
      </c>
      <c r="E229" t="s">
        <v>435</v>
      </c>
      <c r="F229" t="s">
        <v>111</v>
      </c>
    </row>
    <row r="230" spans="1:6" ht="11.25" hidden="1" customHeight="1">
      <c r="A230">
        <v>1507</v>
      </c>
      <c r="B230" t="s">
        <v>707</v>
      </c>
      <c r="C230" t="s">
        <v>708</v>
      </c>
      <c r="D230" t="s">
        <v>709</v>
      </c>
      <c r="E230" t="s">
        <v>212</v>
      </c>
      <c r="F230" t="s">
        <v>111</v>
      </c>
    </row>
    <row r="231" spans="1:6" ht="11.25" hidden="1" customHeight="1">
      <c r="A231">
        <v>1508</v>
      </c>
      <c r="B231" t="s">
        <v>710</v>
      </c>
      <c r="C231" t="s">
        <v>711</v>
      </c>
      <c r="D231" t="s">
        <v>629</v>
      </c>
      <c r="E231" t="s">
        <v>712</v>
      </c>
      <c r="F231" t="s">
        <v>111</v>
      </c>
    </row>
    <row r="232" spans="1:6" ht="11.25" hidden="1" customHeight="1">
      <c r="A232">
        <v>1509</v>
      </c>
      <c r="B232" t="s">
        <v>713</v>
      </c>
      <c r="C232" t="s">
        <v>714</v>
      </c>
      <c r="D232" t="s">
        <v>715</v>
      </c>
      <c r="E232" t="s">
        <v>435</v>
      </c>
      <c r="F232" t="s">
        <v>111</v>
      </c>
    </row>
    <row r="233" spans="1:6" ht="11.25" hidden="1" customHeight="1">
      <c r="A233">
        <v>1510</v>
      </c>
      <c r="B233" t="s">
        <v>584</v>
      </c>
      <c r="C233" t="s">
        <v>716</v>
      </c>
      <c r="D233" t="s">
        <v>585</v>
      </c>
      <c r="E233" t="s">
        <v>717</v>
      </c>
      <c r="F233" t="s">
        <v>111</v>
      </c>
    </row>
    <row r="234" spans="1:6" ht="11.25" hidden="1" customHeight="1">
      <c r="A234">
        <v>1511</v>
      </c>
      <c r="B234" t="s">
        <v>310</v>
      </c>
      <c r="C234" t="s">
        <v>718</v>
      </c>
      <c r="D234" t="s">
        <v>312</v>
      </c>
      <c r="E234" t="s">
        <v>458</v>
      </c>
      <c r="F234" t="s">
        <v>111</v>
      </c>
    </row>
    <row r="235" spans="1:6" ht="11.25" hidden="1" customHeight="1">
      <c r="A235">
        <v>1512</v>
      </c>
      <c r="B235" t="s">
        <v>719</v>
      </c>
      <c r="C235" t="s">
        <v>720</v>
      </c>
      <c r="D235" t="s">
        <v>721</v>
      </c>
      <c r="E235" t="s">
        <v>722</v>
      </c>
      <c r="F235" t="s">
        <v>111</v>
      </c>
    </row>
    <row r="236" spans="1:6" ht="11.25" hidden="1" customHeight="1">
      <c r="A236">
        <v>1513</v>
      </c>
      <c r="B236" t="s">
        <v>723</v>
      </c>
      <c r="C236" t="s">
        <v>724</v>
      </c>
      <c r="D236" t="s">
        <v>725</v>
      </c>
      <c r="E236" t="s">
        <v>570</v>
      </c>
      <c r="F236" t="s">
        <v>111</v>
      </c>
    </row>
    <row r="237" spans="1:6" ht="11.25" hidden="1" customHeight="1">
      <c r="A237">
        <v>1514</v>
      </c>
      <c r="B237" t="s">
        <v>726</v>
      </c>
      <c r="C237" t="s">
        <v>727</v>
      </c>
      <c r="D237" t="s">
        <v>728</v>
      </c>
      <c r="E237" t="s">
        <v>729</v>
      </c>
      <c r="F237" t="s">
        <v>111</v>
      </c>
    </row>
    <row r="238" spans="1:6" ht="11.25" hidden="1" customHeight="1">
      <c r="A238">
        <v>1515</v>
      </c>
      <c r="B238" t="s">
        <v>666</v>
      </c>
      <c r="C238" t="s">
        <v>201</v>
      </c>
      <c r="D238" t="s">
        <v>668</v>
      </c>
      <c r="E238" t="s">
        <v>730</v>
      </c>
      <c r="F238" t="s">
        <v>111</v>
      </c>
    </row>
    <row r="239" spans="1:6" ht="11.25" hidden="1" customHeight="1">
      <c r="A239">
        <v>1518</v>
      </c>
      <c r="B239" t="s">
        <v>733</v>
      </c>
      <c r="C239" t="s">
        <v>734</v>
      </c>
      <c r="D239" t="s">
        <v>735</v>
      </c>
      <c r="E239" t="s">
        <v>736</v>
      </c>
      <c r="F239" t="s">
        <v>111</v>
      </c>
    </row>
    <row r="240" spans="1:6" ht="11.25" hidden="1" customHeight="1">
      <c r="A240">
        <v>1519</v>
      </c>
      <c r="B240" t="s">
        <v>471</v>
      </c>
      <c r="C240" t="s">
        <v>1731</v>
      </c>
      <c r="D240" t="s">
        <v>473</v>
      </c>
      <c r="E240" t="s">
        <v>1050</v>
      </c>
      <c r="F240" t="s">
        <v>126</v>
      </c>
    </row>
    <row r="241" spans="1:6" ht="11.25" hidden="1" customHeight="1">
      <c r="A241">
        <v>1520</v>
      </c>
      <c r="B241" t="s">
        <v>1732</v>
      </c>
      <c r="C241" t="s">
        <v>1733</v>
      </c>
      <c r="D241" t="s">
        <v>1734</v>
      </c>
      <c r="E241" t="s">
        <v>660</v>
      </c>
      <c r="F241" t="s">
        <v>126</v>
      </c>
    </row>
    <row r="242" spans="1:6" ht="11.25" hidden="1" customHeight="1">
      <c r="A242">
        <v>1521</v>
      </c>
      <c r="B242" t="s">
        <v>1735</v>
      </c>
      <c r="C242" t="s">
        <v>1736</v>
      </c>
      <c r="D242" t="s">
        <v>1737</v>
      </c>
      <c r="E242" t="s">
        <v>1738</v>
      </c>
      <c r="F242" t="s">
        <v>126</v>
      </c>
    </row>
    <row r="243" spans="1:6" ht="11.25" hidden="1" customHeight="1">
      <c r="A243">
        <v>1522</v>
      </c>
      <c r="B243" t="s">
        <v>1739</v>
      </c>
      <c r="C243" t="s">
        <v>1740</v>
      </c>
      <c r="D243" t="s">
        <v>1741</v>
      </c>
      <c r="E243" t="s">
        <v>999</v>
      </c>
      <c r="F243" t="s">
        <v>126</v>
      </c>
    </row>
    <row r="244" spans="1:6" ht="11.25" hidden="1" customHeight="1">
      <c r="A244">
        <v>1523</v>
      </c>
      <c r="B244" t="s">
        <v>1742</v>
      </c>
      <c r="C244" t="s">
        <v>1743</v>
      </c>
      <c r="D244" t="s">
        <v>1744</v>
      </c>
      <c r="E244" t="s">
        <v>144</v>
      </c>
      <c r="F244" t="s">
        <v>126</v>
      </c>
    </row>
    <row r="245" spans="1:6" ht="11.25" hidden="1" customHeight="1">
      <c r="A245">
        <v>1524</v>
      </c>
      <c r="B245" t="s">
        <v>1745</v>
      </c>
      <c r="C245" t="s">
        <v>1746</v>
      </c>
      <c r="D245" t="s">
        <v>1747</v>
      </c>
      <c r="E245" t="s">
        <v>1748</v>
      </c>
      <c r="F245" t="s">
        <v>126</v>
      </c>
    </row>
    <row r="246" spans="1:6" ht="11.25" hidden="1" customHeight="1">
      <c r="A246">
        <v>1525</v>
      </c>
      <c r="B246" t="s">
        <v>1749</v>
      </c>
      <c r="C246" t="s">
        <v>1750</v>
      </c>
      <c r="D246" t="s">
        <v>1751</v>
      </c>
      <c r="E246" t="s">
        <v>1752</v>
      </c>
      <c r="F246" t="s">
        <v>126</v>
      </c>
    </row>
    <row r="247" spans="1:6" ht="11.25" hidden="1" customHeight="1">
      <c r="A247">
        <v>1526</v>
      </c>
      <c r="B247" t="s">
        <v>1753</v>
      </c>
      <c r="C247" t="s">
        <v>1754</v>
      </c>
      <c r="D247" t="s">
        <v>1755</v>
      </c>
      <c r="E247" t="s">
        <v>133</v>
      </c>
      <c r="F247" t="s">
        <v>126</v>
      </c>
    </row>
    <row r="248" spans="1:6" ht="11.25" hidden="1" customHeight="1">
      <c r="A248">
        <v>1527</v>
      </c>
      <c r="B248" t="s">
        <v>1182</v>
      </c>
      <c r="C248" t="s">
        <v>307</v>
      </c>
      <c r="D248" t="s">
        <v>1183</v>
      </c>
      <c r="E248" t="s">
        <v>309</v>
      </c>
      <c r="F248" t="s">
        <v>126</v>
      </c>
    </row>
    <row r="249" spans="1:6" ht="11.25" hidden="1" customHeight="1">
      <c r="A249">
        <v>1528</v>
      </c>
      <c r="B249" t="s">
        <v>1756</v>
      </c>
      <c r="C249" t="s">
        <v>1757</v>
      </c>
      <c r="D249" t="s">
        <v>222</v>
      </c>
      <c r="E249" t="s">
        <v>972</v>
      </c>
      <c r="F249" t="s">
        <v>126</v>
      </c>
    </row>
    <row r="250" spans="1:6" ht="11.25" hidden="1" customHeight="1">
      <c r="A250">
        <v>1529</v>
      </c>
      <c r="B250" t="s">
        <v>105</v>
      </c>
      <c r="C250" t="s">
        <v>1758</v>
      </c>
      <c r="D250" t="s">
        <v>106</v>
      </c>
      <c r="E250" t="s">
        <v>1759</v>
      </c>
      <c r="F250" t="s">
        <v>126</v>
      </c>
    </row>
    <row r="251" spans="1:6" ht="11.25" hidden="1" customHeight="1">
      <c r="A251">
        <v>1530</v>
      </c>
      <c r="B251" t="s">
        <v>1760</v>
      </c>
      <c r="C251" t="s">
        <v>1761</v>
      </c>
      <c r="D251" t="s">
        <v>1762</v>
      </c>
      <c r="E251" t="s">
        <v>1763</v>
      </c>
      <c r="F251" t="s">
        <v>126</v>
      </c>
    </row>
    <row r="252" spans="1:6" ht="11.25" hidden="1" customHeight="1">
      <c r="A252">
        <v>1531</v>
      </c>
      <c r="B252" t="s">
        <v>1764</v>
      </c>
      <c r="C252" t="s">
        <v>1765</v>
      </c>
      <c r="D252" t="s">
        <v>1766</v>
      </c>
      <c r="E252" t="s">
        <v>1767</v>
      </c>
      <c r="F252" t="s">
        <v>126</v>
      </c>
    </row>
    <row r="253" spans="1:6" ht="11.25" hidden="1" customHeight="1">
      <c r="A253">
        <v>1532</v>
      </c>
      <c r="B253" t="s">
        <v>733</v>
      </c>
      <c r="C253" t="s">
        <v>1768</v>
      </c>
      <c r="D253" t="s">
        <v>735</v>
      </c>
      <c r="E253" t="s">
        <v>1134</v>
      </c>
      <c r="F253" t="s">
        <v>126</v>
      </c>
    </row>
    <row r="254" spans="1:6" ht="11.25" hidden="1" customHeight="1">
      <c r="A254">
        <v>1533</v>
      </c>
      <c r="B254" t="s">
        <v>681</v>
      </c>
      <c r="C254" t="s">
        <v>1769</v>
      </c>
      <c r="D254" t="s">
        <v>682</v>
      </c>
      <c r="E254" t="s">
        <v>583</v>
      </c>
      <c r="F254" t="s">
        <v>126</v>
      </c>
    </row>
    <row r="255" spans="1:6" ht="11.25" hidden="1" customHeight="1">
      <c r="A255">
        <v>1534</v>
      </c>
      <c r="B255" t="s">
        <v>1770</v>
      </c>
      <c r="C255" t="s">
        <v>1704</v>
      </c>
      <c r="D255" t="s">
        <v>1771</v>
      </c>
      <c r="E255" t="s">
        <v>1706</v>
      </c>
      <c r="F255" t="s">
        <v>126</v>
      </c>
    </row>
    <row r="256" spans="1:6" ht="11.25" hidden="1" customHeight="1">
      <c r="A256">
        <v>1590</v>
      </c>
      <c r="B256" t="s">
        <v>743</v>
      </c>
      <c r="C256" t="s">
        <v>744</v>
      </c>
      <c r="D256" t="s">
        <v>745</v>
      </c>
      <c r="E256" t="s">
        <v>746</v>
      </c>
      <c r="F256" t="s">
        <v>104</v>
      </c>
    </row>
    <row r="257" spans="1:6" ht="11.25" hidden="1" customHeight="1">
      <c r="A257">
        <v>1591</v>
      </c>
      <c r="B257" t="s">
        <v>747</v>
      </c>
      <c r="C257" t="s">
        <v>748</v>
      </c>
      <c r="D257" t="s">
        <v>749</v>
      </c>
      <c r="E257" t="s">
        <v>750</v>
      </c>
      <c r="F257" t="s">
        <v>104</v>
      </c>
    </row>
    <row r="258" spans="1:6" ht="11.25" hidden="1" customHeight="1">
      <c r="A258">
        <v>1592</v>
      </c>
      <c r="B258" t="s">
        <v>672</v>
      </c>
      <c r="C258" t="s">
        <v>395</v>
      </c>
      <c r="D258" t="s">
        <v>751</v>
      </c>
      <c r="E258" t="s">
        <v>397</v>
      </c>
      <c r="F258" t="s">
        <v>104</v>
      </c>
    </row>
    <row r="259" spans="1:6" ht="11.25" hidden="1" customHeight="1">
      <c r="A259">
        <v>1593</v>
      </c>
      <c r="B259" t="s">
        <v>752</v>
      </c>
      <c r="C259" t="s">
        <v>753</v>
      </c>
      <c r="D259" t="s">
        <v>754</v>
      </c>
      <c r="E259" t="s">
        <v>309</v>
      </c>
      <c r="F259" t="s">
        <v>104</v>
      </c>
    </row>
    <row r="260" spans="1:6" ht="11.25" hidden="1" customHeight="1">
      <c r="A260">
        <v>1595</v>
      </c>
      <c r="B260" t="s">
        <v>299</v>
      </c>
      <c r="C260" t="s">
        <v>755</v>
      </c>
      <c r="D260" t="s">
        <v>301</v>
      </c>
      <c r="E260" t="s">
        <v>756</v>
      </c>
      <c r="F260" t="s">
        <v>104</v>
      </c>
    </row>
    <row r="261" spans="1:6" ht="11.25" hidden="1" customHeight="1">
      <c r="A261">
        <v>1596</v>
      </c>
      <c r="B261" t="s">
        <v>757</v>
      </c>
      <c r="C261" t="s">
        <v>542</v>
      </c>
      <c r="D261" t="s">
        <v>758</v>
      </c>
      <c r="E261" t="s">
        <v>305</v>
      </c>
      <c r="F261" t="s">
        <v>104</v>
      </c>
    </row>
    <row r="262" spans="1:6" ht="11.25" hidden="1" customHeight="1">
      <c r="A262">
        <v>1597</v>
      </c>
      <c r="B262" t="s">
        <v>363</v>
      </c>
      <c r="C262" t="s">
        <v>307</v>
      </c>
      <c r="D262" t="s">
        <v>365</v>
      </c>
      <c r="E262" t="s">
        <v>309</v>
      </c>
      <c r="F262" t="s">
        <v>104</v>
      </c>
    </row>
    <row r="263" spans="1:6" ht="11.25" hidden="1" customHeight="1">
      <c r="A263">
        <v>1598</v>
      </c>
      <c r="B263" t="s">
        <v>759</v>
      </c>
      <c r="C263" t="s">
        <v>760</v>
      </c>
      <c r="D263" t="s">
        <v>761</v>
      </c>
      <c r="E263" t="s">
        <v>161</v>
      </c>
      <c r="F263" t="s">
        <v>104</v>
      </c>
    </row>
    <row r="264" spans="1:6" ht="11.25" hidden="1" customHeight="1">
      <c r="A264">
        <v>1599</v>
      </c>
      <c r="B264" t="s">
        <v>762</v>
      </c>
      <c r="C264" t="s">
        <v>763</v>
      </c>
      <c r="D264" t="s">
        <v>764</v>
      </c>
      <c r="E264" t="s">
        <v>443</v>
      </c>
      <c r="F264" t="s">
        <v>104</v>
      </c>
    </row>
    <row r="265" spans="1:6" ht="11.25" hidden="1" customHeight="1">
      <c r="A265">
        <v>1601</v>
      </c>
      <c r="B265" t="s">
        <v>244</v>
      </c>
      <c r="C265" t="s">
        <v>765</v>
      </c>
      <c r="D265" t="s">
        <v>245</v>
      </c>
      <c r="E265" t="s">
        <v>766</v>
      </c>
      <c r="F265" t="s">
        <v>111</v>
      </c>
    </row>
    <row r="266" spans="1:6" ht="11.25" hidden="1" customHeight="1">
      <c r="A266">
        <v>1602</v>
      </c>
      <c r="B266" t="s">
        <v>767</v>
      </c>
      <c r="C266" t="s">
        <v>768</v>
      </c>
      <c r="D266" t="s">
        <v>769</v>
      </c>
      <c r="E266" t="s">
        <v>513</v>
      </c>
      <c r="F266" t="s">
        <v>111</v>
      </c>
    </row>
    <row r="267" spans="1:6" ht="11.25" hidden="1" customHeight="1">
      <c r="A267">
        <v>1603</v>
      </c>
      <c r="B267" t="s">
        <v>770</v>
      </c>
      <c r="C267" t="s">
        <v>530</v>
      </c>
      <c r="D267" t="s">
        <v>771</v>
      </c>
      <c r="E267" t="s">
        <v>531</v>
      </c>
      <c r="F267" t="s">
        <v>111</v>
      </c>
    </row>
    <row r="268" spans="1:6" ht="11.25" hidden="1" customHeight="1">
      <c r="A268">
        <v>1604</v>
      </c>
      <c r="B268" t="s">
        <v>772</v>
      </c>
      <c r="C268" t="s">
        <v>773</v>
      </c>
      <c r="D268" t="s">
        <v>774</v>
      </c>
      <c r="E268" t="s">
        <v>420</v>
      </c>
      <c r="F268" t="s">
        <v>111</v>
      </c>
    </row>
    <row r="269" spans="1:6" ht="11.25" hidden="1" customHeight="1">
      <c r="A269">
        <v>1605</v>
      </c>
      <c r="B269" t="s">
        <v>775</v>
      </c>
      <c r="C269" t="s">
        <v>776</v>
      </c>
      <c r="D269" t="s">
        <v>777</v>
      </c>
      <c r="E269" t="s">
        <v>778</v>
      </c>
      <c r="F269" t="s">
        <v>111</v>
      </c>
    </row>
    <row r="270" spans="1:6" ht="11.25" hidden="1" customHeight="1">
      <c r="A270">
        <v>1606</v>
      </c>
      <c r="B270" t="s">
        <v>1772</v>
      </c>
      <c r="C270" t="s">
        <v>1773</v>
      </c>
      <c r="D270" t="s">
        <v>1774</v>
      </c>
      <c r="E270" t="s">
        <v>332</v>
      </c>
      <c r="F270" t="s">
        <v>126</v>
      </c>
    </row>
    <row r="271" spans="1:6" ht="11.25" hidden="1" customHeight="1">
      <c r="A271">
        <v>1607</v>
      </c>
      <c r="B271" t="s">
        <v>1775</v>
      </c>
      <c r="C271" t="s">
        <v>364</v>
      </c>
      <c r="D271" t="s">
        <v>1776</v>
      </c>
      <c r="E271" t="s">
        <v>250</v>
      </c>
      <c r="F271" t="s">
        <v>126</v>
      </c>
    </row>
    <row r="272" spans="1:6" ht="11.25" hidden="1" customHeight="1">
      <c r="A272">
        <v>1608</v>
      </c>
      <c r="B272" t="s">
        <v>299</v>
      </c>
      <c r="C272" t="s">
        <v>1777</v>
      </c>
      <c r="D272" t="s">
        <v>301</v>
      </c>
      <c r="E272" t="s">
        <v>450</v>
      </c>
      <c r="F272" t="s">
        <v>126</v>
      </c>
    </row>
    <row r="273" spans="1:6" ht="11.25" hidden="1" customHeight="1">
      <c r="A273">
        <v>1609</v>
      </c>
      <c r="B273" t="s">
        <v>1778</v>
      </c>
      <c r="C273" t="s">
        <v>1169</v>
      </c>
      <c r="D273" t="s">
        <v>1779</v>
      </c>
      <c r="E273" t="s">
        <v>468</v>
      </c>
      <c r="F273" t="s">
        <v>126</v>
      </c>
    </row>
    <row r="274" spans="1:6" ht="11.25" hidden="1" customHeight="1">
      <c r="A274">
        <v>1610</v>
      </c>
      <c r="B274" t="s">
        <v>931</v>
      </c>
      <c r="C274" t="s">
        <v>1780</v>
      </c>
      <c r="D274" t="s">
        <v>933</v>
      </c>
      <c r="E274" t="s">
        <v>402</v>
      </c>
      <c r="F274" t="s">
        <v>126</v>
      </c>
    </row>
    <row r="275" spans="1:6" ht="11.25" hidden="1" customHeight="1">
      <c r="A275">
        <v>1611</v>
      </c>
      <c r="B275" t="s">
        <v>1781</v>
      </c>
      <c r="C275" t="s">
        <v>364</v>
      </c>
      <c r="D275" t="s">
        <v>132</v>
      </c>
      <c r="E275" t="s">
        <v>250</v>
      </c>
      <c r="F275" t="s">
        <v>126</v>
      </c>
    </row>
    <row r="276" spans="1:6" ht="11.25" hidden="1" customHeight="1">
      <c r="A276">
        <v>1612</v>
      </c>
      <c r="B276" t="s">
        <v>1782</v>
      </c>
      <c r="C276" t="s">
        <v>1046</v>
      </c>
      <c r="D276" t="s">
        <v>1783</v>
      </c>
      <c r="E276" t="s">
        <v>570</v>
      </c>
      <c r="F276" t="s">
        <v>126</v>
      </c>
    </row>
    <row r="277" spans="1:6" ht="11.25" hidden="1" customHeight="1">
      <c r="A277">
        <v>1613</v>
      </c>
      <c r="B277" t="s">
        <v>1784</v>
      </c>
      <c r="C277" t="s">
        <v>1785</v>
      </c>
      <c r="D277" t="s">
        <v>1786</v>
      </c>
      <c r="E277" t="s">
        <v>972</v>
      </c>
      <c r="F277" t="s">
        <v>126</v>
      </c>
    </row>
    <row r="278" spans="1:6" ht="11.25" hidden="1" customHeight="1">
      <c r="A278">
        <v>1614</v>
      </c>
      <c r="B278" t="s">
        <v>1787</v>
      </c>
      <c r="C278" t="s">
        <v>1788</v>
      </c>
      <c r="D278" t="s">
        <v>1789</v>
      </c>
      <c r="E278" t="s">
        <v>820</v>
      </c>
      <c r="F278" t="s">
        <v>126</v>
      </c>
    </row>
    <row r="279" spans="1:6" ht="11.25" hidden="1" customHeight="1">
      <c r="A279">
        <v>1615</v>
      </c>
      <c r="B279" t="s">
        <v>1790</v>
      </c>
      <c r="C279" t="s">
        <v>1791</v>
      </c>
      <c r="D279" t="s">
        <v>1792</v>
      </c>
      <c r="E279" t="s">
        <v>1793</v>
      </c>
      <c r="F279" t="s">
        <v>126</v>
      </c>
    </row>
    <row r="280" spans="1:6" ht="11.25" hidden="1" customHeight="1">
      <c r="A280">
        <v>1682</v>
      </c>
      <c r="B280" t="s">
        <v>779</v>
      </c>
      <c r="C280" t="s">
        <v>780</v>
      </c>
      <c r="D280" t="s">
        <v>781</v>
      </c>
      <c r="E280" t="s">
        <v>782</v>
      </c>
      <c r="F280" t="s">
        <v>104</v>
      </c>
    </row>
    <row r="281" spans="1:6" ht="11.25" hidden="1" customHeight="1">
      <c r="A281">
        <v>1683</v>
      </c>
      <c r="B281" t="s">
        <v>783</v>
      </c>
      <c r="C281" t="s">
        <v>784</v>
      </c>
      <c r="D281" t="s">
        <v>785</v>
      </c>
      <c r="E281" t="s">
        <v>786</v>
      </c>
      <c r="F281" t="s">
        <v>104</v>
      </c>
    </row>
    <row r="282" spans="1:6" ht="11.25" hidden="1" customHeight="1">
      <c r="A282">
        <v>1684</v>
      </c>
      <c r="B282" t="s">
        <v>787</v>
      </c>
      <c r="C282" t="s">
        <v>788</v>
      </c>
      <c r="D282" t="s">
        <v>789</v>
      </c>
      <c r="E282" t="s">
        <v>790</v>
      </c>
      <c r="F282" t="s">
        <v>104</v>
      </c>
    </row>
    <row r="283" spans="1:6" ht="11.25" hidden="1" customHeight="1">
      <c r="A283">
        <v>1685</v>
      </c>
      <c r="B283" t="s">
        <v>791</v>
      </c>
      <c r="C283" t="s">
        <v>792</v>
      </c>
      <c r="D283" t="s">
        <v>793</v>
      </c>
      <c r="E283" t="s">
        <v>567</v>
      </c>
      <c r="F283" t="s">
        <v>104</v>
      </c>
    </row>
    <row r="284" spans="1:6" ht="11.25" hidden="1" customHeight="1">
      <c r="A284">
        <v>1686</v>
      </c>
      <c r="B284" t="s">
        <v>602</v>
      </c>
      <c r="C284" t="s">
        <v>794</v>
      </c>
      <c r="D284" t="s">
        <v>603</v>
      </c>
      <c r="E284" t="s">
        <v>795</v>
      </c>
      <c r="F284" t="s">
        <v>104</v>
      </c>
    </row>
    <row r="285" spans="1:6" ht="11.25" hidden="1" customHeight="1">
      <c r="A285">
        <v>1687</v>
      </c>
      <c r="B285" t="s">
        <v>796</v>
      </c>
      <c r="C285" t="s">
        <v>185</v>
      </c>
      <c r="D285" t="s">
        <v>581</v>
      </c>
      <c r="E285" t="s">
        <v>133</v>
      </c>
      <c r="F285" t="s">
        <v>104</v>
      </c>
    </row>
    <row r="286" spans="1:6" ht="11.25" hidden="1" customHeight="1">
      <c r="A286">
        <v>1688</v>
      </c>
      <c r="B286" t="s">
        <v>797</v>
      </c>
      <c r="C286" t="s">
        <v>798</v>
      </c>
      <c r="D286" t="s">
        <v>799</v>
      </c>
      <c r="E286" t="s">
        <v>800</v>
      </c>
      <c r="F286" t="s">
        <v>104</v>
      </c>
    </row>
    <row r="287" spans="1:6" ht="11.25" hidden="1" customHeight="1">
      <c r="A287">
        <v>1689</v>
      </c>
      <c r="B287" t="s">
        <v>801</v>
      </c>
      <c r="C287" t="s">
        <v>802</v>
      </c>
      <c r="D287" t="s">
        <v>803</v>
      </c>
      <c r="E287" t="s">
        <v>468</v>
      </c>
      <c r="F287" t="s">
        <v>104</v>
      </c>
    </row>
    <row r="288" spans="1:6" ht="11.25" hidden="1" customHeight="1">
      <c r="A288">
        <v>1690</v>
      </c>
      <c r="B288" t="s">
        <v>459</v>
      </c>
      <c r="C288" t="s">
        <v>804</v>
      </c>
      <c r="D288" t="s">
        <v>461</v>
      </c>
      <c r="E288" t="s">
        <v>805</v>
      </c>
      <c r="F288" t="s">
        <v>104</v>
      </c>
    </row>
    <row r="289" spans="1:6" ht="11.25" hidden="1" customHeight="1">
      <c r="A289">
        <v>1691</v>
      </c>
      <c r="B289" t="s">
        <v>806</v>
      </c>
      <c r="C289" t="s">
        <v>807</v>
      </c>
      <c r="D289" t="s">
        <v>808</v>
      </c>
      <c r="E289" t="s">
        <v>809</v>
      </c>
      <c r="F289" t="s">
        <v>104</v>
      </c>
    </row>
    <row r="290" spans="1:6" ht="11.25" hidden="1" customHeight="1">
      <c r="A290">
        <v>1693</v>
      </c>
      <c r="B290" t="s">
        <v>811</v>
      </c>
      <c r="C290" t="s">
        <v>812</v>
      </c>
      <c r="D290" t="s">
        <v>282</v>
      </c>
      <c r="E290" t="s">
        <v>431</v>
      </c>
      <c r="F290" t="s">
        <v>104</v>
      </c>
    </row>
    <row r="291" spans="1:6" ht="11.25" hidden="1" customHeight="1">
      <c r="A291">
        <v>1694</v>
      </c>
      <c r="B291" t="s">
        <v>813</v>
      </c>
      <c r="C291" t="s">
        <v>814</v>
      </c>
      <c r="D291" t="s">
        <v>815</v>
      </c>
      <c r="E291" t="s">
        <v>816</v>
      </c>
      <c r="F291" t="s">
        <v>104</v>
      </c>
    </row>
    <row r="292" spans="1:6" ht="11.25" hidden="1" customHeight="1">
      <c r="A292">
        <v>1695</v>
      </c>
      <c r="B292" t="s">
        <v>817</v>
      </c>
      <c r="C292" t="s">
        <v>818</v>
      </c>
      <c r="D292" t="s">
        <v>819</v>
      </c>
      <c r="E292" t="s">
        <v>820</v>
      </c>
      <c r="F292" t="s">
        <v>111</v>
      </c>
    </row>
    <row r="293" spans="1:6" ht="11.25" hidden="1" customHeight="1">
      <c r="A293">
        <v>1696</v>
      </c>
      <c r="B293" t="s">
        <v>821</v>
      </c>
      <c r="C293" t="s">
        <v>822</v>
      </c>
      <c r="D293" t="s">
        <v>823</v>
      </c>
      <c r="E293" t="s">
        <v>824</v>
      </c>
      <c r="F293" t="s">
        <v>111</v>
      </c>
    </row>
    <row r="294" spans="1:6" ht="11.25" hidden="1" customHeight="1">
      <c r="A294">
        <v>1697</v>
      </c>
      <c r="B294" t="s">
        <v>825</v>
      </c>
      <c r="C294" t="s">
        <v>826</v>
      </c>
      <c r="D294" t="s">
        <v>827</v>
      </c>
      <c r="E294" t="s">
        <v>305</v>
      </c>
      <c r="F294" t="s">
        <v>111</v>
      </c>
    </row>
    <row r="295" spans="1:6" ht="11.25" hidden="1" customHeight="1">
      <c r="A295">
        <v>1698</v>
      </c>
      <c r="B295" t="s">
        <v>828</v>
      </c>
      <c r="C295" t="s">
        <v>829</v>
      </c>
      <c r="D295" t="s">
        <v>830</v>
      </c>
      <c r="E295" t="s">
        <v>309</v>
      </c>
      <c r="F295" t="s">
        <v>111</v>
      </c>
    </row>
    <row r="296" spans="1:6" ht="11.25" hidden="1" customHeight="1">
      <c r="A296">
        <v>1699</v>
      </c>
      <c r="B296" t="s">
        <v>831</v>
      </c>
      <c r="C296" t="s">
        <v>832</v>
      </c>
      <c r="D296" t="s">
        <v>833</v>
      </c>
      <c r="E296" t="s">
        <v>653</v>
      </c>
      <c r="F296" t="s">
        <v>111</v>
      </c>
    </row>
    <row r="297" spans="1:6" ht="11.25" hidden="1" customHeight="1">
      <c r="A297">
        <v>1775</v>
      </c>
      <c r="B297" t="s">
        <v>835</v>
      </c>
      <c r="C297" t="s">
        <v>836</v>
      </c>
      <c r="D297" t="s">
        <v>837</v>
      </c>
      <c r="E297" t="s">
        <v>838</v>
      </c>
      <c r="F297" t="s">
        <v>104</v>
      </c>
    </row>
    <row r="298" spans="1:6" ht="11.25" hidden="1" customHeight="1">
      <c r="A298">
        <v>1776</v>
      </c>
      <c r="B298" t="s">
        <v>546</v>
      </c>
      <c r="C298" t="s">
        <v>1794</v>
      </c>
      <c r="D298" t="s">
        <v>548</v>
      </c>
      <c r="E298" t="s">
        <v>839</v>
      </c>
      <c r="F298" t="s">
        <v>104</v>
      </c>
    </row>
    <row r="299" spans="1:6" ht="11.25" hidden="1" customHeight="1">
      <c r="A299">
        <v>1777</v>
      </c>
      <c r="B299" t="s">
        <v>840</v>
      </c>
      <c r="C299" t="s">
        <v>841</v>
      </c>
      <c r="D299" t="s">
        <v>842</v>
      </c>
      <c r="E299" t="s">
        <v>431</v>
      </c>
      <c r="F299" t="s">
        <v>104</v>
      </c>
    </row>
    <row r="300" spans="1:6" ht="11.25" hidden="1" customHeight="1">
      <c r="A300">
        <v>1778</v>
      </c>
      <c r="B300" t="s">
        <v>843</v>
      </c>
      <c r="C300" t="s">
        <v>844</v>
      </c>
      <c r="D300" t="s">
        <v>845</v>
      </c>
      <c r="E300" t="s">
        <v>846</v>
      </c>
      <c r="F300" t="s">
        <v>104</v>
      </c>
    </row>
    <row r="301" spans="1:6" ht="11.25" hidden="1" customHeight="1">
      <c r="A301">
        <v>1779</v>
      </c>
      <c r="B301" t="s">
        <v>847</v>
      </c>
      <c r="C301" t="s">
        <v>848</v>
      </c>
      <c r="D301" t="s">
        <v>849</v>
      </c>
      <c r="E301" t="s">
        <v>846</v>
      </c>
      <c r="F301" t="s">
        <v>104</v>
      </c>
    </row>
    <row r="302" spans="1:6" ht="11.25" hidden="1" customHeight="1">
      <c r="A302">
        <v>1780</v>
      </c>
      <c r="B302" t="s">
        <v>850</v>
      </c>
      <c r="C302" t="s">
        <v>851</v>
      </c>
      <c r="D302" t="s">
        <v>852</v>
      </c>
      <c r="E302" t="s">
        <v>853</v>
      </c>
      <c r="F302" t="s">
        <v>104</v>
      </c>
    </row>
    <row r="303" spans="1:6" ht="11.25" hidden="1" customHeight="1">
      <c r="A303">
        <v>1781</v>
      </c>
      <c r="B303" t="s">
        <v>854</v>
      </c>
      <c r="C303" t="s">
        <v>855</v>
      </c>
      <c r="D303" t="s">
        <v>856</v>
      </c>
      <c r="E303" t="s">
        <v>513</v>
      </c>
      <c r="F303" t="s">
        <v>104</v>
      </c>
    </row>
    <row r="304" spans="1:6" ht="11.25" hidden="1" customHeight="1">
      <c r="A304">
        <v>1782</v>
      </c>
      <c r="B304" t="s">
        <v>1243</v>
      </c>
      <c r="C304" t="s">
        <v>1795</v>
      </c>
      <c r="D304" t="s">
        <v>1245</v>
      </c>
      <c r="E304" t="s">
        <v>1796</v>
      </c>
      <c r="F304" t="s">
        <v>111</v>
      </c>
    </row>
    <row r="305" spans="1:6" ht="11.25" hidden="1" customHeight="1">
      <c r="A305">
        <v>1783</v>
      </c>
      <c r="B305" t="s">
        <v>228</v>
      </c>
      <c r="C305" t="s">
        <v>1797</v>
      </c>
      <c r="D305" t="s">
        <v>230</v>
      </c>
      <c r="E305" t="s">
        <v>193</v>
      </c>
      <c r="F305" t="s">
        <v>111</v>
      </c>
    </row>
    <row r="306" spans="1:6" ht="11.25" hidden="1" customHeight="1">
      <c r="A306">
        <v>1784</v>
      </c>
      <c r="B306" t="s">
        <v>1798</v>
      </c>
      <c r="C306" t="s">
        <v>1799</v>
      </c>
      <c r="D306" t="s">
        <v>1800</v>
      </c>
      <c r="E306" t="s">
        <v>458</v>
      </c>
      <c r="F306" t="s">
        <v>111</v>
      </c>
    </row>
    <row r="307" spans="1:6" ht="11.25" hidden="1" customHeight="1">
      <c r="A307">
        <v>1785</v>
      </c>
      <c r="B307" t="s">
        <v>1801</v>
      </c>
      <c r="C307" t="s">
        <v>1264</v>
      </c>
      <c r="D307" t="s">
        <v>1802</v>
      </c>
      <c r="E307" t="s">
        <v>212</v>
      </c>
      <c r="F307" t="s">
        <v>111</v>
      </c>
    </row>
    <row r="308" spans="1:6" ht="11.25" hidden="1" customHeight="1">
      <c r="A308">
        <v>1786</v>
      </c>
      <c r="B308" t="s">
        <v>158</v>
      </c>
      <c r="C308" t="s">
        <v>1727</v>
      </c>
      <c r="D308" t="s">
        <v>160</v>
      </c>
      <c r="E308" t="s">
        <v>215</v>
      </c>
      <c r="F308" t="s">
        <v>111</v>
      </c>
    </row>
    <row r="309" spans="1:6" ht="11.25" hidden="1" customHeight="1">
      <c r="A309">
        <v>1788</v>
      </c>
      <c r="B309" t="s">
        <v>306</v>
      </c>
      <c r="C309" t="s">
        <v>1803</v>
      </c>
      <c r="D309" t="s">
        <v>308</v>
      </c>
      <c r="E309" t="s">
        <v>1107</v>
      </c>
      <c r="F309" t="s">
        <v>111</v>
      </c>
    </row>
    <row r="310" spans="1:6" ht="11.25" hidden="1" customHeight="1">
      <c r="A310">
        <v>1789</v>
      </c>
      <c r="B310" t="s">
        <v>1435</v>
      </c>
      <c r="C310" t="s">
        <v>1785</v>
      </c>
      <c r="D310" t="s">
        <v>1436</v>
      </c>
      <c r="E310" t="s">
        <v>161</v>
      </c>
      <c r="F310" t="s">
        <v>111</v>
      </c>
    </row>
    <row r="311" spans="1:6" ht="11.25" hidden="1" customHeight="1">
      <c r="A311">
        <v>1790</v>
      </c>
      <c r="B311" t="s">
        <v>1804</v>
      </c>
      <c r="C311" t="s">
        <v>1805</v>
      </c>
      <c r="D311" t="s">
        <v>1806</v>
      </c>
      <c r="E311" t="s">
        <v>648</v>
      </c>
      <c r="F311" t="s">
        <v>111</v>
      </c>
    </row>
    <row r="312" spans="1:6" ht="11.25" hidden="1" customHeight="1">
      <c r="A312">
        <v>1791</v>
      </c>
      <c r="B312" t="s">
        <v>1807</v>
      </c>
      <c r="C312" t="s">
        <v>684</v>
      </c>
      <c r="D312" t="s">
        <v>1808</v>
      </c>
      <c r="E312" t="s">
        <v>686</v>
      </c>
      <c r="F312" t="s">
        <v>111</v>
      </c>
    </row>
    <row r="313" spans="1:6" ht="11.25" hidden="1" customHeight="1">
      <c r="A313">
        <v>1793</v>
      </c>
      <c r="B313" t="s">
        <v>1707</v>
      </c>
      <c r="C313" t="s">
        <v>1809</v>
      </c>
      <c r="D313" t="s">
        <v>1709</v>
      </c>
      <c r="E313" t="s">
        <v>1810</v>
      </c>
      <c r="F313" t="s">
        <v>111</v>
      </c>
    </row>
    <row r="314" spans="1:6" ht="11.25" hidden="1" customHeight="1">
      <c r="A314">
        <v>1794</v>
      </c>
      <c r="B314" t="s">
        <v>1811</v>
      </c>
      <c r="C314" t="s">
        <v>1812</v>
      </c>
      <c r="D314" t="s">
        <v>1813</v>
      </c>
      <c r="E314" t="s">
        <v>409</v>
      </c>
      <c r="F314" t="s">
        <v>126</v>
      </c>
    </row>
    <row r="315" spans="1:6" ht="11.25" hidden="1" customHeight="1">
      <c r="A315">
        <v>1795</v>
      </c>
      <c r="B315" t="s">
        <v>320</v>
      </c>
      <c r="C315" t="s">
        <v>1814</v>
      </c>
      <c r="D315" t="s">
        <v>322</v>
      </c>
      <c r="E315" t="s">
        <v>1815</v>
      </c>
      <c r="F315" t="s">
        <v>126</v>
      </c>
    </row>
    <row r="316" spans="1:6" ht="11.25" hidden="1" customHeight="1">
      <c r="A316">
        <v>1796</v>
      </c>
      <c r="B316" t="s">
        <v>403</v>
      </c>
      <c r="C316" t="s">
        <v>1816</v>
      </c>
      <c r="D316" t="s">
        <v>405</v>
      </c>
      <c r="E316" t="s">
        <v>1513</v>
      </c>
      <c r="F316" t="s">
        <v>126</v>
      </c>
    </row>
    <row r="317" spans="1:6" ht="11.25" hidden="1" customHeight="1">
      <c r="A317">
        <v>1797</v>
      </c>
      <c r="B317" t="s">
        <v>935</v>
      </c>
      <c r="C317" t="s">
        <v>1817</v>
      </c>
      <c r="D317" t="s">
        <v>340</v>
      </c>
      <c r="E317" t="s">
        <v>212</v>
      </c>
      <c r="F317" t="s">
        <v>126</v>
      </c>
    </row>
    <row r="318" spans="1:6" ht="11.25" hidden="1" customHeight="1">
      <c r="A318">
        <v>1798</v>
      </c>
      <c r="B318" t="s">
        <v>1818</v>
      </c>
      <c r="C318" t="s">
        <v>1348</v>
      </c>
      <c r="D318" t="s">
        <v>740</v>
      </c>
      <c r="E318" t="s">
        <v>1350</v>
      </c>
      <c r="F318" t="s">
        <v>126</v>
      </c>
    </row>
    <row r="319" spans="1:6" ht="11.25" hidden="1" customHeight="1">
      <c r="A319">
        <v>1799</v>
      </c>
      <c r="B319" t="s">
        <v>247</v>
      </c>
      <c r="C319" t="s">
        <v>1819</v>
      </c>
      <c r="D319" t="s">
        <v>249</v>
      </c>
      <c r="E319" t="s">
        <v>1820</v>
      </c>
      <c r="F319" t="s">
        <v>126</v>
      </c>
    </row>
    <row r="320" spans="1:6" ht="11.25" hidden="1" customHeight="1">
      <c r="A320">
        <v>1876</v>
      </c>
      <c r="B320" t="s">
        <v>459</v>
      </c>
      <c r="C320" t="s">
        <v>860</v>
      </c>
      <c r="D320" t="s">
        <v>461</v>
      </c>
      <c r="E320" t="s">
        <v>446</v>
      </c>
      <c r="F320" t="s">
        <v>104</v>
      </c>
    </row>
    <row r="321" spans="1:6" ht="11.25" hidden="1" customHeight="1">
      <c r="A321">
        <v>1877</v>
      </c>
      <c r="B321" t="s">
        <v>459</v>
      </c>
      <c r="C321" t="s">
        <v>861</v>
      </c>
      <c r="D321" t="s">
        <v>461</v>
      </c>
      <c r="E321" t="s">
        <v>862</v>
      </c>
      <c r="F321" t="s">
        <v>104</v>
      </c>
    </row>
    <row r="322" spans="1:6" ht="11.25" hidden="1" customHeight="1">
      <c r="A322">
        <v>1880</v>
      </c>
      <c r="B322" t="s">
        <v>316</v>
      </c>
      <c r="C322" t="s">
        <v>643</v>
      </c>
      <c r="D322" t="s">
        <v>318</v>
      </c>
      <c r="E322" t="s">
        <v>212</v>
      </c>
      <c r="F322" t="s">
        <v>104</v>
      </c>
    </row>
    <row r="323" spans="1:6" ht="11.25" hidden="1" customHeight="1">
      <c r="A323">
        <v>1881</v>
      </c>
      <c r="B323" t="s">
        <v>579</v>
      </c>
      <c r="C323" t="s">
        <v>863</v>
      </c>
      <c r="D323" t="s">
        <v>581</v>
      </c>
      <c r="E323" t="s">
        <v>864</v>
      </c>
      <c r="F323" t="s">
        <v>111</v>
      </c>
    </row>
    <row r="324" spans="1:6" ht="11.25" hidden="1" customHeight="1">
      <c r="A324">
        <v>1884</v>
      </c>
      <c r="B324" t="s">
        <v>866</v>
      </c>
      <c r="C324" t="s">
        <v>867</v>
      </c>
      <c r="D324" t="s">
        <v>868</v>
      </c>
      <c r="E324" t="s">
        <v>869</v>
      </c>
      <c r="F324" t="s">
        <v>111</v>
      </c>
    </row>
    <row r="325" spans="1:6" ht="11.25" hidden="1" customHeight="1">
      <c r="A325">
        <v>1885</v>
      </c>
      <c r="B325" t="s">
        <v>870</v>
      </c>
      <c r="C325" t="s">
        <v>871</v>
      </c>
      <c r="D325" t="s">
        <v>872</v>
      </c>
      <c r="E325" t="s">
        <v>873</v>
      </c>
      <c r="F325" t="s">
        <v>111</v>
      </c>
    </row>
    <row r="326" spans="1:6" ht="11.25" hidden="1" customHeight="1">
      <c r="A326">
        <v>1886</v>
      </c>
      <c r="B326" t="s">
        <v>874</v>
      </c>
      <c r="C326" t="s">
        <v>875</v>
      </c>
      <c r="D326" t="s">
        <v>876</v>
      </c>
      <c r="E326" t="s">
        <v>582</v>
      </c>
      <c r="F326" t="s">
        <v>111</v>
      </c>
    </row>
    <row r="327" spans="1:6" ht="11.25" hidden="1" customHeight="1">
      <c r="A327">
        <v>1887</v>
      </c>
      <c r="B327" t="s">
        <v>459</v>
      </c>
      <c r="C327" t="s">
        <v>1821</v>
      </c>
      <c r="D327" t="s">
        <v>461</v>
      </c>
      <c r="E327" t="s">
        <v>592</v>
      </c>
      <c r="F327" t="s">
        <v>126</v>
      </c>
    </row>
    <row r="328" spans="1:6" ht="11.25" hidden="1" customHeight="1">
      <c r="A328">
        <v>1888</v>
      </c>
      <c r="B328" t="s">
        <v>1822</v>
      </c>
      <c r="C328" t="s">
        <v>1823</v>
      </c>
      <c r="D328" t="s">
        <v>1824</v>
      </c>
      <c r="E328" t="s">
        <v>1825</v>
      </c>
      <c r="F328" t="s">
        <v>126</v>
      </c>
    </row>
    <row r="329" spans="1:6" ht="11.25" hidden="1" customHeight="1">
      <c r="A329">
        <v>1889</v>
      </c>
      <c r="B329" t="s">
        <v>1826</v>
      </c>
      <c r="C329" t="s">
        <v>1360</v>
      </c>
      <c r="D329" t="s">
        <v>1827</v>
      </c>
      <c r="E329" t="s">
        <v>1828</v>
      </c>
      <c r="F329" t="s">
        <v>126</v>
      </c>
    </row>
    <row r="330" spans="1:6" ht="11.25" hidden="1" customHeight="1">
      <c r="A330">
        <v>1890</v>
      </c>
      <c r="B330" t="s">
        <v>1522</v>
      </c>
      <c r="C330" t="s">
        <v>1829</v>
      </c>
      <c r="D330" t="s">
        <v>1523</v>
      </c>
      <c r="E330" t="s">
        <v>1830</v>
      </c>
      <c r="F330" t="s">
        <v>126</v>
      </c>
    </row>
    <row r="331" spans="1:6" ht="11.25" hidden="1" customHeight="1">
      <c r="A331">
        <v>1891</v>
      </c>
      <c r="B331" t="s">
        <v>654</v>
      </c>
      <c r="C331" t="s">
        <v>1104</v>
      </c>
      <c r="D331" t="s">
        <v>656</v>
      </c>
      <c r="E331" t="s">
        <v>212</v>
      </c>
      <c r="F331" t="s">
        <v>126</v>
      </c>
    </row>
    <row r="332" spans="1:6" ht="11.25" hidden="1" customHeight="1">
      <c r="A332">
        <v>1892</v>
      </c>
      <c r="B332" t="s">
        <v>1674</v>
      </c>
      <c r="C332" t="s">
        <v>1831</v>
      </c>
      <c r="D332" t="s">
        <v>1675</v>
      </c>
      <c r="E332" t="s">
        <v>1832</v>
      </c>
      <c r="F332" t="s">
        <v>126</v>
      </c>
    </row>
    <row r="333" spans="1:6" ht="11.25" hidden="1" customHeight="1">
      <c r="A333">
        <v>1893</v>
      </c>
      <c r="B333" t="s">
        <v>1833</v>
      </c>
      <c r="C333" t="s">
        <v>1834</v>
      </c>
      <c r="D333" t="s">
        <v>1835</v>
      </c>
      <c r="E333" t="s">
        <v>1836</v>
      </c>
      <c r="F333" t="s">
        <v>126</v>
      </c>
    </row>
    <row r="334" spans="1:6" ht="11.25" hidden="1" customHeight="1">
      <c r="A334">
        <v>1894</v>
      </c>
      <c r="B334" t="s">
        <v>1837</v>
      </c>
      <c r="C334" t="s">
        <v>1838</v>
      </c>
      <c r="D334" t="s">
        <v>368</v>
      </c>
      <c r="E334" t="s">
        <v>540</v>
      </c>
      <c r="F334" t="s">
        <v>126</v>
      </c>
    </row>
    <row r="335" spans="1:6" ht="11.25" hidden="1" customHeight="1">
      <c r="A335">
        <v>1901</v>
      </c>
      <c r="B335" t="s">
        <v>877</v>
      </c>
      <c r="C335" t="s">
        <v>878</v>
      </c>
      <c r="D335" t="s">
        <v>879</v>
      </c>
      <c r="E335" t="s">
        <v>319</v>
      </c>
      <c r="F335" t="s">
        <v>111</v>
      </c>
    </row>
    <row r="336" spans="1:6" ht="11.25" hidden="1" customHeight="1">
      <c r="A336">
        <v>1902</v>
      </c>
      <c r="B336" t="s">
        <v>140</v>
      </c>
      <c r="C336" t="s">
        <v>880</v>
      </c>
      <c r="D336" t="s">
        <v>141</v>
      </c>
      <c r="E336" t="s">
        <v>881</v>
      </c>
      <c r="F336" t="s">
        <v>111</v>
      </c>
    </row>
    <row r="337" spans="1:6" ht="11.25" hidden="1" customHeight="1">
      <c r="A337">
        <v>1903</v>
      </c>
      <c r="B337" t="s">
        <v>882</v>
      </c>
      <c r="C337" t="s">
        <v>883</v>
      </c>
      <c r="D337" t="s">
        <v>884</v>
      </c>
      <c r="E337" t="s">
        <v>110</v>
      </c>
      <c r="F337" t="s">
        <v>111</v>
      </c>
    </row>
    <row r="338" spans="1:6" ht="11.25" hidden="1" customHeight="1">
      <c r="A338">
        <v>1904</v>
      </c>
      <c r="B338" t="s">
        <v>885</v>
      </c>
      <c r="C338" t="s">
        <v>886</v>
      </c>
      <c r="D338" t="s">
        <v>887</v>
      </c>
      <c r="E338" t="s">
        <v>888</v>
      </c>
      <c r="F338" t="s">
        <v>111</v>
      </c>
    </row>
    <row r="339" spans="1:6" ht="11.25" hidden="1" customHeight="1">
      <c r="A339">
        <v>1905</v>
      </c>
      <c r="B339" t="s">
        <v>889</v>
      </c>
      <c r="C339" t="s">
        <v>890</v>
      </c>
      <c r="D339" t="s">
        <v>891</v>
      </c>
      <c r="E339" t="s">
        <v>892</v>
      </c>
      <c r="F339" t="s">
        <v>111</v>
      </c>
    </row>
    <row r="340" spans="1:6" ht="11.25" hidden="1" customHeight="1">
      <c r="A340">
        <v>1906</v>
      </c>
      <c r="B340" t="s">
        <v>893</v>
      </c>
      <c r="C340" t="s">
        <v>894</v>
      </c>
      <c r="D340" t="s">
        <v>895</v>
      </c>
      <c r="E340" t="s">
        <v>896</v>
      </c>
      <c r="F340" t="s">
        <v>111</v>
      </c>
    </row>
    <row r="341" spans="1:6" ht="11.25" hidden="1" customHeight="1">
      <c r="A341">
        <v>1907</v>
      </c>
      <c r="B341" t="s">
        <v>341</v>
      </c>
      <c r="C341" t="s">
        <v>1839</v>
      </c>
      <c r="D341" t="s">
        <v>343</v>
      </c>
      <c r="E341" t="s">
        <v>810</v>
      </c>
      <c r="F341" t="s">
        <v>104</v>
      </c>
    </row>
    <row r="342" spans="1:6" ht="11.25" hidden="1" customHeight="1">
      <c r="A342">
        <v>1908</v>
      </c>
      <c r="B342" t="s">
        <v>198</v>
      </c>
      <c r="C342" t="s">
        <v>1840</v>
      </c>
      <c r="D342" t="s">
        <v>199</v>
      </c>
      <c r="E342" t="s">
        <v>107</v>
      </c>
      <c r="F342" t="s">
        <v>126</v>
      </c>
    </row>
    <row r="343" spans="1:6" ht="11.25" hidden="1" customHeight="1">
      <c r="A343">
        <v>1909</v>
      </c>
      <c r="B343" t="s">
        <v>752</v>
      </c>
      <c r="C343" t="s">
        <v>1841</v>
      </c>
      <c r="D343" t="s">
        <v>754</v>
      </c>
      <c r="E343" t="s">
        <v>1842</v>
      </c>
      <c r="F343" t="s">
        <v>126</v>
      </c>
    </row>
    <row r="344" spans="1:6" ht="11.25" hidden="1" customHeight="1">
      <c r="A344">
        <v>1910</v>
      </c>
      <c r="B344" t="s">
        <v>284</v>
      </c>
      <c r="C344" t="s">
        <v>1843</v>
      </c>
      <c r="D344" t="s">
        <v>286</v>
      </c>
      <c r="E344" t="s">
        <v>114</v>
      </c>
      <c r="F344" t="s">
        <v>126</v>
      </c>
    </row>
    <row r="345" spans="1:6" ht="11.25" hidden="1" customHeight="1">
      <c r="A345">
        <v>1911</v>
      </c>
      <c r="B345" t="s">
        <v>1844</v>
      </c>
      <c r="C345" t="s">
        <v>1845</v>
      </c>
      <c r="D345" t="s">
        <v>1846</v>
      </c>
      <c r="E345" t="s">
        <v>1847</v>
      </c>
      <c r="F345" t="s">
        <v>126</v>
      </c>
    </row>
    <row r="346" spans="1:6" ht="11.25" hidden="1" customHeight="1">
      <c r="A346">
        <v>1912</v>
      </c>
      <c r="B346" t="s">
        <v>1848</v>
      </c>
      <c r="C346" t="s">
        <v>1356</v>
      </c>
      <c r="D346" t="s">
        <v>405</v>
      </c>
      <c r="E346" t="s">
        <v>686</v>
      </c>
      <c r="F346" t="s">
        <v>126</v>
      </c>
    </row>
    <row r="347" spans="1:6" ht="11.25" hidden="1" customHeight="1">
      <c r="A347">
        <v>1913</v>
      </c>
      <c r="B347" t="s">
        <v>1085</v>
      </c>
      <c r="C347" t="s">
        <v>1849</v>
      </c>
      <c r="D347" t="s">
        <v>1086</v>
      </c>
      <c r="E347" t="s">
        <v>114</v>
      </c>
      <c r="F347" t="s">
        <v>126</v>
      </c>
    </row>
    <row r="348" spans="1:6" ht="11.25" hidden="1" customHeight="1">
      <c r="A348">
        <v>1914</v>
      </c>
      <c r="B348" t="s">
        <v>1850</v>
      </c>
      <c r="C348" t="s">
        <v>1851</v>
      </c>
      <c r="D348" t="s">
        <v>1852</v>
      </c>
      <c r="E348" t="s">
        <v>420</v>
      </c>
      <c r="F348" t="s">
        <v>126</v>
      </c>
    </row>
    <row r="349" spans="1:6" ht="11.25" hidden="1" customHeight="1">
      <c r="A349">
        <v>1991</v>
      </c>
      <c r="B349" t="s">
        <v>899</v>
      </c>
      <c r="C349" t="s">
        <v>900</v>
      </c>
      <c r="D349" t="s">
        <v>901</v>
      </c>
      <c r="E349" t="s">
        <v>114</v>
      </c>
      <c r="F349" t="s">
        <v>104</v>
      </c>
    </row>
    <row r="350" spans="1:6" ht="11.25" hidden="1" customHeight="1">
      <c r="A350">
        <v>1993</v>
      </c>
      <c r="B350" t="s">
        <v>902</v>
      </c>
      <c r="C350" t="s">
        <v>903</v>
      </c>
      <c r="D350" t="s">
        <v>904</v>
      </c>
      <c r="E350" t="s">
        <v>626</v>
      </c>
      <c r="F350" t="s">
        <v>104</v>
      </c>
    </row>
    <row r="351" spans="1:6" ht="11.25" hidden="1" customHeight="1">
      <c r="A351">
        <v>1994</v>
      </c>
      <c r="B351" t="s">
        <v>905</v>
      </c>
      <c r="C351" t="s">
        <v>906</v>
      </c>
      <c r="D351" t="s">
        <v>907</v>
      </c>
      <c r="E351" t="s">
        <v>908</v>
      </c>
      <c r="F351" t="s">
        <v>104</v>
      </c>
    </row>
    <row r="352" spans="1:6" ht="11.25" hidden="1" customHeight="1">
      <c r="A352">
        <v>1995</v>
      </c>
      <c r="B352" t="s">
        <v>909</v>
      </c>
      <c r="C352" t="s">
        <v>910</v>
      </c>
      <c r="D352" t="s">
        <v>911</v>
      </c>
      <c r="E352" t="s">
        <v>912</v>
      </c>
      <c r="F352" t="s">
        <v>104</v>
      </c>
    </row>
    <row r="353" spans="1:6" ht="11.25" hidden="1" customHeight="1">
      <c r="A353">
        <v>1996</v>
      </c>
      <c r="B353" t="s">
        <v>602</v>
      </c>
      <c r="C353" t="s">
        <v>913</v>
      </c>
      <c r="D353" t="s">
        <v>603</v>
      </c>
      <c r="E353" t="s">
        <v>592</v>
      </c>
      <c r="F353" t="s">
        <v>104</v>
      </c>
    </row>
    <row r="354" spans="1:6" ht="11.25" hidden="1" customHeight="1">
      <c r="A354">
        <v>1997</v>
      </c>
      <c r="B354" t="s">
        <v>914</v>
      </c>
      <c r="C354" t="s">
        <v>915</v>
      </c>
      <c r="D354" t="s">
        <v>916</v>
      </c>
      <c r="E354" t="s">
        <v>582</v>
      </c>
      <c r="F354" t="s">
        <v>104</v>
      </c>
    </row>
    <row r="355" spans="1:6" ht="11.25" hidden="1" customHeight="1">
      <c r="A355">
        <v>1998</v>
      </c>
      <c r="B355" t="s">
        <v>917</v>
      </c>
      <c r="C355" t="s">
        <v>918</v>
      </c>
      <c r="D355" t="s">
        <v>919</v>
      </c>
      <c r="E355" t="s">
        <v>920</v>
      </c>
      <c r="F355" t="s">
        <v>104</v>
      </c>
    </row>
    <row r="356" spans="1:6" ht="11.25" hidden="1" customHeight="1">
      <c r="A356">
        <v>1999</v>
      </c>
      <c r="B356" t="s">
        <v>921</v>
      </c>
      <c r="C356" t="s">
        <v>922</v>
      </c>
      <c r="D356" t="s">
        <v>923</v>
      </c>
      <c r="E356" t="s">
        <v>352</v>
      </c>
      <c r="F356" t="s">
        <v>111</v>
      </c>
    </row>
    <row r="357" spans="1:6" ht="11.25" hidden="1" customHeight="1">
      <c r="A357">
        <v>2001</v>
      </c>
      <c r="B357" t="s">
        <v>1065</v>
      </c>
      <c r="C357" t="s">
        <v>1853</v>
      </c>
      <c r="D357" t="s">
        <v>1066</v>
      </c>
      <c r="E357" t="s">
        <v>1854</v>
      </c>
      <c r="F357" t="s">
        <v>126</v>
      </c>
    </row>
    <row r="358" spans="1:6" ht="11.25" hidden="1" customHeight="1">
      <c r="A358">
        <v>2002</v>
      </c>
      <c r="B358" t="s">
        <v>783</v>
      </c>
      <c r="C358" t="s">
        <v>1452</v>
      </c>
      <c r="D358" t="s">
        <v>785</v>
      </c>
      <c r="E358" t="s">
        <v>1454</v>
      </c>
      <c r="F358" t="s">
        <v>126</v>
      </c>
    </row>
    <row r="359" spans="1:6" ht="11.25" hidden="1" customHeight="1">
      <c r="A359">
        <v>2003</v>
      </c>
      <c r="B359" t="s">
        <v>1855</v>
      </c>
      <c r="C359" t="s">
        <v>1856</v>
      </c>
      <c r="D359" t="s">
        <v>1857</v>
      </c>
      <c r="E359" t="s">
        <v>398</v>
      </c>
      <c r="F359" t="s">
        <v>126</v>
      </c>
    </row>
    <row r="360" spans="1:6" ht="11.25" hidden="1" customHeight="1">
      <c r="A360">
        <v>2004</v>
      </c>
      <c r="B360" t="s">
        <v>1858</v>
      </c>
      <c r="C360" t="s">
        <v>556</v>
      </c>
      <c r="D360" t="s">
        <v>1859</v>
      </c>
      <c r="E360" t="s">
        <v>558</v>
      </c>
      <c r="F360" t="s">
        <v>126</v>
      </c>
    </row>
    <row r="361" spans="1:6" ht="11.25" hidden="1" customHeight="1">
      <c r="A361">
        <v>2005</v>
      </c>
      <c r="B361" t="s">
        <v>494</v>
      </c>
      <c r="C361" t="s">
        <v>386</v>
      </c>
      <c r="D361" t="s">
        <v>495</v>
      </c>
      <c r="E361" t="s">
        <v>176</v>
      </c>
      <c r="F361" t="s">
        <v>126</v>
      </c>
    </row>
    <row r="362" spans="1:6" ht="11.25" hidden="1" customHeight="1">
      <c r="A362">
        <v>2006</v>
      </c>
      <c r="B362" t="s">
        <v>1860</v>
      </c>
      <c r="C362" t="s">
        <v>1861</v>
      </c>
      <c r="D362" t="s">
        <v>1862</v>
      </c>
      <c r="E362" t="s">
        <v>1863</v>
      </c>
      <c r="F362" t="s">
        <v>126</v>
      </c>
    </row>
    <row r="363" spans="1:6" ht="11.25" hidden="1" customHeight="1">
      <c r="A363">
        <v>2007</v>
      </c>
      <c r="B363" t="s">
        <v>621</v>
      </c>
      <c r="C363" t="s">
        <v>1864</v>
      </c>
      <c r="D363" t="s">
        <v>623</v>
      </c>
      <c r="E363" t="s">
        <v>1865</v>
      </c>
      <c r="F363" t="s">
        <v>126</v>
      </c>
    </row>
    <row r="364" spans="1:6" ht="11.25" hidden="1" customHeight="1">
      <c r="A364">
        <v>2008</v>
      </c>
      <c r="B364" t="s">
        <v>726</v>
      </c>
      <c r="C364" t="s">
        <v>307</v>
      </c>
      <c r="D364" t="s">
        <v>728</v>
      </c>
      <c r="E364" t="s">
        <v>227</v>
      </c>
      <c r="F364" t="s">
        <v>126</v>
      </c>
    </row>
    <row r="365" spans="1:6" ht="11.25" hidden="1" customHeight="1">
      <c r="A365">
        <v>2009</v>
      </c>
      <c r="B365" t="s">
        <v>208</v>
      </c>
      <c r="C365" t="s">
        <v>1866</v>
      </c>
      <c r="D365" t="s">
        <v>209</v>
      </c>
      <c r="E365" t="s">
        <v>694</v>
      </c>
      <c r="F365" t="s">
        <v>126</v>
      </c>
    </row>
    <row r="366" spans="1:6" ht="11.25" hidden="1" customHeight="1">
      <c r="A366">
        <v>2010</v>
      </c>
      <c r="B366" t="s">
        <v>459</v>
      </c>
      <c r="C366" t="s">
        <v>1867</v>
      </c>
      <c r="D366" t="s">
        <v>461</v>
      </c>
      <c r="E366" t="s">
        <v>810</v>
      </c>
      <c r="F366" t="s">
        <v>126</v>
      </c>
    </row>
    <row r="367" spans="1:6" ht="11.25" hidden="1" customHeight="1">
      <c r="A367">
        <v>2011</v>
      </c>
      <c r="B367" t="s">
        <v>190</v>
      </c>
      <c r="C367" t="s">
        <v>400</v>
      </c>
      <c r="D367" t="s">
        <v>192</v>
      </c>
      <c r="E367" t="s">
        <v>402</v>
      </c>
      <c r="F367" t="s">
        <v>126</v>
      </c>
    </row>
    <row r="368" spans="1:6" ht="11.25" hidden="1" customHeight="1">
      <c r="A368">
        <v>2012</v>
      </c>
      <c r="B368" t="s">
        <v>1868</v>
      </c>
      <c r="C368" t="s">
        <v>364</v>
      </c>
      <c r="D368" t="s">
        <v>1869</v>
      </c>
      <c r="E368" t="s">
        <v>898</v>
      </c>
      <c r="F368" t="s">
        <v>126</v>
      </c>
    </row>
    <row r="369" spans="1:6" ht="11.25" hidden="1" customHeight="1">
      <c r="A369">
        <v>2013</v>
      </c>
      <c r="B369" t="s">
        <v>1870</v>
      </c>
      <c r="C369" t="s">
        <v>932</v>
      </c>
      <c r="D369" t="s">
        <v>1871</v>
      </c>
      <c r="E369" t="s">
        <v>934</v>
      </c>
      <c r="F369" t="s">
        <v>126</v>
      </c>
    </row>
    <row r="370" spans="1:6" ht="11.25" hidden="1" customHeight="1">
      <c r="A370">
        <v>2014</v>
      </c>
      <c r="B370" t="s">
        <v>1514</v>
      </c>
      <c r="C370" t="s">
        <v>1872</v>
      </c>
      <c r="D370" t="s">
        <v>754</v>
      </c>
      <c r="E370" t="s">
        <v>805</v>
      </c>
      <c r="F370" t="s">
        <v>126</v>
      </c>
    </row>
    <row r="371" spans="1:6" ht="11.25" hidden="1" customHeight="1">
      <c r="A371">
        <v>2080</v>
      </c>
      <c r="B371" t="s">
        <v>719</v>
      </c>
      <c r="C371" t="s">
        <v>936</v>
      </c>
      <c r="D371" t="s">
        <v>721</v>
      </c>
      <c r="E371" t="s">
        <v>937</v>
      </c>
      <c r="F371" t="s">
        <v>104</v>
      </c>
    </row>
    <row r="372" spans="1:6" ht="11.25" hidden="1" customHeight="1">
      <c r="A372">
        <v>2081</v>
      </c>
      <c r="B372" t="s">
        <v>938</v>
      </c>
      <c r="C372" t="s">
        <v>939</v>
      </c>
      <c r="D372" t="s">
        <v>940</v>
      </c>
      <c r="E372" t="s">
        <v>287</v>
      </c>
      <c r="F372" t="s">
        <v>104</v>
      </c>
    </row>
    <row r="373" spans="1:6" ht="11.25" hidden="1" customHeight="1">
      <c r="A373">
        <v>2082</v>
      </c>
      <c r="B373" t="s">
        <v>941</v>
      </c>
      <c r="C373" t="s">
        <v>612</v>
      </c>
      <c r="D373" t="s">
        <v>942</v>
      </c>
      <c r="E373" t="s">
        <v>250</v>
      </c>
      <c r="F373" t="s">
        <v>104</v>
      </c>
    </row>
    <row r="374" spans="1:6" ht="11.25" hidden="1" customHeight="1">
      <c r="A374">
        <v>2083</v>
      </c>
      <c r="B374" t="s">
        <v>943</v>
      </c>
      <c r="C374" t="s">
        <v>944</v>
      </c>
      <c r="D374" t="s">
        <v>945</v>
      </c>
      <c r="E374" t="s">
        <v>215</v>
      </c>
      <c r="F374" t="s">
        <v>104</v>
      </c>
    </row>
    <row r="375" spans="1:6" ht="11.25" hidden="1" customHeight="1">
      <c r="A375">
        <v>2085</v>
      </c>
      <c r="B375" t="s">
        <v>946</v>
      </c>
      <c r="C375" t="s">
        <v>947</v>
      </c>
      <c r="D375" t="s">
        <v>948</v>
      </c>
      <c r="E375" t="s">
        <v>949</v>
      </c>
      <c r="F375" t="s">
        <v>104</v>
      </c>
    </row>
    <row r="376" spans="1:6" ht="11.25" hidden="1" customHeight="1">
      <c r="A376">
        <v>2086</v>
      </c>
      <c r="B376" t="s">
        <v>950</v>
      </c>
      <c r="C376" t="s">
        <v>951</v>
      </c>
      <c r="D376" t="s">
        <v>952</v>
      </c>
      <c r="E376" t="s">
        <v>250</v>
      </c>
      <c r="F376" t="s">
        <v>104</v>
      </c>
    </row>
    <row r="377" spans="1:6" ht="11.25" hidden="1" customHeight="1">
      <c r="A377">
        <v>2087</v>
      </c>
      <c r="B377" t="s">
        <v>953</v>
      </c>
      <c r="C377" t="s">
        <v>954</v>
      </c>
      <c r="D377" t="s">
        <v>955</v>
      </c>
      <c r="E377" t="s">
        <v>956</v>
      </c>
      <c r="F377" t="s">
        <v>104</v>
      </c>
    </row>
    <row r="378" spans="1:6" ht="11.25" hidden="1" customHeight="1">
      <c r="A378">
        <v>2088</v>
      </c>
      <c r="B378" t="s">
        <v>957</v>
      </c>
      <c r="C378" t="s">
        <v>958</v>
      </c>
      <c r="D378" t="s">
        <v>959</v>
      </c>
      <c r="E378" t="s">
        <v>960</v>
      </c>
      <c r="F378" t="s">
        <v>104</v>
      </c>
    </row>
    <row r="379" spans="1:6" ht="11.25" hidden="1" customHeight="1">
      <c r="A379">
        <v>2089</v>
      </c>
      <c r="B379" t="s">
        <v>961</v>
      </c>
      <c r="C379" t="s">
        <v>962</v>
      </c>
      <c r="D379" t="s">
        <v>963</v>
      </c>
      <c r="E379" t="s">
        <v>964</v>
      </c>
      <c r="F379" t="s">
        <v>104</v>
      </c>
    </row>
    <row r="380" spans="1:6" ht="11.25" hidden="1" customHeight="1">
      <c r="A380">
        <v>2090</v>
      </c>
      <c r="B380" t="s">
        <v>965</v>
      </c>
      <c r="C380" t="s">
        <v>878</v>
      </c>
      <c r="D380" t="s">
        <v>966</v>
      </c>
      <c r="E380" t="s">
        <v>319</v>
      </c>
      <c r="F380" t="s">
        <v>104</v>
      </c>
    </row>
    <row r="381" spans="1:6" ht="11.25" hidden="1" customHeight="1">
      <c r="A381">
        <v>2092</v>
      </c>
      <c r="B381" t="s">
        <v>967</v>
      </c>
      <c r="C381" t="s">
        <v>968</v>
      </c>
      <c r="D381" t="s">
        <v>969</v>
      </c>
      <c r="E381" t="s">
        <v>970</v>
      </c>
      <c r="F381" t="s">
        <v>111</v>
      </c>
    </row>
    <row r="382" spans="1:6" ht="11.25" hidden="1" customHeight="1">
      <c r="A382">
        <v>2093</v>
      </c>
      <c r="B382" t="s">
        <v>741</v>
      </c>
      <c r="C382" t="s">
        <v>971</v>
      </c>
      <c r="D382" t="s">
        <v>742</v>
      </c>
      <c r="E382" t="s">
        <v>972</v>
      </c>
      <c r="F382" t="s">
        <v>111</v>
      </c>
    </row>
    <row r="383" spans="1:6" ht="11.25" hidden="1" customHeight="1">
      <c r="A383">
        <v>2094</v>
      </c>
      <c r="B383" t="s">
        <v>973</v>
      </c>
      <c r="C383" t="s">
        <v>974</v>
      </c>
      <c r="D383" t="s">
        <v>975</v>
      </c>
      <c r="E383" t="s">
        <v>431</v>
      </c>
      <c r="F383" t="s">
        <v>111</v>
      </c>
    </row>
    <row r="384" spans="1:6" ht="11.25" hidden="1" customHeight="1">
      <c r="A384">
        <v>2095</v>
      </c>
      <c r="B384" t="s">
        <v>422</v>
      </c>
      <c r="C384" t="s">
        <v>364</v>
      </c>
      <c r="D384" t="s">
        <v>424</v>
      </c>
      <c r="E384" t="s">
        <v>250</v>
      </c>
      <c r="F384" t="s">
        <v>111</v>
      </c>
    </row>
    <row r="385" spans="1:6" ht="11.25" hidden="1" customHeight="1">
      <c r="A385">
        <v>2096</v>
      </c>
      <c r="B385" t="s">
        <v>1000</v>
      </c>
      <c r="C385" t="s">
        <v>1873</v>
      </c>
      <c r="D385" t="s">
        <v>1001</v>
      </c>
      <c r="E385" t="s">
        <v>295</v>
      </c>
      <c r="F385" t="s">
        <v>111</v>
      </c>
    </row>
    <row r="386" spans="1:6" ht="11.25" hidden="1" customHeight="1">
      <c r="A386">
        <v>2097</v>
      </c>
      <c r="B386" t="s">
        <v>140</v>
      </c>
      <c r="C386" t="s">
        <v>1874</v>
      </c>
      <c r="D386" t="s">
        <v>141</v>
      </c>
      <c r="E386" t="s">
        <v>999</v>
      </c>
      <c r="F386" t="s">
        <v>111</v>
      </c>
    </row>
    <row r="387" spans="1:6" ht="11.25" hidden="1" customHeight="1">
      <c r="A387">
        <v>2098</v>
      </c>
      <c r="B387" t="s">
        <v>1875</v>
      </c>
      <c r="C387" t="s">
        <v>1876</v>
      </c>
      <c r="D387" t="s">
        <v>728</v>
      </c>
      <c r="E387" t="s">
        <v>1134</v>
      </c>
      <c r="F387" t="s">
        <v>111</v>
      </c>
    </row>
    <row r="388" spans="1:6" ht="11.25" hidden="1" customHeight="1">
      <c r="A388">
        <v>2099</v>
      </c>
      <c r="B388" t="s">
        <v>1877</v>
      </c>
      <c r="C388" t="s">
        <v>1878</v>
      </c>
      <c r="D388" t="s">
        <v>1879</v>
      </c>
      <c r="E388" t="s">
        <v>1269</v>
      </c>
      <c r="F388" t="s">
        <v>126</v>
      </c>
    </row>
    <row r="389" spans="1:6" ht="11.25" hidden="1" customHeight="1">
      <c r="A389">
        <v>2109</v>
      </c>
      <c r="B389" t="s">
        <v>976</v>
      </c>
      <c r="C389" t="s">
        <v>977</v>
      </c>
      <c r="D389" t="s">
        <v>978</v>
      </c>
      <c r="E389" t="s">
        <v>979</v>
      </c>
      <c r="F389" t="s">
        <v>104</v>
      </c>
    </row>
    <row r="390" spans="1:6" ht="11.25" hidden="1" customHeight="1">
      <c r="A390">
        <v>2110</v>
      </c>
      <c r="B390" t="s">
        <v>980</v>
      </c>
      <c r="C390" t="s">
        <v>981</v>
      </c>
      <c r="D390" t="s">
        <v>647</v>
      </c>
      <c r="E390" t="s">
        <v>982</v>
      </c>
      <c r="F390" t="s">
        <v>104</v>
      </c>
    </row>
    <row r="391" spans="1:6" ht="11.25" hidden="1" customHeight="1">
      <c r="A391">
        <v>2113</v>
      </c>
      <c r="B391" t="s">
        <v>983</v>
      </c>
      <c r="C391" t="s">
        <v>984</v>
      </c>
      <c r="D391" t="s">
        <v>985</v>
      </c>
      <c r="E391" t="s">
        <v>986</v>
      </c>
      <c r="F391" t="s">
        <v>104</v>
      </c>
    </row>
    <row r="392" spans="1:6" ht="11.25" hidden="1" customHeight="1">
      <c r="A392">
        <v>2115</v>
      </c>
      <c r="B392" t="s">
        <v>987</v>
      </c>
      <c r="C392" t="s">
        <v>988</v>
      </c>
      <c r="D392" t="s">
        <v>989</v>
      </c>
      <c r="E392" t="s">
        <v>385</v>
      </c>
      <c r="F392" t="s">
        <v>111</v>
      </c>
    </row>
    <row r="393" spans="1:6" ht="11.25" hidden="1" customHeight="1">
      <c r="A393">
        <v>2116</v>
      </c>
      <c r="B393" t="s">
        <v>990</v>
      </c>
      <c r="C393" t="s">
        <v>991</v>
      </c>
      <c r="D393" t="s">
        <v>992</v>
      </c>
      <c r="E393" t="s">
        <v>142</v>
      </c>
      <c r="F393" t="s">
        <v>111</v>
      </c>
    </row>
    <row r="394" spans="1:6" ht="11.25" hidden="1" customHeight="1">
      <c r="A394">
        <v>2117</v>
      </c>
      <c r="B394" t="s">
        <v>993</v>
      </c>
      <c r="C394" t="s">
        <v>994</v>
      </c>
      <c r="D394" t="s">
        <v>995</v>
      </c>
      <c r="E394" t="s">
        <v>648</v>
      </c>
      <c r="F394" t="s">
        <v>111</v>
      </c>
    </row>
    <row r="395" spans="1:6" ht="11.25" hidden="1" customHeight="1">
      <c r="A395">
        <v>2262</v>
      </c>
      <c r="B395" t="s">
        <v>1002</v>
      </c>
      <c r="C395" t="s">
        <v>1003</v>
      </c>
      <c r="D395" t="s">
        <v>1004</v>
      </c>
      <c r="E395" t="s">
        <v>446</v>
      </c>
      <c r="F395" t="s">
        <v>104</v>
      </c>
    </row>
    <row r="396" spans="1:6" ht="11.25" hidden="1" customHeight="1">
      <c r="A396">
        <v>2263</v>
      </c>
      <c r="B396" t="s">
        <v>1005</v>
      </c>
      <c r="C396" t="s">
        <v>542</v>
      </c>
      <c r="D396" t="s">
        <v>1006</v>
      </c>
      <c r="E396" t="s">
        <v>305</v>
      </c>
      <c r="F396" t="s">
        <v>104</v>
      </c>
    </row>
    <row r="397" spans="1:6" ht="11.25" hidden="1" customHeight="1">
      <c r="A397">
        <v>2264</v>
      </c>
      <c r="B397" t="s">
        <v>1007</v>
      </c>
      <c r="C397" t="s">
        <v>1008</v>
      </c>
      <c r="D397" t="s">
        <v>1009</v>
      </c>
      <c r="E397" t="s">
        <v>149</v>
      </c>
      <c r="F397" t="s">
        <v>104</v>
      </c>
    </row>
    <row r="398" spans="1:6" ht="11.25" hidden="1" customHeight="1">
      <c r="A398">
        <v>2265</v>
      </c>
      <c r="B398" t="s">
        <v>403</v>
      </c>
      <c r="C398" t="s">
        <v>542</v>
      </c>
      <c r="D398" t="s">
        <v>405</v>
      </c>
      <c r="E398" t="s">
        <v>305</v>
      </c>
      <c r="F398" t="s">
        <v>104</v>
      </c>
    </row>
    <row r="399" spans="1:6" ht="11.25" hidden="1" customHeight="1">
      <c r="A399">
        <v>2267</v>
      </c>
      <c r="B399" t="s">
        <v>1010</v>
      </c>
      <c r="C399" t="s">
        <v>1011</v>
      </c>
      <c r="D399" t="s">
        <v>1012</v>
      </c>
      <c r="E399" t="s">
        <v>795</v>
      </c>
      <c r="F399" t="s">
        <v>111</v>
      </c>
    </row>
    <row r="400" spans="1:6" ht="11.25" hidden="1" customHeight="1">
      <c r="A400">
        <v>2268</v>
      </c>
      <c r="B400" t="s">
        <v>422</v>
      </c>
      <c r="C400" t="s">
        <v>1013</v>
      </c>
      <c r="D400" t="s">
        <v>424</v>
      </c>
      <c r="E400" t="s">
        <v>1014</v>
      </c>
      <c r="F400" t="s">
        <v>111</v>
      </c>
    </row>
    <row r="401" spans="1:6" ht="11.25" hidden="1" customHeight="1">
      <c r="A401">
        <v>2269</v>
      </c>
      <c r="B401" t="s">
        <v>1015</v>
      </c>
      <c r="C401" t="s">
        <v>1016</v>
      </c>
      <c r="D401" t="s">
        <v>1017</v>
      </c>
      <c r="E401" t="s">
        <v>305</v>
      </c>
      <c r="F401" t="s">
        <v>111</v>
      </c>
    </row>
    <row r="402" spans="1:6" ht="11.25" hidden="1" customHeight="1">
      <c r="A402">
        <v>2270</v>
      </c>
      <c r="B402" t="s">
        <v>1018</v>
      </c>
      <c r="C402" t="s">
        <v>1019</v>
      </c>
      <c r="D402" t="s">
        <v>1020</v>
      </c>
      <c r="E402" t="s">
        <v>1021</v>
      </c>
      <c r="F402" t="s">
        <v>111</v>
      </c>
    </row>
    <row r="403" spans="1:6" ht="11.25" hidden="1" customHeight="1">
      <c r="A403">
        <v>2271</v>
      </c>
      <c r="B403" t="s">
        <v>840</v>
      </c>
      <c r="C403" t="s">
        <v>1880</v>
      </c>
      <c r="D403" t="s">
        <v>842</v>
      </c>
      <c r="E403" t="s">
        <v>671</v>
      </c>
      <c r="F403" t="s">
        <v>126</v>
      </c>
    </row>
    <row r="404" spans="1:6" ht="11.25" hidden="1" customHeight="1">
      <c r="A404">
        <v>2272</v>
      </c>
      <c r="B404" t="s">
        <v>1881</v>
      </c>
      <c r="C404" t="s">
        <v>1743</v>
      </c>
      <c r="D404" t="s">
        <v>1882</v>
      </c>
      <c r="E404" t="s">
        <v>144</v>
      </c>
      <c r="F404" t="s">
        <v>126</v>
      </c>
    </row>
    <row r="405" spans="1:6" ht="11.25" hidden="1" customHeight="1">
      <c r="A405">
        <v>2273</v>
      </c>
      <c r="B405" t="s">
        <v>1883</v>
      </c>
      <c r="C405" t="s">
        <v>1884</v>
      </c>
      <c r="D405" t="s">
        <v>1885</v>
      </c>
      <c r="E405" t="s">
        <v>114</v>
      </c>
      <c r="F405" t="s">
        <v>126</v>
      </c>
    </row>
    <row r="406" spans="1:6" ht="11.25" hidden="1" customHeight="1">
      <c r="A406">
        <v>2274</v>
      </c>
      <c r="B406" t="s">
        <v>459</v>
      </c>
      <c r="C406" t="s">
        <v>1886</v>
      </c>
      <c r="D406" t="s">
        <v>461</v>
      </c>
      <c r="E406" t="s">
        <v>660</v>
      </c>
      <c r="F406" t="s">
        <v>126</v>
      </c>
    </row>
    <row r="407" spans="1:6" ht="11.25" hidden="1" customHeight="1">
      <c r="A407">
        <v>2275</v>
      </c>
      <c r="B407" t="s">
        <v>158</v>
      </c>
      <c r="C407" t="s">
        <v>1887</v>
      </c>
      <c r="D407" t="s">
        <v>160</v>
      </c>
      <c r="E407" t="s">
        <v>1470</v>
      </c>
      <c r="F407" t="s">
        <v>126</v>
      </c>
    </row>
    <row r="408" spans="1:6" ht="11.25" hidden="1" customHeight="1">
      <c r="A408">
        <v>2276</v>
      </c>
      <c r="B408" t="s">
        <v>1888</v>
      </c>
      <c r="C408" t="s">
        <v>1889</v>
      </c>
      <c r="D408" t="s">
        <v>1890</v>
      </c>
      <c r="E408" t="s">
        <v>1891</v>
      </c>
      <c r="F408" t="s">
        <v>126</v>
      </c>
    </row>
    <row r="409" spans="1:6" ht="11.25" hidden="1" customHeight="1">
      <c r="A409">
        <v>2277</v>
      </c>
      <c r="B409" t="s">
        <v>1892</v>
      </c>
      <c r="C409" t="s">
        <v>1893</v>
      </c>
      <c r="D409" t="s">
        <v>1783</v>
      </c>
      <c r="E409" t="s">
        <v>1894</v>
      </c>
      <c r="F409" t="s">
        <v>126</v>
      </c>
    </row>
    <row r="410" spans="1:6" ht="11.25" hidden="1" customHeight="1">
      <c r="A410">
        <v>2278</v>
      </c>
      <c r="B410" t="s">
        <v>1895</v>
      </c>
      <c r="C410" t="s">
        <v>1896</v>
      </c>
      <c r="D410" t="s">
        <v>1897</v>
      </c>
      <c r="E410" t="s">
        <v>928</v>
      </c>
      <c r="F410" t="s">
        <v>126</v>
      </c>
    </row>
    <row r="411" spans="1:6" ht="11.25" hidden="1" customHeight="1">
      <c r="A411">
        <v>2279</v>
      </c>
      <c r="B411" t="s">
        <v>1291</v>
      </c>
      <c r="C411" t="s">
        <v>1898</v>
      </c>
      <c r="D411" t="s">
        <v>1292</v>
      </c>
      <c r="E411" t="s">
        <v>352</v>
      </c>
      <c r="F411" t="s">
        <v>126</v>
      </c>
    </row>
    <row r="412" spans="1:6" ht="11.25" hidden="1" customHeight="1">
      <c r="A412">
        <v>2313</v>
      </c>
      <c r="B412" t="s">
        <v>1027</v>
      </c>
      <c r="C412" t="s">
        <v>586</v>
      </c>
      <c r="D412" t="s">
        <v>1028</v>
      </c>
      <c r="E412" t="s">
        <v>630</v>
      </c>
      <c r="F412" t="s">
        <v>104</v>
      </c>
    </row>
    <row r="413" spans="1:6" ht="11.25" hidden="1" customHeight="1">
      <c r="A413">
        <v>2314</v>
      </c>
      <c r="B413" t="s">
        <v>1024</v>
      </c>
      <c r="C413" t="s">
        <v>580</v>
      </c>
      <c r="D413" t="s">
        <v>1026</v>
      </c>
      <c r="E413" t="s">
        <v>582</v>
      </c>
      <c r="F413" t="s">
        <v>104</v>
      </c>
    </row>
    <row r="414" spans="1:6" ht="11.25" hidden="1" customHeight="1">
      <c r="A414">
        <v>2317</v>
      </c>
      <c r="B414" t="s">
        <v>181</v>
      </c>
      <c r="C414" t="s">
        <v>1031</v>
      </c>
      <c r="D414" t="s">
        <v>183</v>
      </c>
      <c r="E414" t="s">
        <v>1032</v>
      </c>
      <c r="F414" t="s">
        <v>104</v>
      </c>
    </row>
    <row r="415" spans="1:6" ht="11.25" hidden="1" customHeight="1">
      <c r="A415">
        <v>2318</v>
      </c>
      <c r="B415" t="s">
        <v>1033</v>
      </c>
      <c r="C415" t="s">
        <v>1034</v>
      </c>
      <c r="D415" t="s">
        <v>1035</v>
      </c>
      <c r="E415" t="s">
        <v>381</v>
      </c>
      <c r="F415" t="s">
        <v>104</v>
      </c>
    </row>
    <row r="416" spans="1:6" ht="11.25" hidden="1" customHeight="1">
      <c r="A416">
        <v>2319</v>
      </c>
      <c r="B416" t="s">
        <v>737</v>
      </c>
      <c r="C416" t="s">
        <v>1036</v>
      </c>
      <c r="D416" t="s">
        <v>738</v>
      </c>
      <c r="E416" t="s">
        <v>468</v>
      </c>
      <c r="F416" t="s">
        <v>104</v>
      </c>
    </row>
    <row r="417" spans="1:6" ht="11.25" hidden="1" customHeight="1">
      <c r="A417">
        <v>2320</v>
      </c>
      <c r="B417" t="s">
        <v>996</v>
      </c>
      <c r="C417" t="s">
        <v>1037</v>
      </c>
      <c r="D417" t="s">
        <v>998</v>
      </c>
      <c r="E417" t="s">
        <v>898</v>
      </c>
      <c r="F417" t="s">
        <v>104</v>
      </c>
    </row>
    <row r="418" spans="1:6" ht="11.25" hidden="1" customHeight="1">
      <c r="A418">
        <v>2323</v>
      </c>
      <c r="B418" t="s">
        <v>459</v>
      </c>
      <c r="C418" t="s">
        <v>1029</v>
      </c>
      <c r="D418" t="s">
        <v>461</v>
      </c>
      <c r="E418" t="s">
        <v>1030</v>
      </c>
      <c r="F418" t="s">
        <v>104</v>
      </c>
    </row>
    <row r="419" spans="1:6" ht="11.25" hidden="1" customHeight="1">
      <c r="A419">
        <v>2323</v>
      </c>
      <c r="B419" t="s">
        <v>459</v>
      </c>
      <c r="C419" t="s">
        <v>1029</v>
      </c>
      <c r="D419" t="s">
        <v>461</v>
      </c>
      <c r="E419" t="s">
        <v>1030</v>
      </c>
      <c r="F419" t="s">
        <v>104</v>
      </c>
    </row>
    <row r="420" spans="1:6" ht="11.25" hidden="1" customHeight="1">
      <c r="A420">
        <v>2327</v>
      </c>
      <c r="B420" t="s">
        <v>1040</v>
      </c>
      <c r="C420" t="s">
        <v>676</v>
      </c>
      <c r="D420" t="s">
        <v>1041</v>
      </c>
      <c r="E420" t="s">
        <v>279</v>
      </c>
      <c r="F420" t="s">
        <v>111</v>
      </c>
    </row>
    <row r="421" spans="1:6" ht="11.25" hidden="1" customHeight="1">
      <c r="A421">
        <v>2328</v>
      </c>
      <c r="B421" t="s">
        <v>1042</v>
      </c>
      <c r="C421" t="s">
        <v>1043</v>
      </c>
      <c r="D421" t="s">
        <v>1044</v>
      </c>
      <c r="E421" t="s">
        <v>1045</v>
      </c>
      <c r="F421" t="s">
        <v>111</v>
      </c>
    </row>
    <row r="422" spans="1:6" ht="11.25" hidden="1" customHeight="1">
      <c r="A422">
        <v>2329</v>
      </c>
      <c r="B422" t="s">
        <v>136</v>
      </c>
      <c r="C422" t="s">
        <v>1046</v>
      </c>
      <c r="D422" t="s">
        <v>138</v>
      </c>
      <c r="E422" t="s">
        <v>570</v>
      </c>
      <c r="F422" t="s">
        <v>111</v>
      </c>
    </row>
    <row r="423" spans="1:6" ht="11.25" hidden="1" customHeight="1">
      <c r="A423">
        <v>2330</v>
      </c>
      <c r="B423" t="s">
        <v>1047</v>
      </c>
      <c r="C423" t="s">
        <v>1048</v>
      </c>
      <c r="D423" t="s">
        <v>1049</v>
      </c>
      <c r="E423" t="s">
        <v>1050</v>
      </c>
      <c r="F423" t="s">
        <v>111</v>
      </c>
    </row>
    <row r="424" spans="1:6" ht="11.25" hidden="1" customHeight="1">
      <c r="A424">
        <v>2331</v>
      </c>
      <c r="B424" t="s">
        <v>1051</v>
      </c>
      <c r="C424" t="s">
        <v>1052</v>
      </c>
      <c r="D424" t="s">
        <v>1053</v>
      </c>
      <c r="E424" t="s">
        <v>176</v>
      </c>
      <c r="F424" t="s">
        <v>111</v>
      </c>
    </row>
    <row r="425" spans="1:6" ht="11.25" hidden="1" customHeight="1">
      <c r="A425">
        <v>2332</v>
      </c>
      <c r="B425" t="s">
        <v>370</v>
      </c>
      <c r="C425" t="s">
        <v>1054</v>
      </c>
      <c r="D425" t="s">
        <v>1055</v>
      </c>
      <c r="E425" t="s">
        <v>862</v>
      </c>
      <c r="F425" t="s">
        <v>111</v>
      </c>
    </row>
    <row r="426" spans="1:6" ht="11.25" hidden="1" customHeight="1">
      <c r="A426">
        <v>2334</v>
      </c>
      <c r="B426" t="s">
        <v>1870</v>
      </c>
      <c r="C426" t="s">
        <v>547</v>
      </c>
      <c r="D426" t="s">
        <v>1871</v>
      </c>
      <c r="E426" t="s">
        <v>369</v>
      </c>
      <c r="F426" t="s">
        <v>111</v>
      </c>
    </row>
    <row r="427" spans="1:6" ht="11.25" hidden="1" customHeight="1">
      <c r="A427">
        <v>2336</v>
      </c>
      <c r="B427" t="s">
        <v>806</v>
      </c>
      <c r="C427" t="s">
        <v>1899</v>
      </c>
      <c r="D427" t="s">
        <v>808</v>
      </c>
      <c r="E427" t="s">
        <v>897</v>
      </c>
      <c r="F427" t="s">
        <v>111</v>
      </c>
    </row>
    <row r="428" spans="1:6" ht="11.25" hidden="1" customHeight="1">
      <c r="A428">
        <v>2337</v>
      </c>
      <c r="B428" t="s">
        <v>1900</v>
      </c>
      <c r="C428" t="s">
        <v>1901</v>
      </c>
      <c r="D428" t="s">
        <v>1902</v>
      </c>
      <c r="E428" t="s">
        <v>1903</v>
      </c>
      <c r="F428" t="s">
        <v>111</v>
      </c>
    </row>
    <row r="429" spans="1:6" ht="11.25" hidden="1" customHeight="1">
      <c r="A429">
        <v>2339</v>
      </c>
      <c r="B429" t="s">
        <v>1432</v>
      </c>
      <c r="C429" t="s">
        <v>947</v>
      </c>
      <c r="D429" t="s">
        <v>587</v>
      </c>
      <c r="E429" t="s">
        <v>949</v>
      </c>
      <c r="F429" t="s">
        <v>111</v>
      </c>
    </row>
    <row r="430" spans="1:6" ht="11.25" hidden="1" customHeight="1">
      <c r="A430">
        <v>2342</v>
      </c>
      <c r="B430" t="s">
        <v>1904</v>
      </c>
      <c r="C430" t="s">
        <v>1905</v>
      </c>
      <c r="D430" t="s">
        <v>1906</v>
      </c>
      <c r="E430" t="s">
        <v>1907</v>
      </c>
      <c r="F430" t="s">
        <v>111</v>
      </c>
    </row>
    <row r="431" spans="1:6" ht="11.25" hidden="1" customHeight="1">
      <c r="A431">
        <v>2344</v>
      </c>
      <c r="B431" t="s">
        <v>1739</v>
      </c>
      <c r="C431" t="s">
        <v>1908</v>
      </c>
      <c r="D431" t="s">
        <v>1741</v>
      </c>
      <c r="E431" t="s">
        <v>193</v>
      </c>
      <c r="F431" t="s">
        <v>126</v>
      </c>
    </row>
    <row r="432" spans="1:6" ht="11.25" hidden="1" customHeight="1">
      <c r="A432">
        <v>2345</v>
      </c>
      <c r="B432" t="s">
        <v>1909</v>
      </c>
      <c r="C432" t="s">
        <v>1103</v>
      </c>
      <c r="D432" t="s">
        <v>1910</v>
      </c>
      <c r="E432" t="s">
        <v>1911</v>
      </c>
      <c r="F432" t="s">
        <v>126</v>
      </c>
    </row>
    <row r="433" spans="1:6" ht="11.25" hidden="1" customHeight="1">
      <c r="A433">
        <v>2346</v>
      </c>
      <c r="B433" t="s">
        <v>713</v>
      </c>
      <c r="C433" t="s">
        <v>1912</v>
      </c>
      <c r="D433" t="s">
        <v>715</v>
      </c>
      <c r="E433" t="s">
        <v>1796</v>
      </c>
      <c r="F433" t="s">
        <v>126</v>
      </c>
    </row>
    <row r="434" spans="1:6" ht="11.25" hidden="1" customHeight="1">
      <c r="A434">
        <v>2347</v>
      </c>
      <c r="B434" t="s">
        <v>1432</v>
      </c>
      <c r="C434" t="s">
        <v>1913</v>
      </c>
      <c r="D434" t="s">
        <v>587</v>
      </c>
      <c r="E434" t="s">
        <v>1134</v>
      </c>
      <c r="F434" t="s">
        <v>126</v>
      </c>
    </row>
    <row r="435" spans="1:6" ht="11.25" hidden="1" customHeight="1">
      <c r="A435">
        <v>2348</v>
      </c>
      <c r="B435" t="s">
        <v>1914</v>
      </c>
      <c r="C435" t="s">
        <v>1915</v>
      </c>
      <c r="D435" t="s">
        <v>1916</v>
      </c>
      <c r="E435" t="s">
        <v>1498</v>
      </c>
      <c r="F435" t="s">
        <v>126</v>
      </c>
    </row>
    <row r="436" spans="1:6" ht="11.25" hidden="1" customHeight="1">
      <c r="A436">
        <v>2349</v>
      </c>
      <c r="B436" t="s">
        <v>1917</v>
      </c>
      <c r="C436" t="s">
        <v>1184</v>
      </c>
      <c r="D436" t="s">
        <v>1918</v>
      </c>
      <c r="E436" t="s">
        <v>566</v>
      </c>
      <c r="F436" t="s">
        <v>126</v>
      </c>
    </row>
    <row r="437" spans="1:6" ht="11.25" hidden="1" customHeight="1">
      <c r="A437">
        <v>2350</v>
      </c>
      <c r="B437" t="s">
        <v>613</v>
      </c>
      <c r="C437" t="s">
        <v>124</v>
      </c>
      <c r="D437" t="s">
        <v>615</v>
      </c>
      <c r="E437" t="s">
        <v>117</v>
      </c>
      <c r="F437" t="s">
        <v>126</v>
      </c>
    </row>
    <row r="438" spans="1:6" ht="11.25" hidden="1" customHeight="1">
      <c r="A438">
        <v>2351</v>
      </c>
      <c r="B438" t="s">
        <v>313</v>
      </c>
      <c r="C438" t="s">
        <v>1919</v>
      </c>
      <c r="D438" t="s">
        <v>315</v>
      </c>
      <c r="E438" t="s">
        <v>1204</v>
      </c>
      <c r="F438" t="s">
        <v>126</v>
      </c>
    </row>
    <row r="439" spans="1:6" ht="11.25" hidden="1" customHeight="1">
      <c r="A439">
        <v>2352</v>
      </c>
      <c r="B439" t="s">
        <v>621</v>
      </c>
      <c r="C439" t="s">
        <v>556</v>
      </c>
      <c r="D439" t="s">
        <v>623</v>
      </c>
      <c r="E439" t="s">
        <v>558</v>
      </c>
      <c r="F439" t="s">
        <v>126</v>
      </c>
    </row>
    <row r="440" spans="1:6" ht="11.25" hidden="1" customHeight="1">
      <c r="A440">
        <v>2503</v>
      </c>
      <c r="B440" t="s">
        <v>1920</v>
      </c>
      <c r="C440" t="s">
        <v>1921</v>
      </c>
      <c r="D440" t="s">
        <v>1922</v>
      </c>
      <c r="E440" t="s">
        <v>468</v>
      </c>
      <c r="F440" t="s">
        <v>126</v>
      </c>
    </row>
    <row r="441" spans="1:6" ht="11.25" hidden="1" customHeight="1">
      <c r="A441">
        <v>2504</v>
      </c>
      <c r="B441" t="s">
        <v>477</v>
      </c>
      <c r="C441" t="s">
        <v>1056</v>
      </c>
      <c r="D441" t="s">
        <v>109</v>
      </c>
      <c r="E441" t="s">
        <v>161</v>
      </c>
      <c r="F441" t="s">
        <v>104</v>
      </c>
    </row>
    <row r="442" spans="1:6" ht="11.25" hidden="1" customHeight="1">
      <c r="A442">
        <v>2505</v>
      </c>
      <c r="B442" t="s">
        <v>489</v>
      </c>
      <c r="C442" t="s">
        <v>1057</v>
      </c>
      <c r="D442" t="s">
        <v>490</v>
      </c>
      <c r="E442" t="s">
        <v>1058</v>
      </c>
      <c r="F442" t="s">
        <v>104</v>
      </c>
    </row>
    <row r="443" spans="1:6" ht="11.25" hidden="1" customHeight="1">
      <c r="A443">
        <v>2506</v>
      </c>
      <c r="B443" t="s">
        <v>1059</v>
      </c>
      <c r="C443" t="s">
        <v>1060</v>
      </c>
      <c r="D443" t="s">
        <v>1061</v>
      </c>
      <c r="E443" t="s">
        <v>660</v>
      </c>
      <c r="F443" t="s">
        <v>104</v>
      </c>
    </row>
    <row r="444" spans="1:6" ht="11.25" hidden="1" customHeight="1">
      <c r="A444">
        <v>2508</v>
      </c>
      <c r="B444" t="s">
        <v>1062</v>
      </c>
      <c r="C444" t="s">
        <v>1063</v>
      </c>
      <c r="D444" t="s">
        <v>1064</v>
      </c>
      <c r="E444" t="s">
        <v>319</v>
      </c>
      <c r="F444" t="s">
        <v>104</v>
      </c>
    </row>
    <row r="445" spans="1:6" ht="11.25" hidden="1" customHeight="1">
      <c r="A445">
        <v>2510</v>
      </c>
      <c r="B445" t="s">
        <v>1067</v>
      </c>
      <c r="C445" t="s">
        <v>1068</v>
      </c>
      <c r="D445" t="s">
        <v>1069</v>
      </c>
      <c r="E445" t="s">
        <v>431</v>
      </c>
      <c r="F445" t="s">
        <v>104</v>
      </c>
    </row>
    <row r="446" spans="1:6" ht="11.25" hidden="1" customHeight="1">
      <c r="A446">
        <v>2511</v>
      </c>
      <c r="B446" t="s">
        <v>1070</v>
      </c>
      <c r="C446" t="s">
        <v>1071</v>
      </c>
      <c r="D446" t="s">
        <v>1072</v>
      </c>
      <c r="E446" t="s">
        <v>1073</v>
      </c>
      <c r="F446" t="s">
        <v>104</v>
      </c>
    </row>
    <row r="447" spans="1:6" ht="11.25" hidden="1" customHeight="1">
      <c r="A447">
        <v>2512</v>
      </c>
      <c r="B447" t="s">
        <v>1074</v>
      </c>
      <c r="C447" t="s">
        <v>1075</v>
      </c>
      <c r="D447" t="s">
        <v>1076</v>
      </c>
      <c r="E447" t="s">
        <v>176</v>
      </c>
      <c r="F447" t="s">
        <v>104</v>
      </c>
    </row>
    <row r="448" spans="1:6" ht="11.25" hidden="1" customHeight="1">
      <c r="A448">
        <v>2513</v>
      </c>
      <c r="B448" t="s">
        <v>147</v>
      </c>
      <c r="C448" t="s">
        <v>832</v>
      </c>
      <c r="D448" t="s">
        <v>148</v>
      </c>
      <c r="E448" t="s">
        <v>653</v>
      </c>
      <c r="F448" t="s">
        <v>126</v>
      </c>
    </row>
    <row r="449" spans="1:6" ht="11.25" hidden="1" customHeight="1">
      <c r="A449">
        <v>2514</v>
      </c>
      <c r="B449" t="s">
        <v>273</v>
      </c>
      <c r="C449" t="s">
        <v>1079</v>
      </c>
      <c r="D449" t="s">
        <v>275</v>
      </c>
      <c r="E449" t="s">
        <v>558</v>
      </c>
      <c r="F449" t="s">
        <v>104</v>
      </c>
    </row>
    <row r="450" spans="1:6" ht="11.25" hidden="1" customHeight="1">
      <c r="A450">
        <v>2515</v>
      </c>
      <c r="B450" t="s">
        <v>885</v>
      </c>
      <c r="C450" t="s">
        <v>1080</v>
      </c>
      <c r="D450" t="s">
        <v>887</v>
      </c>
      <c r="E450" t="s">
        <v>1081</v>
      </c>
      <c r="F450" t="s">
        <v>104</v>
      </c>
    </row>
    <row r="451" spans="1:6" ht="11.25" hidden="1" customHeight="1">
      <c r="A451">
        <v>2516</v>
      </c>
      <c r="B451" t="s">
        <v>767</v>
      </c>
      <c r="C451" t="s">
        <v>466</v>
      </c>
      <c r="D451" t="s">
        <v>769</v>
      </c>
      <c r="E451" t="s">
        <v>431</v>
      </c>
      <c r="F451" t="s">
        <v>104</v>
      </c>
    </row>
    <row r="452" spans="1:6" ht="11.25" hidden="1" customHeight="1">
      <c r="A452">
        <v>2517</v>
      </c>
      <c r="B452" t="s">
        <v>1082</v>
      </c>
      <c r="C452" t="s">
        <v>1083</v>
      </c>
      <c r="D452" t="s">
        <v>1084</v>
      </c>
      <c r="E452" t="s">
        <v>291</v>
      </c>
      <c r="F452" t="s">
        <v>104</v>
      </c>
    </row>
    <row r="453" spans="1:6" ht="11.25" hidden="1" customHeight="1">
      <c r="A453">
        <v>2520</v>
      </c>
      <c r="B453" t="s">
        <v>731</v>
      </c>
      <c r="C453" t="s">
        <v>1923</v>
      </c>
      <c r="D453" t="s">
        <v>732</v>
      </c>
      <c r="E453" t="s">
        <v>820</v>
      </c>
      <c r="F453" t="s">
        <v>126</v>
      </c>
    </row>
    <row r="454" spans="1:6" ht="11.25" hidden="1" customHeight="1">
      <c r="A454">
        <v>2521</v>
      </c>
      <c r="B454" t="s">
        <v>1087</v>
      </c>
      <c r="C454" t="s">
        <v>1088</v>
      </c>
      <c r="D454" t="s">
        <v>1089</v>
      </c>
      <c r="E454" t="s">
        <v>1090</v>
      </c>
      <c r="F454" t="s">
        <v>104</v>
      </c>
    </row>
    <row r="455" spans="1:6" ht="11.25" hidden="1" customHeight="1">
      <c r="A455">
        <v>2523</v>
      </c>
      <c r="B455" t="s">
        <v>713</v>
      </c>
      <c r="C455" t="s">
        <v>1092</v>
      </c>
      <c r="D455" t="s">
        <v>715</v>
      </c>
      <c r="E455" t="s">
        <v>458</v>
      </c>
      <c r="F455" t="s">
        <v>111</v>
      </c>
    </row>
    <row r="456" spans="1:6" ht="11.25" hidden="1" customHeight="1">
      <c r="A456">
        <v>2524</v>
      </c>
      <c r="B456" t="s">
        <v>1093</v>
      </c>
      <c r="C456" t="s">
        <v>1094</v>
      </c>
      <c r="D456" t="s">
        <v>1095</v>
      </c>
      <c r="E456" t="s">
        <v>648</v>
      </c>
      <c r="F456" t="s">
        <v>111</v>
      </c>
    </row>
    <row r="457" spans="1:6" ht="11.25" hidden="1" customHeight="1">
      <c r="A457">
        <v>2525</v>
      </c>
      <c r="B457" t="s">
        <v>1096</v>
      </c>
      <c r="C457" t="s">
        <v>1097</v>
      </c>
      <c r="D457" t="s">
        <v>1098</v>
      </c>
      <c r="E457" t="s">
        <v>1099</v>
      </c>
      <c r="F457" t="s">
        <v>111</v>
      </c>
    </row>
    <row r="458" spans="1:6" ht="11.25" hidden="1" customHeight="1">
      <c r="A458">
        <v>2526</v>
      </c>
      <c r="B458" t="s">
        <v>208</v>
      </c>
      <c r="C458" t="s">
        <v>429</v>
      </c>
      <c r="D458" t="s">
        <v>209</v>
      </c>
      <c r="E458" t="s">
        <v>446</v>
      </c>
      <c r="F458" t="s">
        <v>126</v>
      </c>
    </row>
    <row r="459" spans="1:6" ht="11.25" hidden="1" customHeight="1">
      <c r="A459">
        <v>2527</v>
      </c>
      <c r="B459" t="s">
        <v>1924</v>
      </c>
      <c r="C459" t="s">
        <v>1925</v>
      </c>
      <c r="D459" t="s">
        <v>715</v>
      </c>
      <c r="E459" t="s">
        <v>161</v>
      </c>
      <c r="F459" t="s">
        <v>126</v>
      </c>
    </row>
    <row r="460" spans="1:6" ht="11.25" hidden="1" customHeight="1">
      <c r="A460">
        <v>2528</v>
      </c>
      <c r="B460" t="s">
        <v>1926</v>
      </c>
      <c r="C460" t="s">
        <v>1927</v>
      </c>
      <c r="D460" t="s">
        <v>1928</v>
      </c>
      <c r="E460" t="s">
        <v>1194</v>
      </c>
      <c r="F460" t="s">
        <v>104</v>
      </c>
    </row>
    <row r="461" spans="1:6" ht="11.25" hidden="1" customHeight="1">
      <c r="A461">
        <v>2529</v>
      </c>
      <c r="B461" t="s">
        <v>1929</v>
      </c>
      <c r="C461" t="s">
        <v>1930</v>
      </c>
      <c r="D461" t="s">
        <v>1931</v>
      </c>
      <c r="E461" t="s">
        <v>193</v>
      </c>
      <c r="F461" t="s">
        <v>104</v>
      </c>
    </row>
    <row r="462" spans="1:6" ht="11.25" hidden="1" customHeight="1">
      <c r="A462">
        <v>2530</v>
      </c>
      <c r="B462" t="s">
        <v>1932</v>
      </c>
      <c r="C462" t="s">
        <v>1933</v>
      </c>
      <c r="D462" t="s">
        <v>1934</v>
      </c>
      <c r="E462" t="s">
        <v>1935</v>
      </c>
      <c r="F462" t="s">
        <v>104</v>
      </c>
    </row>
    <row r="463" spans="1:6" ht="11.25" hidden="1" customHeight="1">
      <c r="A463">
        <v>2531</v>
      </c>
      <c r="B463" t="s">
        <v>1936</v>
      </c>
      <c r="C463" t="s">
        <v>1937</v>
      </c>
      <c r="D463" t="s">
        <v>1938</v>
      </c>
      <c r="E463" t="s">
        <v>1939</v>
      </c>
      <c r="F463" t="s">
        <v>104</v>
      </c>
    </row>
    <row r="464" spans="1:6" ht="11.25" hidden="1" customHeight="1">
      <c r="A464">
        <v>2532</v>
      </c>
      <c r="B464" t="s">
        <v>1940</v>
      </c>
      <c r="C464" t="s">
        <v>1941</v>
      </c>
      <c r="D464" t="s">
        <v>1942</v>
      </c>
      <c r="E464" t="s">
        <v>1943</v>
      </c>
      <c r="F464" t="s">
        <v>126</v>
      </c>
    </row>
    <row r="465" spans="1:6" ht="11.25" hidden="1" customHeight="1">
      <c r="A465">
        <v>2533</v>
      </c>
      <c r="B465" t="s">
        <v>1944</v>
      </c>
      <c r="C465" t="s">
        <v>1945</v>
      </c>
      <c r="D465" t="s">
        <v>1946</v>
      </c>
      <c r="E465" t="s">
        <v>305</v>
      </c>
      <c r="F465" t="s">
        <v>126</v>
      </c>
    </row>
    <row r="466" spans="1:6" ht="11.25" hidden="1" customHeight="1">
      <c r="A466">
        <v>2534</v>
      </c>
      <c r="B466" t="s">
        <v>1947</v>
      </c>
      <c r="C466" t="s">
        <v>1948</v>
      </c>
      <c r="D466" t="s">
        <v>1949</v>
      </c>
      <c r="E466" t="s">
        <v>215</v>
      </c>
      <c r="F466" t="s">
        <v>126</v>
      </c>
    </row>
    <row r="467" spans="1:6" ht="11.25" hidden="1" customHeight="1">
      <c r="A467">
        <v>2535</v>
      </c>
      <c r="B467" t="s">
        <v>719</v>
      </c>
      <c r="C467" t="s">
        <v>1950</v>
      </c>
      <c r="D467" t="s">
        <v>721</v>
      </c>
      <c r="E467" t="s">
        <v>309</v>
      </c>
      <c r="F467" t="s">
        <v>126</v>
      </c>
    </row>
    <row r="468" spans="1:6" ht="11.25" hidden="1" customHeight="1">
      <c r="A468">
        <v>2536</v>
      </c>
      <c r="B468" t="s">
        <v>1951</v>
      </c>
      <c r="C468" t="s">
        <v>1952</v>
      </c>
      <c r="D468" t="s">
        <v>1953</v>
      </c>
      <c r="E468" t="s">
        <v>686</v>
      </c>
      <c r="F468" t="s">
        <v>126</v>
      </c>
    </row>
    <row r="469" spans="1:6" ht="11.25" hidden="1" customHeight="1">
      <c r="A469">
        <v>2537</v>
      </c>
      <c r="B469" t="s">
        <v>1954</v>
      </c>
      <c r="C469" t="s">
        <v>1955</v>
      </c>
      <c r="D469" t="s">
        <v>1956</v>
      </c>
      <c r="E469" t="s">
        <v>1957</v>
      </c>
      <c r="F469" t="s">
        <v>126</v>
      </c>
    </row>
    <row r="470" spans="1:6" ht="11.25" hidden="1" customHeight="1">
      <c r="A470">
        <v>2601</v>
      </c>
      <c r="B470" t="s">
        <v>1958</v>
      </c>
      <c r="C470" t="s">
        <v>1356</v>
      </c>
      <c r="D470" t="s">
        <v>1959</v>
      </c>
      <c r="E470" t="s">
        <v>686</v>
      </c>
      <c r="F470" t="s">
        <v>126</v>
      </c>
    </row>
    <row r="471" spans="1:6" ht="11.25" hidden="1" customHeight="1">
      <c r="A471">
        <v>2602</v>
      </c>
      <c r="B471" t="s">
        <v>181</v>
      </c>
      <c r="C471" t="s">
        <v>1960</v>
      </c>
      <c r="D471" t="s">
        <v>183</v>
      </c>
      <c r="E471" t="s">
        <v>562</v>
      </c>
      <c r="F471" t="s">
        <v>126</v>
      </c>
    </row>
    <row r="472" spans="1:6" ht="11.25" hidden="1" customHeight="1">
      <c r="A472">
        <v>2603</v>
      </c>
      <c r="B472" t="s">
        <v>762</v>
      </c>
      <c r="C472" t="s">
        <v>1414</v>
      </c>
      <c r="D472" t="s">
        <v>764</v>
      </c>
      <c r="E472" t="s">
        <v>443</v>
      </c>
      <c r="F472" t="s">
        <v>126</v>
      </c>
    </row>
    <row r="473" spans="1:6" ht="11.25" hidden="1" customHeight="1">
      <c r="A473">
        <v>2604</v>
      </c>
      <c r="B473" t="s">
        <v>731</v>
      </c>
      <c r="C473" t="s">
        <v>1961</v>
      </c>
      <c r="D473" t="s">
        <v>732</v>
      </c>
      <c r="E473" t="s">
        <v>653</v>
      </c>
      <c r="F473" t="s">
        <v>126</v>
      </c>
    </row>
    <row r="474" spans="1:6" ht="11.25" hidden="1" customHeight="1">
      <c r="A474">
        <v>2605</v>
      </c>
      <c r="B474" t="s">
        <v>681</v>
      </c>
      <c r="C474" t="s">
        <v>1962</v>
      </c>
      <c r="D474" t="s">
        <v>682</v>
      </c>
      <c r="E474" t="s">
        <v>805</v>
      </c>
      <c r="F474" t="s">
        <v>126</v>
      </c>
    </row>
    <row r="475" spans="1:6" ht="11.25" hidden="1" customHeight="1">
      <c r="A475">
        <v>2606</v>
      </c>
      <c r="B475" t="s">
        <v>247</v>
      </c>
      <c r="C475" t="s">
        <v>1963</v>
      </c>
      <c r="D475" t="s">
        <v>249</v>
      </c>
      <c r="E475" t="s">
        <v>246</v>
      </c>
      <c r="F475" t="s">
        <v>126</v>
      </c>
    </row>
    <row r="476" spans="1:6" ht="11.25" hidden="1" customHeight="1">
      <c r="A476">
        <v>2607</v>
      </c>
      <c r="B476" t="s">
        <v>1964</v>
      </c>
      <c r="C476" t="s">
        <v>1965</v>
      </c>
      <c r="D476" t="s">
        <v>1966</v>
      </c>
      <c r="E476" t="s">
        <v>1967</v>
      </c>
      <c r="F476" t="s">
        <v>126</v>
      </c>
    </row>
    <row r="477" spans="1:6" ht="11.25" hidden="1" customHeight="1">
      <c r="A477">
        <v>2608</v>
      </c>
      <c r="B477" t="s">
        <v>1968</v>
      </c>
      <c r="C477" t="s">
        <v>1506</v>
      </c>
      <c r="D477" t="s">
        <v>1969</v>
      </c>
      <c r="E477" t="s">
        <v>567</v>
      </c>
      <c r="F477" t="s">
        <v>126</v>
      </c>
    </row>
    <row r="478" spans="1:6" ht="11.25" hidden="1" customHeight="1">
      <c r="A478">
        <v>2609</v>
      </c>
      <c r="B478" t="s">
        <v>1970</v>
      </c>
      <c r="C478" t="s">
        <v>1971</v>
      </c>
      <c r="D478" t="s">
        <v>1972</v>
      </c>
      <c r="E478" t="s">
        <v>1973</v>
      </c>
      <c r="F478" t="s">
        <v>126</v>
      </c>
    </row>
    <row r="479" spans="1:6" ht="11.25" hidden="1" customHeight="1">
      <c r="A479">
        <v>2655</v>
      </c>
      <c r="B479" t="s">
        <v>1115</v>
      </c>
      <c r="C479" t="s">
        <v>1116</v>
      </c>
      <c r="D479" t="s">
        <v>1117</v>
      </c>
      <c r="E479" t="s">
        <v>1118</v>
      </c>
      <c r="F479" t="s">
        <v>104</v>
      </c>
    </row>
    <row r="480" spans="1:6" ht="11.25" hidden="1" customHeight="1">
      <c r="A480">
        <v>2656</v>
      </c>
      <c r="B480" t="s">
        <v>1119</v>
      </c>
      <c r="C480" t="s">
        <v>1120</v>
      </c>
      <c r="D480" t="s">
        <v>1121</v>
      </c>
      <c r="E480" t="s">
        <v>1122</v>
      </c>
      <c r="F480" t="s">
        <v>104</v>
      </c>
    </row>
    <row r="481" spans="1:6" ht="11.25" hidden="1" customHeight="1">
      <c r="A481">
        <v>2657</v>
      </c>
      <c r="B481" t="s">
        <v>1100</v>
      </c>
      <c r="C481" t="s">
        <v>1123</v>
      </c>
      <c r="D481" t="s">
        <v>1101</v>
      </c>
      <c r="E481" t="s">
        <v>680</v>
      </c>
      <c r="F481" t="s">
        <v>104</v>
      </c>
    </row>
    <row r="482" spans="1:6" ht="11.25" hidden="1" customHeight="1">
      <c r="A482">
        <v>2658</v>
      </c>
      <c r="B482" t="s">
        <v>165</v>
      </c>
      <c r="C482" t="s">
        <v>1088</v>
      </c>
      <c r="D482" t="s">
        <v>167</v>
      </c>
      <c r="E482" t="s">
        <v>1090</v>
      </c>
      <c r="F482" t="s">
        <v>104</v>
      </c>
    </row>
    <row r="483" spans="1:6" ht="11.25" hidden="1" customHeight="1">
      <c r="A483">
        <v>2659</v>
      </c>
      <c r="B483" t="s">
        <v>1124</v>
      </c>
      <c r="C483" t="s">
        <v>1125</v>
      </c>
      <c r="D483" t="s">
        <v>1076</v>
      </c>
      <c r="E483" t="s">
        <v>1126</v>
      </c>
      <c r="F483" t="s">
        <v>104</v>
      </c>
    </row>
    <row r="484" spans="1:6" ht="11.25" hidden="1" customHeight="1">
      <c r="A484">
        <v>2660</v>
      </c>
      <c r="B484" t="s">
        <v>675</v>
      </c>
      <c r="C484" t="s">
        <v>1127</v>
      </c>
      <c r="D484" t="s">
        <v>677</v>
      </c>
      <c r="E484" t="s">
        <v>717</v>
      </c>
      <c r="F484" t="s">
        <v>104</v>
      </c>
    </row>
    <row r="485" spans="1:6" ht="11.25" hidden="1" customHeight="1">
      <c r="A485">
        <v>2661</v>
      </c>
      <c r="B485" t="s">
        <v>1128</v>
      </c>
      <c r="C485" t="s">
        <v>1025</v>
      </c>
      <c r="D485" t="s">
        <v>1129</v>
      </c>
      <c r="E485" t="s">
        <v>161</v>
      </c>
      <c r="F485" t="s">
        <v>104</v>
      </c>
    </row>
    <row r="486" spans="1:6" ht="11.25" hidden="1" customHeight="1">
      <c r="A486">
        <v>2662</v>
      </c>
      <c r="B486" t="s">
        <v>613</v>
      </c>
      <c r="C486" t="s">
        <v>1130</v>
      </c>
      <c r="D486" t="s">
        <v>615</v>
      </c>
      <c r="E486" t="s">
        <v>1131</v>
      </c>
      <c r="F486" t="s">
        <v>104</v>
      </c>
    </row>
    <row r="487" spans="1:6" ht="11.25" hidden="1" customHeight="1">
      <c r="A487">
        <v>2663</v>
      </c>
      <c r="B487" t="s">
        <v>681</v>
      </c>
      <c r="C487" t="s">
        <v>1104</v>
      </c>
      <c r="D487" t="s">
        <v>682</v>
      </c>
      <c r="E487" t="s">
        <v>212</v>
      </c>
      <c r="F487" t="s">
        <v>104</v>
      </c>
    </row>
    <row r="488" spans="1:6" ht="11.25" hidden="1" customHeight="1">
      <c r="A488">
        <v>2664</v>
      </c>
      <c r="B488" t="s">
        <v>1132</v>
      </c>
      <c r="C488" t="s">
        <v>1133</v>
      </c>
      <c r="D488" t="s">
        <v>119</v>
      </c>
      <c r="E488" t="s">
        <v>1134</v>
      </c>
      <c r="F488" t="s">
        <v>104</v>
      </c>
    </row>
    <row r="489" spans="1:6" ht="11.25" hidden="1" customHeight="1">
      <c r="A489">
        <v>2665</v>
      </c>
      <c r="B489" t="s">
        <v>1135</v>
      </c>
      <c r="C489" t="s">
        <v>1136</v>
      </c>
      <c r="D489" t="s">
        <v>1137</v>
      </c>
      <c r="E489" t="s">
        <v>327</v>
      </c>
      <c r="F489" t="s">
        <v>104</v>
      </c>
    </row>
    <row r="490" spans="1:6" ht="11.25" hidden="1" customHeight="1">
      <c r="A490">
        <v>2666</v>
      </c>
      <c r="B490" t="s">
        <v>1138</v>
      </c>
      <c r="C490" t="s">
        <v>1139</v>
      </c>
      <c r="D490" t="s">
        <v>1140</v>
      </c>
      <c r="E490" t="s">
        <v>161</v>
      </c>
      <c r="F490" t="s">
        <v>104</v>
      </c>
    </row>
    <row r="491" spans="1:6" ht="11.25" hidden="1" customHeight="1">
      <c r="A491">
        <v>2667</v>
      </c>
      <c r="B491" t="s">
        <v>621</v>
      </c>
      <c r="C491" t="s">
        <v>1141</v>
      </c>
      <c r="D491" t="s">
        <v>623</v>
      </c>
      <c r="E491" t="s">
        <v>1142</v>
      </c>
      <c r="F491" t="s">
        <v>104</v>
      </c>
    </row>
    <row r="492" spans="1:6" ht="11.25" hidden="1" customHeight="1">
      <c r="A492">
        <v>2669</v>
      </c>
      <c r="B492" t="s">
        <v>1143</v>
      </c>
      <c r="C492" t="s">
        <v>1038</v>
      </c>
      <c r="D492" t="s">
        <v>1144</v>
      </c>
      <c r="E492" t="s">
        <v>1039</v>
      </c>
      <c r="F492" t="s">
        <v>104</v>
      </c>
    </row>
    <row r="493" spans="1:6" ht="11.25" hidden="1" customHeight="1">
      <c r="A493">
        <v>2671</v>
      </c>
      <c r="B493" t="s">
        <v>1145</v>
      </c>
      <c r="C493" t="s">
        <v>1146</v>
      </c>
      <c r="D493" t="s">
        <v>1147</v>
      </c>
      <c r="E493" t="s">
        <v>1148</v>
      </c>
      <c r="F493" t="s">
        <v>111</v>
      </c>
    </row>
    <row r="494" spans="1:6" ht="11.25" hidden="1" customHeight="1">
      <c r="A494">
        <v>2672</v>
      </c>
      <c r="B494" t="s">
        <v>1149</v>
      </c>
      <c r="C494" t="s">
        <v>232</v>
      </c>
      <c r="D494" t="s">
        <v>1150</v>
      </c>
      <c r="E494" t="s">
        <v>233</v>
      </c>
      <c r="F494" t="s">
        <v>111</v>
      </c>
    </row>
    <row r="495" spans="1:6" ht="11.25" hidden="1" customHeight="1">
      <c r="A495">
        <v>2673</v>
      </c>
      <c r="B495" t="s">
        <v>118</v>
      </c>
      <c r="C495" t="s">
        <v>1046</v>
      </c>
      <c r="D495" t="s">
        <v>119</v>
      </c>
      <c r="E495" t="s">
        <v>570</v>
      </c>
      <c r="F495" t="s">
        <v>111</v>
      </c>
    </row>
    <row r="496" spans="1:6" ht="11.25" hidden="1" customHeight="1">
      <c r="A496">
        <v>2674</v>
      </c>
      <c r="B496" t="s">
        <v>1151</v>
      </c>
      <c r="C496" t="s">
        <v>1152</v>
      </c>
      <c r="D496" t="s">
        <v>1153</v>
      </c>
      <c r="E496" t="s">
        <v>766</v>
      </c>
      <c r="F496" t="s">
        <v>111</v>
      </c>
    </row>
    <row r="497" spans="1:6" ht="11.25" hidden="1" customHeight="1">
      <c r="A497">
        <v>2675</v>
      </c>
      <c r="B497" t="s">
        <v>1154</v>
      </c>
      <c r="C497" t="s">
        <v>1155</v>
      </c>
      <c r="D497" t="s">
        <v>1156</v>
      </c>
      <c r="E497" t="s">
        <v>570</v>
      </c>
      <c r="F497" t="s">
        <v>111</v>
      </c>
    </row>
    <row r="498" spans="1:6" ht="11.25" hidden="1" customHeight="1">
      <c r="A498">
        <v>2676</v>
      </c>
      <c r="B498" t="s">
        <v>1112</v>
      </c>
      <c r="C498" t="s">
        <v>1157</v>
      </c>
      <c r="D498" t="s">
        <v>1113</v>
      </c>
      <c r="E498" t="s">
        <v>291</v>
      </c>
      <c r="F498" t="s">
        <v>111</v>
      </c>
    </row>
    <row r="499" spans="1:6" ht="11.25" hidden="1" customHeight="1">
      <c r="A499">
        <v>2677</v>
      </c>
      <c r="B499" t="s">
        <v>1158</v>
      </c>
      <c r="C499" t="s">
        <v>1159</v>
      </c>
      <c r="D499" t="s">
        <v>1160</v>
      </c>
      <c r="E499" t="s">
        <v>717</v>
      </c>
      <c r="F499" t="s">
        <v>111</v>
      </c>
    </row>
    <row r="500" spans="1:6" ht="11.25" hidden="1" customHeight="1">
      <c r="A500">
        <v>2679</v>
      </c>
      <c r="B500" t="s">
        <v>1161</v>
      </c>
      <c r="C500" t="s">
        <v>1162</v>
      </c>
      <c r="D500" t="s">
        <v>1163</v>
      </c>
      <c r="E500" t="s">
        <v>589</v>
      </c>
      <c r="F500" t="s">
        <v>111</v>
      </c>
    </row>
    <row r="501" spans="1:6" ht="11.25" hidden="1" customHeight="1">
      <c r="A501">
        <v>2680</v>
      </c>
      <c r="B501" t="s">
        <v>1164</v>
      </c>
      <c r="C501" t="s">
        <v>1165</v>
      </c>
      <c r="D501" t="s">
        <v>1166</v>
      </c>
      <c r="E501" t="s">
        <v>435</v>
      </c>
      <c r="F501" t="s">
        <v>111</v>
      </c>
    </row>
    <row r="502" spans="1:6" ht="11.25" hidden="1" customHeight="1">
      <c r="A502">
        <v>2681</v>
      </c>
      <c r="B502" t="s">
        <v>1167</v>
      </c>
      <c r="C502" t="s">
        <v>367</v>
      </c>
      <c r="D502" t="s">
        <v>1168</v>
      </c>
      <c r="E502" t="s">
        <v>369</v>
      </c>
      <c r="F502" t="s">
        <v>111</v>
      </c>
    </row>
    <row r="503" spans="1:6" ht="11.25" hidden="1" customHeight="1">
      <c r="A503">
        <v>2683</v>
      </c>
      <c r="B503" t="s">
        <v>1170</v>
      </c>
      <c r="C503" t="s">
        <v>1171</v>
      </c>
      <c r="D503" t="s">
        <v>1172</v>
      </c>
      <c r="E503" t="s">
        <v>927</v>
      </c>
      <c r="F503" t="s">
        <v>111</v>
      </c>
    </row>
    <row r="504" spans="1:6" ht="11.25" hidden="1" customHeight="1">
      <c r="A504">
        <v>2684</v>
      </c>
      <c r="B504" t="s">
        <v>1173</v>
      </c>
      <c r="C504" t="s">
        <v>1174</v>
      </c>
      <c r="D504" t="s">
        <v>1175</v>
      </c>
      <c r="E504" t="s">
        <v>1176</v>
      </c>
      <c r="F504" t="s">
        <v>111</v>
      </c>
    </row>
    <row r="505" spans="1:6" ht="11.25" hidden="1" customHeight="1">
      <c r="A505">
        <v>2685</v>
      </c>
      <c r="B505" t="s">
        <v>206</v>
      </c>
      <c r="C505" t="s">
        <v>1177</v>
      </c>
      <c r="D505" t="s">
        <v>134</v>
      </c>
      <c r="E505" t="s">
        <v>1178</v>
      </c>
      <c r="F505" t="s">
        <v>111</v>
      </c>
    </row>
    <row r="506" spans="1:6" ht="11.25" hidden="1" customHeight="1">
      <c r="A506">
        <v>2686</v>
      </c>
      <c r="B506" t="s">
        <v>1179</v>
      </c>
      <c r="C506" t="s">
        <v>367</v>
      </c>
      <c r="D506" t="s">
        <v>1180</v>
      </c>
      <c r="E506" t="s">
        <v>369</v>
      </c>
      <c r="F506" t="s">
        <v>111</v>
      </c>
    </row>
    <row r="507" spans="1:6" ht="11.25" hidden="1" customHeight="1">
      <c r="A507">
        <v>2687</v>
      </c>
      <c r="B507" t="s">
        <v>115</v>
      </c>
      <c r="C507" t="s">
        <v>221</v>
      </c>
      <c r="D507" t="s">
        <v>116</v>
      </c>
      <c r="E507" t="s">
        <v>1181</v>
      </c>
      <c r="F507" t="s">
        <v>111</v>
      </c>
    </row>
    <row r="508" spans="1:6" ht="11.25" hidden="1" customHeight="1">
      <c r="A508">
        <v>2688</v>
      </c>
      <c r="B508" t="s">
        <v>127</v>
      </c>
      <c r="C508" t="s">
        <v>1974</v>
      </c>
      <c r="D508" t="s">
        <v>1975</v>
      </c>
      <c r="E508" t="s">
        <v>1976</v>
      </c>
      <c r="F508" t="s">
        <v>126</v>
      </c>
    </row>
    <row r="509" spans="1:6" ht="11.25" hidden="1" customHeight="1">
      <c r="A509">
        <v>2689</v>
      </c>
      <c r="B509" t="s">
        <v>1977</v>
      </c>
      <c r="C509" t="s">
        <v>1978</v>
      </c>
      <c r="D509" t="s">
        <v>1979</v>
      </c>
      <c r="E509" t="s">
        <v>161</v>
      </c>
      <c r="F509" t="s">
        <v>126</v>
      </c>
    </row>
    <row r="510" spans="1:6" ht="11.25" hidden="1" customHeight="1">
      <c r="A510">
        <v>2690</v>
      </c>
      <c r="B510" t="s">
        <v>1980</v>
      </c>
      <c r="C510" t="s">
        <v>1981</v>
      </c>
      <c r="D510" t="s">
        <v>1982</v>
      </c>
      <c r="E510" t="s">
        <v>766</v>
      </c>
      <c r="F510" t="s">
        <v>126</v>
      </c>
    </row>
    <row r="511" spans="1:6" ht="11.25" hidden="1" customHeight="1">
      <c r="A511">
        <v>2692</v>
      </c>
      <c r="B511" t="s">
        <v>726</v>
      </c>
      <c r="C511" t="s">
        <v>1983</v>
      </c>
      <c r="D511" t="s">
        <v>728</v>
      </c>
      <c r="E511" t="s">
        <v>435</v>
      </c>
      <c r="F511" t="s">
        <v>126</v>
      </c>
    </row>
    <row r="512" spans="1:6" ht="11.25" hidden="1" customHeight="1">
      <c r="A512">
        <v>2693</v>
      </c>
      <c r="B512" t="s">
        <v>1984</v>
      </c>
      <c r="C512" t="s">
        <v>1985</v>
      </c>
      <c r="D512" t="s">
        <v>1986</v>
      </c>
      <c r="E512" t="s">
        <v>1987</v>
      </c>
      <c r="F512" t="s">
        <v>126</v>
      </c>
    </row>
    <row r="513" spans="1:6" ht="11.25" hidden="1" customHeight="1">
      <c r="A513">
        <v>2694</v>
      </c>
      <c r="B513" t="s">
        <v>1988</v>
      </c>
      <c r="C513" t="s">
        <v>1989</v>
      </c>
      <c r="D513" t="s">
        <v>1990</v>
      </c>
      <c r="E513" t="s">
        <v>135</v>
      </c>
      <c r="F513" t="s">
        <v>126</v>
      </c>
    </row>
    <row r="514" spans="1:6" ht="11.25" hidden="1" customHeight="1">
      <c r="A514">
        <v>2695</v>
      </c>
      <c r="B514" t="s">
        <v>1991</v>
      </c>
      <c r="C514" t="s">
        <v>1992</v>
      </c>
      <c r="D514" t="s">
        <v>1993</v>
      </c>
      <c r="E514" t="s">
        <v>562</v>
      </c>
      <c r="F514" t="s">
        <v>126</v>
      </c>
    </row>
    <row r="515" spans="1:6" ht="11.25" hidden="1" customHeight="1">
      <c r="A515">
        <v>2696</v>
      </c>
      <c r="B515" t="s">
        <v>1994</v>
      </c>
      <c r="C515" t="s">
        <v>185</v>
      </c>
      <c r="D515" t="s">
        <v>1995</v>
      </c>
      <c r="E515" t="s">
        <v>133</v>
      </c>
      <c r="F515" t="s">
        <v>126</v>
      </c>
    </row>
    <row r="516" spans="1:6" ht="11.25" hidden="1" customHeight="1">
      <c r="A516">
        <v>2697</v>
      </c>
      <c r="B516" t="s">
        <v>1455</v>
      </c>
      <c r="C516" t="s">
        <v>1996</v>
      </c>
      <c r="D516" t="s">
        <v>1457</v>
      </c>
      <c r="E516" t="s">
        <v>540</v>
      </c>
      <c r="F516" t="s">
        <v>126</v>
      </c>
    </row>
    <row r="517" spans="1:6" ht="11.25" hidden="1" customHeight="1">
      <c r="A517">
        <v>2698</v>
      </c>
      <c r="B517" t="s">
        <v>1997</v>
      </c>
      <c r="C517" t="s">
        <v>1998</v>
      </c>
      <c r="D517" t="s">
        <v>1999</v>
      </c>
      <c r="E517" t="s">
        <v>680</v>
      </c>
      <c r="F517" t="s">
        <v>126</v>
      </c>
    </row>
    <row r="518" spans="1:6" ht="11.25" hidden="1" customHeight="1">
      <c r="A518">
        <v>2699</v>
      </c>
      <c r="B518" t="s">
        <v>2000</v>
      </c>
      <c r="C518" t="s">
        <v>2001</v>
      </c>
      <c r="D518" t="s">
        <v>484</v>
      </c>
      <c r="E518" t="s">
        <v>133</v>
      </c>
      <c r="F518" t="s">
        <v>126</v>
      </c>
    </row>
    <row r="519" spans="1:6" ht="11.25" hidden="1" customHeight="1">
      <c r="A519">
        <v>3017</v>
      </c>
      <c r="B519" t="s">
        <v>1188</v>
      </c>
      <c r="C519" t="s">
        <v>1189</v>
      </c>
      <c r="D519" t="s">
        <v>1190</v>
      </c>
      <c r="E519" t="s">
        <v>446</v>
      </c>
      <c r="F519" t="s">
        <v>104</v>
      </c>
    </row>
    <row r="520" spans="1:6" ht="11.25" hidden="1" customHeight="1">
      <c r="A520">
        <v>3018</v>
      </c>
      <c r="B520" t="s">
        <v>136</v>
      </c>
      <c r="C520" t="s">
        <v>1191</v>
      </c>
      <c r="D520" t="s">
        <v>138</v>
      </c>
      <c r="E520" t="s">
        <v>409</v>
      </c>
      <c r="F520" t="s">
        <v>104</v>
      </c>
    </row>
    <row r="521" spans="1:6" ht="11.25" hidden="1" customHeight="1">
      <c r="A521">
        <v>3019</v>
      </c>
      <c r="B521" t="s">
        <v>1124</v>
      </c>
      <c r="C521" t="s">
        <v>1192</v>
      </c>
      <c r="D521" t="s">
        <v>1076</v>
      </c>
      <c r="E521" t="s">
        <v>588</v>
      </c>
      <c r="F521" t="s">
        <v>104</v>
      </c>
    </row>
    <row r="522" spans="1:6" ht="11.25" hidden="1" customHeight="1">
      <c r="A522">
        <v>3020</v>
      </c>
      <c r="B522" t="s">
        <v>990</v>
      </c>
      <c r="C522" t="s">
        <v>1193</v>
      </c>
      <c r="D522" t="s">
        <v>992</v>
      </c>
      <c r="E522" t="s">
        <v>1194</v>
      </c>
      <c r="F522" t="s">
        <v>104</v>
      </c>
    </row>
    <row r="523" spans="1:6" ht="11.25" hidden="1" customHeight="1">
      <c r="A523">
        <v>3021</v>
      </c>
      <c r="B523" t="s">
        <v>1195</v>
      </c>
      <c r="C523" t="s">
        <v>1196</v>
      </c>
      <c r="D523" t="s">
        <v>1197</v>
      </c>
      <c r="E523" t="s">
        <v>1198</v>
      </c>
      <c r="F523" t="s">
        <v>104</v>
      </c>
    </row>
    <row r="524" spans="1:6" ht="11.25" hidden="1" customHeight="1">
      <c r="A524">
        <v>3022</v>
      </c>
      <c r="B524" t="s">
        <v>850</v>
      </c>
      <c r="C524" t="s">
        <v>1199</v>
      </c>
      <c r="D524" t="s">
        <v>852</v>
      </c>
      <c r="E524" t="s">
        <v>888</v>
      </c>
      <c r="F524" t="s">
        <v>104</v>
      </c>
    </row>
    <row r="525" spans="1:6" ht="11.25" hidden="1" customHeight="1">
      <c r="A525">
        <v>3023</v>
      </c>
      <c r="B525" t="s">
        <v>299</v>
      </c>
      <c r="C525" t="s">
        <v>1200</v>
      </c>
      <c r="D525" t="s">
        <v>301</v>
      </c>
      <c r="E525" t="s">
        <v>717</v>
      </c>
      <c r="F525" t="s">
        <v>104</v>
      </c>
    </row>
    <row r="526" spans="1:6" ht="11.25" hidden="1" customHeight="1">
      <c r="A526">
        <v>3025</v>
      </c>
      <c r="B526" t="s">
        <v>1201</v>
      </c>
      <c r="C526" t="s">
        <v>542</v>
      </c>
      <c r="D526" t="s">
        <v>1202</v>
      </c>
      <c r="E526" t="s">
        <v>305</v>
      </c>
      <c r="F526" t="s">
        <v>104</v>
      </c>
    </row>
    <row r="527" spans="1:6" ht="11.25" hidden="1" customHeight="1">
      <c r="A527">
        <v>3026</v>
      </c>
      <c r="B527" t="s">
        <v>136</v>
      </c>
      <c r="C527" t="s">
        <v>1203</v>
      </c>
      <c r="D527" t="s">
        <v>138</v>
      </c>
      <c r="E527" t="s">
        <v>1204</v>
      </c>
      <c r="F527" t="s">
        <v>104</v>
      </c>
    </row>
    <row r="528" spans="1:6" ht="11.25" hidden="1" customHeight="1">
      <c r="A528">
        <v>3027</v>
      </c>
      <c r="B528" t="s">
        <v>1105</v>
      </c>
      <c r="C528" t="s">
        <v>1205</v>
      </c>
      <c r="D528" t="s">
        <v>1106</v>
      </c>
      <c r="E528" t="s">
        <v>1206</v>
      </c>
      <c r="F528" t="s">
        <v>104</v>
      </c>
    </row>
    <row r="529" spans="1:6" ht="11.25" hidden="1" customHeight="1">
      <c r="A529">
        <v>3028</v>
      </c>
      <c r="B529" t="s">
        <v>296</v>
      </c>
      <c r="C529" t="s">
        <v>1207</v>
      </c>
      <c r="D529" t="s">
        <v>298</v>
      </c>
      <c r="E529" t="s">
        <v>562</v>
      </c>
      <c r="F529" t="s">
        <v>104</v>
      </c>
    </row>
    <row r="530" spans="1:6" ht="11.25" hidden="1" customHeight="1">
      <c r="A530">
        <v>3029</v>
      </c>
      <c r="B530" t="s">
        <v>181</v>
      </c>
      <c r="C530" t="s">
        <v>1208</v>
      </c>
      <c r="D530" t="s">
        <v>183</v>
      </c>
      <c r="E530" t="s">
        <v>1209</v>
      </c>
      <c r="F530" t="s">
        <v>104</v>
      </c>
    </row>
    <row r="531" spans="1:6" ht="11.25" hidden="1" customHeight="1">
      <c r="A531">
        <v>3030</v>
      </c>
      <c r="B531" t="s">
        <v>1210</v>
      </c>
      <c r="C531" t="s">
        <v>1211</v>
      </c>
      <c r="D531" t="s">
        <v>1212</v>
      </c>
      <c r="E531" t="s">
        <v>144</v>
      </c>
      <c r="F531" t="s">
        <v>104</v>
      </c>
    </row>
    <row r="532" spans="1:6" ht="11.25" hidden="1" customHeight="1">
      <c r="A532">
        <v>3032</v>
      </c>
      <c r="B532" t="s">
        <v>403</v>
      </c>
      <c r="C532" t="s">
        <v>1213</v>
      </c>
      <c r="D532" t="s">
        <v>405</v>
      </c>
      <c r="E532" t="s">
        <v>446</v>
      </c>
      <c r="F532" t="s">
        <v>111</v>
      </c>
    </row>
    <row r="533" spans="1:6" ht="11.25" hidden="1" customHeight="1">
      <c r="A533">
        <v>3033</v>
      </c>
      <c r="B533" t="s">
        <v>885</v>
      </c>
      <c r="C533" t="s">
        <v>1214</v>
      </c>
      <c r="D533" t="s">
        <v>887</v>
      </c>
      <c r="E533" t="s">
        <v>203</v>
      </c>
      <c r="F533" t="s">
        <v>111</v>
      </c>
    </row>
    <row r="534" spans="1:6" ht="11.25" hidden="1" customHeight="1">
      <c r="A534">
        <v>3034</v>
      </c>
      <c r="B534" t="s">
        <v>1215</v>
      </c>
      <c r="C534" t="s">
        <v>1216</v>
      </c>
      <c r="D534" t="s">
        <v>1217</v>
      </c>
      <c r="E534" t="s">
        <v>157</v>
      </c>
      <c r="F534" t="s">
        <v>111</v>
      </c>
    </row>
    <row r="535" spans="1:6" ht="11.25" hidden="1" customHeight="1">
      <c r="A535">
        <v>3035</v>
      </c>
      <c r="B535" t="s">
        <v>1218</v>
      </c>
      <c r="C535" t="s">
        <v>1219</v>
      </c>
      <c r="D535" t="s">
        <v>1220</v>
      </c>
      <c r="E535" t="s">
        <v>1221</v>
      </c>
      <c r="F535" t="s">
        <v>111</v>
      </c>
    </row>
    <row r="536" spans="1:6" ht="11.25" hidden="1" customHeight="1">
      <c r="A536">
        <v>3036</v>
      </c>
      <c r="B536" t="s">
        <v>1222</v>
      </c>
      <c r="C536" t="s">
        <v>1223</v>
      </c>
      <c r="D536" t="s">
        <v>1224</v>
      </c>
      <c r="E536" t="s">
        <v>1225</v>
      </c>
      <c r="F536" t="s">
        <v>111</v>
      </c>
    </row>
    <row r="537" spans="1:6" ht="11.25" hidden="1" customHeight="1">
      <c r="A537">
        <v>3037</v>
      </c>
      <c r="B537" t="s">
        <v>1226</v>
      </c>
      <c r="C537" t="s">
        <v>1227</v>
      </c>
      <c r="D537" t="s">
        <v>1228</v>
      </c>
      <c r="E537" t="s">
        <v>1229</v>
      </c>
      <c r="F537" t="s">
        <v>111</v>
      </c>
    </row>
    <row r="538" spans="1:6" ht="11.25" hidden="1" customHeight="1">
      <c r="A538">
        <v>3038</v>
      </c>
      <c r="B538" t="s">
        <v>1230</v>
      </c>
      <c r="C538" t="s">
        <v>1231</v>
      </c>
      <c r="D538" t="s">
        <v>1232</v>
      </c>
      <c r="E538" t="s">
        <v>1233</v>
      </c>
      <c r="F538" t="s">
        <v>111</v>
      </c>
    </row>
    <row r="539" spans="1:6" ht="11.25" hidden="1" customHeight="1">
      <c r="A539">
        <v>3039</v>
      </c>
      <c r="B539" t="s">
        <v>1234</v>
      </c>
      <c r="C539" t="s">
        <v>1235</v>
      </c>
      <c r="D539" t="s">
        <v>1236</v>
      </c>
      <c r="E539" t="s">
        <v>1237</v>
      </c>
      <c r="F539" t="s">
        <v>111</v>
      </c>
    </row>
    <row r="540" spans="1:6" ht="11.25" hidden="1" customHeight="1">
      <c r="A540">
        <v>3040</v>
      </c>
      <c r="B540" t="s">
        <v>1238</v>
      </c>
      <c r="C540" t="s">
        <v>1239</v>
      </c>
      <c r="D540" t="s">
        <v>1240</v>
      </c>
      <c r="E540" t="s">
        <v>982</v>
      </c>
      <c r="F540" t="s">
        <v>111</v>
      </c>
    </row>
    <row r="541" spans="1:6" ht="11.25" hidden="1" customHeight="1">
      <c r="A541">
        <v>3041</v>
      </c>
      <c r="B541" t="s">
        <v>1241</v>
      </c>
      <c r="C541" t="s">
        <v>1111</v>
      </c>
      <c r="D541" t="s">
        <v>1242</v>
      </c>
      <c r="E541" t="s">
        <v>839</v>
      </c>
      <c r="F541" t="s">
        <v>111</v>
      </c>
    </row>
    <row r="542" spans="1:6" ht="11.25" hidden="1" customHeight="1">
      <c r="A542">
        <v>3042</v>
      </c>
      <c r="B542" t="s">
        <v>1243</v>
      </c>
      <c r="C542" t="s">
        <v>1244</v>
      </c>
      <c r="D542" t="s">
        <v>1245</v>
      </c>
      <c r="E542" t="s">
        <v>435</v>
      </c>
      <c r="F542" t="s">
        <v>111</v>
      </c>
    </row>
    <row r="543" spans="1:6" ht="11.25" hidden="1" customHeight="1">
      <c r="A543">
        <v>3043</v>
      </c>
      <c r="B543" t="s">
        <v>1185</v>
      </c>
      <c r="C543" t="s">
        <v>1246</v>
      </c>
      <c r="D543" t="s">
        <v>1186</v>
      </c>
      <c r="E543" t="s">
        <v>1247</v>
      </c>
      <c r="F543" t="s">
        <v>111</v>
      </c>
    </row>
    <row r="544" spans="1:6" ht="11.25" hidden="1" customHeight="1">
      <c r="A544">
        <v>3044</v>
      </c>
      <c r="B544" t="s">
        <v>1248</v>
      </c>
      <c r="C544" t="s">
        <v>1249</v>
      </c>
      <c r="D544" t="s">
        <v>1250</v>
      </c>
      <c r="E544" t="s">
        <v>862</v>
      </c>
      <c r="F544" t="s">
        <v>111</v>
      </c>
    </row>
    <row r="545" spans="1:6" ht="11.25" hidden="1" customHeight="1">
      <c r="A545">
        <v>3045</v>
      </c>
      <c r="B545" t="s">
        <v>2002</v>
      </c>
      <c r="C545" t="s">
        <v>2003</v>
      </c>
      <c r="D545" t="s">
        <v>2004</v>
      </c>
      <c r="E545" t="s">
        <v>287</v>
      </c>
      <c r="F545" t="s">
        <v>126</v>
      </c>
    </row>
    <row r="546" spans="1:6" ht="11.25" hidden="1" customHeight="1">
      <c r="A546">
        <v>3046</v>
      </c>
      <c r="B546" t="s">
        <v>299</v>
      </c>
      <c r="C546" t="s">
        <v>2005</v>
      </c>
      <c r="D546" t="s">
        <v>301</v>
      </c>
      <c r="E546" t="s">
        <v>435</v>
      </c>
      <c r="F546" t="s">
        <v>126</v>
      </c>
    </row>
    <row r="547" spans="1:6" ht="11.25" hidden="1" customHeight="1">
      <c r="A547">
        <v>3047</v>
      </c>
      <c r="B547" t="s">
        <v>129</v>
      </c>
      <c r="C547" t="s">
        <v>411</v>
      </c>
      <c r="D547" t="s">
        <v>2006</v>
      </c>
      <c r="E547" t="s">
        <v>468</v>
      </c>
      <c r="F547" t="s">
        <v>126</v>
      </c>
    </row>
    <row r="548" spans="1:6" ht="11.25" hidden="1" customHeight="1">
      <c r="A548">
        <v>3048</v>
      </c>
      <c r="B548" t="s">
        <v>2007</v>
      </c>
      <c r="C548" t="s">
        <v>1037</v>
      </c>
      <c r="D548" t="s">
        <v>2008</v>
      </c>
      <c r="E548" t="s">
        <v>1300</v>
      </c>
      <c r="F548" t="s">
        <v>126</v>
      </c>
    </row>
    <row r="549" spans="1:6" ht="11.25" hidden="1" customHeight="1">
      <c r="A549">
        <v>3049</v>
      </c>
      <c r="B549" t="s">
        <v>165</v>
      </c>
      <c r="C549" t="s">
        <v>2009</v>
      </c>
      <c r="D549" t="s">
        <v>167</v>
      </c>
      <c r="E549" t="s">
        <v>164</v>
      </c>
      <c r="F549" t="s">
        <v>126</v>
      </c>
    </row>
    <row r="550" spans="1:6" ht="11.25" hidden="1" customHeight="1">
      <c r="A550">
        <v>3050</v>
      </c>
      <c r="B550" t="s">
        <v>1358</v>
      </c>
      <c r="C550" t="s">
        <v>2010</v>
      </c>
      <c r="D550" t="s">
        <v>1359</v>
      </c>
      <c r="E550" t="s">
        <v>924</v>
      </c>
      <c r="F550" t="s">
        <v>126</v>
      </c>
    </row>
    <row r="551" spans="1:6" ht="11.25" hidden="1" customHeight="1">
      <c r="A551">
        <v>3051</v>
      </c>
      <c r="B551" t="s">
        <v>496</v>
      </c>
      <c r="C551" t="s">
        <v>2011</v>
      </c>
      <c r="D551" t="s">
        <v>498</v>
      </c>
      <c r="E551" t="s">
        <v>246</v>
      </c>
      <c r="F551" t="s">
        <v>126</v>
      </c>
    </row>
    <row r="552" spans="1:6" ht="11.25" hidden="1" customHeight="1">
      <c r="A552">
        <v>3052</v>
      </c>
      <c r="B552" t="s">
        <v>2012</v>
      </c>
      <c r="C552" t="s">
        <v>1661</v>
      </c>
      <c r="D552" t="s">
        <v>2013</v>
      </c>
      <c r="E552" t="s">
        <v>431</v>
      </c>
      <c r="F552" t="s">
        <v>126</v>
      </c>
    </row>
    <row r="553" spans="1:6" ht="11.25" hidden="1" customHeight="1">
      <c r="A553">
        <v>3053</v>
      </c>
      <c r="B553" t="s">
        <v>2014</v>
      </c>
      <c r="C553" t="s">
        <v>2015</v>
      </c>
      <c r="D553" t="s">
        <v>2016</v>
      </c>
      <c r="E553" t="s">
        <v>305</v>
      </c>
      <c r="F553" t="s">
        <v>126</v>
      </c>
    </row>
    <row r="554" spans="1:6" ht="11.25" hidden="1" customHeight="1">
      <c r="A554">
        <v>3054</v>
      </c>
      <c r="B554" t="s">
        <v>118</v>
      </c>
      <c r="C554" t="s">
        <v>2017</v>
      </c>
      <c r="D554" t="s">
        <v>119</v>
      </c>
      <c r="E554" t="s">
        <v>231</v>
      </c>
      <c r="F554" t="s">
        <v>126</v>
      </c>
    </row>
    <row r="555" spans="1:6" ht="11.25" hidden="1" customHeight="1">
      <c r="A555">
        <v>3055</v>
      </c>
      <c r="B555" t="s">
        <v>1005</v>
      </c>
      <c r="C555" t="s">
        <v>2018</v>
      </c>
      <c r="D555" t="s">
        <v>1006</v>
      </c>
      <c r="E555" t="s">
        <v>446</v>
      </c>
      <c r="F555" t="s">
        <v>126</v>
      </c>
    </row>
    <row r="556" spans="1:6" ht="11.25" hidden="1" customHeight="1">
      <c r="A556">
        <v>3056</v>
      </c>
      <c r="B556" t="s">
        <v>136</v>
      </c>
      <c r="C556" t="s">
        <v>863</v>
      </c>
      <c r="D556" t="s">
        <v>138</v>
      </c>
      <c r="E556" t="s">
        <v>589</v>
      </c>
      <c r="F556" t="s">
        <v>126</v>
      </c>
    </row>
    <row r="557" spans="1:6" ht="11.25" hidden="1" customHeight="1">
      <c r="A557">
        <v>3145</v>
      </c>
      <c r="B557" t="s">
        <v>136</v>
      </c>
      <c r="C557" t="s">
        <v>137</v>
      </c>
      <c r="D557" t="s">
        <v>138</v>
      </c>
      <c r="E557" t="s">
        <v>139</v>
      </c>
      <c r="F557" t="s">
        <v>104</v>
      </c>
    </row>
    <row r="558" spans="1:6" ht="11.25" hidden="1" customHeight="1">
      <c r="A558">
        <v>3148</v>
      </c>
      <c r="B558" t="s">
        <v>123</v>
      </c>
      <c r="C558" t="s">
        <v>124</v>
      </c>
      <c r="D558" t="s">
        <v>125</v>
      </c>
      <c r="E558" t="s">
        <v>117</v>
      </c>
      <c r="F558" t="s">
        <v>104</v>
      </c>
    </row>
    <row r="559" spans="1:6" ht="11.25" hidden="1" customHeight="1">
      <c r="A559">
        <v>3151</v>
      </c>
      <c r="B559" t="s">
        <v>1135</v>
      </c>
      <c r="C559" t="s">
        <v>1184</v>
      </c>
      <c r="D559" t="s">
        <v>1137</v>
      </c>
      <c r="E559" t="s">
        <v>566</v>
      </c>
      <c r="F559" t="s">
        <v>111</v>
      </c>
    </row>
    <row r="560" spans="1:6" ht="11.25" hidden="1" customHeight="1">
      <c r="A560">
        <v>3152</v>
      </c>
      <c r="B560" t="s">
        <v>1251</v>
      </c>
      <c r="C560" t="s">
        <v>569</v>
      </c>
      <c r="D560" t="s">
        <v>1252</v>
      </c>
      <c r="E560" t="s">
        <v>468</v>
      </c>
      <c r="F560" t="s">
        <v>111</v>
      </c>
    </row>
    <row r="561" spans="1:6" ht="11.25" hidden="1" customHeight="1">
      <c r="A561">
        <v>3153</v>
      </c>
      <c r="B561" t="s">
        <v>1253</v>
      </c>
      <c r="C561" t="s">
        <v>1254</v>
      </c>
      <c r="D561" t="s">
        <v>1255</v>
      </c>
      <c r="E561" t="s">
        <v>200</v>
      </c>
      <c r="F561" t="s">
        <v>111</v>
      </c>
    </row>
    <row r="562" spans="1:6" ht="11.25" hidden="1" customHeight="1">
      <c r="A562">
        <v>3154</v>
      </c>
      <c r="B562" t="s">
        <v>1395</v>
      </c>
      <c r="C562" t="s">
        <v>2019</v>
      </c>
      <c r="D562" t="s">
        <v>1397</v>
      </c>
      <c r="E562" t="s">
        <v>2020</v>
      </c>
      <c r="F562" t="s">
        <v>126</v>
      </c>
    </row>
    <row r="563" spans="1:6" ht="11.25" hidden="1" customHeight="1">
      <c r="A563">
        <v>3155</v>
      </c>
      <c r="B563" t="s">
        <v>1267</v>
      </c>
      <c r="C563" t="s">
        <v>1159</v>
      </c>
      <c r="D563" t="s">
        <v>1268</v>
      </c>
      <c r="E563" t="s">
        <v>717</v>
      </c>
      <c r="F563" t="s">
        <v>126</v>
      </c>
    </row>
    <row r="564" spans="1:6" ht="11.25" hidden="1" customHeight="1">
      <c r="A564">
        <v>3156</v>
      </c>
      <c r="B564" t="s">
        <v>2021</v>
      </c>
      <c r="C564" t="s">
        <v>1555</v>
      </c>
      <c r="D564" t="s">
        <v>2022</v>
      </c>
      <c r="E564" t="s">
        <v>1470</v>
      </c>
      <c r="F564" t="s">
        <v>126</v>
      </c>
    </row>
    <row r="565" spans="1:6" ht="11.25" hidden="1" customHeight="1">
      <c r="A565">
        <v>3157</v>
      </c>
      <c r="B565" t="s">
        <v>2023</v>
      </c>
      <c r="C565" t="s">
        <v>2024</v>
      </c>
      <c r="D565" t="s">
        <v>2025</v>
      </c>
      <c r="E565" t="s">
        <v>570</v>
      </c>
      <c r="F565" t="s">
        <v>126</v>
      </c>
    </row>
    <row r="566" spans="1:6" ht="11.25" hidden="1" customHeight="1">
      <c r="A566">
        <v>3158</v>
      </c>
      <c r="B566" t="s">
        <v>1463</v>
      </c>
      <c r="C566" t="s">
        <v>600</v>
      </c>
      <c r="D566" t="s">
        <v>1464</v>
      </c>
      <c r="E566" t="s">
        <v>212</v>
      </c>
      <c r="F566" t="s">
        <v>126</v>
      </c>
    </row>
    <row r="567" spans="1:6" ht="11.25" hidden="1" customHeight="1">
      <c r="A567">
        <v>3159</v>
      </c>
      <c r="B567" t="s">
        <v>2026</v>
      </c>
      <c r="C567" t="s">
        <v>2027</v>
      </c>
      <c r="D567" t="s">
        <v>2028</v>
      </c>
      <c r="E567" t="s">
        <v>200</v>
      </c>
      <c r="F567" t="s">
        <v>126</v>
      </c>
    </row>
    <row r="568" spans="1:6" ht="11.25" hidden="1" customHeight="1">
      <c r="A568">
        <v>3231</v>
      </c>
      <c r="B568" t="s">
        <v>1256</v>
      </c>
      <c r="C568" t="s">
        <v>1257</v>
      </c>
      <c r="D568" t="s">
        <v>1258</v>
      </c>
      <c r="E568" t="s">
        <v>660</v>
      </c>
      <c r="F568" t="s">
        <v>104</v>
      </c>
    </row>
    <row r="569" spans="1:6" ht="11.25" hidden="1" customHeight="1">
      <c r="A569">
        <v>3336</v>
      </c>
      <c r="B569" t="s">
        <v>2029</v>
      </c>
      <c r="C569" t="s">
        <v>2030</v>
      </c>
      <c r="D569" t="s">
        <v>2031</v>
      </c>
      <c r="E569" t="s">
        <v>133</v>
      </c>
      <c r="F569" t="s">
        <v>111</v>
      </c>
    </row>
    <row r="570" spans="1:6" ht="11.25" hidden="1" customHeight="1">
      <c r="A570">
        <v>3337</v>
      </c>
      <c r="B570" t="s">
        <v>2032</v>
      </c>
      <c r="C570" t="s">
        <v>2033</v>
      </c>
      <c r="D570" t="s">
        <v>2034</v>
      </c>
      <c r="E570" t="s">
        <v>582</v>
      </c>
      <c r="F570" t="s">
        <v>111</v>
      </c>
    </row>
    <row r="571" spans="1:6" ht="11.25" hidden="1" customHeight="1">
      <c r="A571">
        <v>3338</v>
      </c>
      <c r="B571" t="s">
        <v>2035</v>
      </c>
      <c r="C571" t="s">
        <v>1884</v>
      </c>
      <c r="D571" t="s">
        <v>2036</v>
      </c>
      <c r="E571" t="s">
        <v>114</v>
      </c>
      <c r="F571" t="s">
        <v>111</v>
      </c>
    </row>
    <row r="572" spans="1:6" ht="11.25" hidden="1" customHeight="1">
      <c r="A572">
        <v>3339</v>
      </c>
      <c r="B572" t="s">
        <v>2037</v>
      </c>
      <c r="C572" t="s">
        <v>411</v>
      </c>
      <c r="D572" t="s">
        <v>2038</v>
      </c>
      <c r="E572" t="s">
        <v>116</v>
      </c>
      <c r="F572" t="s">
        <v>126</v>
      </c>
    </row>
    <row r="573" spans="1:6" ht="11.25" hidden="1" customHeight="1">
      <c r="A573">
        <v>3340</v>
      </c>
      <c r="B573" t="s">
        <v>208</v>
      </c>
      <c r="C573" t="s">
        <v>2039</v>
      </c>
      <c r="D573" t="s">
        <v>209</v>
      </c>
      <c r="E573" t="s">
        <v>2040</v>
      </c>
      <c r="F573" t="s">
        <v>126</v>
      </c>
    </row>
    <row r="574" spans="1:6" ht="11.25" hidden="1" customHeight="1">
      <c r="A574">
        <v>3341</v>
      </c>
      <c r="B574" t="s">
        <v>713</v>
      </c>
      <c r="C574" t="s">
        <v>1261</v>
      </c>
      <c r="D574" t="s">
        <v>715</v>
      </c>
      <c r="E574" t="s">
        <v>964</v>
      </c>
      <c r="F574" t="s">
        <v>126</v>
      </c>
    </row>
    <row r="575" spans="1:6" ht="11.25" hidden="1" customHeight="1">
      <c r="A575">
        <v>3342</v>
      </c>
      <c r="B575" t="s">
        <v>2041</v>
      </c>
      <c r="C575" t="s">
        <v>2042</v>
      </c>
      <c r="D575" t="s">
        <v>2043</v>
      </c>
      <c r="E575" t="s">
        <v>601</v>
      </c>
      <c r="F575" t="s">
        <v>126</v>
      </c>
    </row>
    <row r="576" spans="1:6" ht="11.25" hidden="1" customHeight="1">
      <c r="A576">
        <v>3343</v>
      </c>
      <c r="B576" t="s">
        <v>165</v>
      </c>
      <c r="C576" t="s">
        <v>143</v>
      </c>
      <c r="D576" t="s">
        <v>167</v>
      </c>
      <c r="E576" t="s">
        <v>144</v>
      </c>
      <c r="F576" t="s">
        <v>126</v>
      </c>
    </row>
    <row r="577" spans="1:6" ht="11.25" hidden="1" customHeight="1">
      <c r="A577">
        <v>3344</v>
      </c>
      <c r="B577" t="s">
        <v>306</v>
      </c>
      <c r="C577" t="s">
        <v>2044</v>
      </c>
      <c r="D577" t="s">
        <v>308</v>
      </c>
      <c r="E577" t="s">
        <v>2045</v>
      </c>
      <c r="F577" t="s">
        <v>126</v>
      </c>
    </row>
    <row r="578" spans="1:6" ht="11.25" hidden="1" customHeight="1">
      <c r="A578">
        <v>3345</v>
      </c>
      <c r="B578" t="s">
        <v>306</v>
      </c>
      <c r="C578" t="s">
        <v>2046</v>
      </c>
      <c r="D578" t="s">
        <v>308</v>
      </c>
      <c r="E578" t="s">
        <v>834</v>
      </c>
      <c r="F578" t="s">
        <v>126</v>
      </c>
    </row>
    <row r="579" spans="1:6" ht="11.25" hidden="1" customHeight="1">
      <c r="A579">
        <v>3346</v>
      </c>
      <c r="B579" t="s">
        <v>678</v>
      </c>
      <c r="C579" t="s">
        <v>1355</v>
      </c>
      <c r="D579" t="s">
        <v>679</v>
      </c>
      <c r="E579" t="s">
        <v>200</v>
      </c>
      <c r="F579" t="s">
        <v>126</v>
      </c>
    </row>
    <row r="580" spans="1:6" ht="11.25" hidden="1" customHeight="1">
      <c r="A580">
        <v>3347</v>
      </c>
      <c r="B580" t="s">
        <v>462</v>
      </c>
      <c r="C580" t="s">
        <v>2047</v>
      </c>
      <c r="D580" t="s">
        <v>587</v>
      </c>
      <c r="E580" t="s">
        <v>833</v>
      </c>
      <c r="F580" t="s">
        <v>126</v>
      </c>
    </row>
    <row r="581" spans="1:6" ht="11.25" hidden="1" customHeight="1">
      <c r="A581">
        <v>3348</v>
      </c>
      <c r="B581" t="s">
        <v>2048</v>
      </c>
      <c r="C581" t="s">
        <v>2049</v>
      </c>
      <c r="D581" t="s">
        <v>2050</v>
      </c>
      <c r="E581" t="s">
        <v>446</v>
      </c>
      <c r="F581" t="s">
        <v>126</v>
      </c>
    </row>
    <row r="582" spans="1:6" ht="11.25" hidden="1" customHeight="1">
      <c r="A582">
        <v>3349</v>
      </c>
      <c r="B582" t="s">
        <v>701</v>
      </c>
      <c r="C582" t="s">
        <v>547</v>
      </c>
      <c r="D582" t="s">
        <v>703</v>
      </c>
      <c r="E582" t="s">
        <v>369</v>
      </c>
      <c r="F582" t="s">
        <v>126</v>
      </c>
    </row>
    <row r="583" spans="1:6" ht="11.25" hidden="1" customHeight="1">
      <c r="A583">
        <v>3350</v>
      </c>
      <c r="B583" t="s">
        <v>701</v>
      </c>
      <c r="C583" t="s">
        <v>2051</v>
      </c>
      <c r="D583" t="s">
        <v>703</v>
      </c>
      <c r="E583" t="s">
        <v>2052</v>
      </c>
      <c r="F583" t="s">
        <v>126</v>
      </c>
    </row>
    <row r="584" spans="1:6" ht="11.25" hidden="1" customHeight="1">
      <c r="A584">
        <v>3351</v>
      </c>
      <c r="B584" t="s">
        <v>2053</v>
      </c>
      <c r="C584" t="s">
        <v>2054</v>
      </c>
      <c r="D584" t="s">
        <v>2055</v>
      </c>
      <c r="E584" t="s">
        <v>2056</v>
      </c>
      <c r="F584" t="s">
        <v>126</v>
      </c>
    </row>
    <row r="585" spans="1:6" ht="11.25" hidden="1" customHeight="1">
      <c r="A585">
        <v>3352</v>
      </c>
      <c r="B585" t="s">
        <v>2057</v>
      </c>
      <c r="C585" t="s">
        <v>2058</v>
      </c>
      <c r="D585" t="s">
        <v>1232</v>
      </c>
      <c r="E585" t="s">
        <v>142</v>
      </c>
      <c r="F585" t="s">
        <v>126</v>
      </c>
    </row>
    <row r="586" spans="1:6" ht="11.25" hidden="1" customHeight="1">
      <c r="A586">
        <v>3353</v>
      </c>
      <c r="B586" t="s">
        <v>471</v>
      </c>
      <c r="C586" t="s">
        <v>2059</v>
      </c>
      <c r="D586" t="s">
        <v>473</v>
      </c>
      <c r="E586" t="s">
        <v>212</v>
      </c>
      <c r="F586" t="s">
        <v>126</v>
      </c>
    </row>
    <row r="587" spans="1:6" ht="11.25" hidden="1" customHeight="1">
      <c r="A587">
        <v>3458</v>
      </c>
      <c r="B587" t="s">
        <v>1271</v>
      </c>
      <c r="C587" t="s">
        <v>303</v>
      </c>
      <c r="D587" t="s">
        <v>1272</v>
      </c>
      <c r="E587" t="s">
        <v>305</v>
      </c>
      <c r="F587" t="s">
        <v>104</v>
      </c>
    </row>
    <row r="588" spans="1:6" ht="11.25" hidden="1" customHeight="1">
      <c r="A588">
        <v>3459</v>
      </c>
      <c r="B588" t="s">
        <v>1273</v>
      </c>
      <c r="C588" t="s">
        <v>1274</v>
      </c>
      <c r="D588" t="s">
        <v>1275</v>
      </c>
      <c r="E588" t="s">
        <v>1276</v>
      </c>
      <c r="F588" t="s">
        <v>104</v>
      </c>
    </row>
    <row r="589" spans="1:6" ht="11.25" hidden="1" customHeight="1">
      <c r="A589">
        <v>3460</v>
      </c>
      <c r="B589" t="s">
        <v>1277</v>
      </c>
      <c r="C589" t="s">
        <v>1048</v>
      </c>
      <c r="D589" t="s">
        <v>1278</v>
      </c>
      <c r="E589" t="s">
        <v>435</v>
      </c>
      <c r="F589" t="s">
        <v>104</v>
      </c>
    </row>
    <row r="590" spans="1:6" ht="11.25" hidden="1" customHeight="1">
      <c r="A590">
        <v>3461</v>
      </c>
      <c r="B590" t="s">
        <v>105</v>
      </c>
      <c r="C590" t="s">
        <v>1259</v>
      </c>
      <c r="D590" t="s">
        <v>106</v>
      </c>
      <c r="E590" t="s">
        <v>200</v>
      </c>
      <c r="F590" t="s">
        <v>104</v>
      </c>
    </row>
    <row r="591" spans="1:6" ht="11.25" hidden="1" customHeight="1">
      <c r="A591">
        <v>3462</v>
      </c>
      <c r="B591" t="s">
        <v>158</v>
      </c>
      <c r="C591" t="s">
        <v>547</v>
      </c>
      <c r="D591" t="s">
        <v>160</v>
      </c>
      <c r="E591" t="s">
        <v>578</v>
      </c>
      <c r="F591" t="s">
        <v>104</v>
      </c>
    </row>
    <row r="592" spans="1:6" ht="11.25" hidden="1" customHeight="1">
      <c r="A592">
        <v>3463</v>
      </c>
      <c r="B592" t="s">
        <v>613</v>
      </c>
      <c r="C592" t="s">
        <v>321</v>
      </c>
      <c r="D592" t="s">
        <v>615</v>
      </c>
      <c r="E592" t="s">
        <v>323</v>
      </c>
      <c r="F592" t="s">
        <v>104</v>
      </c>
    </row>
    <row r="593" spans="1:6" ht="11.25" hidden="1" customHeight="1">
      <c r="A593">
        <v>3464</v>
      </c>
      <c r="B593" t="s">
        <v>1279</v>
      </c>
      <c r="C593" t="s">
        <v>502</v>
      </c>
      <c r="D593" t="s">
        <v>1280</v>
      </c>
      <c r="E593" t="s">
        <v>504</v>
      </c>
      <c r="F593" t="s">
        <v>111</v>
      </c>
    </row>
    <row r="594" spans="1:6" ht="11.25" hidden="1" customHeight="1">
      <c r="A594">
        <v>3465</v>
      </c>
      <c r="B594" t="s">
        <v>1281</v>
      </c>
      <c r="C594" t="s">
        <v>1282</v>
      </c>
      <c r="D594" t="s">
        <v>1283</v>
      </c>
      <c r="E594" t="s">
        <v>409</v>
      </c>
      <c r="F594" t="s">
        <v>111</v>
      </c>
    </row>
    <row r="595" spans="1:6" ht="11.25" hidden="1" customHeight="1">
      <c r="A595">
        <v>3466</v>
      </c>
      <c r="B595" t="s">
        <v>1284</v>
      </c>
      <c r="C595" t="s">
        <v>1285</v>
      </c>
      <c r="D595" t="s">
        <v>1286</v>
      </c>
      <c r="E595" t="s">
        <v>250</v>
      </c>
      <c r="F595" t="s">
        <v>111</v>
      </c>
    </row>
    <row r="596" spans="1:6" ht="11.25" hidden="1" customHeight="1">
      <c r="A596">
        <v>3467</v>
      </c>
      <c r="B596" t="s">
        <v>1287</v>
      </c>
      <c r="C596" t="s">
        <v>1288</v>
      </c>
      <c r="D596" t="s">
        <v>1289</v>
      </c>
      <c r="E596" t="s">
        <v>1290</v>
      </c>
      <c r="F596" t="s">
        <v>111</v>
      </c>
    </row>
    <row r="597" spans="1:6" ht="11.25" hidden="1" customHeight="1">
      <c r="A597">
        <v>3468</v>
      </c>
      <c r="B597" t="s">
        <v>1291</v>
      </c>
      <c r="C597" t="s">
        <v>518</v>
      </c>
      <c r="D597" t="s">
        <v>1292</v>
      </c>
      <c r="E597" t="s">
        <v>504</v>
      </c>
      <c r="F597" t="s">
        <v>111</v>
      </c>
    </row>
    <row r="598" spans="1:6" ht="11.25" hidden="1" customHeight="1">
      <c r="A598">
        <v>3469</v>
      </c>
      <c r="B598" t="s">
        <v>1293</v>
      </c>
      <c r="C598" t="s">
        <v>1294</v>
      </c>
      <c r="D598" t="s">
        <v>1295</v>
      </c>
      <c r="E598" t="s">
        <v>468</v>
      </c>
      <c r="F598" t="s">
        <v>104</v>
      </c>
    </row>
    <row r="599" spans="1:6" ht="11.25" hidden="1" customHeight="1">
      <c r="A599">
        <v>3470</v>
      </c>
      <c r="B599" t="s">
        <v>198</v>
      </c>
      <c r="C599" t="s">
        <v>1296</v>
      </c>
      <c r="D599" t="s">
        <v>199</v>
      </c>
      <c r="E599" t="s">
        <v>583</v>
      </c>
      <c r="F599" t="s">
        <v>111</v>
      </c>
    </row>
    <row r="600" spans="1:6" ht="11.25" hidden="1" customHeight="1">
      <c r="A600">
        <v>3471</v>
      </c>
      <c r="B600" t="s">
        <v>831</v>
      </c>
      <c r="C600" t="s">
        <v>1297</v>
      </c>
      <c r="D600" t="s">
        <v>833</v>
      </c>
      <c r="E600" t="s">
        <v>454</v>
      </c>
      <c r="F600" t="s">
        <v>111</v>
      </c>
    </row>
    <row r="601" spans="1:6" ht="11.25" hidden="1" customHeight="1">
      <c r="A601">
        <v>3472</v>
      </c>
      <c r="B601" t="s">
        <v>1298</v>
      </c>
      <c r="C601" t="s">
        <v>1264</v>
      </c>
      <c r="D601" t="s">
        <v>1299</v>
      </c>
      <c r="E601" t="s">
        <v>212</v>
      </c>
      <c r="F601" t="s">
        <v>111</v>
      </c>
    </row>
    <row r="602" spans="1:6" ht="11.25" hidden="1" customHeight="1">
      <c r="A602">
        <v>3473</v>
      </c>
      <c r="B602" t="s">
        <v>2060</v>
      </c>
      <c r="C602" t="s">
        <v>2061</v>
      </c>
      <c r="D602" t="s">
        <v>2062</v>
      </c>
      <c r="E602" t="s">
        <v>2063</v>
      </c>
      <c r="F602" t="s">
        <v>111</v>
      </c>
    </row>
    <row r="603" spans="1:6" ht="11.25" hidden="1" customHeight="1">
      <c r="A603">
        <v>3474</v>
      </c>
      <c r="B603" t="s">
        <v>2064</v>
      </c>
      <c r="C603" t="s">
        <v>2065</v>
      </c>
      <c r="D603" t="s">
        <v>2066</v>
      </c>
      <c r="E603" t="s">
        <v>1437</v>
      </c>
      <c r="F603" t="s">
        <v>126</v>
      </c>
    </row>
    <row r="604" spans="1:6" ht="11.25" hidden="1" customHeight="1">
      <c r="A604">
        <v>3476</v>
      </c>
      <c r="B604" t="s">
        <v>726</v>
      </c>
      <c r="C604" t="s">
        <v>2067</v>
      </c>
      <c r="D604" t="s">
        <v>728</v>
      </c>
      <c r="E604" t="s">
        <v>838</v>
      </c>
      <c r="F604" t="s">
        <v>126</v>
      </c>
    </row>
    <row r="605" spans="1:6" ht="11.25" hidden="1" customHeight="1">
      <c r="A605">
        <v>3476</v>
      </c>
      <c r="B605" t="s">
        <v>2002</v>
      </c>
      <c r="C605" t="s">
        <v>2068</v>
      </c>
      <c r="D605" t="s">
        <v>2004</v>
      </c>
      <c r="E605" t="s">
        <v>2069</v>
      </c>
      <c r="F605" t="s">
        <v>126</v>
      </c>
    </row>
    <row r="606" spans="1:6" ht="11.25" hidden="1" customHeight="1">
      <c r="A606">
        <v>3477</v>
      </c>
      <c r="B606" t="s">
        <v>2070</v>
      </c>
      <c r="C606" t="s">
        <v>2071</v>
      </c>
      <c r="D606" t="s">
        <v>2072</v>
      </c>
      <c r="E606" t="s">
        <v>2073</v>
      </c>
      <c r="F606" t="s">
        <v>126</v>
      </c>
    </row>
    <row r="607" spans="1:6" ht="11.25" hidden="1" customHeight="1">
      <c r="A607">
        <v>3478</v>
      </c>
      <c r="B607" t="s">
        <v>2074</v>
      </c>
      <c r="C607" t="s">
        <v>2075</v>
      </c>
      <c r="D607" t="s">
        <v>2076</v>
      </c>
      <c r="E607" t="s">
        <v>212</v>
      </c>
      <c r="F607" t="s">
        <v>126</v>
      </c>
    </row>
    <row r="608" spans="1:6" ht="11.25" hidden="1" customHeight="1">
      <c r="A608">
        <v>3479</v>
      </c>
      <c r="B608" t="s">
        <v>165</v>
      </c>
      <c r="C608" t="s">
        <v>1527</v>
      </c>
      <c r="D608" t="s">
        <v>167</v>
      </c>
      <c r="E608" t="s">
        <v>323</v>
      </c>
      <c r="F608" t="s">
        <v>126</v>
      </c>
    </row>
    <row r="609" spans="1:6" ht="11.25" hidden="1" customHeight="1">
      <c r="A609">
        <v>3480</v>
      </c>
      <c r="B609" t="s">
        <v>2077</v>
      </c>
      <c r="C609" t="s">
        <v>2078</v>
      </c>
      <c r="D609" t="s">
        <v>122</v>
      </c>
      <c r="E609" t="s">
        <v>1437</v>
      </c>
      <c r="F609" t="s">
        <v>126</v>
      </c>
    </row>
    <row r="610" spans="1:6" ht="11.25" hidden="1" customHeight="1">
      <c r="A610">
        <v>3481</v>
      </c>
      <c r="B610" t="s">
        <v>1022</v>
      </c>
      <c r="C610" t="s">
        <v>2079</v>
      </c>
      <c r="D610" t="s">
        <v>1023</v>
      </c>
      <c r="E610" t="s">
        <v>2080</v>
      </c>
      <c r="F610" t="s">
        <v>126</v>
      </c>
    </row>
    <row r="611" spans="1:6" ht="11.25" hidden="1" customHeight="1">
      <c r="A611">
        <v>3482</v>
      </c>
      <c r="B611" t="s">
        <v>2081</v>
      </c>
      <c r="C611" t="s">
        <v>2082</v>
      </c>
      <c r="D611" t="s">
        <v>2083</v>
      </c>
      <c r="E611" t="s">
        <v>2084</v>
      </c>
      <c r="F611" t="s">
        <v>126</v>
      </c>
    </row>
    <row r="612" spans="1:6" ht="11.25" hidden="1" customHeight="1">
      <c r="A612">
        <v>3569</v>
      </c>
      <c r="B612" t="s">
        <v>422</v>
      </c>
      <c r="C612" t="s">
        <v>1037</v>
      </c>
      <c r="D612" t="s">
        <v>424</v>
      </c>
      <c r="E612" t="s">
        <v>1300</v>
      </c>
      <c r="F612" t="s">
        <v>104</v>
      </c>
    </row>
    <row r="613" spans="1:6" ht="11.25" hidden="1" customHeight="1">
      <c r="A613">
        <v>3570</v>
      </c>
      <c r="B613" t="s">
        <v>1301</v>
      </c>
      <c r="C613" t="s">
        <v>1264</v>
      </c>
      <c r="D613" t="s">
        <v>1302</v>
      </c>
      <c r="E613" t="s">
        <v>212</v>
      </c>
      <c r="F613" t="s">
        <v>104</v>
      </c>
    </row>
    <row r="614" spans="1:6" ht="11.25" hidden="1" customHeight="1">
      <c r="A614">
        <v>3575</v>
      </c>
      <c r="B614" t="s">
        <v>1303</v>
      </c>
      <c r="C614" t="s">
        <v>1304</v>
      </c>
      <c r="D614" t="s">
        <v>1305</v>
      </c>
      <c r="E614" t="s">
        <v>1306</v>
      </c>
      <c r="F614" t="s">
        <v>111</v>
      </c>
    </row>
    <row r="615" spans="1:6" ht="11.25" hidden="1" customHeight="1">
      <c r="A615">
        <v>3576</v>
      </c>
      <c r="B615" t="s">
        <v>621</v>
      </c>
      <c r="C615" t="s">
        <v>1307</v>
      </c>
      <c r="D615" t="s">
        <v>623</v>
      </c>
      <c r="E615" t="s">
        <v>1290</v>
      </c>
      <c r="F615" t="s">
        <v>111</v>
      </c>
    </row>
    <row r="616" spans="1:6" ht="11.25" hidden="1" customHeight="1">
      <c r="A616">
        <v>3579</v>
      </c>
      <c r="B616" t="s">
        <v>1514</v>
      </c>
      <c r="C616" t="s">
        <v>2085</v>
      </c>
      <c r="D616" t="s">
        <v>754</v>
      </c>
      <c r="E616" t="s">
        <v>1134</v>
      </c>
      <c r="F616" t="s">
        <v>111</v>
      </c>
    </row>
    <row r="617" spans="1:6" ht="11.25" hidden="1" customHeight="1">
      <c r="A617">
        <v>3580</v>
      </c>
      <c r="B617" t="s">
        <v>2086</v>
      </c>
      <c r="C617" t="s">
        <v>2087</v>
      </c>
      <c r="D617" t="s">
        <v>2088</v>
      </c>
      <c r="E617" t="s">
        <v>630</v>
      </c>
      <c r="F617" t="s">
        <v>126</v>
      </c>
    </row>
    <row r="618" spans="1:6" ht="11.25" hidden="1" customHeight="1">
      <c r="A618">
        <v>3581</v>
      </c>
      <c r="B618" t="s">
        <v>118</v>
      </c>
      <c r="C618" t="s">
        <v>2089</v>
      </c>
      <c r="D618" t="s">
        <v>119</v>
      </c>
      <c r="E618" t="s">
        <v>634</v>
      </c>
      <c r="F618" t="s">
        <v>126</v>
      </c>
    </row>
    <row r="619" spans="1:6" ht="11.25" hidden="1" customHeight="1">
      <c r="A619">
        <v>3605</v>
      </c>
      <c r="B619" t="s">
        <v>719</v>
      </c>
      <c r="C619" t="s">
        <v>1309</v>
      </c>
      <c r="D619" t="s">
        <v>721</v>
      </c>
      <c r="E619" t="s">
        <v>219</v>
      </c>
      <c r="F619" t="s">
        <v>104</v>
      </c>
    </row>
    <row r="620" spans="1:6" ht="11.25" hidden="1" customHeight="1">
      <c r="A620">
        <v>3607</v>
      </c>
      <c r="B620" t="s">
        <v>234</v>
      </c>
      <c r="C620" t="s">
        <v>1310</v>
      </c>
      <c r="D620" t="s">
        <v>236</v>
      </c>
      <c r="E620" t="s">
        <v>1308</v>
      </c>
      <c r="F620" t="s">
        <v>104</v>
      </c>
    </row>
    <row r="621" spans="1:6" ht="11.25" hidden="1" customHeight="1">
      <c r="A621">
        <v>3608</v>
      </c>
      <c r="B621" t="s">
        <v>1311</v>
      </c>
      <c r="C621" t="s">
        <v>1312</v>
      </c>
      <c r="D621" t="s">
        <v>1313</v>
      </c>
      <c r="E621" t="s">
        <v>468</v>
      </c>
      <c r="F621" t="s">
        <v>104</v>
      </c>
    </row>
    <row r="622" spans="1:6" ht="11.25" hidden="1" customHeight="1">
      <c r="A622">
        <v>3609</v>
      </c>
      <c r="B622" t="s">
        <v>1314</v>
      </c>
      <c r="C622" t="s">
        <v>225</v>
      </c>
      <c r="D622" t="s">
        <v>865</v>
      </c>
      <c r="E622" t="s">
        <v>227</v>
      </c>
      <c r="F622" t="s">
        <v>104</v>
      </c>
    </row>
    <row r="623" spans="1:6" ht="11.25" hidden="1" customHeight="1">
      <c r="A623">
        <v>3610</v>
      </c>
      <c r="B623" t="s">
        <v>1315</v>
      </c>
      <c r="C623" t="s">
        <v>1316</v>
      </c>
      <c r="D623" t="s">
        <v>1317</v>
      </c>
      <c r="E623" t="s">
        <v>207</v>
      </c>
      <c r="F623" t="s">
        <v>104</v>
      </c>
    </row>
    <row r="624" spans="1:6" ht="11.25" hidden="1" customHeight="1">
      <c r="A624">
        <v>3611</v>
      </c>
      <c r="B624" t="s">
        <v>1318</v>
      </c>
      <c r="C624" t="s">
        <v>1319</v>
      </c>
      <c r="D624" t="s">
        <v>1320</v>
      </c>
      <c r="E624" t="s">
        <v>1321</v>
      </c>
      <c r="F624" t="s">
        <v>104</v>
      </c>
    </row>
    <row r="625" spans="1:6" ht="11.25" hidden="1" customHeight="1">
      <c r="A625">
        <v>3612</v>
      </c>
      <c r="B625" t="s">
        <v>190</v>
      </c>
      <c r="C625" t="s">
        <v>1322</v>
      </c>
      <c r="D625" t="s">
        <v>1323</v>
      </c>
      <c r="E625" t="s">
        <v>653</v>
      </c>
      <c r="F625" t="s">
        <v>104</v>
      </c>
    </row>
    <row r="626" spans="1:6" ht="11.25" hidden="1" customHeight="1">
      <c r="A626">
        <v>3613</v>
      </c>
      <c r="B626" t="s">
        <v>946</v>
      </c>
      <c r="C626" t="s">
        <v>1324</v>
      </c>
      <c r="D626" t="s">
        <v>948</v>
      </c>
      <c r="E626" t="s">
        <v>588</v>
      </c>
      <c r="F626" t="s">
        <v>104</v>
      </c>
    </row>
    <row r="627" spans="1:6" ht="11.25" hidden="1" customHeight="1">
      <c r="A627">
        <v>3614</v>
      </c>
      <c r="B627" t="s">
        <v>1325</v>
      </c>
      <c r="C627" t="s">
        <v>1326</v>
      </c>
      <c r="D627" t="s">
        <v>1327</v>
      </c>
      <c r="E627" t="s">
        <v>454</v>
      </c>
      <c r="F627" t="s">
        <v>104</v>
      </c>
    </row>
    <row r="628" spans="1:6" ht="11.25" hidden="1" customHeight="1">
      <c r="A628">
        <v>3615</v>
      </c>
      <c r="B628" t="s">
        <v>1328</v>
      </c>
      <c r="C628" t="s">
        <v>1329</v>
      </c>
      <c r="D628" t="s">
        <v>1330</v>
      </c>
      <c r="E628" t="s">
        <v>908</v>
      </c>
      <c r="F628" t="s">
        <v>104</v>
      </c>
    </row>
    <row r="629" spans="1:6" ht="11.25" hidden="1" customHeight="1">
      <c r="A629">
        <v>3616</v>
      </c>
      <c r="B629" t="s">
        <v>1331</v>
      </c>
      <c r="C629" t="s">
        <v>542</v>
      </c>
      <c r="D629" t="s">
        <v>1332</v>
      </c>
      <c r="E629" t="s">
        <v>305</v>
      </c>
      <c r="F629" t="s">
        <v>104</v>
      </c>
    </row>
    <row r="630" spans="1:6" ht="11.25" hidden="1" customHeight="1">
      <c r="A630">
        <v>3617</v>
      </c>
      <c r="B630" t="s">
        <v>1333</v>
      </c>
      <c r="C630" t="s">
        <v>590</v>
      </c>
      <c r="D630" t="s">
        <v>1334</v>
      </c>
      <c r="E630" t="s">
        <v>327</v>
      </c>
      <c r="F630" t="s">
        <v>104</v>
      </c>
    </row>
    <row r="631" spans="1:6" ht="11.25" hidden="1" customHeight="1">
      <c r="A631">
        <v>3618</v>
      </c>
      <c r="B631" t="s">
        <v>1335</v>
      </c>
      <c r="C631" t="s">
        <v>1336</v>
      </c>
      <c r="D631" t="s">
        <v>1337</v>
      </c>
      <c r="E631" t="s">
        <v>562</v>
      </c>
      <c r="F631" t="s">
        <v>111</v>
      </c>
    </row>
    <row r="632" spans="1:6" ht="11.25" hidden="1" customHeight="1">
      <c r="A632">
        <v>3619</v>
      </c>
      <c r="B632" t="s">
        <v>1338</v>
      </c>
      <c r="C632" t="s">
        <v>1339</v>
      </c>
      <c r="D632" t="s">
        <v>1340</v>
      </c>
      <c r="E632" t="s">
        <v>1341</v>
      </c>
      <c r="F632" t="s">
        <v>111</v>
      </c>
    </row>
    <row r="633" spans="1:6" ht="11.25" hidden="1" customHeight="1">
      <c r="A633">
        <v>3620</v>
      </c>
      <c r="B633" t="s">
        <v>1342</v>
      </c>
      <c r="C633" t="s">
        <v>590</v>
      </c>
      <c r="D633" t="s">
        <v>1343</v>
      </c>
      <c r="E633" t="s">
        <v>327</v>
      </c>
      <c r="F633" t="s">
        <v>111</v>
      </c>
    </row>
    <row r="634" spans="1:6" ht="11.25" hidden="1" customHeight="1">
      <c r="A634">
        <v>3621</v>
      </c>
      <c r="B634" t="s">
        <v>1344</v>
      </c>
      <c r="C634" t="s">
        <v>1345</v>
      </c>
      <c r="D634" t="s">
        <v>1346</v>
      </c>
      <c r="E634" t="s">
        <v>446</v>
      </c>
      <c r="F634" t="s">
        <v>111</v>
      </c>
    </row>
    <row r="635" spans="1:6" ht="11.25" hidden="1" customHeight="1">
      <c r="A635">
        <v>3622</v>
      </c>
      <c r="B635" t="s">
        <v>1347</v>
      </c>
      <c r="C635" t="s">
        <v>1348</v>
      </c>
      <c r="D635" t="s">
        <v>1349</v>
      </c>
      <c r="E635" t="s">
        <v>1350</v>
      </c>
      <c r="F635" t="s">
        <v>111</v>
      </c>
    </row>
    <row r="636" spans="1:6" ht="11.25" hidden="1" customHeight="1">
      <c r="A636">
        <v>3623</v>
      </c>
      <c r="B636" t="s">
        <v>1351</v>
      </c>
      <c r="C636" t="s">
        <v>1352</v>
      </c>
      <c r="D636" t="s">
        <v>1353</v>
      </c>
      <c r="E636" t="s">
        <v>193</v>
      </c>
      <c r="F636" t="s">
        <v>104</v>
      </c>
    </row>
    <row r="637" spans="1:6" ht="11.25" hidden="1" customHeight="1">
      <c r="A637">
        <v>3625</v>
      </c>
      <c r="B637" t="s">
        <v>147</v>
      </c>
      <c r="C637" t="s">
        <v>1354</v>
      </c>
      <c r="D637" t="s">
        <v>148</v>
      </c>
      <c r="E637" t="s">
        <v>970</v>
      </c>
      <c r="F637" t="s">
        <v>111</v>
      </c>
    </row>
    <row r="638" spans="1:6" ht="11.25" hidden="1" customHeight="1">
      <c r="A638">
        <v>3626</v>
      </c>
      <c r="B638" t="s">
        <v>2090</v>
      </c>
      <c r="C638" t="s">
        <v>1963</v>
      </c>
      <c r="D638" t="s">
        <v>2091</v>
      </c>
      <c r="E638" t="s">
        <v>246</v>
      </c>
      <c r="F638" t="s">
        <v>126</v>
      </c>
    </row>
    <row r="639" spans="1:6" ht="11.25" hidden="1" customHeight="1">
      <c r="A639">
        <v>3627</v>
      </c>
      <c r="B639" t="s">
        <v>2092</v>
      </c>
      <c r="C639" t="s">
        <v>2093</v>
      </c>
      <c r="D639" t="s">
        <v>2094</v>
      </c>
      <c r="E639" t="s">
        <v>2095</v>
      </c>
      <c r="F639" t="s">
        <v>126</v>
      </c>
    </row>
    <row r="640" spans="1:6" ht="11.25" hidden="1" customHeight="1">
      <c r="A640">
        <v>3628</v>
      </c>
      <c r="B640" t="s">
        <v>2096</v>
      </c>
      <c r="C640" t="s">
        <v>2097</v>
      </c>
      <c r="D640" t="s">
        <v>2098</v>
      </c>
      <c r="E640" t="s">
        <v>999</v>
      </c>
      <c r="F640" t="s">
        <v>126</v>
      </c>
    </row>
    <row r="641" spans="1:6" ht="11.25" hidden="1" customHeight="1">
      <c r="A641">
        <v>3629</v>
      </c>
      <c r="B641" t="s">
        <v>2099</v>
      </c>
      <c r="C641" t="s">
        <v>2100</v>
      </c>
      <c r="D641" t="s">
        <v>2101</v>
      </c>
      <c r="E641" t="s">
        <v>2102</v>
      </c>
      <c r="F641" t="s">
        <v>126</v>
      </c>
    </row>
    <row r="642" spans="1:6" ht="11.25" hidden="1" customHeight="1">
      <c r="A642">
        <v>3630</v>
      </c>
      <c r="B642" t="s">
        <v>2103</v>
      </c>
      <c r="C642" t="s">
        <v>586</v>
      </c>
      <c r="D642" t="s">
        <v>2104</v>
      </c>
      <c r="E642" t="s">
        <v>1108</v>
      </c>
      <c r="F642" t="s">
        <v>126</v>
      </c>
    </row>
    <row r="643" spans="1:6" ht="11.25" hidden="1" customHeight="1">
      <c r="A643">
        <v>3631</v>
      </c>
      <c r="B643" t="s">
        <v>1848</v>
      </c>
      <c r="C643" t="s">
        <v>2105</v>
      </c>
      <c r="D643" t="s">
        <v>405</v>
      </c>
      <c r="E643" t="s">
        <v>2106</v>
      </c>
      <c r="F643" t="s">
        <v>126</v>
      </c>
    </row>
    <row r="644" spans="1:6" ht="11.25" hidden="1" customHeight="1">
      <c r="A644">
        <v>3632</v>
      </c>
      <c r="B644" t="s">
        <v>2107</v>
      </c>
      <c r="C644" t="s">
        <v>2108</v>
      </c>
      <c r="D644" t="s">
        <v>2109</v>
      </c>
      <c r="E644" t="s">
        <v>176</v>
      </c>
      <c r="F644" t="s">
        <v>126</v>
      </c>
    </row>
    <row r="645" spans="1:6" ht="11.25" hidden="1" customHeight="1">
      <c r="A645">
        <v>3633</v>
      </c>
      <c r="B645" t="s">
        <v>2110</v>
      </c>
      <c r="C645" t="s">
        <v>214</v>
      </c>
      <c r="D645" t="s">
        <v>1357</v>
      </c>
      <c r="E645" t="s">
        <v>215</v>
      </c>
      <c r="F645" t="s">
        <v>126</v>
      </c>
    </row>
    <row r="646" spans="1:6" ht="11.25" hidden="1" customHeight="1">
      <c r="A646">
        <v>3634</v>
      </c>
      <c r="B646" t="s">
        <v>2111</v>
      </c>
      <c r="C646" t="s">
        <v>2112</v>
      </c>
      <c r="D646" t="s">
        <v>891</v>
      </c>
      <c r="E646" t="s">
        <v>1247</v>
      </c>
      <c r="F646" t="s">
        <v>126</v>
      </c>
    </row>
    <row r="647" spans="1:6" ht="11.25" hidden="1" customHeight="1">
      <c r="A647">
        <v>3635</v>
      </c>
      <c r="B647" t="s">
        <v>2113</v>
      </c>
      <c r="C647" t="s">
        <v>2114</v>
      </c>
      <c r="D647" t="s">
        <v>2115</v>
      </c>
      <c r="E647" t="s">
        <v>2116</v>
      </c>
      <c r="F647" t="s">
        <v>126</v>
      </c>
    </row>
    <row r="648" spans="1:6" ht="11.25" hidden="1" customHeight="1">
      <c r="A648">
        <v>3636</v>
      </c>
      <c r="B648" t="s">
        <v>882</v>
      </c>
      <c r="C648" t="s">
        <v>2117</v>
      </c>
      <c r="D648" t="s">
        <v>884</v>
      </c>
      <c r="E648" t="s">
        <v>2118</v>
      </c>
      <c r="F648" t="s">
        <v>126</v>
      </c>
    </row>
    <row r="649" spans="1:6" ht="11.25" hidden="1" customHeight="1">
      <c r="A649">
        <v>3776</v>
      </c>
      <c r="B649" t="s">
        <v>1362</v>
      </c>
      <c r="C649" t="s">
        <v>1363</v>
      </c>
      <c r="D649" t="s">
        <v>1364</v>
      </c>
      <c r="E649" t="s">
        <v>1365</v>
      </c>
      <c r="F649" t="s">
        <v>104</v>
      </c>
    </row>
    <row r="650" spans="1:6" ht="11.25" hidden="1" customHeight="1">
      <c r="A650">
        <v>3777</v>
      </c>
      <c r="B650" t="s">
        <v>1291</v>
      </c>
      <c r="C650" t="s">
        <v>1366</v>
      </c>
      <c r="D650" t="s">
        <v>1292</v>
      </c>
      <c r="E650" t="s">
        <v>1367</v>
      </c>
      <c r="F650" t="s">
        <v>111</v>
      </c>
    </row>
    <row r="651" spans="1:6" ht="11.25" hidden="1" customHeight="1">
      <c r="A651">
        <v>3778</v>
      </c>
      <c r="B651" t="s">
        <v>1368</v>
      </c>
      <c r="C651" t="s">
        <v>1369</v>
      </c>
      <c r="D651" t="s">
        <v>1370</v>
      </c>
      <c r="E651" t="s">
        <v>834</v>
      </c>
      <c r="F651" t="s">
        <v>111</v>
      </c>
    </row>
    <row r="652" spans="1:6" ht="11.25" hidden="1" customHeight="1">
      <c r="A652">
        <v>3779</v>
      </c>
      <c r="B652" t="s">
        <v>1265</v>
      </c>
      <c r="C652" t="s">
        <v>1371</v>
      </c>
      <c r="D652" t="s">
        <v>1266</v>
      </c>
      <c r="E652" t="s">
        <v>1361</v>
      </c>
      <c r="F652" t="s">
        <v>111</v>
      </c>
    </row>
    <row r="653" spans="1:6" ht="11.25" hidden="1" customHeight="1">
      <c r="A653">
        <v>3781</v>
      </c>
      <c r="B653" t="s">
        <v>403</v>
      </c>
      <c r="C653" t="s">
        <v>1372</v>
      </c>
      <c r="D653" t="s">
        <v>405</v>
      </c>
      <c r="E653" t="s">
        <v>1050</v>
      </c>
      <c r="F653" t="s">
        <v>111</v>
      </c>
    </row>
    <row r="654" spans="1:6" ht="11.25" hidden="1" customHeight="1">
      <c r="A654">
        <v>3783</v>
      </c>
      <c r="B654" t="s">
        <v>2119</v>
      </c>
      <c r="C654" t="s">
        <v>502</v>
      </c>
      <c r="D654" t="s">
        <v>2119</v>
      </c>
      <c r="E654" t="s">
        <v>504</v>
      </c>
      <c r="F654" t="s">
        <v>111</v>
      </c>
    </row>
    <row r="655" spans="1:6" ht="11.25" hidden="1" customHeight="1">
      <c r="A655">
        <v>3784</v>
      </c>
      <c r="B655" t="s">
        <v>263</v>
      </c>
      <c r="C655" t="s">
        <v>1867</v>
      </c>
      <c r="D655" t="s">
        <v>265</v>
      </c>
      <c r="E655" t="s">
        <v>810</v>
      </c>
      <c r="F655" t="s">
        <v>111</v>
      </c>
    </row>
    <row r="656" spans="1:6" ht="11.25" hidden="1" customHeight="1">
      <c r="A656">
        <v>3785</v>
      </c>
      <c r="B656" t="s">
        <v>2120</v>
      </c>
      <c r="C656" t="s">
        <v>2121</v>
      </c>
      <c r="D656" t="s">
        <v>2122</v>
      </c>
      <c r="E656" t="s">
        <v>2123</v>
      </c>
      <c r="F656" t="s">
        <v>126</v>
      </c>
    </row>
    <row r="657" spans="1:6" ht="11.25" hidden="1" customHeight="1">
      <c r="A657">
        <v>3786</v>
      </c>
      <c r="B657" t="s">
        <v>1124</v>
      </c>
      <c r="C657" t="s">
        <v>1003</v>
      </c>
      <c r="D657" t="s">
        <v>1076</v>
      </c>
      <c r="E657" t="s">
        <v>446</v>
      </c>
      <c r="F657" t="s">
        <v>126</v>
      </c>
    </row>
    <row r="658" spans="1:6" ht="11.25" hidden="1" customHeight="1">
      <c r="A658">
        <v>3787</v>
      </c>
      <c r="B658" t="s">
        <v>835</v>
      </c>
      <c r="C658" t="s">
        <v>2124</v>
      </c>
      <c r="D658" t="s">
        <v>837</v>
      </c>
      <c r="E658" t="s">
        <v>2125</v>
      </c>
      <c r="F658" t="s">
        <v>126</v>
      </c>
    </row>
    <row r="659" spans="1:6" ht="11.25" hidden="1" customHeight="1">
      <c r="A659">
        <v>3788</v>
      </c>
      <c r="B659" t="s">
        <v>2126</v>
      </c>
      <c r="C659" t="s">
        <v>2127</v>
      </c>
      <c r="D659" t="s">
        <v>2128</v>
      </c>
      <c r="E659" t="s">
        <v>964</v>
      </c>
      <c r="F659" t="s">
        <v>126</v>
      </c>
    </row>
    <row r="660" spans="1:6" ht="11.25" hidden="1" customHeight="1">
      <c r="A660">
        <v>3807</v>
      </c>
      <c r="B660" t="s">
        <v>1376</v>
      </c>
      <c r="C660" t="s">
        <v>600</v>
      </c>
      <c r="D660" t="s">
        <v>1377</v>
      </c>
      <c r="E660" t="s">
        <v>212</v>
      </c>
      <c r="F660" t="s">
        <v>104</v>
      </c>
    </row>
    <row r="661" spans="1:6" ht="11.25" hidden="1" customHeight="1">
      <c r="A661">
        <v>3809</v>
      </c>
      <c r="B661" t="s">
        <v>701</v>
      </c>
      <c r="C661" t="s">
        <v>452</v>
      </c>
      <c r="D661" t="s">
        <v>703</v>
      </c>
      <c r="E661" t="s">
        <v>454</v>
      </c>
      <c r="F661" t="s">
        <v>104</v>
      </c>
    </row>
    <row r="662" spans="1:6" ht="11.25" hidden="1" customHeight="1">
      <c r="A662">
        <v>3810</v>
      </c>
      <c r="B662" t="s">
        <v>1378</v>
      </c>
      <c r="C662" t="s">
        <v>1379</v>
      </c>
      <c r="D662" t="s">
        <v>1380</v>
      </c>
      <c r="E662" t="s">
        <v>567</v>
      </c>
      <c r="F662" t="s">
        <v>104</v>
      </c>
    </row>
    <row r="663" spans="1:6" ht="11.25" hidden="1" customHeight="1">
      <c r="A663">
        <v>3811</v>
      </c>
      <c r="B663" t="s">
        <v>1381</v>
      </c>
      <c r="C663" t="s">
        <v>1382</v>
      </c>
      <c r="D663" t="s">
        <v>1383</v>
      </c>
      <c r="E663" t="s">
        <v>431</v>
      </c>
      <c r="F663" t="s">
        <v>104</v>
      </c>
    </row>
    <row r="664" spans="1:6" ht="11.25" hidden="1" customHeight="1">
      <c r="A664">
        <v>3812</v>
      </c>
      <c r="B664" t="s">
        <v>1384</v>
      </c>
      <c r="C664" t="s">
        <v>1371</v>
      </c>
      <c r="D664" t="s">
        <v>1385</v>
      </c>
      <c r="E664" t="s">
        <v>1361</v>
      </c>
      <c r="F664" t="s">
        <v>104</v>
      </c>
    </row>
    <row r="665" spans="1:6" ht="11.25" hidden="1" customHeight="1">
      <c r="A665">
        <v>3813</v>
      </c>
      <c r="B665" t="s">
        <v>1386</v>
      </c>
      <c r="C665" t="s">
        <v>1387</v>
      </c>
      <c r="D665" t="s">
        <v>1388</v>
      </c>
      <c r="E665" t="s">
        <v>1389</v>
      </c>
      <c r="F665" t="s">
        <v>104</v>
      </c>
    </row>
    <row r="666" spans="1:6" ht="11.25" hidden="1" customHeight="1">
      <c r="A666">
        <v>3814</v>
      </c>
      <c r="B666" t="s">
        <v>1390</v>
      </c>
      <c r="C666" t="s">
        <v>1391</v>
      </c>
      <c r="D666" t="s">
        <v>1392</v>
      </c>
      <c r="E666" t="s">
        <v>250</v>
      </c>
      <c r="F666" t="s">
        <v>104</v>
      </c>
    </row>
    <row r="667" spans="1:6" ht="11.25" hidden="1" customHeight="1">
      <c r="A667">
        <v>3816</v>
      </c>
      <c r="B667" t="s">
        <v>1393</v>
      </c>
      <c r="C667" t="s">
        <v>794</v>
      </c>
      <c r="D667" t="s">
        <v>1394</v>
      </c>
      <c r="E667" t="s">
        <v>928</v>
      </c>
      <c r="F667" t="s">
        <v>104</v>
      </c>
    </row>
    <row r="668" spans="1:6" ht="11.25" hidden="1" customHeight="1">
      <c r="A668">
        <v>3817</v>
      </c>
      <c r="B668" t="s">
        <v>455</v>
      </c>
      <c r="C668" t="s">
        <v>1092</v>
      </c>
      <c r="D668" t="s">
        <v>457</v>
      </c>
      <c r="E668" t="s">
        <v>458</v>
      </c>
      <c r="F668" t="s">
        <v>104</v>
      </c>
    </row>
    <row r="669" spans="1:6" ht="11.25" hidden="1" customHeight="1">
      <c r="A669">
        <v>3819</v>
      </c>
      <c r="B669" t="s">
        <v>1395</v>
      </c>
      <c r="C669" t="s">
        <v>1396</v>
      </c>
      <c r="D669" t="s">
        <v>1397</v>
      </c>
      <c r="E669" t="s">
        <v>1398</v>
      </c>
      <c r="F669" t="s">
        <v>111</v>
      </c>
    </row>
    <row r="670" spans="1:6" ht="11.25" hidden="1" customHeight="1">
      <c r="A670">
        <v>3820</v>
      </c>
      <c r="B670" t="s">
        <v>112</v>
      </c>
      <c r="C670" t="s">
        <v>1399</v>
      </c>
      <c r="D670" t="s">
        <v>113</v>
      </c>
      <c r="E670" t="s">
        <v>1400</v>
      </c>
      <c r="F670" t="s">
        <v>111</v>
      </c>
    </row>
    <row r="671" spans="1:6" ht="11.25" hidden="1" customHeight="1">
      <c r="A671">
        <v>3821</v>
      </c>
      <c r="B671" t="s">
        <v>108</v>
      </c>
      <c r="C671" t="s">
        <v>590</v>
      </c>
      <c r="D671" t="s">
        <v>109</v>
      </c>
      <c r="E671" t="s">
        <v>1401</v>
      </c>
      <c r="F671" t="s">
        <v>111</v>
      </c>
    </row>
    <row r="672" spans="1:6" ht="11.25" hidden="1" customHeight="1">
      <c r="A672">
        <v>3822</v>
      </c>
      <c r="B672" t="s">
        <v>731</v>
      </c>
      <c r="C672" t="s">
        <v>1402</v>
      </c>
      <c r="D672" t="s">
        <v>732</v>
      </c>
      <c r="E672" t="s">
        <v>107</v>
      </c>
      <c r="F672" t="s">
        <v>111</v>
      </c>
    </row>
    <row r="673" spans="1:6" ht="11.25" hidden="1" customHeight="1">
      <c r="A673">
        <v>3823</v>
      </c>
      <c r="B673" t="s">
        <v>1403</v>
      </c>
      <c r="C673" t="s">
        <v>1404</v>
      </c>
      <c r="D673" t="s">
        <v>1405</v>
      </c>
      <c r="E673" t="s">
        <v>409</v>
      </c>
      <c r="F673" t="s">
        <v>111</v>
      </c>
    </row>
    <row r="674" spans="1:6" ht="11.25" hidden="1" customHeight="1">
      <c r="A674">
        <v>3824</v>
      </c>
      <c r="B674" t="s">
        <v>1406</v>
      </c>
      <c r="C674" t="s">
        <v>1407</v>
      </c>
      <c r="D674" t="s">
        <v>1408</v>
      </c>
      <c r="E674" t="s">
        <v>287</v>
      </c>
      <c r="F674" t="s">
        <v>111</v>
      </c>
    </row>
    <row r="675" spans="1:6" ht="11.25" hidden="1" customHeight="1">
      <c r="A675">
        <v>3825</v>
      </c>
      <c r="B675" t="s">
        <v>181</v>
      </c>
      <c r="C675" t="s">
        <v>1409</v>
      </c>
      <c r="D675" t="s">
        <v>183</v>
      </c>
      <c r="E675" t="s">
        <v>562</v>
      </c>
      <c r="F675" t="s">
        <v>111</v>
      </c>
    </row>
    <row r="676" spans="1:6" ht="11.25" hidden="1" customHeight="1">
      <c r="A676">
        <v>3826</v>
      </c>
      <c r="B676" t="s">
        <v>1410</v>
      </c>
      <c r="C676" t="s">
        <v>1244</v>
      </c>
      <c r="D676" t="s">
        <v>1306</v>
      </c>
      <c r="E676" t="s">
        <v>435</v>
      </c>
      <c r="F676" t="s">
        <v>111</v>
      </c>
    </row>
    <row r="677" spans="1:6" ht="11.25" hidden="1" customHeight="1">
      <c r="A677">
        <v>3828</v>
      </c>
      <c r="B677" t="s">
        <v>1067</v>
      </c>
      <c r="C677" t="s">
        <v>1411</v>
      </c>
      <c r="D677" t="s">
        <v>1069</v>
      </c>
      <c r="E677" t="s">
        <v>630</v>
      </c>
      <c r="F677" t="s">
        <v>111</v>
      </c>
    </row>
    <row r="678" spans="1:6" ht="11.25" hidden="1" customHeight="1">
      <c r="A678">
        <v>3829</v>
      </c>
      <c r="B678" t="s">
        <v>101</v>
      </c>
      <c r="C678" t="s">
        <v>1412</v>
      </c>
      <c r="D678" t="s">
        <v>102</v>
      </c>
      <c r="E678" t="s">
        <v>420</v>
      </c>
      <c r="F678" t="s">
        <v>111</v>
      </c>
    </row>
    <row r="679" spans="1:6" ht="11.25" hidden="1" customHeight="1">
      <c r="A679">
        <v>3829</v>
      </c>
      <c r="B679" t="s">
        <v>835</v>
      </c>
      <c r="C679" t="s">
        <v>542</v>
      </c>
      <c r="D679" t="s">
        <v>837</v>
      </c>
      <c r="E679" t="s">
        <v>305</v>
      </c>
      <c r="F679" t="s">
        <v>111</v>
      </c>
    </row>
    <row r="680" spans="1:6" ht="11.25" hidden="1" customHeight="1">
      <c r="A680">
        <v>3830</v>
      </c>
      <c r="B680" t="s">
        <v>2129</v>
      </c>
      <c r="C680" t="s">
        <v>1785</v>
      </c>
      <c r="D680" t="s">
        <v>2130</v>
      </c>
      <c r="E680" t="s">
        <v>161</v>
      </c>
      <c r="F680" t="s">
        <v>126</v>
      </c>
    </row>
    <row r="681" spans="1:6" ht="11.25" hidden="1" customHeight="1">
      <c r="A681">
        <v>3831</v>
      </c>
      <c r="B681" t="s">
        <v>701</v>
      </c>
      <c r="C681" t="s">
        <v>2131</v>
      </c>
      <c r="D681" t="s">
        <v>703</v>
      </c>
      <c r="E681" t="s">
        <v>2132</v>
      </c>
      <c r="F681" t="s">
        <v>126</v>
      </c>
    </row>
    <row r="682" spans="1:6" ht="11.25" hidden="1" customHeight="1">
      <c r="A682">
        <v>3832</v>
      </c>
      <c r="B682" t="s">
        <v>2133</v>
      </c>
      <c r="C682" t="s">
        <v>2134</v>
      </c>
      <c r="D682" t="s">
        <v>2135</v>
      </c>
      <c r="E682" t="s">
        <v>562</v>
      </c>
      <c r="F682" t="s">
        <v>126</v>
      </c>
    </row>
    <row r="683" spans="1:6" ht="11.25" hidden="1" customHeight="1">
      <c r="A683">
        <v>3833</v>
      </c>
      <c r="B683" t="s">
        <v>1270</v>
      </c>
      <c r="C683" t="s">
        <v>2136</v>
      </c>
      <c r="D683" t="s">
        <v>495</v>
      </c>
      <c r="E683" t="s">
        <v>409</v>
      </c>
      <c r="F683" t="s">
        <v>126</v>
      </c>
    </row>
    <row r="684" spans="1:6" ht="11.25" hidden="1" customHeight="1">
      <c r="A684">
        <v>3834</v>
      </c>
      <c r="B684" t="s">
        <v>2137</v>
      </c>
      <c r="C684" t="s">
        <v>2138</v>
      </c>
      <c r="D684" t="s">
        <v>1413</v>
      </c>
      <c r="E684" t="s">
        <v>2139</v>
      </c>
      <c r="F684" t="s">
        <v>126</v>
      </c>
    </row>
    <row r="685" spans="1:6" ht="11.25" hidden="1" customHeight="1">
      <c r="A685">
        <v>3835</v>
      </c>
      <c r="B685" t="s">
        <v>459</v>
      </c>
      <c r="C685" t="s">
        <v>2140</v>
      </c>
      <c r="D685" t="s">
        <v>461</v>
      </c>
      <c r="E685" t="s">
        <v>750</v>
      </c>
      <c r="F685" t="s">
        <v>126</v>
      </c>
    </row>
    <row r="686" spans="1:6" ht="11.25" hidden="1" customHeight="1">
      <c r="A686">
        <v>3836</v>
      </c>
      <c r="B686" t="s">
        <v>2141</v>
      </c>
      <c r="C686" t="s">
        <v>2142</v>
      </c>
      <c r="D686" t="s">
        <v>2143</v>
      </c>
      <c r="E686" t="s">
        <v>1050</v>
      </c>
      <c r="F686" t="s">
        <v>126</v>
      </c>
    </row>
    <row r="687" spans="1:6" ht="11.25" hidden="1" customHeight="1">
      <c r="A687">
        <v>3837</v>
      </c>
      <c r="B687" t="s">
        <v>2144</v>
      </c>
      <c r="C687" t="s">
        <v>1037</v>
      </c>
      <c r="D687" t="s">
        <v>2145</v>
      </c>
      <c r="E687" t="s">
        <v>898</v>
      </c>
      <c r="F687" t="s">
        <v>126</v>
      </c>
    </row>
    <row r="688" spans="1:6" ht="11.25" hidden="1" customHeight="1">
      <c r="A688">
        <v>3901</v>
      </c>
      <c r="B688" t="s">
        <v>2146</v>
      </c>
      <c r="C688" t="s">
        <v>328</v>
      </c>
      <c r="D688" t="s">
        <v>2147</v>
      </c>
      <c r="E688" t="s">
        <v>2106</v>
      </c>
      <c r="F688" t="s">
        <v>126</v>
      </c>
    </row>
    <row r="689" spans="1:6" ht="11.25" hidden="1" customHeight="1">
      <c r="A689">
        <v>3902</v>
      </c>
      <c r="B689" t="s">
        <v>2148</v>
      </c>
      <c r="C689" t="s">
        <v>1169</v>
      </c>
      <c r="D689" t="s">
        <v>2149</v>
      </c>
      <c r="E689" t="s">
        <v>431</v>
      </c>
      <c r="F689" t="s">
        <v>126</v>
      </c>
    </row>
    <row r="690" spans="1:6" ht="11.25" hidden="1" customHeight="1">
      <c r="A690">
        <v>3903</v>
      </c>
      <c r="B690" t="s">
        <v>929</v>
      </c>
      <c r="C690" t="s">
        <v>2150</v>
      </c>
      <c r="D690" t="s">
        <v>930</v>
      </c>
      <c r="E690" t="s">
        <v>2151</v>
      </c>
      <c r="F690" t="s">
        <v>126</v>
      </c>
    </row>
    <row r="691" spans="1:6" ht="11.25" hidden="1" customHeight="1">
      <c r="A691">
        <v>3904</v>
      </c>
      <c r="B691" t="s">
        <v>1182</v>
      </c>
      <c r="C691" t="s">
        <v>542</v>
      </c>
      <c r="D691" t="s">
        <v>1183</v>
      </c>
      <c r="E691" t="s">
        <v>305</v>
      </c>
      <c r="F691" t="s">
        <v>126</v>
      </c>
    </row>
    <row r="692" spans="1:6" ht="11.25" hidden="1" customHeight="1">
      <c r="A692">
        <v>3905</v>
      </c>
      <c r="B692" t="s">
        <v>627</v>
      </c>
      <c r="C692" t="s">
        <v>2152</v>
      </c>
      <c r="D692" t="s">
        <v>629</v>
      </c>
      <c r="E692" t="s">
        <v>2153</v>
      </c>
      <c r="F692" t="s">
        <v>126</v>
      </c>
    </row>
    <row r="693" spans="1:6" ht="11.25" hidden="1" customHeight="1">
      <c r="A693">
        <v>3906</v>
      </c>
      <c r="B693" t="s">
        <v>2154</v>
      </c>
      <c r="C693" t="s">
        <v>2155</v>
      </c>
      <c r="D693" t="s">
        <v>2156</v>
      </c>
      <c r="E693" t="s">
        <v>960</v>
      </c>
      <c r="F693" t="s">
        <v>126</v>
      </c>
    </row>
    <row r="694" spans="1:6" ht="11.25" hidden="1" customHeight="1">
      <c r="A694">
        <v>3907</v>
      </c>
      <c r="B694" t="s">
        <v>496</v>
      </c>
      <c r="C694" t="s">
        <v>1355</v>
      </c>
      <c r="D694" t="s">
        <v>498</v>
      </c>
      <c r="E694" t="s">
        <v>200</v>
      </c>
      <c r="F694" t="s">
        <v>126</v>
      </c>
    </row>
    <row r="695" spans="1:6" ht="11.25" hidden="1" customHeight="1">
      <c r="A695">
        <v>3984</v>
      </c>
      <c r="B695" t="s">
        <v>1109</v>
      </c>
      <c r="C695" t="s">
        <v>1415</v>
      </c>
      <c r="D695" t="s">
        <v>1110</v>
      </c>
      <c r="E695" t="s">
        <v>402</v>
      </c>
      <c r="F695" t="s">
        <v>104</v>
      </c>
    </row>
    <row r="696" spans="1:6" ht="11.25" hidden="1" customHeight="1">
      <c r="A696">
        <v>3985</v>
      </c>
      <c r="B696" t="s">
        <v>1416</v>
      </c>
      <c r="C696" t="s">
        <v>1417</v>
      </c>
      <c r="D696" t="s">
        <v>1418</v>
      </c>
      <c r="E696" t="s">
        <v>1290</v>
      </c>
      <c r="F696" t="s">
        <v>104</v>
      </c>
    </row>
    <row r="697" spans="1:6" ht="11.25" hidden="1" customHeight="1">
      <c r="A697">
        <v>3986</v>
      </c>
      <c r="B697" t="s">
        <v>505</v>
      </c>
      <c r="C697" t="s">
        <v>1419</v>
      </c>
      <c r="D697" t="s">
        <v>507</v>
      </c>
      <c r="E697" t="s">
        <v>103</v>
      </c>
      <c r="F697" t="s">
        <v>104</v>
      </c>
    </row>
    <row r="698" spans="1:6" ht="11.25" hidden="1" customHeight="1">
      <c r="A698">
        <v>3987</v>
      </c>
      <c r="B698" t="s">
        <v>1420</v>
      </c>
      <c r="C698" t="s">
        <v>1421</v>
      </c>
      <c r="D698" t="s">
        <v>1422</v>
      </c>
      <c r="E698" t="s">
        <v>1423</v>
      </c>
      <c r="F698" t="s">
        <v>104</v>
      </c>
    </row>
    <row r="699" spans="1:6" ht="11.25" hidden="1" customHeight="1">
      <c r="A699">
        <v>3988</v>
      </c>
      <c r="B699" t="s">
        <v>462</v>
      </c>
      <c r="C699" t="s">
        <v>1424</v>
      </c>
      <c r="D699" t="s">
        <v>587</v>
      </c>
      <c r="E699" t="s">
        <v>176</v>
      </c>
      <c r="F699" t="s">
        <v>104</v>
      </c>
    </row>
    <row r="700" spans="1:6" ht="11.25" hidden="1" customHeight="1">
      <c r="A700">
        <v>3989</v>
      </c>
      <c r="B700" t="s">
        <v>1425</v>
      </c>
      <c r="C700" t="s">
        <v>1075</v>
      </c>
      <c r="D700" t="s">
        <v>1426</v>
      </c>
      <c r="E700" t="s">
        <v>176</v>
      </c>
      <c r="F700" t="s">
        <v>104</v>
      </c>
    </row>
    <row r="701" spans="1:6" ht="11.25" hidden="1" customHeight="1">
      <c r="A701">
        <v>3990</v>
      </c>
      <c r="B701" t="s">
        <v>1427</v>
      </c>
      <c r="C701" t="s">
        <v>1375</v>
      </c>
      <c r="D701" t="s">
        <v>1428</v>
      </c>
      <c r="E701" t="s">
        <v>272</v>
      </c>
      <c r="F701" t="s">
        <v>104</v>
      </c>
    </row>
    <row r="702" spans="1:6" ht="11.25" hidden="1" customHeight="1">
      <c r="A702">
        <v>3994</v>
      </c>
      <c r="B702" t="s">
        <v>1429</v>
      </c>
      <c r="C702" t="s">
        <v>1430</v>
      </c>
      <c r="D702" t="s">
        <v>1431</v>
      </c>
      <c r="E702" t="s">
        <v>592</v>
      </c>
      <c r="F702" t="s">
        <v>111</v>
      </c>
    </row>
    <row r="703" spans="1:6" ht="11.25" hidden="1" customHeight="1">
      <c r="A703">
        <v>3999</v>
      </c>
      <c r="B703" t="s">
        <v>1707</v>
      </c>
      <c r="C703" t="s">
        <v>2157</v>
      </c>
      <c r="D703" t="s">
        <v>1709</v>
      </c>
      <c r="E703" t="s">
        <v>570</v>
      </c>
      <c r="F703" t="s">
        <v>126</v>
      </c>
    </row>
    <row r="704" spans="1:6" ht="11.25" hidden="1" customHeight="1">
      <c r="A704">
        <v>4011</v>
      </c>
      <c r="B704" t="s">
        <v>1438</v>
      </c>
      <c r="C704" t="s">
        <v>1439</v>
      </c>
      <c r="D704" t="s">
        <v>1440</v>
      </c>
      <c r="E704" t="s">
        <v>1441</v>
      </c>
      <c r="F704" t="s">
        <v>104</v>
      </c>
    </row>
    <row r="705" spans="1:6" ht="11.25" hidden="1" customHeight="1">
      <c r="A705">
        <v>4012</v>
      </c>
      <c r="B705" t="s">
        <v>1442</v>
      </c>
      <c r="C705" t="s">
        <v>718</v>
      </c>
      <c r="D705" t="s">
        <v>1443</v>
      </c>
      <c r="E705" t="s">
        <v>458</v>
      </c>
      <c r="F705" t="s">
        <v>104</v>
      </c>
    </row>
    <row r="706" spans="1:6" ht="11.25" hidden="1" customHeight="1">
      <c r="A706">
        <v>4015</v>
      </c>
      <c r="B706" t="s">
        <v>1444</v>
      </c>
      <c r="C706" t="s">
        <v>1445</v>
      </c>
      <c r="D706" t="s">
        <v>1446</v>
      </c>
      <c r="E706" t="s">
        <v>972</v>
      </c>
      <c r="F706" t="s">
        <v>104</v>
      </c>
    </row>
    <row r="707" spans="1:6" ht="11.25" hidden="1" customHeight="1">
      <c r="A707">
        <v>4016</v>
      </c>
      <c r="B707" t="s">
        <v>1447</v>
      </c>
      <c r="C707" t="s">
        <v>1448</v>
      </c>
      <c r="D707" t="s">
        <v>1449</v>
      </c>
      <c r="E707" t="s">
        <v>925</v>
      </c>
      <c r="F707" t="s">
        <v>104</v>
      </c>
    </row>
    <row r="708" spans="1:6" ht="11.25" hidden="1" customHeight="1">
      <c r="A708">
        <v>4018</v>
      </c>
      <c r="B708" t="s">
        <v>1450</v>
      </c>
      <c r="C708" t="s">
        <v>1025</v>
      </c>
      <c r="D708" t="s">
        <v>1091</v>
      </c>
      <c r="E708" t="s">
        <v>161</v>
      </c>
      <c r="F708" t="s">
        <v>111</v>
      </c>
    </row>
    <row r="709" spans="1:6" ht="11.25" hidden="1" customHeight="1">
      <c r="A709">
        <v>4019</v>
      </c>
      <c r="B709" t="s">
        <v>1451</v>
      </c>
      <c r="C709" t="s">
        <v>1452</v>
      </c>
      <c r="D709" t="s">
        <v>1453</v>
      </c>
      <c r="E709" t="s">
        <v>1454</v>
      </c>
      <c r="F709" t="s">
        <v>111</v>
      </c>
    </row>
    <row r="710" spans="1:6" ht="11.25" hidden="1" customHeight="1">
      <c r="A710">
        <v>4020</v>
      </c>
      <c r="B710" t="s">
        <v>459</v>
      </c>
      <c r="C710" t="s">
        <v>2158</v>
      </c>
      <c r="D710" t="s">
        <v>461</v>
      </c>
      <c r="E710" t="s">
        <v>142</v>
      </c>
      <c r="F710" t="s">
        <v>126</v>
      </c>
    </row>
    <row r="711" spans="1:6" ht="11.25" hidden="1" customHeight="1">
      <c r="A711">
        <v>4021</v>
      </c>
      <c r="B711" t="s">
        <v>2159</v>
      </c>
      <c r="C711" t="s">
        <v>2160</v>
      </c>
      <c r="D711" t="s">
        <v>2161</v>
      </c>
      <c r="E711" t="s">
        <v>805</v>
      </c>
      <c r="F711" t="s">
        <v>126</v>
      </c>
    </row>
    <row r="712" spans="1:6" ht="11.25" hidden="1" customHeight="1">
      <c r="A712">
        <v>4022</v>
      </c>
      <c r="B712" t="s">
        <v>2162</v>
      </c>
      <c r="C712" t="s">
        <v>2163</v>
      </c>
      <c r="D712" t="s">
        <v>2164</v>
      </c>
      <c r="E712" t="s">
        <v>474</v>
      </c>
      <c r="F712" t="s">
        <v>126</v>
      </c>
    </row>
    <row r="713" spans="1:6" ht="11.25" hidden="1" customHeight="1">
      <c r="A713">
        <v>4023</v>
      </c>
      <c r="B713" t="s">
        <v>306</v>
      </c>
      <c r="C713" t="s">
        <v>1761</v>
      </c>
      <c r="D713" t="s">
        <v>308</v>
      </c>
      <c r="E713" t="s">
        <v>161</v>
      </c>
      <c r="F713" t="s">
        <v>111</v>
      </c>
    </row>
    <row r="714" spans="1:6" ht="11.25" hidden="1" customHeight="1">
      <c r="A714">
        <v>4024</v>
      </c>
      <c r="B714" t="s">
        <v>2165</v>
      </c>
      <c r="C714" t="s">
        <v>2166</v>
      </c>
      <c r="D714" t="s">
        <v>2167</v>
      </c>
      <c r="E714" t="s">
        <v>568</v>
      </c>
      <c r="F714" t="s">
        <v>126</v>
      </c>
    </row>
    <row r="715" spans="1:6" ht="11.25" hidden="1" customHeight="1">
      <c r="A715">
        <v>4025</v>
      </c>
      <c r="B715" t="s">
        <v>1105</v>
      </c>
      <c r="C715" t="s">
        <v>2168</v>
      </c>
      <c r="D715" t="s">
        <v>1106</v>
      </c>
      <c r="E715" t="s">
        <v>319</v>
      </c>
      <c r="F715" t="s">
        <v>126</v>
      </c>
    </row>
    <row r="716" spans="1:6" ht="11.25" hidden="1" customHeight="1">
      <c r="A716">
        <v>4026</v>
      </c>
      <c r="B716" t="s">
        <v>2169</v>
      </c>
      <c r="C716" t="s">
        <v>2170</v>
      </c>
      <c r="D716" t="s">
        <v>2171</v>
      </c>
      <c r="E716" t="s">
        <v>2172</v>
      </c>
      <c r="F716" t="s">
        <v>126</v>
      </c>
    </row>
    <row r="717" spans="1:6" ht="11.25" hidden="1" customHeight="1">
      <c r="A717">
        <v>4027</v>
      </c>
      <c r="B717" t="s">
        <v>2173</v>
      </c>
      <c r="C717" t="s">
        <v>2174</v>
      </c>
      <c r="D717" t="s">
        <v>673</v>
      </c>
      <c r="E717" t="s">
        <v>210</v>
      </c>
      <c r="F717" t="s">
        <v>126</v>
      </c>
    </row>
    <row r="718" spans="1:6" ht="11.25" hidden="1" customHeight="1">
      <c r="A718">
        <v>4028</v>
      </c>
      <c r="B718" t="s">
        <v>2175</v>
      </c>
      <c r="C718" t="s">
        <v>2176</v>
      </c>
      <c r="D718" t="s">
        <v>2177</v>
      </c>
      <c r="E718" t="s">
        <v>805</v>
      </c>
      <c r="F718" t="s">
        <v>126</v>
      </c>
    </row>
    <row r="719" spans="1:6" ht="11.25" hidden="1" customHeight="1">
      <c r="A719">
        <v>4102</v>
      </c>
      <c r="B719" t="s">
        <v>1455</v>
      </c>
      <c r="C719" t="s">
        <v>1456</v>
      </c>
      <c r="D719" t="s">
        <v>1457</v>
      </c>
      <c r="E719" t="s">
        <v>291</v>
      </c>
      <c r="F719" t="s">
        <v>104</v>
      </c>
    </row>
    <row r="720" spans="1:6" ht="11.25" hidden="1" customHeight="1">
      <c r="A720">
        <v>4103</v>
      </c>
      <c r="B720" t="s">
        <v>635</v>
      </c>
      <c r="C720" t="s">
        <v>518</v>
      </c>
      <c r="D720" t="s">
        <v>637</v>
      </c>
      <c r="E720" t="s">
        <v>504</v>
      </c>
      <c r="F720" t="s">
        <v>104</v>
      </c>
    </row>
    <row r="721" spans="1:6" ht="11.25" hidden="1" customHeight="1">
      <c r="A721">
        <v>4105</v>
      </c>
      <c r="B721" t="s">
        <v>1458</v>
      </c>
      <c r="C721" t="s">
        <v>1459</v>
      </c>
      <c r="D721" t="s">
        <v>1460</v>
      </c>
      <c r="E721" t="s">
        <v>1461</v>
      </c>
      <c r="F721" t="s">
        <v>104</v>
      </c>
    </row>
    <row r="722" spans="1:6" ht="11.25" hidden="1" customHeight="1">
      <c r="A722">
        <v>4107</v>
      </c>
      <c r="B722" t="s">
        <v>306</v>
      </c>
      <c r="C722" t="s">
        <v>1462</v>
      </c>
      <c r="D722" t="s">
        <v>308</v>
      </c>
      <c r="E722" t="s">
        <v>117</v>
      </c>
      <c r="F722" t="s">
        <v>104</v>
      </c>
    </row>
    <row r="723" spans="1:6" ht="11.25" hidden="1" customHeight="1">
      <c r="A723">
        <v>4108</v>
      </c>
      <c r="B723" t="s">
        <v>1463</v>
      </c>
      <c r="C723" t="s">
        <v>674</v>
      </c>
      <c r="D723" t="s">
        <v>1464</v>
      </c>
      <c r="E723" t="s">
        <v>246</v>
      </c>
      <c r="F723" t="s">
        <v>104</v>
      </c>
    </row>
    <row r="724" spans="1:6" ht="11.25" hidden="1" customHeight="1">
      <c r="A724">
        <v>4109</v>
      </c>
      <c r="B724" t="s">
        <v>1465</v>
      </c>
      <c r="C724" t="s">
        <v>1466</v>
      </c>
      <c r="D724" t="s">
        <v>1467</v>
      </c>
      <c r="E724" t="s">
        <v>1468</v>
      </c>
      <c r="F724" t="s">
        <v>104</v>
      </c>
    </row>
    <row r="725" spans="1:6" ht="11.25" hidden="1" customHeight="1">
      <c r="A725">
        <v>4110</v>
      </c>
      <c r="B725" t="s">
        <v>1074</v>
      </c>
      <c r="C725" t="s">
        <v>1469</v>
      </c>
      <c r="D725" t="s">
        <v>1076</v>
      </c>
      <c r="E725" t="s">
        <v>1470</v>
      </c>
      <c r="F725" t="s">
        <v>104</v>
      </c>
    </row>
    <row r="726" spans="1:6" ht="11.25" hidden="1" customHeight="1">
      <c r="A726">
        <v>4111</v>
      </c>
      <c r="B726" t="s">
        <v>206</v>
      </c>
      <c r="C726" t="s">
        <v>1471</v>
      </c>
      <c r="D726" t="s">
        <v>134</v>
      </c>
      <c r="E726" t="s">
        <v>1472</v>
      </c>
      <c r="F726" t="s">
        <v>104</v>
      </c>
    </row>
    <row r="727" spans="1:6" ht="11.25" hidden="1" customHeight="1">
      <c r="A727">
        <v>4112</v>
      </c>
      <c r="B727" t="s">
        <v>1311</v>
      </c>
      <c r="C727" t="s">
        <v>214</v>
      </c>
      <c r="D727" t="s">
        <v>1313</v>
      </c>
      <c r="E727" t="s">
        <v>215</v>
      </c>
      <c r="F727" t="s">
        <v>111</v>
      </c>
    </row>
    <row r="728" spans="1:6" ht="11.25" hidden="1" customHeight="1">
      <c r="A728">
        <v>4113</v>
      </c>
      <c r="B728" t="s">
        <v>1022</v>
      </c>
      <c r="C728" t="s">
        <v>1473</v>
      </c>
      <c r="D728" t="s">
        <v>1023</v>
      </c>
      <c r="E728" t="s">
        <v>1474</v>
      </c>
      <c r="F728" t="s">
        <v>111</v>
      </c>
    </row>
    <row r="729" spans="1:6" ht="11.25" hidden="1" customHeight="1">
      <c r="A729">
        <v>4114</v>
      </c>
      <c r="B729" t="s">
        <v>514</v>
      </c>
      <c r="C729" t="s">
        <v>812</v>
      </c>
      <c r="D729" t="s">
        <v>516</v>
      </c>
      <c r="E729" t="s">
        <v>431</v>
      </c>
      <c r="F729" t="s">
        <v>111</v>
      </c>
    </row>
    <row r="730" spans="1:6" ht="11.25" hidden="1" customHeight="1">
      <c r="A730">
        <v>4115</v>
      </c>
      <c r="B730" t="s">
        <v>796</v>
      </c>
      <c r="C730" t="s">
        <v>1475</v>
      </c>
      <c r="D730" t="s">
        <v>581</v>
      </c>
      <c r="E730" t="s">
        <v>838</v>
      </c>
      <c r="F730" t="s">
        <v>111</v>
      </c>
    </row>
    <row r="731" spans="1:6" ht="11.25" hidden="1" customHeight="1">
      <c r="A731">
        <v>4116</v>
      </c>
      <c r="B731" t="s">
        <v>726</v>
      </c>
      <c r="C731" t="s">
        <v>1476</v>
      </c>
      <c r="D731" t="s">
        <v>728</v>
      </c>
      <c r="E731" t="s">
        <v>103</v>
      </c>
      <c r="F731" t="s">
        <v>111</v>
      </c>
    </row>
    <row r="732" spans="1:6" ht="11.25" hidden="1" customHeight="1">
      <c r="A732">
        <v>4117</v>
      </c>
      <c r="B732" t="s">
        <v>204</v>
      </c>
      <c r="C732" t="s">
        <v>646</v>
      </c>
      <c r="D732" t="s">
        <v>205</v>
      </c>
      <c r="E732" t="s">
        <v>1477</v>
      </c>
      <c r="F732" t="s">
        <v>111</v>
      </c>
    </row>
    <row r="733" spans="1:6" ht="11.25" hidden="1" customHeight="1">
      <c r="A733">
        <v>4118</v>
      </c>
      <c r="B733" t="s">
        <v>316</v>
      </c>
      <c r="C733" t="s">
        <v>1478</v>
      </c>
      <c r="D733" t="s">
        <v>318</v>
      </c>
      <c r="E733" t="s">
        <v>1479</v>
      </c>
      <c r="F733" t="s">
        <v>111</v>
      </c>
    </row>
    <row r="734" spans="1:6" ht="11.25" hidden="1" customHeight="1">
      <c r="A734">
        <v>4119</v>
      </c>
      <c r="B734" t="s">
        <v>1480</v>
      </c>
      <c r="C734" t="s">
        <v>1481</v>
      </c>
      <c r="D734" t="s">
        <v>1260</v>
      </c>
      <c r="E734" t="s">
        <v>1148</v>
      </c>
      <c r="F734" t="s">
        <v>111</v>
      </c>
    </row>
    <row r="735" spans="1:6" ht="11.25" hidden="1" customHeight="1">
      <c r="A735">
        <v>4120</v>
      </c>
      <c r="B735" t="s">
        <v>145</v>
      </c>
      <c r="C735" t="s">
        <v>1482</v>
      </c>
      <c r="D735" t="s">
        <v>146</v>
      </c>
      <c r="E735" t="s">
        <v>279</v>
      </c>
      <c r="F735" t="s">
        <v>111</v>
      </c>
    </row>
    <row r="736" spans="1:6" ht="11.25" hidden="1" customHeight="1">
      <c r="A736">
        <v>4121</v>
      </c>
      <c r="B736" t="s">
        <v>2178</v>
      </c>
      <c r="C736" t="s">
        <v>2179</v>
      </c>
      <c r="D736" t="s">
        <v>2180</v>
      </c>
      <c r="E736" t="s">
        <v>250</v>
      </c>
      <c r="F736" t="s">
        <v>111</v>
      </c>
    </row>
    <row r="737" spans="1:6" ht="11.25" hidden="1" customHeight="1">
      <c r="A737">
        <v>4122</v>
      </c>
      <c r="B737" t="s">
        <v>514</v>
      </c>
      <c r="C737" t="s">
        <v>2181</v>
      </c>
      <c r="D737" t="s">
        <v>516</v>
      </c>
      <c r="E737" t="s">
        <v>2182</v>
      </c>
      <c r="F737" t="s">
        <v>111</v>
      </c>
    </row>
    <row r="738" spans="1:6" ht="11.25" hidden="1" customHeight="1">
      <c r="A738">
        <v>4123</v>
      </c>
      <c r="B738" t="s">
        <v>1888</v>
      </c>
      <c r="C738" t="s">
        <v>2183</v>
      </c>
      <c r="D738" t="s">
        <v>1890</v>
      </c>
      <c r="E738" t="s">
        <v>2184</v>
      </c>
      <c r="F738" t="s">
        <v>126</v>
      </c>
    </row>
    <row r="739" spans="1:6" ht="11.25" hidden="1" customHeight="1">
      <c r="A739">
        <v>4124</v>
      </c>
      <c r="B739" t="s">
        <v>2185</v>
      </c>
      <c r="C739" t="s">
        <v>1485</v>
      </c>
      <c r="D739" t="s">
        <v>2186</v>
      </c>
      <c r="E739" t="s">
        <v>114</v>
      </c>
      <c r="F739" t="s">
        <v>126</v>
      </c>
    </row>
    <row r="740" spans="1:6" ht="11.25" hidden="1" customHeight="1">
      <c r="A740">
        <v>4125</v>
      </c>
      <c r="B740" t="s">
        <v>2187</v>
      </c>
      <c r="C740" t="s">
        <v>518</v>
      </c>
      <c r="D740" t="s">
        <v>2188</v>
      </c>
      <c r="E740" t="s">
        <v>504</v>
      </c>
      <c r="F740" t="s">
        <v>126</v>
      </c>
    </row>
    <row r="741" spans="1:6" ht="11.25" hidden="1" customHeight="1">
      <c r="A741">
        <v>4126</v>
      </c>
      <c r="B741" t="s">
        <v>284</v>
      </c>
      <c r="C741" t="s">
        <v>307</v>
      </c>
      <c r="D741" t="s">
        <v>286</v>
      </c>
      <c r="E741" t="s">
        <v>309</v>
      </c>
      <c r="F741" t="s">
        <v>126</v>
      </c>
    </row>
    <row r="742" spans="1:6" ht="11.25" hidden="1" customHeight="1">
      <c r="A742">
        <v>4127</v>
      </c>
      <c r="B742" t="s">
        <v>2189</v>
      </c>
      <c r="C742" t="s">
        <v>2068</v>
      </c>
      <c r="D742" t="s">
        <v>2190</v>
      </c>
      <c r="E742" t="s">
        <v>833</v>
      </c>
      <c r="F742" t="s">
        <v>126</v>
      </c>
    </row>
    <row r="743" spans="1:6" ht="11.25" hidden="1" customHeight="1">
      <c r="A743">
        <v>4128</v>
      </c>
      <c r="B743" t="s">
        <v>206</v>
      </c>
      <c r="C743" t="s">
        <v>1162</v>
      </c>
      <c r="D743" t="s">
        <v>134</v>
      </c>
      <c r="E743" t="s">
        <v>589</v>
      </c>
      <c r="F743" t="s">
        <v>126</v>
      </c>
    </row>
    <row r="744" spans="1:6" ht="11.25" hidden="1" customHeight="1">
      <c r="A744">
        <v>4129</v>
      </c>
      <c r="B744" t="s">
        <v>2191</v>
      </c>
      <c r="C744" t="s">
        <v>2192</v>
      </c>
      <c r="D744" t="s">
        <v>2193</v>
      </c>
      <c r="E744" t="s">
        <v>2194</v>
      </c>
      <c r="F744" t="s">
        <v>126</v>
      </c>
    </row>
    <row r="745" spans="1:6" ht="11.25" hidden="1" customHeight="1">
      <c r="A745">
        <v>4363</v>
      </c>
      <c r="B745" t="s">
        <v>1486</v>
      </c>
      <c r="C745" t="s">
        <v>1487</v>
      </c>
      <c r="D745" t="s">
        <v>1488</v>
      </c>
      <c r="E745" t="s">
        <v>468</v>
      </c>
      <c r="F745" t="s">
        <v>104</v>
      </c>
    </row>
    <row r="746" spans="1:6" ht="11.25" hidden="1" customHeight="1">
      <c r="A746">
        <v>4364</v>
      </c>
      <c r="B746" t="s">
        <v>1489</v>
      </c>
      <c r="C746" t="s">
        <v>1490</v>
      </c>
      <c r="D746" t="s">
        <v>1491</v>
      </c>
      <c r="E746" t="s">
        <v>839</v>
      </c>
      <c r="F746" t="s">
        <v>104</v>
      </c>
    </row>
    <row r="747" spans="1:6" ht="11.25" hidden="1" customHeight="1">
      <c r="A747">
        <v>4365</v>
      </c>
      <c r="B747" t="s">
        <v>366</v>
      </c>
      <c r="C747" t="s">
        <v>1492</v>
      </c>
      <c r="D747" t="s">
        <v>368</v>
      </c>
      <c r="E747" t="s">
        <v>1493</v>
      </c>
      <c r="F747" t="s">
        <v>104</v>
      </c>
    </row>
    <row r="748" spans="1:6" ht="11.25" hidden="1" customHeight="1">
      <c r="A748">
        <v>4366</v>
      </c>
      <c r="B748" t="s">
        <v>1494</v>
      </c>
      <c r="C748" t="s">
        <v>1495</v>
      </c>
      <c r="D748" t="s">
        <v>1496</v>
      </c>
      <c r="E748" t="s">
        <v>200</v>
      </c>
      <c r="F748" t="s">
        <v>111</v>
      </c>
    </row>
    <row r="749" spans="1:6" ht="11.25" hidden="1" customHeight="1">
      <c r="A749">
        <v>4367</v>
      </c>
      <c r="B749" t="s">
        <v>471</v>
      </c>
      <c r="C749" t="s">
        <v>1497</v>
      </c>
      <c r="D749" t="s">
        <v>473</v>
      </c>
      <c r="E749" t="s">
        <v>1498</v>
      </c>
      <c r="F749" t="s">
        <v>111</v>
      </c>
    </row>
    <row r="750" spans="1:6" ht="11.25" hidden="1" customHeight="1">
      <c r="A750">
        <v>4368</v>
      </c>
      <c r="B750" t="s">
        <v>1499</v>
      </c>
      <c r="C750" t="s">
        <v>1500</v>
      </c>
      <c r="D750" t="s">
        <v>1501</v>
      </c>
      <c r="E750" t="s">
        <v>504</v>
      </c>
      <c r="F750" t="s">
        <v>111</v>
      </c>
    </row>
    <row r="751" spans="1:6" ht="11.25" hidden="1" customHeight="1">
      <c r="A751">
        <v>4369</v>
      </c>
      <c r="B751" t="s">
        <v>1502</v>
      </c>
      <c r="C751" t="s">
        <v>1503</v>
      </c>
      <c r="D751" t="s">
        <v>1504</v>
      </c>
      <c r="E751" t="s">
        <v>1505</v>
      </c>
      <c r="F751" t="s">
        <v>111</v>
      </c>
    </row>
    <row r="752" spans="1:6" ht="11.25" hidden="1" customHeight="1">
      <c r="A752">
        <v>4370</v>
      </c>
      <c r="B752" t="s">
        <v>613</v>
      </c>
      <c r="C752" t="s">
        <v>2195</v>
      </c>
      <c r="D752" t="s">
        <v>615</v>
      </c>
      <c r="E752" t="s">
        <v>504</v>
      </c>
      <c r="F752" t="s">
        <v>111</v>
      </c>
    </row>
    <row r="753" spans="1:6" ht="11.25" hidden="1" customHeight="1">
      <c r="A753">
        <v>4404</v>
      </c>
      <c r="B753" t="s">
        <v>147</v>
      </c>
      <c r="C753" t="s">
        <v>480</v>
      </c>
      <c r="D753" t="s">
        <v>148</v>
      </c>
      <c r="E753" t="s">
        <v>309</v>
      </c>
      <c r="F753" t="s">
        <v>104</v>
      </c>
    </row>
    <row r="754" spans="1:6" ht="11.25" hidden="1" customHeight="1">
      <c r="A754">
        <v>4405</v>
      </c>
      <c r="B754" t="s">
        <v>1507</v>
      </c>
      <c r="C754" t="s">
        <v>1508</v>
      </c>
      <c r="D754" t="s">
        <v>1440</v>
      </c>
      <c r="E754" t="s">
        <v>157</v>
      </c>
      <c r="F754" t="s">
        <v>104</v>
      </c>
    </row>
    <row r="755" spans="1:6" ht="11.25" hidden="1" customHeight="1">
      <c r="A755">
        <v>4406</v>
      </c>
      <c r="B755" t="s">
        <v>1509</v>
      </c>
      <c r="C755" t="s">
        <v>1510</v>
      </c>
      <c r="D755" t="s">
        <v>1511</v>
      </c>
      <c r="E755" t="s">
        <v>219</v>
      </c>
      <c r="F755" t="s">
        <v>104</v>
      </c>
    </row>
    <row r="756" spans="1:6" ht="11.25" hidden="1" customHeight="1">
      <c r="A756">
        <v>4411</v>
      </c>
      <c r="B756" t="s">
        <v>1541</v>
      </c>
      <c r="C756" t="s">
        <v>1542</v>
      </c>
      <c r="D756" t="s">
        <v>1543</v>
      </c>
      <c r="E756" t="s">
        <v>756</v>
      </c>
      <c r="F756" t="s">
        <v>111</v>
      </c>
    </row>
    <row r="757" spans="1:6" ht="11.25" hidden="1" customHeight="1">
      <c r="A757">
        <v>4412</v>
      </c>
      <c r="B757" t="s">
        <v>1529</v>
      </c>
      <c r="C757" t="s">
        <v>1530</v>
      </c>
      <c r="D757" t="s">
        <v>1531</v>
      </c>
      <c r="E757" t="s">
        <v>1532</v>
      </c>
      <c r="F757" t="s">
        <v>111</v>
      </c>
    </row>
    <row r="758" spans="1:6" ht="11.25" hidden="1" customHeight="1">
      <c r="A758">
        <v>4413</v>
      </c>
      <c r="B758" t="s">
        <v>731</v>
      </c>
      <c r="C758" t="s">
        <v>1545</v>
      </c>
      <c r="D758" t="s">
        <v>732</v>
      </c>
      <c r="E758" t="s">
        <v>114</v>
      </c>
      <c r="F758" t="s">
        <v>111</v>
      </c>
    </row>
    <row r="759" spans="1:6" ht="11.25" hidden="1" customHeight="1">
      <c r="A759">
        <v>4414</v>
      </c>
      <c r="B759" t="s">
        <v>1548</v>
      </c>
      <c r="C759" t="s">
        <v>411</v>
      </c>
      <c r="D759" t="s">
        <v>1549</v>
      </c>
      <c r="E759" t="s">
        <v>413</v>
      </c>
      <c r="F759" t="s">
        <v>111</v>
      </c>
    </row>
    <row r="760" spans="1:6" ht="11.25" hidden="1" customHeight="1">
      <c r="A760">
        <v>4415</v>
      </c>
      <c r="B760" t="s">
        <v>1535</v>
      </c>
      <c r="C760" t="s">
        <v>480</v>
      </c>
      <c r="D760" t="s">
        <v>1536</v>
      </c>
      <c r="E760" t="s">
        <v>309</v>
      </c>
      <c r="F760" t="s">
        <v>111</v>
      </c>
    </row>
    <row r="761" spans="1:6" ht="11.25" hidden="1" customHeight="1">
      <c r="A761">
        <v>4416</v>
      </c>
      <c r="B761" t="s">
        <v>471</v>
      </c>
      <c r="C761" t="s">
        <v>1546</v>
      </c>
      <c r="D761" t="s">
        <v>473</v>
      </c>
      <c r="E761" t="s">
        <v>1547</v>
      </c>
      <c r="F761" t="s">
        <v>111</v>
      </c>
    </row>
    <row r="762" spans="1:6" ht="11.25" hidden="1" customHeight="1">
      <c r="A762">
        <v>4417</v>
      </c>
      <c r="B762" t="s">
        <v>1524</v>
      </c>
      <c r="C762" t="s">
        <v>1525</v>
      </c>
      <c r="D762" t="s">
        <v>1260</v>
      </c>
      <c r="E762" t="s">
        <v>838</v>
      </c>
      <c r="F762" t="s">
        <v>111</v>
      </c>
    </row>
    <row r="763" spans="1:6" ht="11.25" hidden="1" customHeight="1">
      <c r="A763">
        <v>4418</v>
      </c>
      <c r="B763" t="s">
        <v>494</v>
      </c>
      <c r="C763" t="s">
        <v>1537</v>
      </c>
      <c r="D763" t="s">
        <v>495</v>
      </c>
      <c r="E763" t="s">
        <v>1538</v>
      </c>
      <c r="F763" t="s">
        <v>111</v>
      </c>
    </row>
    <row r="764" spans="1:6" ht="11.25" hidden="1" customHeight="1">
      <c r="A764">
        <v>4419</v>
      </c>
      <c r="B764" t="s">
        <v>1550</v>
      </c>
      <c r="C764" t="s">
        <v>1551</v>
      </c>
      <c r="D764" t="s">
        <v>1552</v>
      </c>
      <c r="E764" t="s">
        <v>1553</v>
      </c>
      <c r="F764" t="s">
        <v>111</v>
      </c>
    </row>
    <row r="765" spans="1:6" ht="11.25" hidden="1" customHeight="1">
      <c r="A765">
        <v>4420</v>
      </c>
      <c r="B765" t="s">
        <v>1533</v>
      </c>
      <c r="C765" t="s">
        <v>1534</v>
      </c>
      <c r="D765" t="s">
        <v>519</v>
      </c>
      <c r="E765" t="s">
        <v>409</v>
      </c>
      <c r="F765" t="s">
        <v>111</v>
      </c>
    </row>
    <row r="766" spans="1:6" ht="11.25" hidden="1" customHeight="1">
      <c r="A766">
        <v>4421</v>
      </c>
      <c r="B766" t="s">
        <v>666</v>
      </c>
      <c r="C766" t="s">
        <v>1184</v>
      </c>
      <c r="D766" t="s">
        <v>668</v>
      </c>
      <c r="E766" t="s">
        <v>566</v>
      </c>
      <c r="F766" t="s">
        <v>111</v>
      </c>
    </row>
    <row r="767" spans="1:6" ht="11.25" hidden="1" customHeight="1">
      <c r="A767">
        <v>4423</v>
      </c>
      <c r="B767" t="s">
        <v>1455</v>
      </c>
      <c r="C767" t="s">
        <v>1539</v>
      </c>
      <c r="D767" t="s">
        <v>1457</v>
      </c>
      <c r="E767" t="s">
        <v>1540</v>
      </c>
      <c r="F767" t="s">
        <v>111</v>
      </c>
    </row>
    <row r="768" spans="1:6" ht="11.25" hidden="1" customHeight="1">
      <c r="A768">
        <v>4424</v>
      </c>
      <c r="B768" t="s">
        <v>1526</v>
      </c>
      <c r="C768" t="s">
        <v>1527</v>
      </c>
      <c r="D768" t="s">
        <v>1528</v>
      </c>
      <c r="E768" t="s">
        <v>323</v>
      </c>
      <c r="F768" t="s">
        <v>111</v>
      </c>
    </row>
    <row r="769" spans="1:6" ht="11.25" hidden="1" customHeight="1">
      <c r="A769">
        <v>4425</v>
      </c>
      <c r="B769" t="s">
        <v>1393</v>
      </c>
      <c r="C769" t="s">
        <v>1544</v>
      </c>
      <c r="D769" t="s">
        <v>1394</v>
      </c>
      <c r="E769" t="s">
        <v>227</v>
      </c>
      <c r="F769" t="s">
        <v>111</v>
      </c>
    </row>
    <row r="770" spans="1:6" ht="11.25" hidden="1" customHeight="1">
      <c r="A770">
        <v>4427</v>
      </c>
      <c r="B770" t="s">
        <v>2196</v>
      </c>
      <c r="C770" t="s">
        <v>502</v>
      </c>
      <c r="D770" t="s">
        <v>2197</v>
      </c>
      <c r="E770" t="s">
        <v>128</v>
      </c>
      <c r="F770" t="s">
        <v>111</v>
      </c>
    </row>
    <row r="771" spans="1:6" ht="11.25" hidden="1" customHeight="1">
      <c r="A771">
        <v>4428</v>
      </c>
      <c r="B771" t="s">
        <v>2198</v>
      </c>
      <c r="C771" t="s">
        <v>411</v>
      </c>
      <c r="D771" t="s">
        <v>2199</v>
      </c>
      <c r="E771" t="s">
        <v>468</v>
      </c>
      <c r="F771" t="s">
        <v>111</v>
      </c>
    </row>
    <row r="772" spans="1:6" ht="11.25" hidden="1" customHeight="1">
      <c r="A772">
        <v>4429</v>
      </c>
      <c r="B772" t="s">
        <v>621</v>
      </c>
      <c r="C772" t="s">
        <v>2200</v>
      </c>
      <c r="D772" t="s">
        <v>623</v>
      </c>
      <c r="E772" t="s">
        <v>1204</v>
      </c>
      <c r="F772" t="s">
        <v>111</v>
      </c>
    </row>
    <row r="773" spans="1:6" ht="11.25" hidden="1" customHeight="1">
      <c r="A773">
        <v>4430</v>
      </c>
      <c r="B773" t="s">
        <v>2201</v>
      </c>
      <c r="C773" t="s">
        <v>1555</v>
      </c>
      <c r="D773" t="s">
        <v>2202</v>
      </c>
      <c r="E773" t="s">
        <v>1470</v>
      </c>
      <c r="F773" t="s">
        <v>126</v>
      </c>
    </row>
    <row r="774" spans="1:6" ht="11.25" hidden="1" customHeight="1">
      <c r="A774">
        <v>4431</v>
      </c>
      <c r="B774" t="s">
        <v>2203</v>
      </c>
      <c r="C774" t="s">
        <v>2204</v>
      </c>
      <c r="D774" t="s">
        <v>2205</v>
      </c>
      <c r="E774" t="s">
        <v>2206</v>
      </c>
      <c r="F774" t="s">
        <v>126</v>
      </c>
    </row>
    <row r="775" spans="1:6" ht="11.25" hidden="1" customHeight="1">
      <c r="A775">
        <v>4432</v>
      </c>
      <c r="B775" t="s">
        <v>533</v>
      </c>
      <c r="C775" t="s">
        <v>2207</v>
      </c>
      <c r="D775" t="s">
        <v>534</v>
      </c>
      <c r="E775" t="s">
        <v>599</v>
      </c>
      <c r="F775" t="s">
        <v>126</v>
      </c>
    </row>
    <row r="776" spans="1:6" ht="11.25" hidden="1" customHeight="1">
      <c r="A776">
        <v>4433</v>
      </c>
      <c r="B776" t="s">
        <v>363</v>
      </c>
      <c r="C776" t="s">
        <v>2068</v>
      </c>
      <c r="D776" t="s">
        <v>365</v>
      </c>
      <c r="E776" t="s">
        <v>1118</v>
      </c>
      <c r="F776" t="s">
        <v>126</v>
      </c>
    </row>
    <row r="777" spans="1:6" ht="11.25" hidden="1" customHeight="1">
      <c r="A777">
        <v>4434</v>
      </c>
      <c r="B777" t="s">
        <v>2208</v>
      </c>
      <c r="C777" t="s">
        <v>2209</v>
      </c>
      <c r="D777" t="s">
        <v>2210</v>
      </c>
      <c r="E777" t="s">
        <v>2211</v>
      </c>
      <c r="F777" t="s">
        <v>126</v>
      </c>
    </row>
    <row r="778" spans="1:6" ht="11.25" hidden="1" customHeight="1">
      <c r="A778">
        <v>4435</v>
      </c>
      <c r="B778" t="s">
        <v>206</v>
      </c>
      <c r="C778" t="s">
        <v>2212</v>
      </c>
      <c r="D778" t="s">
        <v>134</v>
      </c>
      <c r="E778" t="s">
        <v>207</v>
      </c>
      <c r="F778" t="s">
        <v>126</v>
      </c>
    </row>
    <row r="779" spans="1:6" ht="11.25" hidden="1" customHeight="1">
      <c r="A779">
        <v>4436</v>
      </c>
      <c r="B779" t="s">
        <v>2213</v>
      </c>
      <c r="C779" t="s">
        <v>211</v>
      </c>
      <c r="D779" t="s">
        <v>2214</v>
      </c>
      <c r="E779" t="s">
        <v>212</v>
      </c>
      <c r="F779" t="s">
        <v>126</v>
      </c>
    </row>
    <row r="780" spans="1:6" ht="11.25" hidden="1" customHeight="1">
      <c r="A780">
        <v>4437</v>
      </c>
      <c r="B780" t="s">
        <v>1077</v>
      </c>
      <c r="C780" t="s">
        <v>2215</v>
      </c>
      <c r="D780" t="s">
        <v>1078</v>
      </c>
      <c r="E780" t="s">
        <v>2216</v>
      </c>
      <c r="F780" t="s">
        <v>126</v>
      </c>
    </row>
    <row r="781" spans="1:6" ht="11.25" hidden="1" customHeight="1">
      <c r="A781">
        <v>4438</v>
      </c>
      <c r="B781" t="s">
        <v>2217</v>
      </c>
      <c r="C781" t="s">
        <v>2218</v>
      </c>
      <c r="D781" t="s">
        <v>2219</v>
      </c>
      <c r="E781" t="s">
        <v>431</v>
      </c>
      <c r="F781" t="s">
        <v>126</v>
      </c>
    </row>
    <row r="782" spans="1:6" ht="11.25" hidden="1" customHeight="1">
      <c r="A782">
        <v>4439</v>
      </c>
      <c r="B782" t="s">
        <v>835</v>
      </c>
      <c r="C782" t="s">
        <v>2220</v>
      </c>
      <c r="D782" t="s">
        <v>837</v>
      </c>
      <c r="E782" t="s">
        <v>2221</v>
      </c>
      <c r="F782" t="s">
        <v>126</v>
      </c>
    </row>
    <row r="783" spans="1:6" ht="11.25" hidden="1" customHeight="1">
      <c r="A783">
        <v>4440</v>
      </c>
      <c r="B783" t="s">
        <v>2222</v>
      </c>
      <c r="C783" t="s">
        <v>2223</v>
      </c>
      <c r="D783" t="s">
        <v>2224</v>
      </c>
      <c r="E783" t="s">
        <v>2225</v>
      </c>
      <c r="F783" t="s">
        <v>126</v>
      </c>
    </row>
    <row r="784" spans="1:6" ht="11.25" hidden="1" customHeight="1">
      <c r="A784">
        <v>4441</v>
      </c>
      <c r="B784" t="s">
        <v>2226</v>
      </c>
      <c r="C784" t="s">
        <v>2227</v>
      </c>
      <c r="D784" t="s">
        <v>1986</v>
      </c>
      <c r="E784" t="s">
        <v>2228</v>
      </c>
      <c r="F784" t="s">
        <v>126</v>
      </c>
    </row>
    <row r="785" spans="1:6" ht="11.25" hidden="1" customHeight="1">
      <c r="A785">
        <v>4442</v>
      </c>
      <c r="B785" t="s">
        <v>206</v>
      </c>
      <c r="C785" t="s">
        <v>1483</v>
      </c>
      <c r="D785" t="s">
        <v>134</v>
      </c>
      <c r="E785" t="s">
        <v>1484</v>
      </c>
      <c r="F785" t="s">
        <v>126</v>
      </c>
    </row>
    <row r="786" spans="1:6" ht="11.25" hidden="1" customHeight="1">
      <c r="A786">
        <v>4443</v>
      </c>
      <c r="B786" t="s">
        <v>2229</v>
      </c>
      <c r="C786" t="s">
        <v>2230</v>
      </c>
      <c r="D786" t="s">
        <v>2231</v>
      </c>
      <c r="E786" t="s">
        <v>599</v>
      </c>
      <c r="F786" t="s">
        <v>126</v>
      </c>
    </row>
    <row r="787" spans="1:6" ht="11.25" hidden="1" customHeight="1">
      <c r="A787">
        <v>4444</v>
      </c>
      <c r="B787" t="s">
        <v>666</v>
      </c>
      <c r="C787" t="s">
        <v>1184</v>
      </c>
      <c r="D787" t="s">
        <v>668</v>
      </c>
      <c r="E787" t="s">
        <v>566</v>
      </c>
      <c r="F787" t="s">
        <v>126</v>
      </c>
    </row>
    <row r="788" spans="1:6" ht="11.25" hidden="1" customHeight="1">
      <c r="A788">
        <v>4536</v>
      </c>
      <c r="B788" t="s">
        <v>1568</v>
      </c>
      <c r="C788" t="s">
        <v>997</v>
      </c>
      <c r="D788" t="s">
        <v>1569</v>
      </c>
      <c r="E788" t="s">
        <v>468</v>
      </c>
      <c r="F788" t="s">
        <v>104</v>
      </c>
    </row>
    <row r="789" spans="1:6" ht="11.25" hidden="1" customHeight="1">
      <c r="A789">
        <v>4537</v>
      </c>
      <c r="B789" t="s">
        <v>2232</v>
      </c>
      <c r="C789" t="s">
        <v>2233</v>
      </c>
      <c r="D789" t="s">
        <v>2234</v>
      </c>
      <c r="E789" t="s">
        <v>601</v>
      </c>
      <c r="F789" t="s">
        <v>104</v>
      </c>
    </row>
    <row r="790" spans="1:6" ht="11.25" hidden="1" customHeight="1">
      <c r="A790">
        <v>4538</v>
      </c>
      <c r="B790" t="s">
        <v>208</v>
      </c>
      <c r="C790" t="s">
        <v>586</v>
      </c>
      <c r="D790" t="s">
        <v>209</v>
      </c>
      <c r="E790" t="s">
        <v>212</v>
      </c>
      <c r="F790" t="s">
        <v>104</v>
      </c>
    </row>
    <row r="791" spans="1:6" ht="11.25" hidden="1" customHeight="1">
      <c r="A791">
        <v>4669</v>
      </c>
      <c r="B791" t="s">
        <v>645</v>
      </c>
      <c r="C791" t="s">
        <v>590</v>
      </c>
      <c r="D791" t="s">
        <v>647</v>
      </c>
      <c r="E791" t="s">
        <v>327</v>
      </c>
      <c r="F791" t="s">
        <v>104</v>
      </c>
    </row>
    <row r="792" spans="1:6" ht="11.25" hidden="1" customHeight="1">
      <c r="A792">
        <v>4670</v>
      </c>
      <c r="B792" t="s">
        <v>675</v>
      </c>
      <c r="C792" t="s">
        <v>1515</v>
      </c>
      <c r="D792" t="s">
        <v>677</v>
      </c>
      <c r="E792" t="s">
        <v>795</v>
      </c>
      <c r="F792" t="s">
        <v>104</v>
      </c>
    </row>
    <row r="793" spans="1:6" ht="11.25" hidden="1" customHeight="1">
      <c r="A793">
        <v>4671</v>
      </c>
      <c r="B793" t="s">
        <v>1516</v>
      </c>
      <c r="C793" t="s">
        <v>1517</v>
      </c>
      <c r="D793" t="s">
        <v>1518</v>
      </c>
      <c r="E793" t="s">
        <v>1519</v>
      </c>
      <c r="F793" t="s">
        <v>104</v>
      </c>
    </row>
    <row r="794" spans="1:6" ht="11.25" hidden="1" customHeight="1">
      <c r="A794">
        <v>4672</v>
      </c>
      <c r="B794" t="s">
        <v>926</v>
      </c>
      <c r="C794" t="s">
        <v>1520</v>
      </c>
      <c r="D794" t="s">
        <v>102</v>
      </c>
      <c r="E794" t="s">
        <v>1521</v>
      </c>
      <c r="F794" t="s">
        <v>104</v>
      </c>
    </row>
    <row r="795" spans="1:6" ht="11.25" hidden="1" customHeight="1">
      <c r="A795">
        <v>4674</v>
      </c>
      <c r="B795" t="s">
        <v>310</v>
      </c>
      <c r="C795" t="s">
        <v>2235</v>
      </c>
      <c r="D795" t="s">
        <v>312</v>
      </c>
      <c r="E795" t="s">
        <v>839</v>
      </c>
      <c r="F795" t="s">
        <v>111</v>
      </c>
    </row>
    <row r="796" spans="1:6" ht="11.25" hidden="1" customHeight="1">
      <c r="A796">
        <v>4675</v>
      </c>
      <c r="B796" t="s">
        <v>2236</v>
      </c>
      <c r="C796" t="s">
        <v>411</v>
      </c>
      <c r="D796" t="s">
        <v>1064</v>
      </c>
      <c r="E796" t="s">
        <v>116</v>
      </c>
      <c r="F796" t="s">
        <v>111</v>
      </c>
    </row>
    <row r="797" spans="1:6" ht="11.25" hidden="1" customHeight="1">
      <c r="A797">
        <v>4676</v>
      </c>
      <c r="B797" t="s">
        <v>2237</v>
      </c>
      <c r="C797" t="s">
        <v>2238</v>
      </c>
      <c r="D797" t="s">
        <v>2239</v>
      </c>
      <c r="E797" t="s">
        <v>2240</v>
      </c>
      <c r="F797" t="s">
        <v>111</v>
      </c>
    </row>
    <row r="798" spans="1:6" ht="11.25" hidden="1" customHeight="1">
      <c r="A798">
        <v>4677</v>
      </c>
      <c r="B798" t="s">
        <v>2241</v>
      </c>
      <c r="C798" t="s">
        <v>2242</v>
      </c>
      <c r="D798" t="s">
        <v>322</v>
      </c>
      <c r="E798" t="s">
        <v>2243</v>
      </c>
      <c r="F798" t="s">
        <v>111</v>
      </c>
    </row>
    <row r="799" spans="1:6" ht="11.25" hidden="1" customHeight="1">
      <c r="A799">
        <v>4678</v>
      </c>
      <c r="B799" t="s">
        <v>2244</v>
      </c>
      <c r="C799" t="s">
        <v>2245</v>
      </c>
      <c r="D799" t="s">
        <v>2246</v>
      </c>
      <c r="E799" t="s">
        <v>2247</v>
      </c>
      <c r="F799" t="s">
        <v>111</v>
      </c>
    </row>
    <row r="800" spans="1:6" ht="11.25" hidden="1" customHeight="1">
      <c r="A800">
        <v>4679</v>
      </c>
      <c r="B800" t="s">
        <v>136</v>
      </c>
      <c r="C800" t="s">
        <v>2142</v>
      </c>
      <c r="D800" t="s">
        <v>138</v>
      </c>
      <c r="E800" t="s">
        <v>435</v>
      </c>
      <c r="F800" t="s">
        <v>111</v>
      </c>
    </row>
    <row r="801" spans="1:6" ht="11.25" hidden="1" customHeight="1">
      <c r="A801">
        <v>4680</v>
      </c>
      <c r="B801" t="s">
        <v>1238</v>
      </c>
      <c r="C801" t="s">
        <v>2248</v>
      </c>
      <c r="D801" t="s">
        <v>1240</v>
      </c>
      <c r="E801" t="s">
        <v>2249</v>
      </c>
      <c r="F801" t="s">
        <v>111</v>
      </c>
    </row>
    <row r="802" spans="1:6" ht="11.25" hidden="1" customHeight="1">
      <c r="A802">
        <v>4681</v>
      </c>
      <c r="B802" t="s">
        <v>1700</v>
      </c>
      <c r="C802" t="s">
        <v>1356</v>
      </c>
      <c r="D802" t="s">
        <v>1702</v>
      </c>
      <c r="E802" t="s">
        <v>686</v>
      </c>
      <c r="F802" t="s">
        <v>111</v>
      </c>
    </row>
    <row r="803" spans="1:6" ht="11.25" hidden="1" customHeight="1">
      <c r="A803">
        <v>4683</v>
      </c>
      <c r="B803" t="s">
        <v>228</v>
      </c>
      <c r="C803" t="s">
        <v>2250</v>
      </c>
      <c r="D803" t="s">
        <v>230</v>
      </c>
      <c r="E803" t="s">
        <v>694</v>
      </c>
      <c r="F803" t="s">
        <v>126</v>
      </c>
    </row>
    <row r="804" spans="1:6" ht="11.25" hidden="1" customHeight="1">
      <c r="A804">
        <v>4684</v>
      </c>
      <c r="B804" t="s">
        <v>2251</v>
      </c>
      <c r="C804" t="s">
        <v>1296</v>
      </c>
      <c r="D804" t="s">
        <v>2252</v>
      </c>
      <c r="E804" t="s">
        <v>583</v>
      </c>
      <c r="F804" t="s">
        <v>126</v>
      </c>
    </row>
    <row r="805" spans="1:6" ht="11.25" hidden="1" customHeight="1">
      <c r="A805">
        <v>4685</v>
      </c>
      <c r="B805" t="s">
        <v>2253</v>
      </c>
      <c r="C805" t="s">
        <v>460</v>
      </c>
      <c r="D805" t="s">
        <v>2254</v>
      </c>
      <c r="E805" t="s">
        <v>130</v>
      </c>
      <c r="F805" t="s">
        <v>126</v>
      </c>
    </row>
    <row r="806" spans="1:6" ht="11.25" hidden="1" customHeight="1">
      <c r="A806">
        <v>4686</v>
      </c>
      <c r="B806" t="s">
        <v>2255</v>
      </c>
      <c r="C806" t="s">
        <v>1294</v>
      </c>
      <c r="D806" t="s">
        <v>2256</v>
      </c>
      <c r="E806" t="s">
        <v>468</v>
      </c>
      <c r="F806" t="s">
        <v>126</v>
      </c>
    </row>
    <row r="807" spans="1:6" ht="11.25" hidden="1" customHeight="1">
      <c r="A807">
        <v>4687</v>
      </c>
      <c r="B807" t="s">
        <v>2257</v>
      </c>
      <c r="C807" t="s">
        <v>2258</v>
      </c>
      <c r="D807" t="s">
        <v>2259</v>
      </c>
      <c r="E807" t="s">
        <v>2260</v>
      </c>
      <c r="F807" t="s">
        <v>126</v>
      </c>
    </row>
    <row r="808" spans="1:6" ht="11.25" hidden="1" customHeight="1">
      <c r="A808">
        <v>4688</v>
      </c>
      <c r="B808" t="s">
        <v>2261</v>
      </c>
      <c r="C808" t="s">
        <v>2262</v>
      </c>
      <c r="D808" t="s">
        <v>2263</v>
      </c>
      <c r="E808" t="s">
        <v>648</v>
      </c>
      <c r="F808" t="s">
        <v>126</v>
      </c>
    </row>
    <row r="809" spans="1:6" ht="11.25" hidden="1" customHeight="1">
      <c r="A809">
        <v>4689</v>
      </c>
      <c r="B809" t="s">
        <v>2264</v>
      </c>
      <c r="C809" t="s">
        <v>2265</v>
      </c>
      <c r="D809" t="s">
        <v>2266</v>
      </c>
      <c r="E809" t="s">
        <v>488</v>
      </c>
      <c r="F809" t="s">
        <v>126</v>
      </c>
    </row>
    <row r="810" spans="1:6" ht="11.25" hidden="1" customHeight="1">
      <c r="A810">
        <v>4690</v>
      </c>
      <c r="B810" t="s">
        <v>2267</v>
      </c>
      <c r="C810" t="s">
        <v>2268</v>
      </c>
      <c r="D810" t="s">
        <v>2269</v>
      </c>
      <c r="E810" t="s">
        <v>2270</v>
      </c>
      <c r="F810" t="s">
        <v>126</v>
      </c>
    </row>
    <row r="811" spans="1:6" ht="11.25" hidden="1" customHeight="1">
      <c r="A811">
        <v>4793</v>
      </c>
      <c r="B811" t="s">
        <v>1373</v>
      </c>
      <c r="C811" t="s">
        <v>1114</v>
      </c>
      <c r="D811" t="s">
        <v>1374</v>
      </c>
      <c r="E811" t="s">
        <v>1437</v>
      </c>
      <c r="F811" t="s">
        <v>104</v>
      </c>
    </row>
    <row r="812" spans="1:6" ht="11.25" hidden="1" customHeight="1">
      <c r="A812">
        <v>4794</v>
      </c>
      <c r="B812" t="s">
        <v>767</v>
      </c>
      <c r="C812" t="s">
        <v>1037</v>
      </c>
      <c r="D812" t="s">
        <v>769</v>
      </c>
      <c r="E812" t="s">
        <v>898</v>
      </c>
      <c r="F812" t="s">
        <v>111</v>
      </c>
    </row>
    <row r="813" spans="1:6" ht="11.25" hidden="1" customHeight="1">
      <c r="A813">
        <v>4795</v>
      </c>
      <c r="B813" t="s">
        <v>1262</v>
      </c>
      <c r="C813" t="s">
        <v>643</v>
      </c>
      <c r="D813" t="s">
        <v>1263</v>
      </c>
      <c r="E813" t="s">
        <v>601</v>
      </c>
      <c r="F813" t="s">
        <v>104</v>
      </c>
    </row>
    <row r="814" spans="1:6" ht="11.25" hidden="1" customHeight="1">
      <c r="A814">
        <v>4796</v>
      </c>
      <c r="B814" t="s">
        <v>613</v>
      </c>
      <c r="C814" t="s">
        <v>2271</v>
      </c>
      <c r="D814" t="s">
        <v>615</v>
      </c>
      <c r="E814" t="s">
        <v>898</v>
      </c>
      <c r="F814" t="s">
        <v>104</v>
      </c>
    </row>
    <row r="815" spans="1:6" ht="11.25" hidden="1" customHeight="1">
      <c r="A815">
        <v>4797</v>
      </c>
      <c r="B815" t="s">
        <v>2272</v>
      </c>
      <c r="C815" t="s">
        <v>2273</v>
      </c>
      <c r="D815" t="s">
        <v>2274</v>
      </c>
      <c r="E815" t="s">
        <v>1367</v>
      </c>
      <c r="F815" t="s">
        <v>104</v>
      </c>
    </row>
    <row r="816" spans="1:6" ht="11.25" hidden="1" customHeight="1">
      <c r="A816">
        <v>4814</v>
      </c>
      <c r="B816" t="s">
        <v>1870</v>
      </c>
      <c r="C816" t="s">
        <v>2275</v>
      </c>
      <c r="D816" t="s">
        <v>1871</v>
      </c>
      <c r="E816" t="s">
        <v>161</v>
      </c>
      <c r="F816" t="s">
        <v>126</v>
      </c>
    </row>
    <row r="817" ht="11.25" hidden="1" customHeight="1"/>
    <row r="818" ht="11.25" hidden="1" customHeight="1"/>
    <row r="819" ht="11.25" hidden="1" customHeight="1"/>
    <row r="820" ht="11.25" hidden="1" customHeight="1"/>
    <row r="821" ht="11.25" hidden="1" customHeight="1"/>
    <row r="822" ht="11.25" hidden="1" customHeight="1"/>
    <row r="823" ht="11.25" hidden="1" customHeight="1"/>
    <row r="824" ht="11.25" hidden="1" customHeight="1"/>
    <row r="825" ht="11.25" hidden="1" customHeight="1"/>
    <row r="826" ht="11.25" hidden="1" customHeight="1"/>
    <row r="827" ht="11.25" hidden="1" customHeight="1"/>
    <row r="828" ht="11.25" hidden="1" customHeight="1"/>
    <row r="829" ht="11.25" hidden="1" customHeight="1"/>
    <row r="830" ht="11.25" hidden="1" customHeight="1"/>
    <row r="831" ht="11.25" hidden="1" customHeight="1"/>
    <row r="832" ht="11.25" hidden="1" customHeight="1"/>
    <row r="833" ht="11.25" hidden="1" customHeight="1"/>
    <row r="834" ht="11.25" hidden="1" customHeight="1"/>
    <row r="835" ht="11.25" hidden="1" customHeight="1"/>
    <row r="836" ht="11.25" hidden="1" customHeight="1"/>
    <row r="837" ht="11.25" hidden="1" customHeight="1"/>
    <row r="838" ht="11.25" hidden="1" customHeight="1"/>
    <row r="839" ht="11.25" hidden="1" customHeight="1"/>
    <row r="840" ht="11.25" hidden="1" customHeight="1"/>
    <row r="841" ht="11.25" hidden="1" customHeight="1"/>
    <row r="842" ht="11.25" hidden="1" customHeight="1"/>
    <row r="843" ht="11.25" hidden="1" customHeight="1"/>
    <row r="844" ht="11.25" hidden="1" customHeight="1"/>
    <row r="845" ht="11.25" hidden="1" customHeight="1"/>
    <row r="846" ht="11.25" hidden="1" customHeight="1"/>
    <row r="847" ht="11.25" hidden="1" customHeight="1"/>
    <row r="848" ht="11.25" hidden="1" customHeight="1"/>
    <row r="849" ht="11.25" hidden="1" customHeight="1"/>
    <row r="850" ht="11.25" hidden="1" customHeight="1"/>
    <row r="851" ht="11.25" hidden="1" customHeight="1"/>
    <row r="852" ht="11.25" hidden="1" customHeight="1"/>
    <row r="853" ht="11.25" hidden="1" customHeight="1"/>
    <row r="854" ht="11.25" hidden="1" customHeight="1"/>
    <row r="855" ht="11.25" hidden="1" customHeight="1"/>
    <row r="856" ht="11.25" hidden="1" customHeight="1"/>
    <row r="857" ht="11.25" hidden="1" customHeight="1"/>
    <row r="858" ht="11.25" hidden="1" customHeight="1"/>
    <row r="859" ht="11.25" hidden="1" customHeight="1"/>
    <row r="860" ht="11.25" hidden="1" customHeight="1"/>
    <row r="861" ht="11.25" hidden="1" customHeight="1"/>
    <row r="862" ht="11.25" hidden="1" customHeight="1"/>
    <row r="863" ht="11.25" hidden="1" customHeight="1"/>
    <row r="864" ht="11.25" hidden="1" customHeight="1"/>
    <row r="865" ht="11.25" hidden="1" customHeight="1"/>
    <row r="866" ht="11.25" hidden="1" customHeight="1"/>
    <row r="867" ht="11.25" hidden="1" customHeight="1"/>
    <row r="868" ht="11.25" hidden="1" customHeight="1"/>
    <row r="869" ht="11.25" hidden="1" customHeight="1"/>
    <row r="870" ht="11.25" hidden="1" customHeight="1"/>
    <row r="871" ht="11.25" hidden="1" customHeight="1"/>
    <row r="872" ht="11.25" hidden="1" customHeight="1"/>
    <row r="873" ht="11.25" hidden="1" customHeight="1"/>
    <row r="874" ht="11.25" hidden="1" customHeight="1"/>
    <row r="875" ht="11.25" hidden="1" customHeight="1"/>
    <row r="876" ht="11.25" hidden="1" customHeight="1"/>
    <row r="877" ht="11.25" hidden="1" customHeight="1"/>
    <row r="878" ht="11.25" hidden="1" customHeight="1"/>
    <row r="879" ht="11.25" hidden="1" customHeight="1"/>
    <row r="880" ht="11.25" hidden="1" customHeight="1"/>
    <row r="881" ht="11.25" hidden="1" customHeight="1"/>
    <row r="882" ht="11.25" hidden="1" customHeight="1"/>
    <row r="883" ht="11.25" hidden="1" customHeight="1"/>
    <row r="884" ht="11.25" hidden="1" customHeight="1"/>
    <row r="885" ht="11.25" hidden="1" customHeight="1"/>
    <row r="886" ht="11.25" hidden="1" customHeight="1"/>
    <row r="887" ht="11.25" hidden="1" customHeight="1"/>
    <row r="888" ht="11.25" hidden="1" customHeight="1"/>
    <row r="889" ht="11.25" hidden="1" customHeight="1"/>
    <row r="890" ht="11.25" hidden="1" customHeight="1"/>
    <row r="891" ht="11.25" hidden="1" customHeight="1"/>
    <row r="892" ht="11.25" hidden="1" customHeight="1"/>
    <row r="893" ht="11.25" hidden="1" customHeight="1"/>
    <row r="894" ht="11.25" hidden="1" customHeight="1"/>
    <row r="895" ht="11.25" hidden="1" customHeight="1"/>
    <row r="896" ht="11.25" hidden="1" customHeight="1"/>
    <row r="897" spans="1:6" ht="11.25" hidden="1" customHeight="1"/>
    <row r="898" spans="1:6" ht="11.25" hidden="1" customHeight="1"/>
    <row r="899" spans="1:6" ht="11.25" hidden="1" customHeight="1"/>
    <row r="900" spans="1:6" ht="11.25" customHeight="1">
      <c r="A900" s="58" t="s">
        <v>37</v>
      </c>
      <c r="B900" s="64" t="s">
        <v>38</v>
      </c>
      <c r="C900" s="64" t="s">
        <v>39</v>
      </c>
      <c r="D900" s="64" t="s">
        <v>40</v>
      </c>
      <c r="E900" s="64" t="s">
        <v>41</v>
      </c>
      <c r="F900" s="64" t="s">
        <v>25</v>
      </c>
    </row>
    <row r="901" spans="1:6" ht="20.25" customHeight="1">
      <c r="A901" s="62"/>
      <c r="B901" s="62"/>
      <c r="C901" s="62"/>
      <c r="D901" s="62"/>
      <c r="E901" s="62"/>
      <c r="F901" s="62"/>
    </row>
    <row r="902" spans="1:6" ht="20.25" customHeight="1">
      <c r="A902" s="62"/>
      <c r="B902" s="62"/>
      <c r="C902" s="62"/>
      <c r="D902" s="62"/>
      <c r="E902" s="62"/>
      <c r="F902" s="62"/>
    </row>
    <row r="903" spans="1:6" ht="20.25" customHeight="1">
      <c r="A903" s="62"/>
      <c r="B903" s="62"/>
      <c r="C903" s="62"/>
      <c r="D903" s="62"/>
      <c r="E903" s="62"/>
      <c r="F903" s="62"/>
    </row>
    <row r="904" spans="1:6" ht="20.25" customHeight="1">
      <c r="A904" s="62"/>
      <c r="B904" s="62"/>
      <c r="C904" s="62"/>
      <c r="D904" s="62"/>
      <c r="E904" s="62"/>
      <c r="F904" s="62"/>
    </row>
    <row r="905" spans="1:6" ht="20.25" customHeight="1">
      <c r="A905" s="62"/>
      <c r="B905" s="62"/>
      <c r="C905" s="62"/>
      <c r="D905" s="62"/>
      <c r="E905" s="62"/>
      <c r="F905" s="62"/>
    </row>
    <row r="906" spans="1:6" ht="20.25" customHeight="1">
      <c r="A906" s="62"/>
      <c r="B906" s="62"/>
      <c r="C906" s="62"/>
      <c r="D906" s="62"/>
      <c r="E906" s="62"/>
      <c r="F906" s="62"/>
    </row>
    <row r="907" spans="1:6" ht="20.25" customHeight="1">
      <c r="A907" s="62"/>
      <c r="B907" s="62"/>
      <c r="C907" s="62"/>
      <c r="D907" s="62"/>
      <c r="E907" s="62"/>
      <c r="F907" s="62"/>
    </row>
    <row r="908" spans="1:6" ht="20.25" customHeight="1">
      <c r="A908" s="62"/>
      <c r="B908" s="62"/>
      <c r="C908" s="62"/>
      <c r="D908" s="62"/>
      <c r="E908" s="62"/>
      <c r="F908" s="62"/>
    </row>
    <row r="909" spans="1:6" ht="20.25" customHeight="1">
      <c r="A909" s="62"/>
      <c r="B909" s="62"/>
      <c r="C909" s="62"/>
      <c r="D909" s="62"/>
      <c r="E909" s="62"/>
      <c r="F909" s="62"/>
    </row>
    <row r="910" spans="1:6" ht="20.25" customHeight="1">
      <c r="A910" s="62"/>
      <c r="B910" s="62"/>
      <c r="C910" s="62"/>
      <c r="D910" s="62"/>
      <c r="E910" s="62"/>
      <c r="F910" s="62"/>
    </row>
    <row r="911" spans="1:6" ht="20.25" customHeight="1">
      <c r="A911" s="62"/>
      <c r="B911" s="62"/>
      <c r="C911" s="62"/>
      <c r="D911" s="62"/>
      <c r="E911" s="62"/>
      <c r="F911" s="62"/>
    </row>
    <row r="912" spans="1:6" ht="20.25" customHeight="1">
      <c r="A912" s="62"/>
      <c r="B912" s="62"/>
      <c r="C912" s="62"/>
      <c r="D912" s="62"/>
      <c r="E912" s="62"/>
      <c r="F912" s="62"/>
    </row>
    <row r="913" spans="1:6" ht="20.25" customHeight="1">
      <c r="A913" s="62"/>
      <c r="B913" s="62"/>
      <c r="C913" s="62"/>
      <c r="D913" s="62"/>
      <c r="E913" s="62"/>
      <c r="F913" s="62"/>
    </row>
    <row r="914" spans="1:6" ht="20.25" customHeight="1">
      <c r="A914" s="62"/>
      <c r="B914" s="62"/>
      <c r="C914" s="62"/>
      <c r="D914" s="62"/>
      <c r="E914" s="62"/>
      <c r="F914" s="62"/>
    </row>
    <row r="915" spans="1:6" ht="20.25" customHeight="1">
      <c r="A915" s="62"/>
      <c r="B915" s="62"/>
      <c r="C915" s="62"/>
      <c r="D915" s="62"/>
      <c r="E915" s="62"/>
      <c r="F915" s="62"/>
    </row>
    <row r="916" spans="1:6" ht="20.25" customHeight="1">
      <c r="A916" s="62"/>
      <c r="B916" s="62"/>
      <c r="C916" s="62"/>
      <c r="D916" s="62"/>
      <c r="E916" s="62"/>
      <c r="F916" s="62"/>
    </row>
    <row r="917" spans="1:6" ht="20.25" customHeight="1">
      <c r="A917" s="62"/>
      <c r="B917" s="62"/>
      <c r="C917" s="62"/>
      <c r="D917" s="62"/>
      <c r="E917" s="62"/>
      <c r="F917" s="62"/>
    </row>
    <row r="918" spans="1:6" ht="20.25" customHeight="1">
      <c r="A918" s="62"/>
      <c r="B918" s="62"/>
      <c r="C918" s="62"/>
      <c r="D918" s="62"/>
      <c r="E918" s="62"/>
      <c r="F918" s="62"/>
    </row>
    <row r="919" spans="1:6" ht="20.25" customHeight="1">
      <c r="A919" s="62"/>
      <c r="B919" s="62"/>
      <c r="C919" s="62"/>
      <c r="D919" s="62"/>
      <c r="E919" s="62"/>
      <c r="F919" s="62"/>
    </row>
    <row r="920" spans="1:6" ht="20.25" customHeight="1">
      <c r="A920" s="62"/>
      <c r="B920" s="62"/>
      <c r="C920" s="62"/>
      <c r="D920" s="62"/>
      <c r="E920" s="62"/>
      <c r="F920" s="62"/>
    </row>
    <row r="921" spans="1:6" ht="20.25" customHeight="1">
      <c r="A921" s="62"/>
      <c r="B921" s="62"/>
      <c r="C921" s="62"/>
      <c r="D921" s="62"/>
      <c r="E921" s="62"/>
      <c r="F921" s="62"/>
    </row>
    <row r="922" spans="1:6" ht="20.25" customHeight="1">
      <c r="A922" s="62"/>
      <c r="B922" s="62"/>
      <c r="C922" s="62"/>
      <c r="D922" s="62"/>
      <c r="E922" s="62"/>
      <c r="F922" s="62"/>
    </row>
    <row r="923" spans="1:6" ht="20.25" customHeight="1">
      <c r="A923" s="62"/>
      <c r="B923" s="62"/>
      <c r="C923" s="62"/>
      <c r="D923" s="62"/>
      <c r="E923" s="62"/>
      <c r="F923" s="62"/>
    </row>
    <row r="924" spans="1:6" ht="20.25" customHeight="1">
      <c r="A924" s="62"/>
      <c r="B924" s="62"/>
      <c r="C924" s="62"/>
      <c r="D924" s="62"/>
      <c r="E924" s="62"/>
      <c r="F924" s="62"/>
    </row>
    <row r="925" spans="1:6" ht="20.25" customHeight="1">
      <c r="A925" s="62"/>
      <c r="B925" s="62"/>
      <c r="C925" s="62"/>
      <c r="D925" s="62"/>
      <c r="E925" s="62"/>
      <c r="F925" s="62"/>
    </row>
    <row r="926" spans="1:6" ht="20.25" customHeight="1">
      <c r="A926" s="62"/>
      <c r="B926" s="62"/>
      <c r="C926" s="62"/>
      <c r="D926" s="62"/>
      <c r="E926" s="62"/>
      <c r="F926" s="62"/>
    </row>
    <row r="927" spans="1:6" ht="20.25" customHeight="1">
      <c r="A927" s="62"/>
      <c r="B927" s="62"/>
      <c r="C927" s="62"/>
      <c r="D927" s="62"/>
      <c r="E927" s="62"/>
      <c r="F927" s="62"/>
    </row>
    <row r="928" spans="1:6" ht="20.25" customHeight="1">
      <c r="A928" s="62"/>
      <c r="B928" s="62"/>
      <c r="C928" s="62"/>
      <c r="D928" s="62"/>
      <c r="E928" s="62"/>
      <c r="F928" s="62"/>
    </row>
    <row r="929" spans="1:6" ht="20.25" customHeight="1">
      <c r="A929" s="62"/>
      <c r="B929" s="62"/>
      <c r="C929" s="62"/>
      <c r="D929" s="62"/>
      <c r="E929" s="62"/>
      <c r="F929" s="62"/>
    </row>
    <row r="930" spans="1:6" ht="20.25" customHeight="1">
      <c r="A930" s="62"/>
      <c r="B930" s="62"/>
      <c r="C930" s="62"/>
      <c r="D930" s="62"/>
      <c r="E930" s="62"/>
      <c r="F930" s="62"/>
    </row>
    <row r="931" spans="1:6" ht="20.25" customHeight="1">
      <c r="A931" s="62"/>
      <c r="B931" s="62"/>
      <c r="C931" s="62"/>
      <c r="D931" s="62"/>
      <c r="E931" s="62"/>
      <c r="F931" s="62"/>
    </row>
    <row r="932" spans="1:6" ht="20.25" customHeight="1">
      <c r="A932" s="62"/>
      <c r="B932" s="62"/>
      <c r="C932" s="62"/>
      <c r="D932" s="62"/>
      <c r="E932" s="62"/>
      <c r="F932" s="62"/>
    </row>
    <row r="933" spans="1:6" ht="20.25" customHeight="1">
      <c r="A933" s="62"/>
      <c r="B933" s="62"/>
      <c r="C933" s="62"/>
      <c r="D933" s="62"/>
      <c r="E933" s="62"/>
      <c r="F933" s="62"/>
    </row>
    <row r="934" spans="1:6" ht="20.25" customHeight="1">
      <c r="A934" s="62"/>
      <c r="B934" s="62"/>
      <c r="C934" s="62"/>
      <c r="D934" s="62"/>
      <c r="E934" s="62"/>
      <c r="F934" s="62"/>
    </row>
    <row r="935" spans="1:6" ht="20.25" customHeight="1">
      <c r="A935" s="62"/>
      <c r="B935" s="62"/>
      <c r="C935" s="62"/>
      <c r="D935" s="62"/>
      <c r="E935" s="62"/>
      <c r="F935" s="62"/>
    </row>
    <row r="936" spans="1:6" ht="20.25" customHeight="1">
      <c r="A936" s="62"/>
      <c r="B936" s="62"/>
      <c r="C936" s="62"/>
      <c r="D936" s="62"/>
      <c r="E936" s="62"/>
      <c r="F936" s="62"/>
    </row>
    <row r="937" spans="1:6" ht="20.25" customHeight="1">
      <c r="A937" s="62"/>
      <c r="B937" s="62"/>
      <c r="C937" s="62"/>
      <c r="D937" s="62"/>
      <c r="E937" s="62"/>
      <c r="F937" s="62"/>
    </row>
    <row r="938" spans="1:6" ht="20.25" customHeight="1">
      <c r="A938" s="62"/>
      <c r="B938" s="62"/>
      <c r="C938" s="62"/>
      <c r="D938" s="62"/>
      <c r="E938" s="62"/>
      <c r="F938" s="62"/>
    </row>
    <row r="939" spans="1:6" ht="20.25" customHeight="1">
      <c r="A939" s="62"/>
      <c r="B939" s="62"/>
      <c r="C939" s="62"/>
      <c r="D939" s="62"/>
      <c r="E939" s="62"/>
      <c r="F939" s="62"/>
    </row>
    <row r="940" spans="1:6" ht="20.25" customHeight="1">
      <c r="A940" s="62"/>
      <c r="B940" s="62"/>
      <c r="C940" s="62"/>
      <c r="D940" s="62"/>
      <c r="E940" s="62"/>
      <c r="F940" s="62"/>
    </row>
    <row r="941" spans="1:6" ht="20.25" customHeight="1">
      <c r="A941" s="62"/>
      <c r="B941" s="62"/>
      <c r="C941" s="62"/>
      <c r="D941" s="62"/>
      <c r="E941" s="62"/>
      <c r="F941" s="62"/>
    </row>
    <row r="942" spans="1:6" ht="20.25" customHeight="1">
      <c r="A942" s="62"/>
      <c r="B942" s="62"/>
      <c r="C942" s="62"/>
      <c r="D942" s="62"/>
      <c r="E942" s="62"/>
      <c r="F942" s="62"/>
    </row>
    <row r="943" spans="1:6" ht="20.25" customHeight="1">
      <c r="A943" s="62"/>
      <c r="B943" s="62"/>
      <c r="C943" s="62"/>
      <c r="D943" s="62"/>
      <c r="E943" s="62"/>
      <c r="F943" s="62"/>
    </row>
    <row r="944" spans="1:6" ht="20.25" customHeight="1">
      <c r="A944" s="62"/>
      <c r="B944" s="62"/>
      <c r="C944" s="62"/>
      <c r="D944" s="62"/>
      <c r="E944" s="62"/>
      <c r="F944" s="62"/>
    </row>
    <row r="945" spans="1:6" ht="20.25" customHeight="1">
      <c r="A945" s="62"/>
      <c r="B945" s="62"/>
      <c r="C945" s="62"/>
      <c r="D945" s="62"/>
      <c r="E945" s="62"/>
      <c r="F945" s="62"/>
    </row>
    <row r="946" spans="1:6" ht="20.25" customHeight="1">
      <c r="A946" s="62"/>
      <c r="B946" s="62"/>
      <c r="C946" s="62"/>
      <c r="D946" s="62"/>
      <c r="E946" s="62"/>
      <c r="F946" s="62"/>
    </row>
    <row r="947" spans="1:6" ht="20.25" customHeight="1">
      <c r="A947" s="62"/>
      <c r="B947" s="62"/>
      <c r="C947" s="62"/>
      <c r="D947" s="62"/>
      <c r="E947" s="62"/>
      <c r="F947" s="62"/>
    </row>
    <row r="948" spans="1:6" ht="20.25" customHeight="1">
      <c r="A948" s="62"/>
      <c r="B948" s="62"/>
      <c r="C948" s="62"/>
      <c r="D948" s="62"/>
      <c r="E948" s="62"/>
      <c r="F948" s="62"/>
    </row>
    <row r="949" spans="1:6" ht="20.25" customHeight="1">
      <c r="A949" s="62"/>
      <c r="B949" s="62"/>
      <c r="C949" s="62"/>
      <c r="D949" s="62"/>
      <c r="E949" s="62"/>
      <c r="F949" s="62"/>
    </row>
    <row r="950" spans="1:6" ht="20.25" customHeight="1">
      <c r="A950" s="62"/>
      <c r="B950" s="62"/>
      <c r="C950" s="62"/>
      <c r="D950" s="62"/>
      <c r="E950" s="62"/>
      <c r="F950" s="62"/>
    </row>
    <row r="951" spans="1:6" ht="20.25" customHeight="1">
      <c r="A951" s="62"/>
      <c r="B951" s="62"/>
      <c r="C951" s="62"/>
      <c r="D951" s="62"/>
      <c r="E951" s="62"/>
      <c r="F951" s="62"/>
    </row>
    <row r="952" spans="1:6" ht="20.25" customHeight="1">
      <c r="A952" s="62"/>
      <c r="B952" s="62"/>
      <c r="C952" s="62"/>
      <c r="D952" s="62"/>
      <c r="E952" s="62"/>
      <c r="F952" s="62"/>
    </row>
    <row r="953" spans="1:6" ht="20.25" customHeight="1">
      <c r="A953" s="62"/>
      <c r="B953" s="62"/>
      <c r="C953" s="62"/>
      <c r="D953" s="62"/>
      <c r="E953" s="62"/>
      <c r="F953" s="62"/>
    </row>
    <row r="954" spans="1:6" ht="20.25" customHeight="1">
      <c r="A954" s="62"/>
      <c r="B954" s="62"/>
      <c r="C954" s="62"/>
      <c r="D954" s="62"/>
      <c r="E954" s="62"/>
      <c r="F954" s="62"/>
    </row>
    <row r="955" spans="1:6" ht="20.25" customHeight="1">
      <c r="A955" s="62"/>
      <c r="B955" s="62"/>
      <c r="C955" s="62"/>
      <c r="D955" s="62"/>
      <c r="E955" s="62"/>
      <c r="F955" s="62"/>
    </row>
    <row r="956" spans="1:6" ht="20.25" customHeight="1">
      <c r="A956" s="62"/>
      <c r="B956" s="62"/>
      <c r="C956" s="62"/>
      <c r="D956" s="62"/>
      <c r="E956" s="62"/>
      <c r="F956" s="62"/>
    </row>
    <row r="957" spans="1:6" ht="20.25" customHeight="1">
      <c r="A957" s="62"/>
      <c r="B957" s="62"/>
      <c r="C957" s="62"/>
      <c r="D957" s="62"/>
      <c r="E957" s="62"/>
      <c r="F957" s="62"/>
    </row>
    <row r="958" spans="1:6" ht="20.25" customHeight="1">
      <c r="A958" s="62"/>
      <c r="B958" s="62"/>
      <c r="C958" s="62"/>
      <c r="D958" s="62"/>
      <c r="E958" s="62"/>
      <c r="F958" s="62"/>
    </row>
    <row r="959" spans="1:6" ht="20.25" customHeight="1">
      <c r="A959" s="62"/>
      <c r="B959" s="62"/>
      <c r="C959" s="62"/>
      <c r="D959" s="62"/>
      <c r="E959" s="62"/>
      <c r="F959" s="62"/>
    </row>
    <row r="960" spans="1:6" ht="20.25" customHeight="1">
      <c r="A960" s="62"/>
      <c r="B960" s="62"/>
      <c r="C960" s="62"/>
      <c r="D960" s="62"/>
      <c r="E960" s="62"/>
      <c r="F960" s="62"/>
    </row>
    <row r="961" spans="1:6" ht="20.25" customHeight="1">
      <c r="A961" s="62"/>
      <c r="B961" s="62"/>
      <c r="C961" s="62"/>
      <c r="D961" s="62"/>
      <c r="E961" s="62"/>
      <c r="F961" s="62"/>
    </row>
    <row r="962" spans="1:6" ht="20.25" customHeight="1">
      <c r="A962" s="62"/>
      <c r="B962" s="62"/>
      <c r="C962" s="62"/>
      <c r="D962" s="62"/>
      <c r="E962" s="62"/>
      <c r="F962" s="62"/>
    </row>
    <row r="963" spans="1:6" ht="20.25" customHeight="1">
      <c r="A963" s="62"/>
      <c r="B963" s="62"/>
      <c r="C963" s="62"/>
      <c r="D963" s="62"/>
      <c r="E963" s="62"/>
      <c r="F963" s="62"/>
    </row>
    <row r="964" spans="1:6" ht="20.25" customHeight="1">
      <c r="A964" s="62"/>
      <c r="B964" s="62"/>
      <c r="C964" s="62"/>
      <c r="D964" s="62"/>
      <c r="E964" s="62"/>
      <c r="F964" s="62"/>
    </row>
    <row r="965" spans="1:6" ht="20.25" customHeight="1">
      <c r="A965" s="62"/>
      <c r="B965" s="62"/>
      <c r="C965" s="62"/>
      <c r="D965" s="62"/>
      <c r="E965" s="62"/>
      <c r="F965" s="62"/>
    </row>
    <row r="966" spans="1:6" ht="20.25" customHeight="1">
      <c r="A966" s="62"/>
      <c r="B966" s="62"/>
      <c r="C966" s="62"/>
      <c r="D966" s="62"/>
      <c r="E966" s="62"/>
      <c r="F966" s="62"/>
    </row>
    <row r="967" spans="1:6" ht="20.25" customHeight="1">
      <c r="A967" s="62"/>
      <c r="B967" s="62"/>
      <c r="C967" s="62"/>
      <c r="D967" s="62"/>
      <c r="E967" s="62"/>
      <c r="F967" s="62"/>
    </row>
    <row r="968" spans="1:6" ht="20.25" customHeight="1">
      <c r="A968" s="62"/>
      <c r="B968" s="62"/>
      <c r="C968" s="62"/>
      <c r="D968" s="62"/>
      <c r="E968" s="62"/>
      <c r="F968" s="62"/>
    </row>
    <row r="969" spans="1:6" ht="20.25" customHeight="1">
      <c r="A969" s="62"/>
      <c r="B969" s="62"/>
      <c r="C969" s="62"/>
      <c r="D969" s="62"/>
      <c r="E969" s="62"/>
      <c r="F969" s="62"/>
    </row>
    <row r="970" spans="1:6" ht="20.25" customHeight="1">
      <c r="A970" s="62"/>
      <c r="B970" s="62"/>
      <c r="C970" s="62"/>
      <c r="D970" s="62"/>
      <c r="E970" s="62"/>
      <c r="F970" s="62"/>
    </row>
    <row r="971" spans="1:6" ht="20.25" customHeight="1">
      <c r="A971" s="62"/>
      <c r="B971" s="62"/>
      <c r="C971" s="62"/>
      <c r="D971" s="62"/>
      <c r="E971" s="62"/>
      <c r="F971" s="62"/>
    </row>
    <row r="972" spans="1:6" ht="20.25" customHeight="1">
      <c r="A972" s="62"/>
      <c r="B972" s="62"/>
      <c r="C972" s="62"/>
      <c r="D972" s="62"/>
      <c r="E972" s="62"/>
      <c r="F972" s="62"/>
    </row>
    <row r="973" spans="1:6" ht="20.25" customHeight="1">
      <c r="A973" s="62"/>
      <c r="B973" s="62"/>
      <c r="C973" s="62"/>
      <c r="D973" s="62"/>
      <c r="E973" s="62"/>
      <c r="F973" s="62"/>
    </row>
    <row r="974" spans="1:6" ht="20.25" customHeight="1">
      <c r="A974" s="62"/>
      <c r="B974" s="62"/>
      <c r="C974" s="62"/>
      <c r="D974" s="62"/>
      <c r="E974" s="62"/>
      <c r="F974" s="62"/>
    </row>
    <row r="975" spans="1:6" ht="20.25" customHeight="1">
      <c r="A975" s="62"/>
      <c r="B975" s="62"/>
      <c r="C975" s="62"/>
      <c r="D975" s="62"/>
      <c r="E975" s="62"/>
      <c r="F975" s="62"/>
    </row>
    <row r="976" spans="1:6" ht="20.25" customHeight="1">
      <c r="A976" s="62"/>
      <c r="B976" s="62"/>
      <c r="C976" s="62"/>
      <c r="D976" s="62"/>
      <c r="E976" s="62"/>
      <c r="F976" s="62"/>
    </row>
    <row r="977" spans="1:6" ht="20.25" customHeight="1">
      <c r="A977" s="62"/>
      <c r="B977" s="62"/>
      <c r="C977" s="62"/>
      <c r="D977" s="62"/>
      <c r="E977" s="62"/>
      <c r="F977" s="62"/>
    </row>
    <row r="978" spans="1:6" ht="20.25" customHeight="1">
      <c r="A978" s="62"/>
      <c r="B978" s="62"/>
      <c r="C978" s="62"/>
      <c r="D978" s="62"/>
      <c r="E978" s="62"/>
      <c r="F978" s="62"/>
    </row>
    <row r="979" spans="1:6" ht="20.25" customHeight="1">
      <c r="A979" s="62"/>
      <c r="B979" s="62"/>
      <c r="C979" s="62"/>
      <c r="D979" s="62"/>
      <c r="E979" s="62"/>
      <c r="F979" s="62"/>
    </row>
    <row r="980" spans="1:6" ht="20.25" customHeight="1">
      <c r="A980" s="62"/>
      <c r="B980" s="62"/>
      <c r="C980" s="62"/>
      <c r="D980" s="62"/>
      <c r="E980" s="62"/>
      <c r="F980" s="62"/>
    </row>
    <row r="981" spans="1:6" ht="20.25" customHeight="1">
      <c r="A981" s="62"/>
      <c r="B981" s="62"/>
      <c r="C981" s="62"/>
      <c r="D981" s="62"/>
      <c r="E981" s="62"/>
      <c r="F981" s="62"/>
    </row>
    <row r="982" spans="1:6" ht="20.25" customHeight="1">
      <c r="A982" s="62"/>
      <c r="B982" s="62"/>
      <c r="C982" s="62"/>
      <c r="D982" s="62"/>
      <c r="E982" s="62"/>
      <c r="F982" s="62"/>
    </row>
    <row r="983" spans="1:6" ht="20.25" customHeight="1">
      <c r="A983" s="62"/>
      <c r="B983" s="62"/>
      <c r="C983" s="62"/>
      <c r="D983" s="62"/>
      <c r="E983" s="62"/>
      <c r="F983" s="62"/>
    </row>
    <row r="984" spans="1:6" ht="20.25" customHeight="1">
      <c r="A984" s="62"/>
      <c r="B984" s="62"/>
      <c r="C984" s="62"/>
      <c r="D984" s="62"/>
      <c r="E984" s="62"/>
      <c r="F984" s="62"/>
    </row>
    <row r="985" spans="1:6" ht="20.25" customHeight="1">
      <c r="A985" s="62"/>
      <c r="B985" s="62"/>
      <c r="C985" s="62"/>
      <c r="D985" s="62"/>
      <c r="E985" s="62"/>
      <c r="F985" s="62"/>
    </row>
    <row r="986" spans="1:6" ht="20.25" customHeight="1">
      <c r="A986" s="62"/>
      <c r="B986" s="62"/>
      <c r="C986" s="62"/>
      <c r="D986" s="62"/>
      <c r="E986" s="62"/>
      <c r="F986" s="62"/>
    </row>
    <row r="987" spans="1:6" ht="20.25" customHeight="1">
      <c r="A987" s="62"/>
      <c r="B987" s="62"/>
      <c r="C987" s="62"/>
      <c r="D987" s="62"/>
      <c r="E987" s="62"/>
      <c r="F987" s="62"/>
    </row>
    <row r="988" spans="1:6" ht="20.25" customHeight="1">
      <c r="A988" s="62"/>
      <c r="B988" s="62"/>
      <c r="C988" s="62"/>
      <c r="D988" s="62"/>
      <c r="E988" s="62"/>
      <c r="F988" s="62"/>
    </row>
    <row r="989" spans="1:6" ht="20.25" customHeight="1">
      <c r="A989" s="62"/>
      <c r="B989" s="62"/>
      <c r="C989" s="62"/>
      <c r="D989" s="62"/>
      <c r="E989" s="62"/>
      <c r="F989" s="62"/>
    </row>
    <row r="990" spans="1:6" ht="20.25" customHeight="1">
      <c r="A990" s="62"/>
      <c r="B990" s="62"/>
      <c r="C990" s="62"/>
      <c r="D990" s="62"/>
      <c r="E990" s="62"/>
      <c r="F990" s="62"/>
    </row>
    <row r="991" spans="1:6" ht="20.25" customHeight="1">
      <c r="A991" s="62"/>
      <c r="B991" s="62"/>
      <c r="C991" s="62"/>
      <c r="D991" s="62"/>
      <c r="E991" s="62"/>
      <c r="F991" s="62"/>
    </row>
    <row r="992" spans="1:6" ht="20.25" customHeight="1">
      <c r="A992" s="62"/>
      <c r="B992" s="62"/>
      <c r="C992" s="62"/>
      <c r="D992" s="62"/>
      <c r="E992" s="62"/>
      <c r="F992" s="62"/>
    </row>
    <row r="993" spans="1:6" ht="20.25" customHeight="1">
      <c r="A993" s="62"/>
      <c r="B993" s="62"/>
      <c r="C993" s="62"/>
      <c r="D993" s="62"/>
      <c r="E993" s="62"/>
      <c r="F993" s="62"/>
    </row>
    <row r="994" spans="1:6" ht="20.25" customHeight="1">
      <c r="A994" s="62"/>
      <c r="B994" s="62"/>
      <c r="C994" s="62"/>
      <c r="D994" s="62"/>
      <c r="E994" s="62"/>
      <c r="F994" s="62"/>
    </row>
    <row r="995" spans="1:6" ht="20.25" customHeight="1">
      <c r="A995" s="62"/>
      <c r="B995" s="62"/>
      <c r="C995" s="62"/>
      <c r="D995" s="62"/>
      <c r="E995" s="62"/>
      <c r="F995" s="62"/>
    </row>
    <row r="996" spans="1:6" ht="20.25" customHeight="1">
      <c r="A996" s="62"/>
      <c r="B996" s="62"/>
      <c r="C996" s="62"/>
      <c r="D996" s="62"/>
      <c r="E996" s="62"/>
      <c r="F996" s="62"/>
    </row>
    <row r="997" spans="1:6" ht="20.25" customHeight="1">
      <c r="A997" s="62"/>
      <c r="B997" s="62"/>
      <c r="C997" s="62"/>
      <c r="D997" s="62"/>
      <c r="E997" s="62"/>
      <c r="F997" s="62"/>
    </row>
    <row r="998" spans="1:6" ht="20.25" customHeight="1">
      <c r="A998" s="62"/>
      <c r="B998" s="62"/>
      <c r="C998" s="62"/>
      <c r="D998" s="62"/>
      <c r="E998" s="62"/>
      <c r="F998" s="62"/>
    </row>
    <row r="999" spans="1:6" ht="20.25" customHeight="1">
      <c r="A999" s="62"/>
      <c r="B999" s="62"/>
      <c r="C999" s="62"/>
      <c r="D999" s="62"/>
      <c r="E999" s="62"/>
      <c r="F999" s="62"/>
    </row>
    <row r="1000" spans="1:6" ht="20.25" customHeight="1">
      <c r="A1000" s="62"/>
      <c r="B1000" s="62"/>
      <c r="C1000" s="62"/>
      <c r="D1000" s="62"/>
      <c r="E1000" s="62"/>
      <c r="F1000" s="62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9"/>
  <sheetViews>
    <sheetView workbookViewId="0">
      <selection activeCell="J5" sqref="J5"/>
    </sheetView>
  </sheetViews>
  <sheetFormatPr defaultRowHeight="18"/>
  <cols>
    <col min="5" max="10" width="11" customWidth="1"/>
  </cols>
  <sheetData>
    <row r="1" spans="1:10">
      <c r="A1" t="s">
        <v>86</v>
      </c>
      <c r="B1" t="s">
        <v>87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</row>
    <row r="2" spans="1:10">
      <c r="A2" t="str">
        <f>IF(記録入力!E7="","",110000+記録入力!$C$1)</f>
        <v/>
      </c>
      <c r="B2" t="str">
        <f>IF(A2="","",記録入力!C2&amp;"B")</f>
        <v/>
      </c>
      <c r="D2" t="str">
        <f>記録入力!N7</f>
        <v/>
      </c>
      <c r="E2" t="str" cm="1">
        <f t="array" ref="E2">INDEX(master2!$A$2:$A$49,COLUMN(A1)+(ROW(A1)-1)*6)</f>
        <v/>
      </c>
      <c r="F2" t="str" cm="1">
        <f t="array" ref="F2">INDEX(master2!$A$2:$A$49,COLUMN(B1)+(ROW(B1)-1)*6)</f>
        <v/>
      </c>
      <c r="G2" t="str" cm="1">
        <f t="array" ref="G2">INDEX(master2!$A$2:$A$49,COLUMN(C1)+(ROW(C1)-1)*6)</f>
        <v/>
      </c>
      <c r="H2" t="str" cm="1">
        <f t="array" ref="H2">INDEX(master2!$A$2:$A$49,COLUMN(D1)+(ROW(D1)-1)*6)</f>
        <v/>
      </c>
      <c r="I2" t="str" cm="1">
        <f t="array" ref="I2">INDEX(master2!$A$2:$A$49,COLUMN(E1)+(ROW(E1)-1)*6)</f>
        <v/>
      </c>
      <c r="J2" t="str" cm="1">
        <f t="array" ref="J2">INDEX(master2!$A$2:$A$49,COLUMN(F1)+(ROW(F1)-1)*6)</f>
        <v/>
      </c>
    </row>
    <row r="3" spans="1:10">
      <c r="A3" t="str">
        <f>IF(記録入力!E13="","",120000+記録入力!$C$1)</f>
        <v/>
      </c>
      <c r="B3" t="str">
        <f>IF(A3="","",記録入力!C2&amp;"C")</f>
        <v/>
      </c>
      <c r="D3" t="str">
        <f>記録入力!N13</f>
        <v/>
      </c>
      <c r="E3" t="str" cm="1">
        <f t="array" ref="E3">INDEX(master2!$A$2:$A$49,COLUMN(A2)+(ROW(A2)-1)*6)</f>
        <v/>
      </c>
      <c r="F3" t="str" cm="1">
        <f t="array" ref="F3">INDEX(master2!$A$2:$A$49,COLUMN(B2)+(ROW(B2)-1)*6)</f>
        <v/>
      </c>
      <c r="G3" t="str" cm="1">
        <f t="array" ref="G3">INDEX(master2!$A$2:$A$49,COLUMN(C2)+(ROW(C2)-1)*6)</f>
        <v/>
      </c>
      <c r="H3" t="str" cm="1">
        <f t="array" ref="H3">INDEX(master2!$A$2:$A$49,COLUMN(D2)+(ROW(D2)-1)*6)</f>
        <v/>
      </c>
      <c r="I3" t="str" cm="1">
        <f t="array" ref="I3">INDEX(master2!$A$2:$A$49,COLUMN(E2)+(ROW(E2)-1)*6)</f>
        <v/>
      </c>
      <c r="J3" t="str" cm="1">
        <f t="array" ref="J3">INDEX(master2!$A$2:$A$49,COLUMN(F2)+(ROW(F2)-1)*6)</f>
        <v/>
      </c>
    </row>
    <row r="4" spans="1:10">
      <c r="A4" t="str">
        <f>IF(記録入力!E19="","",130000+記録入力!$C$1)</f>
        <v/>
      </c>
      <c r="B4" t="str">
        <f>IF(A4="","",記録入力!C2&amp;"D")</f>
        <v/>
      </c>
      <c r="D4" t="str">
        <f>記録入力!N19</f>
        <v/>
      </c>
      <c r="E4" t="str" cm="1">
        <f t="array" ref="E4">INDEX(master2!$A$2:$A$49,COLUMN(A3)+(ROW(A3)-1)*6)</f>
        <v/>
      </c>
      <c r="F4" t="str" cm="1">
        <f t="array" ref="F4">INDEX(master2!$A$2:$A$49,COLUMN(B3)+(ROW(B3)-1)*6)</f>
        <v/>
      </c>
      <c r="G4" t="str" cm="1">
        <f t="array" ref="G4">INDEX(master2!$A$2:$A$49,COLUMN(C3)+(ROW(C3)-1)*6)</f>
        <v/>
      </c>
      <c r="H4" t="str" cm="1">
        <f t="array" ref="H4">INDEX(master2!$A$2:$A$49,COLUMN(D3)+(ROW(D3)-1)*6)</f>
        <v/>
      </c>
      <c r="I4" t="str" cm="1">
        <f t="array" ref="I4">INDEX(master2!$A$2:$A$49,COLUMN(E3)+(ROW(E3)-1)*6)</f>
        <v/>
      </c>
      <c r="J4" t="str" cm="1">
        <f t="array" ref="J4">INDEX(master2!$A$2:$A$49,COLUMN(F3)+(ROW(F3)-1)*6)</f>
        <v/>
      </c>
    </row>
    <row r="5" spans="1:10">
      <c r="A5" t="str">
        <f>IF(記録入力!E25="","",140000+記録入力!$C$1)</f>
        <v/>
      </c>
      <c r="B5" t="str">
        <f>IF(A5="","",記録入力!C2&amp;"E")</f>
        <v/>
      </c>
      <c r="D5" t="str">
        <f>記録入力!N25</f>
        <v/>
      </c>
      <c r="E5" t="str" cm="1">
        <f t="array" ref="E5">INDEX(master2!$A$2:$A$49,COLUMN(A4)+(ROW(A4)-1)*6)</f>
        <v/>
      </c>
      <c r="F5" t="str" cm="1">
        <f t="array" ref="F5">INDEX(master2!$A$2:$A$49,COLUMN(B4)+(ROW(B4)-1)*6)</f>
        <v/>
      </c>
      <c r="G5" t="str" cm="1">
        <f t="array" ref="G5">INDEX(master2!$A$2:$A$49,COLUMN(C4)+(ROW(C4)-1)*6)</f>
        <v/>
      </c>
      <c r="H5" t="str" cm="1">
        <f t="array" ref="H5">INDEX(master2!$A$2:$A$49,COLUMN(D4)+(ROW(D4)-1)*6)</f>
        <v/>
      </c>
      <c r="I5" t="str" cm="1">
        <f t="array" ref="I5">INDEX(master2!$A$2:$A$49,COLUMN(E4)+(ROW(E4)-1)*6)</f>
        <v/>
      </c>
      <c r="J5" t="str" cm="1">
        <f t="array" ref="J5">INDEX(master2!$A$2:$A$49,COLUMN(F4)+(ROW(F4)-1)*6)</f>
        <v/>
      </c>
    </row>
    <row r="6" spans="1:10">
      <c r="A6" t="str">
        <f>IF(記録入力!E31="","",210000+記録入力!$C$1)</f>
        <v/>
      </c>
      <c r="B6" t="str">
        <f>IF(A6="","",記録入力!C2&amp;"B")</f>
        <v/>
      </c>
      <c r="D6" t="str">
        <f>記録入力!N31</f>
        <v/>
      </c>
      <c r="E6" t="str" cm="1">
        <f t="array" ref="E6">INDEX(master2!$A$2:$A$49,COLUMN(A5)+(ROW(A5)-1)*6)</f>
        <v/>
      </c>
      <c r="F6" t="str" cm="1">
        <f t="array" ref="F6">INDEX(master2!$A$2:$A$49,COLUMN(B5)+(ROW(B5)-1)*6)</f>
        <v/>
      </c>
      <c r="G6" t="str" cm="1">
        <f t="array" ref="G6">INDEX(master2!$A$2:$A$49,COLUMN(C5)+(ROW(C5)-1)*6)</f>
        <v/>
      </c>
      <c r="H6" t="str" cm="1">
        <f t="array" ref="H6">INDEX(master2!$A$2:$A$49,COLUMN(D5)+(ROW(D5)-1)*6)</f>
        <v/>
      </c>
      <c r="I6" t="str" cm="1">
        <f t="array" ref="I6">INDEX(master2!$A$2:$A$49,COLUMN(E5)+(ROW(E5)-1)*6)</f>
        <v/>
      </c>
      <c r="J6" t="str" cm="1">
        <f t="array" ref="J6">INDEX(master2!$A$2:$A$49,COLUMN(F5)+(ROW(F5)-1)*6)</f>
        <v/>
      </c>
    </row>
    <row r="7" spans="1:10">
      <c r="A7" t="str">
        <f>IF(記録入力!E37="","",210000+記録入力!$C$1)</f>
        <v/>
      </c>
      <c r="B7" t="str">
        <f>IF(A7="","",記録入力!C2&amp;"C")</f>
        <v/>
      </c>
      <c r="D7" t="str">
        <f>記録入力!N37</f>
        <v/>
      </c>
      <c r="E7" t="str" cm="1">
        <f t="array" ref="E7">INDEX(master2!$A$2:$A$49,COLUMN(A6)+(ROW(A6)-1)*6)</f>
        <v/>
      </c>
      <c r="F7" t="str" cm="1">
        <f t="array" ref="F7">INDEX(master2!$A$2:$A$49,COLUMN(B6)+(ROW(B6)-1)*6)</f>
        <v/>
      </c>
      <c r="G7" t="str" cm="1">
        <f t="array" ref="G7">INDEX(master2!$A$2:$A$49,COLUMN(C6)+(ROW(C6)-1)*6)</f>
        <v/>
      </c>
      <c r="H7" t="str" cm="1">
        <f t="array" ref="H7">INDEX(master2!$A$2:$A$49,COLUMN(D6)+(ROW(D6)-1)*6)</f>
        <v/>
      </c>
      <c r="I7" t="str" cm="1">
        <f t="array" ref="I7">INDEX(master2!$A$2:$A$49,COLUMN(E6)+(ROW(E6)-1)*6)</f>
        <v/>
      </c>
      <c r="J7" t="str" cm="1">
        <f t="array" ref="J7">INDEX(master2!$A$2:$A$49,COLUMN(F6)+(ROW(F6)-1)*6)</f>
        <v/>
      </c>
    </row>
    <row r="8" spans="1:10">
      <c r="A8" t="str">
        <f>IF(記録入力!E43="","",220000+記録入力!$C$1)</f>
        <v/>
      </c>
      <c r="B8" t="str">
        <f>IF(A8="","",記録入力!C2&amp;"D")</f>
        <v/>
      </c>
      <c r="D8" t="str">
        <f>記録入力!N43</f>
        <v/>
      </c>
      <c r="E8" t="str" cm="1">
        <f t="array" ref="E8">INDEX(master2!$A$2:$A$49,COLUMN(A7)+(ROW(A7)-1)*6)</f>
        <v/>
      </c>
      <c r="F8" t="str" cm="1">
        <f t="array" ref="F8">INDEX(master2!$A$2:$A$49,COLUMN(B7)+(ROW(B7)-1)*6)</f>
        <v/>
      </c>
      <c r="G8" t="str" cm="1">
        <f t="array" ref="G8">INDEX(master2!$A$2:$A$49,COLUMN(C7)+(ROW(C7)-1)*6)</f>
        <v/>
      </c>
      <c r="H8" t="str" cm="1">
        <f t="array" ref="H8">INDEX(master2!$A$2:$A$49,COLUMN(D7)+(ROW(D7)-1)*6)</f>
        <v/>
      </c>
      <c r="I8" t="str" cm="1">
        <f t="array" ref="I8">INDEX(master2!$A$2:$A$49,COLUMN(E7)+(ROW(E7)-1)*6)</f>
        <v/>
      </c>
      <c r="J8" t="str" cm="1">
        <f t="array" ref="J8">INDEX(master2!$A$2:$A$49,COLUMN(F7)+(ROW(F7)-1)*6)</f>
        <v/>
      </c>
    </row>
    <row r="9" spans="1:10">
      <c r="A9" t="str">
        <f>IF(記録入力!E49="","",230000+記録入力!$C$1)</f>
        <v/>
      </c>
      <c r="B9" t="str">
        <f>IF(A9="","",記録入力!C2&amp;"E")</f>
        <v/>
      </c>
      <c r="D9" t="str">
        <f>記録入力!N49</f>
        <v/>
      </c>
      <c r="E9" t="str" cm="1">
        <f t="array" ref="E9">INDEX(master2!$A$2:$A$49,COLUMN(A8)+(ROW(A8)-1)*6)</f>
        <v/>
      </c>
      <c r="F9" t="str" cm="1">
        <f t="array" ref="F9">INDEX(master2!$A$2:$A$49,COLUMN(B8)+(ROW(B8)-1)*6)</f>
        <v/>
      </c>
      <c r="G9" t="str" cm="1">
        <f t="array" ref="G9">INDEX(master2!$A$2:$A$49,COLUMN(C8)+(ROW(C8)-1)*6)</f>
        <v/>
      </c>
      <c r="H9" t="str" cm="1">
        <f t="array" ref="H9">INDEX(master2!$A$2:$A$49,COLUMN(D8)+(ROW(D8)-1)*6)</f>
        <v/>
      </c>
      <c r="I9" t="str" cm="1">
        <f t="array" ref="I9">INDEX(master2!$A$2:$A$49,COLUMN(E8)+(ROW(E8)-1)*6)</f>
        <v/>
      </c>
      <c r="J9" t="str" cm="1">
        <f t="array" ref="J9">INDEX(master2!$A$2:$A$49,COLUMN(F8)+(ROW(F8)-1)*6)</f>
        <v/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49"/>
  <sheetViews>
    <sheetView workbookViewId="0">
      <selection activeCell="F2" sqref="F2"/>
    </sheetView>
  </sheetViews>
  <sheetFormatPr defaultRowHeight="18"/>
  <cols>
    <col min="1" max="1" width="10.5" bestFit="1" customWidth="1"/>
  </cols>
  <sheetData>
    <row r="1" spans="1:6">
      <c r="A1" t="s">
        <v>86</v>
      </c>
      <c r="B1" t="s">
        <v>87</v>
      </c>
      <c r="C1" t="s">
        <v>88</v>
      </c>
      <c r="D1" t="s">
        <v>96</v>
      </c>
      <c r="E1" t="s">
        <v>97</v>
      </c>
      <c r="F1" t="s">
        <v>98</v>
      </c>
    </row>
    <row r="2" spans="1:6">
      <c r="A2" t="str">
        <f>IF(記録入力!E7="","",128410000+記録入力!E7)</f>
        <v/>
      </c>
      <c r="B2" t="str">
        <f>IFERROR(VLOOKUP(MOD(A2,10000),男子選手!$B$5:$G$103,6,FALSE),"")</f>
        <v/>
      </c>
      <c r="C2" t="str">
        <f>IFERROR(VLOOKUP(MOD(A2,10000),男子選手!$B$5:$G$103,3,FALSE),"")</f>
        <v/>
      </c>
      <c r="D2" t="str">
        <f>IF(A2="","",1)</f>
        <v/>
      </c>
      <c r="E2" t="str">
        <f>IF(A2="","",28)</f>
        <v/>
      </c>
      <c r="F2" t="str">
        <f>IF(A2="","",280000+記録入力!$C$1)</f>
        <v/>
      </c>
    </row>
    <row r="3" spans="1:6">
      <c r="A3" t="str">
        <f>IF(記録入力!E8="","",128410000+記録入力!E8)</f>
        <v/>
      </c>
      <c r="B3" t="str">
        <f>IFERROR(VLOOKUP(MOD(A3,10000),男子選手!$B$5:$G$103,6,FALSE),"")</f>
        <v/>
      </c>
      <c r="C3" t="str">
        <f>IFERROR(VLOOKUP(MOD(A3,10000),男子選手!$B$5:$G$103,3,FALSE),"")</f>
        <v/>
      </c>
      <c r="D3" t="str">
        <f t="shared" ref="D3:D49" si="0">IF(A3="","",1)</f>
        <v/>
      </c>
      <c r="E3" t="str">
        <f t="shared" ref="E3:E49" si="1">IF(A3="","",28)</f>
        <v/>
      </c>
      <c r="F3" t="str">
        <f>IF(A3="","",280000+記録入力!$C$1)</f>
        <v/>
      </c>
    </row>
    <row r="4" spans="1:6">
      <c r="A4" t="str">
        <f>IF(記録入力!E9="","",128410000+記録入力!E9)</f>
        <v/>
      </c>
      <c r="B4" t="str">
        <f>IFERROR(VLOOKUP(MOD(A4,10000),男子選手!$B$5:$G$103,6,FALSE),"")</f>
        <v/>
      </c>
      <c r="C4" t="str">
        <f>IFERROR(VLOOKUP(MOD(A4,10000),男子選手!$B$5:$G$103,3,FALSE),"")</f>
        <v/>
      </c>
      <c r="D4" t="str">
        <f t="shared" si="0"/>
        <v/>
      </c>
      <c r="E4" t="str">
        <f t="shared" si="1"/>
        <v/>
      </c>
      <c r="F4" t="str">
        <f>IF(A4="","",280000+記録入力!$C$1)</f>
        <v/>
      </c>
    </row>
    <row r="5" spans="1:6">
      <c r="A5" t="str">
        <f>IF(記録入力!E10="","",128410000+記録入力!E10)</f>
        <v/>
      </c>
      <c r="B5" t="str">
        <f>IFERROR(VLOOKUP(MOD(A5,10000),男子選手!$B$5:$G$103,6,FALSE),"")</f>
        <v/>
      </c>
      <c r="C5" t="str">
        <f>IFERROR(VLOOKUP(MOD(A5,10000),男子選手!$B$5:$G$103,3,FALSE),"")</f>
        <v/>
      </c>
      <c r="D5" t="str">
        <f t="shared" si="0"/>
        <v/>
      </c>
      <c r="E5" t="str">
        <f t="shared" si="1"/>
        <v/>
      </c>
      <c r="F5" t="str">
        <f>IF(A5="","",280000+記録入力!$C$1)</f>
        <v/>
      </c>
    </row>
    <row r="6" spans="1:6">
      <c r="A6" t="str">
        <f>IF(記録入力!E11="","",128410000+記録入力!E11)</f>
        <v/>
      </c>
      <c r="B6" t="str">
        <f>IFERROR(VLOOKUP(MOD(A6,10000),男子選手!$B$5:$G$103,6,FALSE),"")</f>
        <v/>
      </c>
      <c r="C6" t="str">
        <f>IFERROR(VLOOKUP(MOD(A6,10000),男子選手!$B$5:$G$103,3,FALSE),"")</f>
        <v/>
      </c>
      <c r="D6" t="str">
        <f t="shared" si="0"/>
        <v/>
      </c>
      <c r="E6" t="str">
        <f t="shared" si="1"/>
        <v/>
      </c>
      <c r="F6" t="str">
        <f>IF(A6="","",280000+記録入力!$C$1)</f>
        <v/>
      </c>
    </row>
    <row r="7" spans="1:6">
      <c r="A7" t="str">
        <f>IF(記録入力!E12="","",128410000+記録入力!E12)</f>
        <v/>
      </c>
      <c r="B7" t="str">
        <f>IFERROR(VLOOKUP(MOD(A7,10000),男子選手!$B$5:$G$103,6,FALSE),"")</f>
        <v/>
      </c>
      <c r="C7" t="str">
        <f>IFERROR(VLOOKUP(MOD(A7,10000),男子選手!$B$5:$G$103,3,FALSE),"")</f>
        <v/>
      </c>
      <c r="D7" t="str">
        <f t="shared" si="0"/>
        <v/>
      </c>
      <c r="E7" t="str">
        <f t="shared" si="1"/>
        <v/>
      </c>
      <c r="F7" t="str">
        <f>IF(A7="","",280000+記録入力!$C$1)</f>
        <v/>
      </c>
    </row>
    <row r="8" spans="1:6">
      <c r="A8" t="str">
        <f>IF(記録入力!E13="","",128410000+記録入力!E13)</f>
        <v/>
      </c>
      <c r="B8" t="str">
        <f>IFERROR(VLOOKUP(MOD(A8,10000),男子選手!$B$5:$G$103,6,FALSE),"")</f>
        <v/>
      </c>
      <c r="C8" t="str">
        <f>IFERROR(VLOOKUP(MOD(A8,10000),男子選手!$B$5:$G$103,3,FALSE),"")</f>
        <v/>
      </c>
      <c r="D8" t="str">
        <f t="shared" si="0"/>
        <v/>
      </c>
      <c r="E8" t="str">
        <f t="shared" si="1"/>
        <v/>
      </c>
      <c r="F8" t="str">
        <f>IF(A8="","",280000+記録入力!$C$1)</f>
        <v/>
      </c>
    </row>
    <row r="9" spans="1:6">
      <c r="A9" t="str">
        <f>IF(記録入力!E14="","",128410000+記録入力!E14)</f>
        <v/>
      </c>
      <c r="B9" t="str">
        <f>IFERROR(VLOOKUP(MOD(A9,10000),男子選手!$B$5:$G$103,6,FALSE),"")</f>
        <v/>
      </c>
      <c r="C9" t="str">
        <f>IFERROR(VLOOKUP(MOD(A9,10000),男子選手!$B$5:$G$103,3,FALSE),"")</f>
        <v/>
      </c>
      <c r="D9" t="str">
        <f t="shared" si="0"/>
        <v/>
      </c>
      <c r="E9" t="str">
        <f t="shared" si="1"/>
        <v/>
      </c>
      <c r="F9" t="str">
        <f>IF(A9="","",280000+記録入力!$C$1)</f>
        <v/>
      </c>
    </row>
    <row r="10" spans="1:6">
      <c r="A10" t="str">
        <f>IF(記録入力!E15="","",128410000+記録入力!E15)</f>
        <v/>
      </c>
      <c r="B10" t="str">
        <f>IFERROR(VLOOKUP(MOD(A10,10000),男子選手!$B$5:$G$103,6,FALSE),"")</f>
        <v/>
      </c>
      <c r="C10" t="str">
        <f>IFERROR(VLOOKUP(MOD(A10,10000),男子選手!$B$5:$G$103,3,FALSE),"")</f>
        <v/>
      </c>
      <c r="D10" t="str">
        <f t="shared" si="0"/>
        <v/>
      </c>
      <c r="E10" t="str">
        <f t="shared" si="1"/>
        <v/>
      </c>
      <c r="F10" t="str">
        <f>IF(A10="","",280000+記録入力!$C$1)</f>
        <v/>
      </c>
    </row>
    <row r="11" spans="1:6">
      <c r="A11" t="str">
        <f>IF(記録入力!E16="","",128410000+記録入力!E16)</f>
        <v/>
      </c>
      <c r="B11" t="str">
        <f>IFERROR(VLOOKUP(MOD(A11,10000),男子選手!$B$5:$G$103,6,FALSE),"")</f>
        <v/>
      </c>
      <c r="C11" t="str">
        <f>IFERROR(VLOOKUP(MOD(A11,10000),男子選手!$B$5:$G$103,3,FALSE),"")</f>
        <v/>
      </c>
      <c r="D11" t="str">
        <f t="shared" si="0"/>
        <v/>
      </c>
      <c r="E11" t="str">
        <f t="shared" si="1"/>
        <v/>
      </c>
      <c r="F11" t="str">
        <f>IF(A11="","",280000+記録入力!$C$1)</f>
        <v/>
      </c>
    </row>
    <row r="12" spans="1:6">
      <c r="A12" t="str">
        <f>IF(記録入力!E17="","",128410000+記録入力!E17)</f>
        <v/>
      </c>
      <c r="B12" t="str">
        <f>IFERROR(VLOOKUP(MOD(A12,10000),男子選手!$B$5:$G$103,6,FALSE),"")</f>
        <v/>
      </c>
      <c r="C12" t="str">
        <f>IFERROR(VLOOKUP(MOD(A12,10000),男子選手!$B$5:$G$103,3,FALSE),"")</f>
        <v/>
      </c>
      <c r="D12" t="str">
        <f t="shared" si="0"/>
        <v/>
      </c>
      <c r="E12" t="str">
        <f t="shared" si="1"/>
        <v/>
      </c>
      <c r="F12" t="str">
        <f>IF(A12="","",280000+記録入力!$C$1)</f>
        <v/>
      </c>
    </row>
    <row r="13" spans="1:6">
      <c r="A13" t="str">
        <f>IF(記録入力!E18="","",128410000+記録入力!E18)</f>
        <v/>
      </c>
      <c r="B13" t="str">
        <f>IFERROR(VLOOKUP(MOD(A13,10000),男子選手!$B$5:$G$103,6,FALSE),"")</f>
        <v/>
      </c>
      <c r="C13" t="str">
        <f>IFERROR(VLOOKUP(MOD(A13,10000),男子選手!$B$5:$G$103,3,FALSE),"")</f>
        <v/>
      </c>
      <c r="D13" t="str">
        <f t="shared" si="0"/>
        <v/>
      </c>
      <c r="E13" t="str">
        <f t="shared" si="1"/>
        <v/>
      </c>
      <c r="F13" t="str">
        <f>IF(A13="","",280000+記録入力!$C$1)</f>
        <v/>
      </c>
    </row>
    <row r="14" spans="1:6">
      <c r="A14" t="str">
        <f>IF(記録入力!E19="","",128410000+記録入力!E19)</f>
        <v/>
      </c>
      <c r="B14" t="str">
        <f>IFERROR(VLOOKUP(MOD(A14,10000),男子選手!$B$5:$G$103,6,FALSE),"")</f>
        <v/>
      </c>
      <c r="C14" t="str">
        <f>IFERROR(VLOOKUP(MOD(A14,10000),男子選手!$B$5:$G$103,3,FALSE),"")</f>
        <v/>
      </c>
      <c r="D14" t="str">
        <f t="shared" si="0"/>
        <v/>
      </c>
      <c r="E14" t="str">
        <f t="shared" si="1"/>
        <v/>
      </c>
      <c r="F14" t="str">
        <f>IF(A14="","",280000+記録入力!$C$1)</f>
        <v/>
      </c>
    </row>
    <row r="15" spans="1:6">
      <c r="A15" t="str">
        <f>IF(記録入力!E20="","",128410000+記録入力!E20)</f>
        <v/>
      </c>
      <c r="B15" t="str">
        <f>IFERROR(VLOOKUP(MOD(A15,10000),男子選手!$B$5:$G$103,6,FALSE),"")</f>
        <v/>
      </c>
      <c r="C15" t="str">
        <f>IFERROR(VLOOKUP(MOD(A15,10000),男子選手!$B$5:$G$103,3,FALSE),"")</f>
        <v/>
      </c>
      <c r="D15" t="str">
        <f t="shared" si="0"/>
        <v/>
      </c>
      <c r="E15" t="str">
        <f t="shared" si="1"/>
        <v/>
      </c>
      <c r="F15" t="str">
        <f>IF(A15="","",280000+記録入力!$C$1)</f>
        <v/>
      </c>
    </row>
    <row r="16" spans="1:6">
      <c r="A16" t="str">
        <f>IF(記録入力!E21="","",128410000+記録入力!E21)</f>
        <v/>
      </c>
      <c r="B16" t="str">
        <f>IFERROR(VLOOKUP(MOD(A16,10000),男子選手!$B$5:$G$103,6,FALSE),"")</f>
        <v/>
      </c>
      <c r="C16" t="str">
        <f>IFERROR(VLOOKUP(MOD(A16,10000),男子選手!$B$5:$G$103,3,FALSE),"")</f>
        <v/>
      </c>
      <c r="D16" t="str">
        <f t="shared" si="0"/>
        <v/>
      </c>
      <c r="E16" t="str">
        <f t="shared" si="1"/>
        <v/>
      </c>
      <c r="F16" t="str">
        <f>IF(A16="","",280000+記録入力!$C$1)</f>
        <v/>
      </c>
    </row>
    <row r="17" spans="1:6">
      <c r="A17" t="str">
        <f>IF(記録入力!E22="","",128410000+記録入力!E22)</f>
        <v/>
      </c>
      <c r="B17" t="str">
        <f>IFERROR(VLOOKUP(MOD(A17,10000),男子選手!$B$5:$G$103,6,FALSE),"")</f>
        <v/>
      </c>
      <c r="C17" t="str">
        <f>IFERROR(VLOOKUP(MOD(A17,10000),男子選手!$B$5:$G$103,3,FALSE),"")</f>
        <v/>
      </c>
      <c r="D17" t="str">
        <f t="shared" si="0"/>
        <v/>
      </c>
      <c r="E17" t="str">
        <f t="shared" si="1"/>
        <v/>
      </c>
      <c r="F17" t="str">
        <f>IF(A17="","",280000+記録入力!$C$1)</f>
        <v/>
      </c>
    </row>
    <row r="18" spans="1:6">
      <c r="A18" t="str">
        <f>IF(記録入力!E23="","",128410000+記録入力!E23)</f>
        <v/>
      </c>
      <c r="B18" t="str">
        <f>IFERROR(VLOOKUP(MOD(A18,10000),男子選手!$B$5:$G$103,6,FALSE),"")</f>
        <v/>
      </c>
      <c r="C18" t="str">
        <f>IFERROR(VLOOKUP(MOD(A18,10000),男子選手!$B$5:$G$103,3,FALSE),"")</f>
        <v/>
      </c>
      <c r="D18" t="str">
        <f t="shared" si="0"/>
        <v/>
      </c>
      <c r="E18" t="str">
        <f t="shared" si="1"/>
        <v/>
      </c>
      <c r="F18" t="str">
        <f>IF(A18="","",280000+記録入力!$C$1)</f>
        <v/>
      </c>
    </row>
    <row r="19" spans="1:6">
      <c r="A19" t="str">
        <f>IF(記録入力!E24="","",128410000+記録入力!E24)</f>
        <v/>
      </c>
      <c r="B19" t="str">
        <f>IFERROR(VLOOKUP(MOD(A19,10000),男子選手!$B$5:$G$103,6,FALSE),"")</f>
        <v/>
      </c>
      <c r="C19" t="str">
        <f>IFERROR(VLOOKUP(MOD(A19,10000),男子選手!$B$5:$G$103,3,FALSE),"")</f>
        <v/>
      </c>
      <c r="D19" t="str">
        <f t="shared" si="0"/>
        <v/>
      </c>
      <c r="E19" t="str">
        <f t="shared" si="1"/>
        <v/>
      </c>
      <c r="F19" t="str">
        <f>IF(A19="","",280000+記録入力!$C$1)</f>
        <v/>
      </c>
    </row>
    <row r="20" spans="1:6">
      <c r="A20" t="str">
        <f>IF(記録入力!E25="","",128410000+記録入力!E25)</f>
        <v/>
      </c>
      <c r="B20" t="str">
        <f>IFERROR(VLOOKUP(MOD(A20,10000),男子選手!$B$5:$G$103,6,FALSE),"")</f>
        <v/>
      </c>
      <c r="C20" t="str">
        <f>IFERROR(VLOOKUP(MOD(A20,10000),男子選手!$B$5:$G$103,3,FALSE),"")</f>
        <v/>
      </c>
      <c r="D20" t="str">
        <f t="shared" si="0"/>
        <v/>
      </c>
      <c r="E20" t="str">
        <f t="shared" si="1"/>
        <v/>
      </c>
      <c r="F20" t="str">
        <f>IF(A20="","",280000+記録入力!$C$1)</f>
        <v/>
      </c>
    </row>
    <row r="21" spans="1:6">
      <c r="A21" t="str">
        <f>IF(記録入力!E26="","",128410000+記録入力!E26)</f>
        <v/>
      </c>
      <c r="B21" t="str">
        <f>IFERROR(VLOOKUP(MOD(A21,10000),男子選手!$B$5:$G$103,6,FALSE),"")</f>
        <v/>
      </c>
      <c r="C21" t="str">
        <f>IFERROR(VLOOKUP(MOD(A21,10000),男子選手!$B$5:$G$103,3,FALSE),"")</f>
        <v/>
      </c>
      <c r="D21" t="str">
        <f t="shared" si="0"/>
        <v/>
      </c>
      <c r="E21" t="str">
        <f t="shared" si="1"/>
        <v/>
      </c>
      <c r="F21" t="str">
        <f>IF(A21="","",280000+記録入力!$C$1)</f>
        <v/>
      </c>
    </row>
    <row r="22" spans="1:6">
      <c r="A22" t="str">
        <f>IF(記録入力!E27="","",128410000+記録入力!E27)</f>
        <v/>
      </c>
      <c r="B22" t="str">
        <f>IFERROR(VLOOKUP(MOD(A22,10000),男子選手!$B$5:$G$103,6,FALSE),"")</f>
        <v/>
      </c>
      <c r="C22" t="str">
        <f>IFERROR(VLOOKUP(MOD(A22,10000),男子選手!$B$5:$G$103,3,FALSE),"")</f>
        <v/>
      </c>
      <c r="D22" t="str">
        <f t="shared" si="0"/>
        <v/>
      </c>
      <c r="E22" t="str">
        <f t="shared" si="1"/>
        <v/>
      </c>
      <c r="F22" t="str">
        <f>IF(A22="","",280000+記録入力!$C$1)</f>
        <v/>
      </c>
    </row>
    <row r="23" spans="1:6">
      <c r="A23" t="str">
        <f>IF(記録入力!E28="","",128410000+記録入力!E28)</f>
        <v/>
      </c>
      <c r="B23" t="str">
        <f>IFERROR(VLOOKUP(MOD(A23,10000),男子選手!$B$5:$G$103,6,FALSE),"")</f>
        <v/>
      </c>
      <c r="C23" t="str">
        <f>IFERROR(VLOOKUP(MOD(A23,10000),男子選手!$B$5:$G$103,3,FALSE),"")</f>
        <v/>
      </c>
      <c r="D23" t="str">
        <f t="shared" si="0"/>
        <v/>
      </c>
      <c r="E23" t="str">
        <f t="shared" si="1"/>
        <v/>
      </c>
      <c r="F23" t="str">
        <f>IF(A23="","",280000+記録入力!$C$1)</f>
        <v/>
      </c>
    </row>
    <row r="24" spans="1:6">
      <c r="A24" t="str">
        <f>IF(記録入力!E29="","",128410000+記録入力!E29)</f>
        <v/>
      </c>
      <c r="B24" t="str">
        <f>IFERROR(VLOOKUP(MOD(A24,10000),男子選手!$B$5:$G$103,6,FALSE),"")</f>
        <v/>
      </c>
      <c r="C24" t="str">
        <f>IFERROR(VLOOKUP(MOD(A24,10000),男子選手!$B$5:$G$103,3,FALSE),"")</f>
        <v/>
      </c>
      <c r="D24" t="str">
        <f t="shared" si="0"/>
        <v/>
      </c>
      <c r="E24" t="str">
        <f t="shared" si="1"/>
        <v/>
      </c>
      <c r="F24" t="str">
        <f>IF(A24="","",280000+記録入力!$C$1)</f>
        <v/>
      </c>
    </row>
    <row r="25" spans="1:6">
      <c r="A25" t="str">
        <f>IF(記録入力!E30="","",128410000+記録入力!E30)</f>
        <v/>
      </c>
      <c r="B25" t="str">
        <f>IFERROR(VLOOKUP(MOD(A25,10000),男子選手!$B$5:$G$103,6,FALSE),"")</f>
        <v/>
      </c>
      <c r="C25" t="str">
        <f>IFERROR(VLOOKUP(MOD(A25,10000),男子選手!$B$5:$G$103,3,FALSE),"")</f>
        <v/>
      </c>
      <c r="D25" t="str">
        <f t="shared" si="0"/>
        <v/>
      </c>
      <c r="E25" t="str">
        <f t="shared" si="1"/>
        <v/>
      </c>
      <c r="F25" t="str">
        <f>IF(A25="","",280000+記録入力!$C$1)</f>
        <v/>
      </c>
    </row>
    <row r="26" spans="1:6">
      <c r="A26" t="str">
        <f>IF(記録入力!E31="","",128410000+記録入力!E31)</f>
        <v/>
      </c>
      <c r="B26" t="str">
        <f>IFERROR(VLOOKUP(MOD(A26,10000),男子選手!$B$5:$G$103,6,FALSE),"")</f>
        <v/>
      </c>
      <c r="C26" t="str">
        <f>IFERROR(VLOOKUP(MOD(A26,10000),男子選手!$B$5:$G$103,3,FALSE),"")</f>
        <v/>
      </c>
      <c r="D26" t="str">
        <f t="shared" si="0"/>
        <v/>
      </c>
      <c r="E26" t="str">
        <f t="shared" si="1"/>
        <v/>
      </c>
      <c r="F26" t="str">
        <f>IF(A26="","",280000+記録入力!$C$1)</f>
        <v/>
      </c>
    </row>
    <row r="27" spans="1:6">
      <c r="A27" t="str">
        <f>IF(記録入力!E32="","",128410000+記録入力!E32)</f>
        <v/>
      </c>
      <c r="B27" t="str">
        <f>IFERROR(VLOOKUP(MOD(A27,10000),男子選手!$B$5:$G$103,6,FALSE),"")</f>
        <v/>
      </c>
      <c r="C27" t="str">
        <f>IFERROR(VLOOKUP(MOD(A27,10000),男子選手!$B$5:$G$103,3,FALSE),"")</f>
        <v/>
      </c>
      <c r="D27" t="str">
        <f t="shared" si="0"/>
        <v/>
      </c>
      <c r="E27" t="str">
        <f t="shared" si="1"/>
        <v/>
      </c>
      <c r="F27" t="str">
        <f>IF(A27="","",280000+記録入力!$C$1)</f>
        <v/>
      </c>
    </row>
    <row r="28" spans="1:6">
      <c r="A28" t="str">
        <f>IF(記録入力!E33="","",128410000+記録入力!E33)</f>
        <v/>
      </c>
      <c r="B28" t="str">
        <f>IFERROR(VLOOKUP(MOD(A28,10000),男子選手!$B$5:$G$103,6,FALSE),"")</f>
        <v/>
      </c>
      <c r="C28" t="str">
        <f>IFERROR(VLOOKUP(MOD(A28,10000),男子選手!$B$5:$G$103,3,FALSE),"")</f>
        <v/>
      </c>
      <c r="D28" t="str">
        <f t="shared" si="0"/>
        <v/>
      </c>
      <c r="E28" t="str">
        <f t="shared" si="1"/>
        <v/>
      </c>
      <c r="F28" t="str">
        <f>IF(A28="","",280000+記録入力!$C$1)</f>
        <v/>
      </c>
    </row>
    <row r="29" spans="1:6">
      <c r="A29" t="str">
        <f>IF(記録入力!E34="","",128410000+記録入力!E34)</f>
        <v/>
      </c>
      <c r="B29" t="str">
        <f>IFERROR(VLOOKUP(MOD(A29,10000),男子選手!$B$5:$G$103,6,FALSE),"")</f>
        <v/>
      </c>
      <c r="C29" t="str">
        <f>IFERROR(VLOOKUP(MOD(A29,10000),男子選手!$B$5:$G$103,3,FALSE),"")</f>
        <v/>
      </c>
      <c r="D29" t="str">
        <f t="shared" si="0"/>
        <v/>
      </c>
      <c r="E29" t="str">
        <f t="shared" si="1"/>
        <v/>
      </c>
      <c r="F29" t="str">
        <f>IF(A29="","",280000+記録入力!$C$1)</f>
        <v/>
      </c>
    </row>
    <row r="30" spans="1:6">
      <c r="A30" t="str">
        <f>IF(記録入力!E35="","",128410000+記録入力!E35)</f>
        <v/>
      </c>
      <c r="B30" t="str">
        <f>IFERROR(VLOOKUP(MOD(A30,10000),男子選手!$B$5:$G$103,6,FALSE),"")</f>
        <v/>
      </c>
      <c r="C30" t="str">
        <f>IFERROR(VLOOKUP(MOD(A30,10000),男子選手!$B$5:$G$103,3,FALSE),"")</f>
        <v/>
      </c>
      <c r="D30" t="str">
        <f t="shared" si="0"/>
        <v/>
      </c>
      <c r="E30" t="str">
        <f t="shared" si="1"/>
        <v/>
      </c>
      <c r="F30" t="str">
        <f>IF(A30="","",280000+記録入力!$C$1)</f>
        <v/>
      </c>
    </row>
    <row r="31" spans="1:6">
      <c r="A31" t="str">
        <f>IF(記録入力!E36="","",128410000+記録入力!E36)</f>
        <v/>
      </c>
      <c r="B31" t="str">
        <f>IFERROR(VLOOKUP(MOD(A31,10000),男子選手!$B$5:$G$103,6,FALSE),"")</f>
        <v/>
      </c>
      <c r="C31" t="str">
        <f>IFERROR(VLOOKUP(MOD(A31,10000),男子選手!$B$5:$G$103,3,FALSE),"")</f>
        <v/>
      </c>
      <c r="D31" t="str">
        <f t="shared" si="0"/>
        <v/>
      </c>
      <c r="E31" t="str">
        <f t="shared" si="1"/>
        <v/>
      </c>
      <c r="F31" t="str">
        <f>IF(A31="","",280000+記録入力!$C$1)</f>
        <v/>
      </c>
    </row>
    <row r="32" spans="1:6">
      <c r="A32" t="str">
        <f>IF(記録入力!E37="","",128410000+記録入力!E37)</f>
        <v/>
      </c>
      <c r="B32" t="str">
        <f>IFERROR(VLOOKUP(MOD(A32,10000),男子選手!$B$5:$G$103,6,FALSE),"")</f>
        <v/>
      </c>
      <c r="C32" t="str">
        <f>IFERROR(VLOOKUP(MOD(A32,10000),男子選手!$B$5:$G$103,3,FALSE),"")</f>
        <v/>
      </c>
      <c r="D32" t="str">
        <f t="shared" si="0"/>
        <v/>
      </c>
      <c r="E32" t="str">
        <f t="shared" si="1"/>
        <v/>
      </c>
      <c r="F32" t="str">
        <f>IF(A32="","",280000+記録入力!$C$1)</f>
        <v/>
      </c>
    </row>
    <row r="33" spans="1:6">
      <c r="A33" t="str">
        <f>IF(記録入力!E38="","",128410000+記録入力!E38)</f>
        <v/>
      </c>
      <c r="B33" t="str">
        <f>IFERROR(VLOOKUP(MOD(A33,10000),男子選手!$B$5:$G$103,6,FALSE),"")</f>
        <v/>
      </c>
      <c r="C33" t="str">
        <f>IFERROR(VLOOKUP(MOD(A33,10000),男子選手!$B$5:$G$103,3,FALSE),"")</f>
        <v/>
      </c>
      <c r="D33" t="str">
        <f t="shared" si="0"/>
        <v/>
      </c>
      <c r="E33" t="str">
        <f t="shared" si="1"/>
        <v/>
      </c>
      <c r="F33" t="str">
        <f>IF(A33="","",280000+記録入力!$C$1)</f>
        <v/>
      </c>
    </row>
    <row r="34" spans="1:6">
      <c r="A34" t="str">
        <f>IF(記録入力!E39="","",128410000+記録入力!E39)</f>
        <v/>
      </c>
      <c r="B34" t="str">
        <f>IFERROR(VLOOKUP(MOD(A34,10000),男子選手!$B$5:$G$103,6,FALSE),"")</f>
        <v/>
      </c>
      <c r="C34" t="str">
        <f>IFERROR(VLOOKUP(MOD(A34,10000),男子選手!$B$5:$G$103,3,FALSE),"")</f>
        <v/>
      </c>
      <c r="D34" t="str">
        <f t="shared" si="0"/>
        <v/>
      </c>
      <c r="E34" t="str">
        <f t="shared" si="1"/>
        <v/>
      </c>
      <c r="F34" t="str">
        <f>IF(A34="","",280000+記録入力!$C$1)</f>
        <v/>
      </c>
    </row>
    <row r="35" spans="1:6">
      <c r="A35" t="str">
        <f>IF(記録入力!E40="","",128410000+記録入力!E40)</f>
        <v/>
      </c>
      <c r="B35" t="str">
        <f>IFERROR(VLOOKUP(MOD(A35,10000),男子選手!$B$5:$G$103,6,FALSE),"")</f>
        <v/>
      </c>
      <c r="C35" t="str">
        <f>IFERROR(VLOOKUP(MOD(A35,10000),男子選手!$B$5:$G$103,3,FALSE),"")</f>
        <v/>
      </c>
      <c r="D35" t="str">
        <f t="shared" si="0"/>
        <v/>
      </c>
      <c r="E35" t="str">
        <f t="shared" si="1"/>
        <v/>
      </c>
      <c r="F35" t="str">
        <f>IF(A35="","",280000+記録入力!$C$1)</f>
        <v/>
      </c>
    </row>
    <row r="36" spans="1:6">
      <c r="A36" t="str">
        <f>IF(記録入力!E41="","",128410000+記録入力!E41)</f>
        <v/>
      </c>
      <c r="B36" t="str">
        <f>IFERROR(VLOOKUP(MOD(A36,10000),男子選手!$B$5:$G$103,6,FALSE),"")</f>
        <v/>
      </c>
      <c r="C36" t="str">
        <f>IFERROR(VLOOKUP(MOD(A36,10000),男子選手!$B$5:$G$103,3,FALSE),"")</f>
        <v/>
      </c>
      <c r="D36" t="str">
        <f t="shared" si="0"/>
        <v/>
      </c>
      <c r="E36" t="str">
        <f t="shared" si="1"/>
        <v/>
      </c>
      <c r="F36" t="str">
        <f>IF(A36="","",280000+記録入力!$C$1)</f>
        <v/>
      </c>
    </row>
    <row r="37" spans="1:6">
      <c r="A37" t="str">
        <f>IF(記録入力!E42="","",128410000+記録入力!E42)</f>
        <v/>
      </c>
      <c r="B37" t="str">
        <f>IFERROR(VLOOKUP(MOD(A37,10000),男子選手!$B$5:$G$103,6,FALSE),"")</f>
        <v/>
      </c>
      <c r="C37" t="str">
        <f>IFERROR(VLOOKUP(MOD(A37,10000),男子選手!$B$5:$G$103,3,FALSE),"")</f>
        <v/>
      </c>
      <c r="D37" t="str">
        <f t="shared" si="0"/>
        <v/>
      </c>
      <c r="E37" t="str">
        <f t="shared" si="1"/>
        <v/>
      </c>
      <c r="F37" t="str">
        <f>IF(A37="","",280000+記録入力!$C$1)</f>
        <v/>
      </c>
    </row>
    <row r="38" spans="1:6">
      <c r="A38" t="str">
        <f>IF(記録入力!E43="","",128410000+記録入力!E43)</f>
        <v/>
      </c>
      <c r="B38" t="str">
        <f>IFERROR(VLOOKUP(MOD(A38,10000),男子選手!$B$5:$G$103,6,FALSE),"")</f>
        <v/>
      </c>
      <c r="C38" t="str">
        <f>IFERROR(VLOOKUP(MOD(A38,10000),男子選手!$B$5:$G$103,3,FALSE),"")</f>
        <v/>
      </c>
      <c r="D38" t="str">
        <f t="shared" si="0"/>
        <v/>
      </c>
      <c r="E38" t="str">
        <f t="shared" si="1"/>
        <v/>
      </c>
      <c r="F38" t="str">
        <f>IF(A38="","",280000+記録入力!$C$1)</f>
        <v/>
      </c>
    </row>
    <row r="39" spans="1:6">
      <c r="A39" t="str">
        <f>IF(記録入力!E44="","",128410000+記録入力!E44)</f>
        <v/>
      </c>
      <c r="B39" t="str">
        <f>IFERROR(VLOOKUP(MOD(A39,10000),男子選手!$B$5:$G$103,6,FALSE),"")</f>
        <v/>
      </c>
      <c r="C39" t="str">
        <f>IFERROR(VLOOKUP(MOD(A39,10000),男子選手!$B$5:$G$103,3,FALSE),"")</f>
        <v/>
      </c>
      <c r="D39" t="str">
        <f t="shared" si="0"/>
        <v/>
      </c>
      <c r="E39" t="str">
        <f t="shared" si="1"/>
        <v/>
      </c>
      <c r="F39" t="str">
        <f>IF(A39="","",280000+記録入力!$C$1)</f>
        <v/>
      </c>
    </row>
    <row r="40" spans="1:6">
      <c r="A40" t="str">
        <f>IF(記録入力!E45="","",128410000+記録入力!E45)</f>
        <v/>
      </c>
      <c r="B40" t="str">
        <f>IFERROR(VLOOKUP(MOD(A40,10000),男子選手!$B$5:$G$103,6,FALSE),"")</f>
        <v/>
      </c>
      <c r="C40" t="str">
        <f>IFERROR(VLOOKUP(MOD(A40,10000),男子選手!$B$5:$G$103,3,FALSE),"")</f>
        <v/>
      </c>
      <c r="D40" t="str">
        <f t="shared" si="0"/>
        <v/>
      </c>
      <c r="E40" t="str">
        <f t="shared" si="1"/>
        <v/>
      </c>
      <c r="F40" t="str">
        <f>IF(A40="","",280000+記録入力!$C$1)</f>
        <v/>
      </c>
    </row>
    <row r="41" spans="1:6">
      <c r="A41" t="str">
        <f>IF(記録入力!E46="","",128410000+記録入力!E46)</f>
        <v/>
      </c>
      <c r="B41" t="str">
        <f>IFERROR(VLOOKUP(MOD(A41,10000),男子選手!$B$5:$G$103,6,FALSE),"")</f>
        <v/>
      </c>
      <c r="C41" t="str">
        <f>IFERROR(VLOOKUP(MOD(A41,10000),男子選手!$B$5:$G$103,3,FALSE),"")</f>
        <v/>
      </c>
      <c r="D41" t="str">
        <f t="shared" si="0"/>
        <v/>
      </c>
      <c r="E41" t="str">
        <f t="shared" si="1"/>
        <v/>
      </c>
      <c r="F41" t="str">
        <f>IF(A41="","",280000+記録入力!$C$1)</f>
        <v/>
      </c>
    </row>
    <row r="42" spans="1:6">
      <c r="A42" t="str">
        <f>IF(記録入力!E47="","",128410000+記録入力!E47)</f>
        <v/>
      </c>
      <c r="B42" t="str">
        <f>IFERROR(VLOOKUP(MOD(A42,10000),男子選手!$B$5:$G$103,6,FALSE),"")</f>
        <v/>
      </c>
      <c r="C42" t="str">
        <f>IFERROR(VLOOKUP(MOD(A42,10000),男子選手!$B$5:$G$103,3,FALSE),"")</f>
        <v/>
      </c>
      <c r="D42" t="str">
        <f t="shared" si="0"/>
        <v/>
      </c>
      <c r="E42" t="str">
        <f t="shared" si="1"/>
        <v/>
      </c>
      <c r="F42" t="str">
        <f>IF(A42="","",280000+記録入力!$C$1)</f>
        <v/>
      </c>
    </row>
    <row r="43" spans="1:6">
      <c r="A43" t="str">
        <f>IF(記録入力!E48="","",128410000+記録入力!E48)</f>
        <v/>
      </c>
      <c r="B43" t="str">
        <f>IFERROR(VLOOKUP(MOD(A43,10000),男子選手!$B$5:$G$103,6,FALSE),"")</f>
        <v/>
      </c>
      <c r="C43" t="str">
        <f>IFERROR(VLOOKUP(MOD(A43,10000),男子選手!$B$5:$G$103,3,FALSE),"")</f>
        <v/>
      </c>
      <c r="D43" t="str">
        <f t="shared" si="0"/>
        <v/>
      </c>
      <c r="E43" t="str">
        <f t="shared" si="1"/>
        <v/>
      </c>
      <c r="F43" t="str">
        <f>IF(A43="","",280000+記録入力!$C$1)</f>
        <v/>
      </c>
    </row>
    <row r="44" spans="1:6">
      <c r="A44" t="str">
        <f>IF(記録入力!E49="","",128410000+記録入力!E49)</f>
        <v/>
      </c>
      <c r="B44" t="str">
        <f>IFERROR(VLOOKUP(MOD(A44,10000),男子選手!$B$5:$G$103,6,FALSE),"")</f>
        <v/>
      </c>
      <c r="C44" t="str">
        <f>IFERROR(VLOOKUP(MOD(A44,10000),男子選手!$B$5:$G$103,3,FALSE),"")</f>
        <v/>
      </c>
      <c r="D44" t="str">
        <f t="shared" si="0"/>
        <v/>
      </c>
      <c r="E44" t="str">
        <f t="shared" si="1"/>
        <v/>
      </c>
      <c r="F44" t="str">
        <f>IF(A44="","",280000+記録入力!$C$1)</f>
        <v/>
      </c>
    </row>
    <row r="45" spans="1:6">
      <c r="A45" t="str">
        <f>IF(記録入力!E50="","",128410000+記録入力!E50)</f>
        <v/>
      </c>
      <c r="B45" t="str">
        <f>IFERROR(VLOOKUP(MOD(A45,10000),男子選手!$B$5:$G$103,6,FALSE),"")</f>
        <v/>
      </c>
      <c r="C45" t="str">
        <f>IFERROR(VLOOKUP(MOD(A45,10000),男子選手!$B$5:$G$103,3,FALSE),"")</f>
        <v/>
      </c>
      <c r="D45" t="str">
        <f t="shared" si="0"/>
        <v/>
      </c>
      <c r="E45" t="str">
        <f t="shared" si="1"/>
        <v/>
      </c>
      <c r="F45" t="str">
        <f>IF(A45="","",280000+記録入力!$C$1)</f>
        <v/>
      </c>
    </row>
    <row r="46" spans="1:6">
      <c r="A46" t="str">
        <f>IF(記録入力!E51="","",128410000+記録入力!E51)</f>
        <v/>
      </c>
      <c r="B46" t="str">
        <f>IFERROR(VLOOKUP(MOD(A46,10000),男子選手!$B$5:$G$103,6,FALSE),"")</f>
        <v/>
      </c>
      <c r="C46" t="str">
        <f>IFERROR(VLOOKUP(MOD(A46,10000),男子選手!$B$5:$G$103,3,FALSE),"")</f>
        <v/>
      </c>
      <c r="D46" t="str">
        <f t="shared" si="0"/>
        <v/>
      </c>
      <c r="E46" t="str">
        <f t="shared" si="1"/>
        <v/>
      </c>
      <c r="F46" t="str">
        <f>IF(A46="","",280000+記録入力!$C$1)</f>
        <v/>
      </c>
    </row>
    <row r="47" spans="1:6">
      <c r="A47" t="str">
        <f>IF(記録入力!E52="","",128410000+記録入力!E52)</f>
        <v/>
      </c>
      <c r="B47" t="str">
        <f>IFERROR(VLOOKUP(MOD(A47,10000),男子選手!$B$5:$G$103,6,FALSE),"")</f>
        <v/>
      </c>
      <c r="C47" t="str">
        <f>IFERROR(VLOOKUP(MOD(A47,10000),男子選手!$B$5:$G$103,3,FALSE),"")</f>
        <v/>
      </c>
      <c r="D47" t="str">
        <f t="shared" si="0"/>
        <v/>
      </c>
      <c r="E47" t="str">
        <f t="shared" si="1"/>
        <v/>
      </c>
      <c r="F47" t="str">
        <f>IF(A47="","",280000+記録入力!$C$1)</f>
        <v/>
      </c>
    </row>
    <row r="48" spans="1:6">
      <c r="A48" t="str">
        <f>IF(記録入力!E53="","",128410000+記録入力!E53)</f>
        <v/>
      </c>
      <c r="B48" t="str">
        <f>IFERROR(VLOOKUP(MOD(A48,10000),男子選手!$B$5:$G$103,6,FALSE),"")</f>
        <v/>
      </c>
      <c r="C48" t="str">
        <f>IFERROR(VLOOKUP(MOD(A48,10000),男子選手!$B$5:$G$103,3,FALSE),"")</f>
        <v/>
      </c>
      <c r="D48" t="str">
        <f t="shared" si="0"/>
        <v/>
      </c>
      <c r="E48" t="str">
        <f t="shared" si="1"/>
        <v/>
      </c>
      <c r="F48" t="str">
        <f>IF(A48="","",280000+記録入力!$C$1)</f>
        <v/>
      </c>
    </row>
    <row r="49" spans="1:6">
      <c r="A49" t="str">
        <f>IF(記録入力!E54="","",128410000+記録入力!E54)</f>
        <v/>
      </c>
      <c r="B49" t="str">
        <f>IFERROR(VLOOKUP(MOD(A49,10000),男子選手!$B$5:$G$103,6,FALSE),"")</f>
        <v/>
      </c>
      <c r="C49" t="str">
        <f>IFERROR(VLOOKUP(MOD(A49,10000),男子選手!$B$5:$G$103,3,FALSE),"")</f>
        <v/>
      </c>
      <c r="D49" t="str">
        <f t="shared" si="0"/>
        <v/>
      </c>
      <c r="E49" t="str">
        <f t="shared" si="1"/>
        <v/>
      </c>
      <c r="F49" t="str">
        <f>IF(A49="","",280000+記録入力!$C$1)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記録入力</vt:lpstr>
      <vt:lpstr>男子選手</vt:lpstr>
      <vt:lpstr>追加登録選手</vt:lpstr>
      <vt:lpstr>master1</vt:lpstr>
      <vt:lpstr>master2</vt:lpstr>
    </vt:vector>
  </TitlesOfParts>
  <Company>伊丹市立伊丹高等学校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伊丹市立伊丹高等学校</dc:creator>
  <cp:lastModifiedBy>誠 斎藤</cp:lastModifiedBy>
  <cp:lastPrinted>2023-07-03T01:16:38Z</cp:lastPrinted>
  <dcterms:created xsi:type="dcterms:W3CDTF">2022-06-06T06:45:58Z</dcterms:created>
  <dcterms:modified xsi:type="dcterms:W3CDTF">2025-06-12T14:30:05Z</dcterms:modified>
</cp:coreProperties>
</file>