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陸上部\2024\youth元\"/>
    </mc:Choice>
  </mc:AlternateContent>
  <bookViews>
    <workbookView xWindow="0" yWindow="0" windowWidth="20490" windowHeight="7530"/>
  </bookViews>
  <sheets>
    <sheet name="記録入力" sheetId="1" r:id="rId1"/>
    <sheet name="女子選手" sheetId="2" r:id="rId2"/>
    <sheet name="追加登録選手" sheetId="6" r:id="rId3"/>
    <sheet name="master1" sheetId="4" state="hidden" r:id="rId4"/>
    <sheet name="master2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N6" i="2" s="1"/>
  <c r="I7" i="2"/>
  <c r="N7" i="2" s="1"/>
  <c r="I8" i="2"/>
  <c r="N8" i="2" s="1"/>
  <c r="I9" i="2"/>
  <c r="I10" i="2"/>
  <c r="N10" i="2" s="1"/>
  <c r="I11" i="2"/>
  <c r="N11" i="2" s="1"/>
  <c r="I12" i="2"/>
  <c r="N12" i="2" s="1"/>
  <c r="I13" i="2"/>
  <c r="I14" i="2"/>
  <c r="N14" i="2" s="1"/>
  <c r="I15" i="2"/>
  <c r="N15" i="2" s="1"/>
  <c r="I16" i="2"/>
  <c r="N16" i="2" s="1"/>
  <c r="I17" i="2"/>
  <c r="I18" i="2"/>
  <c r="N18" i="2" s="1"/>
  <c r="I19" i="2"/>
  <c r="N19" i="2" s="1"/>
  <c r="I20" i="2"/>
  <c r="J20" i="2" s="1"/>
  <c r="I21" i="2"/>
  <c r="I22" i="2"/>
  <c r="N22" i="2" s="1"/>
  <c r="I23" i="2"/>
  <c r="N23" i="2" s="1"/>
  <c r="I24" i="2"/>
  <c r="N24" i="2" s="1"/>
  <c r="I25" i="2"/>
  <c r="I26" i="2"/>
  <c r="N26" i="2" s="1"/>
  <c r="I27" i="2"/>
  <c r="N27" i="2" s="1"/>
  <c r="I28" i="2"/>
  <c r="J28" i="2" s="1"/>
  <c r="I29" i="2"/>
  <c r="I30" i="2"/>
  <c r="N30" i="2" s="1"/>
  <c r="I31" i="2"/>
  <c r="N31" i="2" s="1"/>
  <c r="I32" i="2"/>
  <c r="J32" i="2" s="1"/>
  <c r="I33" i="2"/>
  <c r="I34" i="2"/>
  <c r="N34" i="2" s="1"/>
  <c r="I35" i="2"/>
  <c r="N35" i="2" s="1"/>
  <c r="I36" i="2"/>
  <c r="J36" i="2" s="1"/>
  <c r="I37" i="2"/>
  <c r="I38" i="2"/>
  <c r="N38" i="2" s="1"/>
  <c r="I39" i="2"/>
  <c r="N39" i="2" s="1"/>
  <c r="I40" i="2"/>
  <c r="J40" i="2" s="1"/>
  <c r="I41" i="2"/>
  <c r="I42" i="2"/>
  <c r="N42" i="2" s="1"/>
  <c r="I43" i="2"/>
  <c r="N43" i="2" s="1"/>
  <c r="I44" i="2"/>
  <c r="N44" i="2" s="1"/>
  <c r="I45" i="2"/>
  <c r="I46" i="2"/>
  <c r="N46" i="2" s="1"/>
  <c r="I47" i="2"/>
  <c r="N47" i="2" s="1"/>
  <c r="I48" i="2"/>
  <c r="J48" i="2" s="1"/>
  <c r="I49" i="2"/>
  <c r="I50" i="2"/>
  <c r="N50" i="2" s="1"/>
  <c r="I51" i="2"/>
  <c r="N51" i="2" s="1"/>
  <c r="I52" i="2"/>
  <c r="J52" i="2" s="1"/>
  <c r="I53" i="2"/>
  <c r="I54" i="2"/>
  <c r="N54" i="2" s="1"/>
  <c r="I55" i="2"/>
  <c r="N55" i="2" s="1"/>
  <c r="I56" i="2"/>
  <c r="N56" i="2" s="1"/>
  <c r="I57" i="2"/>
  <c r="I58" i="2"/>
  <c r="N58" i="2" s="1"/>
  <c r="I59" i="2"/>
  <c r="N59" i="2" s="1"/>
  <c r="I60" i="2"/>
  <c r="J60" i="2" s="1"/>
  <c r="I61" i="2"/>
  <c r="I62" i="2"/>
  <c r="N62" i="2" s="1"/>
  <c r="I63" i="2"/>
  <c r="N63" i="2" s="1"/>
  <c r="I64" i="2"/>
  <c r="N64" i="2" s="1"/>
  <c r="I65" i="2"/>
  <c r="I66" i="2"/>
  <c r="N66" i="2" s="1"/>
  <c r="I67" i="2"/>
  <c r="N67" i="2" s="1"/>
  <c r="I68" i="2"/>
  <c r="N68" i="2" s="1"/>
  <c r="I69" i="2"/>
  <c r="I70" i="2"/>
  <c r="N70" i="2" s="1"/>
  <c r="I71" i="2"/>
  <c r="N71" i="2" s="1"/>
  <c r="I72" i="2"/>
  <c r="N72" i="2" s="1"/>
  <c r="I73" i="2"/>
  <c r="I74" i="2"/>
  <c r="N74" i="2" s="1"/>
  <c r="I75" i="2"/>
  <c r="N75" i="2" s="1"/>
  <c r="I76" i="2"/>
  <c r="J76" i="2" s="1"/>
  <c r="I77" i="2"/>
  <c r="I78" i="2"/>
  <c r="N78" i="2" s="1"/>
  <c r="I79" i="2"/>
  <c r="N79" i="2" s="1"/>
  <c r="I80" i="2"/>
  <c r="J80" i="2" s="1"/>
  <c r="I81" i="2"/>
  <c r="I82" i="2"/>
  <c r="N82" i="2" s="1"/>
  <c r="I83" i="2"/>
  <c r="N83" i="2" s="1"/>
  <c r="I84" i="2"/>
  <c r="J84" i="2" s="1"/>
  <c r="I85" i="2"/>
  <c r="I86" i="2"/>
  <c r="N86" i="2" s="1"/>
  <c r="I87" i="2"/>
  <c r="N87" i="2" s="1"/>
  <c r="I88" i="2"/>
  <c r="J88" i="2" s="1"/>
  <c r="I89" i="2"/>
  <c r="I90" i="2"/>
  <c r="N90" i="2" s="1"/>
  <c r="I91" i="2"/>
  <c r="N91" i="2" s="1"/>
  <c r="I92" i="2"/>
  <c r="N92" i="2" s="1"/>
  <c r="I93" i="2"/>
  <c r="N93" i="2" s="1"/>
  <c r="I94" i="2"/>
  <c r="N94" i="2" s="1"/>
  <c r="I95" i="2"/>
  <c r="N95" i="2" s="1"/>
  <c r="I96" i="2"/>
  <c r="N96" i="2" s="1"/>
  <c r="I97" i="2"/>
  <c r="N97" i="2" s="1"/>
  <c r="I98" i="2"/>
  <c r="N98" i="2" s="1"/>
  <c r="I99" i="2"/>
  <c r="N99" i="2" s="1"/>
  <c r="I100" i="2"/>
  <c r="N100" i="2" s="1"/>
  <c r="I101" i="2"/>
  <c r="N101" i="2" s="1"/>
  <c r="I102" i="2"/>
  <c r="N102" i="2" s="1"/>
  <c r="I103" i="2"/>
  <c r="N103" i="2" s="1"/>
  <c r="I5" i="2"/>
  <c r="J5" i="2" s="1"/>
  <c r="J16" i="2" l="1"/>
  <c r="N88" i="2"/>
  <c r="N52" i="2"/>
  <c r="J12" i="2"/>
  <c r="J24" i="2"/>
  <c r="M96" i="2"/>
  <c r="N84" i="2"/>
  <c r="N60" i="2"/>
  <c r="J96" i="2"/>
  <c r="J72" i="2"/>
  <c r="N48" i="2"/>
  <c r="J64" i="2"/>
  <c r="N40" i="2"/>
  <c r="N36" i="2"/>
  <c r="J68" i="2"/>
  <c r="M92" i="2"/>
  <c r="J56" i="2"/>
  <c r="J8" i="2"/>
  <c r="J100" i="2"/>
  <c r="M103" i="2"/>
  <c r="M102" i="2"/>
  <c r="N80" i="2"/>
  <c r="N32" i="2"/>
  <c r="J92" i="2"/>
  <c r="J44" i="2"/>
  <c r="M100" i="2"/>
  <c r="N76" i="2"/>
  <c r="N28" i="2"/>
  <c r="M99" i="2"/>
  <c r="M90" i="2"/>
  <c r="M98" i="2"/>
  <c r="N20" i="2"/>
  <c r="M91" i="2"/>
  <c r="M95" i="2"/>
  <c r="M94" i="2"/>
  <c r="K89" i="2"/>
  <c r="L89" i="2"/>
  <c r="M89" i="2"/>
  <c r="K77" i="2"/>
  <c r="L77" i="2"/>
  <c r="M77" i="2"/>
  <c r="K69" i="2"/>
  <c r="L69" i="2"/>
  <c r="M69" i="2"/>
  <c r="K49" i="2"/>
  <c r="L49" i="2"/>
  <c r="M49" i="2"/>
  <c r="K5" i="2"/>
  <c r="L5" i="2"/>
  <c r="M5" i="2"/>
  <c r="K88" i="2"/>
  <c r="L88" i="2"/>
  <c r="M88" i="2"/>
  <c r="K84" i="2"/>
  <c r="L84" i="2"/>
  <c r="M84" i="2"/>
  <c r="K80" i="2"/>
  <c r="L80" i="2"/>
  <c r="M80" i="2"/>
  <c r="K76" i="2"/>
  <c r="L76" i="2"/>
  <c r="M76" i="2"/>
  <c r="K72" i="2"/>
  <c r="L72" i="2"/>
  <c r="M72" i="2"/>
  <c r="K68" i="2"/>
  <c r="L68" i="2"/>
  <c r="M68" i="2"/>
  <c r="K64" i="2"/>
  <c r="L64" i="2"/>
  <c r="M64" i="2"/>
  <c r="K60" i="2"/>
  <c r="L60" i="2"/>
  <c r="M60" i="2"/>
  <c r="K56" i="2"/>
  <c r="L56" i="2"/>
  <c r="M56" i="2"/>
  <c r="K52" i="2"/>
  <c r="L52" i="2"/>
  <c r="M52" i="2"/>
  <c r="K48" i="2"/>
  <c r="L48" i="2"/>
  <c r="M48" i="2"/>
  <c r="K44" i="2"/>
  <c r="L44" i="2"/>
  <c r="M44" i="2"/>
  <c r="K40" i="2"/>
  <c r="L40" i="2"/>
  <c r="M40" i="2"/>
  <c r="K36" i="2"/>
  <c r="L36" i="2"/>
  <c r="M36" i="2"/>
  <c r="K32" i="2"/>
  <c r="L32" i="2"/>
  <c r="M32" i="2"/>
  <c r="K28" i="2"/>
  <c r="L28" i="2"/>
  <c r="M28" i="2"/>
  <c r="K24" i="2"/>
  <c r="L24" i="2"/>
  <c r="M24" i="2"/>
  <c r="K20" i="2"/>
  <c r="L20" i="2"/>
  <c r="M20" i="2"/>
  <c r="K16" i="2"/>
  <c r="L16" i="2"/>
  <c r="M16" i="2"/>
  <c r="K12" i="2"/>
  <c r="L12" i="2"/>
  <c r="M12" i="2"/>
  <c r="K8" i="2"/>
  <c r="L8" i="2"/>
  <c r="M8" i="2"/>
  <c r="J103" i="2"/>
  <c r="J99" i="2"/>
  <c r="J95" i="2"/>
  <c r="J91" i="2"/>
  <c r="J87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  <c r="J7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K81" i="2"/>
  <c r="L81" i="2"/>
  <c r="M81" i="2"/>
  <c r="K65" i="2"/>
  <c r="L65" i="2"/>
  <c r="M65" i="2"/>
  <c r="K45" i="2"/>
  <c r="L45" i="2"/>
  <c r="M45" i="2"/>
  <c r="K87" i="2"/>
  <c r="L87" i="2"/>
  <c r="M87" i="2"/>
  <c r="K83" i="2"/>
  <c r="L83" i="2"/>
  <c r="M83" i="2"/>
  <c r="K79" i="2"/>
  <c r="L79" i="2"/>
  <c r="M79" i="2"/>
  <c r="K75" i="2"/>
  <c r="L75" i="2"/>
  <c r="M75" i="2"/>
  <c r="K71" i="2"/>
  <c r="L71" i="2"/>
  <c r="M71" i="2"/>
  <c r="K67" i="2"/>
  <c r="L67" i="2"/>
  <c r="M67" i="2"/>
  <c r="K63" i="2"/>
  <c r="L63" i="2"/>
  <c r="M63" i="2"/>
  <c r="K59" i="2"/>
  <c r="L59" i="2"/>
  <c r="M59" i="2"/>
  <c r="K55" i="2"/>
  <c r="L55" i="2"/>
  <c r="M55" i="2"/>
  <c r="K51" i="2"/>
  <c r="L51" i="2"/>
  <c r="M51" i="2"/>
  <c r="K47" i="2"/>
  <c r="L47" i="2"/>
  <c r="M47" i="2"/>
  <c r="K43" i="2"/>
  <c r="L43" i="2"/>
  <c r="M43" i="2"/>
  <c r="K39" i="2"/>
  <c r="L39" i="2"/>
  <c r="M39" i="2"/>
  <c r="K35" i="2"/>
  <c r="L35" i="2"/>
  <c r="M35" i="2"/>
  <c r="K31" i="2"/>
  <c r="L31" i="2"/>
  <c r="M31" i="2"/>
  <c r="K27" i="2"/>
  <c r="L27" i="2"/>
  <c r="M27" i="2"/>
  <c r="K23" i="2"/>
  <c r="L23" i="2"/>
  <c r="M23" i="2"/>
  <c r="K19" i="2"/>
  <c r="L19" i="2"/>
  <c r="M19" i="2"/>
  <c r="K15" i="2"/>
  <c r="L15" i="2"/>
  <c r="M15" i="2"/>
  <c r="K11" i="2"/>
  <c r="L11" i="2"/>
  <c r="M11" i="2"/>
  <c r="K7" i="2"/>
  <c r="L7" i="2"/>
  <c r="M7" i="2"/>
  <c r="J102" i="2"/>
  <c r="J98" i="2"/>
  <c r="J94" i="2"/>
  <c r="J90" i="2"/>
  <c r="J86" i="2"/>
  <c r="J82" i="2"/>
  <c r="J78" i="2"/>
  <c r="J74" i="2"/>
  <c r="J7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6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5" i="2"/>
  <c r="L85" i="2"/>
  <c r="M85" i="2"/>
  <c r="K73" i="2"/>
  <c r="L73" i="2"/>
  <c r="M73" i="2"/>
  <c r="K61" i="2"/>
  <c r="L61" i="2"/>
  <c r="M61" i="2"/>
  <c r="K57" i="2"/>
  <c r="L57" i="2"/>
  <c r="M57" i="2"/>
  <c r="K53" i="2"/>
  <c r="L53" i="2"/>
  <c r="M53" i="2"/>
  <c r="K41" i="2"/>
  <c r="L41" i="2"/>
  <c r="M41" i="2"/>
  <c r="K37" i="2"/>
  <c r="L37" i="2"/>
  <c r="M37" i="2"/>
  <c r="K33" i="2"/>
  <c r="L33" i="2"/>
  <c r="M33" i="2"/>
  <c r="K29" i="2"/>
  <c r="L29" i="2"/>
  <c r="M29" i="2"/>
  <c r="K25" i="2"/>
  <c r="L25" i="2"/>
  <c r="M25" i="2"/>
  <c r="K21" i="2"/>
  <c r="L21" i="2"/>
  <c r="M21" i="2"/>
  <c r="K17" i="2"/>
  <c r="L17" i="2"/>
  <c r="M17" i="2"/>
  <c r="K13" i="2"/>
  <c r="L13" i="2"/>
  <c r="M13" i="2"/>
  <c r="K9" i="2"/>
  <c r="L9" i="2"/>
  <c r="M9" i="2"/>
  <c r="M101" i="2"/>
  <c r="M97" i="2"/>
  <c r="M93" i="2"/>
  <c r="K86" i="2"/>
  <c r="L86" i="2"/>
  <c r="M86" i="2"/>
  <c r="K82" i="2"/>
  <c r="L82" i="2"/>
  <c r="M82" i="2"/>
  <c r="K78" i="2"/>
  <c r="L78" i="2"/>
  <c r="M78" i="2"/>
  <c r="K74" i="2"/>
  <c r="L74" i="2"/>
  <c r="M74" i="2"/>
  <c r="K70" i="2"/>
  <c r="L70" i="2"/>
  <c r="M70" i="2"/>
  <c r="K66" i="2"/>
  <c r="L66" i="2"/>
  <c r="M66" i="2"/>
  <c r="K62" i="2"/>
  <c r="L62" i="2"/>
  <c r="M62" i="2"/>
  <c r="K58" i="2"/>
  <c r="L58" i="2"/>
  <c r="M58" i="2"/>
  <c r="K54" i="2"/>
  <c r="L54" i="2"/>
  <c r="M54" i="2"/>
  <c r="K50" i="2"/>
  <c r="L50" i="2"/>
  <c r="M50" i="2"/>
  <c r="K46" i="2"/>
  <c r="L46" i="2"/>
  <c r="M46" i="2"/>
  <c r="K42" i="2"/>
  <c r="L42" i="2"/>
  <c r="M42" i="2"/>
  <c r="K38" i="2"/>
  <c r="L38" i="2"/>
  <c r="M38" i="2"/>
  <c r="K34" i="2"/>
  <c r="L34" i="2"/>
  <c r="M34" i="2"/>
  <c r="K30" i="2"/>
  <c r="L30" i="2"/>
  <c r="M30" i="2"/>
  <c r="K26" i="2"/>
  <c r="L26" i="2"/>
  <c r="M26" i="2"/>
  <c r="K22" i="2"/>
  <c r="L22" i="2"/>
  <c r="M22" i="2"/>
  <c r="K18" i="2"/>
  <c r="L18" i="2"/>
  <c r="M18" i="2"/>
  <c r="K14" i="2"/>
  <c r="L14" i="2"/>
  <c r="M14" i="2"/>
  <c r="K10" i="2"/>
  <c r="L10" i="2"/>
  <c r="M10" i="2"/>
  <c r="K6" i="2"/>
  <c r="L6" i="2"/>
  <c r="M6" i="2"/>
  <c r="J101" i="2"/>
  <c r="J97" i="2"/>
  <c r="J93" i="2"/>
  <c r="J89" i="2"/>
  <c r="J85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N8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9" i="2"/>
  <c r="N5" i="2"/>
  <c r="F3" i="4" a="1"/>
  <c r="F3" i="4" s="1"/>
  <c r="H3" i="4" a="1"/>
  <c r="H3" i="4" s="1"/>
  <c r="J3" i="4" a="1"/>
  <c r="J3" i="4" s="1"/>
  <c r="E5" i="4" a="1"/>
  <c r="E5" i="4" s="1"/>
  <c r="I5" i="4" a="1"/>
  <c r="I5" i="4" s="1"/>
  <c r="E6" i="4" a="1"/>
  <c r="E6" i="4" s="1"/>
  <c r="E7" i="4" a="1"/>
  <c r="E7" i="4" s="1"/>
  <c r="F7" i="4" a="1"/>
  <c r="F7" i="4" s="1"/>
  <c r="J7" i="4" a="1"/>
  <c r="J7" i="4" s="1"/>
  <c r="F9" i="4" a="1"/>
  <c r="F9" i="4" s="1"/>
  <c r="G9" i="4" a="1"/>
  <c r="G9" i="4" s="1"/>
  <c r="A9" i="4"/>
  <c r="B9" i="4" s="1"/>
  <c r="A8" i="4"/>
  <c r="B8" i="4" s="1"/>
  <c r="A7" i="4"/>
  <c r="B7" i="4" s="1"/>
  <c r="A6" i="4"/>
  <c r="B6" i="4" s="1"/>
  <c r="A5" i="4"/>
  <c r="B5" i="4" s="1"/>
  <c r="A4" i="4"/>
  <c r="B4" i="4" s="1"/>
  <c r="A3" i="4"/>
  <c r="B3" i="4" s="1"/>
  <c r="A2" i="4"/>
  <c r="F13" i="5"/>
  <c r="F20" i="5"/>
  <c r="E12" i="5"/>
  <c r="E25" i="5"/>
  <c r="E29" i="5"/>
  <c r="E33" i="5"/>
  <c r="E37" i="5"/>
  <c r="E41" i="5"/>
  <c r="A3" i="5"/>
  <c r="F2" i="4" s="1" a="1"/>
  <c r="F2" i="4" s="1"/>
  <c r="A4" i="5"/>
  <c r="A5" i="5"/>
  <c r="A6" i="5"/>
  <c r="E6" i="5" s="1"/>
  <c r="A7" i="5"/>
  <c r="B7" i="5" s="1"/>
  <c r="A8" i="5"/>
  <c r="E8" i="5" s="1"/>
  <c r="A9" i="5"/>
  <c r="E9" i="5" s="1"/>
  <c r="A10" i="5"/>
  <c r="G3" i="4" s="1" a="1"/>
  <c r="G3" i="4" s="1"/>
  <c r="A11" i="5"/>
  <c r="F11" i="5" s="1"/>
  <c r="A12" i="5"/>
  <c r="F12" i="5" s="1"/>
  <c r="A13" i="5"/>
  <c r="E13" i="5" s="1"/>
  <c r="A14" i="5"/>
  <c r="E4" i="4" s="1" a="1"/>
  <c r="E4" i="4" s="1"/>
  <c r="A15" i="5"/>
  <c r="C15" i="5" s="1"/>
  <c r="A16" i="5"/>
  <c r="B16" i="5" s="1"/>
  <c r="A17" i="5"/>
  <c r="E17" i="5" s="1"/>
  <c r="A18" i="5"/>
  <c r="F18" i="5" s="1"/>
  <c r="A19" i="5"/>
  <c r="F19" i="5" s="1"/>
  <c r="A20" i="5"/>
  <c r="B20" i="5" s="1"/>
  <c r="A21" i="5"/>
  <c r="C21" i="5" s="1"/>
  <c r="A22" i="5"/>
  <c r="G5" i="4" s="1" a="1"/>
  <c r="G5" i="4" s="1"/>
  <c r="A23" i="5"/>
  <c r="H5" i="4" s="1" a="1"/>
  <c r="H5" i="4" s="1"/>
  <c r="A24" i="5"/>
  <c r="C24" i="5" s="1"/>
  <c r="A25" i="5"/>
  <c r="C25" i="5" s="1"/>
  <c r="A26" i="5"/>
  <c r="B26" i="5" s="1"/>
  <c r="A27" i="5"/>
  <c r="F27" i="5" s="1"/>
  <c r="A28" i="5"/>
  <c r="G6" i="4" s="1" a="1"/>
  <c r="G6" i="4" s="1"/>
  <c r="A29" i="5"/>
  <c r="F29" i="5" s="1"/>
  <c r="A30" i="5"/>
  <c r="F30" i="5" s="1"/>
  <c r="A31" i="5"/>
  <c r="F31" i="5" s="1"/>
  <c r="A32" i="5"/>
  <c r="F32" i="5" s="1"/>
  <c r="A33" i="5"/>
  <c r="F33" i="5" s="1"/>
  <c r="A34" i="5"/>
  <c r="E34" i="5" s="1"/>
  <c r="A35" i="5"/>
  <c r="E35" i="5" s="1"/>
  <c r="A36" i="5"/>
  <c r="F36" i="5" s="1"/>
  <c r="A37" i="5"/>
  <c r="F37" i="5" s="1"/>
  <c r="A38" i="5"/>
  <c r="E38" i="5" s="1"/>
  <c r="A39" i="5"/>
  <c r="C39" i="5" s="1"/>
  <c r="A40" i="5"/>
  <c r="B40" i="5" s="1"/>
  <c r="A41" i="5"/>
  <c r="C41" i="5" s="1"/>
  <c r="A42" i="5"/>
  <c r="E42" i="5" s="1"/>
  <c r="A43" i="5"/>
  <c r="F43" i="5" s="1"/>
  <c r="A44" i="5"/>
  <c r="B44" i="5" s="1"/>
  <c r="A45" i="5"/>
  <c r="F45" i="5" s="1"/>
  <c r="A46" i="5"/>
  <c r="F46" i="5" s="1"/>
  <c r="A47" i="5"/>
  <c r="C47" i="5" s="1"/>
  <c r="A48" i="5"/>
  <c r="I9" i="4" s="1" a="1"/>
  <c r="I9" i="4" s="1"/>
  <c r="A49" i="5"/>
  <c r="F49" i="5" s="1"/>
  <c r="A2" i="5"/>
  <c r="C11" i="5"/>
  <c r="C12" i="5"/>
  <c r="C13" i="5"/>
  <c r="C18" i="5"/>
  <c r="C30" i="5"/>
  <c r="C32" i="5"/>
  <c r="C33" i="5"/>
  <c r="C34" i="5"/>
  <c r="C35" i="5"/>
  <c r="C36" i="5"/>
  <c r="C37" i="5"/>
  <c r="C38" i="5"/>
  <c r="I2" i="4" l="1" a="1"/>
  <c r="I2" i="4" s="1"/>
  <c r="H2" i="4" a="1"/>
  <c r="H2" i="4" s="1"/>
  <c r="D19" i="5"/>
  <c r="E48" i="5"/>
  <c r="E31" i="5"/>
  <c r="F23" i="5"/>
  <c r="J2" i="4" a="1"/>
  <c r="J2" i="4" s="1"/>
  <c r="H8" i="4" a="1"/>
  <c r="H8" i="4" s="1"/>
  <c r="G7" i="4" a="1"/>
  <c r="G7" i="4" s="1"/>
  <c r="F5" i="4" a="1"/>
  <c r="F5" i="4" s="1"/>
  <c r="E3" i="4" a="1"/>
  <c r="E3" i="4" s="1"/>
  <c r="D38" i="5"/>
  <c r="D26" i="5"/>
  <c r="D14" i="5"/>
  <c r="B38" i="5"/>
  <c r="B14" i="5"/>
  <c r="C43" i="5"/>
  <c r="B31" i="5"/>
  <c r="E46" i="5"/>
  <c r="E30" i="5"/>
  <c r="F21" i="5"/>
  <c r="H9" i="4" a="1"/>
  <c r="H9" i="4" s="1"/>
  <c r="G8" i="4" a="1"/>
  <c r="G8" i="4" s="1"/>
  <c r="F6" i="4" a="1"/>
  <c r="F6" i="4" s="1"/>
  <c r="D49" i="5"/>
  <c r="D37" i="5"/>
  <c r="D25" i="5"/>
  <c r="D13" i="5"/>
  <c r="B49" i="5"/>
  <c r="B37" i="5"/>
  <c r="B25" i="5"/>
  <c r="B13" i="5"/>
  <c r="D7" i="5"/>
  <c r="D48" i="5"/>
  <c r="D36" i="5"/>
  <c r="D24" i="5"/>
  <c r="D12" i="5"/>
  <c r="B48" i="5"/>
  <c r="B36" i="5"/>
  <c r="B24" i="5"/>
  <c r="B12" i="5"/>
  <c r="E43" i="5"/>
  <c r="F8" i="4" a="1"/>
  <c r="F8" i="4" s="1"/>
  <c r="D47" i="5"/>
  <c r="D35" i="5"/>
  <c r="D23" i="5"/>
  <c r="D11" i="5"/>
  <c r="B47" i="5"/>
  <c r="B35" i="5"/>
  <c r="B23" i="5"/>
  <c r="B11" i="5"/>
  <c r="B19" i="5"/>
  <c r="E24" i="5"/>
  <c r="D46" i="5"/>
  <c r="D34" i="5"/>
  <c r="D22" i="5"/>
  <c r="D10" i="5"/>
  <c r="B46" i="5"/>
  <c r="B22" i="5"/>
  <c r="B10" i="5"/>
  <c r="E39" i="5"/>
  <c r="E23" i="5"/>
  <c r="G2" i="4" a="1"/>
  <c r="G2" i="4" s="1"/>
  <c r="E8" i="4" a="1"/>
  <c r="E8" i="4" s="1"/>
  <c r="J5" i="4" a="1"/>
  <c r="J5" i="4" s="1"/>
  <c r="I3" i="4" a="1"/>
  <c r="I3" i="4" s="1"/>
  <c r="D45" i="5"/>
  <c r="D33" i="5"/>
  <c r="D21" i="5"/>
  <c r="D9" i="5"/>
  <c r="B45" i="5"/>
  <c r="B33" i="5"/>
  <c r="B21" i="5"/>
  <c r="B9" i="5"/>
  <c r="D43" i="5"/>
  <c r="C49" i="5"/>
  <c r="C48" i="5"/>
  <c r="C29" i="5"/>
  <c r="E40" i="5"/>
  <c r="J4" i="4" a="1"/>
  <c r="J4" i="4" s="1"/>
  <c r="B34" i="5"/>
  <c r="C46" i="5"/>
  <c r="C22" i="5"/>
  <c r="E20" i="5"/>
  <c r="E9" i="4" a="1"/>
  <c r="E9" i="4" s="1"/>
  <c r="J6" i="4" a="1"/>
  <c r="J6" i="4" s="1"/>
  <c r="I4" i="4" a="1"/>
  <c r="I4" i="4" s="1"/>
  <c r="D44" i="5"/>
  <c r="D32" i="5"/>
  <c r="D20" i="5"/>
  <c r="D8" i="5"/>
  <c r="B32" i="5"/>
  <c r="B8" i="5"/>
  <c r="E36" i="5"/>
  <c r="F48" i="5"/>
  <c r="J8" i="4" a="1"/>
  <c r="J8" i="4" s="1"/>
  <c r="I6" i="4" a="1"/>
  <c r="I6" i="4" s="1"/>
  <c r="H4" i="4" a="1"/>
  <c r="H4" i="4" s="1"/>
  <c r="D42" i="5"/>
  <c r="D30" i="5"/>
  <c r="D18" i="5"/>
  <c r="D6" i="5"/>
  <c r="B42" i="5"/>
  <c r="B30" i="5"/>
  <c r="B18" i="5"/>
  <c r="B6" i="5"/>
  <c r="D31" i="5"/>
  <c r="J9" i="4" a="1"/>
  <c r="J9" i="4" s="1"/>
  <c r="I7" i="4" a="1"/>
  <c r="I7" i="4" s="1"/>
  <c r="G4" i="4" a="1"/>
  <c r="G4" i="4" s="1"/>
  <c r="D41" i="5"/>
  <c r="D29" i="5"/>
  <c r="D17" i="5"/>
  <c r="D5" i="5"/>
  <c r="B41" i="5"/>
  <c r="B29" i="5"/>
  <c r="B17" i="5"/>
  <c r="C19" i="5"/>
  <c r="I8" i="4" a="1"/>
  <c r="I8" i="4" s="1"/>
  <c r="H6" i="4" a="1"/>
  <c r="H6" i="4" s="1"/>
  <c r="D40" i="5"/>
  <c r="D28" i="5"/>
  <c r="D16" i="5"/>
  <c r="D4" i="5"/>
  <c r="B28" i="5"/>
  <c r="B43" i="5"/>
  <c r="E32" i="5"/>
  <c r="E2" i="4" a="1"/>
  <c r="E2" i="4" s="1"/>
  <c r="H7" i="4" a="1"/>
  <c r="H7" i="4" s="1"/>
  <c r="F4" i="4" a="1"/>
  <c r="F4" i="4" s="1"/>
  <c r="D39" i="5"/>
  <c r="D27" i="5"/>
  <c r="D15" i="5"/>
  <c r="D3" i="5"/>
  <c r="B39" i="5"/>
  <c r="B27" i="5"/>
  <c r="B15" i="5"/>
  <c r="C45" i="5"/>
  <c r="E44" i="5"/>
  <c r="F44" i="5"/>
  <c r="C44" i="5"/>
  <c r="E49" i="5"/>
  <c r="E47" i="5"/>
  <c r="F47" i="5"/>
  <c r="E45" i="5"/>
  <c r="F41" i="5"/>
  <c r="F39" i="5"/>
  <c r="F38" i="5"/>
  <c r="F40" i="5"/>
  <c r="F42" i="5"/>
  <c r="C42" i="5"/>
  <c r="C40" i="5"/>
  <c r="F35" i="5"/>
  <c r="F34" i="5"/>
  <c r="C26" i="5"/>
  <c r="F26" i="5"/>
  <c r="E28" i="5"/>
  <c r="E27" i="5"/>
  <c r="C31" i="5"/>
  <c r="E26" i="5"/>
  <c r="C28" i="5"/>
  <c r="F28" i="5"/>
  <c r="C27" i="5"/>
  <c r="C20" i="5"/>
  <c r="F25" i="5"/>
  <c r="F24" i="5"/>
  <c r="F22" i="5"/>
  <c r="E22" i="5"/>
  <c r="E21" i="5"/>
  <c r="F16" i="5"/>
  <c r="E14" i="5"/>
  <c r="F14" i="5"/>
  <c r="F17" i="5"/>
  <c r="C17" i="5"/>
  <c r="C16" i="5"/>
  <c r="E19" i="5"/>
  <c r="E16" i="5"/>
  <c r="E15" i="5"/>
  <c r="F15" i="5"/>
  <c r="E18" i="5"/>
  <c r="C14" i="5"/>
  <c r="C10" i="5"/>
  <c r="F10" i="5"/>
  <c r="C9" i="5"/>
  <c r="F9" i="5"/>
  <c r="C8" i="5"/>
  <c r="F8" i="5"/>
  <c r="E11" i="5"/>
  <c r="E10" i="5"/>
  <c r="E7" i="5"/>
  <c r="C7" i="5"/>
  <c r="F7" i="5"/>
  <c r="C6" i="5"/>
  <c r="F6" i="5"/>
  <c r="F5" i="5"/>
  <c r="E5" i="5"/>
  <c r="E4" i="5"/>
  <c r="F4" i="5"/>
  <c r="E3" i="5"/>
  <c r="F3" i="5"/>
  <c r="E2" i="5"/>
  <c r="D2" i="5"/>
  <c r="F2" i="5"/>
  <c r="C23" i="5"/>
  <c r="N8" i="1"/>
  <c r="N9" i="1"/>
  <c r="N10" i="1"/>
  <c r="N11" i="1"/>
  <c r="N12" i="1"/>
  <c r="N13" i="1"/>
  <c r="D3" i="4" s="1"/>
  <c r="N14" i="1"/>
  <c r="N15" i="1"/>
  <c r="N16" i="1"/>
  <c r="N17" i="1"/>
  <c r="N18" i="1"/>
  <c r="N19" i="1"/>
  <c r="D4" i="4" s="1"/>
  <c r="N20" i="1"/>
  <c r="N21" i="1"/>
  <c r="N22" i="1"/>
  <c r="N23" i="1"/>
  <c r="N24" i="1"/>
  <c r="N25" i="1"/>
  <c r="D5" i="4" s="1"/>
  <c r="N26" i="1"/>
  <c r="N27" i="1"/>
  <c r="N28" i="1"/>
  <c r="N29" i="1"/>
  <c r="N30" i="1"/>
  <c r="N31" i="1"/>
  <c r="D6" i="4" s="1"/>
  <c r="N32" i="1"/>
  <c r="N33" i="1"/>
  <c r="N34" i="1"/>
  <c r="N35" i="1"/>
  <c r="N36" i="1"/>
  <c r="N37" i="1"/>
  <c r="D7" i="4" s="1"/>
  <c r="N38" i="1"/>
  <c r="N39" i="1"/>
  <c r="N40" i="1"/>
  <c r="N41" i="1"/>
  <c r="N42" i="1"/>
  <c r="N43" i="1"/>
  <c r="D8" i="4" s="1"/>
  <c r="N44" i="1"/>
  <c r="N45" i="1"/>
  <c r="N46" i="1"/>
  <c r="N47" i="1"/>
  <c r="N48" i="1"/>
  <c r="N49" i="1"/>
  <c r="D9" i="4" s="1"/>
  <c r="N50" i="1"/>
  <c r="N51" i="1"/>
  <c r="N52" i="1"/>
  <c r="N53" i="1"/>
  <c r="N54" i="1"/>
  <c r="N7" i="1"/>
  <c r="D2" i="4" s="1"/>
  <c r="C2" i="1"/>
  <c r="F16" i="2" s="1"/>
  <c r="E103" i="2"/>
  <c r="D103" i="2"/>
  <c r="C103" i="2"/>
  <c r="B103" i="2"/>
  <c r="E102" i="2"/>
  <c r="D102" i="2"/>
  <c r="C102" i="2"/>
  <c r="B102" i="2"/>
  <c r="E101" i="2"/>
  <c r="D101" i="2"/>
  <c r="C101" i="2"/>
  <c r="B101" i="2"/>
  <c r="E100" i="2"/>
  <c r="D100" i="2"/>
  <c r="C100" i="2"/>
  <c r="B100" i="2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E89" i="2"/>
  <c r="D89" i="2"/>
  <c r="C89" i="2"/>
  <c r="B89" i="2"/>
  <c r="E88" i="2"/>
  <c r="D88" i="2"/>
  <c r="C88" i="2"/>
  <c r="B88" i="2"/>
  <c r="E87" i="2"/>
  <c r="D87" i="2"/>
  <c r="C87" i="2"/>
  <c r="B87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E81" i="2"/>
  <c r="D81" i="2"/>
  <c r="C81" i="2"/>
  <c r="B81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C71" i="2"/>
  <c r="B71" i="2"/>
  <c r="E70" i="2"/>
  <c r="D70" i="2"/>
  <c r="C70" i="2"/>
  <c r="B70" i="2"/>
  <c r="E69" i="2"/>
  <c r="D69" i="2"/>
  <c r="C69" i="2"/>
  <c r="B69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B4" i="5" s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G24" i="2" l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C3" i="5"/>
  <c r="B5" i="5"/>
  <c r="B2" i="5"/>
  <c r="B3" i="5"/>
  <c r="C4" i="5"/>
  <c r="C2" i="5"/>
  <c r="C5" i="5"/>
  <c r="F90" i="2"/>
  <c r="F68" i="2"/>
  <c r="F51" i="2"/>
  <c r="F31" i="2"/>
  <c r="F20" i="2"/>
  <c r="F5" i="2"/>
  <c r="F97" i="2"/>
  <c r="F87" i="2"/>
  <c r="F78" i="2"/>
  <c r="F67" i="2"/>
  <c r="F56" i="2"/>
  <c r="F49" i="2"/>
  <c r="F39" i="2"/>
  <c r="F30" i="2"/>
  <c r="F19" i="2"/>
  <c r="F8" i="2"/>
  <c r="L7" i="1" s="1"/>
  <c r="F85" i="2"/>
  <c r="F66" i="2"/>
  <c r="F55" i="2"/>
  <c r="F44" i="2"/>
  <c r="F37" i="2"/>
  <c r="F27" i="2"/>
  <c r="F7" i="2"/>
  <c r="F99" i="2"/>
  <c r="F79" i="2"/>
  <c r="F61" i="2"/>
  <c r="F42" i="2"/>
  <c r="F13" i="2"/>
  <c r="F103" i="2"/>
  <c r="F92" i="2"/>
  <c r="F75" i="2"/>
  <c r="F18" i="2"/>
  <c r="L9" i="1" s="1"/>
  <c r="F102" i="2"/>
  <c r="F91" i="2"/>
  <c r="F80" i="2"/>
  <c r="F73" i="2"/>
  <c r="F63" i="2"/>
  <c r="F54" i="2"/>
  <c r="F43" i="2"/>
  <c r="F32" i="2"/>
  <c r="F25" i="2"/>
  <c r="F15" i="2"/>
  <c r="F6" i="2"/>
  <c r="B2" i="4"/>
  <c r="G23" i="2"/>
  <c r="F98" i="2"/>
  <c r="F86" i="2"/>
  <c r="F74" i="2"/>
  <c r="F62" i="2"/>
  <c r="F50" i="2"/>
  <c r="F38" i="2"/>
  <c r="F26" i="2"/>
  <c r="F14" i="2"/>
  <c r="F96" i="2"/>
  <c r="F84" i="2"/>
  <c r="F72" i="2"/>
  <c r="F60" i="2"/>
  <c r="F48" i="2"/>
  <c r="F36" i="2"/>
  <c r="F24" i="2"/>
  <c r="F12" i="2"/>
  <c r="F95" i="2"/>
  <c r="F83" i="2"/>
  <c r="F71" i="2"/>
  <c r="F59" i="2"/>
  <c r="F47" i="2"/>
  <c r="F35" i="2"/>
  <c r="F23" i="2"/>
  <c r="F11" i="2"/>
  <c r="F94" i="2"/>
  <c r="F82" i="2"/>
  <c r="F70" i="2"/>
  <c r="F58" i="2"/>
  <c r="F46" i="2"/>
  <c r="F34" i="2"/>
  <c r="F22" i="2"/>
  <c r="F10" i="2"/>
  <c r="F93" i="2"/>
  <c r="F81" i="2"/>
  <c r="F69" i="2"/>
  <c r="F57" i="2"/>
  <c r="F45" i="2"/>
  <c r="F33" i="2"/>
  <c r="F21" i="2"/>
  <c r="F9" i="2"/>
  <c r="F101" i="2"/>
  <c r="F89" i="2"/>
  <c r="F77" i="2"/>
  <c r="F65" i="2"/>
  <c r="F53" i="2"/>
  <c r="F41" i="2"/>
  <c r="F29" i="2"/>
  <c r="F17" i="2"/>
  <c r="F100" i="2"/>
  <c r="F88" i="2"/>
  <c r="F76" i="2"/>
  <c r="F64" i="2"/>
  <c r="F52" i="2"/>
  <c r="F40" i="2"/>
  <c r="F28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L8" i="1"/>
  <c r="L12" i="1"/>
  <c r="L16" i="1"/>
  <c r="L20" i="1"/>
  <c r="L24" i="1"/>
  <c r="L28" i="1"/>
  <c r="L32" i="1"/>
  <c r="L36" i="1"/>
  <c r="L40" i="1"/>
  <c r="L44" i="1"/>
  <c r="L48" i="1"/>
  <c r="L52" i="1"/>
  <c r="K9" i="1"/>
  <c r="M9" i="1" s="1"/>
  <c r="K13" i="1"/>
  <c r="M13" i="1" s="1"/>
  <c r="K17" i="1"/>
  <c r="M17" i="1" s="1"/>
  <c r="K21" i="1"/>
  <c r="M21" i="1" s="1"/>
  <c r="K25" i="1"/>
  <c r="M25" i="1" s="1"/>
  <c r="K29" i="1"/>
  <c r="M29" i="1" s="1"/>
  <c r="K33" i="1"/>
  <c r="M33" i="1" s="1"/>
  <c r="K37" i="1"/>
  <c r="M37" i="1" s="1"/>
  <c r="K41" i="1"/>
  <c r="M41" i="1" s="1"/>
  <c r="K45" i="1"/>
  <c r="M45" i="1" s="1"/>
  <c r="K49" i="1"/>
  <c r="M49" i="1" s="1"/>
  <c r="K53" i="1"/>
  <c r="M53" i="1" s="1"/>
  <c r="L18" i="1"/>
  <c r="L30" i="1"/>
  <c r="L38" i="1"/>
  <c r="L46" i="1"/>
  <c r="L54" i="1"/>
  <c r="K11" i="1"/>
  <c r="M11" i="1" s="1"/>
  <c r="K19" i="1"/>
  <c r="M19" i="1" s="1"/>
  <c r="K27" i="1"/>
  <c r="M27" i="1" s="1"/>
  <c r="K35" i="1"/>
  <c r="M35" i="1" s="1"/>
  <c r="K43" i="1"/>
  <c r="M43" i="1" s="1"/>
  <c r="K7" i="1"/>
  <c r="M7" i="1" s="1"/>
  <c r="L11" i="1"/>
  <c r="L19" i="1"/>
  <c r="L31" i="1"/>
  <c r="L39" i="1"/>
  <c r="L47" i="1"/>
  <c r="K8" i="1"/>
  <c r="M8" i="1" s="1"/>
  <c r="K16" i="1"/>
  <c r="M16" i="1" s="1"/>
  <c r="K24" i="1"/>
  <c r="M24" i="1" s="1"/>
  <c r="K32" i="1"/>
  <c r="M32" i="1" s="1"/>
  <c r="K40" i="1"/>
  <c r="M40" i="1" s="1"/>
  <c r="K48" i="1"/>
  <c r="M48" i="1" s="1"/>
  <c r="L13" i="1"/>
  <c r="L17" i="1"/>
  <c r="L21" i="1"/>
  <c r="L25" i="1"/>
  <c r="L29" i="1"/>
  <c r="L33" i="1"/>
  <c r="L37" i="1"/>
  <c r="L41" i="1"/>
  <c r="L45" i="1"/>
  <c r="L49" i="1"/>
  <c r="L53" i="1"/>
  <c r="K10" i="1"/>
  <c r="M10" i="1" s="1"/>
  <c r="K14" i="1"/>
  <c r="M14" i="1" s="1"/>
  <c r="K18" i="1"/>
  <c r="M18" i="1" s="1"/>
  <c r="K22" i="1"/>
  <c r="M22" i="1" s="1"/>
  <c r="K26" i="1"/>
  <c r="M26" i="1" s="1"/>
  <c r="K30" i="1"/>
  <c r="M30" i="1" s="1"/>
  <c r="K34" i="1"/>
  <c r="M34" i="1" s="1"/>
  <c r="K38" i="1"/>
  <c r="M38" i="1" s="1"/>
  <c r="K42" i="1"/>
  <c r="M42" i="1" s="1"/>
  <c r="K46" i="1"/>
  <c r="M46" i="1" s="1"/>
  <c r="K50" i="1"/>
  <c r="M50" i="1" s="1"/>
  <c r="K54" i="1"/>
  <c r="M54" i="1" s="1"/>
  <c r="L14" i="1"/>
  <c r="L22" i="1"/>
  <c r="L26" i="1"/>
  <c r="L34" i="1"/>
  <c r="L42" i="1"/>
  <c r="L50" i="1"/>
  <c r="K15" i="1"/>
  <c r="M15" i="1" s="1"/>
  <c r="K23" i="1"/>
  <c r="M23" i="1" s="1"/>
  <c r="K31" i="1"/>
  <c r="M31" i="1" s="1"/>
  <c r="K39" i="1"/>
  <c r="M39" i="1" s="1"/>
  <c r="K51" i="1"/>
  <c r="M51" i="1" s="1"/>
  <c r="L10" i="1"/>
  <c r="K47" i="1"/>
  <c r="M47" i="1" s="1"/>
  <c r="L15" i="1"/>
  <c r="L23" i="1"/>
  <c r="L27" i="1"/>
  <c r="L35" i="1"/>
  <c r="L43" i="1"/>
  <c r="L51" i="1"/>
  <c r="K12" i="1"/>
  <c r="M12" i="1" s="1"/>
  <c r="K20" i="1"/>
  <c r="M20" i="1" s="1"/>
  <c r="K28" i="1"/>
  <c r="M28" i="1" s="1"/>
  <c r="K36" i="1"/>
  <c r="M36" i="1" s="1"/>
  <c r="K44" i="1"/>
  <c r="M44" i="1" s="1"/>
  <c r="K52" i="1"/>
  <c r="M5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<sst xmlns="http://schemas.openxmlformats.org/spreadsheetml/2006/main" count="2402" uniqueCount="1385">
  <si>
    <t>種目
コード</t>
    <rPh sb="0" eb="2">
      <t>シュモク</t>
    </rPh>
    <phoneticPr fontId="4"/>
  </si>
  <si>
    <t>種    目</t>
    <rPh sb="0" eb="1">
      <t>タネ</t>
    </rPh>
    <rPh sb="5" eb="6">
      <t>メ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</si>
  <si>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</si>
  <si>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</si>
  <si>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記録</t>
    <rPh sb="0" eb="2">
      <t>キロク</t>
    </rPh>
    <phoneticPr fontId="4"/>
  </si>
  <si>
    <t>氏名</t>
    <rPh sb="0" eb="2">
      <t>シメイ</t>
    </rPh>
    <phoneticPr fontId="4"/>
  </si>
  <si>
    <t>学校名</t>
    <rPh sb="0" eb="2">
      <t>ガッコウ</t>
    </rPh>
    <rPh sb="2" eb="3">
      <t>メイ</t>
    </rPh>
    <phoneticPr fontId="4"/>
  </si>
  <si>
    <t>学校番号</t>
  </si>
  <si>
    <t>TFC</t>
    <phoneticPr fontId="4"/>
  </si>
  <si>
    <t>No</t>
    <phoneticPr fontId="4"/>
  </si>
  <si>
    <t>1/100</t>
    <phoneticPr fontId="4"/>
  </si>
  <si>
    <t>m</t>
    <phoneticPr fontId="4"/>
  </si>
  <si>
    <t>cm</t>
    <phoneticPr fontId="4"/>
  </si>
  <si>
    <t>60100</t>
    <phoneticPr fontId="4"/>
  </si>
  <si>
    <t>4x100R</t>
  </si>
  <si>
    <t>60100</t>
    <phoneticPr fontId="4"/>
  </si>
  <si>
    <t>60100</t>
    <phoneticPr fontId="4"/>
  </si>
  <si>
    <t>チーム</t>
    <phoneticPr fontId="4"/>
  </si>
  <si>
    <t>チームごとに登録番号と記録を入力してください</t>
  </si>
  <si>
    <t>学校名</t>
  </si>
  <si>
    <t>記載責任者氏名</t>
  </si>
  <si>
    <t>このファイルをtandf@ichiita.comに送信してください</t>
  </si>
  <si>
    <t>登録番号</t>
    <rPh sb="0" eb="2">
      <t>トウロク</t>
    </rPh>
    <rPh sb="2" eb="4">
      <t>バンゴウ</t>
    </rPh>
    <phoneticPr fontId="3"/>
  </si>
  <si>
    <t>名前</t>
    <rPh sb="0" eb="2">
      <t>ナマエ</t>
    </rPh>
    <phoneticPr fontId="3"/>
  </si>
  <si>
    <t>ﾌﾘｶﾞﾅ</t>
    <phoneticPr fontId="3"/>
  </si>
  <si>
    <t>学年</t>
    <rPh sb="0" eb="2">
      <t>ガクネン</t>
    </rPh>
    <phoneticPr fontId="3"/>
  </si>
  <si>
    <t>所属</t>
    <rPh sb="0" eb="2">
      <t>ショゾク</t>
    </rPh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</si>
  <si>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</si>
  <si>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</si>
  <si>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</si>
  <si>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</si>
  <si>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E</t>
    <phoneticPr fontId="3"/>
  </si>
  <si>
    <t>60300</t>
    <phoneticPr fontId="4"/>
  </si>
  <si>
    <t>4x400R</t>
  </si>
  <si>
    <t>60300</t>
    <phoneticPr fontId="4"/>
  </si>
  <si>
    <t>60300</t>
    <phoneticPr fontId="4"/>
  </si>
  <si>
    <r>
      <rPr>
        <sz val="11"/>
        <color theme="1"/>
        <rFont val="ＭＳ Ｐゴシック"/>
        <family val="3"/>
        <charset val="128"/>
      </rPr>
      <t>ファイル名は学校番号</t>
    </r>
    <r>
      <rPr>
        <sz val="11"/>
        <color theme="1"/>
        <rFont val="Calibri"/>
        <family val="2"/>
      </rPr>
      <t>+</t>
    </r>
    <r>
      <rPr>
        <sz val="11"/>
        <color theme="1"/>
        <rFont val="ＭＳ Ｐゴシック"/>
        <family val="3"/>
        <charset val="128"/>
      </rPr>
      <t>学校略称＋女子リレーオープンでお願いします</t>
    </r>
    <rPh sb="16" eb="18">
      <t>ジョシ</t>
    </rPh>
    <phoneticPr fontId="3"/>
  </si>
  <si>
    <r>
      <rPr>
        <sz val="11"/>
        <color theme="1"/>
        <rFont val="ＭＳ Ｐゴシック"/>
        <family val="3"/>
        <charset val="128"/>
      </rPr>
      <t>　　例）</t>
    </r>
    <r>
      <rPr>
        <sz val="11"/>
        <color theme="1"/>
        <rFont val="Calibri"/>
        <family val="2"/>
      </rPr>
      <t>4131</t>
    </r>
    <r>
      <rPr>
        <sz val="11"/>
        <color theme="1"/>
        <rFont val="ＭＳ Ｐゴシック"/>
        <family val="3"/>
        <charset val="128"/>
      </rPr>
      <t>市伊丹女子リレーオープン</t>
    </r>
    <rPh sb="11" eb="13">
      <t>ジョシ</t>
    </rPh>
    <phoneticPr fontId="3"/>
  </si>
  <si>
    <t>01T</t>
  </si>
  <si>
    <t>登録番号</t>
    <rPh sb="0" eb="4">
      <t>トウロクバンゴウ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</si>
  <si>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</si>
  <si>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</si>
  <si>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姓（フリガナ）</t>
    <rPh sb="0" eb="1">
      <t>セイ</t>
    </rPh>
    <phoneticPr fontId="3"/>
  </si>
  <si>
    <t>名（フリガナ）</t>
    <rPh sb="0" eb="1">
      <t>メイ</t>
    </rPh>
    <phoneticPr fontId="3"/>
  </si>
  <si>
    <t>　</t>
    <phoneticPr fontId="3"/>
  </si>
  <si>
    <t>　　</t>
    <phoneticPr fontId="3"/>
  </si>
  <si>
    <t>　　　</t>
    <phoneticPr fontId="3"/>
  </si>
  <si>
    <t>県尼崎</t>
    <rPh sb="0" eb="1">
      <t>ケン</t>
    </rPh>
    <rPh sb="1" eb="3">
      <t>アマガサキ</t>
    </rPh>
    <phoneticPr fontId="1"/>
  </si>
  <si>
    <t>市尼崎</t>
    <rPh sb="0" eb="1">
      <t>イチ</t>
    </rPh>
    <rPh sb="1" eb="3">
      <t>アマガサキ</t>
    </rPh>
    <phoneticPr fontId="1"/>
  </si>
  <si>
    <t>尼崎双星</t>
    <rPh sb="0" eb="2">
      <t>アマガサキ</t>
    </rPh>
    <rPh sb="2" eb="4">
      <t>ソウセイ</t>
    </rPh>
    <phoneticPr fontId="1"/>
  </si>
  <si>
    <t>尼崎西</t>
    <rPh sb="0" eb="2">
      <t>アマガサキ</t>
    </rPh>
    <rPh sb="2" eb="3">
      <t>ニシ</t>
    </rPh>
    <phoneticPr fontId="1"/>
  </si>
  <si>
    <t>尼崎北</t>
    <rPh sb="0" eb="2">
      <t>アマガサキ</t>
    </rPh>
    <rPh sb="2" eb="3">
      <t>キタ</t>
    </rPh>
    <phoneticPr fontId="1"/>
  </si>
  <si>
    <t>尼崎稲園</t>
    <rPh sb="0" eb="2">
      <t>アマガサキ</t>
    </rPh>
    <rPh sb="2" eb="3">
      <t>イナ</t>
    </rPh>
    <rPh sb="3" eb="4">
      <t>ゾノ</t>
    </rPh>
    <phoneticPr fontId="1"/>
  </si>
  <si>
    <t>尼崎小田</t>
    <rPh sb="0" eb="2">
      <t>アマガサキ</t>
    </rPh>
    <rPh sb="2" eb="4">
      <t>オダ</t>
    </rPh>
    <phoneticPr fontId="1"/>
  </si>
  <si>
    <t>武庫荘総合</t>
    <rPh sb="0" eb="2">
      <t>ムコ</t>
    </rPh>
    <rPh sb="2" eb="3">
      <t>ソウ</t>
    </rPh>
    <rPh sb="3" eb="5">
      <t>ソウゴウ</t>
    </rPh>
    <phoneticPr fontId="1"/>
  </si>
  <si>
    <t>尼崎工</t>
    <rPh sb="0" eb="2">
      <t>アマガサキ</t>
    </rPh>
    <rPh sb="2" eb="3">
      <t>コウ</t>
    </rPh>
    <phoneticPr fontId="1"/>
  </si>
  <si>
    <t>百合</t>
    <rPh sb="0" eb="2">
      <t>ユリ</t>
    </rPh>
    <phoneticPr fontId="1"/>
  </si>
  <si>
    <t>県西宮</t>
    <rPh sb="0" eb="1">
      <t>ケン</t>
    </rPh>
    <rPh sb="1" eb="3">
      <t>ニシノミヤ</t>
    </rPh>
    <phoneticPr fontId="1"/>
  </si>
  <si>
    <t>市西宮</t>
    <rPh sb="0" eb="1">
      <t>イチ</t>
    </rPh>
    <rPh sb="1" eb="3">
      <t>ニシノミヤ</t>
    </rPh>
    <phoneticPr fontId="1"/>
  </si>
  <si>
    <t>西宮東</t>
    <rPh sb="0" eb="2">
      <t>ニシノミヤ</t>
    </rPh>
    <rPh sb="2" eb="3">
      <t>ヒガシ</t>
    </rPh>
    <phoneticPr fontId="1"/>
  </si>
  <si>
    <t>西宮南</t>
    <rPh sb="0" eb="2">
      <t>ニシノミヤ</t>
    </rPh>
    <rPh sb="2" eb="3">
      <t>ミナミ</t>
    </rPh>
    <phoneticPr fontId="1"/>
  </si>
  <si>
    <t>鳴尾</t>
    <rPh sb="0" eb="2">
      <t>ナルオ</t>
    </rPh>
    <phoneticPr fontId="1"/>
  </si>
  <si>
    <t>西宮今津</t>
    <rPh sb="0" eb="2">
      <t>ニシノミヤ</t>
    </rPh>
    <rPh sb="2" eb="4">
      <t>イマヅ</t>
    </rPh>
    <phoneticPr fontId="1"/>
  </si>
  <si>
    <t>西宮甲山</t>
    <rPh sb="0" eb="2">
      <t>ニシノミヤ</t>
    </rPh>
    <rPh sb="2" eb="4">
      <t>カブトヤマ</t>
    </rPh>
    <phoneticPr fontId="1"/>
  </si>
  <si>
    <t>甲陽</t>
    <rPh sb="0" eb="2">
      <t>コウヨウ</t>
    </rPh>
    <phoneticPr fontId="1"/>
  </si>
  <si>
    <t>仁川</t>
    <rPh sb="0" eb="2">
      <t>ニガワ</t>
    </rPh>
    <phoneticPr fontId="1"/>
  </si>
  <si>
    <t>報徳</t>
    <rPh sb="0" eb="2">
      <t>ホウトク</t>
    </rPh>
    <phoneticPr fontId="1"/>
  </si>
  <si>
    <t>武庫川大附</t>
    <rPh sb="0" eb="3">
      <t>ムコガワ</t>
    </rPh>
    <rPh sb="3" eb="4">
      <t>ダイ</t>
    </rPh>
    <rPh sb="4" eb="5">
      <t>フ</t>
    </rPh>
    <phoneticPr fontId="1"/>
  </si>
  <si>
    <t>甲子園</t>
    <rPh sb="0" eb="3">
      <t>コウシエン</t>
    </rPh>
    <phoneticPr fontId="1"/>
  </si>
  <si>
    <t>県伊丹</t>
    <rPh sb="0" eb="1">
      <t>ケン</t>
    </rPh>
    <rPh sb="1" eb="3">
      <t>イタミ</t>
    </rPh>
    <phoneticPr fontId="1"/>
  </si>
  <si>
    <t>市伊丹</t>
    <rPh sb="0" eb="1">
      <t>イチ</t>
    </rPh>
    <rPh sb="1" eb="3">
      <t>イタミ</t>
    </rPh>
    <phoneticPr fontId="1"/>
  </si>
  <si>
    <t>伊丹西</t>
    <rPh sb="0" eb="2">
      <t>イタミ</t>
    </rPh>
    <rPh sb="2" eb="3">
      <t>ニシ</t>
    </rPh>
    <phoneticPr fontId="1"/>
  </si>
  <si>
    <t>伊丹北</t>
    <rPh sb="0" eb="2">
      <t>イタミ</t>
    </rPh>
    <rPh sb="2" eb="3">
      <t>キタ</t>
    </rPh>
    <phoneticPr fontId="1"/>
  </si>
  <si>
    <t>川西緑台</t>
    <rPh sb="0" eb="2">
      <t>カワニシ</t>
    </rPh>
    <rPh sb="2" eb="4">
      <t>ミドリダイ</t>
    </rPh>
    <phoneticPr fontId="1"/>
  </si>
  <si>
    <t>川西明峰</t>
    <rPh sb="0" eb="2">
      <t>カワニシ</t>
    </rPh>
    <rPh sb="2" eb="4">
      <t>メイホウ</t>
    </rPh>
    <phoneticPr fontId="1"/>
  </si>
  <si>
    <t>川西北陵</t>
    <rPh sb="0" eb="2">
      <t>カワニシ</t>
    </rPh>
    <rPh sb="2" eb="4">
      <t>ホクリョウ</t>
    </rPh>
    <phoneticPr fontId="1"/>
  </si>
  <si>
    <t>猪名川</t>
    <rPh sb="0" eb="3">
      <t>イナガワ</t>
    </rPh>
    <phoneticPr fontId="1"/>
  </si>
  <si>
    <t>宝塚</t>
    <rPh sb="0" eb="2">
      <t>タカラヅカ</t>
    </rPh>
    <phoneticPr fontId="1"/>
  </si>
  <si>
    <t>宝塚東</t>
    <rPh sb="0" eb="2">
      <t>タカラヅカ</t>
    </rPh>
    <rPh sb="2" eb="3">
      <t>ヒガシ</t>
    </rPh>
    <phoneticPr fontId="1"/>
  </si>
  <si>
    <t>宝塚西</t>
    <rPh sb="0" eb="2">
      <t>タカラヅカ</t>
    </rPh>
    <rPh sb="2" eb="3">
      <t>ニシ</t>
    </rPh>
    <phoneticPr fontId="1"/>
  </si>
  <si>
    <t>宝塚北</t>
    <rPh sb="0" eb="2">
      <t>タカラヅカ</t>
    </rPh>
    <rPh sb="2" eb="3">
      <t>キタ</t>
    </rPh>
    <phoneticPr fontId="1"/>
  </si>
  <si>
    <t>小林聖心</t>
    <rPh sb="0" eb="2">
      <t>オバヤシ</t>
    </rPh>
    <rPh sb="2" eb="4">
      <t>セイシン</t>
    </rPh>
    <phoneticPr fontId="1"/>
  </si>
  <si>
    <t>芦屋</t>
    <rPh sb="0" eb="2">
      <t>アシヤ</t>
    </rPh>
    <phoneticPr fontId="1"/>
  </si>
  <si>
    <t>雲雀丘</t>
    <rPh sb="0" eb="2">
      <t>ヒバリ</t>
    </rPh>
    <rPh sb="2" eb="3">
      <t>オカ</t>
    </rPh>
    <phoneticPr fontId="1"/>
  </si>
  <si>
    <t>県国際</t>
    <rPh sb="0" eb="1">
      <t>ケン</t>
    </rPh>
    <rPh sb="1" eb="3">
      <t>コクサイ</t>
    </rPh>
    <phoneticPr fontId="1"/>
  </si>
  <si>
    <t>芦屋学園</t>
    <rPh sb="0" eb="2">
      <t>アシヤ</t>
    </rPh>
    <rPh sb="2" eb="4">
      <t>ガクエン</t>
    </rPh>
    <phoneticPr fontId="1"/>
  </si>
  <si>
    <t>甲南</t>
    <rPh sb="0" eb="2">
      <t>コウナン</t>
    </rPh>
    <phoneticPr fontId="1"/>
  </si>
  <si>
    <t>芦国中等</t>
    <rPh sb="0" eb="1">
      <t>アシ</t>
    </rPh>
    <rPh sb="1" eb="2">
      <t>コク</t>
    </rPh>
    <rPh sb="2" eb="4">
      <t>チュウトウ</t>
    </rPh>
    <phoneticPr fontId="1"/>
  </si>
  <si>
    <t>DB</t>
    <phoneticPr fontId="3"/>
  </si>
  <si>
    <t>N1</t>
    <phoneticPr fontId="3"/>
  </si>
  <si>
    <t>N2</t>
    <phoneticPr fontId="3"/>
  </si>
  <si>
    <t>TM</t>
    <phoneticPr fontId="3"/>
  </si>
  <si>
    <t>S1</t>
    <phoneticPr fontId="3"/>
  </si>
  <si>
    <t>S2</t>
  </si>
  <si>
    <t>S3</t>
  </si>
  <si>
    <t>S4</t>
  </si>
  <si>
    <t>S5</t>
  </si>
  <si>
    <t>S6</t>
  </si>
  <si>
    <t>SX</t>
    <phoneticPr fontId="3"/>
  </si>
  <si>
    <t>KC</t>
    <phoneticPr fontId="3"/>
  </si>
  <si>
    <t>MC</t>
    <phoneticPr fontId="3"/>
  </si>
  <si>
    <t>ユウリ</t>
  </si>
  <si>
    <t>高校3</t>
  </si>
  <si>
    <t>カホ</t>
  </si>
  <si>
    <t>高校2</t>
  </si>
  <si>
    <t>里奈</t>
  </si>
  <si>
    <t>リナ</t>
  </si>
  <si>
    <t>竹内</t>
  </si>
  <si>
    <t>タケウチ</t>
  </si>
  <si>
    <t>柏原</t>
  </si>
  <si>
    <t>カシワバラ</t>
  </si>
  <si>
    <t>ナナ</t>
  </si>
  <si>
    <t>ユナ</t>
  </si>
  <si>
    <t>リンカ</t>
  </si>
  <si>
    <t>高橋</t>
  </si>
  <si>
    <t>タカハシ</t>
  </si>
  <si>
    <t>アヤネ</t>
  </si>
  <si>
    <t>葵</t>
  </si>
  <si>
    <t>アオイ</t>
  </si>
  <si>
    <t>高校1</t>
  </si>
  <si>
    <t>加治屋</t>
  </si>
  <si>
    <t>歩泉</t>
  </si>
  <si>
    <t>カジヤ</t>
  </si>
  <si>
    <t>アユミ</t>
  </si>
  <si>
    <t>羽野</t>
  </si>
  <si>
    <t>亜珠美</t>
  </si>
  <si>
    <t>ハノ</t>
  </si>
  <si>
    <t>アズミ</t>
  </si>
  <si>
    <t>富永</t>
  </si>
  <si>
    <t>実優</t>
  </si>
  <si>
    <t>トミナガ</t>
  </si>
  <si>
    <t>ミユ</t>
  </si>
  <si>
    <t>若林</t>
  </si>
  <si>
    <t>奏音</t>
  </si>
  <si>
    <t>ワカバヤシ</t>
  </si>
  <si>
    <t>カノン</t>
  </si>
  <si>
    <t>衣川</t>
  </si>
  <si>
    <t>風</t>
  </si>
  <si>
    <t>キヌガワ</t>
  </si>
  <si>
    <t>フウノ</t>
  </si>
  <si>
    <t>峰松</t>
  </si>
  <si>
    <t>ミネマツ</t>
  </si>
  <si>
    <t>寧音</t>
  </si>
  <si>
    <t>ネネ</t>
  </si>
  <si>
    <t>サクラ</t>
  </si>
  <si>
    <t>堀</t>
  </si>
  <si>
    <t>ホリ</t>
  </si>
  <si>
    <t>藤田</t>
  </si>
  <si>
    <t>フジタ</t>
  </si>
  <si>
    <t>高見</t>
  </si>
  <si>
    <t>絢瞳</t>
  </si>
  <si>
    <t>タカミ</t>
  </si>
  <si>
    <t>アヤメ</t>
  </si>
  <si>
    <t>芝村</t>
  </si>
  <si>
    <t>悠里</t>
  </si>
  <si>
    <t>シバムラ</t>
  </si>
  <si>
    <t>前田</t>
  </si>
  <si>
    <t>栄愛</t>
  </si>
  <si>
    <t>マエダ</t>
  </si>
  <si>
    <t>エナ</t>
  </si>
  <si>
    <t>田中</t>
  </si>
  <si>
    <t>はる</t>
  </si>
  <si>
    <t>タナカ</t>
  </si>
  <si>
    <t>ハル</t>
  </si>
  <si>
    <t>松村</t>
  </si>
  <si>
    <t>マツムラ</t>
  </si>
  <si>
    <t>ホノカ</t>
  </si>
  <si>
    <t>青木</t>
  </si>
  <si>
    <t>花梨</t>
  </si>
  <si>
    <t>アオキ</t>
  </si>
  <si>
    <t>カリン</t>
  </si>
  <si>
    <t>谷脇</t>
  </si>
  <si>
    <t>穂香</t>
  </si>
  <si>
    <t>タニワキ</t>
  </si>
  <si>
    <t>吉田</t>
  </si>
  <si>
    <t>七海</t>
  </si>
  <si>
    <t>ヨシダ</t>
  </si>
  <si>
    <t>ナナミ</t>
  </si>
  <si>
    <t>永井</t>
  </si>
  <si>
    <t>遼</t>
  </si>
  <si>
    <t>ナガイ</t>
  </si>
  <si>
    <t>ハルカ</t>
  </si>
  <si>
    <t>中嶋</t>
  </si>
  <si>
    <t>葵花</t>
  </si>
  <si>
    <t>ナカジマ</t>
  </si>
  <si>
    <t>浜木</t>
  </si>
  <si>
    <t>梓</t>
  </si>
  <si>
    <t>ハマキ</t>
  </si>
  <si>
    <t>アズサ</t>
  </si>
  <si>
    <t>冬子</t>
  </si>
  <si>
    <t>トウコ</t>
  </si>
  <si>
    <t>リンナ</t>
  </si>
  <si>
    <t>浅野</t>
  </si>
  <si>
    <t>百子</t>
  </si>
  <si>
    <t>アサノ</t>
  </si>
  <si>
    <t>モモコ</t>
  </si>
  <si>
    <t>井上</t>
  </si>
  <si>
    <t>綾乃</t>
  </si>
  <si>
    <t>イノウエ</t>
  </si>
  <si>
    <t>アヤノ</t>
  </si>
  <si>
    <t>下南</t>
  </si>
  <si>
    <t>愛優</t>
  </si>
  <si>
    <t>シモミナミ</t>
  </si>
  <si>
    <t>アユ</t>
  </si>
  <si>
    <t>田邊</t>
  </si>
  <si>
    <t>乃愛</t>
  </si>
  <si>
    <t>タナベ</t>
  </si>
  <si>
    <t>ノア</t>
  </si>
  <si>
    <t>山口</t>
  </si>
  <si>
    <t>結羽優</t>
  </si>
  <si>
    <t>ヤマグチ</t>
  </si>
  <si>
    <t>ユウユ</t>
  </si>
  <si>
    <t>山下</t>
  </si>
  <si>
    <t>芽歌</t>
  </si>
  <si>
    <t>ヤマシタ</t>
  </si>
  <si>
    <t>メイカ</t>
  </si>
  <si>
    <t>森下</t>
  </si>
  <si>
    <t>友愛</t>
  </si>
  <si>
    <t>モリシタ</t>
  </si>
  <si>
    <t>ユメ</t>
  </si>
  <si>
    <t>渡部</t>
  </si>
  <si>
    <t>結楽</t>
  </si>
  <si>
    <t>ワタナベ</t>
  </si>
  <si>
    <t>キセラ</t>
  </si>
  <si>
    <t>齋藤</t>
  </si>
  <si>
    <t>百花</t>
  </si>
  <si>
    <t>サイトウ</t>
  </si>
  <si>
    <t>モモカ</t>
  </si>
  <si>
    <t>福地</t>
  </si>
  <si>
    <t>結花</t>
  </si>
  <si>
    <t>フクチ</t>
  </si>
  <si>
    <t>ユイカ</t>
  </si>
  <si>
    <t>椿山</t>
  </si>
  <si>
    <t>流季彩</t>
  </si>
  <si>
    <t>ツバキヤマ</t>
  </si>
  <si>
    <t>ルキア</t>
  </si>
  <si>
    <t>イオリ</t>
  </si>
  <si>
    <t>サワ</t>
  </si>
  <si>
    <t>秦</t>
  </si>
  <si>
    <t>桃香</t>
  </si>
  <si>
    <t>ハタ</t>
  </si>
  <si>
    <t>川口</t>
  </si>
  <si>
    <t>紗稀音</t>
  </si>
  <si>
    <t>カワグチ</t>
  </si>
  <si>
    <t>サキネ</t>
  </si>
  <si>
    <t>飯田</t>
  </si>
  <si>
    <t>ゆあ</t>
  </si>
  <si>
    <t>イイダ</t>
  </si>
  <si>
    <t>ユア</t>
  </si>
  <si>
    <t>熊谷</t>
  </si>
  <si>
    <t>なな</t>
  </si>
  <si>
    <t>クマガイ</t>
  </si>
  <si>
    <t>若宮</t>
  </si>
  <si>
    <t>麗</t>
  </si>
  <si>
    <t>ワカミヤ</t>
  </si>
  <si>
    <t>ウララ</t>
  </si>
  <si>
    <t>森岡</t>
  </si>
  <si>
    <t>優衣</t>
  </si>
  <si>
    <t>モリオカ</t>
  </si>
  <si>
    <t>ユイ</t>
  </si>
  <si>
    <t>木村</t>
  </si>
  <si>
    <t>智美</t>
  </si>
  <si>
    <t>キムラ</t>
  </si>
  <si>
    <t>トモミ</t>
  </si>
  <si>
    <t>高田</t>
  </si>
  <si>
    <t>愛音</t>
  </si>
  <si>
    <t>タカタ</t>
  </si>
  <si>
    <t>恋風</t>
  </si>
  <si>
    <t>レンカ</t>
  </si>
  <si>
    <t>愛子</t>
  </si>
  <si>
    <t>アイコ</t>
  </si>
  <si>
    <t>松下</t>
  </si>
  <si>
    <t>マツシタ</t>
  </si>
  <si>
    <t>ユミ</t>
  </si>
  <si>
    <t>メイ</t>
  </si>
  <si>
    <t>大久保</t>
  </si>
  <si>
    <t>美優</t>
  </si>
  <si>
    <t>オオクボ</t>
  </si>
  <si>
    <t>ミユウ</t>
  </si>
  <si>
    <t>果耶</t>
  </si>
  <si>
    <t>カヤ</t>
  </si>
  <si>
    <t>大坂</t>
  </si>
  <si>
    <t>珠梨</t>
  </si>
  <si>
    <t>オオサカ</t>
  </si>
  <si>
    <t>ジュリ</t>
  </si>
  <si>
    <t>鈴木</t>
  </si>
  <si>
    <t>スズキ</t>
  </si>
  <si>
    <t>コハル</t>
  </si>
  <si>
    <t>多衛野</t>
  </si>
  <si>
    <t>杏樹</t>
  </si>
  <si>
    <t>タエノ</t>
  </si>
  <si>
    <t>アンジュ</t>
  </si>
  <si>
    <t>赤松</t>
  </si>
  <si>
    <t>玲</t>
  </si>
  <si>
    <t>アカマツ</t>
  </si>
  <si>
    <t>レイ</t>
  </si>
  <si>
    <t>奥</t>
  </si>
  <si>
    <t>倖菜</t>
  </si>
  <si>
    <t>オク</t>
  </si>
  <si>
    <t>ユキナ</t>
  </si>
  <si>
    <t>橋本</t>
  </si>
  <si>
    <t>まりん</t>
  </si>
  <si>
    <t>ハシモト</t>
  </si>
  <si>
    <t>マリン</t>
  </si>
  <si>
    <t>北野</t>
  </si>
  <si>
    <t>志織</t>
  </si>
  <si>
    <t>キタノ</t>
  </si>
  <si>
    <t>シオリ</t>
  </si>
  <si>
    <t>河田</t>
  </si>
  <si>
    <t>陽菜</t>
  </si>
  <si>
    <t>カワタ</t>
  </si>
  <si>
    <t>ハルナ</t>
  </si>
  <si>
    <t>小川</t>
  </si>
  <si>
    <t>オガワ</t>
  </si>
  <si>
    <t>中野</t>
  </si>
  <si>
    <t>ナカノ</t>
  </si>
  <si>
    <t>ヒロセ</t>
  </si>
  <si>
    <t>ミウ</t>
  </si>
  <si>
    <t>森本</t>
  </si>
  <si>
    <t>真緒</t>
  </si>
  <si>
    <t>モリモト</t>
  </si>
  <si>
    <t>マオ</t>
  </si>
  <si>
    <t>密本</t>
  </si>
  <si>
    <t>彩乃</t>
  </si>
  <si>
    <t>ミツモト</t>
  </si>
  <si>
    <t>小林</t>
  </si>
  <si>
    <t>あい</t>
  </si>
  <si>
    <t>コバヤシ</t>
  </si>
  <si>
    <t>アイ</t>
  </si>
  <si>
    <t>佐久間</t>
  </si>
  <si>
    <t>華恵</t>
  </si>
  <si>
    <t>サクマ</t>
  </si>
  <si>
    <t>カエ</t>
  </si>
  <si>
    <t>堺井</t>
  </si>
  <si>
    <t>りん</t>
  </si>
  <si>
    <t>サカイ</t>
  </si>
  <si>
    <t>リン</t>
  </si>
  <si>
    <t>米田</t>
  </si>
  <si>
    <t>ユウカ</t>
  </si>
  <si>
    <t>奈々</t>
  </si>
  <si>
    <t>水野</t>
  </si>
  <si>
    <t>ミズノ</t>
  </si>
  <si>
    <t>イロハ</t>
  </si>
  <si>
    <t>凜</t>
  </si>
  <si>
    <t>坂本</t>
  </si>
  <si>
    <t>サカモト</t>
  </si>
  <si>
    <t>ミユナ</t>
  </si>
  <si>
    <t>咲希</t>
  </si>
  <si>
    <t>サキ</t>
  </si>
  <si>
    <t>涼菜</t>
  </si>
  <si>
    <t>スズナ</t>
  </si>
  <si>
    <t>岡本</t>
  </si>
  <si>
    <t>莉子</t>
  </si>
  <si>
    <t>オカモト</t>
  </si>
  <si>
    <t>リコ</t>
  </si>
  <si>
    <t>松田</t>
  </si>
  <si>
    <t>美和</t>
  </si>
  <si>
    <t>マツダ</t>
  </si>
  <si>
    <t>ミワ</t>
  </si>
  <si>
    <t>上田</t>
  </si>
  <si>
    <t>悠月</t>
  </si>
  <si>
    <t>ウエダ</t>
  </si>
  <si>
    <t>ユヅキ</t>
  </si>
  <si>
    <t>小野</t>
  </si>
  <si>
    <t>オノ</t>
  </si>
  <si>
    <t>イクミ</t>
  </si>
  <si>
    <t>辰田</t>
  </si>
  <si>
    <t>真子</t>
  </si>
  <si>
    <t>タツタ</t>
  </si>
  <si>
    <t>マコ</t>
  </si>
  <si>
    <t>田畑</t>
  </si>
  <si>
    <t>優樹</t>
  </si>
  <si>
    <t>タバタ</t>
  </si>
  <si>
    <t>ユウキ</t>
  </si>
  <si>
    <t>寺坂</t>
  </si>
  <si>
    <t>結月</t>
  </si>
  <si>
    <t>テラサカ</t>
  </si>
  <si>
    <t>牛山</t>
  </si>
  <si>
    <t>奈律希</t>
  </si>
  <si>
    <t>ウシヤマ</t>
  </si>
  <si>
    <t>ナツキ</t>
  </si>
  <si>
    <t>勝山</t>
  </si>
  <si>
    <t>愛加</t>
  </si>
  <si>
    <t>カツヤマ</t>
  </si>
  <si>
    <t>アイカ</t>
  </si>
  <si>
    <t>実由子</t>
  </si>
  <si>
    <t>ミユコ</t>
  </si>
  <si>
    <t>山内</t>
  </si>
  <si>
    <t>ヤマウチ</t>
  </si>
  <si>
    <t>楓夏</t>
  </si>
  <si>
    <t>フウカ</t>
  </si>
  <si>
    <t>ヒナ</t>
  </si>
  <si>
    <t>植西</t>
  </si>
  <si>
    <t>紗奈</t>
  </si>
  <si>
    <t>ウエニシ</t>
  </si>
  <si>
    <t>サナ</t>
  </si>
  <si>
    <t>池田</t>
  </si>
  <si>
    <t>イケダ</t>
  </si>
  <si>
    <t>チサト</t>
  </si>
  <si>
    <t>ヒナタ</t>
  </si>
  <si>
    <t>菜々子</t>
  </si>
  <si>
    <t>ナナコ</t>
  </si>
  <si>
    <t>後藤</t>
  </si>
  <si>
    <t>ゴトウ</t>
  </si>
  <si>
    <t>内藤</t>
  </si>
  <si>
    <t>優空</t>
  </si>
  <si>
    <t>ナイトウ</t>
  </si>
  <si>
    <t>村上</t>
  </si>
  <si>
    <t>ムラカミ</t>
  </si>
  <si>
    <t>池上</t>
  </si>
  <si>
    <t>嬉和</t>
  </si>
  <si>
    <t>イケガミ</t>
  </si>
  <si>
    <t>キヨリ</t>
  </si>
  <si>
    <t>柿谷</t>
  </si>
  <si>
    <t>沙奈</t>
  </si>
  <si>
    <t>カキタニ</t>
  </si>
  <si>
    <t>シイナ</t>
  </si>
  <si>
    <t>佐藤</t>
  </si>
  <si>
    <t>舞奈</t>
  </si>
  <si>
    <t>サトウ</t>
  </si>
  <si>
    <t>マナ</t>
  </si>
  <si>
    <t>澤田</t>
  </si>
  <si>
    <t>裕佳</t>
  </si>
  <si>
    <t>サワダ</t>
  </si>
  <si>
    <t>ヒロカ</t>
  </si>
  <si>
    <t>田村</t>
  </si>
  <si>
    <t>佳菜</t>
  </si>
  <si>
    <t>タムラ</t>
  </si>
  <si>
    <t>カナ</t>
  </si>
  <si>
    <t>鳥居</t>
  </si>
  <si>
    <t>佑璃那</t>
  </si>
  <si>
    <t>トリイ</t>
  </si>
  <si>
    <t>ユリナ</t>
  </si>
  <si>
    <t>本多</t>
  </si>
  <si>
    <t>七</t>
  </si>
  <si>
    <t>ホンダ</t>
  </si>
  <si>
    <t>ナツ</t>
  </si>
  <si>
    <t>水田</t>
  </si>
  <si>
    <t>彩花</t>
  </si>
  <si>
    <t>ミズタ</t>
  </si>
  <si>
    <t>アヤカ</t>
  </si>
  <si>
    <t>愛梨</t>
  </si>
  <si>
    <t>アイリ</t>
  </si>
  <si>
    <t>谷</t>
  </si>
  <si>
    <t>愛菜</t>
  </si>
  <si>
    <t>タニ</t>
  </si>
  <si>
    <t>アイナ</t>
  </si>
  <si>
    <t>妃那</t>
  </si>
  <si>
    <t>大神</t>
  </si>
  <si>
    <t>彩羽</t>
  </si>
  <si>
    <t>オオガミ</t>
  </si>
  <si>
    <t>大城</t>
  </si>
  <si>
    <t>亀岡</t>
  </si>
  <si>
    <t>きらな</t>
  </si>
  <si>
    <t>カメオカ</t>
  </si>
  <si>
    <t>キラナ</t>
  </si>
  <si>
    <t>川見</t>
  </si>
  <si>
    <t>瑠依</t>
  </si>
  <si>
    <t>カワミ</t>
  </si>
  <si>
    <t>ルイ</t>
  </si>
  <si>
    <t>國生</t>
  </si>
  <si>
    <t>和花</t>
  </si>
  <si>
    <t>コクショウ</t>
  </si>
  <si>
    <t>ワカ</t>
  </si>
  <si>
    <t>流歌</t>
  </si>
  <si>
    <t>ルカ</t>
  </si>
  <si>
    <t>多田</t>
  </si>
  <si>
    <t>優衣香</t>
  </si>
  <si>
    <t>タダ</t>
  </si>
  <si>
    <t>芽依</t>
  </si>
  <si>
    <t>戸田</t>
  </si>
  <si>
    <t>智唯</t>
  </si>
  <si>
    <t>トダ</t>
  </si>
  <si>
    <t>チイ</t>
  </si>
  <si>
    <t>長瀬</t>
  </si>
  <si>
    <t>早紀</t>
  </si>
  <si>
    <t>ナガセ</t>
  </si>
  <si>
    <t>早川</t>
  </si>
  <si>
    <t>侑希</t>
  </si>
  <si>
    <t>ハヤカワ</t>
  </si>
  <si>
    <t>林</t>
  </si>
  <si>
    <t>佑亜</t>
  </si>
  <si>
    <t>ハヤシ</t>
  </si>
  <si>
    <t>福井</t>
  </si>
  <si>
    <t>絢乃</t>
  </si>
  <si>
    <t>フクイ</t>
  </si>
  <si>
    <t>香里奈</t>
  </si>
  <si>
    <t>カリナ</t>
  </si>
  <si>
    <t>宮岸</t>
  </si>
  <si>
    <t>依瑳菜</t>
  </si>
  <si>
    <t>ミヤギシ</t>
  </si>
  <si>
    <t>イサナ</t>
  </si>
  <si>
    <t>姫以菜</t>
  </si>
  <si>
    <t>ヒイナ</t>
  </si>
  <si>
    <t>安田</t>
  </si>
  <si>
    <t>風羽</t>
  </si>
  <si>
    <t>ヤスダ</t>
  </si>
  <si>
    <t>フウ</t>
  </si>
  <si>
    <t>芦田</t>
  </si>
  <si>
    <t>アシダ</t>
  </si>
  <si>
    <t>マユ</t>
  </si>
  <si>
    <t>小西</t>
  </si>
  <si>
    <t>コニシ</t>
  </si>
  <si>
    <t>島田</t>
  </si>
  <si>
    <t>シマダ</t>
  </si>
  <si>
    <t>ミツキ</t>
  </si>
  <si>
    <t>凛</t>
  </si>
  <si>
    <t>ユウナ</t>
  </si>
  <si>
    <t>松本</t>
  </si>
  <si>
    <t>マツモト</t>
  </si>
  <si>
    <t>井口</t>
  </si>
  <si>
    <t>イグチ</t>
  </si>
  <si>
    <t>春香</t>
  </si>
  <si>
    <t>真田</t>
  </si>
  <si>
    <t>深愛</t>
  </si>
  <si>
    <t>サナダ</t>
  </si>
  <si>
    <t>ミライ</t>
  </si>
  <si>
    <t>中林</t>
  </si>
  <si>
    <t>美咲</t>
  </si>
  <si>
    <t>ナカバヤシ</t>
  </si>
  <si>
    <t>ミサ</t>
  </si>
  <si>
    <t>大藤</t>
  </si>
  <si>
    <t>歩子</t>
  </si>
  <si>
    <t>オオフジ</t>
  </si>
  <si>
    <t>アコ</t>
  </si>
  <si>
    <t>天野</t>
  </si>
  <si>
    <t>芽衣</t>
  </si>
  <si>
    <t>アマノ</t>
  </si>
  <si>
    <t>岡田</t>
  </si>
  <si>
    <t>雛妃</t>
  </si>
  <si>
    <t>オカダ</t>
  </si>
  <si>
    <t>ヒナキ</t>
  </si>
  <si>
    <t>美輝</t>
  </si>
  <si>
    <t>ミキ</t>
  </si>
  <si>
    <t>岸田</t>
  </si>
  <si>
    <t>キシダ</t>
  </si>
  <si>
    <t>木下</t>
  </si>
  <si>
    <t>結賀</t>
  </si>
  <si>
    <t>キノシタ</t>
  </si>
  <si>
    <t>高濵</t>
  </si>
  <si>
    <t>瑞紀</t>
  </si>
  <si>
    <t>タカハマ</t>
  </si>
  <si>
    <t>ミズキ</t>
  </si>
  <si>
    <t>東</t>
  </si>
  <si>
    <t>光希</t>
  </si>
  <si>
    <t>ヒガシ</t>
  </si>
  <si>
    <t>山田</t>
  </si>
  <si>
    <t>遥菜</t>
  </si>
  <si>
    <t>ヤマダ</t>
  </si>
  <si>
    <t>武田</t>
  </si>
  <si>
    <t>千怜</t>
  </si>
  <si>
    <t>タケダ</t>
  </si>
  <si>
    <t>イトウ</t>
  </si>
  <si>
    <t>伊藤</t>
  </si>
  <si>
    <t>コトハ</t>
  </si>
  <si>
    <t>千紘</t>
  </si>
  <si>
    <t>チヒロ</t>
  </si>
  <si>
    <t>ココノ</t>
  </si>
  <si>
    <t>コノミ</t>
  </si>
  <si>
    <t>黒田</t>
  </si>
  <si>
    <t>クロダ</t>
  </si>
  <si>
    <t>龍本</t>
  </si>
  <si>
    <t>リュウモト</t>
  </si>
  <si>
    <t>カレン</t>
  </si>
  <si>
    <t>心美</t>
  </si>
  <si>
    <t>ココミ</t>
  </si>
  <si>
    <t>ホナミ</t>
  </si>
  <si>
    <t>心優</t>
  </si>
  <si>
    <t>大矢根</t>
  </si>
  <si>
    <t>理紗</t>
  </si>
  <si>
    <t>オオヤネ</t>
  </si>
  <si>
    <t>リサ</t>
  </si>
  <si>
    <t>石田</t>
  </si>
  <si>
    <t>乙羽</t>
  </si>
  <si>
    <t>イシダ</t>
  </si>
  <si>
    <t>オトハ</t>
  </si>
  <si>
    <t>高</t>
  </si>
  <si>
    <t>雨橋</t>
  </si>
  <si>
    <t>コウ</t>
  </si>
  <si>
    <t>ウキョウ</t>
  </si>
  <si>
    <t>向井</t>
  </si>
  <si>
    <t>ムカイ</t>
  </si>
  <si>
    <t>森</t>
  </si>
  <si>
    <t>明日香</t>
  </si>
  <si>
    <t>モリ</t>
  </si>
  <si>
    <t>アスカ</t>
  </si>
  <si>
    <t>スズカ</t>
  </si>
  <si>
    <t>山上</t>
  </si>
  <si>
    <t>那苗</t>
  </si>
  <si>
    <t>ヤマガミ</t>
  </si>
  <si>
    <t>ナナエ</t>
  </si>
  <si>
    <t>阿曽</t>
  </si>
  <si>
    <t>杏香</t>
  </si>
  <si>
    <t>アソ</t>
  </si>
  <si>
    <t>まりな</t>
  </si>
  <si>
    <t>マリナ</t>
  </si>
  <si>
    <t>川森</t>
  </si>
  <si>
    <t>心希</t>
  </si>
  <si>
    <t>カワモリ</t>
  </si>
  <si>
    <t>間森</t>
  </si>
  <si>
    <t>楓</t>
  </si>
  <si>
    <t>マモリ</t>
  </si>
  <si>
    <t>カエデ</t>
  </si>
  <si>
    <t>矢澤</t>
  </si>
  <si>
    <t>ヤザワ</t>
  </si>
  <si>
    <t>詩葉</t>
  </si>
  <si>
    <t>ウタハ</t>
  </si>
  <si>
    <t>逢坂</t>
  </si>
  <si>
    <t>ひかり</t>
  </si>
  <si>
    <t>オウサカ</t>
  </si>
  <si>
    <t>ヒカリ</t>
  </si>
  <si>
    <t>坂口</t>
  </si>
  <si>
    <t>桃萌</t>
  </si>
  <si>
    <t>サカグチ</t>
  </si>
  <si>
    <t>モモ</t>
  </si>
  <si>
    <t>増田</t>
  </si>
  <si>
    <t>マスダ</t>
  </si>
  <si>
    <t>ノゾミ</t>
  </si>
  <si>
    <t>ミチル</t>
  </si>
  <si>
    <t>陽楽</t>
  </si>
  <si>
    <t>ヒラ</t>
  </si>
  <si>
    <t>森山</t>
  </si>
  <si>
    <t>凛夏</t>
  </si>
  <si>
    <t>モリヤマ</t>
  </si>
  <si>
    <t>和唐</t>
  </si>
  <si>
    <t>萌々花</t>
  </si>
  <si>
    <t>ワトウ</t>
  </si>
  <si>
    <t>籔田</t>
  </si>
  <si>
    <t>このみ</t>
  </si>
  <si>
    <t>ヤブタ</t>
  </si>
  <si>
    <t>小泉</t>
  </si>
  <si>
    <t>美結</t>
  </si>
  <si>
    <t>コイズミ</t>
  </si>
  <si>
    <t>美詞</t>
  </si>
  <si>
    <t>ミノリ</t>
  </si>
  <si>
    <t>山本</t>
  </si>
  <si>
    <t>ヤマモト</t>
  </si>
  <si>
    <t>川次</t>
  </si>
  <si>
    <t>菜々穂</t>
  </si>
  <si>
    <t>カワツグ</t>
  </si>
  <si>
    <t>ナナホ</t>
  </si>
  <si>
    <t>藤野</t>
  </si>
  <si>
    <t>雅</t>
  </si>
  <si>
    <t>フジノ</t>
  </si>
  <si>
    <t>ミヤビ</t>
  </si>
  <si>
    <t>木﨑</t>
  </si>
  <si>
    <t>友結</t>
  </si>
  <si>
    <t>キサキ</t>
  </si>
  <si>
    <t>西本</t>
  </si>
  <si>
    <t>雪華</t>
  </si>
  <si>
    <t>ニシモト</t>
  </si>
  <si>
    <t>ユキカ</t>
  </si>
  <si>
    <t>真心</t>
  </si>
  <si>
    <t>高島</t>
  </si>
  <si>
    <t>由羽</t>
  </si>
  <si>
    <t>タカシマ</t>
  </si>
  <si>
    <t>ユウ</t>
  </si>
  <si>
    <t>リア</t>
  </si>
  <si>
    <t>横田</t>
  </si>
  <si>
    <t>椿</t>
  </si>
  <si>
    <t>ヨコタ</t>
  </si>
  <si>
    <t>ツバキ</t>
  </si>
  <si>
    <t>塚本</t>
  </si>
  <si>
    <t>紗衣</t>
  </si>
  <si>
    <t>ツカモト</t>
  </si>
  <si>
    <t>サエ</t>
  </si>
  <si>
    <t>櫻木</t>
  </si>
  <si>
    <t>柚花</t>
  </si>
  <si>
    <t>サクラギ</t>
  </si>
  <si>
    <t>ユズカ</t>
  </si>
  <si>
    <t>武智</t>
  </si>
  <si>
    <t>美海</t>
  </si>
  <si>
    <t>タケチ</t>
  </si>
  <si>
    <t>美濃部</t>
  </si>
  <si>
    <t>十希</t>
  </si>
  <si>
    <t>ミノベ</t>
  </si>
  <si>
    <t>トキ</t>
  </si>
  <si>
    <t>理紗子</t>
  </si>
  <si>
    <t>リサコ</t>
  </si>
  <si>
    <t>松川</t>
  </si>
  <si>
    <t>貴子</t>
  </si>
  <si>
    <t>マツカワ</t>
  </si>
  <si>
    <t>タカコ</t>
  </si>
  <si>
    <t>矢須</t>
  </si>
  <si>
    <t>央栞</t>
  </si>
  <si>
    <t>ヤス</t>
  </si>
  <si>
    <t>梨瑚</t>
  </si>
  <si>
    <t>山城</t>
  </si>
  <si>
    <t>紗希</t>
  </si>
  <si>
    <t>ヤマシロ</t>
  </si>
  <si>
    <t>結菜</t>
  </si>
  <si>
    <t>岡</t>
  </si>
  <si>
    <t>オカ</t>
  </si>
  <si>
    <t>沢井</t>
  </si>
  <si>
    <t>愛実</t>
  </si>
  <si>
    <t>サワイ</t>
  </si>
  <si>
    <t>マナミ</t>
  </si>
  <si>
    <t>皆木</t>
  </si>
  <si>
    <t>萌々華</t>
  </si>
  <si>
    <t>ミナギ</t>
  </si>
  <si>
    <t>濱口</t>
  </si>
  <si>
    <t>夢葉</t>
  </si>
  <si>
    <t>ハマグチ</t>
  </si>
  <si>
    <t>ユメハ</t>
  </si>
  <si>
    <t>古谷</t>
  </si>
  <si>
    <t>菜穂</t>
  </si>
  <si>
    <t>フルタニ</t>
  </si>
  <si>
    <t>ナホ</t>
  </si>
  <si>
    <t>西村</t>
  </si>
  <si>
    <t>胡春</t>
  </si>
  <si>
    <t>ニシムラ</t>
  </si>
  <si>
    <t>呉田</t>
  </si>
  <si>
    <t>花音</t>
  </si>
  <si>
    <t>クレタ</t>
  </si>
  <si>
    <t>猪股</t>
  </si>
  <si>
    <t>詩織</t>
  </si>
  <si>
    <t>イノマタ</t>
  </si>
  <si>
    <t>吉成</t>
  </si>
  <si>
    <t>真蕗</t>
  </si>
  <si>
    <t>ヨシナリ</t>
  </si>
  <si>
    <t>マブキ</t>
  </si>
  <si>
    <t>中川</t>
  </si>
  <si>
    <t>利香子</t>
  </si>
  <si>
    <t>ナカガワ</t>
  </si>
  <si>
    <t>リカコ</t>
  </si>
  <si>
    <t>藤本</t>
  </si>
  <si>
    <t>楽々花</t>
  </si>
  <si>
    <t>フジモト</t>
  </si>
  <si>
    <t>ララカ</t>
  </si>
  <si>
    <t>穂乃果</t>
  </si>
  <si>
    <t>ユキ</t>
  </si>
  <si>
    <t>大本</t>
  </si>
  <si>
    <t>歩佳</t>
  </si>
  <si>
    <t>オオモト</t>
  </si>
  <si>
    <t>アユカ</t>
  </si>
  <si>
    <t>平内</t>
  </si>
  <si>
    <t>りあ</t>
  </si>
  <si>
    <t>ヒラウチ</t>
  </si>
  <si>
    <t>加藤</t>
  </si>
  <si>
    <t>光</t>
  </si>
  <si>
    <t>カトウ</t>
  </si>
  <si>
    <t>ヒカル</t>
  </si>
  <si>
    <t>勝野</t>
  </si>
  <si>
    <t>カツノ</t>
  </si>
  <si>
    <t>寧々</t>
  </si>
  <si>
    <t>岸</t>
  </si>
  <si>
    <t>キシ</t>
  </si>
  <si>
    <t>松浦</t>
  </si>
  <si>
    <t>花萌</t>
  </si>
  <si>
    <t>マツウラ</t>
  </si>
  <si>
    <t>理子</t>
  </si>
  <si>
    <t>クボタ</t>
  </si>
  <si>
    <t>荒井</t>
  </si>
  <si>
    <t>祐香</t>
  </si>
  <si>
    <t>アライ</t>
  </si>
  <si>
    <t>梨奈</t>
  </si>
  <si>
    <t>小和</t>
  </si>
  <si>
    <t>コヨリ</t>
  </si>
  <si>
    <t>二口</t>
  </si>
  <si>
    <t>フタクチ</t>
  </si>
  <si>
    <t>吉村</t>
  </si>
  <si>
    <t>ヨシムラ</t>
  </si>
  <si>
    <t>真央</t>
  </si>
  <si>
    <t>山村</t>
  </si>
  <si>
    <t>榎鈴</t>
  </si>
  <si>
    <t>ヤマムラ</t>
  </si>
  <si>
    <t>神田</t>
  </si>
  <si>
    <t>奈々晴</t>
  </si>
  <si>
    <t>カンダ</t>
  </si>
  <si>
    <t>ナナハ</t>
  </si>
  <si>
    <t>足立</t>
  </si>
  <si>
    <t>きよら</t>
  </si>
  <si>
    <t>アダチ</t>
  </si>
  <si>
    <t>キヨラ</t>
  </si>
  <si>
    <t>宮田</t>
  </si>
  <si>
    <t>茉奈</t>
  </si>
  <si>
    <t>ミヤタ</t>
  </si>
  <si>
    <t>牧野</t>
  </si>
  <si>
    <t>衣葉</t>
  </si>
  <si>
    <t>マキノ</t>
  </si>
  <si>
    <t>永石</t>
  </si>
  <si>
    <t>柚華</t>
  </si>
  <si>
    <t>ナガイシ</t>
  </si>
  <si>
    <t>ユズハ</t>
  </si>
  <si>
    <t>亀田</t>
  </si>
  <si>
    <t>遥愛</t>
  </si>
  <si>
    <t>カメタ</t>
  </si>
  <si>
    <t>ハルア</t>
  </si>
  <si>
    <t>麻央</t>
  </si>
  <si>
    <t>あおい</t>
  </si>
  <si>
    <t>野正</t>
  </si>
  <si>
    <t>妃捺</t>
  </si>
  <si>
    <t>ノマサ</t>
  </si>
  <si>
    <t>針谷</t>
  </si>
  <si>
    <t>こころ</t>
  </si>
  <si>
    <t>ハリヤ</t>
  </si>
  <si>
    <t>ココロ</t>
  </si>
  <si>
    <t>玉置</t>
  </si>
  <si>
    <t>タマキ</t>
  </si>
  <si>
    <t>ﾛｯｸﾊｰﾄ</t>
  </si>
  <si>
    <t>愛里</t>
  </si>
  <si>
    <t>ロックハート</t>
  </si>
  <si>
    <t>前野</t>
  </si>
  <si>
    <t>彩夏</t>
  </si>
  <si>
    <t>マエノ</t>
  </si>
  <si>
    <t>イチカ</t>
  </si>
  <si>
    <t>深井</t>
  </si>
  <si>
    <t>フカイ</t>
  </si>
  <si>
    <t>萩原</t>
  </si>
  <si>
    <t>ハギハラ</t>
  </si>
  <si>
    <t>香川</t>
  </si>
  <si>
    <t>心陽</t>
  </si>
  <si>
    <t>カガワ</t>
  </si>
  <si>
    <t>西原</t>
  </si>
  <si>
    <t>愛哩</t>
  </si>
  <si>
    <t>ニシハラ</t>
  </si>
  <si>
    <t>琴音</t>
  </si>
  <si>
    <t>コトネ</t>
  </si>
  <si>
    <t>優月</t>
  </si>
  <si>
    <t>ハナ</t>
  </si>
  <si>
    <t>菅野</t>
  </si>
  <si>
    <t>帆万里</t>
  </si>
  <si>
    <t>スガノ</t>
  </si>
  <si>
    <t>ホマリ</t>
  </si>
  <si>
    <t>菜々</t>
  </si>
  <si>
    <t>藤原</t>
  </si>
  <si>
    <t>大槻</t>
  </si>
  <si>
    <t>優和</t>
  </si>
  <si>
    <t>オオツキ</t>
  </si>
  <si>
    <t>辻下</t>
  </si>
  <si>
    <t>梨依子</t>
  </si>
  <si>
    <t>ツジシタ</t>
  </si>
  <si>
    <t>リイコ</t>
  </si>
  <si>
    <t>大岸</t>
  </si>
  <si>
    <t>空琶</t>
  </si>
  <si>
    <t>オオギシ</t>
  </si>
  <si>
    <t>クウハ</t>
  </si>
  <si>
    <t>中村</t>
  </si>
  <si>
    <t>ナカムラ</t>
  </si>
  <si>
    <t>ミサキ</t>
  </si>
  <si>
    <t>片平</t>
  </si>
  <si>
    <t>カタヒラ</t>
  </si>
  <si>
    <t>怜菜</t>
  </si>
  <si>
    <t>レナ</t>
  </si>
  <si>
    <t>寺野</t>
  </si>
  <si>
    <t>真望</t>
  </si>
  <si>
    <t>テラノ</t>
  </si>
  <si>
    <t>マホ</t>
  </si>
  <si>
    <t>常盤</t>
  </si>
  <si>
    <t>絆</t>
  </si>
  <si>
    <t>トキワ</t>
  </si>
  <si>
    <t>キズナ</t>
  </si>
  <si>
    <t>長谷</t>
  </si>
  <si>
    <t>明沙奈</t>
  </si>
  <si>
    <t>ハセ</t>
  </si>
  <si>
    <t>アサナ</t>
  </si>
  <si>
    <t>ミナミ</t>
  </si>
  <si>
    <t>智香子</t>
  </si>
  <si>
    <t>チカコ</t>
  </si>
  <si>
    <t>上坂</t>
  </si>
  <si>
    <t>ウエサカ</t>
  </si>
  <si>
    <t>珠佑</t>
  </si>
  <si>
    <t>シュウ</t>
  </si>
  <si>
    <t>永吉</t>
  </si>
  <si>
    <t>結衣</t>
  </si>
  <si>
    <t>ナガヨシ</t>
  </si>
  <si>
    <t>德永</t>
  </si>
  <si>
    <t>春花</t>
  </si>
  <si>
    <t>トクナガ</t>
  </si>
  <si>
    <t>金子</t>
  </si>
  <si>
    <t>優里奈</t>
  </si>
  <si>
    <t>カネコ</t>
  </si>
  <si>
    <t>光瑠</t>
  </si>
  <si>
    <t>瑚涼</t>
  </si>
  <si>
    <t>コスズ</t>
  </si>
  <si>
    <t>関</t>
  </si>
  <si>
    <t>真陽</t>
  </si>
  <si>
    <t>セキ</t>
  </si>
  <si>
    <t>マヒル</t>
  </si>
  <si>
    <t>戸階</t>
  </si>
  <si>
    <t>結衣花</t>
  </si>
  <si>
    <t>トシナ</t>
  </si>
  <si>
    <t>湖奈</t>
  </si>
  <si>
    <t>コナ</t>
  </si>
  <si>
    <t>髙須</t>
  </si>
  <si>
    <t>玲杏</t>
  </si>
  <si>
    <t>タカス</t>
  </si>
  <si>
    <t>レイア</t>
  </si>
  <si>
    <t>阿部</t>
  </si>
  <si>
    <t>桜來</t>
  </si>
  <si>
    <t>アベ</t>
  </si>
  <si>
    <t>中瀬</t>
  </si>
  <si>
    <t>美樹</t>
  </si>
  <si>
    <t>ナカセ</t>
  </si>
  <si>
    <t>優</t>
  </si>
  <si>
    <t>渕田</t>
  </si>
  <si>
    <t>ももか</t>
  </si>
  <si>
    <t>フチタ</t>
  </si>
  <si>
    <t>北山</t>
  </si>
  <si>
    <t>凛佳</t>
  </si>
  <si>
    <t>キタヤマ</t>
  </si>
  <si>
    <t>夏葉</t>
  </si>
  <si>
    <t>ナツハ</t>
  </si>
  <si>
    <t>中濵</t>
  </si>
  <si>
    <t>舞央</t>
  </si>
  <si>
    <t>ナカハマ</t>
  </si>
  <si>
    <t>原田</t>
  </si>
  <si>
    <t>莉緒</t>
  </si>
  <si>
    <t>ハラダ</t>
  </si>
  <si>
    <t>リオ</t>
  </si>
  <si>
    <t>日葵</t>
  </si>
  <si>
    <t>ヒマリ</t>
  </si>
  <si>
    <t>真野</t>
  </si>
  <si>
    <t>愛理</t>
  </si>
  <si>
    <t>マノ</t>
  </si>
  <si>
    <t>恋子</t>
  </si>
  <si>
    <t>ココ</t>
  </si>
  <si>
    <t>山脇</t>
  </si>
  <si>
    <t>瑠璃</t>
  </si>
  <si>
    <t>ヤマワキ</t>
  </si>
  <si>
    <t>ルリ</t>
  </si>
  <si>
    <t>執行</t>
  </si>
  <si>
    <t>美誓</t>
  </si>
  <si>
    <t>シギョウ</t>
  </si>
  <si>
    <t>ミチカ</t>
  </si>
  <si>
    <t>青草</t>
  </si>
  <si>
    <t>みちる</t>
  </si>
  <si>
    <t>アオクサ</t>
  </si>
  <si>
    <t>谷本</t>
  </si>
  <si>
    <t>タニモト</t>
  </si>
  <si>
    <t>咲音子</t>
  </si>
  <si>
    <t>サトコ</t>
  </si>
  <si>
    <t>児島</t>
  </si>
  <si>
    <t>はんな</t>
  </si>
  <si>
    <t>コジマ</t>
  </si>
  <si>
    <t>ハンナ</t>
  </si>
  <si>
    <t>山﨑</t>
  </si>
  <si>
    <t>美穂</t>
  </si>
  <si>
    <t>ヤマサキ</t>
  </si>
  <si>
    <t>ミホ</t>
  </si>
  <si>
    <t>猪飼</t>
  </si>
  <si>
    <t>幸和</t>
  </si>
  <si>
    <t>イカイ</t>
  </si>
  <si>
    <t>大廣</t>
  </si>
  <si>
    <t>一椛</t>
  </si>
  <si>
    <t>オオヒロ</t>
  </si>
  <si>
    <t>芝田</t>
  </si>
  <si>
    <t>シバタ</t>
  </si>
  <si>
    <t>酒井</t>
  </si>
  <si>
    <t>菜々美</t>
  </si>
  <si>
    <t>川中</t>
  </si>
  <si>
    <t>結葵</t>
  </si>
  <si>
    <t>カワナカ</t>
  </si>
  <si>
    <t>石原</t>
  </si>
  <si>
    <t>怜奈</t>
  </si>
  <si>
    <t>イシハラ</t>
  </si>
  <si>
    <t>鬼倉</t>
  </si>
  <si>
    <t>オニクラ</t>
  </si>
  <si>
    <t>松井</t>
  </si>
  <si>
    <t>マツイ</t>
  </si>
  <si>
    <t>セナウィーラ</t>
  </si>
  <si>
    <t>ディアナ心優</t>
  </si>
  <si>
    <t>ディアナミユ</t>
  </si>
  <si>
    <t>むつみ</t>
  </si>
  <si>
    <t>ムツミ</t>
  </si>
  <si>
    <t>丸尾</t>
  </si>
  <si>
    <t>芙実</t>
  </si>
  <si>
    <t>マルオ</t>
  </si>
  <si>
    <t>フミ</t>
  </si>
  <si>
    <t>宮野</t>
  </si>
  <si>
    <t>桃歌</t>
  </si>
  <si>
    <t>ミヤノ</t>
  </si>
  <si>
    <t>矢野</t>
  </si>
  <si>
    <t>蒼來</t>
  </si>
  <si>
    <t>ヤノ</t>
  </si>
  <si>
    <t>ソラ</t>
  </si>
  <si>
    <t>美佳</t>
  </si>
  <si>
    <t>ミカ</t>
  </si>
  <si>
    <t>香論</t>
  </si>
  <si>
    <t>カノリ</t>
  </si>
  <si>
    <t>美論</t>
  </si>
  <si>
    <t>結乃</t>
  </si>
  <si>
    <t>ユノ</t>
  </si>
  <si>
    <t>このシートに表示されていない選手は、「追加登録選手」シートに入力して下さい</t>
    <rPh sb="6" eb="8">
      <t>ヒョウジ</t>
    </rPh>
    <rPh sb="14" eb="16">
      <t>センシュ</t>
    </rPh>
    <rPh sb="19" eb="25">
      <t>ツイカトウロクセンシュ</t>
    </rPh>
    <rPh sb="30" eb="32">
      <t>ニュウリョク</t>
    </rPh>
    <rPh sb="34" eb="35">
      <t>クダ</t>
    </rPh>
    <phoneticPr fontId="3"/>
  </si>
  <si>
    <t>得能</t>
  </si>
  <si>
    <t>瑠莉</t>
  </si>
  <si>
    <t>宮</t>
  </si>
  <si>
    <t>真奈佳</t>
  </si>
  <si>
    <t>寺﨑</t>
  </si>
  <si>
    <t>杏</t>
  </si>
  <si>
    <t>円山</t>
  </si>
  <si>
    <t>凛緒</t>
  </si>
  <si>
    <t>幸加</t>
  </si>
  <si>
    <t>鰕原</t>
  </si>
  <si>
    <t>希</t>
  </si>
  <si>
    <t>中附</t>
  </si>
  <si>
    <t>歩菜</t>
  </si>
  <si>
    <t>窪田</t>
  </si>
  <si>
    <t>莉々奈</t>
  </si>
  <si>
    <t>紗和</t>
  </si>
  <si>
    <t>弘瀬</t>
  </si>
  <si>
    <t>花歩</t>
  </si>
  <si>
    <t>増本</t>
  </si>
  <si>
    <t>德田</t>
  </si>
  <si>
    <t>真羽</t>
  </si>
  <si>
    <t>今﨑</t>
  </si>
  <si>
    <t>彩葉</t>
  </si>
  <si>
    <t>岸原</t>
  </si>
  <si>
    <t>結愛</t>
  </si>
  <si>
    <t>永本</t>
  </si>
  <si>
    <t>奏瑛</t>
  </si>
  <si>
    <t>凛奈</t>
  </si>
  <si>
    <t>麻由</t>
  </si>
  <si>
    <t>小森</t>
  </si>
  <si>
    <t>羽留</t>
  </si>
  <si>
    <t>的場</t>
  </si>
  <si>
    <t>涼</t>
  </si>
  <si>
    <t>郁海</t>
  </si>
  <si>
    <t>斎藤</t>
  </si>
  <si>
    <t>友紀恵</t>
  </si>
  <si>
    <t>映浬永</t>
  </si>
  <si>
    <t>秋山</t>
  </si>
  <si>
    <t>結南</t>
  </si>
  <si>
    <t>井田</t>
  </si>
  <si>
    <t>彩希</t>
  </si>
  <si>
    <t>名畑</t>
  </si>
  <si>
    <t>花穂</t>
  </si>
  <si>
    <t>璃子</t>
  </si>
  <si>
    <t>迫</t>
  </si>
  <si>
    <t>穂波</t>
  </si>
  <si>
    <t>松尾</t>
  </si>
  <si>
    <t>実歩</t>
  </si>
  <si>
    <t>日向</t>
  </si>
  <si>
    <t>悠菜</t>
  </si>
  <si>
    <t>西川</t>
  </si>
  <si>
    <t>打越</t>
  </si>
  <si>
    <t>太田</t>
  </si>
  <si>
    <t>有香</t>
  </si>
  <si>
    <t>美夢</t>
  </si>
  <si>
    <t>福留</t>
  </si>
  <si>
    <t>花菜</t>
  </si>
  <si>
    <t>実優奈</t>
  </si>
  <si>
    <t>有馬</t>
  </si>
  <si>
    <t>妃奈乃</t>
  </si>
  <si>
    <t>天本</t>
  </si>
  <si>
    <t>倖帆</t>
  </si>
  <si>
    <t>江辺野</t>
  </si>
  <si>
    <t>小夏</t>
  </si>
  <si>
    <t>智花</t>
  </si>
  <si>
    <t>夢花</t>
  </si>
  <si>
    <t>森川</t>
  </si>
  <si>
    <t>亜恵</t>
  </si>
  <si>
    <t>五十嵐</t>
  </si>
  <si>
    <t>遥花</t>
  </si>
  <si>
    <t>飯伏</t>
  </si>
  <si>
    <t>暖花</t>
  </si>
  <si>
    <t>岡山</t>
  </si>
  <si>
    <t>花</t>
  </si>
  <si>
    <t>北本</t>
  </si>
  <si>
    <t>樹</t>
  </si>
  <si>
    <t>桒田</t>
  </si>
  <si>
    <t>怜音</t>
  </si>
  <si>
    <t>西谷</t>
  </si>
  <si>
    <t>原</t>
  </si>
  <si>
    <t>藤井</t>
  </si>
  <si>
    <t>志帆</t>
  </si>
  <si>
    <t>胡桃</t>
  </si>
  <si>
    <t>渡邉</t>
  </si>
  <si>
    <t>佳純</t>
  </si>
  <si>
    <t>奥山</t>
  </si>
  <si>
    <t>津田</t>
  </si>
  <si>
    <t>帆乃風</t>
  </si>
  <si>
    <t>新子</t>
  </si>
  <si>
    <t>菜智</t>
  </si>
  <si>
    <t>尾﨑</t>
  </si>
  <si>
    <t>奏月</t>
  </si>
  <si>
    <t>坂手</t>
  </si>
  <si>
    <t>優菜</t>
  </si>
  <si>
    <t>さら</t>
  </si>
  <si>
    <t>村田</t>
  </si>
  <si>
    <t>かのん</t>
  </si>
  <si>
    <t>白坂</t>
  </si>
  <si>
    <t>陽</t>
  </si>
  <si>
    <t>為廣</t>
  </si>
  <si>
    <t>采音</t>
  </si>
  <si>
    <t>夏希</t>
  </si>
  <si>
    <t>麗央</t>
  </si>
  <si>
    <t>神本</t>
  </si>
  <si>
    <t>柚希</t>
  </si>
  <si>
    <t>豐田</t>
  </si>
  <si>
    <t>瑞葉</t>
  </si>
  <si>
    <t>蒼空</t>
  </si>
  <si>
    <t>晃</t>
  </si>
  <si>
    <t>長坂</t>
  </si>
  <si>
    <t>結奈</t>
  </si>
  <si>
    <t>沙彩</t>
  </si>
  <si>
    <t>秋羽</t>
  </si>
  <si>
    <t>大石</t>
  </si>
  <si>
    <t>来未</t>
  </si>
  <si>
    <t>杉山</t>
  </si>
  <si>
    <t>さい</t>
  </si>
  <si>
    <t>松崎</t>
  </si>
  <si>
    <t>華子</t>
  </si>
  <si>
    <t>免出</t>
  </si>
  <si>
    <t>治起</t>
  </si>
  <si>
    <t>愛温</t>
  </si>
  <si>
    <t>聖</t>
  </si>
  <si>
    <t>幸亜</t>
  </si>
  <si>
    <t>轟木</t>
  </si>
  <si>
    <t>莉央</t>
  </si>
  <si>
    <t>府中</t>
  </si>
  <si>
    <t>芙樹</t>
  </si>
  <si>
    <t>善齊</t>
  </si>
  <si>
    <t>楓佳</t>
  </si>
  <si>
    <t>五島</t>
  </si>
  <si>
    <t>茉桜</t>
  </si>
  <si>
    <t>髙久</t>
  </si>
  <si>
    <t>亜珠</t>
  </si>
  <si>
    <t>心花</t>
  </si>
  <si>
    <t>玲奈</t>
  </si>
  <si>
    <t>小宮</t>
  </si>
  <si>
    <t>友実子</t>
  </si>
  <si>
    <t>高尾</t>
  </si>
  <si>
    <t>唯玖</t>
  </si>
  <si>
    <t>石野</t>
  </si>
  <si>
    <t>井阪</t>
  </si>
  <si>
    <t>颯希</t>
  </si>
  <si>
    <t>北島</t>
  </si>
  <si>
    <t>依央</t>
  </si>
  <si>
    <t>辻</t>
  </si>
  <si>
    <t>和田</t>
  </si>
  <si>
    <t>いおり</t>
  </si>
  <si>
    <t>麻莉紗</t>
  </si>
  <si>
    <t>優莉奈</t>
  </si>
  <si>
    <t>桃花</t>
  </si>
  <si>
    <t>千結</t>
  </si>
  <si>
    <t>小山</t>
  </si>
  <si>
    <t>綾華</t>
  </si>
  <si>
    <t>西裏</t>
  </si>
  <si>
    <t>紗果</t>
  </si>
  <si>
    <t>岸本</t>
  </si>
  <si>
    <t>叶和</t>
  </si>
  <si>
    <t>伏屋</t>
  </si>
  <si>
    <t>桃菜</t>
  </si>
  <si>
    <t>院去</t>
  </si>
  <si>
    <t>栞和</t>
  </si>
  <si>
    <t>未咲</t>
  </si>
  <si>
    <t>万葉</t>
  </si>
  <si>
    <t>籠池</t>
  </si>
  <si>
    <t>秋岡</t>
  </si>
  <si>
    <t>叶</t>
  </si>
  <si>
    <t>井尾</t>
  </si>
  <si>
    <t>奥田</t>
  </si>
  <si>
    <t>愛羽</t>
  </si>
  <si>
    <t>小池</t>
  </si>
  <si>
    <t>藍梨</t>
  </si>
  <si>
    <t>宮本</t>
  </si>
  <si>
    <t>悠那</t>
  </si>
  <si>
    <t>明依</t>
  </si>
  <si>
    <t>環夏</t>
  </si>
  <si>
    <t>志保</t>
  </si>
  <si>
    <t>川島</t>
  </si>
  <si>
    <t>杏奈</t>
  </si>
  <si>
    <t>保澤</t>
  </si>
  <si>
    <t>来春</t>
  </si>
  <si>
    <t>滝井</t>
  </si>
  <si>
    <t>琴葉</t>
  </si>
  <si>
    <t>池内</t>
  </si>
  <si>
    <t>莉乃</t>
  </si>
  <si>
    <t>東田</t>
  </si>
  <si>
    <t>歩凛</t>
  </si>
  <si>
    <t>住</t>
  </si>
  <si>
    <t>愛弥</t>
  </si>
  <si>
    <t>絢音</t>
  </si>
  <si>
    <t>蒼栞</t>
  </si>
  <si>
    <t>北條</t>
  </si>
  <si>
    <t>百咲</t>
  </si>
  <si>
    <t>大倉</t>
  </si>
  <si>
    <t>尾下</t>
  </si>
  <si>
    <t>萌音</t>
  </si>
  <si>
    <t>財田</t>
  </si>
  <si>
    <t>玉村</t>
  </si>
  <si>
    <t>堤</t>
  </si>
  <si>
    <t>万菜</t>
  </si>
  <si>
    <t>前花</t>
  </si>
  <si>
    <t>琴乃</t>
  </si>
  <si>
    <t>珠愛</t>
  </si>
  <si>
    <t>竹田</t>
  </si>
  <si>
    <t>奈未</t>
  </si>
  <si>
    <t>眞鍋</t>
  </si>
  <si>
    <t>舞</t>
  </si>
  <si>
    <t>川原</t>
  </si>
  <si>
    <t>和奏</t>
  </si>
  <si>
    <t>成田</t>
  </si>
  <si>
    <t>森谷</t>
  </si>
  <si>
    <t>上條</t>
  </si>
  <si>
    <t>心桜子</t>
  </si>
  <si>
    <t>村瀬</t>
  </si>
  <si>
    <t>はづき</t>
  </si>
  <si>
    <t>川上</t>
  </si>
  <si>
    <t>さくら</t>
  </si>
  <si>
    <t>芹</t>
  </si>
  <si>
    <t>呉</t>
  </si>
  <si>
    <t>安珠</t>
  </si>
  <si>
    <t>伶彩</t>
  </si>
  <si>
    <t>華蓮</t>
  </si>
  <si>
    <t>牛塚</t>
  </si>
  <si>
    <t>柚奈</t>
  </si>
  <si>
    <t>宇仁</t>
  </si>
  <si>
    <t>悠乃</t>
  </si>
  <si>
    <t>臼井</t>
  </si>
  <si>
    <t>心路</t>
  </si>
  <si>
    <t>松原</t>
  </si>
  <si>
    <t>悠歩</t>
  </si>
  <si>
    <t>谷口</t>
  </si>
  <si>
    <t>千洋</t>
  </si>
  <si>
    <t>トクノウ</t>
  </si>
  <si>
    <t>ミヤ</t>
  </si>
  <si>
    <t>マナカ</t>
  </si>
  <si>
    <t>テラサキ</t>
  </si>
  <si>
    <t>アンズ</t>
  </si>
  <si>
    <t>マルヤマ</t>
  </si>
  <si>
    <t>フジワラ</t>
  </si>
  <si>
    <t>サチカ</t>
  </si>
  <si>
    <t>エビハラ</t>
  </si>
  <si>
    <t>ナカツキ</t>
  </si>
  <si>
    <t>アユナ</t>
  </si>
  <si>
    <t>リリナ</t>
  </si>
  <si>
    <t>マスモト</t>
  </si>
  <si>
    <t>トクダ</t>
  </si>
  <si>
    <t>マウ</t>
  </si>
  <si>
    <t>イマサキ</t>
  </si>
  <si>
    <t>キシハラ</t>
  </si>
  <si>
    <t>サヤノ</t>
  </si>
  <si>
    <t>ナガモト</t>
  </si>
  <si>
    <t>カナエ</t>
  </si>
  <si>
    <t>コモリ</t>
  </si>
  <si>
    <t>マトバ</t>
  </si>
  <si>
    <t>リョウ</t>
  </si>
  <si>
    <t>ユキエ</t>
  </si>
  <si>
    <t>エリナ</t>
  </si>
  <si>
    <t>アキヤマ</t>
  </si>
  <si>
    <t>イダ</t>
  </si>
  <si>
    <t>ナハタ</t>
  </si>
  <si>
    <t>サコ</t>
  </si>
  <si>
    <t>マツオ</t>
  </si>
  <si>
    <t>ニシカワ</t>
  </si>
  <si>
    <t>ウチコシ</t>
  </si>
  <si>
    <t>オオタ</t>
  </si>
  <si>
    <t>フクドメ</t>
  </si>
  <si>
    <t>アリマ</t>
  </si>
  <si>
    <t>ヒナノ</t>
  </si>
  <si>
    <t>アマモト</t>
  </si>
  <si>
    <t>ユキホ</t>
  </si>
  <si>
    <t>エベノ</t>
  </si>
  <si>
    <t>コナツ</t>
  </si>
  <si>
    <t>トモカ</t>
  </si>
  <si>
    <t>ユメカ</t>
  </si>
  <si>
    <t>モリカワ</t>
  </si>
  <si>
    <t>アエラ</t>
  </si>
  <si>
    <t>イガラシ</t>
  </si>
  <si>
    <t>イブシ</t>
  </si>
  <si>
    <t>ノノカ</t>
  </si>
  <si>
    <t>オカヤマ</t>
  </si>
  <si>
    <t>キタモト</t>
  </si>
  <si>
    <t>イツキ</t>
  </si>
  <si>
    <t>クワタ</t>
  </si>
  <si>
    <t>レノン</t>
  </si>
  <si>
    <t>ニシタニ</t>
  </si>
  <si>
    <t>ハラ</t>
  </si>
  <si>
    <t>フジイ</t>
  </si>
  <si>
    <t>シホ</t>
  </si>
  <si>
    <t>ココナ</t>
  </si>
  <si>
    <t>クルミ</t>
  </si>
  <si>
    <t>カスミ</t>
  </si>
  <si>
    <t>オクヤマ</t>
  </si>
  <si>
    <t>ツダ</t>
  </si>
  <si>
    <t>アタラシ</t>
  </si>
  <si>
    <t>ナチ</t>
  </si>
  <si>
    <t>オサキ</t>
  </si>
  <si>
    <t>カナミ</t>
  </si>
  <si>
    <t>サカテ</t>
  </si>
  <si>
    <t>サラ</t>
  </si>
  <si>
    <t>ムラタ</t>
  </si>
  <si>
    <t>シラサカ</t>
  </si>
  <si>
    <t>タメヒロ</t>
  </si>
  <si>
    <t>カミモト</t>
  </si>
  <si>
    <t>ユズキ</t>
  </si>
  <si>
    <t>トヨダ</t>
  </si>
  <si>
    <t>ミズハ</t>
  </si>
  <si>
    <t>ナガサカ</t>
  </si>
  <si>
    <t>サヤ</t>
  </si>
  <si>
    <t>アキハ</t>
  </si>
  <si>
    <t>オオイシ</t>
  </si>
  <si>
    <t>スギヤマ</t>
  </si>
  <si>
    <t>サイ</t>
  </si>
  <si>
    <t>マツザキ</t>
  </si>
  <si>
    <t>ハナコ</t>
  </si>
  <si>
    <t>メンデ</t>
  </si>
  <si>
    <t>ノブキ</t>
  </si>
  <si>
    <t>ミオン</t>
  </si>
  <si>
    <t>ヒジリ</t>
  </si>
  <si>
    <t>ユキア</t>
  </si>
  <si>
    <t>トドロキ</t>
  </si>
  <si>
    <t>フチュウ</t>
  </si>
  <si>
    <t>ハズキ</t>
  </si>
  <si>
    <t>ゼンサイ</t>
  </si>
  <si>
    <t>タカク</t>
  </si>
  <si>
    <t>アミ</t>
  </si>
  <si>
    <t>コハナ</t>
  </si>
  <si>
    <t>チュラ</t>
  </si>
  <si>
    <t>コミヤ</t>
  </si>
  <si>
    <t>ユミコ</t>
  </si>
  <si>
    <t>タカオ</t>
  </si>
  <si>
    <t>イク</t>
  </si>
  <si>
    <t>イシノ</t>
  </si>
  <si>
    <t>イサカ</t>
  </si>
  <si>
    <t>キタジマ</t>
  </si>
  <si>
    <t>イオ</t>
  </si>
  <si>
    <t>ツジ</t>
  </si>
  <si>
    <t>ワダ</t>
  </si>
  <si>
    <t>マリサ</t>
  </si>
  <si>
    <t>オオシロ</t>
  </si>
  <si>
    <t>チユ</t>
  </si>
  <si>
    <t>コヤマ</t>
  </si>
  <si>
    <t>ニシウラ</t>
  </si>
  <si>
    <t>キシモト</t>
  </si>
  <si>
    <t>トワ</t>
  </si>
  <si>
    <t>フセヤ</t>
  </si>
  <si>
    <t>ヨネダ</t>
  </si>
  <si>
    <t>モモナ</t>
  </si>
  <si>
    <t>インキョ</t>
  </si>
  <si>
    <t>カンナ</t>
  </si>
  <si>
    <t>カズハ</t>
  </si>
  <si>
    <t>カゴイケ</t>
  </si>
  <si>
    <t>アキオカ</t>
  </si>
  <si>
    <t>カナウ</t>
  </si>
  <si>
    <t>オクダ</t>
  </si>
  <si>
    <t>マナハ</t>
  </si>
  <si>
    <t>コイケ</t>
  </si>
  <si>
    <t>ミヤモト</t>
  </si>
  <si>
    <t>カワシマ</t>
  </si>
  <si>
    <t>アンナ</t>
  </si>
  <si>
    <t>ヤスザワ</t>
  </si>
  <si>
    <t>タキイ</t>
  </si>
  <si>
    <t>イケウチ</t>
  </si>
  <si>
    <t>リノ</t>
  </si>
  <si>
    <t>ヒガシダ</t>
  </si>
  <si>
    <t>アユリ</t>
  </si>
  <si>
    <t>スミ</t>
  </si>
  <si>
    <t>ソノカ</t>
  </si>
  <si>
    <t>ホウジョウ</t>
  </si>
  <si>
    <t>モカ</t>
  </si>
  <si>
    <t>オオクラ</t>
  </si>
  <si>
    <t>オシタ</t>
  </si>
  <si>
    <t>モネ</t>
  </si>
  <si>
    <t>タカラダ</t>
  </si>
  <si>
    <t>タマムラ</t>
  </si>
  <si>
    <t>ツツミ</t>
  </si>
  <si>
    <t>マエハナ</t>
  </si>
  <si>
    <t>コトノ</t>
  </si>
  <si>
    <t>ナミ</t>
  </si>
  <si>
    <t>マナベ</t>
  </si>
  <si>
    <t>マイ</t>
  </si>
  <si>
    <t>カワハラ</t>
  </si>
  <si>
    <t>ワカナ</t>
  </si>
  <si>
    <t>ナリタ</t>
  </si>
  <si>
    <t>モリヤ</t>
  </si>
  <si>
    <t>カミジョウ</t>
  </si>
  <si>
    <t>ミオコ</t>
  </si>
  <si>
    <t>ムラセ</t>
  </si>
  <si>
    <t>ハヅキ</t>
  </si>
  <si>
    <t>カワカミ</t>
  </si>
  <si>
    <t>セリ</t>
  </si>
  <si>
    <t>オォ</t>
  </si>
  <si>
    <t>ウシヅカ</t>
  </si>
  <si>
    <t>ウニ</t>
  </si>
  <si>
    <t>ハルノ</t>
  </si>
  <si>
    <t>ウスイ</t>
  </si>
  <si>
    <t>マツバラ</t>
  </si>
  <si>
    <t>ハオ</t>
  </si>
  <si>
    <t>タニグチ</t>
  </si>
  <si>
    <t>西北苦楽園</t>
    <rPh sb="0" eb="2">
      <t>セイホク</t>
    </rPh>
    <rPh sb="1" eb="2">
      <t>キタ</t>
    </rPh>
    <rPh sb="2" eb="5">
      <t>クラクエン</t>
    </rPh>
    <phoneticPr fontId="1"/>
  </si>
  <si>
    <t>園田学園</t>
    <rPh sb="0" eb="2">
      <t>ソノダ</t>
    </rPh>
    <rPh sb="2" eb="4">
      <t>ガクエン</t>
    </rPh>
    <phoneticPr fontId="1"/>
  </si>
  <si>
    <t>関西学院</t>
    <rPh sb="0" eb="4">
      <t>カンセイガクイン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</si>
</sst>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MS Gothic"/>
      <family val="3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rgb="FF000000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49" fontId="5" fillId="3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vertical="center" textRotation="255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distributed"/>
    </xf>
    <xf numFmtId="0" fontId="5" fillId="4" borderId="3" xfId="0" applyFont="1" applyFill="1" applyBorder="1" applyAlignment="1" applyProtection="1">
      <protection locked="0"/>
    </xf>
    <xf numFmtId="49" fontId="5" fillId="4" borderId="3" xfId="0" applyNumberFormat="1" applyFont="1" applyFill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/>
    <xf numFmtId="0" fontId="5" fillId="4" borderId="3" xfId="0" applyFont="1" applyFill="1" applyBorder="1" applyAlignment="1"/>
    <xf numFmtId="0" fontId="5" fillId="0" borderId="4" xfId="0" applyNumberFormat="1" applyFont="1" applyBorder="1" applyAlignment="1" applyProtection="1"/>
    <xf numFmtId="49" fontId="5" fillId="3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distributed"/>
    </xf>
    <xf numFmtId="0" fontId="5" fillId="4" borderId="6" xfId="0" applyFont="1" applyFill="1" applyBorder="1" applyAlignment="1" applyProtection="1">
      <protection locked="0"/>
    </xf>
    <xf numFmtId="0" fontId="5" fillId="0" borderId="6" xfId="0" applyFont="1" applyFill="1" applyBorder="1" applyAlignment="1" applyProtection="1">
      <protection locked="0"/>
    </xf>
    <xf numFmtId="0" fontId="5" fillId="0" borderId="6" xfId="0" applyFont="1" applyBorder="1" applyAlignment="1"/>
    <xf numFmtId="0" fontId="5" fillId="4" borderId="6" xfId="0" applyFont="1" applyFill="1" applyBorder="1" applyAlignment="1"/>
    <xf numFmtId="0" fontId="5" fillId="0" borderId="7" xfId="0" applyNumberFormat="1" applyFont="1" applyBorder="1" applyAlignment="1" applyProtection="1"/>
    <xf numFmtId="49" fontId="5" fillId="3" borderId="8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distributed"/>
    </xf>
    <xf numFmtId="0" fontId="5" fillId="4" borderId="9" xfId="0" applyFont="1" applyFill="1" applyBorder="1" applyAlignment="1" applyProtection="1">
      <protection locked="0"/>
    </xf>
    <xf numFmtId="0" fontId="5" fillId="0" borderId="9" xfId="0" applyFont="1" applyFill="1" applyBorder="1" applyAlignment="1" applyProtection="1">
      <protection locked="0"/>
    </xf>
    <xf numFmtId="0" fontId="5" fillId="0" borderId="9" xfId="0" applyFont="1" applyBorder="1" applyAlignment="1"/>
    <xf numFmtId="0" fontId="5" fillId="4" borderId="9" xfId="0" applyFont="1" applyFill="1" applyBorder="1" applyAlignment="1"/>
    <xf numFmtId="0" fontId="5" fillId="0" borderId="10" xfId="0" applyNumberFormat="1" applyFont="1" applyBorder="1" applyAlignment="1" applyProtection="1"/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textRotation="255"/>
    </xf>
    <xf numFmtId="49" fontId="5" fillId="3" borderId="20" xfId="0" applyNumberFormat="1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vertical="center" textRotation="255"/>
    </xf>
    <xf numFmtId="0" fontId="5" fillId="0" borderId="21" xfId="0" applyFont="1" applyBorder="1" applyAlignment="1">
      <alignment horizontal="center"/>
    </xf>
    <xf numFmtId="0" fontId="5" fillId="0" borderId="21" xfId="0" applyFont="1" applyFill="1" applyBorder="1" applyAlignment="1">
      <alignment horizontal="distributed"/>
    </xf>
    <xf numFmtId="0" fontId="5" fillId="4" borderId="21" xfId="0" applyFont="1" applyFill="1" applyBorder="1" applyAlignment="1" applyProtection="1">
      <protection locked="0"/>
    </xf>
    <xf numFmtId="49" fontId="5" fillId="4" borderId="21" xfId="0" applyNumberFormat="1" applyFont="1" applyFill="1" applyBorder="1" applyAlignment="1" applyProtection="1">
      <protection locked="0"/>
    </xf>
    <xf numFmtId="0" fontId="5" fillId="0" borderId="21" xfId="0" applyFont="1" applyBorder="1" applyAlignment="1">
      <alignment horizontal="right"/>
    </xf>
    <xf numFmtId="0" fontId="5" fillId="0" borderId="21" xfId="0" applyFont="1" applyBorder="1" applyAlignment="1"/>
    <xf numFmtId="0" fontId="5" fillId="4" borderId="21" xfId="0" applyFont="1" applyFill="1" applyBorder="1" applyAlignment="1"/>
    <xf numFmtId="0" fontId="5" fillId="0" borderId="22" xfId="0" applyNumberFormat="1" applyFont="1" applyBorder="1" applyAlignment="1" applyProtection="1"/>
    <xf numFmtId="49" fontId="5" fillId="3" borderId="23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vertical="center" textRotation="255"/>
    </xf>
    <xf numFmtId="0" fontId="5" fillId="0" borderId="24" xfId="0" applyFont="1" applyBorder="1" applyAlignment="1">
      <alignment horizontal="center"/>
    </xf>
    <xf numFmtId="0" fontId="5" fillId="0" borderId="24" xfId="0" applyFont="1" applyFill="1" applyBorder="1" applyAlignment="1">
      <alignment horizontal="distributed"/>
    </xf>
    <xf numFmtId="0" fontId="5" fillId="4" borderId="24" xfId="0" applyFont="1" applyFill="1" applyBorder="1" applyAlignment="1" applyProtection="1">
      <protection locked="0"/>
    </xf>
    <xf numFmtId="0" fontId="5" fillId="0" borderId="24" xfId="0" applyFont="1" applyFill="1" applyBorder="1" applyAlignment="1" applyProtection="1">
      <protection locked="0"/>
    </xf>
    <xf numFmtId="0" fontId="5" fillId="0" borderId="24" xfId="0" applyFont="1" applyBorder="1" applyAlignment="1"/>
    <xf numFmtId="0" fontId="5" fillId="4" borderId="24" xfId="0" applyFont="1" applyFill="1" applyBorder="1" applyAlignment="1"/>
    <xf numFmtId="0" fontId="5" fillId="0" borderId="25" xfId="0" applyNumberFormat="1" applyFont="1" applyBorder="1" applyAlignment="1" applyProtection="1"/>
    <xf numFmtId="0" fontId="8" fillId="0" borderId="26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11" fillId="0" borderId="0" xfId="0" applyFont="1">
      <alignment vertical="center"/>
    </xf>
    <xf numFmtId="0" fontId="11" fillId="6" borderId="0" xfId="0" applyFont="1" applyFill="1">
      <alignment vertical="center"/>
    </xf>
    <xf numFmtId="0" fontId="11" fillId="10" borderId="13" xfId="0" applyFont="1" applyFill="1" applyBorder="1" applyProtection="1">
      <alignment vertical="center"/>
      <protection locked="0"/>
    </xf>
    <xf numFmtId="0" fontId="0" fillId="8" borderId="0" xfId="0" applyFill="1" applyAlignment="1">
      <alignment horizontal="center" vertical="center"/>
    </xf>
    <xf numFmtId="0" fontId="0" fillId="9" borderId="0" xfId="0" applyFill="1" applyProtection="1">
      <alignment vertical="center"/>
    </xf>
    <xf numFmtId="0" fontId="0" fillId="6" borderId="0" xfId="0" applyFill="1" applyProtection="1">
      <alignment vertical="center"/>
    </xf>
    <xf numFmtId="0" fontId="0" fillId="8" borderId="0" xfId="0" applyFill="1" applyProtection="1">
      <alignment vertical="center"/>
    </xf>
    <xf numFmtId="0" fontId="11" fillId="10" borderId="13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4"/>
  <sheetViews>
    <sheetView tabSelected="1" zoomScaleNormal="100" workbookViewId="0">
      <selection activeCell="C1" sqref="C1:D1"/>
    </sheetView>
  </sheetViews>
  <sheetFormatPr defaultRowHeight="18.75"/>
  <sheetData>
    <row r="1" spans="1:15" ht="19.5" thickBot="1">
      <c r="A1" s="74" t="s">
        <v>7</v>
      </c>
      <c r="B1" s="75"/>
      <c r="C1" s="76"/>
      <c r="D1" s="77"/>
      <c r="E1" s="51"/>
      <c r="F1" s="52" t="s">
        <v>18</v>
      </c>
      <c r="G1" s="53"/>
      <c r="H1" s="53"/>
      <c r="I1" s="53"/>
      <c r="J1" s="53"/>
      <c r="K1" s="53"/>
      <c r="L1" s="53"/>
      <c r="M1" s="53"/>
      <c r="N1" s="53"/>
      <c r="O1" s="53"/>
    </row>
    <row r="2" spans="1:15" ht="19.5" thickBot="1">
      <c r="A2" s="74" t="s">
        <v>19</v>
      </c>
      <c r="B2" s="75"/>
      <c r="C2" s="78" t="str">
        <f>IFERROR(VLOOKUP(C1,女子選手!AL1:AM48,2,FALSE),"")</f>
        <v/>
      </c>
      <c r="D2" s="79"/>
      <c r="E2" s="51"/>
      <c r="F2" s="52" t="s">
        <v>36</v>
      </c>
      <c r="G2" s="53"/>
      <c r="H2" s="53"/>
      <c r="I2" s="53"/>
      <c r="J2" s="53"/>
      <c r="K2" s="53"/>
      <c r="L2" s="53"/>
      <c r="M2" s="53"/>
      <c r="N2" s="53"/>
      <c r="O2" s="53"/>
    </row>
    <row r="3" spans="1:15" ht="19.5" thickBot="1">
      <c r="A3" s="74" t="s">
        <v>20</v>
      </c>
      <c r="B3" s="75"/>
      <c r="C3" s="76"/>
      <c r="D3" s="77"/>
      <c r="E3" s="51"/>
      <c r="F3" s="52" t="s">
        <v>37</v>
      </c>
      <c r="G3" s="53"/>
      <c r="H3" s="53"/>
      <c r="I3" s="53"/>
      <c r="J3" s="53"/>
      <c r="K3" s="53"/>
      <c r="L3" s="53"/>
      <c r="M3" s="53"/>
      <c r="N3" s="53"/>
      <c r="O3" s="53"/>
    </row>
    <row r="4" spans="1:15" ht="19.5" thickBot="1">
      <c r="A4" s="57"/>
      <c r="B4" s="57"/>
      <c r="C4" s="58"/>
      <c r="D4" s="58"/>
      <c r="E4" s="53"/>
      <c r="F4" s="52" t="s">
        <v>21</v>
      </c>
      <c r="G4" s="53"/>
      <c r="H4" s="53"/>
      <c r="I4" s="53"/>
      <c r="J4" s="53"/>
      <c r="K4" s="53"/>
      <c r="L4" s="53"/>
      <c r="M4" s="53"/>
      <c r="N4" s="53"/>
      <c r="O4" s="54"/>
    </row>
    <row r="5" spans="1:15">
      <c r="A5" s="80" t="s">
        <v>0</v>
      </c>
      <c r="B5" s="82" t="s">
        <v>17</v>
      </c>
      <c r="C5" s="70" t="s">
        <v>1</v>
      </c>
      <c r="D5" s="70" t="s">
        <v>8</v>
      </c>
      <c r="E5" s="70" t="s">
        <v>9</v>
      </c>
      <c r="F5" s="55" t="s">
        <v>2</v>
      </c>
      <c r="G5" s="55" t="s">
        <v>3</v>
      </c>
      <c r="H5" s="56" t="s">
        <v>10</v>
      </c>
      <c r="I5" s="70" t="s">
        <v>4</v>
      </c>
      <c r="J5" s="70" t="s">
        <v>9</v>
      </c>
      <c r="K5" s="70" t="s">
        <v>5</v>
      </c>
      <c r="L5" s="70" t="s">
        <v>6</v>
      </c>
      <c r="M5" s="70" t="s">
        <v>7</v>
      </c>
      <c r="N5" s="72"/>
    </row>
    <row r="6" spans="1:15">
      <c r="A6" s="81"/>
      <c r="B6" s="83"/>
      <c r="C6" s="71"/>
      <c r="D6" s="71"/>
      <c r="E6" s="71"/>
      <c r="F6" s="30"/>
      <c r="G6" s="30" t="s">
        <v>11</v>
      </c>
      <c r="H6" s="30" t="s">
        <v>12</v>
      </c>
      <c r="I6" s="71"/>
      <c r="J6" s="71"/>
      <c r="K6" s="71"/>
      <c r="L6" s="71"/>
      <c r="M6" s="71"/>
      <c r="N6" s="73"/>
    </row>
    <row r="7" spans="1:15">
      <c r="A7" s="1" t="s">
        <v>13</v>
      </c>
      <c r="B7" s="2" t="s">
        <v>27</v>
      </c>
      <c r="C7" s="3" t="s">
        <v>14</v>
      </c>
      <c r="D7" s="4" t="s">
        <v>38</v>
      </c>
      <c r="E7" s="5"/>
      <c r="F7" s="5"/>
      <c r="G7" s="5"/>
      <c r="H7" s="6"/>
      <c r="I7" s="7" t="str">
        <f t="shared" ref="I7:I12" si="0">IF(AND(F7="",G7="",H7=""),"",IF(D7="01T",IF(F7="",G7&amp;""""&amp;H7,F7&amp;"'"&amp;G7&amp;""""&amp;H7),IF(D7="02F",G7&amp;"m"&amp;H7,H7&amp;"点")))</f>
        <v/>
      </c>
      <c r="J7" s="8" t="str">
        <f>IF(E7="","",E7)</f>
        <v/>
      </c>
      <c r="K7" s="9" t="str">
        <f>IF(ISERROR(VLOOKUP(E7,女子選手!$B$5:$G$195,6,FALSE)),"",VLOOKUP(E7,女子選手!$B$5:$G$195,6,FALSE))</f>
        <v/>
      </c>
      <c r="L7" s="8" t="str">
        <f>IFERROR(VLOOKUP(E7,女子選手!$B$5:$F$103,5,FALSE),"")</f>
        <v/>
      </c>
      <c r="M7" s="3" t="str">
        <f>IF(K7="","",$C$1)</f>
        <v/>
      </c>
      <c r="N7" s="10" t="str">
        <f>TEXT(F7&amp;G7&amp;H7,"00000")</f>
        <v/>
      </c>
    </row>
    <row r="8" spans="1:15">
      <c r="A8" s="11" t="s">
        <v>15</v>
      </c>
      <c r="B8" s="2" t="s">
        <v>27</v>
      </c>
      <c r="C8" s="12" t="s">
        <v>14</v>
      </c>
      <c r="D8" s="13" t="s">
        <v>38</v>
      </c>
      <c r="E8" s="14"/>
      <c r="F8" s="15"/>
      <c r="G8" s="15"/>
      <c r="H8" s="15"/>
      <c r="I8" s="16" t="str">
        <f t="shared" si="0"/>
        <v/>
      </c>
      <c r="J8" s="16" t="str">
        <f t="shared" ref="J8:J12" si="1">IF(E8="","",E8)</f>
        <v/>
      </c>
      <c r="K8" s="17" t="str">
        <f>IF(ISERROR(VLOOKUP(E8,女子選手!$B$5:$G$195,6,FALSE)),"",VLOOKUP(E8,女子選手!$B$5:$G$195,6,FALSE))</f>
        <v/>
      </c>
      <c r="L8" s="16" t="str">
        <f>IFERROR(VLOOKUP(E8,女子選手!$B$5:$F$103,5,FALSE),"")</f>
        <v/>
      </c>
      <c r="M8" s="12" t="str">
        <f t="shared" ref="M8:M54" si="2">IF(K8="","",$C$1)</f>
        <v/>
      </c>
      <c r="N8" s="18" t="str">
        <f t="shared" ref="N8:N54" si="3">TEXT(F8&amp;G8&amp;H8,"00000")</f>
        <v/>
      </c>
    </row>
    <row r="9" spans="1:15">
      <c r="A9" s="11" t="s">
        <v>16</v>
      </c>
      <c r="B9" s="2" t="s">
        <v>27</v>
      </c>
      <c r="C9" s="12" t="s">
        <v>14</v>
      </c>
      <c r="D9" s="13" t="s">
        <v>38</v>
      </c>
      <c r="E9" s="14"/>
      <c r="F9" s="15"/>
      <c r="G9" s="15"/>
      <c r="H9" s="15"/>
      <c r="I9" s="16" t="str">
        <f t="shared" si="0"/>
        <v/>
      </c>
      <c r="J9" s="16" t="str">
        <f t="shared" si="1"/>
        <v/>
      </c>
      <c r="K9" s="17" t="str">
        <f>IF(ISERROR(VLOOKUP(E9,女子選手!$B$5:$G$195,6,FALSE)),"",VLOOKUP(E9,女子選手!$B$5:$G$195,6,FALSE))</f>
        <v/>
      </c>
      <c r="L9" s="16" t="str">
        <f>IFERROR(VLOOKUP(E9,女子選手!$B$5:$F$103,5,FALSE),"")</f>
        <v/>
      </c>
      <c r="M9" s="12" t="str">
        <f t="shared" si="2"/>
        <v/>
      </c>
      <c r="N9" s="18" t="str">
        <f t="shared" si="3"/>
        <v/>
      </c>
    </row>
    <row r="10" spans="1:15">
      <c r="A10" s="11" t="s">
        <v>16</v>
      </c>
      <c r="B10" s="2" t="s">
        <v>27</v>
      </c>
      <c r="C10" s="12" t="s">
        <v>14</v>
      </c>
      <c r="D10" s="13" t="s">
        <v>38</v>
      </c>
      <c r="E10" s="14"/>
      <c r="F10" s="15"/>
      <c r="G10" s="15"/>
      <c r="H10" s="15"/>
      <c r="I10" s="16" t="str">
        <f t="shared" si="0"/>
        <v/>
      </c>
      <c r="J10" s="16" t="str">
        <f t="shared" si="1"/>
        <v/>
      </c>
      <c r="K10" s="17" t="str">
        <f>IF(ISERROR(VLOOKUP(E10,女子選手!$B$5:$G$195,6,FALSE)),"",VLOOKUP(E10,女子選手!$B$5:$G$195,6,FALSE))</f>
        <v/>
      </c>
      <c r="L10" s="16" t="str">
        <f>IFERROR(VLOOKUP(E10,女子選手!$B$5:$F$103,5,FALSE),"")</f>
        <v/>
      </c>
      <c r="M10" s="12" t="str">
        <f t="shared" si="2"/>
        <v/>
      </c>
      <c r="N10" s="18" t="str">
        <f t="shared" si="3"/>
        <v/>
      </c>
    </row>
    <row r="11" spans="1:15">
      <c r="A11" s="11" t="s">
        <v>16</v>
      </c>
      <c r="B11" s="2" t="s">
        <v>27</v>
      </c>
      <c r="C11" s="12" t="s">
        <v>14</v>
      </c>
      <c r="D11" s="13" t="s">
        <v>38</v>
      </c>
      <c r="E11" s="14"/>
      <c r="F11" s="15"/>
      <c r="G11" s="15"/>
      <c r="H11" s="15"/>
      <c r="I11" s="16" t="str">
        <f t="shared" si="0"/>
        <v/>
      </c>
      <c r="J11" s="16" t="str">
        <f t="shared" si="1"/>
        <v/>
      </c>
      <c r="K11" s="17" t="str">
        <f>IF(ISERROR(VLOOKUP(E11,女子選手!$B$5:$G$195,6,FALSE)),"",VLOOKUP(E11,女子選手!$B$5:$G$195,6,FALSE))</f>
        <v/>
      </c>
      <c r="L11" s="16" t="str">
        <f>IFERROR(VLOOKUP(E11,女子選手!$B$5:$F$103,5,FALSE),"")</f>
        <v/>
      </c>
      <c r="M11" s="12" t="str">
        <f t="shared" si="2"/>
        <v/>
      </c>
      <c r="N11" s="18" t="str">
        <f t="shared" si="3"/>
        <v/>
      </c>
    </row>
    <row r="12" spans="1:15">
      <c r="A12" s="19" t="s">
        <v>15</v>
      </c>
      <c r="B12" s="31" t="s">
        <v>27</v>
      </c>
      <c r="C12" s="20" t="s">
        <v>14</v>
      </c>
      <c r="D12" s="21" t="s">
        <v>38</v>
      </c>
      <c r="E12" s="22"/>
      <c r="F12" s="23"/>
      <c r="G12" s="23"/>
      <c r="H12" s="23"/>
      <c r="I12" s="24" t="str">
        <f t="shared" si="0"/>
        <v/>
      </c>
      <c r="J12" s="24" t="str">
        <f t="shared" si="1"/>
        <v/>
      </c>
      <c r="K12" s="25" t="str">
        <f>IF(ISERROR(VLOOKUP(E12,女子選手!$B$5:$G$195,6,FALSE)),"",VLOOKUP(E12,女子選手!$B$5:$G$195,6,FALSE))</f>
        <v/>
      </c>
      <c r="L12" s="24" t="str">
        <f>IFERROR(VLOOKUP(E12,女子選手!$B$5:$F$103,5,FALSE),"")</f>
        <v/>
      </c>
      <c r="M12" s="20" t="str">
        <f t="shared" si="2"/>
        <v/>
      </c>
      <c r="N12" s="26" t="str">
        <f t="shared" si="3"/>
        <v/>
      </c>
    </row>
    <row r="13" spans="1:15">
      <c r="A13" s="32" t="s">
        <v>13</v>
      </c>
      <c r="B13" s="33" t="s">
        <v>28</v>
      </c>
      <c r="C13" s="34" t="s">
        <v>14</v>
      </c>
      <c r="D13" s="35" t="s">
        <v>38</v>
      </c>
      <c r="E13" s="36"/>
      <c r="F13" s="36"/>
      <c r="G13" s="36"/>
      <c r="H13" s="37"/>
      <c r="I13" s="38" t="str">
        <f t="shared" ref="I13:I18" si="4">IF(AND(F13="",G13="",H13=""),"",IF(D13="01T",IF(F13="",G13&amp;""""&amp;H13,F13&amp;"'"&amp;G13&amp;""""&amp;H13),IF(D13="02F",G13&amp;"m"&amp;H13,H13&amp;"点")))</f>
        <v/>
      </c>
      <c r="J13" s="39" t="str">
        <f>IF(E13="","",E13)</f>
        <v/>
      </c>
      <c r="K13" s="40" t="str">
        <f>IF(ISERROR(VLOOKUP(E13,女子選手!$B$5:$G$195,6,FALSE)),"",VLOOKUP(E13,女子選手!$B$5:$G$195,6,FALSE))</f>
        <v/>
      </c>
      <c r="L13" s="39" t="str">
        <f>IFERROR(VLOOKUP(E13,女子選手!$B$5:$F$103,5,FALSE),"")</f>
        <v/>
      </c>
      <c r="M13" s="34" t="str">
        <f t="shared" si="2"/>
        <v/>
      </c>
      <c r="N13" s="41" t="str">
        <f t="shared" si="3"/>
        <v/>
      </c>
    </row>
    <row r="14" spans="1:15">
      <c r="A14" s="11" t="s">
        <v>15</v>
      </c>
      <c r="B14" s="2" t="s">
        <v>28</v>
      </c>
      <c r="C14" s="12" t="s">
        <v>14</v>
      </c>
      <c r="D14" s="13" t="s">
        <v>38</v>
      </c>
      <c r="E14" s="14"/>
      <c r="F14" s="15"/>
      <c r="G14" s="15"/>
      <c r="H14" s="15"/>
      <c r="I14" s="16" t="str">
        <f t="shared" si="4"/>
        <v/>
      </c>
      <c r="J14" s="16" t="str">
        <f t="shared" ref="J14:J18" si="5">IF(E14="","",E14)</f>
        <v/>
      </c>
      <c r="K14" s="17" t="str">
        <f>IF(ISERROR(VLOOKUP(E14,女子選手!$B$5:$G$195,6,FALSE)),"",VLOOKUP(E14,女子選手!$B$5:$G$195,6,FALSE))</f>
        <v/>
      </c>
      <c r="L14" s="16" t="str">
        <f>IFERROR(VLOOKUP(E14,女子選手!$B$5:$F$103,5,FALSE),"")</f>
        <v/>
      </c>
      <c r="M14" s="12" t="str">
        <f t="shared" si="2"/>
        <v/>
      </c>
      <c r="N14" s="18" t="str">
        <f t="shared" si="3"/>
        <v/>
      </c>
    </row>
    <row r="15" spans="1:15">
      <c r="A15" s="11" t="s">
        <v>16</v>
      </c>
      <c r="B15" s="2" t="s">
        <v>28</v>
      </c>
      <c r="C15" s="12" t="s">
        <v>14</v>
      </c>
      <c r="D15" s="13" t="s">
        <v>38</v>
      </c>
      <c r="E15" s="14"/>
      <c r="F15" s="15"/>
      <c r="G15" s="15"/>
      <c r="H15" s="15"/>
      <c r="I15" s="16" t="str">
        <f t="shared" si="4"/>
        <v/>
      </c>
      <c r="J15" s="16" t="str">
        <f t="shared" si="5"/>
        <v/>
      </c>
      <c r="K15" s="17" t="str">
        <f>IF(ISERROR(VLOOKUP(E15,女子選手!$B$5:$G$195,6,FALSE)),"",VLOOKUP(E15,女子選手!$B$5:$G$195,6,FALSE))</f>
        <v/>
      </c>
      <c r="L15" s="16" t="str">
        <f>IFERROR(VLOOKUP(E15,女子選手!$B$5:$F$103,5,FALSE),"")</f>
        <v/>
      </c>
      <c r="M15" s="12" t="str">
        <f t="shared" si="2"/>
        <v/>
      </c>
      <c r="N15" s="18" t="str">
        <f t="shared" si="3"/>
        <v/>
      </c>
    </row>
    <row r="16" spans="1:15">
      <c r="A16" s="11" t="s">
        <v>16</v>
      </c>
      <c r="B16" s="2" t="s">
        <v>28</v>
      </c>
      <c r="C16" s="12" t="s">
        <v>14</v>
      </c>
      <c r="D16" s="13" t="s">
        <v>38</v>
      </c>
      <c r="E16" s="14"/>
      <c r="F16" s="15"/>
      <c r="G16" s="15"/>
      <c r="H16" s="15"/>
      <c r="I16" s="16" t="str">
        <f t="shared" si="4"/>
        <v/>
      </c>
      <c r="J16" s="16" t="str">
        <f t="shared" si="5"/>
        <v/>
      </c>
      <c r="K16" s="17" t="str">
        <f>IF(ISERROR(VLOOKUP(E16,女子選手!$B$5:$G$195,6,FALSE)),"",VLOOKUP(E16,女子選手!$B$5:$G$195,6,FALSE))</f>
        <v/>
      </c>
      <c r="L16" s="16" t="str">
        <f>IFERROR(VLOOKUP(E16,女子選手!$B$5:$F$103,5,FALSE),"")</f>
        <v/>
      </c>
      <c r="M16" s="12" t="str">
        <f t="shared" si="2"/>
        <v/>
      </c>
      <c r="N16" s="18" t="str">
        <f t="shared" si="3"/>
        <v/>
      </c>
    </row>
    <row r="17" spans="1:14">
      <c r="A17" s="11" t="s">
        <v>16</v>
      </c>
      <c r="B17" s="2" t="s">
        <v>28</v>
      </c>
      <c r="C17" s="12" t="s">
        <v>14</v>
      </c>
      <c r="D17" s="13" t="s">
        <v>38</v>
      </c>
      <c r="E17" s="14"/>
      <c r="F17" s="15"/>
      <c r="G17" s="15"/>
      <c r="H17" s="15"/>
      <c r="I17" s="16" t="str">
        <f t="shared" si="4"/>
        <v/>
      </c>
      <c r="J17" s="16" t="str">
        <f t="shared" si="5"/>
        <v/>
      </c>
      <c r="K17" s="17" t="str">
        <f>IF(ISERROR(VLOOKUP(E17,女子選手!$B$5:$G$195,6,FALSE)),"",VLOOKUP(E17,女子選手!$B$5:$G$195,6,FALSE))</f>
        <v/>
      </c>
      <c r="L17" s="16" t="str">
        <f>IFERROR(VLOOKUP(E17,女子選手!$B$5:$F$103,5,FALSE),"")</f>
        <v/>
      </c>
      <c r="M17" s="12" t="str">
        <f t="shared" si="2"/>
        <v/>
      </c>
      <c r="N17" s="18" t="str">
        <f t="shared" si="3"/>
        <v/>
      </c>
    </row>
    <row r="18" spans="1:14">
      <c r="A18" s="42" t="s">
        <v>15</v>
      </c>
      <c r="B18" s="43" t="s">
        <v>28</v>
      </c>
      <c r="C18" s="44" t="s">
        <v>14</v>
      </c>
      <c r="D18" s="45" t="s">
        <v>38</v>
      </c>
      <c r="E18" s="46"/>
      <c r="F18" s="47"/>
      <c r="G18" s="47"/>
      <c r="H18" s="47"/>
      <c r="I18" s="48" t="str">
        <f t="shared" si="4"/>
        <v/>
      </c>
      <c r="J18" s="48" t="str">
        <f t="shared" si="5"/>
        <v/>
      </c>
      <c r="K18" s="49" t="str">
        <f>IF(ISERROR(VLOOKUP(E18,女子選手!$B$5:$G$195,6,FALSE)),"",VLOOKUP(E18,女子選手!$B$5:$G$195,6,FALSE))</f>
        <v/>
      </c>
      <c r="L18" s="48" t="str">
        <f>IFERROR(VLOOKUP(E18,女子選手!$B$5:$F$103,5,FALSE),"")</f>
        <v/>
      </c>
      <c r="M18" s="44" t="str">
        <f t="shared" si="2"/>
        <v/>
      </c>
      <c r="N18" s="50" t="str">
        <f t="shared" si="3"/>
        <v/>
      </c>
    </row>
    <row r="19" spans="1:14">
      <c r="A19" s="32" t="s">
        <v>13</v>
      </c>
      <c r="B19" s="33" t="s">
        <v>29</v>
      </c>
      <c r="C19" s="34" t="s">
        <v>14</v>
      </c>
      <c r="D19" s="35" t="s">
        <v>38</v>
      </c>
      <c r="E19" s="36"/>
      <c r="F19" s="36"/>
      <c r="G19" s="36"/>
      <c r="H19" s="37"/>
      <c r="I19" s="38" t="str">
        <f t="shared" ref="I19:I54" si="6">IF(AND(F19="",G19="",H19=""),"",IF(D19="01T",IF(F19="",G19&amp;""""&amp;H19,F19&amp;"'"&amp;G19&amp;""""&amp;H19),IF(D19="02F",G19&amp;"m"&amp;H19,H19&amp;"点")))</f>
        <v/>
      </c>
      <c r="J19" s="39" t="str">
        <f>IF(E19="","",E19)</f>
        <v/>
      </c>
      <c r="K19" s="40" t="str">
        <f>IF(ISERROR(VLOOKUP(E19,女子選手!$B$5:$G$195,6,FALSE)),"",VLOOKUP(E19,女子選手!$B$5:$G$195,6,FALSE))</f>
        <v/>
      </c>
      <c r="L19" s="39" t="str">
        <f>IFERROR(VLOOKUP(E19,女子選手!$B$5:$F$103,5,FALSE),"")</f>
        <v/>
      </c>
      <c r="M19" s="34" t="str">
        <f t="shared" si="2"/>
        <v/>
      </c>
      <c r="N19" s="41" t="str">
        <f t="shared" si="3"/>
        <v/>
      </c>
    </row>
    <row r="20" spans="1:14">
      <c r="A20" s="11" t="s">
        <v>15</v>
      </c>
      <c r="B20" s="2" t="s">
        <v>29</v>
      </c>
      <c r="C20" s="12" t="s">
        <v>14</v>
      </c>
      <c r="D20" s="13" t="s">
        <v>38</v>
      </c>
      <c r="E20" s="14"/>
      <c r="F20" s="15"/>
      <c r="G20" s="15"/>
      <c r="H20" s="15"/>
      <c r="I20" s="16" t="str">
        <f t="shared" si="6"/>
        <v/>
      </c>
      <c r="J20" s="16" t="str">
        <f t="shared" ref="J20:J24" si="7">IF(E20="","",E20)</f>
        <v/>
      </c>
      <c r="K20" s="17" t="str">
        <f>IF(ISERROR(VLOOKUP(E20,女子選手!$B$5:$G$195,6,FALSE)),"",VLOOKUP(E20,女子選手!$B$5:$G$195,6,FALSE))</f>
        <v/>
      </c>
      <c r="L20" s="16" t="str">
        <f>IFERROR(VLOOKUP(E20,女子選手!$B$5:$F$103,5,FALSE),"")</f>
        <v/>
      </c>
      <c r="M20" s="12" t="str">
        <f t="shared" si="2"/>
        <v/>
      </c>
      <c r="N20" s="18" t="str">
        <f t="shared" si="3"/>
        <v/>
      </c>
    </row>
    <row r="21" spans="1:14">
      <c r="A21" s="11" t="s">
        <v>16</v>
      </c>
      <c r="B21" s="2" t="s">
        <v>29</v>
      </c>
      <c r="C21" s="12" t="s">
        <v>14</v>
      </c>
      <c r="D21" s="13" t="s">
        <v>38</v>
      </c>
      <c r="E21" s="14"/>
      <c r="F21" s="15"/>
      <c r="G21" s="15"/>
      <c r="H21" s="15"/>
      <c r="I21" s="16" t="str">
        <f t="shared" si="6"/>
        <v/>
      </c>
      <c r="J21" s="16" t="str">
        <f t="shared" si="7"/>
        <v/>
      </c>
      <c r="K21" s="17" t="str">
        <f>IF(ISERROR(VLOOKUP(E21,女子選手!$B$5:$G$195,6,FALSE)),"",VLOOKUP(E21,女子選手!$B$5:$G$195,6,FALSE))</f>
        <v/>
      </c>
      <c r="L21" s="16" t="str">
        <f>IFERROR(VLOOKUP(E21,女子選手!$B$5:$F$103,5,FALSE),"")</f>
        <v/>
      </c>
      <c r="M21" s="12" t="str">
        <f t="shared" si="2"/>
        <v/>
      </c>
      <c r="N21" s="18" t="str">
        <f t="shared" si="3"/>
        <v/>
      </c>
    </row>
    <row r="22" spans="1:14">
      <c r="A22" s="11" t="s">
        <v>16</v>
      </c>
      <c r="B22" s="2" t="s">
        <v>29</v>
      </c>
      <c r="C22" s="12" t="s">
        <v>14</v>
      </c>
      <c r="D22" s="13" t="s">
        <v>38</v>
      </c>
      <c r="E22" s="14"/>
      <c r="F22" s="15"/>
      <c r="G22" s="15"/>
      <c r="H22" s="15"/>
      <c r="I22" s="16" t="str">
        <f t="shared" si="6"/>
        <v/>
      </c>
      <c r="J22" s="16" t="str">
        <f t="shared" si="7"/>
        <v/>
      </c>
      <c r="K22" s="17" t="str">
        <f>IF(ISERROR(VLOOKUP(E22,女子選手!$B$5:$G$195,6,FALSE)),"",VLOOKUP(E22,女子選手!$B$5:$G$195,6,FALSE))</f>
        <v/>
      </c>
      <c r="L22" s="16" t="str">
        <f>IFERROR(VLOOKUP(E22,女子選手!$B$5:$F$103,5,FALSE),"")</f>
        <v/>
      </c>
      <c r="M22" s="12" t="str">
        <f t="shared" si="2"/>
        <v/>
      </c>
      <c r="N22" s="18" t="str">
        <f t="shared" si="3"/>
        <v/>
      </c>
    </row>
    <row r="23" spans="1:14">
      <c r="A23" s="11" t="s">
        <v>16</v>
      </c>
      <c r="B23" s="2" t="s">
        <v>29</v>
      </c>
      <c r="C23" s="12" t="s">
        <v>14</v>
      </c>
      <c r="D23" s="13" t="s">
        <v>38</v>
      </c>
      <c r="E23" s="14"/>
      <c r="F23" s="15"/>
      <c r="G23" s="15"/>
      <c r="H23" s="15"/>
      <c r="I23" s="16" t="str">
        <f t="shared" si="6"/>
        <v/>
      </c>
      <c r="J23" s="16" t="str">
        <f t="shared" si="7"/>
        <v/>
      </c>
      <c r="K23" s="17" t="str">
        <f>IF(ISERROR(VLOOKUP(E23,女子選手!$B$5:$G$195,6,FALSE)),"",VLOOKUP(E23,女子選手!$B$5:$G$195,6,FALSE))</f>
        <v/>
      </c>
      <c r="L23" s="16" t="str">
        <f>IFERROR(VLOOKUP(E23,女子選手!$B$5:$F$103,5,FALSE),"")</f>
        <v/>
      </c>
      <c r="M23" s="12" t="str">
        <f t="shared" si="2"/>
        <v/>
      </c>
      <c r="N23" s="18" t="str">
        <f t="shared" si="3"/>
        <v/>
      </c>
    </row>
    <row r="24" spans="1:14">
      <c r="A24" s="42" t="s">
        <v>15</v>
      </c>
      <c r="B24" s="43" t="s">
        <v>29</v>
      </c>
      <c r="C24" s="44" t="s">
        <v>14</v>
      </c>
      <c r="D24" s="45" t="s">
        <v>38</v>
      </c>
      <c r="E24" s="46"/>
      <c r="F24" s="47"/>
      <c r="G24" s="47"/>
      <c r="H24" s="47"/>
      <c r="I24" s="48" t="str">
        <f t="shared" si="6"/>
        <v/>
      </c>
      <c r="J24" s="48" t="str">
        <f t="shared" si="7"/>
        <v/>
      </c>
      <c r="K24" s="49" t="str">
        <f>IF(ISERROR(VLOOKUP(E24,女子選手!$B$5:$G$195,6,FALSE)),"",VLOOKUP(E24,女子選手!$B$5:$G$195,6,FALSE))</f>
        <v/>
      </c>
      <c r="L24" s="48" t="str">
        <f>IFERROR(VLOOKUP(E24,女子選手!$B$5:$F$103,5,FALSE),"")</f>
        <v/>
      </c>
      <c r="M24" s="44" t="str">
        <f t="shared" si="2"/>
        <v/>
      </c>
      <c r="N24" s="50" t="str">
        <f t="shared" si="3"/>
        <v/>
      </c>
    </row>
    <row r="25" spans="1:14">
      <c r="A25" s="32" t="s">
        <v>13</v>
      </c>
      <c r="B25" s="33" t="s">
        <v>30</v>
      </c>
      <c r="C25" s="34" t="s">
        <v>14</v>
      </c>
      <c r="D25" s="35" t="s">
        <v>38</v>
      </c>
      <c r="E25" s="5"/>
      <c r="F25" s="36"/>
      <c r="G25" s="36"/>
      <c r="H25" s="37"/>
      <c r="I25" s="38" t="str">
        <f t="shared" si="6"/>
        <v/>
      </c>
      <c r="J25" s="39" t="str">
        <f>IF(E25="","",E25)</f>
        <v/>
      </c>
      <c r="K25" s="40" t="str">
        <f>IF(ISERROR(VLOOKUP(E25,女子選手!$B$5:$G$195,6,FALSE)),"",VLOOKUP(E25,女子選手!$B$5:$G$195,6,FALSE))</f>
        <v/>
      </c>
      <c r="L25" s="39" t="str">
        <f>IFERROR(VLOOKUP(E25,女子選手!$B$5:$F$103,5,FALSE),"")</f>
        <v/>
      </c>
      <c r="M25" s="34" t="str">
        <f t="shared" si="2"/>
        <v/>
      </c>
      <c r="N25" s="41" t="str">
        <f t="shared" si="3"/>
        <v/>
      </c>
    </row>
    <row r="26" spans="1:14">
      <c r="A26" s="11" t="s">
        <v>15</v>
      </c>
      <c r="B26" s="2" t="s">
        <v>30</v>
      </c>
      <c r="C26" s="12" t="s">
        <v>14</v>
      </c>
      <c r="D26" s="13" t="s">
        <v>38</v>
      </c>
      <c r="E26" s="14"/>
      <c r="F26" s="15"/>
      <c r="G26" s="15"/>
      <c r="H26" s="15"/>
      <c r="I26" s="16" t="str">
        <f t="shared" si="6"/>
        <v/>
      </c>
      <c r="J26" s="16" t="str">
        <f t="shared" ref="J26:J54" si="8">IF(E26="","",E26)</f>
        <v/>
      </c>
      <c r="K26" s="17" t="str">
        <f>IF(ISERROR(VLOOKUP(E26,女子選手!$B$5:$G$195,6,FALSE)),"",VLOOKUP(E26,女子選手!$B$5:$G$195,6,FALSE))</f>
        <v/>
      </c>
      <c r="L26" s="16" t="str">
        <f>IFERROR(VLOOKUP(E26,女子選手!$B$5:$F$103,5,FALSE),"")</f>
        <v/>
      </c>
      <c r="M26" s="12" t="str">
        <f t="shared" si="2"/>
        <v/>
      </c>
      <c r="N26" s="18" t="str">
        <f t="shared" si="3"/>
        <v/>
      </c>
    </row>
    <row r="27" spans="1:14">
      <c r="A27" s="11" t="s">
        <v>16</v>
      </c>
      <c r="B27" s="2" t="s">
        <v>31</v>
      </c>
      <c r="C27" s="12" t="s">
        <v>14</v>
      </c>
      <c r="D27" s="13" t="s">
        <v>38</v>
      </c>
      <c r="E27" s="14"/>
      <c r="F27" s="15"/>
      <c r="G27" s="15"/>
      <c r="H27" s="15"/>
      <c r="I27" s="16" t="str">
        <f t="shared" si="6"/>
        <v/>
      </c>
      <c r="J27" s="16" t="str">
        <f t="shared" si="8"/>
        <v/>
      </c>
      <c r="K27" s="17" t="str">
        <f>IF(ISERROR(VLOOKUP(E27,女子選手!$B$5:$G$195,6,FALSE)),"",VLOOKUP(E27,女子選手!$B$5:$G$195,6,FALSE))</f>
        <v/>
      </c>
      <c r="L27" s="16" t="str">
        <f>IFERROR(VLOOKUP(E27,女子選手!$B$5:$F$103,5,FALSE),"")</f>
        <v/>
      </c>
      <c r="M27" s="12" t="str">
        <f t="shared" si="2"/>
        <v/>
      </c>
      <c r="N27" s="18" t="str">
        <f t="shared" si="3"/>
        <v/>
      </c>
    </row>
    <row r="28" spans="1:14">
      <c r="A28" s="11" t="s">
        <v>16</v>
      </c>
      <c r="B28" s="2" t="s">
        <v>30</v>
      </c>
      <c r="C28" s="12" t="s">
        <v>14</v>
      </c>
      <c r="D28" s="13" t="s">
        <v>38</v>
      </c>
      <c r="E28" s="14"/>
      <c r="F28" s="15"/>
      <c r="G28" s="15"/>
      <c r="H28" s="15"/>
      <c r="I28" s="16" t="str">
        <f t="shared" si="6"/>
        <v/>
      </c>
      <c r="J28" s="16" t="str">
        <f t="shared" si="8"/>
        <v/>
      </c>
      <c r="K28" s="17" t="str">
        <f>IF(ISERROR(VLOOKUP(E28,女子選手!$B$5:$G$195,6,FALSE)),"",VLOOKUP(E28,女子選手!$B$5:$G$195,6,FALSE))</f>
        <v/>
      </c>
      <c r="L28" s="16" t="str">
        <f>IFERROR(VLOOKUP(E28,女子選手!$B$5:$F$103,5,FALSE),"")</f>
        <v/>
      </c>
      <c r="M28" s="12" t="str">
        <f t="shared" si="2"/>
        <v/>
      </c>
      <c r="N28" s="18" t="str">
        <f t="shared" si="3"/>
        <v/>
      </c>
    </row>
    <row r="29" spans="1:14">
      <c r="A29" s="11" t="s">
        <v>16</v>
      </c>
      <c r="B29" s="2" t="s">
        <v>30</v>
      </c>
      <c r="C29" s="12" t="s">
        <v>14</v>
      </c>
      <c r="D29" s="13" t="s">
        <v>38</v>
      </c>
      <c r="E29" s="14"/>
      <c r="F29" s="15"/>
      <c r="G29" s="15"/>
      <c r="H29" s="15"/>
      <c r="I29" s="16" t="str">
        <f t="shared" si="6"/>
        <v/>
      </c>
      <c r="J29" s="16" t="str">
        <f t="shared" si="8"/>
        <v/>
      </c>
      <c r="K29" s="17" t="str">
        <f>IF(ISERROR(VLOOKUP(E29,女子選手!$B$5:$G$195,6,FALSE)),"",VLOOKUP(E29,女子選手!$B$5:$G$195,6,FALSE))</f>
        <v/>
      </c>
      <c r="L29" s="16" t="str">
        <f>IFERROR(VLOOKUP(E29,女子選手!$B$5:$F$103,5,FALSE),"")</f>
        <v/>
      </c>
      <c r="M29" s="12" t="str">
        <f t="shared" si="2"/>
        <v/>
      </c>
      <c r="N29" s="18" t="str">
        <f t="shared" si="3"/>
        <v/>
      </c>
    </row>
    <row r="30" spans="1:14">
      <c r="A30" s="42" t="s">
        <v>15</v>
      </c>
      <c r="B30" s="43" t="s">
        <v>30</v>
      </c>
      <c r="C30" s="44" t="s">
        <v>14</v>
      </c>
      <c r="D30" s="45" t="s">
        <v>38</v>
      </c>
      <c r="E30" s="22"/>
      <c r="F30" s="47"/>
      <c r="G30" s="47"/>
      <c r="H30" s="47"/>
      <c r="I30" s="48" t="str">
        <f t="shared" si="6"/>
        <v/>
      </c>
      <c r="J30" s="48" t="str">
        <f t="shared" si="8"/>
        <v/>
      </c>
      <c r="K30" s="49" t="str">
        <f>IF(ISERROR(VLOOKUP(E30,女子選手!$B$5:$G$195,6,FALSE)),"",VLOOKUP(E30,女子選手!$B$5:$G$195,6,FALSE))</f>
        <v/>
      </c>
      <c r="L30" s="48" t="str">
        <f>IFERROR(VLOOKUP(E30,女子選手!$B$5:$F$103,5,FALSE),"")</f>
        <v/>
      </c>
      <c r="M30" s="44" t="str">
        <f t="shared" si="2"/>
        <v/>
      </c>
      <c r="N30" s="50" t="str">
        <f t="shared" si="3"/>
        <v/>
      </c>
    </row>
    <row r="31" spans="1:14">
      <c r="A31" s="32" t="s">
        <v>32</v>
      </c>
      <c r="B31" s="2" t="s">
        <v>27</v>
      </c>
      <c r="C31" s="34" t="s">
        <v>33</v>
      </c>
      <c r="D31" s="35" t="s">
        <v>38</v>
      </c>
      <c r="E31" s="5"/>
      <c r="F31" s="36"/>
      <c r="G31" s="37"/>
      <c r="H31" s="37"/>
      <c r="I31" s="38" t="str">
        <f t="shared" si="6"/>
        <v/>
      </c>
      <c r="J31" s="39" t="str">
        <f t="shared" si="8"/>
        <v/>
      </c>
      <c r="K31" s="40" t="str">
        <f>IF(ISERROR(VLOOKUP(E31,女子選手!$B$5:$G$195,6,FALSE)),"",VLOOKUP(E31,女子選手!$B$5:$G$195,6,FALSE))</f>
        <v/>
      </c>
      <c r="L31" s="39" t="str">
        <f>IFERROR(VLOOKUP(E31,女子選手!$B$5:$F$103,5,FALSE),"")</f>
        <v/>
      </c>
      <c r="M31" s="34" t="str">
        <f t="shared" si="2"/>
        <v/>
      </c>
      <c r="N31" s="41" t="str">
        <f t="shared" si="3"/>
        <v/>
      </c>
    </row>
    <row r="32" spans="1:14">
      <c r="A32" s="11" t="s">
        <v>34</v>
      </c>
      <c r="B32" s="2" t="s">
        <v>27</v>
      </c>
      <c r="C32" s="12" t="s">
        <v>33</v>
      </c>
      <c r="D32" s="13" t="s">
        <v>38</v>
      </c>
      <c r="E32" s="14"/>
      <c r="F32" s="15"/>
      <c r="G32" s="15"/>
      <c r="H32" s="15"/>
      <c r="I32" s="16" t="str">
        <f t="shared" si="6"/>
        <v/>
      </c>
      <c r="J32" s="16" t="str">
        <f t="shared" si="8"/>
        <v/>
      </c>
      <c r="K32" s="17" t="str">
        <f>IF(ISERROR(VLOOKUP(E32,女子選手!$B$5:$G$195,6,FALSE)),"",VLOOKUP(E32,女子選手!$B$5:$G$195,6,FALSE))</f>
        <v/>
      </c>
      <c r="L32" s="16" t="str">
        <f>IFERROR(VLOOKUP(E32,女子選手!$B$5:$F$103,5,FALSE),"")</f>
        <v/>
      </c>
      <c r="M32" s="12" t="str">
        <f t="shared" si="2"/>
        <v/>
      </c>
      <c r="N32" s="18" t="str">
        <f t="shared" si="3"/>
        <v/>
      </c>
    </row>
    <row r="33" spans="1:14">
      <c r="A33" s="11" t="s">
        <v>34</v>
      </c>
      <c r="B33" s="2" t="s">
        <v>27</v>
      </c>
      <c r="C33" s="12" t="s">
        <v>33</v>
      </c>
      <c r="D33" s="13" t="s">
        <v>38</v>
      </c>
      <c r="E33" s="14"/>
      <c r="F33" s="15"/>
      <c r="G33" s="15"/>
      <c r="H33" s="15"/>
      <c r="I33" s="16" t="str">
        <f t="shared" si="6"/>
        <v/>
      </c>
      <c r="J33" s="16" t="str">
        <f t="shared" si="8"/>
        <v/>
      </c>
      <c r="K33" s="17" t="str">
        <f>IF(ISERROR(VLOOKUP(E33,女子選手!$B$5:$G$195,6,FALSE)),"",VLOOKUP(E33,女子選手!$B$5:$G$195,6,FALSE))</f>
        <v/>
      </c>
      <c r="L33" s="16" t="str">
        <f>IFERROR(VLOOKUP(E33,女子選手!$B$5:$F$103,5,FALSE),"")</f>
        <v/>
      </c>
      <c r="M33" s="12" t="str">
        <f t="shared" si="2"/>
        <v/>
      </c>
      <c r="N33" s="18" t="str">
        <f t="shared" si="3"/>
        <v/>
      </c>
    </row>
    <row r="34" spans="1:14">
      <c r="A34" s="11" t="s">
        <v>34</v>
      </c>
      <c r="B34" s="2" t="s">
        <v>27</v>
      </c>
      <c r="C34" s="12" t="s">
        <v>33</v>
      </c>
      <c r="D34" s="13" t="s">
        <v>38</v>
      </c>
      <c r="E34" s="14"/>
      <c r="F34" s="15"/>
      <c r="G34" s="15"/>
      <c r="H34" s="15"/>
      <c r="I34" s="16" t="str">
        <f t="shared" si="6"/>
        <v/>
      </c>
      <c r="J34" s="16" t="str">
        <f t="shared" si="8"/>
        <v/>
      </c>
      <c r="K34" s="17" t="str">
        <f>IF(ISERROR(VLOOKUP(E34,女子選手!$B$5:$G$195,6,FALSE)),"",VLOOKUP(E34,女子選手!$B$5:$G$195,6,FALSE))</f>
        <v/>
      </c>
      <c r="L34" s="16" t="str">
        <f>IFERROR(VLOOKUP(E34,女子選手!$B$5:$F$103,5,FALSE),"")</f>
        <v/>
      </c>
      <c r="M34" s="12" t="str">
        <f t="shared" si="2"/>
        <v/>
      </c>
      <c r="N34" s="18" t="str">
        <f t="shared" si="3"/>
        <v/>
      </c>
    </row>
    <row r="35" spans="1:14">
      <c r="A35" s="11" t="s">
        <v>34</v>
      </c>
      <c r="B35" s="2" t="s">
        <v>27</v>
      </c>
      <c r="C35" s="12" t="s">
        <v>33</v>
      </c>
      <c r="D35" s="13" t="s">
        <v>38</v>
      </c>
      <c r="E35" s="14"/>
      <c r="F35" s="15"/>
      <c r="G35" s="15"/>
      <c r="H35" s="15"/>
      <c r="I35" s="16" t="str">
        <f t="shared" si="6"/>
        <v/>
      </c>
      <c r="J35" s="16" t="str">
        <f t="shared" si="8"/>
        <v/>
      </c>
      <c r="K35" s="17" t="str">
        <f>IF(ISERROR(VLOOKUP(E35,女子選手!$B$5:$G$195,6,FALSE)),"",VLOOKUP(E35,女子選手!$B$5:$G$195,6,FALSE))</f>
        <v/>
      </c>
      <c r="L35" s="16" t="str">
        <f>IFERROR(VLOOKUP(E35,女子選手!$B$5:$F$103,5,FALSE),"")</f>
        <v/>
      </c>
      <c r="M35" s="12" t="str">
        <f t="shared" si="2"/>
        <v/>
      </c>
      <c r="N35" s="18" t="str">
        <f t="shared" si="3"/>
        <v/>
      </c>
    </row>
    <row r="36" spans="1:14">
      <c r="A36" s="42" t="s">
        <v>34</v>
      </c>
      <c r="B36" s="31" t="s">
        <v>27</v>
      </c>
      <c r="C36" s="44" t="s">
        <v>33</v>
      </c>
      <c r="D36" s="45" t="s">
        <v>38</v>
      </c>
      <c r="E36" s="22"/>
      <c r="F36" s="47"/>
      <c r="G36" s="47"/>
      <c r="H36" s="47"/>
      <c r="I36" s="48" t="str">
        <f t="shared" si="6"/>
        <v/>
      </c>
      <c r="J36" s="48" t="str">
        <f t="shared" si="8"/>
        <v/>
      </c>
      <c r="K36" s="49" t="str">
        <f>IF(ISERROR(VLOOKUP(E36,女子選手!$B$5:$G$195,6,FALSE)),"",VLOOKUP(E36,女子選手!$B$5:$G$195,6,FALSE))</f>
        <v/>
      </c>
      <c r="L36" s="48" t="str">
        <f>IFERROR(VLOOKUP(E36,女子選手!$B$5:$F$103,5,FALSE),"")</f>
        <v/>
      </c>
      <c r="M36" s="44" t="str">
        <f t="shared" si="2"/>
        <v/>
      </c>
      <c r="N36" s="50" t="str">
        <f t="shared" si="3"/>
        <v/>
      </c>
    </row>
    <row r="37" spans="1:14">
      <c r="A37" s="32" t="s">
        <v>32</v>
      </c>
      <c r="B37" s="33" t="s">
        <v>28</v>
      </c>
      <c r="C37" s="34" t="s">
        <v>33</v>
      </c>
      <c r="D37" s="35" t="s">
        <v>38</v>
      </c>
      <c r="E37" s="5"/>
      <c r="F37" s="36"/>
      <c r="G37" s="37"/>
      <c r="H37" s="37"/>
      <c r="I37" s="38" t="str">
        <f t="shared" si="6"/>
        <v/>
      </c>
      <c r="J37" s="39" t="str">
        <f t="shared" si="8"/>
        <v/>
      </c>
      <c r="K37" s="40" t="str">
        <f>IF(ISERROR(VLOOKUP(E37,女子選手!$B$5:$G$195,6,FALSE)),"",VLOOKUP(E37,女子選手!$B$5:$G$195,6,FALSE))</f>
        <v/>
      </c>
      <c r="L37" s="39" t="str">
        <f>IFERROR(VLOOKUP(E37,女子選手!$B$5:$F$103,5,FALSE),"")</f>
        <v/>
      </c>
      <c r="M37" s="34" t="str">
        <f t="shared" si="2"/>
        <v/>
      </c>
      <c r="N37" s="41" t="str">
        <f t="shared" si="3"/>
        <v/>
      </c>
    </row>
    <row r="38" spans="1:14">
      <c r="A38" s="11" t="s">
        <v>32</v>
      </c>
      <c r="B38" s="2" t="s">
        <v>28</v>
      </c>
      <c r="C38" s="12" t="s">
        <v>33</v>
      </c>
      <c r="D38" s="13" t="s">
        <v>38</v>
      </c>
      <c r="E38" s="14"/>
      <c r="F38" s="15"/>
      <c r="G38" s="15"/>
      <c r="H38" s="15"/>
      <c r="I38" s="16" t="str">
        <f t="shared" si="6"/>
        <v/>
      </c>
      <c r="J38" s="16" t="str">
        <f t="shared" si="8"/>
        <v/>
      </c>
      <c r="K38" s="17" t="str">
        <f>IF(ISERROR(VLOOKUP(E38,女子選手!$B$5:$G$195,6,FALSE)),"",VLOOKUP(E38,女子選手!$B$5:$G$195,6,FALSE))</f>
        <v/>
      </c>
      <c r="L38" s="16" t="str">
        <f>IFERROR(VLOOKUP(E38,女子選手!$B$5:$F$103,5,FALSE),"")</f>
        <v/>
      </c>
      <c r="M38" s="12" t="str">
        <f t="shared" si="2"/>
        <v/>
      </c>
      <c r="N38" s="18" t="str">
        <f t="shared" si="3"/>
        <v/>
      </c>
    </row>
    <row r="39" spans="1:14">
      <c r="A39" s="11" t="s">
        <v>32</v>
      </c>
      <c r="B39" s="2" t="s">
        <v>28</v>
      </c>
      <c r="C39" s="12" t="s">
        <v>33</v>
      </c>
      <c r="D39" s="13" t="s">
        <v>38</v>
      </c>
      <c r="E39" s="14"/>
      <c r="F39" s="15"/>
      <c r="G39" s="15"/>
      <c r="H39" s="15"/>
      <c r="I39" s="16" t="str">
        <f t="shared" si="6"/>
        <v/>
      </c>
      <c r="J39" s="16" t="str">
        <f t="shared" si="8"/>
        <v/>
      </c>
      <c r="K39" s="17" t="str">
        <f>IF(ISERROR(VLOOKUP(E39,女子選手!$B$5:$G$195,6,FALSE)),"",VLOOKUP(E39,女子選手!$B$5:$G$195,6,FALSE))</f>
        <v/>
      </c>
      <c r="L39" s="16" t="str">
        <f>IFERROR(VLOOKUP(E39,女子選手!$B$5:$F$103,5,FALSE),"")</f>
        <v/>
      </c>
      <c r="M39" s="12" t="str">
        <f t="shared" si="2"/>
        <v/>
      </c>
      <c r="N39" s="18" t="str">
        <f t="shared" si="3"/>
        <v/>
      </c>
    </row>
    <row r="40" spans="1:14">
      <c r="A40" s="11" t="s">
        <v>35</v>
      </c>
      <c r="B40" s="2" t="s">
        <v>28</v>
      </c>
      <c r="C40" s="12" t="s">
        <v>33</v>
      </c>
      <c r="D40" s="13" t="s">
        <v>38</v>
      </c>
      <c r="E40" s="14"/>
      <c r="F40" s="15"/>
      <c r="G40" s="15"/>
      <c r="H40" s="15"/>
      <c r="I40" s="16" t="str">
        <f t="shared" si="6"/>
        <v/>
      </c>
      <c r="J40" s="16" t="str">
        <f t="shared" si="8"/>
        <v/>
      </c>
      <c r="K40" s="17" t="str">
        <f>IF(ISERROR(VLOOKUP(E40,女子選手!$B$5:$G$195,6,FALSE)),"",VLOOKUP(E40,女子選手!$B$5:$G$195,6,FALSE))</f>
        <v/>
      </c>
      <c r="L40" s="16" t="str">
        <f>IFERROR(VLOOKUP(E40,女子選手!$B$5:$F$103,5,FALSE),"")</f>
        <v/>
      </c>
      <c r="M40" s="12" t="str">
        <f t="shared" si="2"/>
        <v/>
      </c>
      <c r="N40" s="18" t="str">
        <f t="shared" si="3"/>
        <v/>
      </c>
    </row>
    <row r="41" spans="1:14">
      <c r="A41" s="11" t="s">
        <v>32</v>
      </c>
      <c r="B41" s="2" t="s">
        <v>28</v>
      </c>
      <c r="C41" s="12" t="s">
        <v>33</v>
      </c>
      <c r="D41" s="13" t="s">
        <v>38</v>
      </c>
      <c r="E41" s="14"/>
      <c r="F41" s="15"/>
      <c r="G41" s="15"/>
      <c r="H41" s="15"/>
      <c r="I41" s="16" t="str">
        <f t="shared" si="6"/>
        <v/>
      </c>
      <c r="J41" s="16" t="str">
        <f t="shared" si="8"/>
        <v/>
      </c>
      <c r="K41" s="17" t="str">
        <f>IF(ISERROR(VLOOKUP(E41,女子選手!$B$5:$G$195,6,FALSE)),"",VLOOKUP(E41,女子選手!$B$5:$G$195,6,FALSE))</f>
        <v/>
      </c>
      <c r="L41" s="16" t="str">
        <f>IFERROR(VLOOKUP(E41,女子選手!$B$5:$F$103,5,FALSE),"")</f>
        <v/>
      </c>
      <c r="M41" s="12" t="str">
        <f t="shared" si="2"/>
        <v/>
      </c>
      <c r="N41" s="18" t="str">
        <f t="shared" si="3"/>
        <v/>
      </c>
    </row>
    <row r="42" spans="1:14">
      <c r="A42" s="42" t="s">
        <v>32</v>
      </c>
      <c r="B42" s="43" t="s">
        <v>28</v>
      </c>
      <c r="C42" s="44" t="s">
        <v>33</v>
      </c>
      <c r="D42" s="45" t="s">
        <v>38</v>
      </c>
      <c r="E42" s="22"/>
      <c r="F42" s="47"/>
      <c r="G42" s="47"/>
      <c r="H42" s="47"/>
      <c r="I42" s="48" t="str">
        <f t="shared" si="6"/>
        <v/>
      </c>
      <c r="J42" s="48" t="str">
        <f t="shared" si="8"/>
        <v/>
      </c>
      <c r="K42" s="49" t="str">
        <f>IF(ISERROR(VLOOKUP(E42,女子選手!$B$5:$G$195,6,FALSE)),"",VLOOKUP(E42,女子選手!$B$5:$G$195,6,FALSE))</f>
        <v/>
      </c>
      <c r="L42" s="48" t="str">
        <f>IFERROR(VLOOKUP(E42,女子選手!$B$5:$F$103,5,FALSE),"")</f>
        <v/>
      </c>
      <c r="M42" s="44" t="str">
        <f t="shared" si="2"/>
        <v/>
      </c>
      <c r="N42" s="50" t="str">
        <f t="shared" si="3"/>
        <v/>
      </c>
    </row>
    <row r="43" spans="1:14">
      <c r="A43" s="32" t="s">
        <v>32</v>
      </c>
      <c r="B43" s="33" t="s">
        <v>29</v>
      </c>
      <c r="C43" s="34" t="s">
        <v>33</v>
      </c>
      <c r="D43" s="35" t="s">
        <v>38</v>
      </c>
      <c r="E43" s="5"/>
      <c r="F43" s="36"/>
      <c r="G43" s="37"/>
      <c r="H43" s="37"/>
      <c r="I43" s="38" t="str">
        <f t="shared" si="6"/>
        <v/>
      </c>
      <c r="J43" s="39" t="str">
        <f t="shared" si="8"/>
        <v/>
      </c>
      <c r="K43" s="40" t="str">
        <f>IF(ISERROR(VLOOKUP(E43,女子選手!$B$5:$G$195,6,FALSE)),"",VLOOKUP(E43,女子選手!$B$5:$G$195,6,FALSE))</f>
        <v/>
      </c>
      <c r="L43" s="39" t="str">
        <f>IFERROR(VLOOKUP(E43,女子選手!$B$5:$F$103,5,FALSE),"")</f>
        <v/>
      </c>
      <c r="M43" s="34" t="str">
        <f t="shared" si="2"/>
        <v/>
      </c>
      <c r="N43" s="41" t="str">
        <f t="shared" si="3"/>
        <v/>
      </c>
    </row>
    <row r="44" spans="1:14">
      <c r="A44" s="11" t="s">
        <v>32</v>
      </c>
      <c r="B44" s="2" t="s">
        <v>29</v>
      </c>
      <c r="C44" s="12" t="s">
        <v>33</v>
      </c>
      <c r="D44" s="13" t="s">
        <v>38</v>
      </c>
      <c r="E44" s="14"/>
      <c r="F44" s="15"/>
      <c r="G44" s="15"/>
      <c r="H44" s="15"/>
      <c r="I44" s="16" t="str">
        <f t="shared" si="6"/>
        <v/>
      </c>
      <c r="J44" s="16" t="str">
        <f t="shared" si="8"/>
        <v/>
      </c>
      <c r="K44" s="17" t="str">
        <f>IF(ISERROR(VLOOKUP(E44,女子選手!$B$5:$G$195,6,FALSE)),"",VLOOKUP(E44,女子選手!$B$5:$G$195,6,FALSE))</f>
        <v/>
      </c>
      <c r="L44" s="16" t="str">
        <f>IFERROR(VLOOKUP(E44,女子選手!$B$5:$F$103,5,FALSE),"")</f>
        <v/>
      </c>
      <c r="M44" s="12" t="str">
        <f t="shared" si="2"/>
        <v/>
      </c>
      <c r="N44" s="18" t="str">
        <f t="shared" si="3"/>
        <v/>
      </c>
    </row>
    <row r="45" spans="1:14">
      <c r="A45" s="11" t="s">
        <v>32</v>
      </c>
      <c r="B45" s="2" t="s">
        <v>29</v>
      </c>
      <c r="C45" s="12" t="s">
        <v>33</v>
      </c>
      <c r="D45" s="13" t="s">
        <v>38</v>
      </c>
      <c r="E45" s="14"/>
      <c r="F45" s="15"/>
      <c r="G45" s="15"/>
      <c r="H45" s="15"/>
      <c r="I45" s="16" t="str">
        <f t="shared" si="6"/>
        <v/>
      </c>
      <c r="J45" s="16" t="str">
        <f t="shared" si="8"/>
        <v/>
      </c>
      <c r="K45" s="17" t="str">
        <f>IF(ISERROR(VLOOKUP(E45,女子選手!$B$5:$G$195,6,FALSE)),"",VLOOKUP(E45,女子選手!$B$5:$G$195,6,FALSE))</f>
        <v/>
      </c>
      <c r="L45" s="16" t="str">
        <f>IFERROR(VLOOKUP(E45,女子選手!$B$5:$F$103,5,FALSE),"")</f>
        <v/>
      </c>
      <c r="M45" s="12" t="str">
        <f t="shared" si="2"/>
        <v/>
      </c>
      <c r="N45" s="18" t="str">
        <f t="shared" si="3"/>
        <v/>
      </c>
    </row>
    <row r="46" spans="1:14">
      <c r="A46" s="11" t="s">
        <v>32</v>
      </c>
      <c r="B46" s="2" t="s">
        <v>29</v>
      </c>
      <c r="C46" s="12" t="s">
        <v>33</v>
      </c>
      <c r="D46" s="13" t="s">
        <v>38</v>
      </c>
      <c r="E46" s="14"/>
      <c r="F46" s="15"/>
      <c r="G46" s="15"/>
      <c r="H46" s="15"/>
      <c r="I46" s="16" t="str">
        <f t="shared" si="6"/>
        <v/>
      </c>
      <c r="J46" s="16" t="str">
        <f t="shared" si="8"/>
        <v/>
      </c>
      <c r="K46" s="17" t="str">
        <f>IF(ISERROR(VLOOKUP(E46,女子選手!$B$5:$G$195,6,FALSE)),"",VLOOKUP(E46,女子選手!$B$5:$G$195,6,FALSE))</f>
        <v/>
      </c>
      <c r="L46" s="16" t="str">
        <f>IFERROR(VLOOKUP(E46,女子選手!$B$5:$F$103,5,FALSE),"")</f>
        <v/>
      </c>
      <c r="M46" s="12" t="str">
        <f t="shared" si="2"/>
        <v/>
      </c>
      <c r="N46" s="18" t="str">
        <f t="shared" si="3"/>
        <v/>
      </c>
    </row>
    <row r="47" spans="1:14">
      <c r="A47" s="11" t="s">
        <v>32</v>
      </c>
      <c r="B47" s="2" t="s">
        <v>29</v>
      </c>
      <c r="C47" s="12" t="s">
        <v>33</v>
      </c>
      <c r="D47" s="13" t="s">
        <v>38</v>
      </c>
      <c r="E47" s="14"/>
      <c r="F47" s="15"/>
      <c r="G47" s="15"/>
      <c r="H47" s="15"/>
      <c r="I47" s="16" t="str">
        <f t="shared" si="6"/>
        <v/>
      </c>
      <c r="J47" s="16" t="str">
        <f t="shared" si="8"/>
        <v/>
      </c>
      <c r="K47" s="17" t="str">
        <f>IF(ISERROR(VLOOKUP(E47,女子選手!$B$5:$G$195,6,FALSE)),"",VLOOKUP(E47,女子選手!$B$5:$G$195,6,FALSE))</f>
        <v/>
      </c>
      <c r="L47" s="16" t="str">
        <f>IFERROR(VLOOKUP(E47,女子選手!$B$5:$F$103,5,FALSE),"")</f>
        <v/>
      </c>
      <c r="M47" s="12" t="str">
        <f t="shared" si="2"/>
        <v/>
      </c>
      <c r="N47" s="18" t="str">
        <f t="shared" si="3"/>
        <v/>
      </c>
    </row>
    <row r="48" spans="1:14">
      <c r="A48" s="42" t="s">
        <v>32</v>
      </c>
      <c r="B48" s="43" t="s">
        <v>29</v>
      </c>
      <c r="C48" s="44" t="s">
        <v>33</v>
      </c>
      <c r="D48" s="45" t="s">
        <v>38</v>
      </c>
      <c r="E48" s="22"/>
      <c r="F48" s="47"/>
      <c r="G48" s="47"/>
      <c r="H48" s="47"/>
      <c r="I48" s="48" t="str">
        <f t="shared" si="6"/>
        <v/>
      </c>
      <c r="J48" s="48" t="str">
        <f t="shared" si="8"/>
        <v/>
      </c>
      <c r="K48" s="49" t="str">
        <f>IF(ISERROR(VLOOKUP(E48,女子選手!$B$5:$G$195,6,FALSE)),"",VLOOKUP(E48,女子選手!$B$5:$G$195,6,FALSE))</f>
        <v/>
      </c>
      <c r="L48" s="48" t="str">
        <f>IFERROR(VLOOKUP(E48,女子選手!$B$5:$F$103,5,FALSE),"")</f>
        <v/>
      </c>
      <c r="M48" s="44" t="str">
        <f t="shared" si="2"/>
        <v/>
      </c>
      <c r="N48" s="50" t="str">
        <f t="shared" si="3"/>
        <v/>
      </c>
    </row>
    <row r="49" spans="1:14">
      <c r="A49" s="32" t="s">
        <v>32</v>
      </c>
      <c r="B49" s="33" t="s">
        <v>30</v>
      </c>
      <c r="C49" s="34" t="s">
        <v>33</v>
      </c>
      <c r="D49" s="35" t="s">
        <v>38</v>
      </c>
      <c r="E49" s="5"/>
      <c r="F49" s="36"/>
      <c r="G49" s="37"/>
      <c r="H49" s="37"/>
      <c r="I49" s="38" t="str">
        <f t="shared" si="6"/>
        <v/>
      </c>
      <c r="J49" s="39" t="str">
        <f t="shared" si="8"/>
        <v/>
      </c>
      <c r="K49" s="40" t="str">
        <f>IF(ISERROR(VLOOKUP(E49,女子選手!$B$5:$G$195,6,FALSE)),"",VLOOKUP(E49,女子選手!$B$5:$G$195,6,FALSE))</f>
        <v/>
      </c>
      <c r="L49" s="39" t="str">
        <f>IFERROR(VLOOKUP(E49,女子選手!$B$5:$F$103,5,FALSE),"")</f>
        <v/>
      </c>
      <c r="M49" s="34" t="str">
        <f t="shared" si="2"/>
        <v/>
      </c>
      <c r="N49" s="41" t="str">
        <f t="shared" si="3"/>
        <v/>
      </c>
    </row>
    <row r="50" spans="1:14">
      <c r="A50" s="11" t="s">
        <v>32</v>
      </c>
      <c r="B50" s="2" t="s">
        <v>30</v>
      </c>
      <c r="C50" s="12" t="s">
        <v>33</v>
      </c>
      <c r="D50" s="13" t="s">
        <v>38</v>
      </c>
      <c r="E50" s="14"/>
      <c r="F50" s="15"/>
      <c r="G50" s="15"/>
      <c r="H50" s="15"/>
      <c r="I50" s="16" t="str">
        <f t="shared" si="6"/>
        <v/>
      </c>
      <c r="J50" s="16" t="str">
        <f t="shared" si="8"/>
        <v/>
      </c>
      <c r="K50" s="17" t="str">
        <f>IF(ISERROR(VLOOKUP(E50,女子選手!$B$5:$G$195,6,FALSE)),"",VLOOKUP(E50,女子選手!$B$5:$G$195,6,FALSE))</f>
        <v/>
      </c>
      <c r="L50" s="16" t="str">
        <f>IFERROR(VLOOKUP(E50,女子選手!$B$5:$F$103,5,FALSE),"")</f>
        <v/>
      </c>
      <c r="M50" s="12" t="str">
        <f t="shared" si="2"/>
        <v/>
      </c>
      <c r="N50" s="18" t="str">
        <f t="shared" si="3"/>
        <v/>
      </c>
    </row>
    <row r="51" spans="1:14">
      <c r="A51" s="11" t="s">
        <v>32</v>
      </c>
      <c r="B51" s="2" t="s">
        <v>31</v>
      </c>
      <c r="C51" s="12" t="s">
        <v>33</v>
      </c>
      <c r="D51" s="13" t="s">
        <v>38</v>
      </c>
      <c r="E51" s="14"/>
      <c r="F51" s="15"/>
      <c r="G51" s="15"/>
      <c r="H51" s="15"/>
      <c r="I51" s="16" t="str">
        <f t="shared" si="6"/>
        <v/>
      </c>
      <c r="J51" s="16" t="str">
        <f t="shared" si="8"/>
        <v/>
      </c>
      <c r="K51" s="17" t="str">
        <f>IF(ISERROR(VLOOKUP(E51,女子選手!$B$5:$G$195,6,FALSE)),"",VLOOKUP(E51,女子選手!$B$5:$G$195,6,FALSE))</f>
        <v/>
      </c>
      <c r="L51" s="16" t="str">
        <f>IFERROR(VLOOKUP(E51,女子選手!$B$5:$F$103,5,FALSE),"")</f>
        <v/>
      </c>
      <c r="M51" s="12" t="str">
        <f t="shared" si="2"/>
        <v/>
      </c>
      <c r="N51" s="18" t="str">
        <f t="shared" si="3"/>
        <v/>
      </c>
    </row>
    <row r="52" spans="1:14">
      <c r="A52" s="11" t="s">
        <v>32</v>
      </c>
      <c r="B52" s="2" t="s">
        <v>30</v>
      </c>
      <c r="C52" s="12" t="s">
        <v>33</v>
      </c>
      <c r="D52" s="13" t="s">
        <v>38</v>
      </c>
      <c r="E52" s="14"/>
      <c r="F52" s="15"/>
      <c r="G52" s="15"/>
      <c r="H52" s="15"/>
      <c r="I52" s="16" t="str">
        <f t="shared" si="6"/>
        <v/>
      </c>
      <c r="J52" s="16" t="str">
        <f t="shared" si="8"/>
        <v/>
      </c>
      <c r="K52" s="17" t="str">
        <f>IF(ISERROR(VLOOKUP(E52,女子選手!$B$5:$G$195,6,FALSE)),"",VLOOKUP(E52,女子選手!$B$5:$G$195,6,FALSE))</f>
        <v/>
      </c>
      <c r="L52" s="16" t="str">
        <f>IFERROR(VLOOKUP(E52,女子選手!$B$5:$F$103,5,FALSE),"")</f>
        <v/>
      </c>
      <c r="M52" s="12" t="str">
        <f t="shared" si="2"/>
        <v/>
      </c>
      <c r="N52" s="18" t="str">
        <f t="shared" si="3"/>
        <v/>
      </c>
    </row>
    <row r="53" spans="1:14">
      <c r="A53" s="11" t="s">
        <v>32</v>
      </c>
      <c r="B53" s="2" t="s">
        <v>30</v>
      </c>
      <c r="C53" s="12" t="s">
        <v>33</v>
      </c>
      <c r="D53" s="13" t="s">
        <v>38</v>
      </c>
      <c r="E53" s="14"/>
      <c r="F53" s="15"/>
      <c r="G53" s="15"/>
      <c r="H53" s="15"/>
      <c r="I53" s="16" t="str">
        <f t="shared" si="6"/>
        <v/>
      </c>
      <c r="J53" s="16" t="str">
        <f t="shared" si="8"/>
        <v/>
      </c>
      <c r="K53" s="17" t="str">
        <f>IF(ISERROR(VLOOKUP(E53,女子選手!$B$5:$G$195,6,FALSE)),"",VLOOKUP(E53,女子選手!$B$5:$G$195,6,FALSE))</f>
        <v/>
      </c>
      <c r="L53" s="16" t="str">
        <f>IFERROR(VLOOKUP(E53,女子選手!$B$5:$F$103,5,FALSE),"")</f>
        <v/>
      </c>
      <c r="M53" s="12" t="str">
        <f t="shared" si="2"/>
        <v/>
      </c>
      <c r="N53" s="18" t="str">
        <f t="shared" si="3"/>
        <v/>
      </c>
    </row>
    <row r="54" spans="1:14">
      <c r="A54" s="42" t="s">
        <v>32</v>
      </c>
      <c r="B54" s="43" t="s">
        <v>30</v>
      </c>
      <c r="C54" s="44" t="s">
        <v>33</v>
      </c>
      <c r="D54" s="45" t="s">
        <v>38</v>
      </c>
      <c r="E54" s="22"/>
      <c r="F54" s="47"/>
      <c r="G54" s="47"/>
      <c r="H54" s="47"/>
      <c r="I54" s="48" t="str">
        <f t="shared" si="6"/>
        <v/>
      </c>
      <c r="J54" s="48" t="str">
        <f t="shared" si="8"/>
        <v/>
      </c>
      <c r="K54" s="49" t="str">
        <f>IF(ISERROR(VLOOKUP(E54,女子選手!$B$5:$G$195,6,FALSE)),"",VLOOKUP(E54,女子選手!$B$5:$G$195,6,FALSE))</f>
        <v/>
      </c>
      <c r="L54" s="48" t="str">
        <f>IFERROR(VLOOKUP(E54,女子選手!$B$5:$F$103,5,FALSE),"")</f>
        <v/>
      </c>
      <c r="M54" s="44" t="str">
        <f t="shared" si="2"/>
        <v/>
      </c>
      <c r="N54" s="50" t="str">
        <f t="shared" si="3"/>
        <v/>
      </c>
    </row>
  </sheetData>
  <mergeCells count="17">
    <mergeCell ref="I5:I6"/>
    <mergeCell ref="C3:D3"/>
    <mergeCell ref="A5:A6"/>
    <mergeCell ref="B5:B6"/>
    <mergeCell ref="C5:C6"/>
    <mergeCell ref="D5:D6"/>
    <mergeCell ref="E5:E6"/>
    <mergeCell ref="A1:B1"/>
    <mergeCell ref="C1:D1"/>
    <mergeCell ref="A2:B2"/>
    <mergeCell ref="C2:D2"/>
    <mergeCell ref="A3:B3"/>
    <mergeCell ref="J5:J6"/>
    <mergeCell ref="K5:K6"/>
    <mergeCell ref="L5:L6"/>
    <mergeCell ref="M5:M6"/>
    <mergeCell ref="N5:N6"/>
  </mergeCells>
  <phoneticPr fontId="3"/>
  <pageMargins left="0.7" right="0.7" top="0.75" bottom="0.75" header="0.3" footer="0.3"/>
  <pageSetup paperSize="12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45"/>
  <sheetViews>
    <sheetView workbookViewId="0">
      <selection activeCell="AM20" sqref="AM20"/>
    </sheetView>
  </sheetViews>
  <sheetFormatPr defaultRowHeight="18.75"/>
  <cols>
    <col min="1" max="1" width="7" customWidth="1"/>
    <col min="2" max="2" width="9" hidden="1" customWidth="1"/>
    <col min="3" max="3" width="7.5" hidden="1" customWidth="1"/>
    <col min="4" max="4" width="7.125" hidden="1" customWidth="1"/>
    <col min="5" max="5" width="5.25" hidden="1" customWidth="1"/>
    <col min="6" max="6" width="7.5" hidden="1" customWidth="1"/>
    <col min="7" max="7" width="8.25" hidden="1" customWidth="1"/>
    <col min="8" max="8" width="17" hidden="1" customWidth="1"/>
    <col min="9" max="11" width="9" style="69"/>
    <col min="12" max="13" width="15" style="69" bestFit="1" customWidth="1"/>
    <col min="14" max="14" width="9" style="69"/>
    <col min="22" max="22" width="16.5" customWidth="1"/>
  </cols>
  <sheetData>
    <row r="1" spans="1:39">
      <c r="A1" s="27"/>
      <c r="B1" s="28"/>
      <c r="C1" s="28"/>
      <c r="D1" s="28"/>
      <c r="E1" s="28"/>
      <c r="F1" s="28"/>
      <c r="G1" s="28"/>
      <c r="H1" s="28"/>
      <c r="I1" s="66"/>
      <c r="J1" s="66"/>
      <c r="K1" s="66"/>
      <c r="L1" s="66"/>
      <c r="M1" s="66"/>
      <c r="N1" s="66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>
        <v>4101</v>
      </c>
      <c r="AM1" t="s">
        <v>47</v>
      </c>
    </row>
    <row r="2" spans="1:39">
      <c r="A2" s="27"/>
      <c r="B2" s="28"/>
      <c r="C2" s="28"/>
      <c r="D2" s="28"/>
      <c r="E2" s="28"/>
      <c r="F2" s="28"/>
      <c r="G2" s="28"/>
      <c r="H2" s="28"/>
      <c r="I2" s="66"/>
      <c r="J2" s="66"/>
      <c r="K2" s="66"/>
      <c r="L2" s="66"/>
      <c r="M2" s="66"/>
      <c r="N2" s="66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>
        <v>4102</v>
      </c>
      <c r="AM2" t="s">
        <v>48</v>
      </c>
    </row>
    <row r="3" spans="1:39">
      <c r="A3" s="27"/>
      <c r="B3" s="28"/>
      <c r="C3" s="28"/>
      <c r="D3" s="28"/>
      <c r="E3" s="28"/>
      <c r="F3" s="28"/>
      <c r="G3" s="28"/>
      <c r="H3" s="28"/>
      <c r="I3" s="66"/>
      <c r="J3" s="66"/>
      <c r="K3" s="66"/>
      <c r="L3" s="66"/>
      <c r="M3" s="66"/>
      <c r="N3" s="66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>
        <v>4103</v>
      </c>
      <c r="AM3" t="s">
        <v>49</v>
      </c>
    </row>
    <row r="4" spans="1:39">
      <c r="A4" s="27"/>
      <c r="B4" s="29" t="s">
        <v>22</v>
      </c>
      <c r="C4" s="29" t="s">
        <v>23</v>
      </c>
      <c r="D4" s="29" t="s">
        <v>24</v>
      </c>
      <c r="E4" s="29" t="s">
        <v>25</v>
      </c>
      <c r="F4" s="29" t="s">
        <v>26</v>
      </c>
      <c r="G4" s="28"/>
      <c r="H4" s="28"/>
      <c r="I4" s="67" t="s">
        <v>39</v>
      </c>
      <c r="J4" s="67" t="s">
        <v>40</v>
      </c>
      <c r="K4" s="67" t="s">
        <v>41</v>
      </c>
      <c r="L4" s="67" t="s">
        <v>42</v>
      </c>
      <c r="M4" s="67" t="s">
        <v>43</v>
      </c>
      <c r="N4" s="67" t="s">
        <v>25</v>
      </c>
      <c r="O4" s="28"/>
      <c r="P4" s="65" t="s">
        <v>983</v>
      </c>
      <c r="Q4" s="60"/>
      <c r="R4" s="60"/>
      <c r="S4" s="60"/>
      <c r="T4" s="60"/>
      <c r="U4" s="60"/>
      <c r="V4" s="60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>
        <v>4104</v>
      </c>
      <c r="AM4" t="s">
        <v>50</v>
      </c>
    </row>
    <row r="5" spans="1:39">
      <c r="A5" s="27"/>
      <c r="B5" s="61">
        <f>IFERROR(VALUE(SUBSTITUTE(I5,"""","")),"")</f>
        <v>1</v>
      </c>
      <c r="C5" s="61" t="str">
        <f>IFERROR(J5&amp;VLOOKUP(5-LEN(J5)-LEN(K5),$C$104:$D$107,2,TRUE)&amp;K5,"")</f>
        <v>　　　</v>
      </c>
      <c r="D5" s="61" t="str">
        <f>IFERROR(ASC(L5)&amp;" "&amp;ASC(M5),"")</f>
        <v xml:space="preserve"> </v>
      </c>
      <c r="E5" s="61" t="str">
        <f>IFERROR(RIGHT(N5,1),"")</f>
        <v/>
      </c>
      <c r="F5" s="61" t="str">
        <f>記録入力!$C$2</f>
        <v/>
      </c>
      <c r="G5" s="62" t="str">
        <f>IF(B5="","",C5&amp;"("&amp;E5&amp;")")</f>
        <v>　　　()</v>
      </c>
      <c r="H5" s="62"/>
      <c r="I5" s="68">
        <f>MOD(記録入力!$C$1,100)*100+ROW(女子選手!A1)</f>
        <v>1</v>
      </c>
      <c r="J5" s="68" t="str">
        <f>IFERROR(VLOOKUP($I5,追加登録選手!$A$1:$F$1000,COLUMN()-8,FALSE),"")</f>
        <v/>
      </c>
      <c r="K5" s="68" t="str">
        <f>IFERROR(VLOOKUP($I5,追加登録選手!$A$1:$F$1000,COLUMN()-8,FALSE),"")</f>
        <v/>
      </c>
      <c r="L5" s="68" t="str">
        <f>IFERROR(VLOOKUP($I5,追加登録選手!$A$1:$F$1000,COLUMN()-8,FALSE),"")</f>
        <v/>
      </c>
      <c r="M5" s="68" t="str">
        <f>IFERROR(VLOOKUP($I5,追加登録選手!$A$1:$F$1000,COLUMN()-8,FALSE),"")</f>
        <v/>
      </c>
      <c r="N5" s="68" t="str">
        <f>IFERROR(VLOOKUP($I5,追加登録選手!$A$1:$F$1000,COLUMN()-8,FALSE),"")</f>
        <v/>
      </c>
      <c r="O5" s="28"/>
      <c r="P5" s="60"/>
      <c r="Q5" s="60"/>
      <c r="R5" s="60"/>
      <c r="S5" s="60"/>
      <c r="T5" s="60"/>
      <c r="U5" s="60"/>
      <c r="V5" s="60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>
        <v>4105</v>
      </c>
      <c r="AM5" t="s">
        <v>51</v>
      </c>
    </row>
    <row r="6" spans="1:39">
      <c r="A6" s="27"/>
      <c r="B6" s="61">
        <f t="shared" ref="B6:B69" si="0">IFERROR(VALUE(SUBSTITUTE(I6,"""","")),"")</f>
        <v>2</v>
      </c>
      <c r="C6" s="61" t="str">
        <f t="shared" ref="C6:C69" si="1">IFERROR(J6&amp;VLOOKUP(5-LEN(J6)-LEN(K6),$C$104:$D$107,2,TRUE)&amp;K6,"")</f>
        <v>　　　</v>
      </c>
      <c r="D6" s="61" t="str">
        <f t="shared" ref="D6:D69" si="2">IFERROR(ASC(L6)&amp;" "&amp;ASC(M6),"")</f>
        <v xml:space="preserve"> </v>
      </c>
      <c r="E6" s="61" t="str">
        <f t="shared" ref="E6:E69" si="3">IFERROR(RIGHT(N6,1),"")</f>
        <v/>
      </c>
      <c r="F6" s="61" t="str">
        <f>記録入力!$C$2</f>
        <v/>
      </c>
      <c r="G6" s="62" t="str">
        <f t="shared" ref="G6:G69" si="4">IF(B6="","",C6&amp;"("&amp;E6&amp;")")</f>
        <v>　　　()</v>
      </c>
      <c r="H6" s="62"/>
      <c r="I6" s="68">
        <f>MOD(記録入力!$C$1,100)*100+ROW(女子選手!A2)</f>
        <v>2</v>
      </c>
      <c r="J6" s="68" t="str">
        <f>IFERROR(VLOOKUP($I6,追加登録選手!$A$1:$F$1000,COLUMN()-8,FALSE),"")</f>
        <v/>
      </c>
      <c r="K6" s="68" t="str">
        <f>IFERROR(VLOOKUP($I6,追加登録選手!$A$1:$F$1000,COLUMN()-8,FALSE),"")</f>
        <v/>
      </c>
      <c r="L6" s="68" t="str">
        <f>IFERROR(VLOOKUP($I6,追加登録選手!$A$1:$F$1000,COLUMN()-8,FALSE),"")</f>
        <v/>
      </c>
      <c r="M6" s="68" t="str">
        <f>IFERROR(VLOOKUP($I6,追加登録選手!$A$1:$F$1000,COLUMN()-8,FALSE),"")</f>
        <v/>
      </c>
      <c r="N6" s="68" t="str">
        <f>IFERROR(VLOOKUP($I6,追加登録選手!$A$1:$F$1000,COLUMN()-8,FALSE),"")</f>
        <v/>
      </c>
      <c r="O6" s="28"/>
      <c r="P6" s="60"/>
      <c r="Q6" s="60"/>
      <c r="R6" s="60"/>
      <c r="S6" s="60"/>
      <c r="T6" s="60"/>
      <c r="U6" s="60"/>
      <c r="V6" s="60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>
        <v>4106</v>
      </c>
      <c r="AM6" t="s">
        <v>52</v>
      </c>
    </row>
    <row r="7" spans="1:39">
      <c r="A7" s="27"/>
      <c r="B7" s="61">
        <f t="shared" si="0"/>
        <v>3</v>
      </c>
      <c r="C7" s="61" t="str">
        <f t="shared" si="1"/>
        <v>　　　</v>
      </c>
      <c r="D7" s="61" t="str">
        <f t="shared" si="2"/>
        <v xml:space="preserve"> </v>
      </c>
      <c r="E7" s="61" t="str">
        <f t="shared" si="3"/>
        <v/>
      </c>
      <c r="F7" s="61" t="str">
        <f>記録入力!$C$2</f>
        <v/>
      </c>
      <c r="G7" s="62" t="str">
        <f t="shared" si="4"/>
        <v>　　　()</v>
      </c>
      <c r="H7" s="62"/>
      <c r="I7" s="68">
        <f>MOD(記録入力!$C$1,100)*100+ROW(女子選手!A3)</f>
        <v>3</v>
      </c>
      <c r="J7" s="68" t="str">
        <f>IFERROR(VLOOKUP($I7,追加登録選手!$A$1:$F$1000,COLUMN()-8,FALSE),"")</f>
        <v/>
      </c>
      <c r="K7" s="68" t="str">
        <f>IFERROR(VLOOKUP($I7,追加登録選手!$A$1:$F$1000,COLUMN()-8,FALSE),"")</f>
        <v/>
      </c>
      <c r="L7" s="68" t="str">
        <f>IFERROR(VLOOKUP($I7,追加登録選手!$A$1:$F$1000,COLUMN()-8,FALSE),"")</f>
        <v/>
      </c>
      <c r="M7" s="68" t="str">
        <f>IFERROR(VLOOKUP($I7,追加登録選手!$A$1:$F$1000,COLUMN()-8,FALSE),"")</f>
        <v/>
      </c>
      <c r="N7" s="68" t="str">
        <f>IFERROR(VLOOKUP($I7,追加登録選手!$A$1:$F$1000,COLUMN()-8,FALSE),"")</f>
        <v/>
      </c>
      <c r="O7" s="28"/>
      <c r="P7" s="60"/>
      <c r="Q7" s="60"/>
      <c r="R7" s="60"/>
      <c r="S7" s="60"/>
      <c r="T7" s="60"/>
      <c r="U7" s="60"/>
      <c r="V7" s="60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>
        <v>4107</v>
      </c>
      <c r="AM7" t="s">
        <v>53</v>
      </c>
    </row>
    <row r="8" spans="1:39">
      <c r="A8" s="27"/>
      <c r="B8" s="61">
        <f t="shared" si="0"/>
        <v>4</v>
      </c>
      <c r="C8" s="61" t="str">
        <f t="shared" si="1"/>
        <v>　　　</v>
      </c>
      <c r="D8" s="61" t="str">
        <f t="shared" si="2"/>
        <v xml:space="preserve"> </v>
      </c>
      <c r="E8" s="61" t="str">
        <f t="shared" si="3"/>
        <v/>
      </c>
      <c r="F8" s="61" t="str">
        <f>記録入力!$C$2</f>
        <v/>
      </c>
      <c r="G8" s="62" t="str">
        <f t="shared" si="4"/>
        <v>　　　()</v>
      </c>
      <c r="H8" s="62"/>
      <c r="I8" s="68">
        <f>MOD(記録入力!$C$1,100)*100+ROW(女子選手!A4)</f>
        <v>4</v>
      </c>
      <c r="J8" s="68" t="str">
        <f>IFERROR(VLOOKUP($I8,追加登録選手!$A$1:$F$1000,COLUMN()-8,FALSE),"")</f>
        <v/>
      </c>
      <c r="K8" s="68" t="str">
        <f>IFERROR(VLOOKUP($I8,追加登録選手!$A$1:$F$1000,COLUMN()-8,FALSE),"")</f>
        <v/>
      </c>
      <c r="L8" s="68" t="str">
        <f>IFERROR(VLOOKUP($I8,追加登録選手!$A$1:$F$1000,COLUMN()-8,FALSE),"")</f>
        <v/>
      </c>
      <c r="M8" s="68" t="str">
        <f>IFERROR(VLOOKUP($I8,追加登録選手!$A$1:$F$1000,COLUMN()-8,FALSE),"")</f>
        <v/>
      </c>
      <c r="N8" s="68" t="str">
        <f>IFERROR(VLOOKUP($I8,追加登録選手!$A$1:$F$1000,COLUMN()-8,FALSE),"")</f>
        <v/>
      </c>
      <c r="O8" s="28"/>
      <c r="P8" s="60"/>
      <c r="Q8" s="60"/>
      <c r="R8" s="60"/>
      <c r="S8" s="60"/>
      <c r="T8" s="60"/>
      <c r="U8" s="60"/>
      <c r="V8" s="60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>
        <v>4108</v>
      </c>
    </row>
    <row r="9" spans="1:39">
      <c r="A9" s="27"/>
      <c r="B9" s="61">
        <f t="shared" si="0"/>
        <v>5</v>
      </c>
      <c r="C9" s="61" t="str">
        <f t="shared" si="1"/>
        <v>　　　</v>
      </c>
      <c r="D9" s="61" t="str">
        <f t="shared" si="2"/>
        <v xml:space="preserve"> </v>
      </c>
      <c r="E9" s="61" t="str">
        <f t="shared" si="3"/>
        <v/>
      </c>
      <c r="F9" s="61" t="str">
        <f>記録入力!$C$2</f>
        <v/>
      </c>
      <c r="G9" s="62" t="str">
        <f t="shared" si="4"/>
        <v>　　　()</v>
      </c>
      <c r="H9" s="62"/>
      <c r="I9" s="68">
        <f>MOD(記録入力!$C$1,100)*100+ROW(女子選手!A5)</f>
        <v>5</v>
      </c>
      <c r="J9" s="68" t="str">
        <f>IFERROR(VLOOKUP($I9,追加登録選手!$A$1:$F$1000,COLUMN()-8,FALSE),"")</f>
        <v/>
      </c>
      <c r="K9" s="68" t="str">
        <f>IFERROR(VLOOKUP($I9,追加登録選手!$A$1:$F$1000,COLUMN()-8,FALSE),"")</f>
        <v/>
      </c>
      <c r="L9" s="68" t="str">
        <f>IFERROR(VLOOKUP($I9,追加登録選手!$A$1:$F$1000,COLUMN()-8,FALSE),"")</f>
        <v/>
      </c>
      <c r="M9" s="68" t="str">
        <f>IFERROR(VLOOKUP($I9,追加登録選手!$A$1:$F$1000,COLUMN()-8,FALSE),"")</f>
        <v/>
      </c>
      <c r="N9" s="68" t="str">
        <f>IFERROR(VLOOKUP($I9,追加登録選手!$A$1:$F$1000,COLUMN()-8,FALSE),"")</f>
        <v/>
      </c>
      <c r="O9" s="28"/>
      <c r="P9" s="60"/>
      <c r="Q9" s="60"/>
      <c r="R9" s="60"/>
      <c r="S9" s="60"/>
      <c r="T9" s="60"/>
      <c r="U9" s="60"/>
      <c r="V9" s="60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>
        <v>4109</v>
      </c>
      <c r="AM9" t="s">
        <v>54</v>
      </c>
    </row>
    <row r="10" spans="1:39">
      <c r="A10" s="27"/>
      <c r="B10" s="61">
        <f t="shared" si="0"/>
        <v>6</v>
      </c>
      <c r="C10" s="61" t="str">
        <f t="shared" si="1"/>
        <v>　　　</v>
      </c>
      <c r="D10" s="61" t="str">
        <f t="shared" si="2"/>
        <v xml:space="preserve"> </v>
      </c>
      <c r="E10" s="61" t="str">
        <f t="shared" si="3"/>
        <v/>
      </c>
      <c r="F10" s="61" t="str">
        <f>記録入力!$C$2</f>
        <v/>
      </c>
      <c r="G10" s="62" t="str">
        <f t="shared" si="4"/>
        <v>　　　()</v>
      </c>
      <c r="H10" s="62"/>
      <c r="I10" s="68">
        <f>MOD(記録入力!$C$1,100)*100+ROW(女子選手!A6)</f>
        <v>6</v>
      </c>
      <c r="J10" s="68" t="str">
        <f>IFERROR(VLOOKUP($I10,追加登録選手!$A$1:$F$1000,COLUMN()-8,FALSE),"")</f>
        <v/>
      </c>
      <c r="K10" s="68" t="str">
        <f>IFERROR(VLOOKUP($I10,追加登録選手!$A$1:$F$1000,COLUMN()-8,FALSE),"")</f>
        <v/>
      </c>
      <c r="L10" s="68" t="str">
        <f>IFERROR(VLOOKUP($I10,追加登録選手!$A$1:$F$1000,COLUMN()-8,FALSE),"")</f>
        <v/>
      </c>
      <c r="M10" s="68" t="str">
        <f>IFERROR(VLOOKUP($I10,追加登録選手!$A$1:$F$1000,COLUMN()-8,FALSE),"")</f>
        <v/>
      </c>
      <c r="N10" s="68" t="str">
        <f>IFERROR(VLOOKUP($I10,追加登録選手!$A$1:$F$1000,COLUMN()-8,FALSE),"")</f>
        <v/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>
        <v>4110</v>
      </c>
      <c r="AM10" t="s">
        <v>55</v>
      </c>
    </row>
    <row r="11" spans="1:39">
      <c r="A11" s="27"/>
      <c r="B11" s="61">
        <f t="shared" si="0"/>
        <v>7</v>
      </c>
      <c r="C11" s="61" t="str">
        <f>IFERROR(J11&amp;VLOOKUP(5-LEN(J11)-LEN(K11),$C$104:$D$107,2,TRUE)&amp;K11,"")</f>
        <v>　　　</v>
      </c>
      <c r="D11" s="61" t="str">
        <f t="shared" si="2"/>
        <v xml:space="preserve"> </v>
      </c>
      <c r="E11" s="61" t="str">
        <f t="shared" si="3"/>
        <v/>
      </c>
      <c r="F11" s="61" t="str">
        <f>記録入力!$C$2</f>
        <v/>
      </c>
      <c r="G11" s="62" t="str">
        <f t="shared" si="4"/>
        <v>　　　()</v>
      </c>
      <c r="H11" s="62"/>
      <c r="I11" s="68">
        <f>MOD(記録入力!$C$1,100)*100+ROW(女子選手!A7)</f>
        <v>7</v>
      </c>
      <c r="J11" s="68" t="str">
        <f>IFERROR(VLOOKUP($I11,追加登録選手!$A$1:$F$1000,COLUMN()-8,FALSE),"")</f>
        <v/>
      </c>
      <c r="K11" s="68" t="str">
        <f>IFERROR(VLOOKUP($I11,追加登録選手!$A$1:$F$1000,COLUMN()-8,FALSE),"")</f>
        <v/>
      </c>
      <c r="L11" s="68" t="str">
        <f>IFERROR(VLOOKUP($I11,追加登録選手!$A$1:$F$1000,COLUMN()-8,FALSE),"")</f>
        <v/>
      </c>
      <c r="M11" s="68" t="str">
        <f>IFERROR(VLOOKUP($I11,追加登録選手!$A$1:$F$1000,COLUMN()-8,FALSE),"")</f>
        <v/>
      </c>
      <c r="N11" s="68" t="str">
        <f>IFERROR(VLOOKUP($I11,追加登録選手!$A$1:$F$1000,COLUMN()-8,FALSE),"")</f>
        <v/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>
        <v>4111</v>
      </c>
    </row>
    <row r="12" spans="1:39">
      <c r="A12" s="27"/>
      <c r="B12" s="61">
        <f t="shared" si="0"/>
        <v>8</v>
      </c>
      <c r="C12" s="61" t="str">
        <f t="shared" si="1"/>
        <v>　　　</v>
      </c>
      <c r="D12" s="61" t="str">
        <f t="shared" si="2"/>
        <v xml:space="preserve"> </v>
      </c>
      <c r="E12" s="61" t="str">
        <f t="shared" si="3"/>
        <v/>
      </c>
      <c r="F12" s="61" t="str">
        <f>記録入力!$C$2</f>
        <v/>
      </c>
      <c r="G12" s="62" t="str">
        <f t="shared" si="4"/>
        <v>　　　()</v>
      </c>
      <c r="H12" s="62"/>
      <c r="I12" s="68">
        <f>MOD(記録入力!$C$1,100)*100+ROW(女子選手!A8)</f>
        <v>8</v>
      </c>
      <c r="J12" s="68" t="str">
        <f>IFERROR(VLOOKUP($I12,追加登録選手!$A$1:$F$1000,COLUMN()-8,FALSE),"")</f>
        <v/>
      </c>
      <c r="K12" s="68" t="str">
        <f>IFERROR(VLOOKUP($I12,追加登録選手!$A$1:$F$1000,COLUMN()-8,FALSE),"")</f>
        <v/>
      </c>
      <c r="L12" s="68" t="str">
        <f>IFERROR(VLOOKUP($I12,追加登録選手!$A$1:$F$1000,COLUMN()-8,FALSE),"")</f>
        <v/>
      </c>
      <c r="M12" s="68" t="str">
        <f>IFERROR(VLOOKUP($I12,追加登録選手!$A$1:$F$1000,COLUMN()-8,FALSE),"")</f>
        <v/>
      </c>
      <c r="N12" s="68" t="str">
        <f>IFERROR(VLOOKUP($I12,追加登録選手!$A$1:$F$1000,COLUMN()-8,FALSE),"")</f>
        <v/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>
        <v>4112</v>
      </c>
      <c r="AM12" t="s">
        <v>1383</v>
      </c>
    </row>
    <row r="13" spans="1:39">
      <c r="A13" s="27"/>
      <c r="B13" s="61">
        <f t="shared" si="0"/>
        <v>9</v>
      </c>
      <c r="C13" s="61" t="str">
        <f t="shared" si="1"/>
        <v>　　　</v>
      </c>
      <c r="D13" s="61" t="str">
        <f t="shared" si="2"/>
        <v xml:space="preserve"> </v>
      </c>
      <c r="E13" s="61" t="str">
        <f t="shared" si="3"/>
        <v/>
      </c>
      <c r="F13" s="61" t="str">
        <f>記録入力!$C$2</f>
        <v/>
      </c>
      <c r="G13" s="62" t="str">
        <f t="shared" si="4"/>
        <v>　　　()</v>
      </c>
      <c r="H13" s="62"/>
      <c r="I13" s="68">
        <f>MOD(記録入力!$C$1,100)*100+ROW(女子選手!A9)</f>
        <v>9</v>
      </c>
      <c r="J13" s="68" t="str">
        <f>IFERROR(VLOOKUP($I13,追加登録選手!$A$1:$F$1000,COLUMN()-8,FALSE),"")</f>
        <v/>
      </c>
      <c r="K13" s="68" t="str">
        <f>IFERROR(VLOOKUP($I13,追加登録選手!$A$1:$F$1000,COLUMN()-8,FALSE),"")</f>
        <v/>
      </c>
      <c r="L13" s="68" t="str">
        <f>IFERROR(VLOOKUP($I13,追加登録選手!$A$1:$F$1000,COLUMN()-8,FALSE),"")</f>
        <v/>
      </c>
      <c r="M13" s="68" t="str">
        <f>IFERROR(VLOOKUP($I13,追加登録選手!$A$1:$F$1000,COLUMN()-8,FALSE),"")</f>
        <v/>
      </c>
      <c r="N13" s="68" t="str">
        <f>IFERROR(VLOOKUP($I13,追加登録選手!$A$1:$F$1000,COLUMN()-8,FALSE),"")</f>
        <v/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>
        <v>4113</v>
      </c>
      <c r="AM13" t="s">
        <v>56</v>
      </c>
    </row>
    <row r="14" spans="1:39">
      <c r="A14" s="27"/>
      <c r="B14" s="61">
        <f t="shared" si="0"/>
        <v>10</v>
      </c>
      <c r="C14" s="61" t="str">
        <f t="shared" si="1"/>
        <v>　　　</v>
      </c>
      <c r="D14" s="61" t="str">
        <f t="shared" si="2"/>
        <v xml:space="preserve"> </v>
      </c>
      <c r="E14" s="61" t="str">
        <f t="shared" si="3"/>
        <v/>
      </c>
      <c r="F14" s="61" t="str">
        <f>記録入力!$C$2</f>
        <v/>
      </c>
      <c r="G14" s="62" t="str">
        <f t="shared" si="4"/>
        <v>　　　()</v>
      </c>
      <c r="H14" s="62"/>
      <c r="I14" s="68">
        <f>MOD(記録入力!$C$1,100)*100+ROW(女子選手!A10)</f>
        <v>10</v>
      </c>
      <c r="J14" s="68" t="str">
        <f>IFERROR(VLOOKUP($I14,追加登録選手!$A$1:$F$1000,COLUMN()-8,FALSE),"")</f>
        <v/>
      </c>
      <c r="K14" s="68" t="str">
        <f>IFERROR(VLOOKUP($I14,追加登録選手!$A$1:$F$1000,COLUMN()-8,FALSE),"")</f>
        <v/>
      </c>
      <c r="L14" s="68" t="str">
        <f>IFERROR(VLOOKUP($I14,追加登録選手!$A$1:$F$1000,COLUMN()-8,FALSE),"")</f>
        <v/>
      </c>
      <c r="M14" s="68" t="str">
        <f>IFERROR(VLOOKUP($I14,追加登録選手!$A$1:$F$1000,COLUMN()-8,FALSE),"")</f>
        <v/>
      </c>
      <c r="N14" s="68" t="str">
        <f>IFERROR(VLOOKUP($I14,追加登録選手!$A$1:$F$1000,COLUMN()-8,FALSE),"")</f>
        <v/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>
        <v>4114</v>
      </c>
      <c r="AM14" t="s">
        <v>57</v>
      </c>
    </row>
    <row r="15" spans="1:39">
      <c r="A15" s="27"/>
      <c r="B15" s="61">
        <f t="shared" si="0"/>
        <v>11</v>
      </c>
      <c r="C15" s="61" t="str">
        <f t="shared" si="1"/>
        <v>　　　</v>
      </c>
      <c r="D15" s="61" t="str">
        <f>IFERROR(ASC(L15)&amp;" "&amp;ASC(M15),"")</f>
        <v xml:space="preserve"> </v>
      </c>
      <c r="E15" s="61" t="str">
        <f t="shared" si="3"/>
        <v/>
      </c>
      <c r="F15" s="61" t="str">
        <f>記録入力!$C$2</f>
        <v/>
      </c>
      <c r="G15" s="62" t="str">
        <f t="shared" si="4"/>
        <v>　　　()</v>
      </c>
      <c r="H15" s="62"/>
      <c r="I15" s="68">
        <f>MOD(記録入力!$C$1,100)*100+ROW(女子選手!A11)</f>
        <v>11</v>
      </c>
      <c r="J15" s="68" t="str">
        <f>IFERROR(VLOOKUP($I15,追加登録選手!$A$1:$F$1000,COLUMN()-8,FALSE),"")</f>
        <v/>
      </c>
      <c r="K15" s="68" t="str">
        <f>IFERROR(VLOOKUP($I15,追加登録選手!$A$1:$F$1000,COLUMN()-8,FALSE),"")</f>
        <v/>
      </c>
      <c r="L15" s="68" t="str">
        <f>IFERROR(VLOOKUP($I15,追加登録選手!$A$1:$F$1000,COLUMN()-8,FALSE),"")</f>
        <v/>
      </c>
      <c r="M15" s="68" t="str">
        <f>IFERROR(VLOOKUP($I15,追加登録選手!$A$1:$F$1000,COLUMN()-8,FALSE),"")</f>
        <v/>
      </c>
      <c r="N15" s="68" t="str">
        <f>IFERROR(VLOOKUP($I15,追加登録選手!$A$1:$F$1000,COLUMN()-8,FALSE),"")</f>
        <v/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>
        <v>4115</v>
      </c>
      <c r="AM15" t="s">
        <v>58</v>
      </c>
    </row>
    <row r="16" spans="1:39">
      <c r="A16" s="27"/>
      <c r="B16" s="61">
        <f t="shared" si="0"/>
        <v>12</v>
      </c>
      <c r="C16" s="61" t="str">
        <f t="shared" si="1"/>
        <v>　　　</v>
      </c>
      <c r="D16" s="61" t="str">
        <f t="shared" si="2"/>
        <v xml:space="preserve"> </v>
      </c>
      <c r="E16" s="61" t="str">
        <f t="shared" si="3"/>
        <v/>
      </c>
      <c r="F16" s="61" t="str">
        <f>記録入力!$C$2</f>
        <v/>
      </c>
      <c r="G16" s="62" t="str">
        <f t="shared" si="4"/>
        <v>　　　()</v>
      </c>
      <c r="H16" s="62"/>
      <c r="I16" s="68">
        <f>MOD(記録入力!$C$1,100)*100+ROW(女子選手!A12)</f>
        <v>12</v>
      </c>
      <c r="J16" s="68" t="str">
        <f>IFERROR(VLOOKUP($I16,追加登録選手!$A$1:$F$1000,COLUMN()-8,FALSE),"")</f>
        <v/>
      </c>
      <c r="K16" s="68" t="str">
        <f>IFERROR(VLOOKUP($I16,追加登録選手!$A$1:$F$1000,COLUMN()-8,FALSE),"")</f>
        <v/>
      </c>
      <c r="L16" s="68" t="str">
        <f>IFERROR(VLOOKUP($I16,追加登録選手!$A$1:$F$1000,COLUMN()-8,FALSE),"")</f>
        <v/>
      </c>
      <c r="M16" s="68" t="str">
        <f>IFERROR(VLOOKUP($I16,追加登録選手!$A$1:$F$1000,COLUMN()-8,FALSE),"")</f>
        <v/>
      </c>
      <c r="N16" s="68" t="str">
        <f>IFERROR(VLOOKUP($I16,追加登録選手!$A$1:$F$1000,COLUMN()-8,FALSE),"")</f>
        <v/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>
        <v>4116</v>
      </c>
      <c r="AM16" t="s">
        <v>59</v>
      </c>
    </row>
    <row r="17" spans="1:39">
      <c r="A17" s="27"/>
      <c r="B17" s="61">
        <f t="shared" si="0"/>
        <v>13</v>
      </c>
      <c r="C17" s="61" t="str">
        <f t="shared" si="1"/>
        <v>　　　</v>
      </c>
      <c r="D17" s="61" t="str">
        <f t="shared" si="2"/>
        <v xml:space="preserve"> </v>
      </c>
      <c r="E17" s="61" t="str">
        <f t="shared" si="3"/>
        <v/>
      </c>
      <c r="F17" s="61" t="str">
        <f>記録入力!$C$2</f>
        <v/>
      </c>
      <c r="G17" s="62" t="str">
        <f t="shared" si="4"/>
        <v>　　　()</v>
      </c>
      <c r="H17" s="62"/>
      <c r="I17" s="68">
        <f>MOD(記録入力!$C$1,100)*100+ROW(女子選手!A13)</f>
        <v>13</v>
      </c>
      <c r="J17" s="68" t="str">
        <f>IFERROR(VLOOKUP($I17,追加登録選手!$A$1:$F$1000,COLUMN()-8,FALSE),"")</f>
        <v/>
      </c>
      <c r="K17" s="68" t="str">
        <f>IFERROR(VLOOKUP($I17,追加登録選手!$A$1:$F$1000,COLUMN()-8,FALSE),"")</f>
        <v/>
      </c>
      <c r="L17" s="68" t="str">
        <f>IFERROR(VLOOKUP($I17,追加登録選手!$A$1:$F$1000,COLUMN()-8,FALSE),"")</f>
        <v/>
      </c>
      <c r="M17" s="68" t="str">
        <f>IFERROR(VLOOKUP($I17,追加登録選手!$A$1:$F$1000,COLUMN()-8,FALSE),"")</f>
        <v/>
      </c>
      <c r="N17" s="68" t="str">
        <f>IFERROR(VLOOKUP($I17,追加登録選手!$A$1:$F$1000,COLUMN()-8,FALSE),"")</f>
        <v/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>
        <v>4117</v>
      </c>
      <c r="AM17" t="s">
        <v>60</v>
      </c>
    </row>
    <row r="18" spans="1:39">
      <c r="A18" s="27"/>
      <c r="B18" s="61">
        <f t="shared" si="0"/>
        <v>14</v>
      </c>
      <c r="C18" s="61" t="str">
        <f t="shared" si="1"/>
        <v>　　　</v>
      </c>
      <c r="D18" s="61" t="str">
        <f t="shared" si="2"/>
        <v xml:space="preserve"> </v>
      </c>
      <c r="E18" s="61" t="str">
        <f>IFERROR(RIGHT(N18,1),"")</f>
        <v/>
      </c>
      <c r="F18" s="61" t="str">
        <f>記録入力!$C$2</f>
        <v/>
      </c>
      <c r="G18" s="62" t="str">
        <f t="shared" si="4"/>
        <v>　　　()</v>
      </c>
      <c r="H18" s="62"/>
      <c r="I18" s="68">
        <f>MOD(記録入力!$C$1,100)*100+ROW(女子選手!A14)</f>
        <v>14</v>
      </c>
      <c r="J18" s="68" t="str">
        <f>IFERROR(VLOOKUP($I18,追加登録選手!$A$1:$F$1000,COLUMN()-8,FALSE),"")</f>
        <v/>
      </c>
      <c r="K18" s="68" t="str">
        <f>IFERROR(VLOOKUP($I18,追加登録選手!$A$1:$F$1000,COLUMN()-8,FALSE),"")</f>
        <v/>
      </c>
      <c r="L18" s="68" t="str">
        <f>IFERROR(VLOOKUP($I18,追加登録選手!$A$1:$F$1000,COLUMN()-8,FALSE),"")</f>
        <v/>
      </c>
      <c r="M18" s="68" t="str">
        <f>IFERROR(VLOOKUP($I18,追加登録選手!$A$1:$F$1000,COLUMN()-8,FALSE),"")</f>
        <v/>
      </c>
      <c r="N18" s="68" t="str">
        <f>IFERROR(VLOOKUP($I18,追加登録選手!$A$1:$F$1000,COLUMN()-8,FALSE),"")</f>
        <v/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>
        <v>4118</v>
      </c>
      <c r="AM18" t="s">
        <v>1382</v>
      </c>
    </row>
    <row r="19" spans="1:39">
      <c r="A19" s="27"/>
      <c r="B19" s="61">
        <f t="shared" si="0"/>
        <v>15</v>
      </c>
      <c r="C19" s="61" t="str">
        <f t="shared" si="1"/>
        <v>　　　</v>
      </c>
      <c r="D19" s="61" t="str">
        <f t="shared" si="2"/>
        <v xml:space="preserve"> </v>
      </c>
      <c r="E19" s="61" t="str">
        <f t="shared" si="3"/>
        <v/>
      </c>
      <c r="F19" s="61" t="str">
        <f>記録入力!$C$2</f>
        <v/>
      </c>
      <c r="G19" s="62" t="str">
        <f t="shared" si="4"/>
        <v>　　　()</v>
      </c>
      <c r="H19" s="62"/>
      <c r="I19" s="68">
        <f>MOD(記録入力!$C$1,100)*100+ROW(女子選手!A15)</f>
        <v>15</v>
      </c>
      <c r="J19" s="68" t="str">
        <f>IFERROR(VLOOKUP($I19,追加登録選手!$A$1:$F$1000,COLUMN()-8,FALSE),"")</f>
        <v/>
      </c>
      <c r="K19" s="68" t="str">
        <f>IFERROR(VLOOKUP($I19,追加登録選手!$A$1:$F$1000,COLUMN()-8,FALSE),"")</f>
        <v/>
      </c>
      <c r="L19" s="68" t="str">
        <f>IFERROR(VLOOKUP($I19,追加登録選手!$A$1:$F$1000,COLUMN()-8,FALSE),"")</f>
        <v/>
      </c>
      <c r="M19" s="68" t="str">
        <f>IFERROR(VLOOKUP($I19,追加登録選手!$A$1:$F$1000,COLUMN()-8,FALSE),"")</f>
        <v/>
      </c>
      <c r="N19" s="68" t="str">
        <f>IFERROR(VLOOKUP($I19,追加登録選手!$A$1:$F$1000,COLUMN()-8,FALSE),"")</f>
        <v/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>
        <v>4119</v>
      </c>
      <c r="AM19" t="s">
        <v>61</v>
      </c>
    </row>
    <row r="20" spans="1:39">
      <c r="A20" s="27"/>
      <c r="B20" s="61">
        <f t="shared" si="0"/>
        <v>16</v>
      </c>
      <c r="C20" s="61" t="str">
        <f t="shared" si="1"/>
        <v>　　　</v>
      </c>
      <c r="D20" s="61" t="str">
        <f t="shared" si="2"/>
        <v xml:space="preserve"> </v>
      </c>
      <c r="E20" s="61" t="str">
        <f t="shared" si="3"/>
        <v/>
      </c>
      <c r="F20" s="61" t="str">
        <f>記録入力!$C$2</f>
        <v/>
      </c>
      <c r="G20" s="62" t="str">
        <f t="shared" si="4"/>
        <v>　　　()</v>
      </c>
      <c r="H20" s="62"/>
      <c r="I20" s="68">
        <f>MOD(記録入力!$C$1,100)*100+ROW(女子選手!A16)</f>
        <v>16</v>
      </c>
      <c r="J20" s="68" t="str">
        <f>IFERROR(VLOOKUP($I20,追加登録選手!$A$1:$F$1000,COLUMN()-8,FALSE),"")</f>
        <v/>
      </c>
      <c r="K20" s="68" t="str">
        <f>IFERROR(VLOOKUP($I20,追加登録選手!$A$1:$F$1000,COLUMN()-8,FALSE),"")</f>
        <v/>
      </c>
      <c r="L20" s="68" t="str">
        <f>IFERROR(VLOOKUP($I20,追加登録選手!$A$1:$F$1000,COLUMN()-8,FALSE),"")</f>
        <v/>
      </c>
      <c r="M20" s="68" t="str">
        <f>IFERROR(VLOOKUP($I20,追加登録選手!$A$1:$F$1000,COLUMN()-8,FALSE),"")</f>
        <v/>
      </c>
      <c r="N20" s="68" t="str">
        <f>IFERROR(VLOOKUP($I20,追加登録選手!$A$1:$F$1000,COLUMN()-8,FALSE),"")</f>
        <v/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>
        <v>4120</v>
      </c>
      <c r="AM20" t="s">
        <v>62</v>
      </c>
    </row>
    <row r="21" spans="1:39">
      <c r="A21" s="27"/>
      <c r="B21" s="61">
        <f t="shared" si="0"/>
        <v>17</v>
      </c>
      <c r="C21" s="61" t="str">
        <f t="shared" si="1"/>
        <v>　　　</v>
      </c>
      <c r="D21" s="61" t="str">
        <f t="shared" si="2"/>
        <v xml:space="preserve"> </v>
      </c>
      <c r="E21" s="61" t="str">
        <f t="shared" si="3"/>
        <v/>
      </c>
      <c r="F21" s="61" t="str">
        <f>記録入力!$C$2</f>
        <v/>
      </c>
      <c r="G21" s="62" t="str">
        <f t="shared" si="4"/>
        <v>　　　()</v>
      </c>
      <c r="H21" s="62"/>
      <c r="I21" s="68">
        <f>MOD(記録入力!$C$1,100)*100+ROW(女子選手!A17)</f>
        <v>17</v>
      </c>
      <c r="J21" s="68" t="str">
        <f>IFERROR(VLOOKUP($I21,追加登録選手!$A$1:$F$1000,COLUMN()-8,FALSE),"")</f>
        <v/>
      </c>
      <c r="K21" s="68" t="str">
        <f>IFERROR(VLOOKUP($I21,追加登録選手!$A$1:$F$1000,COLUMN()-8,FALSE),"")</f>
        <v/>
      </c>
      <c r="L21" s="68" t="str">
        <f>IFERROR(VLOOKUP($I21,追加登録選手!$A$1:$F$1000,COLUMN()-8,FALSE),"")</f>
        <v/>
      </c>
      <c r="M21" s="68" t="str">
        <f>IFERROR(VLOOKUP($I21,追加登録選手!$A$1:$F$1000,COLUMN()-8,FALSE),"")</f>
        <v/>
      </c>
      <c r="N21" s="68" t="str">
        <f>IFERROR(VLOOKUP($I21,追加登録選手!$A$1:$F$1000,COLUMN()-8,FALSE),"")</f>
        <v/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>
        <v>4121</v>
      </c>
      <c r="AM21" t="s">
        <v>63</v>
      </c>
    </row>
    <row r="22" spans="1:39">
      <c r="A22" s="27"/>
      <c r="B22" s="61">
        <f t="shared" si="0"/>
        <v>18</v>
      </c>
      <c r="C22" s="61" t="str">
        <f t="shared" si="1"/>
        <v>　　　</v>
      </c>
      <c r="D22" s="61" t="str">
        <f t="shared" si="2"/>
        <v xml:space="preserve"> </v>
      </c>
      <c r="E22" s="61" t="str">
        <f t="shared" si="3"/>
        <v/>
      </c>
      <c r="F22" s="61" t="str">
        <f>記録入力!$C$2</f>
        <v/>
      </c>
      <c r="G22" s="62" t="str">
        <f t="shared" si="4"/>
        <v>　　　()</v>
      </c>
      <c r="H22" s="62"/>
      <c r="I22" s="68">
        <f>MOD(記録入力!$C$1,100)*100+ROW(女子選手!A18)</f>
        <v>18</v>
      </c>
      <c r="J22" s="68" t="str">
        <f>IFERROR(VLOOKUP($I22,追加登録選手!$A$1:$F$1000,COLUMN()-8,FALSE),"")</f>
        <v/>
      </c>
      <c r="K22" s="68" t="str">
        <f>IFERROR(VLOOKUP($I22,追加登録選手!$A$1:$F$1000,COLUMN()-8,FALSE),"")</f>
        <v/>
      </c>
      <c r="L22" s="68" t="str">
        <f>IFERROR(VLOOKUP($I22,追加登録選手!$A$1:$F$1000,COLUMN()-8,FALSE),"")</f>
        <v/>
      </c>
      <c r="M22" s="68" t="str">
        <f>IFERROR(VLOOKUP($I22,追加登録選手!$A$1:$F$1000,COLUMN()-8,FALSE),"")</f>
        <v/>
      </c>
      <c r="N22" s="68" t="str">
        <f>IFERROR(VLOOKUP($I22,追加登録選手!$A$1:$F$1000,COLUMN()-8,FALSE),"")</f>
        <v/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>
        <v>4122</v>
      </c>
      <c r="AM22" t="s">
        <v>64</v>
      </c>
    </row>
    <row r="23" spans="1:39">
      <c r="A23" s="27"/>
      <c r="B23" s="61">
        <f t="shared" si="0"/>
        <v>19</v>
      </c>
      <c r="C23" s="61" t="str">
        <f t="shared" si="1"/>
        <v>　　　</v>
      </c>
      <c r="D23" s="61" t="str">
        <f t="shared" si="2"/>
        <v xml:space="preserve"> </v>
      </c>
      <c r="E23" s="61" t="str">
        <f t="shared" si="3"/>
        <v/>
      </c>
      <c r="F23" s="61" t="str">
        <f>記録入力!$C$2</f>
        <v/>
      </c>
      <c r="G23" s="62" t="str">
        <f t="shared" si="4"/>
        <v>　　　()</v>
      </c>
      <c r="H23" s="62"/>
      <c r="I23" s="68">
        <f>MOD(記録入力!$C$1,100)*100+ROW(女子選手!A19)</f>
        <v>19</v>
      </c>
      <c r="J23" s="68" t="str">
        <f>IFERROR(VLOOKUP($I23,追加登録選手!$A$1:$F$1000,COLUMN()-8,FALSE),"")</f>
        <v/>
      </c>
      <c r="K23" s="68" t="str">
        <f>IFERROR(VLOOKUP($I23,追加登録選手!$A$1:$F$1000,COLUMN()-8,FALSE),"")</f>
        <v/>
      </c>
      <c r="L23" s="68" t="str">
        <f>IFERROR(VLOOKUP($I23,追加登録選手!$A$1:$F$1000,COLUMN()-8,FALSE),"")</f>
        <v/>
      </c>
      <c r="M23" s="68" t="str">
        <f>IFERROR(VLOOKUP($I23,追加登録選手!$A$1:$F$1000,COLUMN()-8,FALSE),"")</f>
        <v/>
      </c>
      <c r="N23" s="68" t="str">
        <f>IFERROR(VLOOKUP($I23,追加登録選手!$A$1:$F$1000,COLUMN()-8,FALSE),"")</f>
        <v/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>
        <v>4123</v>
      </c>
      <c r="AM23" t="s">
        <v>1384</v>
      </c>
    </row>
    <row r="24" spans="1:39">
      <c r="A24" s="27"/>
      <c r="B24" s="61">
        <f t="shared" si="0"/>
        <v>20</v>
      </c>
      <c r="C24" s="61" t="str">
        <f t="shared" si="1"/>
        <v>　　　</v>
      </c>
      <c r="D24" s="61" t="str">
        <f t="shared" si="2"/>
        <v xml:space="preserve"> </v>
      </c>
      <c r="E24" s="61" t="str">
        <f t="shared" si="3"/>
        <v/>
      </c>
      <c r="F24" s="61" t="str">
        <f>記録入力!$C$2</f>
        <v/>
      </c>
      <c r="G24" s="62" t="str">
        <f t="shared" si="4"/>
        <v>　　　()</v>
      </c>
      <c r="H24" s="62"/>
      <c r="I24" s="68">
        <f>MOD(記録入力!$C$1,100)*100+ROW(女子選手!A20)</f>
        <v>20</v>
      </c>
      <c r="J24" s="68" t="str">
        <f>IFERROR(VLOOKUP($I24,追加登録選手!$A$1:$F$1000,COLUMN()-8,FALSE),"")</f>
        <v/>
      </c>
      <c r="K24" s="68" t="str">
        <f>IFERROR(VLOOKUP($I24,追加登録選手!$A$1:$F$1000,COLUMN()-8,FALSE),"")</f>
        <v/>
      </c>
      <c r="L24" s="68" t="str">
        <f>IFERROR(VLOOKUP($I24,追加登録選手!$A$1:$F$1000,COLUMN()-8,FALSE),"")</f>
        <v/>
      </c>
      <c r="M24" s="68" t="str">
        <f>IFERROR(VLOOKUP($I24,追加登録選手!$A$1:$F$1000,COLUMN()-8,FALSE),"")</f>
        <v/>
      </c>
      <c r="N24" s="68" t="str">
        <f>IFERROR(VLOOKUP($I24,追加登録選手!$A$1:$F$1000,COLUMN()-8,FALSE),"")</f>
        <v/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>
        <v>4124</v>
      </c>
    </row>
    <row r="25" spans="1:39">
      <c r="A25" s="27"/>
      <c r="B25" s="61">
        <f t="shared" si="0"/>
        <v>21</v>
      </c>
      <c r="C25" s="61" t="str">
        <f t="shared" si="1"/>
        <v>　　　</v>
      </c>
      <c r="D25" s="61" t="str">
        <f t="shared" si="2"/>
        <v xml:space="preserve"> </v>
      </c>
      <c r="E25" s="61" t="str">
        <f t="shared" si="3"/>
        <v/>
      </c>
      <c r="F25" s="61" t="str">
        <f>記録入力!$C$2</f>
        <v/>
      </c>
      <c r="G25" s="62" t="str">
        <f t="shared" si="4"/>
        <v>　　　()</v>
      </c>
      <c r="H25" s="62"/>
      <c r="I25" s="68">
        <f>MOD(記録入力!$C$1,100)*100+ROW(女子選手!A21)</f>
        <v>21</v>
      </c>
      <c r="J25" s="68" t="str">
        <f>IFERROR(VLOOKUP($I25,追加登録選手!$A$1:$F$1000,COLUMN()-8,FALSE),"")</f>
        <v/>
      </c>
      <c r="K25" s="68" t="str">
        <f>IFERROR(VLOOKUP($I25,追加登録選手!$A$1:$F$1000,COLUMN()-8,FALSE),"")</f>
        <v/>
      </c>
      <c r="L25" s="68" t="str">
        <f>IFERROR(VLOOKUP($I25,追加登録選手!$A$1:$F$1000,COLUMN()-8,FALSE),"")</f>
        <v/>
      </c>
      <c r="M25" s="68" t="str">
        <f>IFERROR(VLOOKUP($I25,追加登録選手!$A$1:$F$1000,COLUMN()-8,FALSE),"")</f>
        <v/>
      </c>
      <c r="N25" s="68" t="str">
        <f>IFERROR(VLOOKUP($I25,追加登録選手!$A$1:$F$1000,COLUMN()-8,FALSE),"")</f>
        <v/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>
        <v>4125</v>
      </c>
      <c r="AM25" t="s">
        <v>65</v>
      </c>
    </row>
    <row r="26" spans="1:39">
      <c r="A26" s="27"/>
      <c r="B26" s="61">
        <f t="shared" si="0"/>
        <v>22</v>
      </c>
      <c r="C26" s="61" t="str">
        <f t="shared" si="1"/>
        <v>　　　</v>
      </c>
      <c r="D26" s="61" t="str">
        <f t="shared" si="2"/>
        <v xml:space="preserve"> </v>
      </c>
      <c r="E26" s="61" t="str">
        <f t="shared" si="3"/>
        <v/>
      </c>
      <c r="F26" s="61" t="str">
        <f>記録入力!$C$2</f>
        <v/>
      </c>
      <c r="G26" s="62" t="str">
        <f t="shared" si="4"/>
        <v>　　　()</v>
      </c>
      <c r="H26" s="62"/>
      <c r="I26" s="68">
        <f>MOD(記録入力!$C$1,100)*100+ROW(女子選手!A22)</f>
        <v>22</v>
      </c>
      <c r="J26" s="68" t="str">
        <f>IFERROR(VLOOKUP($I26,追加登録選手!$A$1:$F$1000,COLUMN()-8,FALSE),"")</f>
        <v/>
      </c>
      <c r="K26" s="68" t="str">
        <f>IFERROR(VLOOKUP($I26,追加登録選手!$A$1:$F$1000,COLUMN()-8,FALSE),"")</f>
        <v/>
      </c>
      <c r="L26" s="68" t="str">
        <f>IFERROR(VLOOKUP($I26,追加登録選手!$A$1:$F$1000,COLUMN()-8,FALSE),"")</f>
        <v/>
      </c>
      <c r="M26" s="68" t="str">
        <f>IFERROR(VLOOKUP($I26,追加登録選手!$A$1:$F$1000,COLUMN()-8,FALSE),"")</f>
        <v/>
      </c>
      <c r="N26" s="68" t="str">
        <f>IFERROR(VLOOKUP($I26,追加登録選手!$A$1:$F$1000,COLUMN()-8,FALSE),"")</f>
        <v/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>
        <v>4126</v>
      </c>
      <c r="AM26" t="s">
        <v>66</v>
      </c>
    </row>
    <row r="27" spans="1:39">
      <c r="A27" s="27"/>
      <c r="B27" s="61">
        <f t="shared" si="0"/>
        <v>23</v>
      </c>
      <c r="C27" s="61" t="str">
        <f t="shared" si="1"/>
        <v>　　　</v>
      </c>
      <c r="D27" s="61" t="str">
        <f t="shared" si="2"/>
        <v xml:space="preserve"> </v>
      </c>
      <c r="E27" s="61" t="str">
        <f t="shared" si="3"/>
        <v/>
      </c>
      <c r="F27" s="61" t="str">
        <f>記録入力!$C$2</f>
        <v/>
      </c>
      <c r="G27" s="62" t="str">
        <f t="shared" si="4"/>
        <v>　　　()</v>
      </c>
      <c r="H27" s="62"/>
      <c r="I27" s="68">
        <f>MOD(記録入力!$C$1,100)*100+ROW(女子選手!A23)</f>
        <v>23</v>
      </c>
      <c r="J27" s="68" t="str">
        <f>IFERROR(VLOOKUP($I27,追加登録選手!$A$1:$F$1000,COLUMN()-8,FALSE),"")</f>
        <v/>
      </c>
      <c r="K27" s="68" t="str">
        <f>IFERROR(VLOOKUP($I27,追加登録選手!$A$1:$F$1000,COLUMN()-8,FALSE),"")</f>
        <v/>
      </c>
      <c r="L27" s="68" t="str">
        <f>IFERROR(VLOOKUP($I27,追加登録選手!$A$1:$F$1000,COLUMN()-8,FALSE),"")</f>
        <v/>
      </c>
      <c r="M27" s="68" t="str">
        <f>IFERROR(VLOOKUP($I27,追加登録選手!$A$1:$F$1000,COLUMN()-8,FALSE),"")</f>
        <v/>
      </c>
      <c r="N27" s="68" t="str">
        <f>IFERROR(VLOOKUP($I27,追加登録選手!$A$1:$F$1000,COLUMN()-8,FALSE),"")</f>
        <v/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>
        <v>4127</v>
      </c>
      <c r="AM27" t="s">
        <v>67</v>
      </c>
    </row>
    <row r="28" spans="1:39">
      <c r="A28" s="27"/>
      <c r="B28" s="61">
        <f t="shared" si="0"/>
        <v>24</v>
      </c>
      <c r="C28" s="61" t="str">
        <f t="shared" si="1"/>
        <v>　　　</v>
      </c>
      <c r="D28" s="61" t="str">
        <f t="shared" si="2"/>
        <v xml:space="preserve"> </v>
      </c>
      <c r="E28" s="61" t="str">
        <f t="shared" si="3"/>
        <v/>
      </c>
      <c r="F28" s="61" t="str">
        <f>記録入力!$C$2</f>
        <v/>
      </c>
      <c r="G28" s="62" t="str">
        <f t="shared" si="4"/>
        <v>　　　()</v>
      </c>
      <c r="H28" s="62"/>
      <c r="I28" s="68">
        <f>MOD(記録入力!$C$1,100)*100+ROW(女子選手!A24)</f>
        <v>24</v>
      </c>
      <c r="J28" s="68" t="str">
        <f>IFERROR(VLOOKUP($I28,追加登録選手!$A$1:$F$1000,COLUMN()-8,FALSE),"")</f>
        <v/>
      </c>
      <c r="K28" s="68" t="str">
        <f>IFERROR(VLOOKUP($I28,追加登録選手!$A$1:$F$1000,COLUMN()-8,FALSE),"")</f>
        <v/>
      </c>
      <c r="L28" s="68" t="str">
        <f>IFERROR(VLOOKUP($I28,追加登録選手!$A$1:$F$1000,COLUMN()-8,FALSE),"")</f>
        <v/>
      </c>
      <c r="M28" s="68" t="str">
        <f>IFERROR(VLOOKUP($I28,追加登録選手!$A$1:$F$1000,COLUMN()-8,FALSE),"")</f>
        <v/>
      </c>
      <c r="N28" s="68" t="str">
        <f>IFERROR(VLOOKUP($I28,追加登録選手!$A$1:$F$1000,COLUMN()-8,FALSE),"")</f>
        <v/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>
        <v>4128</v>
      </c>
      <c r="AM28" t="s">
        <v>68</v>
      </c>
    </row>
    <row r="29" spans="1:39">
      <c r="A29" s="27"/>
      <c r="B29" s="61">
        <f t="shared" si="0"/>
        <v>25</v>
      </c>
      <c r="C29" s="61" t="str">
        <f t="shared" si="1"/>
        <v>　　　</v>
      </c>
      <c r="D29" s="61" t="str">
        <f t="shared" si="2"/>
        <v xml:space="preserve"> </v>
      </c>
      <c r="E29" s="61" t="str">
        <f t="shared" si="3"/>
        <v/>
      </c>
      <c r="F29" s="61" t="str">
        <f>記録入力!$C$2</f>
        <v/>
      </c>
      <c r="G29" s="62" t="str">
        <f t="shared" si="4"/>
        <v>　　　()</v>
      </c>
      <c r="H29" s="62"/>
      <c r="I29" s="68">
        <f>MOD(記録入力!$C$1,100)*100+ROW(女子選手!A25)</f>
        <v>25</v>
      </c>
      <c r="J29" s="68" t="str">
        <f>IFERROR(VLOOKUP($I29,追加登録選手!$A$1:$F$1000,COLUMN()-8,FALSE),"")</f>
        <v/>
      </c>
      <c r="K29" s="68" t="str">
        <f>IFERROR(VLOOKUP($I29,追加登録選手!$A$1:$F$1000,COLUMN()-8,FALSE),"")</f>
        <v/>
      </c>
      <c r="L29" s="68" t="str">
        <f>IFERROR(VLOOKUP($I29,追加登録選手!$A$1:$F$1000,COLUMN()-8,FALSE),"")</f>
        <v/>
      </c>
      <c r="M29" s="68" t="str">
        <f>IFERROR(VLOOKUP($I29,追加登録選手!$A$1:$F$1000,COLUMN()-8,FALSE),"")</f>
        <v/>
      </c>
      <c r="N29" s="68" t="str">
        <f>IFERROR(VLOOKUP($I29,追加登録選手!$A$1:$F$1000,COLUMN()-8,FALSE),"")</f>
        <v/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>
        <v>4129</v>
      </c>
    </row>
    <row r="30" spans="1:39">
      <c r="A30" s="27"/>
      <c r="B30" s="61">
        <f t="shared" si="0"/>
        <v>26</v>
      </c>
      <c r="C30" s="61" t="str">
        <f t="shared" si="1"/>
        <v>　　　</v>
      </c>
      <c r="D30" s="61" t="str">
        <f t="shared" si="2"/>
        <v xml:space="preserve"> </v>
      </c>
      <c r="E30" s="61" t="str">
        <f t="shared" si="3"/>
        <v/>
      </c>
      <c r="F30" s="61" t="str">
        <f>記録入力!$C$2</f>
        <v/>
      </c>
      <c r="G30" s="62" t="str">
        <f t="shared" si="4"/>
        <v>　　　()</v>
      </c>
      <c r="H30" s="62"/>
      <c r="I30" s="68">
        <f>MOD(記録入力!$C$1,100)*100+ROW(女子選手!A26)</f>
        <v>26</v>
      </c>
      <c r="J30" s="68" t="str">
        <f>IFERROR(VLOOKUP($I30,追加登録選手!$A$1:$F$1000,COLUMN()-8,FALSE),"")</f>
        <v/>
      </c>
      <c r="K30" s="68" t="str">
        <f>IFERROR(VLOOKUP($I30,追加登録選手!$A$1:$F$1000,COLUMN()-8,FALSE),"")</f>
        <v/>
      </c>
      <c r="L30" s="68" t="str">
        <f>IFERROR(VLOOKUP($I30,追加登録選手!$A$1:$F$1000,COLUMN()-8,FALSE),"")</f>
        <v/>
      </c>
      <c r="M30" s="68" t="str">
        <f>IFERROR(VLOOKUP($I30,追加登録選手!$A$1:$F$1000,COLUMN()-8,FALSE),"")</f>
        <v/>
      </c>
      <c r="N30" s="68" t="str">
        <f>IFERROR(VLOOKUP($I30,追加登録選手!$A$1:$F$1000,COLUMN()-8,FALSE),"")</f>
        <v/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>
        <v>4130</v>
      </c>
      <c r="AM30" t="s">
        <v>69</v>
      </c>
    </row>
    <row r="31" spans="1:39">
      <c r="A31" s="27"/>
      <c r="B31" s="61">
        <f t="shared" si="0"/>
        <v>27</v>
      </c>
      <c r="C31" s="61" t="str">
        <f t="shared" si="1"/>
        <v>　　　</v>
      </c>
      <c r="D31" s="61" t="str">
        <f t="shared" si="2"/>
        <v xml:space="preserve"> </v>
      </c>
      <c r="E31" s="61" t="str">
        <f t="shared" si="3"/>
        <v/>
      </c>
      <c r="F31" s="61" t="str">
        <f>記録入力!$C$2</f>
        <v/>
      </c>
      <c r="G31" s="62" t="str">
        <f t="shared" si="4"/>
        <v>　　　()</v>
      </c>
      <c r="H31" s="62"/>
      <c r="I31" s="68">
        <f>MOD(記録入力!$C$1,100)*100+ROW(女子選手!A27)</f>
        <v>27</v>
      </c>
      <c r="J31" s="68" t="str">
        <f>IFERROR(VLOOKUP($I31,追加登録選手!$A$1:$F$1000,COLUMN()-8,FALSE),"")</f>
        <v/>
      </c>
      <c r="K31" s="68" t="str">
        <f>IFERROR(VLOOKUP($I31,追加登録選手!$A$1:$F$1000,COLUMN()-8,FALSE),"")</f>
        <v/>
      </c>
      <c r="L31" s="68" t="str">
        <f>IFERROR(VLOOKUP($I31,追加登録選手!$A$1:$F$1000,COLUMN()-8,FALSE),"")</f>
        <v/>
      </c>
      <c r="M31" s="68" t="str">
        <f>IFERROR(VLOOKUP($I31,追加登録選手!$A$1:$F$1000,COLUMN()-8,FALSE),"")</f>
        <v/>
      </c>
      <c r="N31" s="68" t="str">
        <f>IFERROR(VLOOKUP($I31,追加登録選手!$A$1:$F$1000,COLUMN()-8,FALSE),"")</f>
        <v/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>
        <v>4131</v>
      </c>
      <c r="AM31" t="s">
        <v>70</v>
      </c>
    </row>
    <row r="32" spans="1:39">
      <c r="A32" s="27"/>
      <c r="B32" s="61">
        <f t="shared" si="0"/>
        <v>28</v>
      </c>
      <c r="C32" s="61" t="str">
        <f t="shared" si="1"/>
        <v>　　　</v>
      </c>
      <c r="D32" s="61" t="str">
        <f t="shared" si="2"/>
        <v xml:space="preserve"> </v>
      </c>
      <c r="E32" s="61" t="str">
        <f t="shared" si="3"/>
        <v/>
      </c>
      <c r="F32" s="61" t="str">
        <f>記録入力!$C$2</f>
        <v/>
      </c>
      <c r="G32" s="62" t="str">
        <f t="shared" si="4"/>
        <v>　　　()</v>
      </c>
      <c r="H32" s="62"/>
      <c r="I32" s="68">
        <f>MOD(記録入力!$C$1,100)*100+ROW(女子選手!A28)</f>
        <v>28</v>
      </c>
      <c r="J32" s="68" t="str">
        <f>IFERROR(VLOOKUP($I32,追加登録選手!$A$1:$F$1000,COLUMN()-8,FALSE),"")</f>
        <v/>
      </c>
      <c r="K32" s="68" t="str">
        <f>IFERROR(VLOOKUP($I32,追加登録選手!$A$1:$F$1000,COLUMN()-8,FALSE),"")</f>
        <v/>
      </c>
      <c r="L32" s="68" t="str">
        <f>IFERROR(VLOOKUP($I32,追加登録選手!$A$1:$F$1000,COLUMN()-8,FALSE),"")</f>
        <v/>
      </c>
      <c r="M32" s="68" t="str">
        <f>IFERROR(VLOOKUP($I32,追加登録選手!$A$1:$F$1000,COLUMN()-8,FALSE),"")</f>
        <v/>
      </c>
      <c r="N32" s="68" t="str">
        <f>IFERROR(VLOOKUP($I32,追加登録選手!$A$1:$F$1000,COLUMN()-8,FALSE),"")</f>
        <v/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>
        <v>4132</v>
      </c>
      <c r="AM32" t="s">
        <v>71</v>
      </c>
    </row>
    <row r="33" spans="1:39">
      <c r="A33" s="27"/>
      <c r="B33" s="61">
        <f t="shared" si="0"/>
        <v>29</v>
      </c>
      <c r="C33" s="61" t="str">
        <f t="shared" si="1"/>
        <v>　　　</v>
      </c>
      <c r="D33" s="61" t="str">
        <f t="shared" si="2"/>
        <v xml:space="preserve"> </v>
      </c>
      <c r="E33" s="61" t="str">
        <f t="shared" si="3"/>
        <v/>
      </c>
      <c r="F33" s="61" t="str">
        <f>記録入力!$C$2</f>
        <v/>
      </c>
      <c r="G33" s="62" t="str">
        <f t="shared" si="4"/>
        <v>　　　()</v>
      </c>
      <c r="H33" s="62"/>
      <c r="I33" s="68">
        <f>MOD(記録入力!$C$1,100)*100+ROW(女子選手!A29)</f>
        <v>29</v>
      </c>
      <c r="J33" s="68" t="str">
        <f>IFERROR(VLOOKUP($I33,追加登録選手!$A$1:$F$1000,COLUMN()-8,FALSE),"")</f>
        <v/>
      </c>
      <c r="K33" s="68" t="str">
        <f>IFERROR(VLOOKUP($I33,追加登録選手!$A$1:$F$1000,COLUMN()-8,FALSE),"")</f>
        <v/>
      </c>
      <c r="L33" s="68" t="str">
        <f>IFERROR(VLOOKUP($I33,追加登録選手!$A$1:$F$1000,COLUMN()-8,FALSE),"")</f>
        <v/>
      </c>
      <c r="M33" s="68" t="str">
        <f>IFERROR(VLOOKUP($I33,追加登録選手!$A$1:$F$1000,COLUMN()-8,FALSE),"")</f>
        <v/>
      </c>
      <c r="N33" s="68" t="str">
        <f>IFERROR(VLOOKUP($I33,追加登録選手!$A$1:$F$1000,COLUMN()-8,FALSE),"")</f>
        <v/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>
        <v>4133</v>
      </c>
      <c r="AM33" t="s">
        <v>72</v>
      </c>
    </row>
    <row r="34" spans="1:39">
      <c r="A34" s="27"/>
      <c r="B34" s="61">
        <f t="shared" si="0"/>
        <v>30</v>
      </c>
      <c r="C34" s="61" t="str">
        <f t="shared" si="1"/>
        <v>　　　</v>
      </c>
      <c r="D34" s="61" t="str">
        <f t="shared" si="2"/>
        <v xml:space="preserve"> </v>
      </c>
      <c r="E34" s="61" t="str">
        <f t="shared" si="3"/>
        <v/>
      </c>
      <c r="F34" s="61" t="str">
        <f>記録入力!$C$2</f>
        <v/>
      </c>
      <c r="G34" s="62" t="str">
        <f t="shared" si="4"/>
        <v>　　　()</v>
      </c>
      <c r="H34" s="62"/>
      <c r="I34" s="68">
        <f>MOD(記録入力!$C$1,100)*100+ROW(女子選手!A30)</f>
        <v>30</v>
      </c>
      <c r="J34" s="68" t="str">
        <f>IFERROR(VLOOKUP($I34,追加登録選手!$A$1:$F$1000,COLUMN()-8,FALSE),"")</f>
        <v/>
      </c>
      <c r="K34" s="68" t="str">
        <f>IFERROR(VLOOKUP($I34,追加登録選手!$A$1:$F$1000,COLUMN()-8,FALSE),"")</f>
        <v/>
      </c>
      <c r="L34" s="68" t="str">
        <f>IFERROR(VLOOKUP($I34,追加登録選手!$A$1:$F$1000,COLUMN()-8,FALSE),"")</f>
        <v/>
      </c>
      <c r="M34" s="68" t="str">
        <f>IFERROR(VLOOKUP($I34,追加登録選手!$A$1:$F$1000,COLUMN()-8,FALSE),"")</f>
        <v/>
      </c>
      <c r="N34" s="68" t="str">
        <f>IFERROR(VLOOKUP($I34,追加登録選手!$A$1:$F$1000,COLUMN()-8,FALSE),"")</f>
        <v/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>
        <v>4134</v>
      </c>
      <c r="AM34" t="s">
        <v>73</v>
      </c>
    </row>
    <row r="35" spans="1:39">
      <c r="A35" s="27"/>
      <c r="B35" s="61">
        <f t="shared" si="0"/>
        <v>31</v>
      </c>
      <c r="C35" s="61" t="str">
        <f t="shared" si="1"/>
        <v>　　　</v>
      </c>
      <c r="D35" s="61" t="str">
        <f t="shared" si="2"/>
        <v xml:space="preserve"> </v>
      </c>
      <c r="E35" s="61" t="str">
        <f t="shared" si="3"/>
        <v/>
      </c>
      <c r="F35" s="61" t="str">
        <f>記録入力!$C$2</f>
        <v/>
      </c>
      <c r="G35" s="62" t="str">
        <f t="shared" si="4"/>
        <v>　　　()</v>
      </c>
      <c r="H35" s="62"/>
      <c r="I35" s="68">
        <f>MOD(記録入力!$C$1,100)*100+ROW(女子選手!A31)</f>
        <v>31</v>
      </c>
      <c r="J35" s="68" t="str">
        <f>IFERROR(VLOOKUP($I35,追加登録選手!$A$1:$F$1000,COLUMN()-8,FALSE),"")</f>
        <v/>
      </c>
      <c r="K35" s="68" t="str">
        <f>IFERROR(VLOOKUP($I35,追加登録選手!$A$1:$F$1000,COLUMN()-8,FALSE),"")</f>
        <v/>
      </c>
      <c r="L35" s="68" t="str">
        <f>IFERROR(VLOOKUP($I35,追加登録選手!$A$1:$F$1000,COLUMN()-8,FALSE),"")</f>
        <v/>
      </c>
      <c r="M35" s="68" t="str">
        <f>IFERROR(VLOOKUP($I35,追加登録選手!$A$1:$F$1000,COLUMN()-8,FALSE),"")</f>
        <v/>
      </c>
      <c r="N35" s="68" t="str">
        <f>IFERROR(VLOOKUP($I35,追加登録選手!$A$1:$F$1000,COLUMN()-8,FALSE),"")</f>
        <v/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>
        <v>4135</v>
      </c>
      <c r="AM35" t="s">
        <v>74</v>
      </c>
    </row>
    <row r="36" spans="1:39">
      <c r="A36" s="27"/>
      <c r="B36" s="61">
        <f t="shared" si="0"/>
        <v>32</v>
      </c>
      <c r="C36" s="61" t="str">
        <f t="shared" si="1"/>
        <v>　　　</v>
      </c>
      <c r="D36" s="61" t="str">
        <f t="shared" si="2"/>
        <v xml:space="preserve"> </v>
      </c>
      <c r="E36" s="61" t="str">
        <f t="shared" si="3"/>
        <v/>
      </c>
      <c r="F36" s="61" t="str">
        <f>記録入力!$C$2</f>
        <v/>
      </c>
      <c r="G36" s="62" t="str">
        <f t="shared" si="4"/>
        <v>　　　()</v>
      </c>
      <c r="H36" s="62"/>
      <c r="I36" s="68">
        <f>MOD(記録入力!$C$1,100)*100+ROW(女子選手!A32)</f>
        <v>32</v>
      </c>
      <c r="J36" s="68" t="str">
        <f>IFERROR(VLOOKUP($I36,追加登録選手!$A$1:$F$1000,COLUMN()-8,FALSE),"")</f>
        <v/>
      </c>
      <c r="K36" s="68" t="str">
        <f>IFERROR(VLOOKUP($I36,追加登録選手!$A$1:$F$1000,COLUMN()-8,FALSE),"")</f>
        <v/>
      </c>
      <c r="L36" s="68" t="str">
        <f>IFERROR(VLOOKUP($I36,追加登録選手!$A$1:$F$1000,COLUMN()-8,FALSE),"")</f>
        <v/>
      </c>
      <c r="M36" s="68" t="str">
        <f>IFERROR(VLOOKUP($I36,追加登録選手!$A$1:$F$1000,COLUMN()-8,FALSE),"")</f>
        <v/>
      </c>
      <c r="N36" s="68" t="str">
        <f>IFERROR(VLOOKUP($I36,追加登録選手!$A$1:$F$1000,COLUMN()-8,FALSE),"")</f>
        <v/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>
        <v>4136</v>
      </c>
      <c r="AM36" t="s">
        <v>75</v>
      </c>
    </row>
    <row r="37" spans="1:39">
      <c r="A37" s="27"/>
      <c r="B37" s="61">
        <f t="shared" si="0"/>
        <v>33</v>
      </c>
      <c r="C37" s="61" t="str">
        <f t="shared" si="1"/>
        <v>　　　</v>
      </c>
      <c r="D37" s="61" t="str">
        <f t="shared" si="2"/>
        <v xml:space="preserve"> </v>
      </c>
      <c r="E37" s="61" t="str">
        <f t="shared" si="3"/>
        <v/>
      </c>
      <c r="F37" s="61" t="str">
        <f>記録入力!$C$2</f>
        <v/>
      </c>
      <c r="G37" s="62" t="str">
        <f t="shared" si="4"/>
        <v>　　　()</v>
      </c>
      <c r="H37" s="62"/>
      <c r="I37" s="68">
        <f>MOD(記録入力!$C$1,100)*100+ROW(女子選手!A33)</f>
        <v>33</v>
      </c>
      <c r="J37" s="68" t="str">
        <f>IFERROR(VLOOKUP($I37,追加登録選手!$A$1:$F$1000,COLUMN()-8,FALSE),"")</f>
        <v/>
      </c>
      <c r="K37" s="68" t="str">
        <f>IFERROR(VLOOKUP($I37,追加登録選手!$A$1:$F$1000,COLUMN()-8,FALSE),"")</f>
        <v/>
      </c>
      <c r="L37" s="68" t="str">
        <f>IFERROR(VLOOKUP($I37,追加登録選手!$A$1:$F$1000,COLUMN()-8,FALSE),"")</f>
        <v/>
      </c>
      <c r="M37" s="68" t="str">
        <f>IFERROR(VLOOKUP($I37,追加登録選手!$A$1:$F$1000,COLUMN()-8,FALSE),"")</f>
        <v/>
      </c>
      <c r="N37" s="68" t="str">
        <f>IFERROR(VLOOKUP($I37,追加登録選手!$A$1:$F$1000,COLUMN()-8,FALSE),"")</f>
        <v/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>
        <v>4137</v>
      </c>
      <c r="AM37" t="s">
        <v>76</v>
      </c>
    </row>
    <row r="38" spans="1:39">
      <c r="A38" s="27"/>
      <c r="B38" s="61">
        <f t="shared" si="0"/>
        <v>34</v>
      </c>
      <c r="C38" s="61" t="str">
        <f t="shared" si="1"/>
        <v>　　　</v>
      </c>
      <c r="D38" s="61" t="str">
        <f t="shared" si="2"/>
        <v xml:space="preserve"> </v>
      </c>
      <c r="E38" s="61" t="str">
        <f t="shared" si="3"/>
        <v/>
      </c>
      <c r="F38" s="61" t="str">
        <f>記録入力!$C$2</f>
        <v/>
      </c>
      <c r="G38" s="62" t="str">
        <f t="shared" si="4"/>
        <v>　　　()</v>
      </c>
      <c r="H38" s="62"/>
      <c r="I38" s="68">
        <f>MOD(記録入力!$C$1,100)*100+ROW(女子選手!A34)</f>
        <v>34</v>
      </c>
      <c r="J38" s="68" t="str">
        <f>IFERROR(VLOOKUP($I38,追加登録選手!$A$1:$F$1000,COLUMN()-8,FALSE),"")</f>
        <v/>
      </c>
      <c r="K38" s="68" t="str">
        <f>IFERROR(VLOOKUP($I38,追加登録選手!$A$1:$F$1000,COLUMN()-8,FALSE),"")</f>
        <v/>
      </c>
      <c r="L38" s="68" t="str">
        <f>IFERROR(VLOOKUP($I38,追加登録選手!$A$1:$F$1000,COLUMN()-8,FALSE),"")</f>
        <v/>
      </c>
      <c r="M38" s="68" t="str">
        <f>IFERROR(VLOOKUP($I38,追加登録選手!$A$1:$F$1000,COLUMN()-8,FALSE),"")</f>
        <v/>
      </c>
      <c r="N38" s="68" t="str">
        <f>IFERROR(VLOOKUP($I38,追加登録選手!$A$1:$F$1000,COLUMN()-8,FALSE),"")</f>
        <v/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>
        <v>4138</v>
      </c>
      <c r="AM38" t="s">
        <v>77</v>
      </c>
    </row>
    <row r="39" spans="1:39">
      <c r="A39" s="27"/>
      <c r="B39" s="61">
        <f t="shared" si="0"/>
        <v>35</v>
      </c>
      <c r="C39" s="61" t="str">
        <f t="shared" si="1"/>
        <v>　　　</v>
      </c>
      <c r="D39" s="61" t="str">
        <f t="shared" si="2"/>
        <v xml:space="preserve"> </v>
      </c>
      <c r="E39" s="61" t="str">
        <f t="shared" si="3"/>
        <v/>
      </c>
      <c r="F39" s="61" t="str">
        <f>記録入力!$C$2</f>
        <v/>
      </c>
      <c r="G39" s="62" t="str">
        <f t="shared" si="4"/>
        <v>　　　()</v>
      </c>
      <c r="H39" s="62"/>
      <c r="I39" s="68">
        <f>MOD(記録入力!$C$1,100)*100+ROW(女子選手!A35)</f>
        <v>35</v>
      </c>
      <c r="J39" s="68" t="str">
        <f>IFERROR(VLOOKUP($I39,追加登録選手!$A$1:$F$1000,COLUMN()-8,FALSE),"")</f>
        <v/>
      </c>
      <c r="K39" s="68" t="str">
        <f>IFERROR(VLOOKUP($I39,追加登録選手!$A$1:$F$1000,COLUMN()-8,FALSE),"")</f>
        <v/>
      </c>
      <c r="L39" s="68" t="str">
        <f>IFERROR(VLOOKUP($I39,追加登録選手!$A$1:$F$1000,COLUMN()-8,FALSE),"")</f>
        <v/>
      </c>
      <c r="M39" s="68" t="str">
        <f>IFERROR(VLOOKUP($I39,追加登録選手!$A$1:$F$1000,COLUMN()-8,FALSE),"")</f>
        <v/>
      </c>
      <c r="N39" s="68" t="str">
        <f>IFERROR(VLOOKUP($I39,追加登録選手!$A$1:$F$1000,COLUMN()-8,FALSE),"")</f>
        <v/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>
        <v>4139</v>
      </c>
      <c r="AM39" t="s">
        <v>78</v>
      </c>
    </row>
    <row r="40" spans="1:39">
      <c r="A40" s="27"/>
      <c r="B40" s="61">
        <f t="shared" si="0"/>
        <v>36</v>
      </c>
      <c r="C40" s="61" t="str">
        <f t="shared" si="1"/>
        <v>　　　</v>
      </c>
      <c r="D40" s="61" t="str">
        <f t="shared" si="2"/>
        <v xml:space="preserve"> </v>
      </c>
      <c r="E40" s="61" t="str">
        <f t="shared" si="3"/>
        <v/>
      </c>
      <c r="F40" s="61" t="str">
        <f>記録入力!$C$2</f>
        <v/>
      </c>
      <c r="G40" s="62" t="str">
        <f t="shared" si="4"/>
        <v>　　　()</v>
      </c>
      <c r="H40" s="62"/>
      <c r="I40" s="68">
        <f>MOD(記録入力!$C$1,100)*100+ROW(女子選手!A36)</f>
        <v>36</v>
      </c>
      <c r="J40" s="68" t="str">
        <f>IFERROR(VLOOKUP($I40,追加登録選手!$A$1:$F$1000,COLUMN()-8,FALSE),"")</f>
        <v/>
      </c>
      <c r="K40" s="68" t="str">
        <f>IFERROR(VLOOKUP($I40,追加登録選手!$A$1:$F$1000,COLUMN()-8,FALSE),"")</f>
        <v/>
      </c>
      <c r="L40" s="68" t="str">
        <f>IFERROR(VLOOKUP($I40,追加登録選手!$A$1:$F$1000,COLUMN()-8,FALSE),"")</f>
        <v/>
      </c>
      <c r="M40" s="68" t="str">
        <f>IFERROR(VLOOKUP($I40,追加登録選手!$A$1:$F$1000,COLUMN()-8,FALSE),"")</f>
        <v/>
      </c>
      <c r="N40" s="68" t="str">
        <f>IFERROR(VLOOKUP($I40,追加登録選手!$A$1:$F$1000,COLUMN()-8,FALSE),"")</f>
        <v/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>
        <v>4140</v>
      </c>
      <c r="AM40" t="s">
        <v>79</v>
      </c>
    </row>
    <row r="41" spans="1:39">
      <c r="A41" s="27"/>
      <c r="B41" s="61">
        <f t="shared" si="0"/>
        <v>37</v>
      </c>
      <c r="C41" s="61" t="str">
        <f t="shared" si="1"/>
        <v>　　　</v>
      </c>
      <c r="D41" s="61" t="str">
        <f t="shared" si="2"/>
        <v xml:space="preserve"> </v>
      </c>
      <c r="E41" s="61" t="str">
        <f t="shared" si="3"/>
        <v/>
      </c>
      <c r="F41" s="61" t="str">
        <f>記録入力!$C$2</f>
        <v/>
      </c>
      <c r="G41" s="62" t="str">
        <f t="shared" si="4"/>
        <v>　　　()</v>
      </c>
      <c r="H41" s="62"/>
      <c r="I41" s="68">
        <f>MOD(記録入力!$C$1,100)*100+ROW(女子選手!A37)</f>
        <v>37</v>
      </c>
      <c r="J41" s="68" t="str">
        <f>IFERROR(VLOOKUP($I41,追加登録選手!$A$1:$F$1000,COLUMN()-8,FALSE),"")</f>
        <v/>
      </c>
      <c r="K41" s="68" t="str">
        <f>IFERROR(VLOOKUP($I41,追加登録選手!$A$1:$F$1000,COLUMN()-8,FALSE),"")</f>
        <v/>
      </c>
      <c r="L41" s="68" t="str">
        <f>IFERROR(VLOOKUP($I41,追加登録選手!$A$1:$F$1000,COLUMN()-8,FALSE),"")</f>
        <v/>
      </c>
      <c r="M41" s="68" t="str">
        <f>IFERROR(VLOOKUP($I41,追加登録選手!$A$1:$F$1000,COLUMN()-8,FALSE),"")</f>
        <v/>
      </c>
      <c r="N41" s="68" t="str">
        <f>IFERROR(VLOOKUP($I41,追加登録選手!$A$1:$F$1000,COLUMN()-8,FALSE),"")</f>
        <v/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>
        <v>4141</v>
      </c>
      <c r="AM41" t="s">
        <v>80</v>
      </c>
    </row>
    <row r="42" spans="1:39">
      <c r="A42" s="27"/>
      <c r="B42" s="61">
        <f t="shared" si="0"/>
        <v>38</v>
      </c>
      <c r="C42" s="61" t="str">
        <f t="shared" si="1"/>
        <v>　　　</v>
      </c>
      <c r="D42" s="61" t="str">
        <f t="shared" si="2"/>
        <v xml:space="preserve"> </v>
      </c>
      <c r="E42" s="61" t="str">
        <f t="shared" si="3"/>
        <v/>
      </c>
      <c r="F42" s="61" t="str">
        <f>記録入力!$C$2</f>
        <v/>
      </c>
      <c r="G42" s="62" t="str">
        <f t="shared" si="4"/>
        <v>　　　()</v>
      </c>
      <c r="H42" s="62"/>
      <c r="I42" s="68">
        <f>MOD(記録入力!$C$1,100)*100+ROW(女子選手!A38)</f>
        <v>38</v>
      </c>
      <c r="J42" s="68" t="str">
        <f>IFERROR(VLOOKUP($I42,追加登録選手!$A$1:$F$1000,COLUMN()-8,FALSE),"")</f>
        <v/>
      </c>
      <c r="K42" s="68" t="str">
        <f>IFERROR(VLOOKUP($I42,追加登録選手!$A$1:$F$1000,COLUMN()-8,FALSE),"")</f>
        <v/>
      </c>
      <c r="L42" s="68" t="str">
        <f>IFERROR(VLOOKUP($I42,追加登録選手!$A$1:$F$1000,COLUMN()-8,FALSE),"")</f>
        <v/>
      </c>
      <c r="M42" s="68" t="str">
        <f>IFERROR(VLOOKUP($I42,追加登録選手!$A$1:$F$1000,COLUMN()-8,FALSE),"")</f>
        <v/>
      </c>
      <c r="N42" s="68" t="str">
        <f>IFERROR(VLOOKUP($I42,追加登録選手!$A$1:$F$1000,COLUMN()-8,FALSE),"")</f>
        <v/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>
        <v>4142</v>
      </c>
      <c r="AM42" t="s">
        <v>81</v>
      </c>
    </row>
    <row r="43" spans="1:39">
      <c r="A43" s="27"/>
      <c r="B43" s="61">
        <f t="shared" si="0"/>
        <v>39</v>
      </c>
      <c r="C43" s="61" t="str">
        <f t="shared" si="1"/>
        <v>　　　</v>
      </c>
      <c r="D43" s="61" t="str">
        <f t="shared" si="2"/>
        <v xml:space="preserve"> </v>
      </c>
      <c r="E43" s="61" t="str">
        <f t="shared" si="3"/>
        <v/>
      </c>
      <c r="F43" s="61" t="str">
        <f>記録入力!$C$2</f>
        <v/>
      </c>
      <c r="G43" s="62" t="str">
        <f t="shared" si="4"/>
        <v>　　　()</v>
      </c>
      <c r="H43" s="62"/>
      <c r="I43" s="68">
        <f>MOD(記録入力!$C$1,100)*100+ROW(女子選手!A39)</f>
        <v>39</v>
      </c>
      <c r="J43" s="68" t="str">
        <f>IFERROR(VLOOKUP($I43,追加登録選手!$A$1:$F$1000,COLUMN()-8,FALSE),"")</f>
        <v/>
      </c>
      <c r="K43" s="68" t="str">
        <f>IFERROR(VLOOKUP($I43,追加登録選手!$A$1:$F$1000,COLUMN()-8,FALSE),"")</f>
        <v/>
      </c>
      <c r="L43" s="68" t="str">
        <f>IFERROR(VLOOKUP($I43,追加登録選手!$A$1:$F$1000,COLUMN()-8,FALSE),"")</f>
        <v/>
      </c>
      <c r="M43" s="68" t="str">
        <f>IFERROR(VLOOKUP($I43,追加登録選手!$A$1:$F$1000,COLUMN()-8,FALSE),"")</f>
        <v/>
      </c>
      <c r="N43" s="68" t="str">
        <f>IFERROR(VLOOKUP($I43,追加登録選手!$A$1:$F$1000,COLUMN()-8,FALSE),"")</f>
        <v/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>
        <v>4143</v>
      </c>
      <c r="AM43" t="s">
        <v>82</v>
      </c>
    </row>
    <row r="44" spans="1:39">
      <c r="A44" s="27"/>
      <c r="B44" s="61">
        <f t="shared" si="0"/>
        <v>40</v>
      </c>
      <c r="C44" s="61" t="str">
        <f t="shared" si="1"/>
        <v>　　　</v>
      </c>
      <c r="D44" s="61" t="str">
        <f t="shared" si="2"/>
        <v xml:space="preserve"> </v>
      </c>
      <c r="E44" s="61" t="str">
        <f t="shared" si="3"/>
        <v/>
      </c>
      <c r="F44" s="61" t="str">
        <f>記録入力!$C$2</f>
        <v/>
      </c>
      <c r="G44" s="62" t="str">
        <f t="shared" si="4"/>
        <v>　　　()</v>
      </c>
      <c r="H44" s="62"/>
      <c r="I44" s="68">
        <f>MOD(記録入力!$C$1,100)*100+ROW(女子選手!A40)</f>
        <v>40</v>
      </c>
      <c r="J44" s="68" t="str">
        <f>IFERROR(VLOOKUP($I44,追加登録選手!$A$1:$F$1000,COLUMN()-8,FALSE),"")</f>
        <v/>
      </c>
      <c r="K44" s="68" t="str">
        <f>IFERROR(VLOOKUP($I44,追加登録選手!$A$1:$F$1000,COLUMN()-8,FALSE),"")</f>
        <v/>
      </c>
      <c r="L44" s="68" t="str">
        <f>IFERROR(VLOOKUP($I44,追加登録選手!$A$1:$F$1000,COLUMN()-8,FALSE),"")</f>
        <v/>
      </c>
      <c r="M44" s="68" t="str">
        <f>IFERROR(VLOOKUP($I44,追加登録選手!$A$1:$F$1000,COLUMN()-8,FALSE),"")</f>
        <v/>
      </c>
      <c r="N44" s="68" t="str">
        <f>IFERROR(VLOOKUP($I44,追加登録選手!$A$1:$F$1000,COLUMN()-8,FALSE),"")</f>
        <v/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>
        <v>4144</v>
      </c>
      <c r="AM44" t="s">
        <v>83</v>
      </c>
    </row>
    <row r="45" spans="1:39">
      <c r="A45" s="27"/>
      <c r="B45" s="61">
        <f t="shared" si="0"/>
        <v>41</v>
      </c>
      <c r="C45" s="61" t="str">
        <f t="shared" si="1"/>
        <v>　　　</v>
      </c>
      <c r="D45" s="61" t="str">
        <f t="shared" si="2"/>
        <v xml:space="preserve"> </v>
      </c>
      <c r="E45" s="61" t="str">
        <f t="shared" si="3"/>
        <v/>
      </c>
      <c r="F45" s="61" t="str">
        <f>記録入力!$C$2</f>
        <v/>
      </c>
      <c r="G45" s="62" t="str">
        <f t="shared" si="4"/>
        <v>　　　()</v>
      </c>
      <c r="H45" s="62"/>
      <c r="I45" s="68">
        <f>MOD(記録入力!$C$1,100)*100+ROW(女子選手!A41)</f>
        <v>41</v>
      </c>
      <c r="J45" s="68" t="str">
        <f>IFERROR(VLOOKUP($I45,追加登録選手!$A$1:$F$1000,COLUMN()-8,FALSE),"")</f>
        <v/>
      </c>
      <c r="K45" s="68" t="str">
        <f>IFERROR(VLOOKUP($I45,追加登録選手!$A$1:$F$1000,COLUMN()-8,FALSE),"")</f>
        <v/>
      </c>
      <c r="L45" s="68" t="str">
        <f>IFERROR(VLOOKUP($I45,追加登録選手!$A$1:$F$1000,COLUMN()-8,FALSE),"")</f>
        <v/>
      </c>
      <c r="M45" s="68" t="str">
        <f>IFERROR(VLOOKUP($I45,追加登録選手!$A$1:$F$1000,COLUMN()-8,FALSE),"")</f>
        <v/>
      </c>
      <c r="N45" s="68" t="str">
        <f>IFERROR(VLOOKUP($I45,追加登録選手!$A$1:$F$1000,COLUMN()-8,FALSE),"")</f>
        <v/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>
        <v>4145</v>
      </c>
      <c r="AM45" t="s">
        <v>84</v>
      </c>
    </row>
    <row r="46" spans="1:39">
      <c r="A46" s="27"/>
      <c r="B46" s="61">
        <f t="shared" si="0"/>
        <v>42</v>
      </c>
      <c r="C46" s="61" t="str">
        <f t="shared" si="1"/>
        <v>　　　</v>
      </c>
      <c r="D46" s="61" t="str">
        <f t="shared" si="2"/>
        <v xml:space="preserve"> </v>
      </c>
      <c r="E46" s="61" t="str">
        <f t="shared" si="3"/>
        <v/>
      </c>
      <c r="F46" s="61" t="str">
        <f>記録入力!$C$2</f>
        <v/>
      </c>
      <c r="G46" s="62" t="str">
        <f t="shared" si="4"/>
        <v>　　　()</v>
      </c>
      <c r="H46" s="62"/>
      <c r="I46" s="68">
        <f>MOD(記録入力!$C$1,100)*100+ROW(女子選手!A42)</f>
        <v>42</v>
      </c>
      <c r="J46" s="68" t="str">
        <f>IFERROR(VLOOKUP($I46,追加登録選手!$A$1:$F$1000,COLUMN()-8,FALSE),"")</f>
        <v/>
      </c>
      <c r="K46" s="68" t="str">
        <f>IFERROR(VLOOKUP($I46,追加登録選手!$A$1:$F$1000,COLUMN()-8,FALSE),"")</f>
        <v/>
      </c>
      <c r="L46" s="68" t="str">
        <f>IFERROR(VLOOKUP($I46,追加登録選手!$A$1:$F$1000,COLUMN()-8,FALSE),"")</f>
        <v/>
      </c>
      <c r="M46" s="68" t="str">
        <f>IFERROR(VLOOKUP($I46,追加登録選手!$A$1:$F$1000,COLUMN()-8,FALSE),"")</f>
        <v/>
      </c>
      <c r="N46" s="68" t="str">
        <f>IFERROR(VLOOKUP($I46,追加登録選手!$A$1:$F$1000,COLUMN()-8,FALSE),"")</f>
        <v/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>
        <v>4146</v>
      </c>
      <c r="AM46" t="s">
        <v>85</v>
      </c>
    </row>
    <row r="47" spans="1:39">
      <c r="A47" s="27"/>
      <c r="B47" s="61">
        <f t="shared" si="0"/>
        <v>43</v>
      </c>
      <c r="C47" s="61" t="str">
        <f t="shared" si="1"/>
        <v>　　　</v>
      </c>
      <c r="D47" s="61" t="str">
        <f t="shared" si="2"/>
        <v xml:space="preserve"> </v>
      </c>
      <c r="E47" s="61" t="str">
        <f t="shared" si="3"/>
        <v/>
      </c>
      <c r="F47" s="61" t="str">
        <f>記録入力!$C$2</f>
        <v/>
      </c>
      <c r="G47" s="62" t="str">
        <f t="shared" si="4"/>
        <v>　　　()</v>
      </c>
      <c r="H47" s="62"/>
      <c r="I47" s="68">
        <f>MOD(記録入力!$C$1,100)*100+ROW(女子選手!A43)</f>
        <v>43</v>
      </c>
      <c r="J47" s="68" t="str">
        <f>IFERROR(VLOOKUP($I47,追加登録選手!$A$1:$F$1000,COLUMN()-8,FALSE),"")</f>
        <v/>
      </c>
      <c r="K47" s="68" t="str">
        <f>IFERROR(VLOOKUP($I47,追加登録選手!$A$1:$F$1000,COLUMN()-8,FALSE),"")</f>
        <v/>
      </c>
      <c r="L47" s="68" t="str">
        <f>IFERROR(VLOOKUP($I47,追加登録選手!$A$1:$F$1000,COLUMN()-8,FALSE),"")</f>
        <v/>
      </c>
      <c r="M47" s="68" t="str">
        <f>IFERROR(VLOOKUP($I47,追加登録選手!$A$1:$F$1000,COLUMN()-8,FALSE),"")</f>
        <v/>
      </c>
      <c r="N47" s="68" t="str">
        <f>IFERROR(VLOOKUP($I47,追加登録選手!$A$1:$F$1000,COLUMN()-8,FALSE),"")</f>
        <v/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>
        <v>4147</v>
      </c>
      <c r="AM47" t="s">
        <v>86</v>
      </c>
    </row>
    <row r="48" spans="1:39">
      <c r="A48" s="27"/>
      <c r="B48" s="61">
        <f t="shared" si="0"/>
        <v>44</v>
      </c>
      <c r="C48" s="61" t="str">
        <f t="shared" si="1"/>
        <v>　　　</v>
      </c>
      <c r="D48" s="61" t="str">
        <f t="shared" si="2"/>
        <v xml:space="preserve"> </v>
      </c>
      <c r="E48" s="61" t="str">
        <f t="shared" si="3"/>
        <v/>
      </c>
      <c r="F48" s="61" t="str">
        <f>記録入力!$C$2</f>
        <v/>
      </c>
      <c r="G48" s="62" t="str">
        <f t="shared" si="4"/>
        <v>　　　()</v>
      </c>
      <c r="H48" s="62"/>
      <c r="I48" s="68">
        <f>MOD(記録入力!$C$1,100)*100+ROW(女子選手!A44)</f>
        <v>44</v>
      </c>
      <c r="J48" s="68" t="str">
        <f>IFERROR(VLOOKUP($I48,追加登録選手!$A$1:$F$1000,COLUMN()-8,FALSE),"")</f>
        <v/>
      </c>
      <c r="K48" s="68" t="str">
        <f>IFERROR(VLOOKUP($I48,追加登録選手!$A$1:$F$1000,COLUMN()-8,FALSE),"")</f>
        <v/>
      </c>
      <c r="L48" s="68" t="str">
        <f>IFERROR(VLOOKUP($I48,追加登録選手!$A$1:$F$1000,COLUMN()-8,FALSE),"")</f>
        <v/>
      </c>
      <c r="M48" s="68" t="str">
        <f>IFERROR(VLOOKUP($I48,追加登録選手!$A$1:$F$1000,COLUMN()-8,FALSE),"")</f>
        <v/>
      </c>
      <c r="N48" s="68" t="str">
        <f>IFERROR(VLOOKUP($I48,追加登録選手!$A$1:$F$1000,COLUMN()-8,FALSE),"")</f>
        <v/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>
        <v>4148</v>
      </c>
      <c r="AM48" t="s">
        <v>87</v>
      </c>
    </row>
    <row r="49" spans="1:37">
      <c r="A49" s="27"/>
      <c r="B49" s="61">
        <f t="shared" si="0"/>
        <v>45</v>
      </c>
      <c r="C49" s="61" t="str">
        <f t="shared" si="1"/>
        <v>　　　</v>
      </c>
      <c r="D49" s="61" t="str">
        <f t="shared" si="2"/>
        <v xml:space="preserve"> </v>
      </c>
      <c r="E49" s="61" t="str">
        <f t="shared" si="3"/>
        <v/>
      </c>
      <c r="F49" s="61" t="str">
        <f>記録入力!$C$2</f>
        <v/>
      </c>
      <c r="G49" s="62" t="str">
        <f t="shared" si="4"/>
        <v>　　　()</v>
      </c>
      <c r="H49" s="62"/>
      <c r="I49" s="68">
        <f>MOD(記録入力!$C$1,100)*100+ROW(女子選手!A45)</f>
        <v>45</v>
      </c>
      <c r="J49" s="68" t="str">
        <f>IFERROR(VLOOKUP($I49,追加登録選手!$A$1:$F$1000,COLUMN()-8,FALSE),"")</f>
        <v/>
      </c>
      <c r="K49" s="68" t="str">
        <f>IFERROR(VLOOKUP($I49,追加登録選手!$A$1:$F$1000,COLUMN()-8,FALSE),"")</f>
        <v/>
      </c>
      <c r="L49" s="68" t="str">
        <f>IFERROR(VLOOKUP($I49,追加登録選手!$A$1:$F$1000,COLUMN()-8,FALSE),"")</f>
        <v/>
      </c>
      <c r="M49" s="68" t="str">
        <f>IFERROR(VLOOKUP($I49,追加登録選手!$A$1:$F$1000,COLUMN()-8,FALSE),"")</f>
        <v/>
      </c>
      <c r="N49" s="68" t="str">
        <f>IFERROR(VLOOKUP($I49,追加登録選手!$A$1:$F$1000,COLUMN()-8,FALSE),"")</f>
        <v/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1:37">
      <c r="A50" s="27"/>
      <c r="B50" s="61">
        <f t="shared" si="0"/>
        <v>46</v>
      </c>
      <c r="C50" s="61" t="str">
        <f t="shared" si="1"/>
        <v>　　　</v>
      </c>
      <c r="D50" s="61" t="str">
        <f t="shared" si="2"/>
        <v xml:space="preserve"> </v>
      </c>
      <c r="E50" s="61" t="str">
        <f t="shared" si="3"/>
        <v/>
      </c>
      <c r="F50" s="61" t="str">
        <f>記録入力!$C$2</f>
        <v/>
      </c>
      <c r="G50" s="62" t="str">
        <f t="shared" si="4"/>
        <v>　　　()</v>
      </c>
      <c r="H50" s="62"/>
      <c r="I50" s="68">
        <f>MOD(記録入力!$C$1,100)*100+ROW(女子選手!A46)</f>
        <v>46</v>
      </c>
      <c r="J50" s="68" t="str">
        <f>IFERROR(VLOOKUP($I50,追加登録選手!$A$1:$F$1000,COLUMN()-8,FALSE),"")</f>
        <v/>
      </c>
      <c r="K50" s="68" t="str">
        <f>IFERROR(VLOOKUP($I50,追加登録選手!$A$1:$F$1000,COLUMN()-8,FALSE),"")</f>
        <v/>
      </c>
      <c r="L50" s="68" t="str">
        <f>IFERROR(VLOOKUP($I50,追加登録選手!$A$1:$F$1000,COLUMN()-8,FALSE),"")</f>
        <v/>
      </c>
      <c r="M50" s="68" t="str">
        <f>IFERROR(VLOOKUP($I50,追加登録選手!$A$1:$F$1000,COLUMN()-8,FALSE),"")</f>
        <v/>
      </c>
      <c r="N50" s="68" t="str">
        <f>IFERROR(VLOOKUP($I50,追加登録選手!$A$1:$F$1000,COLUMN()-8,FALSE),"")</f>
        <v/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7">
      <c r="A51" s="27"/>
      <c r="B51" s="61">
        <f t="shared" si="0"/>
        <v>47</v>
      </c>
      <c r="C51" s="61" t="str">
        <f t="shared" si="1"/>
        <v>　　　</v>
      </c>
      <c r="D51" s="61" t="str">
        <f t="shared" si="2"/>
        <v xml:space="preserve"> </v>
      </c>
      <c r="E51" s="61" t="str">
        <f t="shared" si="3"/>
        <v/>
      </c>
      <c r="F51" s="61" t="str">
        <f>記録入力!$C$2</f>
        <v/>
      </c>
      <c r="G51" s="62" t="str">
        <f t="shared" si="4"/>
        <v>　　　()</v>
      </c>
      <c r="H51" s="62"/>
      <c r="I51" s="68">
        <f>MOD(記録入力!$C$1,100)*100+ROW(女子選手!A47)</f>
        <v>47</v>
      </c>
      <c r="J51" s="68" t="str">
        <f>IFERROR(VLOOKUP($I51,追加登録選手!$A$1:$F$1000,COLUMN()-8,FALSE),"")</f>
        <v/>
      </c>
      <c r="K51" s="68" t="str">
        <f>IFERROR(VLOOKUP($I51,追加登録選手!$A$1:$F$1000,COLUMN()-8,FALSE),"")</f>
        <v/>
      </c>
      <c r="L51" s="68" t="str">
        <f>IFERROR(VLOOKUP($I51,追加登録選手!$A$1:$F$1000,COLUMN()-8,FALSE),"")</f>
        <v/>
      </c>
      <c r="M51" s="68" t="str">
        <f>IFERROR(VLOOKUP($I51,追加登録選手!$A$1:$F$1000,COLUMN()-8,FALSE),"")</f>
        <v/>
      </c>
      <c r="N51" s="68" t="str">
        <f>IFERROR(VLOOKUP($I51,追加登録選手!$A$1:$F$1000,COLUMN()-8,FALSE),"")</f>
        <v/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1:37">
      <c r="A52" s="27"/>
      <c r="B52" s="61">
        <f t="shared" si="0"/>
        <v>48</v>
      </c>
      <c r="C52" s="61" t="str">
        <f t="shared" si="1"/>
        <v>　　　</v>
      </c>
      <c r="D52" s="61" t="str">
        <f t="shared" si="2"/>
        <v xml:space="preserve"> </v>
      </c>
      <c r="E52" s="61" t="str">
        <f t="shared" si="3"/>
        <v/>
      </c>
      <c r="F52" s="61" t="str">
        <f>記録入力!$C$2</f>
        <v/>
      </c>
      <c r="G52" s="62" t="str">
        <f t="shared" si="4"/>
        <v>　　　()</v>
      </c>
      <c r="H52" s="62"/>
      <c r="I52" s="68">
        <f>MOD(記録入力!$C$1,100)*100+ROW(女子選手!A48)</f>
        <v>48</v>
      </c>
      <c r="J52" s="68" t="str">
        <f>IFERROR(VLOOKUP($I52,追加登録選手!$A$1:$F$1000,COLUMN()-8,FALSE),"")</f>
        <v/>
      </c>
      <c r="K52" s="68" t="str">
        <f>IFERROR(VLOOKUP($I52,追加登録選手!$A$1:$F$1000,COLUMN()-8,FALSE),"")</f>
        <v/>
      </c>
      <c r="L52" s="68" t="str">
        <f>IFERROR(VLOOKUP($I52,追加登録選手!$A$1:$F$1000,COLUMN()-8,FALSE),"")</f>
        <v/>
      </c>
      <c r="M52" s="68" t="str">
        <f>IFERROR(VLOOKUP($I52,追加登録選手!$A$1:$F$1000,COLUMN()-8,FALSE),"")</f>
        <v/>
      </c>
      <c r="N52" s="68" t="str">
        <f>IFERROR(VLOOKUP($I52,追加登録選手!$A$1:$F$1000,COLUMN()-8,FALSE),"")</f>
        <v/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37">
      <c r="A53" s="27"/>
      <c r="B53" s="61">
        <f t="shared" si="0"/>
        <v>49</v>
      </c>
      <c r="C53" s="61" t="str">
        <f t="shared" si="1"/>
        <v>　　　</v>
      </c>
      <c r="D53" s="61" t="str">
        <f t="shared" si="2"/>
        <v xml:space="preserve"> </v>
      </c>
      <c r="E53" s="61" t="str">
        <f t="shared" si="3"/>
        <v/>
      </c>
      <c r="F53" s="61" t="str">
        <f>記録入力!$C$2</f>
        <v/>
      </c>
      <c r="G53" s="62" t="str">
        <f t="shared" si="4"/>
        <v>　　　()</v>
      </c>
      <c r="H53" s="62"/>
      <c r="I53" s="68">
        <f>MOD(記録入力!$C$1,100)*100+ROW(女子選手!A49)</f>
        <v>49</v>
      </c>
      <c r="J53" s="68" t="str">
        <f>IFERROR(VLOOKUP($I53,追加登録選手!$A$1:$F$1000,COLUMN()-8,FALSE),"")</f>
        <v/>
      </c>
      <c r="K53" s="68" t="str">
        <f>IFERROR(VLOOKUP($I53,追加登録選手!$A$1:$F$1000,COLUMN()-8,FALSE),"")</f>
        <v/>
      </c>
      <c r="L53" s="68" t="str">
        <f>IFERROR(VLOOKUP($I53,追加登録選手!$A$1:$F$1000,COLUMN()-8,FALSE),"")</f>
        <v/>
      </c>
      <c r="M53" s="68" t="str">
        <f>IFERROR(VLOOKUP($I53,追加登録選手!$A$1:$F$1000,COLUMN()-8,FALSE),"")</f>
        <v/>
      </c>
      <c r="N53" s="68" t="str">
        <f>IFERROR(VLOOKUP($I53,追加登録選手!$A$1:$F$1000,COLUMN()-8,FALSE),"")</f>
        <v/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37">
      <c r="A54" s="27"/>
      <c r="B54" s="61">
        <f t="shared" si="0"/>
        <v>50</v>
      </c>
      <c r="C54" s="61" t="str">
        <f t="shared" si="1"/>
        <v>　　　</v>
      </c>
      <c r="D54" s="61" t="str">
        <f t="shared" si="2"/>
        <v xml:space="preserve"> </v>
      </c>
      <c r="E54" s="61" t="str">
        <f t="shared" si="3"/>
        <v/>
      </c>
      <c r="F54" s="61" t="str">
        <f>記録入力!$C$2</f>
        <v/>
      </c>
      <c r="G54" s="62" t="str">
        <f t="shared" si="4"/>
        <v>　　　()</v>
      </c>
      <c r="H54" s="62"/>
      <c r="I54" s="68">
        <f>MOD(記録入力!$C$1,100)*100+ROW(女子選手!A50)</f>
        <v>50</v>
      </c>
      <c r="J54" s="68" t="str">
        <f>IFERROR(VLOOKUP($I54,追加登録選手!$A$1:$F$1000,COLUMN()-8,FALSE),"")</f>
        <v/>
      </c>
      <c r="K54" s="68" t="str">
        <f>IFERROR(VLOOKUP($I54,追加登録選手!$A$1:$F$1000,COLUMN()-8,FALSE),"")</f>
        <v/>
      </c>
      <c r="L54" s="68" t="str">
        <f>IFERROR(VLOOKUP($I54,追加登録選手!$A$1:$F$1000,COLUMN()-8,FALSE),"")</f>
        <v/>
      </c>
      <c r="M54" s="68" t="str">
        <f>IFERROR(VLOOKUP($I54,追加登録選手!$A$1:$F$1000,COLUMN()-8,FALSE),"")</f>
        <v/>
      </c>
      <c r="N54" s="68" t="str">
        <f>IFERROR(VLOOKUP($I54,追加登録選手!$A$1:$F$1000,COLUMN()-8,FALSE),"")</f>
        <v/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37">
      <c r="A55" s="27"/>
      <c r="B55" s="61">
        <f t="shared" si="0"/>
        <v>51</v>
      </c>
      <c r="C55" s="61" t="str">
        <f t="shared" si="1"/>
        <v>　　　</v>
      </c>
      <c r="D55" s="61" t="str">
        <f t="shared" si="2"/>
        <v xml:space="preserve"> </v>
      </c>
      <c r="E55" s="61" t="str">
        <f t="shared" si="3"/>
        <v/>
      </c>
      <c r="F55" s="61" t="str">
        <f>記録入力!$C$2</f>
        <v/>
      </c>
      <c r="G55" s="62" t="str">
        <f t="shared" si="4"/>
        <v>　　　()</v>
      </c>
      <c r="H55" s="62"/>
      <c r="I55" s="68">
        <f>MOD(記録入力!$C$1,100)*100+ROW(女子選手!A51)</f>
        <v>51</v>
      </c>
      <c r="J55" s="68" t="str">
        <f>IFERROR(VLOOKUP($I55,追加登録選手!$A$1:$F$1000,COLUMN()-8,FALSE),"")</f>
        <v/>
      </c>
      <c r="K55" s="68" t="str">
        <f>IFERROR(VLOOKUP($I55,追加登録選手!$A$1:$F$1000,COLUMN()-8,FALSE),"")</f>
        <v/>
      </c>
      <c r="L55" s="68" t="str">
        <f>IFERROR(VLOOKUP($I55,追加登録選手!$A$1:$F$1000,COLUMN()-8,FALSE),"")</f>
        <v/>
      </c>
      <c r="M55" s="68" t="str">
        <f>IFERROR(VLOOKUP($I55,追加登録選手!$A$1:$F$1000,COLUMN()-8,FALSE),"")</f>
        <v/>
      </c>
      <c r="N55" s="68" t="str">
        <f>IFERROR(VLOOKUP($I55,追加登録選手!$A$1:$F$1000,COLUMN()-8,FALSE),"")</f>
        <v/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37">
      <c r="A56" s="27"/>
      <c r="B56" s="61">
        <f t="shared" si="0"/>
        <v>52</v>
      </c>
      <c r="C56" s="61" t="str">
        <f t="shared" si="1"/>
        <v>　　　</v>
      </c>
      <c r="D56" s="61" t="str">
        <f t="shared" si="2"/>
        <v xml:space="preserve"> </v>
      </c>
      <c r="E56" s="61" t="str">
        <f t="shared" si="3"/>
        <v/>
      </c>
      <c r="F56" s="61" t="str">
        <f>記録入力!$C$2</f>
        <v/>
      </c>
      <c r="G56" s="62" t="str">
        <f t="shared" si="4"/>
        <v>　　　()</v>
      </c>
      <c r="H56" s="62"/>
      <c r="I56" s="68">
        <f>MOD(記録入力!$C$1,100)*100+ROW(女子選手!A52)</f>
        <v>52</v>
      </c>
      <c r="J56" s="68" t="str">
        <f>IFERROR(VLOOKUP($I56,追加登録選手!$A$1:$F$1000,COLUMN()-8,FALSE),"")</f>
        <v/>
      </c>
      <c r="K56" s="68" t="str">
        <f>IFERROR(VLOOKUP($I56,追加登録選手!$A$1:$F$1000,COLUMN()-8,FALSE),"")</f>
        <v/>
      </c>
      <c r="L56" s="68" t="str">
        <f>IFERROR(VLOOKUP($I56,追加登録選手!$A$1:$F$1000,COLUMN()-8,FALSE),"")</f>
        <v/>
      </c>
      <c r="M56" s="68" t="str">
        <f>IFERROR(VLOOKUP($I56,追加登録選手!$A$1:$F$1000,COLUMN()-8,FALSE),"")</f>
        <v/>
      </c>
      <c r="N56" s="68" t="str">
        <f>IFERROR(VLOOKUP($I56,追加登録選手!$A$1:$F$1000,COLUMN()-8,FALSE),"")</f>
        <v/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37">
      <c r="A57" s="27"/>
      <c r="B57" s="61">
        <f t="shared" si="0"/>
        <v>53</v>
      </c>
      <c r="C57" s="61" t="str">
        <f t="shared" si="1"/>
        <v>　　　</v>
      </c>
      <c r="D57" s="61" t="str">
        <f t="shared" si="2"/>
        <v xml:space="preserve"> </v>
      </c>
      <c r="E57" s="61" t="str">
        <f t="shared" si="3"/>
        <v/>
      </c>
      <c r="F57" s="61" t="str">
        <f>記録入力!$C$2</f>
        <v/>
      </c>
      <c r="G57" s="62" t="str">
        <f t="shared" si="4"/>
        <v>　　　()</v>
      </c>
      <c r="H57" s="62"/>
      <c r="I57" s="68">
        <f>MOD(記録入力!$C$1,100)*100+ROW(女子選手!A53)</f>
        <v>53</v>
      </c>
      <c r="J57" s="68" t="str">
        <f>IFERROR(VLOOKUP($I57,追加登録選手!$A$1:$F$1000,COLUMN()-8,FALSE),"")</f>
        <v/>
      </c>
      <c r="K57" s="68" t="str">
        <f>IFERROR(VLOOKUP($I57,追加登録選手!$A$1:$F$1000,COLUMN()-8,FALSE),"")</f>
        <v/>
      </c>
      <c r="L57" s="68" t="str">
        <f>IFERROR(VLOOKUP($I57,追加登録選手!$A$1:$F$1000,COLUMN()-8,FALSE),"")</f>
        <v/>
      </c>
      <c r="M57" s="68" t="str">
        <f>IFERROR(VLOOKUP($I57,追加登録選手!$A$1:$F$1000,COLUMN()-8,FALSE),"")</f>
        <v/>
      </c>
      <c r="N57" s="68" t="str">
        <f>IFERROR(VLOOKUP($I57,追加登録選手!$A$1:$F$1000,COLUMN()-8,FALSE),"")</f>
        <v/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37">
      <c r="A58" s="27"/>
      <c r="B58" s="61">
        <f t="shared" si="0"/>
        <v>54</v>
      </c>
      <c r="C58" s="61" t="str">
        <f t="shared" si="1"/>
        <v>　　　</v>
      </c>
      <c r="D58" s="61" t="str">
        <f t="shared" si="2"/>
        <v xml:space="preserve"> </v>
      </c>
      <c r="E58" s="61" t="str">
        <f t="shared" si="3"/>
        <v/>
      </c>
      <c r="F58" s="61" t="str">
        <f>記録入力!$C$2</f>
        <v/>
      </c>
      <c r="G58" s="62" t="str">
        <f t="shared" si="4"/>
        <v>　　　()</v>
      </c>
      <c r="H58" s="62"/>
      <c r="I58" s="68">
        <f>MOD(記録入力!$C$1,100)*100+ROW(女子選手!A54)</f>
        <v>54</v>
      </c>
      <c r="J58" s="68" t="str">
        <f>IFERROR(VLOOKUP($I58,追加登録選手!$A$1:$F$1000,COLUMN()-8,FALSE),"")</f>
        <v/>
      </c>
      <c r="K58" s="68" t="str">
        <f>IFERROR(VLOOKUP($I58,追加登録選手!$A$1:$F$1000,COLUMN()-8,FALSE),"")</f>
        <v/>
      </c>
      <c r="L58" s="68" t="str">
        <f>IFERROR(VLOOKUP($I58,追加登録選手!$A$1:$F$1000,COLUMN()-8,FALSE),"")</f>
        <v/>
      </c>
      <c r="M58" s="68" t="str">
        <f>IFERROR(VLOOKUP($I58,追加登録選手!$A$1:$F$1000,COLUMN()-8,FALSE),"")</f>
        <v/>
      </c>
      <c r="N58" s="68" t="str">
        <f>IFERROR(VLOOKUP($I58,追加登録選手!$A$1:$F$1000,COLUMN()-8,FALSE),"")</f>
        <v/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37">
      <c r="A59" s="27"/>
      <c r="B59" s="61">
        <f t="shared" si="0"/>
        <v>55</v>
      </c>
      <c r="C59" s="61" t="str">
        <f t="shared" si="1"/>
        <v>　　　</v>
      </c>
      <c r="D59" s="61" t="str">
        <f t="shared" si="2"/>
        <v xml:space="preserve"> </v>
      </c>
      <c r="E59" s="61" t="str">
        <f t="shared" si="3"/>
        <v/>
      </c>
      <c r="F59" s="61" t="str">
        <f>記録入力!$C$2</f>
        <v/>
      </c>
      <c r="G59" s="62" t="str">
        <f t="shared" si="4"/>
        <v>　　　()</v>
      </c>
      <c r="H59" s="62"/>
      <c r="I59" s="68">
        <f>MOD(記録入力!$C$1,100)*100+ROW(女子選手!A55)</f>
        <v>55</v>
      </c>
      <c r="J59" s="68" t="str">
        <f>IFERROR(VLOOKUP($I59,追加登録選手!$A$1:$F$1000,COLUMN()-8,FALSE),"")</f>
        <v/>
      </c>
      <c r="K59" s="68" t="str">
        <f>IFERROR(VLOOKUP($I59,追加登録選手!$A$1:$F$1000,COLUMN()-8,FALSE),"")</f>
        <v/>
      </c>
      <c r="L59" s="68" t="str">
        <f>IFERROR(VLOOKUP($I59,追加登録選手!$A$1:$F$1000,COLUMN()-8,FALSE),"")</f>
        <v/>
      </c>
      <c r="M59" s="68" t="str">
        <f>IFERROR(VLOOKUP($I59,追加登録選手!$A$1:$F$1000,COLUMN()-8,FALSE),"")</f>
        <v/>
      </c>
      <c r="N59" s="68" t="str">
        <f>IFERROR(VLOOKUP($I59,追加登録選手!$A$1:$F$1000,COLUMN()-8,FALSE),"")</f>
        <v/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1:37">
      <c r="A60" s="27"/>
      <c r="B60" s="61">
        <f t="shared" si="0"/>
        <v>56</v>
      </c>
      <c r="C60" s="61" t="str">
        <f t="shared" si="1"/>
        <v>　　　</v>
      </c>
      <c r="D60" s="61" t="str">
        <f t="shared" si="2"/>
        <v xml:space="preserve"> </v>
      </c>
      <c r="E60" s="61" t="str">
        <f t="shared" si="3"/>
        <v/>
      </c>
      <c r="F60" s="61" t="str">
        <f>記録入力!$C$2</f>
        <v/>
      </c>
      <c r="G60" s="62" t="str">
        <f t="shared" si="4"/>
        <v>　　　()</v>
      </c>
      <c r="H60" s="62"/>
      <c r="I60" s="68">
        <f>MOD(記録入力!$C$1,100)*100+ROW(女子選手!A56)</f>
        <v>56</v>
      </c>
      <c r="J60" s="68" t="str">
        <f>IFERROR(VLOOKUP($I60,追加登録選手!$A$1:$F$1000,COLUMN()-8,FALSE),"")</f>
        <v/>
      </c>
      <c r="K60" s="68" t="str">
        <f>IFERROR(VLOOKUP($I60,追加登録選手!$A$1:$F$1000,COLUMN()-8,FALSE),"")</f>
        <v/>
      </c>
      <c r="L60" s="68" t="str">
        <f>IFERROR(VLOOKUP($I60,追加登録選手!$A$1:$F$1000,COLUMN()-8,FALSE),"")</f>
        <v/>
      </c>
      <c r="M60" s="68" t="str">
        <f>IFERROR(VLOOKUP($I60,追加登録選手!$A$1:$F$1000,COLUMN()-8,FALSE),"")</f>
        <v/>
      </c>
      <c r="N60" s="68" t="str">
        <f>IFERROR(VLOOKUP($I60,追加登録選手!$A$1:$F$1000,COLUMN()-8,FALSE),"")</f>
        <v/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  <row r="61" spans="1:37">
      <c r="A61" s="27"/>
      <c r="B61" s="61">
        <f t="shared" si="0"/>
        <v>57</v>
      </c>
      <c r="C61" s="61" t="str">
        <f t="shared" si="1"/>
        <v>　　　</v>
      </c>
      <c r="D61" s="61" t="str">
        <f t="shared" si="2"/>
        <v xml:space="preserve"> </v>
      </c>
      <c r="E61" s="61" t="str">
        <f t="shared" si="3"/>
        <v/>
      </c>
      <c r="F61" s="61" t="str">
        <f>記録入力!$C$2</f>
        <v/>
      </c>
      <c r="G61" s="62" t="str">
        <f t="shared" si="4"/>
        <v>　　　()</v>
      </c>
      <c r="H61" s="62"/>
      <c r="I61" s="68">
        <f>MOD(記録入力!$C$1,100)*100+ROW(女子選手!A57)</f>
        <v>57</v>
      </c>
      <c r="J61" s="68" t="str">
        <f>IFERROR(VLOOKUP($I61,追加登録選手!$A$1:$F$1000,COLUMN()-8,FALSE),"")</f>
        <v/>
      </c>
      <c r="K61" s="68" t="str">
        <f>IFERROR(VLOOKUP($I61,追加登録選手!$A$1:$F$1000,COLUMN()-8,FALSE),"")</f>
        <v/>
      </c>
      <c r="L61" s="68" t="str">
        <f>IFERROR(VLOOKUP($I61,追加登録選手!$A$1:$F$1000,COLUMN()-8,FALSE),"")</f>
        <v/>
      </c>
      <c r="M61" s="68" t="str">
        <f>IFERROR(VLOOKUP($I61,追加登録選手!$A$1:$F$1000,COLUMN()-8,FALSE),"")</f>
        <v/>
      </c>
      <c r="N61" s="68" t="str">
        <f>IFERROR(VLOOKUP($I61,追加登録選手!$A$1:$F$1000,COLUMN()-8,FALSE),"")</f>
        <v/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  <row r="62" spans="1:37">
      <c r="A62" s="27"/>
      <c r="B62" s="61">
        <f t="shared" si="0"/>
        <v>58</v>
      </c>
      <c r="C62" s="61" t="str">
        <f t="shared" si="1"/>
        <v>　　　</v>
      </c>
      <c r="D62" s="61" t="str">
        <f t="shared" si="2"/>
        <v xml:space="preserve"> </v>
      </c>
      <c r="E62" s="61" t="str">
        <f t="shared" si="3"/>
        <v/>
      </c>
      <c r="F62" s="61" t="str">
        <f>記録入力!$C$2</f>
        <v/>
      </c>
      <c r="G62" s="62" t="str">
        <f t="shared" si="4"/>
        <v>　　　()</v>
      </c>
      <c r="H62" s="62"/>
      <c r="I62" s="68">
        <f>MOD(記録入力!$C$1,100)*100+ROW(女子選手!A58)</f>
        <v>58</v>
      </c>
      <c r="J62" s="68" t="str">
        <f>IFERROR(VLOOKUP($I62,追加登録選手!$A$1:$F$1000,COLUMN()-8,FALSE),"")</f>
        <v/>
      </c>
      <c r="K62" s="68" t="str">
        <f>IFERROR(VLOOKUP($I62,追加登録選手!$A$1:$F$1000,COLUMN()-8,FALSE),"")</f>
        <v/>
      </c>
      <c r="L62" s="68" t="str">
        <f>IFERROR(VLOOKUP($I62,追加登録選手!$A$1:$F$1000,COLUMN()-8,FALSE),"")</f>
        <v/>
      </c>
      <c r="M62" s="68" t="str">
        <f>IFERROR(VLOOKUP($I62,追加登録選手!$A$1:$F$1000,COLUMN()-8,FALSE),"")</f>
        <v/>
      </c>
      <c r="N62" s="68" t="str">
        <f>IFERROR(VLOOKUP($I62,追加登録選手!$A$1:$F$1000,COLUMN()-8,FALSE),"")</f>
        <v/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</row>
    <row r="63" spans="1:37">
      <c r="A63" s="27"/>
      <c r="B63" s="61">
        <f t="shared" si="0"/>
        <v>59</v>
      </c>
      <c r="C63" s="61" t="str">
        <f t="shared" si="1"/>
        <v>　　　</v>
      </c>
      <c r="D63" s="61" t="str">
        <f t="shared" si="2"/>
        <v xml:space="preserve"> </v>
      </c>
      <c r="E63" s="61" t="str">
        <f t="shared" si="3"/>
        <v/>
      </c>
      <c r="F63" s="61" t="str">
        <f>記録入力!$C$2</f>
        <v/>
      </c>
      <c r="G63" s="62" t="str">
        <f t="shared" si="4"/>
        <v>　　　()</v>
      </c>
      <c r="H63" s="62"/>
      <c r="I63" s="68">
        <f>MOD(記録入力!$C$1,100)*100+ROW(女子選手!A59)</f>
        <v>59</v>
      </c>
      <c r="J63" s="68" t="str">
        <f>IFERROR(VLOOKUP($I63,追加登録選手!$A$1:$F$1000,COLUMN()-8,FALSE),"")</f>
        <v/>
      </c>
      <c r="K63" s="68" t="str">
        <f>IFERROR(VLOOKUP($I63,追加登録選手!$A$1:$F$1000,COLUMN()-8,FALSE),"")</f>
        <v/>
      </c>
      <c r="L63" s="68" t="str">
        <f>IFERROR(VLOOKUP($I63,追加登録選手!$A$1:$F$1000,COLUMN()-8,FALSE),"")</f>
        <v/>
      </c>
      <c r="M63" s="68" t="str">
        <f>IFERROR(VLOOKUP($I63,追加登録選手!$A$1:$F$1000,COLUMN()-8,FALSE),"")</f>
        <v/>
      </c>
      <c r="N63" s="68" t="str">
        <f>IFERROR(VLOOKUP($I63,追加登録選手!$A$1:$F$1000,COLUMN()-8,FALSE),"")</f>
        <v/>
      </c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</row>
    <row r="64" spans="1:37">
      <c r="A64" s="27"/>
      <c r="B64" s="61">
        <f t="shared" si="0"/>
        <v>60</v>
      </c>
      <c r="C64" s="61" t="str">
        <f t="shared" si="1"/>
        <v>　　　</v>
      </c>
      <c r="D64" s="61" t="str">
        <f t="shared" si="2"/>
        <v xml:space="preserve"> </v>
      </c>
      <c r="E64" s="61" t="str">
        <f t="shared" si="3"/>
        <v/>
      </c>
      <c r="F64" s="61" t="str">
        <f>記録入力!$C$2</f>
        <v/>
      </c>
      <c r="G64" s="62" t="str">
        <f t="shared" si="4"/>
        <v>　　　()</v>
      </c>
      <c r="H64" s="62"/>
      <c r="I64" s="68">
        <f>MOD(記録入力!$C$1,100)*100+ROW(女子選手!A60)</f>
        <v>60</v>
      </c>
      <c r="J64" s="68" t="str">
        <f>IFERROR(VLOOKUP($I64,追加登録選手!$A$1:$F$1000,COLUMN()-8,FALSE),"")</f>
        <v/>
      </c>
      <c r="K64" s="68" t="str">
        <f>IFERROR(VLOOKUP($I64,追加登録選手!$A$1:$F$1000,COLUMN()-8,FALSE),"")</f>
        <v/>
      </c>
      <c r="L64" s="68" t="str">
        <f>IFERROR(VLOOKUP($I64,追加登録選手!$A$1:$F$1000,COLUMN()-8,FALSE),"")</f>
        <v/>
      </c>
      <c r="M64" s="68" t="str">
        <f>IFERROR(VLOOKUP($I64,追加登録選手!$A$1:$F$1000,COLUMN()-8,FALSE),"")</f>
        <v/>
      </c>
      <c r="N64" s="68" t="str">
        <f>IFERROR(VLOOKUP($I64,追加登録選手!$A$1:$F$1000,COLUMN()-8,FALSE),"")</f>
        <v/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</row>
    <row r="65" spans="1:37">
      <c r="A65" s="27"/>
      <c r="B65" s="61">
        <f t="shared" si="0"/>
        <v>61</v>
      </c>
      <c r="C65" s="61" t="str">
        <f t="shared" si="1"/>
        <v>　　　</v>
      </c>
      <c r="D65" s="61" t="str">
        <f t="shared" si="2"/>
        <v xml:space="preserve"> </v>
      </c>
      <c r="E65" s="61" t="str">
        <f t="shared" si="3"/>
        <v/>
      </c>
      <c r="F65" s="61" t="str">
        <f>記録入力!$C$2</f>
        <v/>
      </c>
      <c r="G65" s="62" t="str">
        <f t="shared" si="4"/>
        <v>　　　()</v>
      </c>
      <c r="H65" s="62"/>
      <c r="I65" s="68">
        <f>MOD(記録入力!$C$1,100)*100+ROW(女子選手!A61)</f>
        <v>61</v>
      </c>
      <c r="J65" s="68" t="str">
        <f>IFERROR(VLOOKUP($I65,追加登録選手!$A$1:$F$1000,COLUMN()-8,FALSE),"")</f>
        <v/>
      </c>
      <c r="K65" s="68" t="str">
        <f>IFERROR(VLOOKUP($I65,追加登録選手!$A$1:$F$1000,COLUMN()-8,FALSE),"")</f>
        <v/>
      </c>
      <c r="L65" s="68" t="str">
        <f>IFERROR(VLOOKUP($I65,追加登録選手!$A$1:$F$1000,COLUMN()-8,FALSE),"")</f>
        <v/>
      </c>
      <c r="M65" s="68" t="str">
        <f>IFERROR(VLOOKUP($I65,追加登録選手!$A$1:$F$1000,COLUMN()-8,FALSE),"")</f>
        <v/>
      </c>
      <c r="N65" s="68" t="str">
        <f>IFERROR(VLOOKUP($I65,追加登録選手!$A$1:$F$1000,COLUMN()-8,FALSE),"")</f>
        <v/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</row>
    <row r="66" spans="1:37">
      <c r="A66" s="27"/>
      <c r="B66" s="61">
        <f t="shared" si="0"/>
        <v>62</v>
      </c>
      <c r="C66" s="61" t="str">
        <f t="shared" si="1"/>
        <v>　　　</v>
      </c>
      <c r="D66" s="61" t="str">
        <f t="shared" si="2"/>
        <v xml:space="preserve"> </v>
      </c>
      <c r="E66" s="61" t="str">
        <f t="shared" si="3"/>
        <v/>
      </c>
      <c r="F66" s="61" t="str">
        <f>記録入力!$C$2</f>
        <v/>
      </c>
      <c r="G66" s="62" t="str">
        <f t="shared" si="4"/>
        <v>　　　()</v>
      </c>
      <c r="H66" s="62"/>
      <c r="I66" s="68">
        <f>MOD(記録入力!$C$1,100)*100+ROW(女子選手!A62)</f>
        <v>62</v>
      </c>
      <c r="J66" s="68" t="str">
        <f>IFERROR(VLOOKUP($I66,追加登録選手!$A$1:$F$1000,COLUMN()-8,FALSE),"")</f>
        <v/>
      </c>
      <c r="K66" s="68" t="str">
        <f>IFERROR(VLOOKUP($I66,追加登録選手!$A$1:$F$1000,COLUMN()-8,FALSE),"")</f>
        <v/>
      </c>
      <c r="L66" s="68" t="str">
        <f>IFERROR(VLOOKUP($I66,追加登録選手!$A$1:$F$1000,COLUMN()-8,FALSE),"")</f>
        <v/>
      </c>
      <c r="M66" s="68" t="str">
        <f>IFERROR(VLOOKUP($I66,追加登録選手!$A$1:$F$1000,COLUMN()-8,FALSE),"")</f>
        <v/>
      </c>
      <c r="N66" s="68" t="str">
        <f>IFERROR(VLOOKUP($I66,追加登録選手!$A$1:$F$1000,COLUMN()-8,FALSE),"")</f>
        <v/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</row>
    <row r="67" spans="1:37">
      <c r="A67" s="27"/>
      <c r="B67" s="61">
        <f t="shared" si="0"/>
        <v>63</v>
      </c>
      <c r="C67" s="61" t="str">
        <f t="shared" si="1"/>
        <v>　　　</v>
      </c>
      <c r="D67" s="61" t="str">
        <f t="shared" si="2"/>
        <v xml:space="preserve"> </v>
      </c>
      <c r="E67" s="61" t="str">
        <f t="shared" si="3"/>
        <v/>
      </c>
      <c r="F67" s="61" t="str">
        <f>記録入力!$C$2</f>
        <v/>
      </c>
      <c r="G67" s="62" t="str">
        <f t="shared" si="4"/>
        <v>　　　()</v>
      </c>
      <c r="H67" s="62"/>
      <c r="I67" s="68">
        <f>MOD(記録入力!$C$1,100)*100+ROW(女子選手!A63)</f>
        <v>63</v>
      </c>
      <c r="J67" s="68" t="str">
        <f>IFERROR(VLOOKUP($I67,追加登録選手!$A$1:$F$1000,COLUMN()-8,FALSE),"")</f>
        <v/>
      </c>
      <c r="K67" s="68" t="str">
        <f>IFERROR(VLOOKUP($I67,追加登録選手!$A$1:$F$1000,COLUMN()-8,FALSE),"")</f>
        <v/>
      </c>
      <c r="L67" s="68" t="str">
        <f>IFERROR(VLOOKUP($I67,追加登録選手!$A$1:$F$1000,COLUMN()-8,FALSE),"")</f>
        <v/>
      </c>
      <c r="M67" s="68" t="str">
        <f>IFERROR(VLOOKUP($I67,追加登録選手!$A$1:$F$1000,COLUMN()-8,FALSE),"")</f>
        <v/>
      </c>
      <c r="N67" s="68" t="str">
        <f>IFERROR(VLOOKUP($I67,追加登録選手!$A$1:$F$1000,COLUMN()-8,FALSE),"")</f>
        <v/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</row>
    <row r="68" spans="1:37">
      <c r="A68" s="27"/>
      <c r="B68" s="61">
        <f t="shared" si="0"/>
        <v>64</v>
      </c>
      <c r="C68" s="61" t="str">
        <f t="shared" si="1"/>
        <v>　　　</v>
      </c>
      <c r="D68" s="61" t="str">
        <f t="shared" si="2"/>
        <v xml:space="preserve"> </v>
      </c>
      <c r="E68" s="61" t="str">
        <f t="shared" si="3"/>
        <v/>
      </c>
      <c r="F68" s="61" t="str">
        <f>記録入力!$C$2</f>
        <v/>
      </c>
      <c r="G68" s="62" t="str">
        <f t="shared" si="4"/>
        <v>　　　()</v>
      </c>
      <c r="H68" s="62"/>
      <c r="I68" s="68">
        <f>MOD(記録入力!$C$1,100)*100+ROW(女子選手!A64)</f>
        <v>64</v>
      </c>
      <c r="J68" s="68" t="str">
        <f>IFERROR(VLOOKUP($I68,追加登録選手!$A$1:$F$1000,COLUMN()-8,FALSE),"")</f>
        <v/>
      </c>
      <c r="K68" s="68" t="str">
        <f>IFERROR(VLOOKUP($I68,追加登録選手!$A$1:$F$1000,COLUMN()-8,FALSE),"")</f>
        <v/>
      </c>
      <c r="L68" s="68" t="str">
        <f>IFERROR(VLOOKUP($I68,追加登録選手!$A$1:$F$1000,COLUMN()-8,FALSE),"")</f>
        <v/>
      </c>
      <c r="M68" s="68" t="str">
        <f>IFERROR(VLOOKUP($I68,追加登録選手!$A$1:$F$1000,COLUMN()-8,FALSE),"")</f>
        <v/>
      </c>
      <c r="N68" s="68" t="str">
        <f>IFERROR(VLOOKUP($I68,追加登録選手!$A$1:$F$1000,COLUMN()-8,FALSE),"")</f>
        <v/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</row>
    <row r="69" spans="1:37">
      <c r="A69" s="27"/>
      <c r="B69" s="61">
        <f t="shared" si="0"/>
        <v>65</v>
      </c>
      <c r="C69" s="61" t="str">
        <f t="shared" si="1"/>
        <v>　　　</v>
      </c>
      <c r="D69" s="61" t="str">
        <f t="shared" si="2"/>
        <v xml:space="preserve"> </v>
      </c>
      <c r="E69" s="61" t="str">
        <f t="shared" si="3"/>
        <v/>
      </c>
      <c r="F69" s="61" t="str">
        <f>記録入力!$C$2</f>
        <v/>
      </c>
      <c r="G69" s="62" t="str">
        <f t="shared" si="4"/>
        <v>　　　()</v>
      </c>
      <c r="H69" s="62"/>
      <c r="I69" s="68">
        <f>MOD(記録入力!$C$1,100)*100+ROW(女子選手!A65)</f>
        <v>65</v>
      </c>
      <c r="J69" s="68" t="str">
        <f>IFERROR(VLOOKUP($I69,追加登録選手!$A$1:$F$1000,COLUMN()-8,FALSE),"")</f>
        <v/>
      </c>
      <c r="K69" s="68" t="str">
        <f>IFERROR(VLOOKUP($I69,追加登録選手!$A$1:$F$1000,COLUMN()-8,FALSE),"")</f>
        <v/>
      </c>
      <c r="L69" s="68" t="str">
        <f>IFERROR(VLOOKUP($I69,追加登録選手!$A$1:$F$1000,COLUMN()-8,FALSE),"")</f>
        <v/>
      </c>
      <c r="M69" s="68" t="str">
        <f>IFERROR(VLOOKUP($I69,追加登録選手!$A$1:$F$1000,COLUMN()-8,FALSE),"")</f>
        <v/>
      </c>
      <c r="N69" s="68" t="str">
        <f>IFERROR(VLOOKUP($I69,追加登録選手!$A$1:$F$1000,COLUMN()-8,FALSE),"")</f>
        <v/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</row>
    <row r="70" spans="1:37">
      <c r="A70" s="27"/>
      <c r="B70" s="61">
        <f t="shared" ref="B70:B103" si="5">IFERROR(VALUE(SUBSTITUTE(I70,"""","")),"")</f>
        <v>66</v>
      </c>
      <c r="C70" s="61" t="str">
        <f t="shared" ref="C70:C103" si="6">IFERROR(J70&amp;VLOOKUP(5-LEN(J70)-LEN(K70),$C$104:$D$107,2,TRUE)&amp;K70,"")</f>
        <v>　　　</v>
      </c>
      <c r="D70" s="61" t="str">
        <f t="shared" ref="D70:D103" si="7">IFERROR(ASC(L70)&amp;" "&amp;ASC(M70),"")</f>
        <v xml:space="preserve"> </v>
      </c>
      <c r="E70" s="61" t="str">
        <f t="shared" ref="E70:E103" si="8">IFERROR(RIGHT(N70,1),"")</f>
        <v/>
      </c>
      <c r="F70" s="61" t="str">
        <f>記録入力!$C$2</f>
        <v/>
      </c>
      <c r="G70" s="62" t="str">
        <f t="shared" ref="G70:G103" si="9">IF(B70="","",C70&amp;"("&amp;E70&amp;")")</f>
        <v>　　　()</v>
      </c>
      <c r="H70" s="62"/>
      <c r="I70" s="68">
        <f>MOD(記録入力!$C$1,100)*100+ROW(女子選手!A66)</f>
        <v>66</v>
      </c>
      <c r="J70" s="68" t="str">
        <f>IFERROR(VLOOKUP($I70,追加登録選手!$A$1:$F$1000,COLUMN()-8,FALSE),"")</f>
        <v/>
      </c>
      <c r="K70" s="68" t="str">
        <f>IFERROR(VLOOKUP($I70,追加登録選手!$A$1:$F$1000,COLUMN()-8,FALSE),"")</f>
        <v/>
      </c>
      <c r="L70" s="68" t="str">
        <f>IFERROR(VLOOKUP($I70,追加登録選手!$A$1:$F$1000,COLUMN()-8,FALSE),"")</f>
        <v/>
      </c>
      <c r="M70" s="68" t="str">
        <f>IFERROR(VLOOKUP($I70,追加登録選手!$A$1:$F$1000,COLUMN()-8,FALSE),"")</f>
        <v/>
      </c>
      <c r="N70" s="68" t="str">
        <f>IFERROR(VLOOKUP($I70,追加登録選手!$A$1:$F$1000,COLUMN()-8,FALSE),"")</f>
        <v/>
      </c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</row>
    <row r="71" spans="1:37">
      <c r="A71" s="27"/>
      <c r="B71" s="61">
        <f t="shared" si="5"/>
        <v>67</v>
      </c>
      <c r="C71" s="61" t="str">
        <f t="shared" si="6"/>
        <v>　　　</v>
      </c>
      <c r="D71" s="61" t="str">
        <f t="shared" si="7"/>
        <v xml:space="preserve"> </v>
      </c>
      <c r="E71" s="61" t="str">
        <f t="shared" si="8"/>
        <v/>
      </c>
      <c r="F71" s="61" t="str">
        <f>記録入力!$C$2</f>
        <v/>
      </c>
      <c r="G71" s="62" t="str">
        <f t="shared" si="9"/>
        <v>　　　()</v>
      </c>
      <c r="H71" s="62"/>
      <c r="I71" s="68">
        <f>MOD(記録入力!$C$1,100)*100+ROW(女子選手!A67)</f>
        <v>67</v>
      </c>
      <c r="J71" s="68" t="str">
        <f>IFERROR(VLOOKUP($I71,追加登録選手!$A$1:$F$1000,COLUMN()-8,FALSE),"")</f>
        <v/>
      </c>
      <c r="K71" s="68" t="str">
        <f>IFERROR(VLOOKUP($I71,追加登録選手!$A$1:$F$1000,COLUMN()-8,FALSE),"")</f>
        <v/>
      </c>
      <c r="L71" s="68" t="str">
        <f>IFERROR(VLOOKUP($I71,追加登録選手!$A$1:$F$1000,COLUMN()-8,FALSE),"")</f>
        <v/>
      </c>
      <c r="M71" s="68" t="str">
        <f>IFERROR(VLOOKUP($I71,追加登録選手!$A$1:$F$1000,COLUMN()-8,FALSE),"")</f>
        <v/>
      </c>
      <c r="N71" s="68" t="str">
        <f>IFERROR(VLOOKUP($I71,追加登録選手!$A$1:$F$1000,COLUMN()-8,FALSE),"")</f>
        <v/>
      </c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</row>
    <row r="72" spans="1:37">
      <c r="A72" s="27"/>
      <c r="B72" s="61">
        <f t="shared" si="5"/>
        <v>68</v>
      </c>
      <c r="C72" s="61" t="str">
        <f t="shared" si="6"/>
        <v>　　　</v>
      </c>
      <c r="D72" s="61" t="str">
        <f t="shared" si="7"/>
        <v xml:space="preserve"> </v>
      </c>
      <c r="E72" s="61" t="str">
        <f t="shared" si="8"/>
        <v/>
      </c>
      <c r="F72" s="61" t="str">
        <f>記録入力!$C$2</f>
        <v/>
      </c>
      <c r="G72" s="62" t="str">
        <f t="shared" si="9"/>
        <v>　　　()</v>
      </c>
      <c r="H72" s="62"/>
      <c r="I72" s="68">
        <f>MOD(記録入力!$C$1,100)*100+ROW(女子選手!A68)</f>
        <v>68</v>
      </c>
      <c r="J72" s="68" t="str">
        <f>IFERROR(VLOOKUP($I72,追加登録選手!$A$1:$F$1000,COLUMN()-8,FALSE),"")</f>
        <v/>
      </c>
      <c r="K72" s="68" t="str">
        <f>IFERROR(VLOOKUP($I72,追加登録選手!$A$1:$F$1000,COLUMN()-8,FALSE),"")</f>
        <v/>
      </c>
      <c r="L72" s="68" t="str">
        <f>IFERROR(VLOOKUP($I72,追加登録選手!$A$1:$F$1000,COLUMN()-8,FALSE),"")</f>
        <v/>
      </c>
      <c r="M72" s="68" t="str">
        <f>IFERROR(VLOOKUP($I72,追加登録選手!$A$1:$F$1000,COLUMN()-8,FALSE),"")</f>
        <v/>
      </c>
      <c r="N72" s="68" t="str">
        <f>IFERROR(VLOOKUP($I72,追加登録選手!$A$1:$F$1000,COLUMN()-8,FALSE),"")</f>
        <v/>
      </c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</row>
    <row r="73" spans="1:37">
      <c r="A73" s="27"/>
      <c r="B73" s="61">
        <f t="shared" si="5"/>
        <v>69</v>
      </c>
      <c r="C73" s="61" t="str">
        <f t="shared" si="6"/>
        <v>　　　</v>
      </c>
      <c r="D73" s="61" t="str">
        <f t="shared" si="7"/>
        <v xml:space="preserve"> </v>
      </c>
      <c r="E73" s="61" t="str">
        <f t="shared" si="8"/>
        <v/>
      </c>
      <c r="F73" s="61" t="str">
        <f>記録入力!$C$2</f>
        <v/>
      </c>
      <c r="G73" s="62" t="str">
        <f t="shared" si="9"/>
        <v>　　　()</v>
      </c>
      <c r="H73" s="62"/>
      <c r="I73" s="68">
        <f>MOD(記録入力!$C$1,100)*100+ROW(女子選手!A69)</f>
        <v>69</v>
      </c>
      <c r="J73" s="68" t="str">
        <f>IFERROR(VLOOKUP($I73,追加登録選手!$A$1:$F$1000,COLUMN()-8,FALSE),"")</f>
        <v/>
      </c>
      <c r="K73" s="68" t="str">
        <f>IFERROR(VLOOKUP($I73,追加登録選手!$A$1:$F$1000,COLUMN()-8,FALSE),"")</f>
        <v/>
      </c>
      <c r="L73" s="68" t="str">
        <f>IFERROR(VLOOKUP($I73,追加登録選手!$A$1:$F$1000,COLUMN()-8,FALSE),"")</f>
        <v/>
      </c>
      <c r="M73" s="68" t="str">
        <f>IFERROR(VLOOKUP($I73,追加登録選手!$A$1:$F$1000,COLUMN()-8,FALSE),"")</f>
        <v/>
      </c>
      <c r="N73" s="68" t="str">
        <f>IFERROR(VLOOKUP($I73,追加登録選手!$A$1:$F$1000,COLUMN()-8,FALSE),"")</f>
        <v/>
      </c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</row>
    <row r="74" spans="1:37">
      <c r="A74" s="27"/>
      <c r="B74" s="61">
        <f t="shared" si="5"/>
        <v>70</v>
      </c>
      <c r="C74" s="61" t="str">
        <f t="shared" si="6"/>
        <v>　　　</v>
      </c>
      <c r="D74" s="61" t="str">
        <f t="shared" si="7"/>
        <v xml:space="preserve"> </v>
      </c>
      <c r="E74" s="61" t="str">
        <f t="shared" si="8"/>
        <v/>
      </c>
      <c r="F74" s="61" t="str">
        <f>記録入力!$C$2</f>
        <v/>
      </c>
      <c r="G74" s="62" t="str">
        <f t="shared" si="9"/>
        <v>　　　()</v>
      </c>
      <c r="H74" s="62"/>
      <c r="I74" s="68">
        <f>MOD(記録入力!$C$1,100)*100+ROW(女子選手!A70)</f>
        <v>70</v>
      </c>
      <c r="J74" s="68" t="str">
        <f>IFERROR(VLOOKUP($I74,追加登録選手!$A$1:$F$1000,COLUMN()-8,FALSE),"")</f>
        <v/>
      </c>
      <c r="K74" s="68" t="str">
        <f>IFERROR(VLOOKUP($I74,追加登録選手!$A$1:$F$1000,COLUMN()-8,FALSE),"")</f>
        <v/>
      </c>
      <c r="L74" s="68" t="str">
        <f>IFERROR(VLOOKUP($I74,追加登録選手!$A$1:$F$1000,COLUMN()-8,FALSE),"")</f>
        <v/>
      </c>
      <c r="M74" s="68" t="str">
        <f>IFERROR(VLOOKUP($I74,追加登録選手!$A$1:$F$1000,COLUMN()-8,FALSE),"")</f>
        <v/>
      </c>
      <c r="N74" s="68" t="str">
        <f>IFERROR(VLOOKUP($I74,追加登録選手!$A$1:$F$1000,COLUMN()-8,FALSE),"")</f>
        <v/>
      </c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</row>
    <row r="75" spans="1:37">
      <c r="A75" s="27"/>
      <c r="B75" s="61">
        <f t="shared" si="5"/>
        <v>71</v>
      </c>
      <c r="C75" s="61" t="str">
        <f t="shared" si="6"/>
        <v>　　　</v>
      </c>
      <c r="D75" s="61" t="str">
        <f t="shared" si="7"/>
        <v xml:space="preserve"> </v>
      </c>
      <c r="E75" s="61" t="str">
        <f t="shared" si="8"/>
        <v/>
      </c>
      <c r="F75" s="61" t="str">
        <f>記録入力!$C$2</f>
        <v/>
      </c>
      <c r="G75" s="62" t="str">
        <f t="shared" si="9"/>
        <v>　　　()</v>
      </c>
      <c r="H75" s="62"/>
      <c r="I75" s="68">
        <f>MOD(記録入力!$C$1,100)*100+ROW(女子選手!A71)</f>
        <v>71</v>
      </c>
      <c r="J75" s="68" t="str">
        <f>IFERROR(VLOOKUP($I75,追加登録選手!$A$1:$F$1000,COLUMN()-8,FALSE),"")</f>
        <v/>
      </c>
      <c r="K75" s="68" t="str">
        <f>IFERROR(VLOOKUP($I75,追加登録選手!$A$1:$F$1000,COLUMN()-8,FALSE),"")</f>
        <v/>
      </c>
      <c r="L75" s="68" t="str">
        <f>IFERROR(VLOOKUP($I75,追加登録選手!$A$1:$F$1000,COLUMN()-8,FALSE),"")</f>
        <v/>
      </c>
      <c r="M75" s="68" t="str">
        <f>IFERROR(VLOOKUP($I75,追加登録選手!$A$1:$F$1000,COLUMN()-8,FALSE),"")</f>
        <v/>
      </c>
      <c r="N75" s="68" t="str">
        <f>IFERROR(VLOOKUP($I75,追加登録選手!$A$1:$F$1000,COLUMN()-8,FALSE),"")</f>
        <v/>
      </c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</row>
    <row r="76" spans="1:37">
      <c r="A76" s="27"/>
      <c r="B76" s="61">
        <f t="shared" si="5"/>
        <v>72</v>
      </c>
      <c r="C76" s="61" t="str">
        <f t="shared" si="6"/>
        <v>　　　</v>
      </c>
      <c r="D76" s="61" t="str">
        <f t="shared" si="7"/>
        <v xml:space="preserve"> </v>
      </c>
      <c r="E76" s="61" t="str">
        <f t="shared" si="8"/>
        <v/>
      </c>
      <c r="F76" s="61" t="str">
        <f>記録入力!$C$2</f>
        <v/>
      </c>
      <c r="G76" s="62" t="str">
        <f t="shared" si="9"/>
        <v>　　　()</v>
      </c>
      <c r="H76" s="62"/>
      <c r="I76" s="68">
        <f>MOD(記録入力!$C$1,100)*100+ROW(女子選手!A72)</f>
        <v>72</v>
      </c>
      <c r="J76" s="68" t="str">
        <f>IFERROR(VLOOKUP($I76,追加登録選手!$A$1:$F$1000,COLUMN()-8,FALSE),"")</f>
        <v/>
      </c>
      <c r="K76" s="68" t="str">
        <f>IFERROR(VLOOKUP($I76,追加登録選手!$A$1:$F$1000,COLUMN()-8,FALSE),"")</f>
        <v/>
      </c>
      <c r="L76" s="68" t="str">
        <f>IFERROR(VLOOKUP($I76,追加登録選手!$A$1:$F$1000,COLUMN()-8,FALSE),"")</f>
        <v/>
      </c>
      <c r="M76" s="68" t="str">
        <f>IFERROR(VLOOKUP($I76,追加登録選手!$A$1:$F$1000,COLUMN()-8,FALSE),"")</f>
        <v/>
      </c>
      <c r="N76" s="68" t="str">
        <f>IFERROR(VLOOKUP($I76,追加登録選手!$A$1:$F$1000,COLUMN()-8,FALSE),"")</f>
        <v/>
      </c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</row>
    <row r="77" spans="1:37">
      <c r="A77" s="27"/>
      <c r="B77" s="61">
        <f t="shared" si="5"/>
        <v>73</v>
      </c>
      <c r="C77" s="61" t="str">
        <f t="shared" si="6"/>
        <v>　　　</v>
      </c>
      <c r="D77" s="61" t="str">
        <f t="shared" si="7"/>
        <v xml:space="preserve"> </v>
      </c>
      <c r="E77" s="61" t="str">
        <f t="shared" si="8"/>
        <v/>
      </c>
      <c r="F77" s="61" t="str">
        <f>記録入力!$C$2</f>
        <v/>
      </c>
      <c r="G77" s="62" t="str">
        <f t="shared" si="9"/>
        <v>　　　()</v>
      </c>
      <c r="H77" s="62"/>
      <c r="I77" s="68">
        <f>MOD(記録入力!$C$1,100)*100+ROW(女子選手!A73)</f>
        <v>73</v>
      </c>
      <c r="J77" s="68" t="str">
        <f>IFERROR(VLOOKUP($I77,追加登録選手!$A$1:$F$1000,COLUMN()-8,FALSE),"")</f>
        <v/>
      </c>
      <c r="K77" s="68" t="str">
        <f>IFERROR(VLOOKUP($I77,追加登録選手!$A$1:$F$1000,COLUMN()-8,FALSE),"")</f>
        <v/>
      </c>
      <c r="L77" s="68" t="str">
        <f>IFERROR(VLOOKUP($I77,追加登録選手!$A$1:$F$1000,COLUMN()-8,FALSE),"")</f>
        <v/>
      </c>
      <c r="M77" s="68" t="str">
        <f>IFERROR(VLOOKUP($I77,追加登録選手!$A$1:$F$1000,COLUMN()-8,FALSE),"")</f>
        <v/>
      </c>
      <c r="N77" s="68" t="str">
        <f>IFERROR(VLOOKUP($I77,追加登録選手!$A$1:$F$1000,COLUMN()-8,FALSE),"")</f>
        <v/>
      </c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</row>
    <row r="78" spans="1:37">
      <c r="A78" s="27"/>
      <c r="B78" s="61">
        <f t="shared" si="5"/>
        <v>74</v>
      </c>
      <c r="C78" s="61" t="str">
        <f t="shared" si="6"/>
        <v>　　　</v>
      </c>
      <c r="D78" s="61" t="str">
        <f t="shared" si="7"/>
        <v xml:space="preserve"> </v>
      </c>
      <c r="E78" s="61" t="str">
        <f t="shared" si="8"/>
        <v/>
      </c>
      <c r="F78" s="61" t="str">
        <f>記録入力!$C$2</f>
        <v/>
      </c>
      <c r="G78" s="62" t="str">
        <f t="shared" si="9"/>
        <v>　　　()</v>
      </c>
      <c r="H78" s="62"/>
      <c r="I78" s="68">
        <f>MOD(記録入力!$C$1,100)*100+ROW(女子選手!A74)</f>
        <v>74</v>
      </c>
      <c r="J78" s="68" t="str">
        <f>IFERROR(VLOOKUP($I78,追加登録選手!$A$1:$F$1000,COLUMN()-8,FALSE),"")</f>
        <v/>
      </c>
      <c r="K78" s="68" t="str">
        <f>IFERROR(VLOOKUP($I78,追加登録選手!$A$1:$F$1000,COLUMN()-8,FALSE),"")</f>
        <v/>
      </c>
      <c r="L78" s="68" t="str">
        <f>IFERROR(VLOOKUP($I78,追加登録選手!$A$1:$F$1000,COLUMN()-8,FALSE),"")</f>
        <v/>
      </c>
      <c r="M78" s="68" t="str">
        <f>IFERROR(VLOOKUP($I78,追加登録選手!$A$1:$F$1000,COLUMN()-8,FALSE),"")</f>
        <v/>
      </c>
      <c r="N78" s="68" t="str">
        <f>IFERROR(VLOOKUP($I78,追加登録選手!$A$1:$F$1000,COLUMN()-8,FALSE),"")</f>
        <v/>
      </c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</row>
    <row r="79" spans="1:37">
      <c r="A79" s="27"/>
      <c r="B79" s="61">
        <f t="shared" si="5"/>
        <v>75</v>
      </c>
      <c r="C79" s="61" t="str">
        <f t="shared" si="6"/>
        <v>　　　</v>
      </c>
      <c r="D79" s="61" t="str">
        <f t="shared" si="7"/>
        <v xml:space="preserve"> </v>
      </c>
      <c r="E79" s="61" t="str">
        <f t="shared" si="8"/>
        <v/>
      </c>
      <c r="F79" s="61" t="str">
        <f>記録入力!$C$2</f>
        <v/>
      </c>
      <c r="G79" s="62" t="str">
        <f t="shared" si="9"/>
        <v>　　　()</v>
      </c>
      <c r="H79" s="62"/>
      <c r="I79" s="68">
        <f>MOD(記録入力!$C$1,100)*100+ROW(女子選手!A75)</f>
        <v>75</v>
      </c>
      <c r="J79" s="68" t="str">
        <f>IFERROR(VLOOKUP($I79,追加登録選手!$A$1:$F$1000,COLUMN()-8,FALSE),"")</f>
        <v/>
      </c>
      <c r="K79" s="68" t="str">
        <f>IFERROR(VLOOKUP($I79,追加登録選手!$A$1:$F$1000,COLUMN()-8,FALSE),"")</f>
        <v/>
      </c>
      <c r="L79" s="68" t="str">
        <f>IFERROR(VLOOKUP($I79,追加登録選手!$A$1:$F$1000,COLUMN()-8,FALSE),"")</f>
        <v/>
      </c>
      <c r="M79" s="68" t="str">
        <f>IFERROR(VLOOKUP($I79,追加登録選手!$A$1:$F$1000,COLUMN()-8,FALSE),"")</f>
        <v/>
      </c>
      <c r="N79" s="68" t="str">
        <f>IFERROR(VLOOKUP($I79,追加登録選手!$A$1:$F$1000,COLUMN()-8,FALSE),"")</f>
        <v/>
      </c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</row>
    <row r="80" spans="1:37">
      <c r="A80" s="27"/>
      <c r="B80" s="61">
        <f t="shared" si="5"/>
        <v>76</v>
      </c>
      <c r="C80" s="61" t="str">
        <f t="shared" si="6"/>
        <v>　　　</v>
      </c>
      <c r="D80" s="61" t="str">
        <f t="shared" si="7"/>
        <v xml:space="preserve"> </v>
      </c>
      <c r="E80" s="61" t="str">
        <f t="shared" si="8"/>
        <v/>
      </c>
      <c r="F80" s="61" t="str">
        <f>記録入力!$C$2</f>
        <v/>
      </c>
      <c r="G80" s="62" t="str">
        <f t="shared" si="9"/>
        <v>　　　()</v>
      </c>
      <c r="H80" s="62"/>
      <c r="I80" s="68">
        <f>MOD(記録入力!$C$1,100)*100+ROW(女子選手!A76)</f>
        <v>76</v>
      </c>
      <c r="J80" s="68" t="str">
        <f>IFERROR(VLOOKUP($I80,追加登録選手!$A$1:$F$1000,COLUMN()-8,FALSE),"")</f>
        <v/>
      </c>
      <c r="K80" s="68" t="str">
        <f>IFERROR(VLOOKUP($I80,追加登録選手!$A$1:$F$1000,COLUMN()-8,FALSE),"")</f>
        <v/>
      </c>
      <c r="L80" s="68" t="str">
        <f>IFERROR(VLOOKUP($I80,追加登録選手!$A$1:$F$1000,COLUMN()-8,FALSE),"")</f>
        <v/>
      </c>
      <c r="M80" s="68" t="str">
        <f>IFERROR(VLOOKUP($I80,追加登録選手!$A$1:$F$1000,COLUMN()-8,FALSE),"")</f>
        <v/>
      </c>
      <c r="N80" s="68" t="str">
        <f>IFERROR(VLOOKUP($I80,追加登録選手!$A$1:$F$1000,COLUMN()-8,FALSE),"")</f>
        <v/>
      </c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</row>
    <row r="81" spans="1:37">
      <c r="A81" s="27"/>
      <c r="B81" s="61">
        <f t="shared" si="5"/>
        <v>77</v>
      </c>
      <c r="C81" s="61" t="str">
        <f t="shared" si="6"/>
        <v>　　　</v>
      </c>
      <c r="D81" s="61" t="str">
        <f t="shared" si="7"/>
        <v xml:space="preserve"> </v>
      </c>
      <c r="E81" s="61" t="str">
        <f t="shared" si="8"/>
        <v/>
      </c>
      <c r="F81" s="61" t="str">
        <f>記録入力!$C$2</f>
        <v/>
      </c>
      <c r="G81" s="62" t="str">
        <f t="shared" si="9"/>
        <v>　　　()</v>
      </c>
      <c r="H81" s="62"/>
      <c r="I81" s="68">
        <f>MOD(記録入力!$C$1,100)*100+ROW(女子選手!A77)</f>
        <v>77</v>
      </c>
      <c r="J81" s="68" t="str">
        <f>IFERROR(VLOOKUP($I81,追加登録選手!$A$1:$F$1000,COLUMN()-8,FALSE),"")</f>
        <v/>
      </c>
      <c r="K81" s="68" t="str">
        <f>IFERROR(VLOOKUP($I81,追加登録選手!$A$1:$F$1000,COLUMN()-8,FALSE),"")</f>
        <v/>
      </c>
      <c r="L81" s="68" t="str">
        <f>IFERROR(VLOOKUP($I81,追加登録選手!$A$1:$F$1000,COLUMN()-8,FALSE),"")</f>
        <v/>
      </c>
      <c r="M81" s="68" t="str">
        <f>IFERROR(VLOOKUP($I81,追加登録選手!$A$1:$F$1000,COLUMN()-8,FALSE),"")</f>
        <v/>
      </c>
      <c r="N81" s="68" t="str">
        <f>IFERROR(VLOOKUP($I81,追加登録選手!$A$1:$F$1000,COLUMN()-8,FALSE),"")</f>
        <v/>
      </c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</row>
    <row r="82" spans="1:37">
      <c r="A82" s="27"/>
      <c r="B82" s="61">
        <f t="shared" si="5"/>
        <v>78</v>
      </c>
      <c r="C82" s="61" t="str">
        <f t="shared" si="6"/>
        <v>　　　</v>
      </c>
      <c r="D82" s="61" t="str">
        <f t="shared" si="7"/>
        <v xml:space="preserve"> </v>
      </c>
      <c r="E82" s="61" t="str">
        <f t="shared" si="8"/>
        <v/>
      </c>
      <c r="F82" s="61" t="str">
        <f>記録入力!$C$2</f>
        <v/>
      </c>
      <c r="G82" s="62" t="str">
        <f t="shared" si="9"/>
        <v>　　　()</v>
      </c>
      <c r="H82" s="62"/>
      <c r="I82" s="68">
        <f>MOD(記録入力!$C$1,100)*100+ROW(女子選手!A78)</f>
        <v>78</v>
      </c>
      <c r="J82" s="68" t="str">
        <f>IFERROR(VLOOKUP($I82,追加登録選手!$A$1:$F$1000,COLUMN()-8,FALSE),"")</f>
        <v/>
      </c>
      <c r="K82" s="68" t="str">
        <f>IFERROR(VLOOKUP($I82,追加登録選手!$A$1:$F$1000,COLUMN()-8,FALSE),"")</f>
        <v/>
      </c>
      <c r="L82" s="68" t="str">
        <f>IFERROR(VLOOKUP($I82,追加登録選手!$A$1:$F$1000,COLUMN()-8,FALSE),"")</f>
        <v/>
      </c>
      <c r="M82" s="68" t="str">
        <f>IFERROR(VLOOKUP($I82,追加登録選手!$A$1:$F$1000,COLUMN()-8,FALSE),"")</f>
        <v/>
      </c>
      <c r="N82" s="68" t="str">
        <f>IFERROR(VLOOKUP($I82,追加登録選手!$A$1:$F$1000,COLUMN()-8,FALSE),"")</f>
        <v/>
      </c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</row>
    <row r="83" spans="1:37">
      <c r="A83" s="27"/>
      <c r="B83" s="61">
        <f t="shared" si="5"/>
        <v>79</v>
      </c>
      <c r="C83" s="61" t="str">
        <f t="shared" si="6"/>
        <v>　　　</v>
      </c>
      <c r="D83" s="61" t="str">
        <f t="shared" si="7"/>
        <v xml:space="preserve"> </v>
      </c>
      <c r="E83" s="61" t="str">
        <f t="shared" si="8"/>
        <v/>
      </c>
      <c r="F83" s="61" t="str">
        <f>記録入力!$C$2</f>
        <v/>
      </c>
      <c r="G83" s="62" t="str">
        <f t="shared" si="9"/>
        <v>　　　()</v>
      </c>
      <c r="H83" s="62"/>
      <c r="I83" s="68">
        <f>MOD(記録入力!$C$1,100)*100+ROW(女子選手!A79)</f>
        <v>79</v>
      </c>
      <c r="J83" s="68" t="str">
        <f>IFERROR(VLOOKUP($I83,追加登録選手!$A$1:$F$1000,COLUMN()-8,FALSE),"")</f>
        <v/>
      </c>
      <c r="K83" s="68" t="str">
        <f>IFERROR(VLOOKUP($I83,追加登録選手!$A$1:$F$1000,COLUMN()-8,FALSE),"")</f>
        <v/>
      </c>
      <c r="L83" s="68" t="str">
        <f>IFERROR(VLOOKUP($I83,追加登録選手!$A$1:$F$1000,COLUMN()-8,FALSE),"")</f>
        <v/>
      </c>
      <c r="M83" s="68" t="str">
        <f>IFERROR(VLOOKUP($I83,追加登録選手!$A$1:$F$1000,COLUMN()-8,FALSE),"")</f>
        <v/>
      </c>
      <c r="N83" s="68" t="str">
        <f>IFERROR(VLOOKUP($I83,追加登録選手!$A$1:$F$1000,COLUMN()-8,FALSE),"")</f>
        <v/>
      </c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</row>
    <row r="84" spans="1:37">
      <c r="A84" s="27"/>
      <c r="B84" s="61">
        <f t="shared" si="5"/>
        <v>80</v>
      </c>
      <c r="C84" s="61" t="str">
        <f t="shared" si="6"/>
        <v>　　　</v>
      </c>
      <c r="D84" s="61" t="str">
        <f t="shared" si="7"/>
        <v xml:space="preserve"> </v>
      </c>
      <c r="E84" s="61" t="str">
        <f t="shared" si="8"/>
        <v/>
      </c>
      <c r="F84" s="61" t="str">
        <f>記録入力!$C$2</f>
        <v/>
      </c>
      <c r="G84" s="62" t="str">
        <f t="shared" si="9"/>
        <v>　　　()</v>
      </c>
      <c r="H84" s="62"/>
      <c r="I84" s="68">
        <f>MOD(記録入力!$C$1,100)*100+ROW(女子選手!A80)</f>
        <v>80</v>
      </c>
      <c r="J84" s="68" t="str">
        <f>IFERROR(VLOOKUP($I84,追加登録選手!$A$1:$F$1000,COLUMN()-8,FALSE),"")</f>
        <v/>
      </c>
      <c r="K84" s="68" t="str">
        <f>IFERROR(VLOOKUP($I84,追加登録選手!$A$1:$F$1000,COLUMN()-8,FALSE),"")</f>
        <v/>
      </c>
      <c r="L84" s="68" t="str">
        <f>IFERROR(VLOOKUP($I84,追加登録選手!$A$1:$F$1000,COLUMN()-8,FALSE),"")</f>
        <v/>
      </c>
      <c r="M84" s="68" t="str">
        <f>IFERROR(VLOOKUP($I84,追加登録選手!$A$1:$F$1000,COLUMN()-8,FALSE),"")</f>
        <v/>
      </c>
      <c r="N84" s="68" t="str">
        <f>IFERROR(VLOOKUP($I84,追加登録選手!$A$1:$F$1000,COLUMN()-8,FALSE),"")</f>
        <v/>
      </c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</row>
    <row r="85" spans="1:37">
      <c r="A85" s="27"/>
      <c r="B85" s="61">
        <f t="shared" si="5"/>
        <v>81</v>
      </c>
      <c r="C85" s="61" t="str">
        <f t="shared" si="6"/>
        <v>　　　</v>
      </c>
      <c r="D85" s="61" t="str">
        <f t="shared" si="7"/>
        <v xml:space="preserve"> </v>
      </c>
      <c r="E85" s="61" t="str">
        <f t="shared" si="8"/>
        <v/>
      </c>
      <c r="F85" s="61" t="str">
        <f>記録入力!$C$2</f>
        <v/>
      </c>
      <c r="G85" s="62" t="str">
        <f t="shared" si="9"/>
        <v>　　　()</v>
      </c>
      <c r="H85" s="62"/>
      <c r="I85" s="68">
        <f>MOD(記録入力!$C$1,100)*100+ROW(女子選手!A81)</f>
        <v>81</v>
      </c>
      <c r="J85" s="68" t="str">
        <f>IFERROR(VLOOKUP($I85,追加登録選手!$A$1:$F$1000,COLUMN()-8,FALSE),"")</f>
        <v/>
      </c>
      <c r="K85" s="68" t="str">
        <f>IFERROR(VLOOKUP($I85,追加登録選手!$A$1:$F$1000,COLUMN()-8,FALSE),"")</f>
        <v/>
      </c>
      <c r="L85" s="68" t="str">
        <f>IFERROR(VLOOKUP($I85,追加登録選手!$A$1:$F$1000,COLUMN()-8,FALSE),"")</f>
        <v/>
      </c>
      <c r="M85" s="68" t="str">
        <f>IFERROR(VLOOKUP($I85,追加登録選手!$A$1:$F$1000,COLUMN()-8,FALSE),"")</f>
        <v/>
      </c>
      <c r="N85" s="68" t="str">
        <f>IFERROR(VLOOKUP($I85,追加登録選手!$A$1:$F$1000,COLUMN()-8,FALSE),"")</f>
        <v/>
      </c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</row>
    <row r="86" spans="1:37">
      <c r="A86" s="27"/>
      <c r="B86" s="61">
        <f t="shared" si="5"/>
        <v>82</v>
      </c>
      <c r="C86" s="61" t="str">
        <f t="shared" si="6"/>
        <v>　　　</v>
      </c>
      <c r="D86" s="61" t="str">
        <f t="shared" si="7"/>
        <v xml:space="preserve"> </v>
      </c>
      <c r="E86" s="61" t="str">
        <f t="shared" si="8"/>
        <v/>
      </c>
      <c r="F86" s="61" t="str">
        <f>記録入力!$C$2</f>
        <v/>
      </c>
      <c r="G86" s="62" t="str">
        <f t="shared" si="9"/>
        <v>　　　()</v>
      </c>
      <c r="H86" s="62"/>
      <c r="I86" s="68">
        <f>MOD(記録入力!$C$1,100)*100+ROW(女子選手!A82)</f>
        <v>82</v>
      </c>
      <c r="J86" s="68" t="str">
        <f>IFERROR(VLOOKUP($I86,追加登録選手!$A$1:$F$1000,COLUMN()-8,FALSE),"")</f>
        <v/>
      </c>
      <c r="K86" s="68" t="str">
        <f>IFERROR(VLOOKUP($I86,追加登録選手!$A$1:$F$1000,COLUMN()-8,FALSE),"")</f>
        <v/>
      </c>
      <c r="L86" s="68" t="str">
        <f>IFERROR(VLOOKUP($I86,追加登録選手!$A$1:$F$1000,COLUMN()-8,FALSE),"")</f>
        <v/>
      </c>
      <c r="M86" s="68" t="str">
        <f>IFERROR(VLOOKUP($I86,追加登録選手!$A$1:$F$1000,COLUMN()-8,FALSE),"")</f>
        <v/>
      </c>
      <c r="N86" s="68" t="str">
        <f>IFERROR(VLOOKUP($I86,追加登録選手!$A$1:$F$1000,COLUMN()-8,FALSE),"")</f>
        <v/>
      </c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</row>
    <row r="87" spans="1:37">
      <c r="A87" s="27"/>
      <c r="B87" s="61">
        <f t="shared" si="5"/>
        <v>83</v>
      </c>
      <c r="C87" s="61" t="str">
        <f t="shared" si="6"/>
        <v>　　　</v>
      </c>
      <c r="D87" s="61" t="str">
        <f t="shared" si="7"/>
        <v xml:space="preserve"> </v>
      </c>
      <c r="E87" s="61" t="str">
        <f t="shared" si="8"/>
        <v/>
      </c>
      <c r="F87" s="61" t="str">
        <f>記録入力!$C$2</f>
        <v/>
      </c>
      <c r="G87" s="62" t="str">
        <f t="shared" si="9"/>
        <v>　　　()</v>
      </c>
      <c r="H87" s="62"/>
      <c r="I87" s="68">
        <f>MOD(記録入力!$C$1,100)*100+ROW(女子選手!A83)</f>
        <v>83</v>
      </c>
      <c r="J87" s="68" t="str">
        <f>IFERROR(VLOOKUP($I87,追加登録選手!$A$1:$F$1000,COLUMN()-8,FALSE),"")</f>
        <v/>
      </c>
      <c r="K87" s="68" t="str">
        <f>IFERROR(VLOOKUP($I87,追加登録選手!$A$1:$F$1000,COLUMN()-8,FALSE),"")</f>
        <v/>
      </c>
      <c r="L87" s="68" t="str">
        <f>IFERROR(VLOOKUP($I87,追加登録選手!$A$1:$F$1000,COLUMN()-8,FALSE),"")</f>
        <v/>
      </c>
      <c r="M87" s="68" t="str">
        <f>IFERROR(VLOOKUP($I87,追加登録選手!$A$1:$F$1000,COLUMN()-8,FALSE),"")</f>
        <v/>
      </c>
      <c r="N87" s="68" t="str">
        <f>IFERROR(VLOOKUP($I87,追加登録選手!$A$1:$F$1000,COLUMN()-8,FALSE),"")</f>
        <v/>
      </c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</row>
    <row r="88" spans="1:37">
      <c r="A88" s="27"/>
      <c r="B88" s="61">
        <f t="shared" si="5"/>
        <v>84</v>
      </c>
      <c r="C88" s="61" t="str">
        <f t="shared" si="6"/>
        <v>　　　</v>
      </c>
      <c r="D88" s="61" t="str">
        <f t="shared" si="7"/>
        <v xml:space="preserve"> </v>
      </c>
      <c r="E88" s="61" t="str">
        <f t="shared" si="8"/>
        <v/>
      </c>
      <c r="F88" s="61" t="str">
        <f>記録入力!$C$2</f>
        <v/>
      </c>
      <c r="G88" s="62" t="str">
        <f t="shared" si="9"/>
        <v>　　　()</v>
      </c>
      <c r="H88" s="62"/>
      <c r="I88" s="68">
        <f>MOD(記録入力!$C$1,100)*100+ROW(女子選手!A84)</f>
        <v>84</v>
      </c>
      <c r="J88" s="68" t="str">
        <f>IFERROR(VLOOKUP($I88,追加登録選手!$A$1:$F$1000,COLUMN()-8,FALSE),"")</f>
        <v/>
      </c>
      <c r="K88" s="68" t="str">
        <f>IFERROR(VLOOKUP($I88,追加登録選手!$A$1:$F$1000,COLUMN()-8,FALSE),"")</f>
        <v/>
      </c>
      <c r="L88" s="68" t="str">
        <f>IFERROR(VLOOKUP($I88,追加登録選手!$A$1:$F$1000,COLUMN()-8,FALSE),"")</f>
        <v/>
      </c>
      <c r="M88" s="68" t="str">
        <f>IFERROR(VLOOKUP($I88,追加登録選手!$A$1:$F$1000,COLUMN()-8,FALSE),"")</f>
        <v/>
      </c>
      <c r="N88" s="68" t="str">
        <f>IFERROR(VLOOKUP($I88,追加登録選手!$A$1:$F$1000,COLUMN()-8,FALSE),"")</f>
        <v/>
      </c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</row>
    <row r="89" spans="1:37">
      <c r="A89" s="27"/>
      <c r="B89" s="61">
        <f t="shared" si="5"/>
        <v>85</v>
      </c>
      <c r="C89" s="61" t="str">
        <f t="shared" si="6"/>
        <v>　　　</v>
      </c>
      <c r="D89" s="61" t="str">
        <f t="shared" si="7"/>
        <v xml:space="preserve"> </v>
      </c>
      <c r="E89" s="61" t="str">
        <f t="shared" si="8"/>
        <v/>
      </c>
      <c r="F89" s="61" t="str">
        <f>記録入力!$C$2</f>
        <v/>
      </c>
      <c r="G89" s="62" t="str">
        <f t="shared" si="9"/>
        <v>　　　()</v>
      </c>
      <c r="H89" s="62"/>
      <c r="I89" s="68">
        <f>MOD(記録入力!$C$1,100)*100+ROW(女子選手!A85)</f>
        <v>85</v>
      </c>
      <c r="J89" s="68" t="str">
        <f>IFERROR(VLOOKUP($I89,追加登録選手!$A$1:$F$1000,COLUMN()-8,FALSE),"")</f>
        <v/>
      </c>
      <c r="K89" s="68" t="str">
        <f>IFERROR(VLOOKUP($I89,追加登録選手!$A$1:$F$1000,COLUMN()-8,FALSE),"")</f>
        <v/>
      </c>
      <c r="L89" s="68" t="str">
        <f>IFERROR(VLOOKUP($I89,追加登録選手!$A$1:$F$1000,COLUMN()-8,FALSE),"")</f>
        <v/>
      </c>
      <c r="M89" s="68" t="str">
        <f>IFERROR(VLOOKUP($I89,追加登録選手!$A$1:$F$1000,COLUMN()-8,FALSE),"")</f>
        <v/>
      </c>
      <c r="N89" s="68" t="str">
        <f>IFERROR(VLOOKUP($I89,追加登録選手!$A$1:$F$1000,COLUMN()-8,FALSE),"")</f>
        <v/>
      </c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</row>
    <row r="90" spans="1:37">
      <c r="A90" s="27"/>
      <c r="B90" s="61">
        <f t="shared" si="5"/>
        <v>86</v>
      </c>
      <c r="C90" s="61" t="str">
        <f t="shared" si="6"/>
        <v>　　　</v>
      </c>
      <c r="D90" s="61" t="str">
        <f t="shared" si="7"/>
        <v xml:space="preserve"> </v>
      </c>
      <c r="E90" s="61" t="str">
        <f t="shared" si="8"/>
        <v/>
      </c>
      <c r="F90" s="61" t="str">
        <f>記録入力!$C$2</f>
        <v/>
      </c>
      <c r="G90" s="62" t="str">
        <f t="shared" si="9"/>
        <v>　　　()</v>
      </c>
      <c r="H90" s="62"/>
      <c r="I90" s="68">
        <f>MOD(記録入力!$C$1,100)*100+ROW(女子選手!A86)</f>
        <v>86</v>
      </c>
      <c r="J90" s="68" t="str">
        <f>IFERROR(VLOOKUP($I90,追加登録選手!$A$1:$F$1000,COLUMN()-8,FALSE),"")</f>
        <v/>
      </c>
      <c r="K90" s="68" t="str">
        <f>IFERROR(VLOOKUP($I90,追加登録選手!$A$1:$F$1000,COLUMN()-8,FALSE),"")</f>
        <v/>
      </c>
      <c r="L90" s="68" t="str">
        <f>IFERROR(VLOOKUP($I90,追加登録選手!$A$1:$F$1000,COLUMN()-8,FALSE),"")</f>
        <v/>
      </c>
      <c r="M90" s="68" t="str">
        <f>IFERROR(VLOOKUP($I90,追加登録選手!$A$1:$F$1000,COLUMN()-8,FALSE),"")</f>
        <v/>
      </c>
      <c r="N90" s="68" t="str">
        <f>IFERROR(VLOOKUP($I90,追加登録選手!$A$1:$F$1000,COLUMN()-8,FALSE),"")</f>
        <v/>
      </c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</row>
    <row r="91" spans="1:37">
      <c r="A91" s="27"/>
      <c r="B91" s="61">
        <f t="shared" si="5"/>
        <v>87</v>
      </c>
      <c r="C91" s="61" t="str">
        <f t="shared" si="6"/>
        <v>　　　</v>
      </c>
      <c r="D91" s="61" t="str">
        <f t="shared" si="7"/>
        <v xml:space="preserve"> </v>
      </c>
      <c r="E91" s="61" t="str">
        <f t="shared" si="8"/>
        <v/>
      </c>
      <c r="F91" s="61" t="str">
        <f>記録入力!$C$2</f>
        <v/>
      </c>
      <c r="G91" s="62" t="str">
        <f t="shared" si="9"/>
        <v>　　　()</v>
      </c>
      <c r="H91" s="62"/>
      <c r="I91" s="68">
        <f>MOD(記録入力!$C$1,100)*100+ROW(女子選手!A87)</f>
        <v>87</v>
      </c>
      <c r="J91" s="68" t="str">
        <f>IFERROR(VLOOKUP($I91,追加登録選手!$A$1:$F$1000,COLUMN()-8,FALSE),"")</f>
        <v/>
      </c>
      <c r="K91" s="68" t="str">
        <f>IFERROR(VLOOKUP($I91,追加登録選手!$A$1:$F$1000,COLUMN()-8,FALSE),"")</f>
        <v/>
      </c>
      <c r="L91" s="68" t="str">
        <f>IFERROR(VLOOKUP($I91,追加登録選手!$A$1:$F$1000,COLUMN()-8,FALSE),"")</f>
        <v/>
      </c>
      <c r="M91" s="68" t="str">
        <f>IFERROR(VLOOKUP($I91,追加登録選手!$A$1:$F$1000,COLUMN()-8,FALSE),"")</f>
        <v/>
      </c>
      <c r="N91" s="68" t="str">
        <f>IFERROR(VLOOKUP($I91,追加登録選手!$A$1:$F$1000,COLUMN()-8,FALSE),"")</f>
        <v/>
      </c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</row>
    <row r="92" spans="1:37">
      <c r="A92" s="27"/>
      <c r="B92" s="61">
        <f t="shared" si="5"/>
        <v>88</v>
      </c>
      <c r="C92" s="61" t="str">
        <f t="shared" si="6"/>
        <v>　　　</v>
      </c>
      <c r="D92" s="61" t="str">
        <f t="shared" si="7"/>
        <v xml:space="preserve"> </v>
      </c>
      <c r="E92" s="61" t="str">
        <f t="shared" si="8"/>
        <v/>
      </c>
      <c r="F92" s="61" t="str">
        <f>記録入力!$C$2</f>
        <v/>
      </c>
      <c r="G92" s="62" t="str">
        <f t="shared" si="9"/>
        <v>　　　()</v>
      </c>
      <c r="H92" s="62"/>
      <c r="I92" s="68">
        <f>MOD(記録入力!$C$1,100)*100+ROW(女子選手!A88)</f>
        <v>88</v>
      </c>
      <c r="J92" s="68" t="str">
        <f>IFERROR(VLOOKUP($I92,追加登録選手!$A$1:$F$1000,COLUMN()-8,FALSE),"")</f>
        <v/>
      </c>
      <c r="K92" s="68" t="str">
        <f>IFERROR(VLOOKUP($I92,追加登録選手!$A$1:$F$1000,COLUMN()-8,FALSE),"")</f>
        <v/>
      </c>
      <c r="L92" s="68" t="str">
        <f>IFERROR(VLOOKUP($I92,追加登録選手!$A$1:$F$1000,COLUMN()-8,FALSE),"")</f>
        <v/>
      </c>
      <c r="M92" s="68" t="str">
        <f>IFERROR(VLOOKUP($I92,追加登録選手!$A$1:$F$1000,COLUMN()-8,FALSE),"")</f>
        <v/>
      </c>
      <c r="N92" s="68" t="str">
        <f>IFERROR(VLOOKUP($I92,追加登録選手!$A$1:$F$1000,COLUMN()-8,FALSE),"")</f>
        <v/>
      </c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</row>
    <row r="93" spans="1:37">
      <c r="A93" s="27"/>
      <c r="B93" s="61">
        <f t="shared" si="5"/>
        <v>89</v>
      </c>
      <c r="C93" s="61" t="str">
        <f t="shared" si="6"/>
        <v>　　　</v>
      </c>
      <c r="D93" s="61" t="str">
        <f t="shared" si="7"/>
        <v xml:space="preserve"> </v>
      </c>
      <c r="E93" s="61" t="str">
        <f t="shared" si="8"/>
        <v/>
      </c>
      <c r="F93" s="61" t="str">
        <f>記録入力!$C$2</f>
        <v/>
      </c>
      <c r="G93" s="62" t="str">
        <f t="shared" si="9"/>
        <v>　　　()</v>
      </c>
      <c r="H93" s="62"/>
      <c r="I93" s="68">
        <f>MOD(記録入力!$C$1,100)*100+ROW(女子選手!A89)</f>
        <v>89</v>
      </c>
      <c r="J93" s="68" t="str">
        <f>IFERROR(VLOOKUP($I93,追加登録選手!$A$1:$F$1000,COLUMN()-8,FALSE),"")</f>
        <v/>
      </c>
      <c r="K93" s="68" t="str">
        <f>IFERROR(VLOOKUP($I93,追加登録選手!$A$1:$F$1000,COLUMN()-8,FALSE),"")</f>
        <v/>
      </c>
      <c r="L93" s="68" t="str">
        <f>IFERROR(VLOOKUP($I93,追加登録選手!$A$1:$F$1000,COLUMN()-8,FALSE),"")</f>
        <v/>
      </c>
      <c r="M93" s="68" t="str">
        <f>IFERROR(VLOOKUP($I93,追加登録選手!$A$1:$F$1000,COLUMN()-8,FALSE),"")</f>
        <v/>
      </c>
      <c r="N93" s="68" t="str">
        <f>IFERROR(VLOOKUP($I93,追加登録選手!$A$1:$F$1000,COLUMN()-8,FALSE),"")</f>
        <v/>
      </c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</row>
    <row r="94" spans="1:37">
      <c r="A94" s="27"/>
      <c r="B94" s="61">
        <f t="shared" si="5"/>
        <v>90</v>
      </c>
      <c r="C94" s="61" t="str">
        <f t="shared" si="6"/>
        <v>　　　</v>
      </c>
      <c r="D94" s="61" t="str">
        <f t="shared" si="7"/>
        <v xml:space="preserve"> </v>
      </c>
      <c r="E94" s="61" t="str">
        <f t="shared" si="8"/>
        <v/>
      </c>
      <c r="F94" s="61" t="str">
        <f>記録入力!$C$2</f>
        <v/>
      </c>
      <c r="G94" s="62" t="str">
        <f t="shared" si="9"/>
        <v>　　　()</v>
      </c>
      <c r="H94" s="62"/>
      <c r="I94" s="68">
        <f>MOD(記録入力!$C$1,100)*100+ROW(女子選手!A90)</f>
        <v>90</v>
      </c>
      <c r="J94" s="68" t="str">
        <f>IFERROR(VLOOKUP($I94,追加登録選手!$A$1:$F$1000,COLUMN()-8,FALSE),"")</f>
        <v/>
      </c>
      <c r="K94" s="68" t="str">
        <f>IFERROR(VLOOKUP($I94,追加登録選手!$A$1:$F$1000,COLUMN()-8,FALSE),"")</f>
        <v/>
      </c>
      <c r="L94" s="68" t="str">
        <f>IFERROR(VLOOKUP($I94,追加登録選手!$A$1:$F$1000,COLUMN()-8,FALSE),"")</f>
        <v/>
      </c>
      <c r="M94" s="68" t="str">
        <f>IFERROR(VLOOKUP($I94,追加登録選手!$A$1:$F$1000,COLUMN()-8,FALSE),"")</f>
        <v/>
      </c>
      <c r="N94" s="68" t="str">
        <f>IFERROR(VLOOKUP($I94,追加登録選手!$A$1:$F$1000,COLUMN()-8,FALSE),"")</f>
        <v/>
      </c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</row>
    <row r="95" spans="1:37">
      <c r="A95" s="27"/>
      <c r="B95" s="61">
        <f t="shared" si="5"/>
        <v>91</v>
      </c>
      <c r="C95" s="61" t="str">
        <f t="shared" si="6"/>
        <v>　　　</v>
      </c>
      <c r="D95" s="61" t="str">
        <f t="shared" si="7"/>
        <v xml:space="preserve"> </v>
      </c>
      <c r="E95" s="61" t="str">
        <f t="shared" si="8"/>
        <v/>
      </c>
      <c r="F95" s="61" t="str">
        <f>記録入力!$C$2</f>
        <v/>
      </c>
      <c r="G95" s="62" t="str">
        <f t="shared" si="9"/>
        <v>　　　()</v>
      </c>
      <c r="H95" s="62"/>
      <c r="I95" s="68">
        <f>MOD(記録入力!$C$1,100)*100+ROW(女子選手!A91)</f>
        <v>91</v>
      </c>
      <c r="J95" s="68" t="str">
        <f>IFERROR(VLOOKUP($I95,追加登録選手!$A$1:$F$1000,COLUMN()-8,FALSE),"")</f>
        <v/>
      </c>
      <c r="K95" s="68" t="str">
        <f>IFERROR(VLOOKUP($I95,追加登録選手!$A$1:$F$1000,COLUMN()-8,FALSE),"")</f>
        <v/>
      </c>
      <c r="L95" s="68" t="str">
        <f>IFERROR(VLOOKUP($I95,追加登録選手!$A$1:$F$1000,COLUMN()-8,FALSE),"")</f>
        <v/>
      </c>
      <c r="M95" s="68" t="str">
        <f>IFERROR(VLOOKUP($I95,追加登録選手!$A$1:$F$1000,COLUMN()-8,FALSE),"")</f>
        <v/>
      </c>
      <c r="N95" s="68" t="str">
        <f>IFERROR(VLOOKUP($I95,追加登録選手!$A$1:$F$1000,COLUMN()-8,FALSE),"")</f>
        <v/>
      </c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</row>
    <row r="96" spans="1:37">
      <c r="A96" s="27"/>
      <c r="B96" s="61">
        <f t="shared" si="5"/>
        <v>92</v>
      </c>
      <c r="C96" s="61" t="str">
        <f t="shared" si="6"/>
        <v>　　　</v>
      </c>
      <c r="D96" s="61" t="str">
        <f t="shared" si="7"/>
        <v xml:space="preserve"> </v>
      </c>
      <c r="E96" s="61" t="str">
        <f t="shared" si="8"/>
        <v/>
      </c>
      <c r="F96" s="61" t="str">
        <f>記録入力!$C$2</f>
        <v/>
      </c>
      <c r="G96" s="62" t="str">
        <f t="shared" si="9"/>
        <v>　　　()</v>
      </c>
      <c r="H96" s="62"/>
      <c r="I96" s="68">
        <f>MOD(記録入力!$C$1,100)*100+ROW(女子選手!A92)</f>
        <v>92</v>
      </c>
      <c r="J96" s="68" t="str">
        <f>IFERROR(VLOOKUP($I96,追加登録選手!$A$1:$F$1000,COLUMN()-8,FALSE),"")</f>
        <v/>
      </c>
      <c r="K96" s="68" t="str">
        <f>IFERROR(VLOOKUP($I96,追加登録選手!$A$1:$F$1000,COLUMN()-8,FALSE),"")</f>
        <v/>
      </c>
      <c r="L96" s="68" t="str">
        <f>IFERROR(VLOOKUP($I96,追加登録選手!$A$1:$F$1000,COLUMN()-8,FALSE),"")</f>
        <v/>
      </c>
      <c r="M96" s="68" t="str">
        <f>IFERROR(VLOOKUP($I96,追加登録選手!$A$1:$F$1000,COLUMN()-8,FALSE),"")</f>
        <v/>
      </c>
      <c r="N96" s="68" t="str">
        <f>IFERROR(VLOOKUP($I96,追加登録選手!$A$1:$F$1000,COLUMN()-8,FALSE),"")</f>
        <v/>
      </c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</row>
    <row r="97" spans="1:37">
      <c r="A97" s="27"/>
      <c r="B97" s="61">
        <f t="shared" si="5"/>
        <v>93</v>
      </c>
      <c r="C97" s="61" t="str">
        <f t="shared" si="6"/>
        <v>　　　</v>
      </c>
      <c r="D97" s="61" t="str">
        <f t="shared" si="7"/>
        <v xml:space="preserve"> </v>
      </c>
      <c r="E97" s="61" t="str">
        <f t="shared" si="8"/>
        <v/>
      </c>
      <c r="F97" s="61" t="str">
        <f>記録入力!$C$2</f>
        <v/>
      </c>
      <c r="G97" s="62" t="str">
        <f t="shared" si="9"/>
        <v>　　　()</v>
      </c>
      <c r="H97" s="62"/>
      <c r="I97" s="68">
        <f>MOD(記録入力!$C$1,100)*100+ROW(女子選手!A93)</f>
        <v>93</v>
      </c>
      <c r="J97" s="68" t="str">
        <f>IFERROR(VLOOKUP($I97,追加登録選手!$A$1:$F$1000,COLUMN()-8,FALSE),"")</f>
        <v/>
      </c>
      <c r="K97" s="68" t="str">
        <f>IFERROR(VLOOKUP($I97,追加登録選手!$A$1:$F$1000,COLUMN()-8,FALSE),"")</f>
        <v/>
      </c>
      <c r="L97" s="68" t="str">
        <f>IFERROR(VLOOKUP($I97,追加登録選手!$A$1:$F$1000,COLUMN()-8,FALSE),"")</f>
        <v/>
      </c>
      <c r="M97" s="68" t="str">
        <f>IFERROR(VLOOKUP($I97,追加登録選手!$A$1:$F$1000,COLUMN()-8,FALSE),"")</f>
        <v/>
      </c>
      <c r="N97" s="68" t="str">
        <f>IFERROR(VLOOKUP($I97,追加登録選手!$A$1:$F$1000,COLUMN()-8,FALSE),"")</f>
        <v/>
      </c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</row>
    <row r="98" spans="1:37">
      <c r="A98" s="27"/>
      <c r="B98" s="61">
        <f t="shared" si="5"/>
        <v>94</v>
      </c>
      <c r="C98" s="61" t="str">
        <f t="shared" si="6"/>
        <v>　　　</v>
      </c>
      <c r="D98" s="61" t="str">
        <f t="shared" si="7"/>
        <v xml:space="preserve"> </v>
      </c>
      <c r="E98" s="61" t="str">
        <f t="shared" si="8"/>
        <v/>
      </c>
      <c r="F98" s="61" t="str">
        <f>記録入力!$C$2</f>
        <v/>
      </c>
      <c r="G98" s="62" t="str">
        <f t="shared" si="9"/>
        <v>　　　()</v>
      </c>
      <c r="H98" s="62"/>
      <c r="I98" s="68">
        <f>MOD(記録入力!$C$1,100)*100+ROW(女子選手!A94)</f>
        <v>94</v>
      </c>
      <c r="J98" s="68" t="str">
        <f>IFERROR(VLOOKUP($I98,追加登録選手!$A$1:$F$1000,COLUMN()-8,FALSE),"")</f>
        <v/>
      </c>
      <c r="K98" s="68" t="str">
        <f>IFERROR(VLOOKUP($I98,追加登録選手!$A$1:$F$1000,COLUMN()-8,FALSE),"")</f>
        <v/>
      </c>
      <c r="L98" s="68" t="str">
        <f>IFERROR(VLOOKUP($I98,追加登録選手!$A$1:$F$1000,COLUMN()-8,FALSE),"")</f>
        <v/>
      </c>
      <c r="M98" s="68" t="str">
        <f>IFERROR(VLOOKUP($I98,追加登録選手!$A$1:$F$1000,COLUMN()-8,FALSE),"")</f>
        <v/>
      </c>
      <c r="N98" s="68" t="str">
        <f>IFERROR(VLOOKUP($I98,追加登録選手!$A$1:$F$1000,COLUMN()-8,FALSE),"")</f>
        <v/>
      </c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</row>
    <row r="99" spans="1:37">
      <c r="A99" s="27"/>
      <c r="B99" s="61">
        <f t="shared" si="5"/>
        <v>95</v>
      </c>
      <c r="C99" s="61" t="str">
        <f t="shared" si="6"/>
        <v>　　　</v>
      </c>
      <c r="D99" s="61" t="str">
        <f t="shared" si="7"/>
        <v xml:space="preserve"> </v>
      </c>
      <c r="E99" s="61" t="str">
        <f t="shared" si="8"/>
        <v/>
      </c>
      <c r="F99" s="61" t="str">
        <f>記録入力!$C$2</f>
        <v/>
      </c>
      <c r="G99" s="62" t="str">
        <f t="shared" si="9"/>
        <v>　　　()</v>
      </c>
      <c r="H99" s="62"/>
      <c r="I99" s="68">
        <f>MOD(記録入力!$C$1,100)*100+ROW(女子選手!A95)</f>
        <v>95</v>
      </c>
      <c r="J99" s="68" t="str">
        <f>IFERROR(VLOOKUP($I99,追加登録選手!$A$1:$F$1000,COLUMN()-8,FALSE),"")</f>
        <v/>
      </c>
      <c r="K99" s="68" t="str">
        <f>IFERROR(VLOOKUP($I99,追加登録選手!$A$1:$F$1000,COLUMN()-8,FALSE),"")</f>
        <v/>
      </c>
      <c r="L99" s="68" t="str">
        <f>IFERROR(VLOOKUP($I99,追加登録選手!$A$1:$F$1000,COLUMN()-8,FALSE),"")</f>
        <v/>
      </c>
      <c r="M99" s="68" t="str">
        <f>IFERROR(VLOOKUP($I99,追加登録選手!$A$1:$F$1000,COLUMN()-8,FALSE),"")</f>
        <v/>
      </c>
      <c r="N99" s="68" t="str">
        <f>IFERROR(VLOOKUP($I99,追加登録選手!$A$1:$F$1000,COLUMN()-8,FALSE),"")</f>
        <v/>
      </c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</row>
    <row r="100" spans="1:37">
      <c r="A100" s="27"/>
      <c r="B100" s="61">
        <f t="shared" si="5"/>
        <v>96</v>
      </c>
      <c r="C100" s="61" t="str">
        <f t="shared" si="6"/>
        <v>　　　</v>
      </c>
      <c r="D100" s="61" t="str">
        <f t="shared" si="7"/>
        <v xml:space="preserve"> </v>
      </c>
      <c r="E100" s="61" t="str">
        <f t="shared" si="8"/>
        <v/>
      </c>
      <c r="F100" s="61" t="str">
        <f>記録入力!$C$2</f>
        <v/>
      </c>
      <c r="G100" s="62" t="str">
        <f t="shared" si="9"/>
        <v>　　　()</v>
      </c>
      <c r="H100" s="62"/>
      <c r="I100" s="68">
        <f>MOD(記録入力!$C$1,100)*100+ROW(女子選手!A96)</f>
        <v>96</v>
      </c>
      <c r="J100" s="68" t="str">
        <f>IFERROR(VLOOKUP($I100,追加登録選手!$A$1:$F$1000,COLUMN()-8,FALSE),"")</f>
        <v/>
      </c>
      <c r="K100" s="68" t="str">
        <f>IFERROR(VLOOKUP($I100,追加登録選手!$A$1:$F$1000,COLUMN()-8,FALSE),"")</f>
        <v/>
      </c>
      <c r="L100" s="68" t="str">
        <f>IFERROR(VLOOKUP($I100,追加登録選手!$A$1:$F$1000,COLUMN()-8,FALSE),"")</f>
        <v/>
      </c>
      <c r="M100" s="68" t="str">
        <f>IFERROR(VLOOKUP($I100,追加登録選手!$A$1:$F$1000,COLUMN()-8,FALSE),"")</f>
        <v/>
      </c>
      <c r="N100" s="68" t="str">
        <f>IFERROR(VLOOKUP($I100,追加登録選手!$A$1:$F$1000,COLUMN()-8,FALSE),"")</f>
        <v/>
      </c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</row>
    <row r="101" spans="1:37">
      <c r="A101" s="27"/>
      <c r="B101" s="61">
        <f t="shared" si="5"/>
        <v>97</v>
      </c>
      <c r="C101" s="61" t="str">
        <f t="shared" si="6"/>
        <v>　　　</v>
      </c>
      <c r="D101" s="61" t="str">
        <f t="shared" si="7"/>
        <v xml:space="preserve"> </v>
      </c>
      <c r="E101" s="61" t="str">
        <f t="shared" si="8"/>
        <v/>
      </c>
      <c r="F101" s="61" t="str">
        <f>記録入力!$C$2</f>
        <v/>
      </c>
      <c r="G101" s="62" t="str">
        <f t="shared" si="9"/>
        <v>　　　()</v>
      </c>
      <c r="H101" s="62"/>
      <c r="I101" s="68">
        <f>MOD(記録入力!$C$1,100)*100+ROW(女子選手!A97)</f>
        <v>97</v>
      </c>
      <c r="J101" s="68" t="str">
        <f>IFERROR(VLOOKUP($I101,追加登録選手!$A$1:$F$1000,COLUMN()-8,FALSE),"")</f>
        <v/>
      </c>
      <c r="K101" s="68" t="str">
        <f>IFERROR(VLOOKUP($I101,追加登録選手!$A$1:$F$1000,COLUMN()-8,FALSE),"")</f>
        <v/>
      </c>
      <c r="L101" s="68" t="str">
        <f>IFERROR(VLOOKUP($I101,追加登録選手!$A$1:$F$1000,COLUMN()-8,FALSE),"")</f>
        <v/>
      </c>
      <c r="M101" s="68" t="str">
        <f>IFERROR(VLOOKUP($I101,追加登録選手!$A$1:$F$1000,COLUMN()-8,FALSE),"")</f>
        <v/>
      </c>
      <c r="N101" s="68" t="str">
        <f>IFERROR(VLOOKUP($I101,追加登録選手!$A$1:$F$1000,COLUMN()-8,FALSE),"")</f>
        <v/>
      </c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</row>
    <row r="102" spans="1:37">
      <c r="A102" s="27"/>
      <c r="B102" s="61">
        <f t="shared" si="5"/>
        <v>98</v>
      </c>
      <c r="C102" s="61" t="str">
        <f t="shared" si="6"/>
        <v>　　　</v>
      </c>
      <c r="D102" s="61" t="str">
        <f t="shared" si="7"/>
        <v xml:space="preserve"> </v>
      </c>
      <c r="E102" s="61" t="str">
        <f t="shared" si="8"/>
        <v/>
      </c>
      <c r="F102" s="61" t="str">
        <f>記録入力!$C$2</f>
        <v/>
      </c>
      <c r="G102" s="62" t="str">
        <f t="shared" si="9"/>
        <v>　　　()</v>
      </c>
      <c r="H102" s="62"/>
      <c r="I102" s="68">
        <f>MOD(記録入力!$C$1,100)*100+ROW(女子選手!A98)</f>
        <v>98</v>
      </c>
      <c r="J102" s="68" t="str">
        <f>IFERROR(VLOOKUP($I102,追加登録選手!$A$1:$F$1000,COLUMN()-8,FALSE),"")</f>
        <v/>
      </c>
      <c r="K102" s="68" t="str">
        <f>IFERROR(VLOOKUP($I102,追加登録選手!$A$1:$F$1000,COLUMN()-8,FALSE),"")</f>
        <v/>
      </c>
      <c r="L102" s="68" t="str">
        <f>IFERROR(VLOOKUP($I102,追加登録選手!$A$1:$F$1000,COLUMN()-8,FALSE),"")</f>
        <v/>
      </c>
      <c r="M102" s="68" t="str">
        <f>IFERROR(VLOOKUP($I102,追加登録選手!$A$1:$F$1000,COLUMN()-8,FALSE),"")</f>
        <v/>
      </c>
      <c r="N102" s="68" t="str">
        <f>IFERROR(VLOOKUP($I102,追加登録選手!$A$1:$F$1000,COLUMN()-8,FALSE),"")</f>
        <v/>
      </c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</row>
    <row r="103" spans="1:37">
      <c r="A103" s="27"/>
      <c r="B103" s="61">
        <f t="shared" si="5"/>
        <v>99</v>
      </c>
      <c r="C103" s="61" t="str">
        <f t="shared" si="6"/>
        <v>　　　</v>
      </c>
      <c r="D103" s="61" t="str">
        <f t="shared" si="7"/>
        <v xml:space="preserve"> </v>
      </c>
      <c r="E103" s="61" t="str">
        <f t="shared" si="8"/>
        <v/>
      </c>
      <c r="F103" s="61" t="str">
        <f>記録入力!$C$2</f>
        <v/>
      </c>
      <c r="G103" s="62" t="str">
        <f t="shared" si="9"/>
        <v>　　　()</v>
      </c>
      <c r="H103" s="62"/>
      <c r="I103" s="68">
        <f>MOD(記録入力!$C$1,100)*100+ROW(女子選手!A99)</f>
        <v>99</v>
      </c>
      <c r="J103" s="68" t="str">
        <f>IFERROR(VLOOKUP($I103,追加登録選手!$A$1:$F$1000,COLUMN()-8,FALSE),"")</f>
        <v/>
      </c>
      <c r="K103" s="68" t="str">
        <f>IFERROR(VLOOKUP($I103,追加登録選手!$A$1:$F$1000,COLUMN()-8,FALSE),"")</f>
        <v/>
      </c>
      <c r="L103" s="68" t="str">
        <f>IFERROR(VLOOKUP($I103,追加登録選手!$A$1:$F$1000,COLUMN()-8,FALSE),"")</f>
        <v/>
      </c>
      <c r="M103" s="68" t="str">
        <f>IFERROR(VLOOKUP($I103,追加登録選手!$A$1:$F$1000,COLUMN()-8,FALSE),"")</f>
        <v/>
      </c>
      <c r="N103" s="68" t="str">
        <f>IFERROR(VLOOKUP($I103,追加登録選手!$A$1:$F$1000,COLUMN()-8,FALSE),"")</f>
        <v/>
      </c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</row>
    <row r="104" spans="1:37">
      <c r="A104" s="27"/>
      <c r="B104" s="28"/>
      <c r="C104" s="28">
        <v>-20</v>
      </c>
      <c r="D104" s="28"/>
      <c r="E104" s="28"/>
      <c r="F104" s="28"/>
      <c r="G104" s="28"/>
      <c r="H104" s="28"/>
      <c r="I104" s="66"/>
      <c r="J104" s="66"/>
      <c r="K104" s="66"/>
      <c r="L104" s="66"/>
      <c r="M104" s="66"/>
      <c r="N104" s="66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</row>
    <row r="105" spans="1:37">
      <c r="A105" s="27"/>
      <c r="B105" s="28"/>
      <c r="C105" s="28">
        <v>1</v>
      </c>
      <c r="D105" s="28" t="s">
        <v>44</v>
      </c>
      <c r="E105" s="28"/>
      <c r="F105" s="28"/>
      <c r="G105" s="28"/>
      <c r="H105" s="28"/>
      <c r="I105" s="66"/>
      <c r="J105" s="66"/>
      <c r="K105" s="66"/>
      <c r="L105" s="66"/>
      <c r="M105" s="66"/>
      <c r="N105" s="66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</row>
    <row r="106" spans="1:37">
      <c r="A106" s="27"/>
      <c r="B106" s="28"/>
      <c r="C106" s="28">
        <v>2</v>
      </c>
      <c r="D106" s="28" t="s">
        <v>45</v>
      </c>
      <c r="E106" s="28"/>
      <c r="F106" s="28"/>
      <c r="G106" s="28"/>
      <c r="H106" s="28"/>
      <c r="I106" s="66"/>
      <c r="J106" s="66"/>
      <c r="K106" s="66"/>
      <c r="L106" s="66"/>
      <c r="M106" s="66"/>
      <c r="N106" s="66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</row>
    <row r="107" spans="1:37">
      <c r="A107" s="27"/>
      <c r="B107" s="28"/>
      <c r="C107" s="28">
        <v>3</v>
      </c>
      <c r="D107" s="28" t="s">
        <v>46</v>
      </c>
      <c r="E107" s="28"/>
      <c r="F107" s="28"/>
      <c r="G107" s="28"/>
      <c r="H107" s="28"/>
      <c r="I107" s="66"/>
      <c r="J107" s="66"/>
      <c r="K107" s="66"/>
      <c r="L107" s="66"/>
      <c r="M107" s="66"/>
      <c r="N107" s="66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</row>
    <row r="108" spans="1:37">
      <c r="A108" s="27"/>
      <c r="B108" s="28"/>
      <c r="C108" s="28"/>
      <c r="D108" s="28"/>
      <c r="E108" s="28"/>
      <c r="F108" s="28"/>
      <c r="G108" s="28"/>
      <c r="H108" s="28"/>
      <c r="I108" s="66"/>
      <c r="J108" s="66"/>
      <c r="K108" s="66"/>
      <c r="L108" s="66"/>
      <c r="M108" s="66"/>
      <c r="N108" s="66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</row>
    <row r="109" spans="1:37">
      <c r="A109" s="27"/>
      <c r="B109" s="28"/>
      <c r="C109" s="28"/>
      <c r="D109" s="28"/>
      <c r="E109" s="28"/>
      <c r="F109" s="28"/>
      <c r="G109" s="28"/>
      <c r="H109" s="28"/>
      <c r="I109" s="66"/>
      <c r="J109" s="66"/>
      <c r="K109" s="66"/>
      <c r="L109" s="66"/>
      <c r="M109" s="66"/>
      <c r="N109" s="66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</row>
    <row r="110" spans="1:37">
      <c r="A110" s="27"/>
      <c r="B110" s="28"/>
      <c r="C110" s="28"/>
      <c r="D110" s="28"/>
      <c r="E110" s="28"/>
      <c r="F110" s="28"/>
      <c r="G110" s="28"/>
      <c r="H110" s="28"/>
      <c r="I110" s="66"/>
      <c r="J110" s="66"/>
      <c r="K110" s="66"/>
      <c r="L110" s="66"/>
      <c r="M110" s="66"/>
      <c r="N110" s="66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</row>
    <row r="111" spans="1:37">
      <c r="A111" s="27"/>
      <c r="B111" s="28"/>
      <c r="C111" s="28"/>
      <c r="D111" s="28"/>
      <c r="E111" s="28"/>
      <c r="F111" s="28"/>
      <c r="G111" s="28"/>
      <c r="H111" s="28"/>
      <c r="I111" s="66"/>
      <c r="J111" s="66"/>
      <c r="K111" s="66"/>
      <c r="L111" s="66"/>
      <c r="M111" s="66"/>
      <c r="N111" s="66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</row>
    <row r="112" spans="1:37">
      <c r="A112" s="27"/>
      <c r="B112" s="28"/>
      <c r="C112" s="28"/>
      <c r="D112" s="28"/>
      <c r="E112" s="28"/>
      <c r="F112" s="28"/>
      <c r="G112" s="28"/>
      <c r="H112" s="28"/>
      <c r="I112" s="66"/>
      <c r="J112" s="66"/>
      <c r="K112" s="66"/>
      <c r="L112" s="66"/>
      <c r="M112" s="66"/>
      <c r="N112" s="66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</row>
    <row r="113" spans="1:37">
      <c r="A113" s="27"/>
      <c r="B113" s="28"/>
      <c r="C113" s="28"/>
      <c r="D113" s="28"/>
      <c r="E113" s="28"/>
      <c r="F113" s="28"/>
      <c r="G113" s="28"/>
      <c r="H113" s="28"/>
      <c r="I113" s="66"/>
      <c r="J113" s="66"/>
      <c r="K113" s="66"/>
      <c r="L113" s="66"/>
      <c r="M113" s="66"/>
      <c r="N113" s="66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</row>
    <row r="114" spans="1:37">
      <c r="A114" s="27"/>
      <c r="B114" s="28"/>
      <c r="C114" s="28"/>
      <c r="D114" s="28"/>
      <c r="E114" s="28"/>
      <c r="F114" s="28"/>
      <c r="G114" s="28"/>
      <c r="H114" s="28"/>
      <c r="I114" s="66"/>
      <c r="J114" s="66"/>
      <c r="K114" s="66"/>
      <c r="L114" s="66"/>
      <c r="M114" s="66"/>
      <c r="N114" s="66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</row>
    <row r="115" spans="1:37">
      <c r="A115" s="27"/>
      <c r="B115" s="28"/>
      <c r="C115" s="28"/>
      <c r="D115" s="28"/>
      <c r="E115" s="28"/>
      <c r="F115" s="28"/>
      <c r="G115" s="28"/>
      <c r="H115" s="28"/>
      <c r="I115" s="66"/>
      <c r="J115" s="66"/>
      <c r="K115" s="66"/>
      <c r="L115" s="66"/>
      <c r="M115" s="66"/>
      <c r="N115" s="66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</row>
    <row r="116" spans="1:37">
      <c r="A116" s="27"/>
      <c r="B116" s="28"/>
      <c r="C116" s="28"/>
      <c r="D116" s="28"/>
      <c r="E116" s="28"/>
      <c r="F116" s="28"/>
      <c r="G116" s="28"/>
      <c r="H116" s="28"/>
      <c r="I116" s="66"/>
      <c r="J116" s="66"/>
      <c r="K116" s="66"/>
      <c r="L116" s="66"/>
      <c r="M116" s="66"/>
      <c r="N116" s="66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</row>
    <row r="117" spans="1:37">
      <c r="A117" s="27"/>
      <c r="B117" s="28"/>
      <c r="C117" s="28"/>
      <c r="D117" s="28"/>
      <c r="E117" s="28"/>
      <c r="F117" s="28"/>
      <c r="G117" s="28"/>
      <c r="H117" s="28"/>
      <c r="I117" s="66"/>
      <c r="J117" s="66"/>
      <c r="K117" s="66"/>
      <c r="L117" s="66"/>
      <c r="M117" s="66"/>
      <c r="N117" s="66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</row>
    <row r="118" spans="1:37">
      <c r="A118" s="27"/>
      <c r="B118" s="28"/>
      <c r="C118" s="28"/>
      <c r="D118" s="28"/>
      <c r="E118" s="28"/>
      <c r="F118" s="28"/>
      <c r="G118" s="28"/>
      <c r="H118" s="28"/>
      <c r="I118" s="66"/>
      <c r="J118" s="66"/>
      <c r="K118" s="66"/>
      <c r="L118" s="66"/>
      <c r="M118" s="66"/>
      <c r="N118" s="66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</row>
    <row r="119" spans="1:37">
      <c r="A119" s="27"/>
      <c r="B119" s="28"/>
      <c r="C119" s="28"/>
      <c r="D119" s="28"/>
      <c r="E119" s="28"/>
      <c r="F119" s="28"/>
      <c r="G119" s="28"/>
      <c r="H119" s="28"/>
      <c r="I119" s="66"/>
      <c r="J119" s="66"/>
      <c r="K119" s="66"/>
      <c r="L119" s="66"/>
      <c r="M119" s="66"/>
      <c r="N119" s="66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</row>
    <row r="120" spans="1:37">
      <c r="A120" s="27"/>
      <c r="B120" s="28"/>
      <c r="C120" s="28"/>
      <c r="D120" s="28"/>
      <c r="E120" s="28"/>
      <c r="F120" s="28"/>
      <c r="G120" s="28"/>
      <c r="H120" s="28"/>
      <c r="I120" s="66"/>
      <c r="J120" s="66"/>
      <c r="K120" s="66"/>
      <c r="L120" s="66"/>
      <c r="M120" s="66"/>
      <c r="N120" s="66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</row>
    <row r="121" spans="1:37">
      <c r="A121" s="27"/>
      <c r="B121" s="28"/>
      <c r="C121" s="28"/>
      <c r="D121" s="28"/>
      <c r="E121" s="28"/>
      <c r="F121" s="28"/>
      <c r="G121" s="28"/>
      <c r="H121" s="28"/>
      <c r="I121" s="66"/>
      <c r="J121" s="66"/>
      <c r="K121" s="66"/>
      <c r="L121" s="66"/>
      <c r="M121" s="66"/>
      <c r="N121" s="66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</row>
    <row r="122" spans="1:37">
      <c r="A122" s="27"/>
      <c r="B122" s="28"/>
      <c r="C122" s="28"/>
      <c r="D122" s="28"/>
      <c r="E122" s="28"/>
      <c r="F122" s="28"/>
      <c r="G122" s="28"/>
      <c r="H122" s="28"/>
      <c r="I122" s="66"/>
      <c r="J122" s="66"/>
      <c r="K122" s="66"/>
      <c r="L122" s="66"/>
      <c r="M122" s="66"/>
      <c r="N122" s="66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</row>
    <row r="123" spans="1:37">
      <c r="A123" s="27"/>
      <c r="B123" s="28"/>
      <c r="C123" s="28"/>
      <c r="D123" s="28"/>
      <c r="E123" s="28"/>
      <c r="F123" s="28"/>
      <c r="G123" s="28"/>
      <c r="H123" s="28"/>
      <c r="I123" s="66"/>
      <c r="J123" s="66"/>
      <c r="K123" s="66"/>
      <c r="L123" s="66"/>
      <c r="M123" s="66"/>
      <c r="N123" s="66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</row>
    <row r="124" spans="1:37">
      <c r="A124" s="27"/>
      <c r="B124" s="28"/>
      <c r="C124" s="28"/>
      <c r="D124" s="28"/>
      <c r="E124" s="28"/>
      <c r="F124" s="28"/>
      <c r="G124" s="28"/>
      <c r="H124" s="28"/>
      <c r="I124" s="66"/>
      <c r="J124" s="66"/>
      <c r="K124" s="66"/>
      <c r="L124" s="66"/>
      <c r="M124" s="66"/>
      <c r="N124" s="66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</row>
    <row r="125" spans="1:37">
      <c r="A125" s="27"/>
      <c r="B125" s="28"/>
      <c r="C125" s="28"/>
      <c r="D125" s="28"/>
      <c r="E125" s="28"/>
      <c r="F125" s="28"/>
      <c r="G125" s="28"/>
      <c r="H125" s="28"/>
      <c r="I125" s="66"/>
      <c r="J125" s="66"/>
      <c r="K125" s="66"/>
      <c r="L125" s="66"/>
      <c r="M125" s="66"/>
      <c r="N125" s="66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</row>
    <row r="126" spans="1:37">
      <c r="A126" s="27"/>
      <c r="B126" s="28"/>
      <c r="C126" s="28"/>
      <c r="D126" s="28"/>
      <c r="E126" s="28"/>
      <c r="F126" s="28"/>
      <c r="G126" s="28"/>
      <c r="H126" s="28"/>
      <c r="I126" s="66"/>
      <c r="J126" s="66"/>
      <c r="K126" s="66"/>
      <c r="L126" s="66"/>
      <c r="M126" s="66"/>
      <c r="N126" s="66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</row>
    <row r="127" spans="1:37">
      <c r="A127" s="27"/>
      <c r="B127" s="28"/>
      <c r="C127" s="28"/>
      <c r="D127" s="28"/>
      <c r="E127" s="28"/>
      <c r="F127" s="28"/>
      <c r="G127" s="28"/>
      <c r="H127" s="28"/>
      <c r="I127" s="66"/>
      <c r="J127" s="66"/>
      <c r="K127" s="66"/>
      <c r="L127" s="66"/>
      <c r="M127" s="66"/>
      <c r="N127" s="66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</row>
    <row r="128" spans="1:37">
      <c r="A128" s="27"/>
      <c r="B128" s="28"/>
      <c r="C128" s="28"/>
      <c r="D128" s="28"/>
      <c r="E128" s="28"/>
      <c r="F128" s="28"/>
      <c r="G128" s="28"/>
      <c r="H128" s="28"/>
      <c r="I128" s="66"/>
      <c r="J128" s="66"/>
      <c r="K128" s="66"/>
      <c r="L128" s="66"/>
      <c r="M128" s="66"/>
      <c r="N128" s="66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</row>
    <row r="129" spans="1:37">
      <c r="A129" s="27"/>
      <c r="B129" s="28"/>
      <c r="C129" s="28"/>
      <c r="D129" s="28"/>
      <c r="E129" s="28"/>
      <c r="F129" s="28"/>
      <c r="G129" s="28"/>
      <c r="H129" s="28"/>
      <c r="I129" s="66"/>
      <c r="J129" s="66"/>
      <c r="K129" s="66"/>
      <c r="L129" s="66"/>
      <c r="M129" s="66"/>
      <c r="N129" s="66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</row>
    <row r="130" spans="1:37">
      <c r="A130" s="27"/>
      <c r="B130" s="28"/>
      <c r="C130" s="28"/>
      <c r="D130" s="28"/>
      <c r="E130" s="28"/>
      <c r="F130" s="28"/>
      <c r="G130" s="28"/>
      <c r="H130" s="28"/>
      <c r="I130" s="66"/>
      <c r="J130" s="66"/>
      <c r="K130" s="66"/>
      <c r="L130" s="66"/>
      <c r="M130" s="66"/>
      <c r="N130" s="66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</row>
    <row r="131" spans="1:37">
      <c r="A131" s="27"/>
      <c r="B131" s="28"/>
      <c r="C131" s="28"/>
      <c r="D131" s="28"/>
      <c r="E131" s="28"/>
      <c r="F131" s="28"/>
      <c r="G131" s="28"/>
      <c r="H131" s="28"/>
      <c r="I131" s="66"/>
      <c r="J131" s="66"/>
      <c r="K131" s="66"/>
      <c r="L131" s="66"/>
      <c r="M131" s="66"/>
      <c r="N131" s="66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</row>
    <row r="132" spans="1:37">
      <c r="A132" s="27"/>
      <c r="B132" s="28"/>
      <c r="C132" s="28"/>
      <c r="D132" s="28"/>
      <c r="E132" s="28"/>
      <c r="F132" s="28"/>
      <c r="G132" s="28"/>
      <c r="H132" s="28"/>
      <c r="I132" s="66"/>
      <c r="J132" s="66"/>
      <c r="K132" s="66"/>
      <c r="L132" s="66"/>
      <c r="M132" s="66"/>
      <c r="N132" s="66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</row>
    <row r="133" spans="1:37">
      <c r="A133" s="27"/>
      <c r="B133" s="28"/>
      <c r="C133" s="28"/>
      <c r="D133" s="28"/>
      <c r="E133" s="28"/>
      <c r="F133" s="28"/>
      <c r="G133" s="28"/>
      <c r="H133" s="28"/>
      <c r="I133" s="66"/>
      <c r="J133" s="66"/>
      <c r="K133" s="66"/>
      <c r="L133" s="66"/>
      <c r="M133" s="66"/>
      <c r="N133" s="66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</row>
    <row r="134" spans="1:37">
      <c r="A134" s="27"/>
      <c r="B134" s="28"/>
      <c r="C134" s="28"/>
      <c r="D134" s="28"/>
      <c r="E134" s="28"/>
      <c r="F134" s="28"/>
      <c r="G134" s="28"/>
      <c r="H134" s="28"/>
      <c r="I134" s="66"/>
      <c r="J134" s="66"/>
      <c r="K134" s="66"/>
      <c r="L134" s="66"/>
      <c r="M134" s="66"/>
      <c r="N134" s="66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</row>
    <row r="135" spans="1:37">
      <c r="A135" s="27"/>
      <c r="B135" s="28"/>
      <c r="C135" s="28"/>
      <c r="D135" s="28"/>
      <c r="E135" s="28"/>
      <c r="F135" s="28"/>
      <c r="G135" s="28"/>
      <c r="H135" s="28"/>
      <c r="I135" s="66"/>
      <c r="J135" s="66"/>
      <c r="K135" s="66"/>
      <c r="L135" s="66"/>
      <c r="M135" s="66"/>
      <c r="N135" s="66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</row>
    <row r="136" spans="1:37">
      <c r="A136" s="27"/>
      <c r="B136" s="28"/>
      <c r="C136" s="28"/>
      <c r="D136" s="28"/>
      <c r="E136" s="28"/>
      <c r="F136" s="28"/>
      <c r="G136" s="28"/>
      <c r="H136" s="28"/>
      <c r="I136" s="66"/>
      <c r="J136" s="66"/>
      <c r="K136" s="66"/>
      <c r="L136" s="66"/>
      <c r="M136" s="66"/>
      <c r="N136" s="66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</row>
    <row r="137" spans="1:37">
      <c r="A137" s="27"/>
      <c r="B137" s="28"/>
      <c r="C137" s="28"/>
      <c r="D137" s="28"/>
      <c r="E137" s="28"/>
      <c r="F137" s="28"/>
      <c r="G137" s="28"/>
      <c r="H137" s="28"/>
      <c r="I137" s="66"/>
      <c r="J137" s="66"/>
      <c r="K137" s="66"/>
      <c r="L137" s="66"/>
      <c r="M137" s="66"/>
      <c r="N137" s="66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</row>
    <row r="138" spans="1:37">
      <c r="A138" s="27"/>
      <c r="B138" s="28"/>
      <c r="C138" s="28"/>
      <c r="D138" s="28"/>
      <c r="E138" s="28"/>
      <c r="F138" s="28"/>
      <c r="G138" s="28"/>
      <c r="H138" s="28"/>
      <c r="I138" s="66"/>
      <c r="J138" s="66"/>
      <c r="K138" s="66"/>
      <c r="L138" s="66"/>
      <c r="M138" s="66"/>
      <c r="N138" s="66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</row>
    <row r="139" spans="1:37">
      <c r="A139" s="27"/>
      <c r="B139" s="28"/>
      <c r="C139" s="28"/>
      <c r="D139" s="28"/>
      <c r="E139" s="28"/>
      <c r="F139" s="28"/>
      <c r="G139" s="28"/>
      <c r="H139" s="28"/>
      <c r="I139" s="66"/>
      <c r="J139" s="66"/>
      <c r="K139" s="66"/>
      <c r="L139" s="66"/>
      <c r="M139" s="66"/>
      <c r="N139" s="66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</row>
    <row r="140" spans="1:37">
      <c r="A140" s="27"/>
      <c r="B140" s="28"/>
      <c r="C140" s="28"/>
      <c r="D140" s="28"/>
      <c r="E140" s="28"/>
      <c r="F140" s="28"/>
      <c r="G140" s="28"/>
      <c r="H140" s="28"/>
      <c r="I140" s="66"/>
      <c r="J140" s="66"/>
      <c r="K140" s="66"/>
      <c r="L140" s="66"/>
      <c r="M140" s="66"/>
      <c r="N140" s="66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</row>
    <row r="141" spans="1:37">
      <c r="A141" s="27"/>
      <c r="B141" s="28"/>
      <c r="C141" s="28"/>
      <c r="D141" s="28"/>
      <c r="E141" s="28"/>
      <c r="F141" s="28"/>
      <c r="G141" s="28"/>
      <c r="H141" s="28"/>
      <c r="I141" s="66"/>
      <c r="J141" s="66"/>
      <c r="K141" s="66"/>
      <c r="L141" s="66"/>
      <c r="M141" s="66"/>
      <c r="N141" s="66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</row>
    <row r="142" spans="1:37">
      <c r="A142" s="27"/>
      <c r="B142" s="28"/>
      <c r="C142" s="28"/>
      <c r="D142" s="28"/>
      <c r="E142" s="28"/>
      <c r="F142" s="28"/>
      <c r="G142" s="28"/>
      <c r="H142" s="28"/>
      <c r="I142" s="66"/>
      <c r="J142" s="66"/>
      <c r="K142" s="66"/>
      <c r="L142" s="66"/>
      <c r="M142" s="66"/>
      <c r="N142" s="66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</row>
    <row r="143" spans="1:37">
      <c r="A143" s="27"/>
      <c r="B143" s="28"/>
      <c r="C143" s="28"/>
      <c r="D143" s="28"/>
      <c r="E143" s="28"/>
      <c r="F143" s="28"/>
      <c r="G143" s="28"/>
      <c r="H143" s="28"/>
      <c r="I143" s="66"/>
      <c r="J143" s="66"/>
      <c r="K143" s="66"/>
      <c r="L143" s="66"/>
      <c r="M143" s="66"/>
      <c r="N143" s="66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</row>
    <row r="144" spans="1:37">
      <c r="A144" s="27"/>
      <c r="B144" s="28"/>
      <c r="C144" s="28"/>
      <c r="D144" s="28"/>
      <c r="E144" s="28"/>
      <c r="F144" s="28"/>
      <c r="G144" s="28"/>
      <c r="H144" s="28"/>
      <c r="I144" s="66"/>
      <c r="J144" s="66"/>
      <c r="K144" s="66"/>
      <c r="L144" s="66"/>
      <c r="M144" s="66"/>
      <c r="N144" s="66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</row>
    <row r="145" spans="1:37">
      <c r="A145" s="27"/>
      <c r="B145" s="28"/>
      <c r="C145" s="28"/>
      <c r="D145" s="28"/>
      <c r="E145" s="28"/>
      <c r="F145" s="28"/>
      <c r="G145" s="28"/>
      <c r="H145" s="28"/>
      <c r="I145" s="66"/>
      <c r="J145" s="66"/>
      <c r="K145" s="66"/>
      <c r="L145" s="66"/>
      <c r="M145" s="66"/>
      <c r="N145" s="66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</row>
    <row r="146" spans="1:37">
      <c r="A146" s="27"/>
      <c r="B146" s="28"/>
      <c r="C146" s="28"/>
      <c r="D146" s="28"/>
      <c r="E146" s="28"/>
      <c r="F146" s="28"/>
      <c r="G146" s="28"/>
      <c r="H146" s="28"/>
      <c r="I146" s="66"/>
      <c r="J146" s="66"/>
      <c r="K146" s="66"/>
      <c r="L146" s="66"/>
      <c r="M146" s="66"/>
      <c r="N146" s="66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</row>
    <row r="147" spans="1:37">
      <c r="A147" s="27"/>
      <c r="B147" s="28"/>
      <c r="C147" s="28"/>
      <c r="D147" s="28"/>
      <c r="E147" s="28"/>
      <c r="F147" s="28"/>
      <c r="G147" s="28"/>
      <c r="H147" s="28"/>
      <c r="I147" s="66"/>
      <c r="J147" s="66"/>
      <c r="K147" s="66"/>
      <c r="L147" s="66"/>
      <c r="M147" s="66"/>
      <c r="N147" s="66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</row>
    <row r="148" spans="1:37">
      <c r="A148" s="27"/>
      <c r="B148" s="28"/>
      <c r="C148" s="28"/>
      <c r="D148" s="28"/>
      <c r="E148" s="28"/>
      <c r="F148" s="28"/>
      <c r="G148" s="28"/>
      <c r="H148" s="28"/>
      <c r="I148" s="66"/>
      <c r="J148" s="66"/>
      <c r="K148" s="66"/>
      <c r="L148" s="66"/>
      <c r="M148" s="66"/>
      <c r="N148" s="66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</row>
    <row r="149" spans="1:37">
      <c r="A149" s="27"/>
      <c r="B149" s="28"/>
      <c r="C149" s="28"/>
      <c r="D149" s="28"/>
      <c r="E149" s="28"/>
      <c r="F149" s="28"/>
      <c r="G149" s="28"/>
      <c r="H149" s="28"/>
      <c r="I149" s="66"/>
      <c r="J149" s="66"/>
      <c r="K149" s="66"/>
      <c r="L149" s="66"/>
      <c r="M149" s="66"/>
      <c r="N149" s="66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</row>
    <row r="150" spans="1:37">
      <c r="A150" s="27"/>
      <c r="B150" s="28"/>
      <c r="C150" s="28"/>
      <c r="D150" s="28"/>
      <c r="E150" s="28"/>
      <c r="F150" s="28"/>
      <c r="G150" s="28"/>
      <c r="H150" s="28"/>
      <c r="I150" s="66"/>
      <c r="J150" s="66"/>
      <c r="K150" s="66"/>
      <c r="L150" s="66"/>
      <c r="M150" s="66"/>
      <c r="N150" s="66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</row>
    <row r="151" spans="1:37">
      <c r="A151" s="27"/>
      <c r="B151" s="28"/>
      <c r="C151" s="28"/>
      <c r="D151" s="28"/>
      <c r="E151" s="28"/>
      <c r="F151" s="28"/>
      <c r="G151" s="28"/>
      <c r="H151" s="28"/>
      <c r="I151" s="66"/>
      <c r="J151" s="66"/>
      <c r="K151" s="66"/>
      <c r="L151" s="66"/>
      <c r="M151" s="66"/>
      <c r="N151" s="66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</row>
    <row r="152" spans="1:37">
      <c r="A152" s="27"/>
      <c r="B152" s="28"/>
      <c r="C152" s="28"/>
      <c r="D152" s="28"/>
      <c r="E152" s="28"/>
      <c r="F152" s="28"/>
      <c r="G152" s="28"/>
      <c r="H152" s="28"/>
      <c r="I152" s="66"/>
      <c r="J152" s="66"/>
      <c r="K152" s="66"/>
      <c r="L152" s="66"/>
      <c r="M152" s="66"/>
      <c r="N152" s="66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</row>
    <row r="153" spans="1:37">
      <c r="A153" s="27"/>
      <c r="B153" s="28"/>
      <c r="C153" s="28"/>
      <c r="D153" s="28"/>
      <c r="E153" s="28"/>
      <c r="F153" s="28"/>
      <c r="G153" s="28"/>
      <c r="H153" s="28"/>
      <c r="I153" s="66"/>
      <c r="J153" s="66"/>
      <c r="K153" s="66"/>
      <c r="L153" s="66"/>
      <c r="M153" s="66"/>
      <c r="N153" s="66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</row>
    <row r="154" spans="1:37">
      <c r="A154" s="27"/>
      <c r="B154" s="28"/>
      <c r="C154" s="28"/>
      <c r="D154" s="28"/>
      <c r="E154" s="28"/>
      <c r="F154" s="28"/>
      <c r="G154" s="28"/>
      <c r="H154" s="28"/>
      <c r="I154" s="66"/>
      <c r="J154" s="66"/>
      <c r="K154" s="66"/>
      <c r="L154" s="66"/>
      <c r="M154" s="66"/>
      <c r="N154" s="66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</row>
    <row r="155" spans="1:37">
      <c r="A155" s="27"/>
      <c r="B155" s="28"/>
      <c r="C155" s="28"/>
      <c r="D155" s="28"/>
      <c r="E155" s="28"/>
      <c r="F155" s="28"/>
      <c r="G155" s="28"/>
      <c r="H155" s="28"/>
      <c r="I155" s="66"/>
      <c r="J155" s="66"/>
      <c r="K155" s="66"/>
      <c r="L155" s="66"/>
      <c r="M155" s="66"/>
      <c r="N155" s="66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</row>
    <row r="156" spans="1:37">
      <c r="A156" s="27"/>
      <c r="B156" s="28"/>
      <c r="C156" s="28"/>
      <c r="D156" s="28"/>
      <c r="E156" s="28"/>
      <c r="F156" s="28"/>
      <c r="G156" s="28"/>
      <c r="H156" s="28"/>
      <c r="I156" s="66"/>
      <c r="J156" s="66"/>
      <c r="K156" s="66"/>
      <c r="L156" s="66"/>
      <c r="M156" s="66"/>
      <c r="N156" s="66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</row>
    <row r="157" spans="1:37">
      <c r="A157" s="27"/>
      <c r="B157" s="28"/>
      <c r="C157" s="28"/>
      <c r="D157" s="28"/>
      <c r="E157" s="28"/>
      <c r="F157" s="28"/>
      <c r="G157" s="28"/>
      <c r="H157" s="28"/>
      <c r="I157" s="66"/>
      <c r="J157" s="66"/>
      <c r="K157" s="66"/>
      <c r="L157" s="66"/>
      <c r="M157" s="66"/>
      <c r="N157" s="66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</row>
    <row r="158" spans="1:37">
      <c r="A158" s="27"/>
      <c r="B158" s="28"/>
      <c r="C158" s="28"/>
      <c r="D158" s="28"/>
      <c r="E158" s="28"/>
      <c r="F158" s="28"/>
      <c r="G158" s="28"/>
      <c r="H158" s="28"/>
      <c r="I158" s="66"/>
      <c r="J158" s="66"/>
      <c r="K158" s="66"/>
      <c r="L158" s="66"/>
      <c r="M158" s="66"/>
      <c r="N158" s="66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</row>
    <row r="159" spans="1:37">
      <c r="A159" s="27"/>
      <c r="B159" s="28"/>
      <c r="C159" s="28"/>
      <c r="D159" s="28"/>
      <c r="E159" s="28"/>
      <c r="F159" s="28"/>
      <c r="G159" s="28"/>
      <c r="H159" s="28"/>
      <c r="I159" s="66"/>
      <c r="J159" s="66"/>
      <c r="K159" s="66"/>
      <c r="L159" s="66"/>
      <c r="M159" s="66"/>
      <c r="N159" s="66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</row>
    <row r="160" spans="1:37">
      <c r="A160" s="27"/>
      <c r="B160" s="28"/>
      <c r="C160" s="28"/>
      <c r="D160" s="28"/>
      <c r="E160" s="28"/>
      <c r="F160" s="28"/>
      <c r="G160" s="28"/>
      <c r="H160" s="28"/>
      <c r="I160" s="66"/>
      <c r="J160" s="66"/>
      <c r="K160" s="66"/>
      <c r="L160" s="66"/>
      <c r="M160" s="66"/>
      <c r="N160" s="66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</row>
    <row r="161" spans="1:37">
      <c r="A161" s="27"/>
      <c r="B161" s="28"/>
      <c r="C161" s="28"/>
      <c r="D161" s="28"/>
      <c r="E161" s="28"/>
      <c r="F161" s="28"/>
      <c r="G161" s="28"/>
      <c r="H161" s="28"/>
      <c r="I161" s="66"/>
      <c r="J161" s="66"/>
      <c r="K161" s="66"/>
      <c r="L161" s="66"/>
      <c r="M161" s="66"/>
      <c r="N161" s="66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</row>
    <row r="162" spans="1:37">
      <c r="A162" s="27"/>
      <c r="B162" s="28"/>
      <c r="C162" s="28"/>
      <c r="D162" s="28"/>
      <c r="E162" s="28"/>
      <c r="F162" s="28"/>
      <c r="G162" s="28"/>
      <c r="H162" s="28"/>
      <c r="I162" s="66"/>
      <c r="J162" s="66"/>
      <c r="K162" s="66"/>
      <c r="L162" s="66"/>
      <c r="M162" s="66"/>
      <c r="N162" s="66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</row>
    <row r="163" spans="1:37">
      <c r="A163" s="27"/>
      <c r="B163" s="28"/>
      <c r="C163" s="28"/>
      <c r="D163" s="28"/>
      <c r="E163" s="28"/>
      <c r="F163" s="28"/>
      <c r="G163" s="28"/>
      <c r="H163" s="28"/>
      <c r="I163" s="66"/>
      <c r="J163" s="66"/>
      <c r="K163" s="66"/>
      <c r="L163" s="66"/>
      <c r="M163" s="66"/>
      <c r="N163" s="66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</row>
    <row r="164" spans="1:37">
      <c r="A164" s="27"/>
      <c r="B164" s="28"/>
      <c r="C164" s="28"/>
      <c r="D164" s="28"/>
      <c r="E164" s="28"/>
      <c r="F164" s="28"/>
      <c r="G164" s="28"/>
      <c r="H164" s="28"/>
      <c r="I164" s="66"/>
      <c r="J164" s="66"/>
      <c r="K164" s="66"/>
      <c r="L164" s="66"/>
      <c r="M164" s="66"/>
      <c r="N164" s="66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</row>
    <row r="165" spans="1:37">
      <c r="A165" s="27"/>
      <c r="B165" s="28"/>
      <c r="C165" s="28"/>
      <c r="D165" s="28"/>
      <c r="E165" s="28"/>
      <c r="F165" s="28"/>
      <c r="G165" s="28"/>
      <c r="H165" s="28"/>
      <c r="I165" s="66"/>
      <c r="J165" s="66"/>
      <c r="K165" s="66"/>
      <c r="L165" s="66"/>
      <c r="M165" s="66"/>
      <c r="N165" s="66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</row>
    <row r="166" spans="1:37">
      <c r="A166" s="27"/>
      <c r="B166" s="28"/>
      <c r="C166" s="28"/>
      <c r="D166" s="28"/>
      <c r="E166" s="28"/>
      <c r="F166" s="28"/>
      <c r="G166" s="28"/>
      <c r="H166" s="28"/>
      <c r="I166" s="66"/>
      <c r="J166" s="66"/>
      <c r="K166" s="66"/>
      <c r="L166" s="66"/>
      <c r="M166" s="66"/>
      <c r="N166" s="66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</row>
    <row r="167" spans="1:37">
      <c r="A167" s="27"/>
      <c r="B167" s="28"/>
      <c r="C167" s="28"/>
      <c r="D167" s="28"/>
      <c r="E167" s="28"/>
      <c r="F167" s="28"/>
      <c r="G167" s="28"/>
      <c r="H167" s="28"/>
      <c r="I167" s="66"/>
      <c r="J167" s="66"/>
      <c r="K167" s="66"/>
      <c r="L167" s="66"/>
      <c r="M167" s="66"/>
      <c r="N167" s="66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</row>
    <row r="168" spans="1:37">
      <c r="A168" s="27"/>
      <c r="B168" s="28"/>
      <c r="C168" s="28"/>
      <c r="D168" s="28"/>
      <c r="E168" s="28"/>
      <c r="F168" s="28"/>
      <c r="G168" s="28"/>
      <c r="H168" s="28"/>
      <c r="I168" s="66"/>
      <c r="J168" s="66"/>
      <c r="K168" s="66"/>
      <c r="L168" s="66"/>
      <c r="M168" s="66"/>
      <c r="N168" s="66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</row>
    <row r="169" spans="1:37">
      <c r="A169" s="27"/>
      <c r="B169" s="28"/>
      <c r="C169" s="28"/>
      <c r="D169" s="28"/>
      <c r="E169" s="28"/>
      <c r="F169" s="28"/>
      <c r="G169" s="28"/>
      <c r="H169" s="28"/>
      <c r="I169" s="66"/>
      <c r="J169" s="66"/>
      <c r="K169" s="66"/>
      <c r="L169" s="66"/>
      <c r="M169" s="66"/>
      <c r="N169" s="66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</row>
    <row r="170" spans="1:37">
      <c r="A170" s="27"/>
      <c r="B170" s="28"/>
      <c r="C170" s="28"/>
      <c r="D170" s="28"/>
      <c r="E170" s="28"/>
      <c r="F170" s="28"/>
      <c r="G170" s="28"/>
      <c r="H170" s="28"/>
      <c r="I170" s="66"/>
      <c r="J170" s="66"/>
      <c r="K170" s="66"/>
      <c r="L170" s="66"/>
      <c r="M170" s="66"/>
      <c r="N170" s="66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</row>
    <row r="171" spans="1:37">
      <c r="A171" s="27"/>
      <c r="B171" s="28"/>
      <c r="C171" s="28"/>
      <c r="D171" s="28"/>
      <c r="E171" s="28"/>
      <c r="F171" s="28"/>
      <c r="G171" s="28"/>
      <c r="H171" s="28"/>
      <c r="I171" s="66"/>
      <c r="J171" s="66"/>
      <c r="K171" s="66"/>
      <c r="L171" s="66"/>
      <c r="M171" s="66"/>
      <c r="N171" s="66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</row>
    <row r="172" spans="1:37">
      <c r="A172" s="27"/>
      <c r="B172" s="28"/>
      <c r="C172" s="28"/>
      <c r="D172" s="28"/>
      <c r="E172" s="28"/>
      <c r="F172" s="28"/>
      <c r="G172" s="28"/>
      <c r="H172" s="28"/>
      <c r="I172" s="66"/>
      <c r="J172" s="66"/>
      <c r="K172" s="66"/>
      <c r="L172" s="66"/>
      <c r="M172" s="66"/>
      <c r="N172" s="66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</row>
    <row r="173" spans="1:37">
      <c r="A173" s="27"/>
      <c r="B173" s="28"/>
      <c r="C173" s="28"/>
      <c r="D173" s="28"/>
      <c r="E173" s="28"/>
      <c r="F173" s="28"/>
      <c r="G173" s="28"/>
      <c r="H173" s="28"/>
      <c r="I173" s="66"/>
      <c r="J173" s="66"/>
      <c r="K173" s="66"/>
      <c r="L173" s="66"/>
      <c r="M173" s="66"/>
      <c r="N173" s="66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</row>
    <row r="174" spans="1:37">
      <c r="A174" s="27"/>
      <c r="B174" s="28"/>
      <c r="C174" s="28"/>
      <c r="D174" s="28"/>
      <c r="E174" s="28"/>
      <c r="F174" s="28"/>
      <c r="G174" s="28"/>
      <c r="H174" s="28"/>
      <c r="I174" s="66"/>
      <c r="J174" s="66"/>
      <c r="K174" s="66"/>
      <c r="L174" s="66"/>
      <c r="M174" s="66"/>
      <c r="N174" s="66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</row>
    <row r="175" spans="1:37">
      <c r="A175" s="27"/>
      <c r="B175" s="28"/>
      <c r="C175" s="28"/>
      <c r="D175" s="28"/>
      <c r="E175" s="28"/>
      <c r="F175" s="28"/>
      <c r="G175" s="28"/>
      <c r="H175" s="28"/>
      <c r="I175" s="66"/>
      <c r="J175" s="66"/>
      <c r="K175" s="66"/>
      <c r="L175" s="66"/>
      <c r="M175" s="66"/>
      <c r="N175" s="66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</row>
    <row r="176" spans="1:37">
      <c r="A176" s="27"/>
      <c r="B176" s="28"/>
      <c r="C176" s="28"/>
      <c r="D176" s="28"/>
      <c r="E176" s="28"/>
      <c r="F176" s="28"/>
      <c r="G176" s="28"/>
      <c r="H176" s="28"/>
      <c r="I176" s="66"/>
      <c r="J176" s="66"/>
      <c r="K176" s="66"/>
      <c r="L176" s="66"/>
      <c r="M176" s="66"/>
      <c r="N176" s="66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</row>
    <row r="177" spans="1:37">
      <c r="A177" s="27"/>
      <c r="B177" s="28"/>
      <c r="C177" s="28"/>
      <c r="D177" s="28"/>
      <c r="E177" s="28"/>
      <c r="F177" s="28"/>
      <c r="G177" s="28"/>
      <c r="H177" s="28"/>
      <c r="I177" s="66"/>
      <c r="J177" s="66"/>
      <c r="K177" s="66"/>
      <c r="L177" s="66"/>
      <c r="M177" s="66"/>
      <c r="N177" s="66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</row>
    <row r="178" spans="1:37">
      <c r="A178" s="27"/>
      <c r="B178" s="28"/>
      <c r="C178" s="28"/>
      <c r="D178" s="28"/>
      <c r="E178" s="28"/>
      <c r="F178" s="28"/>
      <c r="G178" s="28"/>
      <c r="H178" s="28"/>
      <c r="I178" s="66"/>
      <c r="J178" s="66"/>
      <c r="K178" s="66"/>
      <c r="L178" s="66"/>
      <c r="M178" s="66"/>
      <c r="N178" s="66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</row>
    <row r="179" spans="1:37">
      <c r="A179" s="27"/>
      <c r="B179" s="28"/>
      <c r="C179" s="28"/>
      <c r="D179" s="28"/>
      <c r="E179" s="28"/>
      <c r="F179" s="28"/>
      <c r="G179" s="28"/>
      <c r="H179" s="28"/>
      <c r="I179" s="66"/>
      <c r="J179" s="66"/>
      <c r="K179" s="66"/>
      <c r="L179" s="66"/>
      <c r="M179" s="66"/>
      <c r="N179" s="66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</row>
    <row r="180" spans="1:37">
      <c r="A180" s="27"/>
      <c r="B180" s="28"/>
      <c r="C180" s="28"/>
      <c r="D180" s="28"/>
      <c r="E180" s="28"/>
      <c r="F180" s="28"/>
      <c r="G180" s="28"/>
      <c r="H180" s="28"/>
      <c r="I180" s="66"/>
      <c r="J180" s="66"/>
      <c r="K180" s="66"/>
      <c r="L180" s="66"/>
      <c r="M180" s="66"/>
      <c r="N180" s="66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</row>
    <row r="181" spans="1:37">
      <c r="A181" s="27"/>
      <c r="B181" s="28"/>
      <c r="C181" s="28"/>
      <c r="D181" s="28"/>
      <c r="E181" s="28"/>
      <c r="F181" s="28"/>
      <c r="G181" s="28"/>
      <c r="H181" s="28"/>
      <c r="I181" s="66"/>
      <c r="J181" s="66"/>
      <c r="K181" s="66"/>
      <c r="L181" s="66"/>
      <c r="M181" s="66"/>
      <c r="N181" s="66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</row>
    <row r="182" spans="1:37">
      <c r="A182" s="27"/>
      <c r="B182" s="28"/>
      <c r="C182" s="28"/>
      <c r="D182" s="28"/>
      <c r="E182" s="28"/>
      <c r="F182" s="28"/>
      <c r="G182" s="28"/>
      <c r="H182" s="28"/>
      <c r="I182" s="66"/>
      <c r="J182" s="66"/>
      <c r="K182" s="66"/>
      <c r="L182" s="66"/>
      <c r="M182" s="66"/>
      <c r="N182" s="66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</row>
    <row r="183" spans="1:37">
      <c r="A183" s="27"/>
      <c r="B183" s="28"/>
      <c r="C183" s="28"/>
      <c r="D183" s="28"/>
      <c r="E183" s="28"/>
      <c r="F183" s="28"/>
      <c r="G183" s="28"/>
      <c r="H183" s="28"/>
      <c r="I183" s="66"/>
      <c r="J183" s="66"/>
      <c r="K183" s="66"/>
      <c r="L183" s="66"/>
      <c r="M183" s="66"/>
      <c r="N183" s="66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</row>
    <row r="184" spans="1:37">
      <c r="A184" s="27"/>
      <c r="B184" s="28"/>
      <c r="C184" s="28"/>
      <c r="D184" s="28"/>
      <c r="E184" s="28"/>
      <c r="F184" s="28"/>
      <c r="G184" s="28"/>
      <c r="H184" s="28"/>
      <c r="I184" s="66"/>
      <c r="J184" s="66"/>
      <c r="K184" s="66"/>
      <c r="L184" s="66"/>
      <c r="M184" s="66"/>
      <c r="N184" s="66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</row>
    <row r="185" spans="1:37">
      <c r="A185" s="27"/>
      <c r="B185" s="28"/>
      <c r="C185" s="28"/>
      <c r="D185" s="28"/>
      <c r="E185" s="28"/>
      <c r="F185" s="28"/>
      <c r="G185" s="28"/>
      <c r="H185" s="28"/>
      <c r="I185" s="66"/>
      <c r="J185" s="66"/>
      <c r="K185" s="66"/>
      <c r="L185" s="66"/>
      <c r="M185" s="66"/>
      <c r="N185" s="66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</row>
    <row r="186" spans="1:37">
      <c r="A186" s="27"/>
      <c r="B186" s="28"/>
      <c r="C186" s="28"/>
      <c r="D186" s="28"/>
      <c r="E186" s="28"/>
      <c r="F186" s="28"/>
      <c r="G186" s="28"/>
      <c r="H186" s="28"/>
      <c r="I186" s="66"/>
      <c r="J186" s="66"/>
      <c r="K186" s="66"/>
      <c r="L186" s="66"/>
      <c r="M186" s="66"/>
      <c r="N186" s="66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</row>
    <row r="187" spans="1:37">
      <c r="A187" s="27"/>
      <c r="B187" s="28"/>
      <c r="C187" s="28"/>
      <c r="D187" s="28"/>
      <c r="E187" s="28"/>
      <c r="F187" s="28"/>
      <c r="G187" s="28"/>
      <c r="H187" s="28"/>
      <c r="I187" s="66"/>
      <c r="J187" s="66"/>
      <c r="K187" s="66"/>
      <c r="L187" s="66"/>
      <c r="M187" s="66"/>
      <c r="N187" s="66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</row>
    <row r="188" spans="1:37">
      <c r="A188" s="27"/>
      <c r="B188" s="28"/>
      <c r="C188" s="28"/>
      <c r="D188" s="28"/>
      <c r="E188" s="28"/>
      <c r="F188" s="28"/>
      <c r="G188" s="28"/>
      <c r="H188" s="28"/>
      <c r="I188" s="66"/>
      <c r="J188" s="66"/>
      <c r="K188" s="66"/>
      <c r="L188" s="66"/>
      <c r="M188" s="66"/>
      <c r="N188" s="66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</row>
    <row r="189" spans="1:37">
      <c r="A189" s="27"/>
      <c r="B189" s="28"/>
      <c r="C189" s="28"/>
      <c r="D189" s="28"/>
      <c r="E189" s="28"/>
      <c r="F189" s="28"/>
      <c r="G189" s="28"/>
      <c r="H189" s="28"/>
      <c r="I189" s="66"/>
      <c r="J189" s="66"/>
      <c r="K189" s="66"/>
      <c r="L189" s="66"/>
      <c r="M189" s="66"/>
      <c r="N189" s="66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</row>
    <row r="190" spans="1:37">
      <c r="A190" s="27"/>
      <c r="B190" s="28"/>
      <c r="C190" s="28"/>
      <c r="D190" s="28"/>
      <c r="E190" s="28"/>
      <c r="F190" s="28"/>
      <c r="G190" s="28"/>
      <c r="H190" s="28"/>
      <c r="I190" s="66"/>
      <c r="J190" s="66"/>
      <c r="K190" s="66"/>
      <c r="L190" s="66"/>
      <c r="M190" s="66"/>
      <c r="N190" s="66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</row>
    <row r="191" spans="1:37">
      <c r="A191" s="27"/>
      <c r="B191" s="28"/>
      <c r="C191" s="28"/>
      <c r="D191" s="28"/>
      <c r="E191" s="28"/>
      <c r="F191" s="28"/>
      <c r="G191" s="28"/>
      <c r="H191" s="28"/>
      <c r="I191" s="66"/>
      <c r="J191" s="66"/>
      <c r="K191" s="66"/>
      <c r="L191" s="66"/>
      <c r="M191" s="66"/>
      <c r="N191" s="66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>
      <c r="A192" s="27"/>
      <c r="B192" s="28"/>
      <c r="C192" s="28"/>
      <c r="D192" s="28"/>
      <c r="E192" s="28"/>
      <c r="F192" s="28"/>
      <c r="G192" s="28"/>
      <c r="H192" s="28"/>
      <c r="I192" s="66"/>
      <c r="J192" s="66"/>
      <c r="K192" s="66"/>
      <c r="L192" s="66"/>
      <c r="M192" s="66"/>
      <c r="N192" s="66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>
      <c r="A193" s="27"/>
      <c r="B193" s="28"/>
      <c r="C193" s="28"/>
      <c r="D193" s="28"/>
      <c r="E193" s="28"/>
      <c r="F193" s="28"/>
      <c r="G193" s="28"/>
      <c r="H193" s="28"/>
      <c r="I193" s="66"/>
      <c r="J193" s="66"/>
      <c r="K193" s="66"/>
      <c r="L193" s="66"/>
      <c r="M193" s="66"/>
      <c r="N193" s="66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>
      <c r="A194" s="27"/>
      <c r="B194" s="28"/>
      <c r="C194" s="28"/>
      <c r="D194" s="28"/>
      <c r="E194" s="28"/>
      <c r="F194" s="28"/>
      <c r="G194" s="28"/>
      <c r="H194" s="28"/>
      <c r="I194" s="66"/>
      <c r="J194" s="66"/>
      <c r="K194" s="66"/>
      <c r="L194" s="66"/>
      <c r="M194" s="66"/>
      <c r="N194" s="66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>
      <c r="A195" s="27"/>
      <c r="B195" s="28"/>
      <c r="C195" s="28"/>
      <c r="D195" s="28"/>
      <c r="E195" s="28"/>
      <c r="F195" s="28"/>
      <c r="G195" s="28"/>
      <c r="H195" s="28"/>
      <c r="I195" s="66"/>
      <c r="J195" s="66"/>
      <c r="K195" s="66"/>
      <c r="L195" s="66"/>
      <c r="M195" s="66"/>
      <c r="N195" s="66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>
      <c r="A196" s="27"/>
      <c r="B196" s="28"/>
      <c r="C196" s="28"/>
      <c r="D196" s="28"/>
      <c r="E196" s="28"/>
      <c r="F196" s="28"/>
      <c r="G196" s="28"/>
      <c r="H196" s="28"/>
      <c r="I196" s="66"/>
      <c r="J196" s="66"/>
      <c r="K196" s="66"/>
      <c r="L196" s="66"/>
      <c r="M196" s="66"/>
      <c r="N196" s="66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>
      <c r="A197" s="27"/>
      <c r="B197" s="28"/>
      <c r="C197" s="28"/>
      <c r="D197" s="28"/>
      <c r="E197" s="28"/>
      <c r="F197" s="28"/>
      <c r="G197" s="28"/>
      <c r="H197" s="28"/>
      <c r="I197" s="66"/>
      <c r="J197" s="66"/>
      <c r="K197" s="66"/>
      <c r="L197" s="66"/>
      <c r="M197" s="66"/>
      <c r="N197" s="66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>
      <c r="A198" s="27"/>
      <c r="B198" s="28"/>
      <c r="C198" s="28"/>
      <c r="D198" s="28"/>
      <c r="E198" s="28"/>
      <c r="F198" s="28"/>
      <c r="G198" s="28"/>
      <c r="H198" s="28"/>
      <c r="I198" s="66"/>
      <c r="J198" s="66"/>
      <c r="K198" s="66"/>
      <c r="L198" s="66"/>
      <c r="M198" s="66"/>
      <c r="N198" s="66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>
      <c r="A199" s="27"/>
      <c r="B199" s="28"/>
      <c r="C199" s="28"/>
      <c r="D199" s="28"/>
      <c r="E199" s="28"/>
      <c r="F199" s="28"/>
      <c r="G199" s="28"/>
      <c r="H199" s="28"/>
      <c r="I199" s="66"/>
      <c r="J199" s="66"/>
      <c r="K199" s="66"/>
      <c r="L199" s="66"/>
      <c r="M199" s="66"/>
      <c r="N199" s="66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>
      <c r="A200" s="27"/>
      <c r="B200" s="28"/>
      <c r="C200" s="28"/>
      <c r="D200" s="28"/>
      <c r="E200" s="28"/>
      <c r="F200" s="28"/>
      <c r="G200" s="28"/>
      <c r="H200" s="28"/>
      <c r="I200" s="66"/>
      <c r="J200" s="66"/>
      <c r="K200" s="66"/>
      <c r="L200" s="66"/>
      <c r="M200" s="66"/>
      <c r="N200" s="66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>
      <c r="A201" s="27"/>
      <c r="B201" s="28"/>
      <c r="C201" s="28"/>
      <c r="D201" s="28"/>
      <c r="E201" s="28"/>
      <c r="F201" s="28"/>
      <c r="G201" s="28"/>
      <c r="H201" s="28"/>
      <c r="I201" s="66"/>
      <c r="J201" s="66"/>
      <c r="K201" s="66"/>
      <c r="L201" s="66"/>
      <c r="M201" s="66"/>
      <c r="N201" s="66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>
      <c r="A202" s="27"/>
      <c r="B202" s="28"/>
      <c r="C202" s="28"/>
      <c r="D202" s="28"/>
      <c r="E202" s="28"/>
      <c r="F202" s="28"/>
      <c r="G202" s="28"/>
      <c r="H202" s="28"/>
      <c r="I202" s="66"/>
      <c r="J202" s="66"/>
      <c r="K202" s="66"/>
      <c r="L202" s="66"/>
      <c r="M202" s="66"/>
      <c r="N202" s="66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>
      <c r="A203" s="27"/>
      <c r="B203" s="28"/>
      <c r="C203" s="28"/>
      <c r="D203" s="28"/>
      <c r="E203" s="28"/>
      <c r="F203" s="28"/>
      <c r="G203" s="28"/>
      <c r="H203" s="28"/>
      <c r="I203" s="66"/>
      <c r="J203" s="66"/>
      <c r="K203" s="66"/>
      <c r="L203" s="66"/>
      <c r="M203" s="66"/>
      <c r="N203" s="66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>
      <c r="A204" s="27"/>
      <c r="B204" s="28"/>
      <c r="C204" s="28"/>
      <c r="D204" s="28"/>
      <c r="E204" s="28"/>
      <c r="F204" s="28"/>
      <c r="G204" s="28"/>
      <c r="H204" s="28"/>
      <c r="I204" s="66"/>
      <c r="J204" s="66"/>
      <c r="K204" s="66"/>
      <c r="L204" s="66"/>
      <c r="M204" s="66"/>
      <c r="N204" s="66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>
      <c r="A205" s="27"/>
      <c r="B205" s="28"/>
      <c r="C205" s="28"/>
      <c r="D205" s="28"/>
      <c r="E205" s="28"/>
      <c r="F205" s="28"/>
      <c r="G205" s="28"/>
      <c r="H205" s="28"/>
      <c r="I205" s="66"/>
      <c r="J205" s="66"/>
      <c r="K205" s="66"/>
      <c r="L205" s="66"/>
      <c r="M205" s="66"/>
      <c r="N205" s="66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>
      <c r="A206" s="27"/>
      <c r="B206" s="28"/>
      <c r="C206" s="28"/>
      <c r="D206" s="28"/>
      <c r="E206" s="28"/>
      <c r="F206" s="28"/>
      <c r="G206" s="28"/>
      <c r="H206" s="28"/>
      <c r="I206" s="66"/>
      <c r="J206" s="66"/>
      <c r="K206" s="66"/>
      <c r="L206" s="66"/>
      <c r="M206" s="66"/>
      <c r="N206" s="66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>
      <c r="A207" s="27"/>
      <c r="B207" s="28"/>
      <c r="C207" s="28"/>
      <c r="D207" s="28"/>
      <c r="E207" s="28"/>
      <c r="F207" s="28"/>
      <c r="G207" s="28"/>
      <c r="H207" s="28"/>
      <c r="I207" s="66"/>
      <c r="J207" s="66"/>
      <c r="K207" s="66"/>
      <c r="L207" s="66"/>
      <c r="M207" s="66"/>
      <c r="N207" s="66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>
      <c r="A208" s="27"/>
      <c r="B208" s="28"/>
      <c r="C208" s="28"/>
      <c r="D208" s="28"/>
      <c r="E208" s="28"/>
      <c r="F208" s="28"/>
      <c r="G208" s="28"/>
      <c r="H208" s="28"/>
      <c r="I208" s="66"/>
      <c r="J208" s="66"/>
      <c r="K208" s="66"/>
      <c r="L208" s="66"/>
      <c r="M208" s="66"/>
      <c r="N208" s="66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>
      <c r="A209" s="27"/>
      <c r="B209" s="28"/>
      <c r="C209" s="28"/>
      <c r="D209" s="28"/>
      <c r="E209" s="28"/>
      <c r="F209" s="28"/>
      <c r="G209" s="28"/>
      <c r="H209" s="28"/>
      <c r="I209" s="66"/>
      <c r="J209" s="66"/>
      <c r="K209" s="66"/>
      <c r="L209" s="66"/>
      <c r="M209" s="66"/>
      <c r="N209" s="66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>
      <c r="A210" s="27"/>
      <c r="B210" s="28"/>
      <c r="C210" s="28"/>
      <c r="D210" s="28"/>
      <c r="E210" s="28"/>
      <c r="F210" s="28"/>
      <c r="G210" s="28"/>
      <c r="H210" s="28"/>
      <c r="I210" s="66"/>
      <c r="J210" s="66"/>
      <c r="K210" s="66"/>
      <c r="L210" s="66"/>
      <c r="M210" s="66"/>
      <c r="N210" s="66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>
      <c r="A211" s="27"/>
      <c r="B211" s="28"/>
      <c r="C211" s="28"/>
      <c r="D211" s="28"/>
      <c r="E211" s="28"/>
      <c r="F211" s="28"/>
      <c r="G211" s="28"/>
      <c r="H211" s="28"/>
      <c r="I211" s="66"/>
      <c r="J211" s="66"/>
      <c r="K211" s="66"/>
      <c r="L211" s="66"/>
      <c r="M211" s="66"/>
      <c r="N211" s="66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>
      <c r="A212" s="27"/>
      <c r="B212" s="28"/>
      <c r="C212" s="28"/>
      <c r="D212" s="28"/>
      <c r="E212" s="28"/>
      <c r="F212" s="28"/>
      <c r="G212" s="28"/>
      <c r="H212" s="28"/>
      <c r="I212" s="66"/>
      <c r="J212" s="66"/>
      <c r="K212" s="66"/>
      <c r="L212" s="66"/>
      <c r="M212" s="66"/>
      <c r="N212" s="66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>
      <c r="A213" s="27"/>
      <c r="B213" s="28"/>
      <c r="C213" s="28"/>
      <c r="D213" s="28"/>
      <c r="E213" s="28"/>
      <c r="F213" s="28"/>
      <c r="G213" s="28"/>
      <c r="H213" s="28"/>
      <c r="I213" s="66"/>
      <c r="J213" s="66"/>
      <c r="K213" s="66"/>
      <c r="L213" s="66"/>
      <c r="M213" s="66"/>
      <c r="N213" s="66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>
      <c r="A214" s="27"/>
      <c r="B214" s="28"/>
      <c r="C214" s="28"/>
      <c r="D214" s="28"/>
      <c r="E214" s="28"/>
      <c r="F214" s="28"/>
      <c r="G214" s="28"/>
      <c r="H214" s="28"/>
      <c r="I214" s="66"/>
      <c r="J214" s="66"/>
      <c r="K214" s="66"/>
      <c r="L214" s="66"/>
      <c r="M214" s="66"/>
      <c r="N214" s="66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>
      <c r="A215" s="27"/>
      <c r="B215" s="28"/>
      <c r="C215" s="28"/>
      <c r="D215" s="28"/>
      <c r="E215" s="28"/>
      <c r="F215" s="28"/>
      <c r="G215" s="28"/>
      <c r="H215" s="28"/>
      <c r="I215" s="66"/>
      <c r="J215" s="66"/>
      <c r="K215" s="66"/>
      <c r="L215" s="66"/>
      <c r="M215" s="66"/>
      <c r="N215" s="66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>
      <c r="A216" s="27"/>
      <c r="B216" s="28"/>
      <c r="C216" s="28"/>
      <c r="D216" s="28"/>
      <c r="E216" s="28"/>
      <c r="F216" s="28"/>
      <c r="G216" s="28"/>
      <c r="H216" s="28"/>
      <c r="I216" s="66"/>
      <c r="J216" s="66"/>
      <c r="K216" s="66"/>
      <c r="L216" s="66"/>
      <c r="M216" s="66"/>
      <c r="N216" s="66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>
      <c r="A217" s="27"/>
      <c r="B217" s="28"/>
      <c r="C217" s="28"/>
      <c r="D217" s="28"/>
      <c r="E217" s="28"/>
      <c r="F217" s="28"/>
      <c r="G217" s="28"/>
      <c r="H217" s="28"/>
      <c r="I217" s="66"/>
      <c r="J217" s="66"/>
      <c r="K217" s="66"/>
      <c r="L217" s="66"/>
      <c r="M217" s="66"/>
      <c r="N217" s="66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>
      <c r="A218" s="27"/>
      <c r="B218" s="28"/>
      <c r="C218" s="28"/>
      <c r="D218" s="28"/>
      <c r="E218" s="28"/>
      <c r="F218" s="28"/>
      <c r="G218" s="28"/>
      <c r="H218" s="28"/>
      <c r="I218" s="66"/>
      <c r="J218" s="66"/>
      <c r="K218" s="66"/>
      <c r="L218" s="66"/>
      <c r="M218" s="66"/>
      <c r="N218" s="66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>
      <c r="A219" s="27"/>
      <c r="B219" s="28"/>
      <c r="C219" s="28"/>
      <c r="D219" s="28"/>
      <c r="E219" s="28"/>
      <c r="F219" s="28"/>
      <c r="G219" s="28"/>
      <c r="H219" s="28"/>
      <c r="I219" s="66"/>
      <c r="J219" s="66"/>
      <c r="K219" s="66"/>
      <c r="L219" s="66"/>
      <c r="M219" s="66"/>
      <c r="N219" s="66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>
      <c r="A220" s="27"/>
      <c r="B220" s="28"/>
      <c r="C220" s="28"/>
      <c r="D220" s="28"/>
      <c r="E220" s="28"/>
      <c r="F220" s="28"/>
      <c r="G220" s="28"/>
      <c r="H220" s="28"/>
      <c r="I220" s="66"/>
      <c r="J220" s="66"/>
      <c r="K220" s="66"/>
      <c r="L220" s="66"/>
      <c r="M220" s="66"/>
      <c r="N220" s="66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>
      <c r="A221" s="27"/>
      <c r="B221" s="28"/>
      <c r="C221" s="28"/>
      <c r="D221" s="28"/>
      <c r="E221" s="28"/>
      <c r="F221" s="28"/>
      <c r="G221" s="28"/>
      <c r="H221" s="28"/>
      <c r="I221" s="66"/>
      <c r="J221" s="66"/>
      <c r="K221" s="66"/>
      <c r="L221" s="66"/>
      <c r="M221" s="66"/>
      <c r="N221" s="66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>
      <c r="A222" s="27"/>
      <c r="B222" s="28"/>
      <c r="C222" s="28"/>
      <c r="D222" s="28"/>
      <c r="E222" s="28"/>
      <c r="F222" s="28"/>
      <c r="G222" s="28"/>
      <c r="H222" s="28"/>
      <c r="I222" s="66"/>
      <c r="J222" s="66"/>
      <c r="K222" s="66"/>
      <c r="L222" s="66"/>
      <c r="M222" s="66"/>
      <c r="N222" s="66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>
      <c r="A223" s="27"/>
      <c r="B223" s="28"/>
      <c r="C223" s="28"/>
      <c r="D223" s="28"/>
      <c r="E223" s="28"/>
      <c r="F223" s="28"/>
      <c r="G223" s="28"/>
      <c r="H223" s="28"/>
      <c r="I223" s="66"/>
      <c r="J223" s="66"/>
      <c r="K223" s="66"/>
      <c r="L223" s="66"/>
      <c r="M223" s="66"/>
      <c r="N223" s="66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>
      <c r="A224" s="27"/>
      <c r="B224" s="28"/>
      <c r="C224" s="28"/>
      <c r="D224" s="28"/>
      <c r="E224" s="28"/>
      <c r="F224" s="28"/>
      <c r="G224" s="28"/>
      <c r="H224" s="28"/>
      <c r="I224" s="66"/>
      <c r="J224" s="66"/>
      <c r="K224" s="66"/>
      <c r="L224" s="66"/>
      <c r="M224" s="66"/>
      <c r="N224" s="66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>
      <c r="A225" s="27"/>
      <c r="B225" s="28"/>
      <c r="C225" s="28"/>
      <c r="D225" s="28"/>
      <c r="E225" s="28"/>
      <c r="F225" s="28"/>
      <c r="G225" s="28"/>
      <c r="H225" s="28"/>
      <c r="I225" s="66"/>
      <c r="J225" s="66"/>
      <c r="K225" s="66"/>
      <c r="L225" s="66"/>
      <c r="M225" s="66"/>
      <c r="N225" s="66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>
      <c r="A226" s="27"/>
      <c r="B226" s="28"/>
      <c r="C226" s="28"/>
      <c r="D226" s="28"/>
      <c r="E226" s="28"/>
      <c r="F226" s="28"/>
      <c r="G226" s="28"/>
      <c r="H226" s="28"/>
      <c r="I226" s="66"/>
      <c r="J226" s="66"/>
      <c r="K226" s="66"/>
      <c r="L226" s="66"/>
      <c r="M226" s="66"/>
      <c r="N226" s="66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>
      <c r="A227" s="27"/>
      <c r="B227" s="28"/>
      <c r="C227" s="28"/>
      <c r="D227" s="28"/>
      <c r="E227" s="28"/>
      <c r="F227" s="28"/>
      <c r="G227" s="28"/>
      <c r="H227" s="28"/>
      <c r="I227" s="66"/>
      <c r="J227" s="66"/>
      <c r="K227" s="66"/>
      <c r="L227" s="66"/>
      <c r="M227" s="66"/>
      <c r="N227" s="66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>
      <c r="A228" s="27"/>
      <c r="B228" s="28"/>
      <c r="C228" s="28"/>
      <c r="D228" s="28"/>
      <c r="E228" s="28"/>
      <c r="F228" s="28"/>
      <c r="G228" s="28"/>
      <c r="H228" s="28"/>
      <c r="I228" s="66"/>
      <c r="J228" s="66"/>
      <c r="K228" s="66"/>
      <c r="L228" s="66"/>
      <c r="M228" s="66"/>
      <c r="N228" s="66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>
      <c r="A229" s="27"/>
      <c r="B229" s="28"/>
      <c r="C229" s="28"/>
      <c r="D229" s="28"/>
      <c r="E229" s="28"/>
      <c r="F229" s="28"/>
      <c r="G229" s="28"/>
      <c r="H229" s="28"/>
      <c r="I229" s="66"/>
      <c r="J229" s="66"/>
      <c r="K229" s="66"/>
      <c r="L229" s="66"/>
      <c r="M229" s="66"/>
      <c r="N229" s="66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>
      <c r="A230" s="27"/>
      <c r="B230" s="28"/>
      <c r="C230" s="28"/>
      <c r="D230" s="28"/>
      <c r="E230" s="28"/>
      <c r="F230" s="28"/>
      <c r="G230" s="28"/>
      <c r="H230" s="28"/>
      <c r="I230" s="66"/>
      <c r="J230" s="66"/>
      <c r="K230" s="66"/>
      <c r="L230" s="66"/>
      <c r="M230" s="66"/>
      <c r="N230" s="66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>
      <c r="A231" s="27"/>
      <c r="B231" s="28"/>
      <c r="C231" s="28"/>
      <c r="D231" s="28"/>
      <c r="E231" s="28"/>
      <c r="F231" s="28"/>
      <c r="G231" s="28"/>
      <c r="H231" s="28"/>
      <c r="I231" s="66"/>
      <c r="J231" s="66"/>
      <c r="K231" s="66"/>
      <c r="L231" s="66"/>
      <c r="M231" s="66"/>
      <c r="N231" s="66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>
      <c r="A232" s="27"/>
      <c r="B232" s="28"/>
      <c r="C232" s="28"/>
      <c r="D232" s="28"/>
      <c r="E232" s="28"/>
      <c r="F232" s="28"/>
      <c r="G232" s="28"/>
      <c r="H232" s="28"/>
      <c r="I232" s="66"/>
      <c r="J232" s="66"/>
      <c r="K232" s="66"/>
      <c r="L232" s="66"/>
      <c r="M232" s="66"/>
      <c r="N232" s="66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>
      <c r="A233" s="27"/>
      <c r="B233" s="28"/>
      <c r="C233" s="28"/>
      <c r="D233" s="28"/>
      <c r="E233" s="28"/>
      <c r="F233" s="28"/>
      <c r="G233" s="28"/>
      <c r="H233" s="28"/>
      <c r="I233" s="66"/>
      <c r="J233" s="66"/>
      <c r="K233" s="66"/>
      <c r="L233" s="66"/>
      <c r="M233" s="66"/>
      <c r="N233" s="66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>
      <c r="A234" s="27"/>
      <c r="B234" s="28"/>
      <c r="C234" s="28"/>
      <c r="D234" s="28"/>
      <c r="E234" s="28"/>
      <c r="F234" s="28"/>
      <c r="G234" s="28"/>
      <c r="H234" s="28"/>
      <c r="I234" s="66"/>
      <c r="J234" s="66"/>
      <c r="K234" s="66"/>
      <c r="L234" s="66"/>
      <c r="M234" s="66"/>
      <c r="N234" s="66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>
      <c r="A235" s="27"/>
      <c r="B235" s="28"/>
      <c r="C235" s="28"/>
      <c r="D235" s="28"/>
      <c r="E235" s="28"/>
      <c r="F235" s="28"/>
      <c r="G235" s="28"/>
      <c r="H235" s="28"/>
      <c r="I235" s="66"/>
      <c r="J235" s="66"/>
      <c r="K235" s="66"/>
      <c r="L235" s="66"/>
      <c r="M235" s="66"/>
      <c r="N235" s="66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>
      <c r="A236" s="27"/>
      <c r="B236" s="28"/>
      <c r="C236" s="28"/>
      <c r="D236" s="28"/>
      <c r="E236" s="28"/>
      <c r="F236" s="28"/>
      <c r="G236" s="28"/>
      <c r="H236" s="28"/>
      <c r="I236" s="66"/>
      <c r="J236" s="66"/>
      <c r="K236" s="66"/>
      <c r="L236" s="66"/>
      <c r="M236" s="66"/>
      <c r="N236" s="66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>
      <c r="A237" s="27"/>
      <c r="B237" s="28"/>
      <c r="C237" s="28"/>
      <c r="D237" s="28"/>
      <c r="E237" s="28"/>
      <c r="F237" s="28"/>
      <c r="G237" s="28"/>
      <c r="H237" s="28"/>
      <c r="I237" s="66"/>
      <c r="J237" s="66"/>
      <c r="K237" s="66"/>
      <c r="L237" s="66"/>
      <c r="M237" s="66"/>
      <c r="N237" s="66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>
      <c r="A238" s="27"/>
      <c r="B238" s="28"/>
      <c r="C238" s="28"/>
      <c r="D238" s="28"/>
      <c r="E238" s="28"/>
      <c r="F238" s="28"/>
      <c r="G238" s="28"/>
      <c r="H238" s="28"/>
      <c r="I238" s="66"/>
      <c r="J238" s="66"/>
      <c r="K238" s="66"/>
      <c r="L238" s="66"/>
      <c r="M238" s="66"/>
      <c r="N238" s="66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>
      <c r="A239" s="27"/>
      <c r="B239" s="28"/>
      <c r="C239" s="28"/>
      <c r="D239" s="28"/>
      <c r="E239" s="28"/>
      <c r="F239" s="28"/>
      <c r="G239" s="28"/>
      <c r="H239" s="28"/>
      <c r="I239" s="66"/>
      <c r="J239" s="66"/>
      <c r="K239" s="66"/>
      <c r="L239" s="66"/>
      <c r="M239" s="66"/>
      <c r="N239" s="66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>
      <c r="A240" s="27"/>
      <c r="B240" s="28"/>
      <c r="C240" s="28"/>
      <c r="D240" s="28"/>
      <c r="E240" s="28"/>
      <c r="F240" s="28"/>
      <c r="G240" s="28"/>
      <c r="H240" s="28"/>
      <c r="I240" s="66"/>
      <c r="J240" s="66"/>
      <c r="K240" s="66"/>
      <c r="L240" s="66"/>
      <c r="M240" s="66"/>
      <c r="N240" s="66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>
      <c r="A241" s="27"/>
      <c r="B241" s="28"/>
      <c r="C241" s="28"/>
      <c r="D241" s="28"/>
      <c r="E241" s="28"/>
      <c r="F241" s="28"/>
      <c r="G241" s="28"/>
      <c r="H241" s="28"/>
      <c r="I241" s="66"/>
      <c r="J241" s="66"/>
      <c r="K241" s="66"/>
      <c r="L241" s="66"/>
      <c r="M241" s="66"/>
      <c r="N241" s="66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>
      <c r="A242" s="27"/>
      <c r="B242" s="28"/>
      <c r="C242" s="28"/>
      <c r="D242" s="28"/>
      <c r="E242" s="28"/>
      <c r="F242" s="28"/>
      <c r="G242" s="28"/>
      <c r="H242" s="28"/>
      <c r="I242" s="66"/>
      <c r="J242" s="66"/>
      <c r="K242" s="66"/>
      <c r="L242" s="66"/>
      <c r="M242" s="66"/>
      <c r="N242" s="66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>
      <c r="A243" s="27"/>
      <c r="B243" s="28"/>
      <c r="C243" s="28"/>
      <c r="D243" s="28"/>
      <c r="E243" s="28"/>
      <c r="F243" s="28"/>
      <c r="G243" s="28"/>
      <c r="H243" s="28"/>
      <c r="I243" s="66"/>
      <c r="J243" s="66"/>
      <c r="K243" s="66"/>
      <c r="L243" s="66"/>
      <c r="M243" s="66"/>
      <c r="N243" s="66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>
      <c r="A244" s="27"/>
      <c r="B244" s="28"/>
      <c r="C244" s="28"/>
      <c r="D244" s="28"/>
      <c r="E244" s="28"/>
      <c r="F244" s="28"/>
      <c r="G244" s="28"/>
      <c r="H244" s="28"/>
      <c r="I244" s="66"/>
      <c r="J244" s="66"/>
      <c r="K244" s="66"/>
      <c r="L244" s="66"/>
      <c r="M244" s="66"/>
      <c r="N244" s="66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>
      <c r="A245" s="27"/>
      <c r="B245" s="28"/>
      <c r="C245" s="28"/>
      <c r="D245" s="28"/>
      <c r="E245" s="28"/>
      <c r="F245" s="28"/>
      <c r="G245" s="28"/>
      <c r="H245" s="28"/>
      <c r="I245" s="66"/>
      <c r="J245" s="66"/>
      <c r="K245" s="66"/>
      <c r="L245" s="66"/>
      <c r="M245" s="66"/>
      <c r="N245" s="66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</sheetData>
  <sheetProtection sheet="1"/>
  <phoneticPr fontId="3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900" workbookViewId="0">
      <selection activeCell="A899" sqref="A1:XFD899"/>
    </sheetView>
  </sheetViews>
  <sheetFormatPr defaultRowHeight="18.75"/>
  <cols>
    <col min="2" max="5" width="15.5" customWidth="1"/>
  </cols>
  <sheetData>
    <row r="1" spans="1:6" hidden="1">
      <c r="A1">
        <v>183</v>
      </c>
      <c r="B1" t="s">
        <v>149</v>
      </c>
      <c r="C1" t="s">
        <v>150</v>
      </c>
      <c r="D1" t="s">
        <v>151</v>
      </c>
      <c r="E1" t="s">
        <v>152</v>
      </c>
      <c r="F1" t="s">
        <v>102</v>
      </c>
    </row>
    <row r="2" spans="1:6" hidden="1">
      <c r="A2">
        <v>185</v>
      </c>
      <c r="B2" t="s">
        <v>153</v>
      </c>
      <c r="C2" t="s">
        <v>154</v>
      </c>
      <c r="D2" t="s">
        <v>155</v>
      </c>
      <c r="E2" t="s">
        <v>101</v>
      </c>
      <c r="F2" t="s">
        <v>102</v>
      </c>
    </row>
    <row r="3" spans="1:6" hidden="1">
      <c r="A3">
        <v>186</v>
      </c>
      <c r="B3" t="s">
        <v>156</v>
      </c>
      <c r="C3" t="s">
        <v>157</v>
      </c>
      <c r="D3" t="s">
        <v>158</v>
      </c>
      <c r="E3" t="s">
        <v>159</v>
      </c>
      <c r="F3" t="s">
        <v>104</v>
      </c>
    </row>
    <row r="4" spans="1:6" hidden="1">
      <c r="A4">
        <v>187</v>
      </c>
      <c r="B4" t="s">
        <v>160</v>
      </c>
      <c r="C4" t="s">
        <v>161</v>
      </c>
      <c r="D4" t="s">
        <v>162</v>
      </c>
      <c r="E4" t="s">
        <v>163</v>
      </c>
      <c r="F4" t="s">
        <v>104</v>
      </c>
    </row>
    <row r="5" spans="1:6" hidden="1">
      <c r="A5">
        <v>189</v>
      </c>
      <c r="B5" t="s">
        <v>928</v>
      </c>
      <c r="C5" t="s">
        <v>175</v>
      </c>
      <c r="D5" t="s">
        <v>929</v>
      </c>
      <c r="E5" t="s">
        <v>177</v>
      </c>
      <c r="F5" t="s">
        <v>102</v>
      </c>
    </row>
    <row r="6" spans="1:6" hidden="1">
      <c r="A6">
        <v>190</v>
      </c>
      <c r="B6" t="s">
        <v>984</v>
      </c>
      <c r="C6" t="s">
        <v>985</v>
      </c>
      <c r="D6" t="s">
        <v>1216</v>
      </c>
      <c r="E6" t="s">
        <v>920</v>
      </c>
      <c r="F6" t="s">
        <v>119</v>
      </c>
    </row>
    <row r="7" spans="1:6" hidden="1">
      <c r="A7">
        <v>191</v>
      </c>
      <c r="B7" t="s">
        <v>986</v>
      </c>
      <c r="C7" t="s">
        <v>987</v>
      </c>
      <c r="D7" t="s">
        <v>1217</v>
      </c>
      <c r="E7" t="s">
        <v>1218</v>
      </c>
      <c r="F7" t="s">
        <v>119</v>
      </c>
    </row>
    <row r="8" spans="1:6" hidden="1">
      <c r="A8">
        <v>192</v>
      </c>
      <c r="B8" t="s">
        <v>988</v>
      </c>
      <c r="C8" t="s">
        <v>989</v>
      </c>
      <c r="D8" t="s">
        <v>1219</v>
      </c>
      <c r="E8" t="s">
        <v>1220</v>
      </c>
      <c r="F8" t="s">
        <v>119</v>
      </c>
    </row>
    <row r="9" spans="1:6" hidden="1">
      <c r="A9">
        <v>193</v>
      </c>
      <c r="B9" t="s">
        <v>990</v>
      </c>
      <c r="C9" t="s">
        <v>991</v>
      </c>
      <c r="D9" t="s">
        <v>1221</v>
      </c>
      <c r="E9" t="s">
        <v>909</v>
      </c>
      <c r="F9" t="s">
        <v>119</v>
      </c>
    </row>
    <row r="10" spans="1:6" hidden="1">
      <c r="A10">
        <v>194</v>
      </c>
      <c r="B10" t="s">
        <v>825</v>
      </c>
      <c r="C10" t="s">
        <v>992</v>
      </c>
      <c r="D10" t="s">
        <v>1222</v>
      </c>
      <c r="E10" t="s">
        <v>1223</v>
      </c>
      <c r="F10" t="s">
        <v>119</v>
      </c>
    </row>
    <row r="11" spans="1:6" hidden="1">
      <c r="A11">
        <v>195</v>
      </c>
      <c r="B11" t="s">
        <v>993</v>
      </c>
      <c r="C11" t="s">
        <v>994</v>
      </c>
      <c r="D11" t="s">
        <v>1224</v>
      </c>
      <c r="E11" t="s">
        <v>617</v>
      </c>
      <c r="F11" t="s">
        <v>119</v>
      </c>
    </row>
    <row r="12" spans="1:6" hidden="1">
      <c r="A12">
        <v>196</v>
      </c>
      <c r="B12" t="s">
        <v>995</v>
      </c>
      <c r="C12" t="s">
        <v>996</v>
      </c>
      <c r="D12" t="s">
        <v>1225</v>
      </c>
      <c r="E12" t="s">
        <v>1226</v>
      </c>
      <c r="F12" t="s">
        <v>119</v>
      </c>
    </row>
    <row r="13" spans="1:6" hidden="1">
      <c r="A13">
        <v>245</v>
      </c>
      <c r="B13" t="s">
        <v>167</v>
      </c>
      <c r="C13" t="s">
        <v>168</v>
      </c>
      <c r="D13" t="s">
        <v>169</v>
      </c>
      <c r="E13" t="s">
        <v>170</v>
      </c>
      <c r="F13" t="s">
        <v>102</v>
      </c>
    </row>
    <row r="14" spans="1:6" hidden="1">
      <c r="A14">
        <v>246</v>
      </c>
      <c r="B14" t="s">
        <v>171</v>
      </c>
      <c r="C14" t="s">
        <v>172</v>
      </c>
      <c r="D14" t="s">
        <v>173</v>
      </c>
      <c r="E14" t="s">
        <v>166</v>
      </c>
      <c r="F14" t="s">
        <v>102</v>
      </c>
    </row>
    <row r="15" spans="1:6" hidden="1">
      <c r="A15">
        <v>247</v>
      </c>
      <c r="B15" t="s">
        <v>174</v>
      </c>
      <c r="C15" t="s">
        <v>175</v>
      </c>
      <c r="D15" t="s">
        <v>176</v>
      </c>
      <c r="E15" t="s">
        <v>177</v>
      </c>
      <c r="F15" t="s">
        <v>102</v>
      </c>
    </row>
    <row r="16" spans="1:6" hidden="1">
      <c r="A16">
        <v>248</v>
      </c>
      <c r="B16" t="s">
        <v>178</v>
      </c>
      <c r="C16" t="s">
        <v>179</v>
      </c>
      <c r="D16" t="s">
        <v>180</v>
      </c>
      <c r="E16" t="s">
        <v>181</v>
      </c>
      <c r="F16" t="s">
        <v>102</v>
      </c>
    </row>
    <row r="17" spans="1:6" hidden="1">
      <c r="A17">
        <v>249</v>
      </c>
      <c r="B17" t="s">
        <v>182</v>
      </c>
      <c r="C17" t="s">
        <v>183</v>
      </c>
      <c r="D17" t="s">
        <v>184</v>
      </c>
      <c r="E17" t="s">
        <v>118</v>
      </c>
      <c r="F17" t="s">
        <v>102</v>
      </c>
    </row>
    <row r="18" spans="1:6" hidden="1">
      <c r="A18">
        <v>250</v>
      </c>
      <c r="B18" t="s">
        <v>185</v>
      </c>
      <c r="C18" t="s">
        <v>186</v>
      </c>
      <c r="D18" t="s">
        <v>187</v>
      </c>
      <c r="E18" t="s">
        <v>188</v>
      </c>
      <c r="F18" t="s">
        <v>102</v>
      </c>
    </row>
    <row r="19" spans="1:6" hidden="1">
      <c r="A19">
        <v>251</v>
      </c>
      <c r="B19" t="s">
        <v>160</v>
      </c>
      <c r="C19" t="s">
        <v>189</v>
      </c>
      <c r="D19" t="s">
        <v>162</v>
      </c>
      <c r="E19" t="s">
        <v>190</v>
      </c>
      <c r="F19" t="s">
        <v>102</v>
      </c>
    </row>
    <row r="20" spans="1:6" hidden="1">
      <c r="A20">
        <v>253</v>
      </c>
      <c r="B20" t="s">
        <v>192</v>
      </c>
      <c r="C20" t="s">
        <v>193</v>
      </c>
      <c r="D20" t="s">
        <v>194</v>
      </c>
      <c r="E20" t="s">
        <v>195</v>
      </c>
      <c r="F20" t="s">
        <v>102</v>
      </c>
    </row>
    <row r="21" spans="1:6" hidden="1">
      <c r="A21">
        <v>254</v>
      </c>
      <c r="B21" t="s">
        <v>196</v>
      </c>
      <c r="C21" t="s">
        <v>197</v>
      </c>
      <c r="D21" t="s">
        <v>198</v>
      </c>
      <c r="E21" t="s">
        <v>199</v>
      </c>
      <c r="F21" t="s">
        <v>102</v>
      </c>
    </row>
    <row r="22" spans="1:6" hidden="1">
      <c r="A22">
        <v>255</v>
      </c>
      <c r="B22" t="s">
        <v>200</v>
      </c>
      <c r="C22" t="s">
        <v>201</v>
      </c>
      <c r="D22" t="s">
        <v>202</v>
      </c>
      <c r="E22" t="s">
        <v>203</v>
      </c>
      <c r="F22" t="s">
        <v>104</v>
      </c>
    </row>
    <row r="23" spans="1:6" hidden="1">
      <c r="A23">
        <v>256</v>
      </c>
      <c r="B23" t="s">
        <v>204</v>
      </c>
      <c r="C23" t="s">
        <v>205</v>
      </c>
      <c r="D23" t="s">
        <v>206</v>
      </c>
      <c r="E23" t="s">
        <v>207</v>
      </c>
      <c r="F23" t="s">
        <v>104</v>
      </c>
    </row>
    <row r="24" spans="1:6" hidden="1">
      <c r="A24">
        <v>257</v>
      </c>
      <c r="B24" t="s">
        <v>208</v>
      </c>
      <c r="C24" t="s">
        <v>209</v>
      </c>
      <c r="D24" t="s">
        <v>210</v>
      </c>
      <c r="E24" t="s">
        <v>211</v>
      </c>
      <c r="F24" t="s">
        <v>104</v>
      </c>
    </row>
    <row r="25" spans="1:6" hidden="1">
      <c r="A25">
        <v>258</v>
      </c>
      <c r="B25" t="s">
        <v>212</v>
      </c>
      <c r="C25" t="s">
        <v>213</v>
      </c>
      <c r="D25" t="s">
        <v>214</v>
      </c>
      <c r="E25" t="s">
        <v>215</v>
      </c>
      <c r="F25" t="s">
        <v>104</v>
      </c>
    </row>
    <row r="26" spans="1:6" hidden="1">
      <c r="A26">
        <v>259</v>
      </c>
      <c r="B26" t="s">
        <v>216</v>
      </c>
      <c r="C26" t="s">
        <v>217</v>
      </c>
      <c r="D26" t="s">
        <v>218</v>
      </c>
      <c r="E26" t="s">
        <v>219</v>
      </c>
      <c r="F26" t="s">
        <v>104</v>
      </c>
    </row>
    <row r="27" spans="1:6" hidden="1">
      <c r="A27">
        <v>260</v>
      </c>
      <c r="B27" t="s">
        <v>220</v>
      </c>
      <c r="C27" t="s">
        <v>221</v>
      </c>
      <c r="D27" t="s">
        <v>222</v>
      </c>
      <c r="E27" t="s">
        <v>223</v>
      </c>
      <c r="F27" t="s">
        <v>104</v>
      </c>
    </row>
    <row r="28" spans="1:6" hidden="1">
      <c r="A28">
        <v>261</v>
      </c>
      <c r="B28" t="s">
        <v>224</v>
      </c>
      <c r="C28" t="s">
        <v>225</v>
      </c>
      <c r="D28" t="s">
        <v>226</v>
      </c>
      <c r="E28" t="s">
        <v>227</v>
      </c>
      <c r="F28" t="s">
        <v>104</v>
      </c>
    </row>
    <row r="29" spans="1:6" hidden="1">
      <c r="A29">
        <v>262</v>
      </c>
      <c r="B29" t="s">
        <v>228</v>
      </c>
      <c r="C29" t="s">
        <v>229</v>
      </c>
      <c r="D29" t="s">
        <v>230</v>
      </c>
      <c r="E29" t="s">
        <v>231</v>
      </c>
      <c r="F29" t="s">
        <v>104</v>
      </c>
    </row>
    <row r="30" spans="1:6" hidden="1">
      <c r="A30">
        <v>263</v>
      </c>
      <c r="B30" t="s">
        <v>232</v>
      </c>
      <c r="C30" t="s">
        <v>233</v>
      </c>
      <c r="D30" t="s">
        <v>234</v>
      </c>
      <c r="E30" t="s">
        <v>235</v>
      </c>
      <c r="F30" t="s">
        <v>104</v>
      </c>
    </row>
    <row r="31" spans="1:6" hidden="1">
      <c r="A31">
        <v>264</v>
      </c>
      <c r="B31" t="s">
        <v>164</v>
      </c>
      <c r="C31" t="s">
        <v>469</v>
      </c>
      <c r="D31" t="s">
        <v>165</v>
      </c>
      <c r="E31" t="s">
        <v>274</v>
      </c>
      <c r="F31" t="s">
        <v>119</v>
      </c>
    </row>
    <row r="32" spans="1:6" hidden="1">
      <c r="A32">
        <v>265</v>
      </c>
      <c r="B32" t="s">
        <v>997</v>
      </c>
      <c r="C32" t="s">
        <v>998</v>
      </c>
      <c r="D32" t="s">
        <v>751</v>
      </c>
      <c r="E32" t="s">
        <v>1227</v>
      </c>
      <c r="F32" t="s">
        <v>119</v>
      </c>
    </row>
    <row r="33" spans="1:6" hidden="1">
      <c r="A33">
        <v>266</v>
      </c>
      <c r="B33" t="s">
        <v>208</v>
      </c>
      <c r="C33" t="s">
        <v>999</v>
      </c>
      <c r="D33" t="s">
        <v>210</v>
      </c>
      <c r="E33" t="s">
        <v>237</v>
      </c>
      <c r="F33" t="s">
        <v>119</v>
      </c>
    </row>
    <row r="34" spans="1:6" hidden="1">
      <c r="A34">
        <v>267</v>
      </c>
      <c r="B34" t="s">
        <v>1000</v>
      </c>
      <c r="C34" t="s">
        <v>1001</v>
      </c>
      <c r="D34" t="s">
        <v>316</v>
      </c>
      <c r="E34" t="s">
        <v>103</v>
      </c>
      <c r="F34" t="s">
        <v>119</v>
      </c>
    </row>
    <row r="35" spans="1:6" hidden="1">
      <c r="A35">
        <v>306</v>
      </c>
      <c r="B35" t="s">
        <v>238</v>
      </c>
      <c r="C35" t="s">
        <v>239</v>
      </c>
      <c r="D35" t="s">
        <v>240</v>
      </c>
      <c r="E35" t="s">
        <v>227</v>
      </c>
      <c r="F35" t="s">
        <v>102</v>
      </c>
    </row>
    <row r="36" spans="1:6" hidden="1">
      <c r="A36">
        <v>307</v>
      </c>
      <c r="B36" t="s">
        <v>241</v>
      </c>
      <c r="C36" t="s">
        <v>242</v>
      </c>
      <c r="D36" t="s">
        <v>243</v>
      </c>
      <c r="E36" t="s">
        <v>244</v>
      </c>
      <c r="F36" t="s">
        <v>102</v>
      </c>
    </row>
    <row r="37" spans="1:6" hidden="1">
      <c r="A37">
        <v>310</v>
      </c>
      <c r="B37" t="s">
        <v>245</v>
      </c>
      <c r="C37" t="s">
        <v>246</v>
      </c>
      <c r="D37" t="s">
        <v>247</v>
      </c>
      <c r="E37" t="s">
        <v>248</v>
      </c>
      <c r="F37" t="s">
        <v>102</v>
      </c>
    </row>
    <row r="38" spans="1:6" hidden="1">
      <c r="A38">
        <v>311</v>
      </c>
      <c r="B38" t="s">
        <v>249</v>
      </c>
      <c r="C38" t="s">
        <v>250</v>
      </c>
      <c r="D38" t="s">
        <v>251</v>
      </c>
      <c r="E38" t="s">
        <v>111</v>
      </c>
      <c r="F38" t="s">
        <v>102</v>
      </c>
    </row>
    <row r="39" spans="1:6" hidden="1">
      <c r="A39">
        <v>314</v>
      </c>
      <c r="B39" t="s">
        <v>252</v>
      </c>
      <c r="C39" t="s">
        <v>253</v>
      </c>
      <c r="D39" t="s">
        <v>254</v>
      </c>
      <c r="E39" t="s">
        <v>255</v>
      </c>
      <c r="F39" t="s">
        <v>102</v>
      </c>
    </row>
    <row r="40" spans="1:6" hidden="1">
      <c r="A40">
        <v>317</v>
      </c>
      <c r="B40" t="s">
        <v>256</v>
      </c>
      <c r="C40" t="s">
        <v>257</v>
      </c>
      <c r="D40" t="s">
        <v>258</v>
      </c>
      <c r="E40" t="s">
        <v>259</v>
      </c>
      <c r="F40" t="s">
        <v>102</v>
      </c>
    </row>
    <row r="41" spans="1:6" hidden="1">
      <c r="A41">
        <v>318</v>
      </c>
      <c r="B41" t="s">
        <v>260</v>
      </c>
      <c r="C41" t="s">
        <v>261</v>
      </c>
      <c r="D41" t="s">
        <v>262</v>
      </c>
      <c r="E41" t="s">
        <v>263</v>
      </c>
      <c r="F41" t="s">
        <v>102</v>
      </c>
    </row>
    <row r="42" spans="1:6" hidden="1">
      <c r="A42">
        <v>319</v>
      </c>
      <c r="B42" t="s">
        <v>1002</v>
      </c>
      <c r="C42" t="s">
        <v>265</v>
      </c>
      <c r="D42" t="s">
        <v>1228</v>
      </c>
      <c r="E42" t="s">
        <v>135</v>
      </c>
      <c r="F42" t="s">
        <v>104</v>
      </c>
    </row>
    <row r="43" spans="1:6" hidden="1">
      <c r="A43">
        <v>322</v>
      </c>
      <c r="B43" t="s">
        <v>156</v>
      </c>
      <c r="C43" t="s">
        <v>267</v>
      </c>
      <c r="D43" t="s">
        <v>158</v>
      </c>
      <c r="E43" t="s">
        <v>268</v>
      </c>
      <c r="F43" t="s">
        <v>104</v>
      </c>
    </row>
    <row r="44" spans="1:6" hidden="1">
      <c r="A44">
        <v>323</v>
      </c>
      <c r="B44" t="s">
        <v>212</v>
      </c>
      <c r="C44" t="s">
        <v>269</v>
      </c>
      <c r="D44" t="s">
        <v>214</v>
      </c>
      <c r="E44" t="s">
        <v>270</v>
      </c>
      <c r="F44" t="s">
        <v>104</v>
      </c>
    </row>
    <row r="45" spans="1:6" hidden="1">
      <c r="A45">
        <v>324</v>
      </c>
      <c r="B45" t="s">
        <v>1003</v>
      </c>
      <c r="C45" t="s">
        <v>1004</v>
      </c>
      <c r="D45" t="s">
        <v>1229</v>
      </c>
      <c r="E45" t="s">
        <v>1230</v>
      </c>
      <c r="F45" t="s">
        <v>119</v>
      </c>
    </row>
    <row r="46" spans="1:6" hidden="1">
      <c r="A46">
        <v>325</v>
      </c>
      <c r="B46" t="s">
        <v>196</v>
      </c>
      <c r="C46" t="s">
        <v>789</v>
      </c>
      <c r="D46" t="s">
        <v>198</v>
      </c>
      <c r="E46" t="s">
        <v>118</v>
      </c>
      <c r="F46" t="s">
        <v>119</v>
      </c>
    </row>
    <row r="47" spans="1:6" hidden="1">
      <c r="A47">
        <v>466</v>
      </c>
      <c r="B47" t="s">
        <v>275</v>
      </c>
      <c r="C47" t="s">
        <v>276</v>
      </c>
      <c r="D47" t="s">
        <v>277</v>
      </c>
      <c r="E47" t="s">
        <v>278</v>
      </c>
      <c r="F47" t="s">
        <v>102</v>
      </c>
    </row>
    <row r="48" spans="1:6" hidden="1">
      <c r="A48">
        <v>467</v>
      </c>
      <c r="B48" t="s">
        <v>212</v>
      </c>
      <c r="C48" t="s">
        <v>279</v>
      </c>
      <c r="D48" t="s">
        <v>214</v>
      </c>
      <c r="E48" t="s">
        <v>280</v>
      </c>
      <c r="F48" t="s">
        <v>102</v>
      </c>
    </row>
    <row r="49" spans="1:6" hidden="1">
      <c r="A49">
        <v>468</v>
      </c>
      <c r="B49" t="s">
        <v>281</v>
      </c>
      <c r="C49" t="s">
        <v>282</v>
      </c>
      <c r="D49" t="s">
        <v>283</v>
      </c>
      <c r="E49" t="s">
        <v>284</v>
      </c>
      <c r="F49" t="s">
        <v>102</v>
      </c>
    </row>
    <row r="50" spans="1:6" hidden="1">
      <c r="A50">
        <v>470</v>
      </c>
      <c r="B50" t="s">
        <v>288</v>
      </c>
      <c r="C50" t="s">
        <v>289</v>
      </c>
      <c r="D50" t="s">
        <v>290</v>
      </c>
      <c r="E50" t="s">
        <v>291</v>
      </c>
      <c r="F50" t="s">
        <v>102</v>
      </c>
    </row>
    <row r="51" spans="1:6" hidden="1">
      <c r="A51">
        <v>473</v>
      </c>
      <c r="B51" t="s">
        <v>292</v>
      </c>
      <c r="C51" t="s">
        <v>293</v>
      </c>
      <c r="D51" t="s">
        <v>294</v>
      </c>
      <c r="E51" t="s">
        <v>295</v>
      </c>
      <c r="F51" t="s">
        <v>104</v>
      </c>
    </row>
    <row r="52" spans="1:6" hidden="1">
      <c r="A52">
        <v>474</v>
      </c>
      <c r="B52" t="s">
        <v>296</v>
      </c>
      <c r="C52" t="s">
        <v>297</v>
      </c>
      <c r="D52" t="s">
        <v>298</v>
      </c>
      <c r="E52" t="s">
        <v>299</v>
      </c>
      <c r="F52" t="s">
        <v>104</v>
      </c>
    </row>
    <row r="53" spans="1:6" hidden="1">
      <c r="A53">
        <v>476</v>
      </c>
      <c r="B53" t="s">
        <v>300</v>
      </c>
      <c r="C53" t="s">
        <v>301</v>
      </c>
      <c r="D53" t="s">
        <v>302</v>
      </c>
      <c r="E53" t="s">
        <v>303</v>
      </c>
      <c r="F53" t="s">
        <v>104</v>
      </c>
    </row>
    <row r="54" spans="1:6" hidden="1">
      <c r="A54">
        <v>477</v>
      </c>
      <c r="B54" t="s">
        <v>304</v>
      </c>
      <c r="C54" t="s">
        <v>305</v>
      </c>
      <c r="D54" t="s">
        <v>306</v>
      </c>
      <c r="E54" t="s">
        <v>307</v>
      </c>
      <c r="F54" t="s">
        <v>104</v>
      </c>
    </row>
    <row r="55" spans="1:6" hidden="1">
      <c r="A55">
        <v>478</v>
      </c>
      <c r="B55" t="s">
        <v>308</v>
      </c>
      <c r="C55" t="s">
        <v>309</v>
      </c>
      <c r="D55" t="s">
        <v>310</v>
      </c>
      <c r="E55" t="s">
        <v>311</v>
      </c>
      <c r="F55" t="s">
        <v>104</v>
      </c>
    </row>
    <row r="56" spans="1:6" hidden="1">
      <c r="A56">
        <v>479</v>
      </c>
      <c r="B56" t="s">
        <v>1005</v>
      </c>
      <c r="C56" t="s">
        <v>1006</v>
      </c>
      <c r="D56" t="s">
        <v>1231</v>
      </c>
      <c r="E56" t="s">
        <v>342</v>
      </c>
      <c r="F56" t="s">
        <v>119</v>
      </c>
    </row>
    <row r="57" spans="1:6" hidden="1">
      <c r="A57">
        <v>480</v>
      </c>
      <c r="B57" t="s">
        <v>1007</v>
      </c>
      <c r="C57" t="s">
        <v>1008</v>
      </c>
      <c r="D57" t="s">
        <v>1232</v>
      </c>
      <c r="E57" t="s">
        <v>219</v>
      </c>
      <c r="F57" t="s">
        <v>119</v>
      </c>
    </row>
    <row r="58" spans="1:6" hidden="1">
      <c r="A58">
        <v>481</v>
      </c>
      <c r="B58" t="s">
        <v>735</v>
      </c>
      <c r="C58" t="s">
        <v>207</v>
      </c>
      <c r="D58" t="s">
        <v>737</v>
      </c>
      <c r="E58" t="s">
        <v>207</v>
      </c>
      <c r="F58" t="s">
        <v>119</v>
      </c>
    </row>
    <row r="59" spans="1:6" hidden="1">
      <c r="A59">
        <v>482</v>
      </c>
      <c r="B59" t="s">
        <v>615</v>
      </c>
      <c r="C59" t="s">
        <v>323</v>
      </c>
      <c r="D59" t="s">
        <v>616</v>
      </c>
      <c r="E59" t="s">
        <v>1233</v>
      </c>
      <c r="F59" t="s">
        <v>119</v>
      </c>
    </row>
    <row r="60" spans="1:6" hidden="1">
      <c r="A60">
        <v>518</v>
      </c>
      <c r="B60" t="s">
        <v>318</v>
      </c>
      <c r="C60" t="s">
        <v>319</v>
      </c>
      <c r="D60" t="s">
        <v>320</v>
      </c>
      <c r="E60" t="s">
        <v>321</v>
      </c>
      <c r="F60" t="s">
        <v>102</v>
      </c>
    </row>
    <row r="61" spans="1:6" hidden="1">
      <c r="A61">
        <v>520</v>
      </c>
      <c r="B61" t="s">
        <v>322</v>
      </c>
      <c r="C61" t="s">
        <v>323</v>
      </c>
      <c r="D61" t="s">
        <v>324</v>
      </c>
      <c r="E61" t="s">
        <v>199</v>
      </c>
      <c r="F61" t="s">
        <v>102</v>
      </c>
    </row>
    <row r="62" spans="1:6" hidden="1">
      <c r="A62">
        <v>521</v>
      </c>
      <c r="B62" t="s">
        <v>325</v>
      </c>
      <c r="C62" t="s">
        <v>326</v>
      </c>
      <c r="D62" t="s">
        <v>327</v>
      </c>
      <c r="E62" t="s">
        <v>328</v>
      </c>
      <c r="F62" t="s">
        <v>104</v>
      </c>
    </row>
    <row r="63" spans="1:6" hidden="1">
      <c r="A63">
        <v>522</v>
      </c>
      <c r="B63" t="s">
        <v>329</v>
      </c>
      <c r="C63" t="s">
        <v>330</v>
      </c>
      <c r="D63" t="s">
        <v>331</v>
      </c>
      <c r="E63" t="s">
        <v>332</v>
      </c>
      <c r="F63" t="s">
        <v>104</v>
      </c>
    </row>
    <row r="64" spans="1:6" hidden="1">
      <c r="A64">
        <v>523</v>
      </c>
      <c r="B64" t="s">
        <v>333</v>
      </c>
      <c r="C64" t="s">
        <v>334</v>
      </c>
      <c r="D64" t="s">
        <v>335</v>
      </c>
      <c r="E64" t="s">
        <v>336</v>
      </c>
      <c r="F64" t="s">
        <v>104</v>
      </c>
    </row>
    <row r="65" spans="1:6" hidden="1">
      <c r="A65">
        <v>525</v>
      </c>
      <c r="B65" t="s">
        <v>174</v>
      </c>
      <c r="C65" t="s">
        <v>339</v>
      </c>
      <c r="D65" t="s">
        <v>176</v>
      </c>
      <c r="E65" t="s">
        <v>111</v>
      </c>
      <c r="F65" t="s">
        <v>104</v>
      </c>
    </row>
    <row r="66" spans="1:6" hidden="1">
      <c r="A66">
        <v>526</v>
      </c>
      <c r="B66" t="s">
        <v>1009</v>
      </c>
      <c r="C66" t="s">
        <v>1010</v>
      </c>
      <c r="D66" t="s">
        <v>1234</v>
      </c>
      <c r="E66" t="s">
        <v>1235</v>
      </c>
      <c r="F66" t="s">
        <v>104</v>
      </c>
    </row>
    <row r="67" spans="1:6" hidden="1">
      <c r="A67">
        <v>527</v>
      </c>
      <c r="B67" t="s">
        <v>178</v>
      </c>
      <c r="C67" t="s">
        <v>1011</v>
      </c>
      <c r="D67" t="s">
        <v>180</v>
      </c>
      <c r="E67" t="s">
        <v>191</v>
      </c>
      <c r="F67" t="s">
        <v>102</v>
      </c>
    </row>
    <row r="68" spans="1:6" hidden="1">
      <c r="A68">
        <v>528</v>
      </c>
      <c r="B68" t="s">
        <v>635</v>
      </c>
      <c r="C68" t="s">
        <v>1012</v>
      </c>
      <c r="D68" t="s">
        <v>636</v>
      </c>
      <c r="E68" t="s">
        <v>500</v>
      </c>
      <c r="F68" t="s">
        <v>119</v>
      </c>
    </row>
    <row r="69" spans="1:6" hidden="1">
      <c r="A69">
        <v>529</v>
      </c>
      <c r="B69" t="s">
        <v>1013</v>
      </c>
      <c r="C69" t="s">
        <v>1014</v>
      </c>
      <c r="D69" t="s">
        <v>1236</v>
      </c>
      <c r="E69" t="s">
        <v>163</v>
      </c>
      <c r="F69" t="s">
        <v>119</v>
      </c>
    </row>
    <row r="70" spans="1:6" hidden="1">
      <c r="A70">
        <v>530</v>
      </c>
      <c r="B70" t="s">
        <v>1015</v>
      </c>
      <c r="C70" t="s">
        <v>1016</v>
      </c>
      <c r="D70" t="s">
        <v>1237</v>
      </c>
      <c r="E70" t="s">
        <v>1238</v>
      </c>
      <c r="F70" t="s">
        <v>119</v>
      </c>
    </row>
    <row r="71" spans="1:6" hidden="1">
      <c r="A71">
        <v>655</v>
      </c>
      <c r="B71" t="s">
        <v>351</v>
      </c>
      <c r="C71" t="s">
        <v>352</v>
      </c>
      <c r="D71" t="s">
        <v>353</v>
      </c>
      <c r="E71" t="s">
        <v>354</v>
      </c>
      <c r="F71" t="s">
        <v>102</v>
      </c>
    </row>
    <row r="72" spans="1:6" hidden="1">
      <c r="A72">
        <v>656</v>
      </c>
      <c r="B72" t="s">
        <v>355</v>
      </c>
      <c r="C72" t="s">
        <v>356</v>
      </c>
      <c r="D72" t="s">
        <v>357</v>
      </c>
      <c r="E72" t="s">
        <v>358</v>
      </c>
      <c r="F72" t="s">
        <v>102</v>
      </c>
    </row>
    <row r="73" spans="1:6" hidden="1">
      <c r="A73">
        <v>657</v>
      </c>
      <c r="B73" t="s">
        <v>359</v>
      </c>
      <c r="C73" t="s">
        <v>360</v>
      </c>
      <c r="D73" t="s">
        <v>361</v>
      </c>
      <c r="E73" t="s">
        <v>362</v>
      </c>
      <c r="F73" t="s">
        <v>102</v>
      </c>
    </row>
    <row r="74" spans="1:6" hidden="1">
      <c r="A74">
        <v>658</v>
      </c>
      <c r="B74" t="s">
        <v>363</v>
      </c>
      <c r="C74" t="s">
        <v>1017</v>
      </c>
      <c r="D74" t="s">
        <v>364</v>
      </c>
      <c r="E74" t="s">
        <v>365</v>
      </c>
      <c r="F74" t="s">
        <v>104</v>
      </c>
    </row>
    <row r="75" spans="1:6" hidden="1">
      <c r="A75">
        <v>659</v>
      </c>
      <c r="B75" t="s">
        <v>366</v>
      </c>
      <c r="C75" t="s">
        <v>367</v>
      </c>
      <c r="D75" t="s">
        <v>368</v>
      </c>
      <c r="E75" t="s">
        <v>369</v>
      </c>
      <c r="F75" t="s">
        <v>104</v>
      </c>
    </row>
    <row r="76" spans="1:6" hidden="1">
      <c r="A76">
        <v>660</v>
      </c>
      <c r="B76" t="s">
        <v>370</v>
      </c>
      <c r="C76" t="s">
        <v>371</v>
      </c>
      <c r="D76" t="s">
        <v>372</v>
      </c>
      <c r="E76" t="s">
        <v>373</v>
      </c>
      <c r="F76" t="s">
        <v>104</v>
      </c>
    </row>
    <row r="77" spans="1:6" hidden="1">
      <c r="A77">
        <v>661</v>
      </c>
      <c r="B77" t="s">
        <v>374</v>
      </c>
      <c r="C77" t="s">
        <v>375</v>
      </c>
      <c r="D77" t="s">
        <v>376</v>
      </c>
      <c r="E77" t="s">
        <v>362</v>
      </c>
      <c r="F77" t="s">
        <v>104</v>
      </c>
    </row>
    <row r="78" spans="1:6" hidden="1">
      <c r="A78">
        <v>662</v>
      </c>
      <c r="B78" t="s">
        <v>377</v>
      </c>
      <c r="C78" t="s">
        <v>378</v>
      </c>
      <c r="D78" t="s">
        <v>379</v>
      </c>
      <c r="E78" t="s">
        <v>380</v>
      </c>
      <c r="F78" t="s">
        <v>104</v>
      </c>
    </row>
    <row r="79" spans="1:6" hidden="1">
      <c r="A79">
        <v>663</v>
      </c>
      <c r="B79" t="s">
        <v>381</v>
      </c>
      <c r="C79" t="s">
        <v>382</v>
      </c>
      <c r="D79" t="s">
        <v>383</v>
      </c>
      <c r="E79" t="s">
        <v>384</v>
      </c>
      <c r="F79" t="s">
        <v>102</v>
      </c>
    </row>
    <row r="80" spans="1:6" hidden="1">
      <c r="A80">
        <v>664</v>
      </c>
      <c r="B80" t="s">
        <v>196</v>
      </c>
      <c r="C80" t="s">
        <v>385</v>
      </c>
      <c r="D80" t="s">
        <v>198</v>
      </c>
      <c r="E80" t="s">
        <v>386</v>
      </c>
      <c r="F80" t="s">
        <v>104</v>
      </c>
    </row>
    <row r="81" spans="1:6" hidden="1">
      <c r="A81">
        <v>665</v>
      </c>
      <c r="B81" t="s">
        <v>1018</v>
      </c>
      <c r="C81" t="s">
        <v>1019</v>
      </c>
      <c r="D81" t="s">
        <v>226</v>
      </c>
      <c r="E81" t="s">
        <v>1239</v>
      </c>
      <c r="F81" t="s">
        <v>104</v>
      </c>
    </row>
    <row r="82" spans="1:6" hidden="1">
      <c r="A82">
        <v>667</v>
      </c>
      <c r="B82" t="s">
        <v>708</v>
      </c>
      <c r="C82" t="s">
        <v>1020</v>
      </c>
      <c r="D82" t="s">
        <v>710</v>
      </c>
      <c r="E82" t="s">
        <v>1240</v>
      </c>
      <c r="F82" t="s">
        <v>119</v>
      </c>
    </row>
    <row r="83" spans="1:6" hidden="1">
      <c r="A83">
        <v>668</v>
      </c>
      <c r="B83" t="s">
        <v>407</v>
      </c>
      <c r="C83" t="s">
        <v>349</v>
      </c>
      <c r="D83" t="s">
        <v>408</v>
      </c>
      <c r="E83" t="s">
        <v>350</v>
      </c>
      <c r="F83" t="s">
        <v>119</v>
      </c>
    </row>
    <row r="84" spans="1:6" hidden="1">
      <c r="A84">
        <v>669</v>
      </c>
      <c r="B84" t="s">
        <v>494</v>
      </c>
      <c r="C84" t="s">
        <v>794</v>
      </c>
      <c r="D84" t="s">
        <v>496</v>
      </c>
      <c r="E84" t="s">
        <v>796</v>
      </c>
      <c r="F84" t="s">
        <v>119</v>
      </c>
    </row>
    <row r="85" spans="1:6" hidden="1">
      <c r="A85">
        <v>670</v>
      </c>
      <c r="B85" t="s">
        <v>1021</v>
      </c>
      <c r="C85" t="s">
        <v>1022</v>
      </c>
      <c r="D85" t="s">
        <v>1241</v>
      </c>
      <c r="E85" t="s">
        <v>112</v>
      </c>
      <c r="F85" t="s">
        <v>119</v>
      </c>
    </row>
    <row r="86" spans="1:6" hidden="1">
      <c r="A86">
        <v>671</v>
      </c>
      <c r="B86" t="s">
        <v>1023</v>
      </c>
      <c r="C86" t="s">
        <v>1024</v>
      </c>
      <c r="D86" t="s">
        <v>1242</v>
      </c>
      <c r="E86" t="s">
        <v>199</v>
      </c>
      <c r="F86" t="s">
        <v>119</v>
      </c>
    </row>
    <row r="87" spans="1:6" hidden="1">
      <c r="A87">
        <v>672</v>
      </c>
      <c r="B87" t="s">
        <v>1025</v>
      </c>
      <c r="C87" t="s">
        <v>1026</v>
      </c>
      <c r="D87" t="s">
        <v>1243</v>
      </c>
      <c r="E87" t="s">
        <v>103</v>
      </c>
      <c r="F87" t="s">
        <v>119</v>
      </c>
    </row>
    <row r="88" spans="1:6" hidden="1">
      <c r="A88">
        <v>673</v>
      </c>
      <c r="B88" t="s">
        <v>285</v>
      </c>
      <c r="C88" t="s">
        <v>1027</v>
      </c>
      <c r="D88" t="s">
        <v>286</v>
      </c>
      <c r="E88" t="s">
        <v>354</v>
      </c>
      <c r="F88" t="s">
        <v>119</v>
      </c>
    </row>
    <row r="89" spans="1:6" hidden="1">
      <c r="A89">
        <v>674</v>
      </c>
      <c r="B89" t="s">
        <v>1028</v>
      </c>
      <c r="C89" t="s">
        <v>1029</v>
      </c>
      <c r="D89" t="s">
        <v>1244</v>
      </c>
      <c r="E89" t="s">
        <v>566</v>
      </c>
      <c r="F89" t="s">
        <v>119</v>
      </c>
    </row>
    <row r="90" spans="1:6" hidden="1">
      <c r="A90">
        <v>675</v>
      </c>
      <c r="B90" t="s">
        <v>1030</v>
      </c>
      <c r="C90" t="s">
        <v>1031</v>
      </c>
      <c r="D90" t="s">
        <v>1245</v>
      </c>
      <c r="E90" t="s">
        <v>939</v>
      </c>
      <c r="F90" t="s">
        <v>119</v>
      </c>
    </row>
    <row r="91" spans="1:6" hidden="1">
      <c r="A91">
        <v>676</v>
      </c>
      <c r="B91" t="s">
        <v>1032</v>
      </c>
      <c r="C91" t="s">
        <v>1033</v>
      </c>
      <c r="D91" t="s">
        <v>399</v>
      </c>
      <c r="E91" t="s">
        <v>507</v>
      </c>
      <c r="F91" t="s">
        <v>119</v>
      </c>
    </row>
    <row r="92" spans="1:6" hidden="1">
      <c r="A92">
        <v>677</v>
      </c>
      <c r="B92" t="s">
        <v>1034</v>
      </c>
      <c r="C92" t="s">
        <v>690</v>
      </c>
      <c r="D92" t="s">
        <v>1246</v>
      </c>
      <c r="E92" t="s">
        <v>112</v>
      </c>
      <c r="F92" t="s">
        <v>119</v>
      </c>
    </row>
    <row r="93" spans="1:6" hidden="1">
      <c r="A93">
        <v>730</v>
      </c>
      <c r="B93" t="s">
        <v>392</v>
      </c>
      <c r="C93" t="s">
        <v>393</v>
      </c>
      <c r="D93" t="s">
        <v>394</v>
      </c>
      <c r="E93" t="s">
        <v>395</v>
      </c>
      <c r="F93" t="s">
        <v>104</v>
      </c>
    </row>
    <row r="94" spans="1:6" hidden="1">
      <c r="A94">
        <v>732</v>
      </c>
      <c r="B94" t="s">
        <v>1035</v>
      </c>
      <c r="C94" t="s">
        <v>816</v>
      </c>
      <c r="D94" t="s">
        <v>1247</v>
      </c>
      <c r="E94" t="s">
        <v>817</v>
      </c>
      <c r="F94" t="s">
        <v>104</v>
      </c>
    </row>
    <row r="95" spans="1:6" hidden="1">
      <c r="A95">
        <v>733</v>
      </c>
      <c r="B95" t="s">
        <v>1036</v>
      </c>
      <c r="C95" t="s">
        <v>1037</v>
      </c>
      <c r="D95" t="s">
        <v>1248</v>
      </c>
      <c r="E95" t="s">
        <v>338</v>
      </c>
      <c r="F95" t="s">
        <v>119</v>
      </c>
    </row>
    <row r="96" spans="1:6" hidden="1">
      <c r="A96">
        <v>734</v>
      </c>
      <c r="B96" t="s">
        <v>498</v>
      </c>
      <c r="C96" t="s">
        <v>1038</v>
      </c>
      <c r="D96" t="s">
        <v>499</v>
      </c>
      <c r="E96" t="s">
        <v>131</v>
      </c>
      <c r="F96" t="s">
        <v>119</v>
      </c>
    </row>
    <row r="97" spans="1:6" hidden="1">
      <c r="A97">
        <v>735</v>
      </c>
      <c r="B97" t="s">
        <v>1039</v>
      </c>
      <c r="C97" t="s">
        <v>1040</v>
      </c>
      <c r="D97" t="s">
        <v>1249</v>
      </c>
      <c r="E97" t="s">
        <v>819</v>
      </c>
      <c r="F97" t="s">
        <v>119</v>
      </c>
    </row>
    <row r="98" spans="1:6" hidden="1">
      <c r="A98">
        <v>736</v>
      </c>
      <c r="B98" t="s">
        <v>869</v>
      </c>
      <c r="C98" t="s">
        <v>1041</v>
      </c>
      <c r="D98" t="s">
        <v>871</v>
      </c>
      <c r="E98" t="s">
        <v>346</v>
      </c>
      <c r="F98" t="s">
        <v>119</v>
      </c>
    </row>
    <row r="99" spans="1:6" hidden="1">
      <c r="A99">
        <v>920</v>
      </c>
      <c r="B99" t="s">
        <v>404</v>
      </c>
      <c r="C99" t="s">
        <v>405</v>
      </c>
      <c r="D99" t="s">
        <v>406</v>
      </c>
      <c r="E99" t="s">
        <v>248</v>
      </c>
      <c r="F99" t="s">
        <v>104</v>
      </c>
    </row>
    <row r="100" spans="1:6" hidden="1">
      <c r="A100">
        <v>921</v>
      </c>
      <c r="B100" t="s">
        <v>1042</v>
      </c>
      <c r="C100" t="s">
        <v>1043</v>
      </c>
      <c r="D100" t="s">
        <v>1250</v>
      </c>
      <c r="E100" t="s">
        <v>1251</v>
      </c>
      <c r="F100" t="s">
        <v>104</v>
      </c>
    </row>
    <row r="101" spans="1:6" hidden="1">
      <c r="A101">
        <v>922</v>
      </c>
      <c r="B101" t="s">
        <v>1044</v>
      </c>
      <c r="C101" t="s">
        <v>1045</v>
      </c>
      <c r="D101" t="s">
        <v>1252</v>
      </c>
      <c r="E101" t="s">
        <v>1253</v>
      </c>
      <c r="F101" t="s">
        <v>119</v>
      </c>
    </row>
    <row r="102" spans="1:6" hidden="1">
      <c r="A102">
        <v>923</v>
      </c>
      <c r="B102" t="s">
        <v>1046</v>
      </c>
      <c r="C102" t="s">
        <v>1047</v>
      </c>
      <c r="D102" t="s">
        <v>1254</v>
      </c>
      <c r="E102" t="s">
        <v>1255</v>
      </c>
      <c r="F102" t="s">
        <v>119</v>
      </c>
    </row>
    <row r="103" spans="1:6" hidden="1">
      <c r="A103">
        <v>924</v>
      </c>
      <c r="B103" t="s">
        <v>559</v>
      </c>
      <c r="C103" t="s">
        <v>1048</v>
      </c>
      <c r="D103" t="s">
        <v>560</v>
      </c>
      <c r="E103" t="s">
        <v>1256</v>
      </c>
      <c r="F103" t="s">
        <v>119</v>
      </c>
    </row>
    <row r="104" spans="1:6" hidden="1">
      <c r="A104">
        <v>925</v>
      </c>
      <c r="B104" t="s">
        <v>208</v>
      </c>
      <c r="C104" t="s">
        <v>1049</v>
      </c>
      <c r="D104" t="s">
        <v>210</v>
      </c>
      <c r="E104" t="s">
        <v>1257</v>
      </c>
      <c r="F104" t="s">
        <v>119</v>
      </c>
    </row>
    <row r="105" spans="1:6" hidden="1">
      <c r="A105">
        <v>1203</v>
      </c>
      <c r="B105" t="s">
        <v>409</v>
      </c>
      <c r="C105" t="s">
        <v>410</v>
      </c>
      <c r="D105" t="s">
        <v>411</v>
      </c>
      <c r="E105" t="s">
        <v>412</v>
      </c>
      <c r="F105" t="s">
        <v>102</v>
      </c>
    </row>
    <row r="106" spans="1:6" hidden="1">
      <c r="A106">
        <v>1204</v>
      </c>
      <c r="B106" t="s">
        <v>413</v>
      </c>
      <c r="C106" t="s">
        <v>414</v>
      </c>
      <c r="D106" t="s">
        <v>415</v>
      </c>
      <c r="E106" t="s">
        <v>416</v>
      </c>
      <c r="F106" t="s">
        <v>102</v>
      </c>
    </row>
    <row r="107" spans="1:6" hidden="1">
      <c r="A107">
        <v>1205</v>
      </c>
      <c r="B107" t="s">
        <v>417</v>
      </c>
      <c r="C107" t="s">
        <v>418</v>
      </c>
      <c r="D107" t="s">
        <v>419</v>
      </c>
      <c r="E107" t="s">
        <v>420</v>
      </c>
      <c r="F107" t="s">
        <v>102</v>
      </c>
    </row>
    <row r="108" spans="1:6" hidden="1">
      <c r="A108">
        <v>1206</v>
      </c>
      <c r="B108" t="s">
        <v>421</v>
      </c>
      <c r="C108" t="s">
        <v>422</v>
      </c>
      <c r="D108" t="s">
        <v>423</v>
      </c>
      <c r="E108" t="s">
        <v>424</v>
      </c>
      <c r="F108" t="s">
        <v>102</v>
      </c>
    </row>
    <row r="109" spans="1:6" hidden="1">
      <c r="A109">
        <v>1207</v>
      </c>
      <c r="B109" t="s">
        <v>425</v>
      </c>
      <c r="C109" t="s">
        <v>426</v>
      </c>
      <c r="D109" t="s">
        <v>427</v>
      </c>
      <c r="E109" t="s">
        <v>428</v>
      </c>
      <c r="F109" t="s">
        <v>102</v>
      </c>
    </row>
    <row r="110" spans="1:6" hidden="1">
      <c r="A110">
        <v>1208</v>
      </c>
      <c r="B110" t="s">
        <v>429</v>
      </c>
      <c r="C110" t="s">
        <v>430</v>
      </c>
      <c r="D110" t="s">
        <v>431</v>
      </c>
      <c r="E110" t="s">
        <v>432</v>
      </c>
      <c r="F110" t="s">
        <v>102</v>
      </c>
    </row>
    <row r="111" spans="1:6" hidden="1">
      <c r="A111">
        <v>1209</v>
      </c>
      <c r="B111" t="s">
        <v>433</v>
      </c>
      <c r="C111" t="s">
        <v>434</v>
      </c>
      <c r="D111" t="s">
        <v>435</v>
      </c>
      <c r="E111" t="s">
        <v>436</v>
      </c>
      <c r="F111" t="s">
        <v>102</v>
      </c>
    </row>
    <row r="112" spans="1:6" hidden="1">
      <c r="A112">
        <v>1210</v>
      </c>
      <c r="B112" t="s">
        <v>437</v>
      </c>
      <c r="C112" t="s">
        <v>438</v>
      </c>
      <c r="D112" t="s">
        <v>439</v>
      </c>
      <c r="E112" t="s">
        <v>440</v>
      </c>
      <c r="F112" t="s">
        <v>102</v>
      </c>
    </row>
    <row r="113" spans="1:6" hidden="1">
      <c r="A113">
        <v>1211</v>
      </c>
      <c r="B113" t="s">
        <v>212</v>
      </c>
      <c r="C113" t="s">
        <v>441</v>
      </c>
      <c r="D113" t="s">
        <v>214</v>
      </c>
      <c r="E113" t="s">
        <v>442</v>
      </c>
      <c r="F113" t="s">
        <v>102</v>
      </c>
    </row>
    <row r="114" spans="1:6" hidden="1">
      <c r="A114">
        <v>1212</v>
      </c>
      <c r="B114" t="s">
        <v>443</v>
      </c>
      <c r="C114" t="s">
        <v>444</v>
      </c>
      <c r="D114" t="s">
        <v>445</v>
      </c>
      <c r="E114" t="s">
        <v>446</v>
      </c>
      <c r="F114" t="s">
        <v>102</v>
      </c>
    </row>
    <row r="115" spans="1:6" hidden="1">
      <c r="A115">
        <v>1213</v>
      </c>
      <c r="B115" t="s">
        <v>396</v>
      </c>
      <c r="C115" t="s">
        <v>447</v>
      </c>
      <c r="D115" t="s">
        <v>397</v>
      </c>
      <c r="E115" t="s">
        <v>391</v>
      </c>
      <c r="F115" t="s">
        <v>104</v>
      </c>
    </row>
    <row r="116" spans="1:6" hidden="1">
      <c r="A116">
        <v>1214</v>
      </c>
      <c r="B116" t="s">
        <v>448</v>
      </c>
      <c r="C116" t="s">
        <v>449</v>
      </c>
      <c r="D116" t="s">
        <v>450</v>
      </c>
      <c r="E116" t="s">
        <v>342</v>
      </c>
      <c r="F116" t="s">
        <v>104</v>
      </c>
    </row>
    <row r="117" spans="1:6" hidden="1">
      <c r="A117">
        <v>1216</v>
      </c>
      <c r="B117" t="s">
        <v>452</v>
      </c>
      <c r="C117" t="s">
        <v>453</v>
      </c>
      <c r="D117" t="s">
        <v>454</v>
      </c>
      <c r="E117" t="s">
        <v>455</v>
      </c>
      <c r="F117" t="s">
        <v>104</v>
      </c>
    </row>
    <row r="118" spans="1:6" hidden="1">
      <c r="A118">
        <v>1217</v>
      </c>
      <c r="B118" t="s">
        <v>456</v>
      </c>
      <c r="C118" t="s">
        <v>457</v>
      </c>
      <c r="D118" t="s">
        <v>458</v>
      </c>
      <c r="E118" t="s">
        <v>459</v>
      </c>
      <c r="F118" t="s">
        <v>104</v>
      </c>
    </row>
    <row r="119" spans="1:6" hidden="1">
      <c r="A119">
        <v>1218</v>
      </c>
      <c r="B119" t="s">
        <v>460</v>
      </c>
      <c r="C119" t="s">
        <v>461</v>
      </c>
      <c r="D119" t="s">
        <v>462</v>
      </c>
      <c r="E119" t="s">
        <v>463</v>
      </c>
      <c r="F119" t="s">
        <v>104</v>
      </c>
    </row>
    <row r="120" spans="1:6" hidden="1">
      <c r="A120">
        <v>1219</v>
      </c>
      <c r="B120" t="s">
        <v>325</v>
      </c>
      <c r="C120" t="s">
        <v>464</v>
      </c>
      <c r="D120" t="s">
        <v>327</v>
      </c>
      <c r="E120" t="s">
        <v>465</v>
      </c>
      <c r="F120" t="s">
        <v>104</v>
      </c>
    </row>
    <row r="121" spans="1:6" hidden="1">
      <c r="A121">
        <v>1220</v>
      </c>
      <c r="B121" t="s">
        <v>344</v>
      </c>
      <c r="C121" t="s">
        <v>389</v>
      </c>
      <c r="D121" t="s">
        <v>345</v>
      </c>
      <c r="E121" t="s">
        <v>390</v>
      </c>
      <c r="F121" t="s">
        <v>104</v>
      </c>
    </row>
    <row r="122" spans="1:6" hidden="1">
      <c r="A122">
        <v>1221</v>
      </c>
      <c r="B122" t="s">
        <v>466</v>
      </c>
      <c r="C122" t="s">
        <v>467</v>
      </c>
      <c r="D122" t="s">
        <v>468</v>
      </c>
      <c r="E122" t="s">
        <v>231</v>
      </c>
      <c r="F122" t="s">
        <v>104</v>
      </c>
    </row>
    <row r="123" spans="1:6" hidden="1">
      <c r="A123">
        <v>1222</v>
      </c>
      <c r="B123" t="s">
        <v>160</v>
      </c>
      <c r="C123" t="s">
        <v>469</v>
      </c>
      <c r="D123" t="s">
        <v>162</v>
      </c>
      <c r="E123" t="s">
        <v>274</v>
      </c>
      <c r="F123" t="s">
        <v>104</v>
      </c>
    </row>
    <row r="124" spans="1:6" hidden="1">
      <c r="A124">
        <v>1224</v>
      </c>
      <c r="B124" t="s">
        <v>470</v>
      </c>
      <c r="C124" t="s">
        <v>471</v>
      </c>
      <c r="D124" t="s">
        <v>472</v>
      </c>
      <c r="E124" t="s">
        <v>473</v>
      </c>
      <c r="F124" t="s">
        <v>104</v>
      </c>
    </row>
    <row r="125" spans="1:6" hidden="1">
      <c r="A125">
        <v>1225</v>
      </c>
      <c r="B125" t="s">
        <v>474</v>
      </c>
      <c r="C125" t="s">
        <v>475</v>
      </c>
      <c r="D125" t="s">
        <v>476</v>
      </c>
      <c r="E125" t="s">
        <v>348</v>
      </c>
      <c r="F125" t="s">
        <v>104</v>
      </c>
    </row>
    <row r="126" spans="1:6" hidden="1">
      <c r="A126">
        <v>1226</v>
      </c>
      <c r="B126" t="s">
        <v>477</v>
      </c>
      <c r="C126" t="s">
        <v>478</v>
      </c>
      <c r="D126" t="s">
        <v>479</v>
      </c>
      <c r="E126" t="s">
        <v>373</v>
      </c>
      <c r="F126" t="s">
        <v>104</v>
      </c>
    </row>
    <row r="127" spans="1:6" hidden="1">
      <c r="A127">
        <v>1227</v>
      </c>
      <c r="B127" t="s">
        <v>480</v>
      </c>
      <c r="C127" t="s">
        <v>481</v>
      </c>
      <c r="D127" t="s">
        <v>482</v>
      </c>
      <c r="E127" t="s">
        <v>248</v>
      </c>
      <c r="F127" t="s">
        <v>104</v>
      </c>
    </row>
    <row r="128" spans="1:6" hidden="1">
      <c r="A128">
        <v>1228</v>
      </c>
      <c r="B128" t="s">
        <v>483</v>
      </c>
      <c r="C128" t="s">
        <v>484</v>
      </c>
      <c r="D128" t="s">
        <v>485</v>
      </c>
      <c r="E128" t="s">
        <v>199</v>
      </c>
      <c r="F128" t="s">
        <v>104</v>
      </c>
    </row>
    <row r="129" spans="1:6" hidden="1">
      <c r="A129">
        <v>1229</v>
      </c>
      <c r="B129" t="s">
        <v>145</v>
      </c>
      <c r="C129" t="s">
        <v>486</v>
      </c>
      <c r="D129" t="s">
        <v>146</v>
      </c>
      <c r="E129" t="s">
        <v>487</v>
      </c>
      <c r="F129" t="s">
        <v>104</v>
      </c>
    </row>
    <row r="130" spans="1:6" hidden="1">
      <c r="A130">
        <v>1230</v>
      </c>
      <c r="B130" t="s">
        <v>488</v>
      </c>
      <c r="C130" t="s">
        <v>489</v>
      </c>
      <c r="D130" t="s">
        <v>490</v>
      </c>
      <c r="E130" t="s">
        <v>491</v>
      </c>
      <c r="F130" t="s">
        <v>104</v>
      </c>
    </row>
    <row r="131" spans="1:6" hidden="1">
      <c r="A131">
        <v>1231</v>
      </c>
      <c r="B131" t="s">
        <v>407</v>
      </c>
      <c r="C131" t="s">
        <v>492</v>
      </c>
      <c r="D131" t="s">
        <v>408</v>
      </c>
      <c r="E131" t="s">
        <v>493</v>
      </c>
      <c r="F131" t="s">
        <v>104</v>
      </c>
    </row>
    <row r="132" spans="1:6" hidden="1">
      <c r="A132">
        <v>1232</v>
      </c>
      <c r="B132" t="s">
        <v>494</v>
      </c>
      <c r="C132" t="s">
        <v>495</v>
      </c>
      <c r="D132" t="s">
        <v>496</v>
      </c>
      <c r="E132" t="s">
        <v>497</v>
      </c>
      <c r="F132" t="s">
        <v>104</v>
      </c>
    </row>
    <row r="133" spans="1:6" hidden="1">
      <c r="A133">
        <v>1233</v>
      </c>
      <c r="B133" t="s">
        <v>825</v>
      </c>
      <c r="C133" t="s">
        <v>667</v>
      </c>
      <c r="D133" t="s">
        <v>1222</v>
      </c>
      <c r="E133" t="s">
        <v>783</v>
      </c>
      <c r="F133" t="s">
        <v>104</v>
      </c>
    </row>
    <row r="134" spans="1:6" hidden="1">
      <c r="A134">
        <v>1234</v>
      </c>
      <c r="B134" t="s">
        <v>1050</v>
      </c>
      <c r="C134" t="s">
        <v>1051</v>
      </c>
      <c r="D134" t="s">
        <v>1258</v>
      </c>
      <c r="E134" t="s">
        <v>1259</v>
      </c>
      <c r="F134" t="s">
        <v>102</v>
      </c>
    </row>
    <row r="135" spans="1:6" hidden="1">
      <c r="A135">
        <v>1235</v>
      </c>
      <c r="B135" t="s">
        <v>1052</v>
      </c>
      <c r="C135" t="s">
        <v>1053</v>
      </c>
      <c r="D135" t="s">
        <v>1260</v>
      </c>
      <c r="E135" t="s">
        <v>181</v>
      </c>
      <c r="F135" t="s">
        <v>119</v>
      </c>
    </row>
    <row r="136" spans="1:6" hidden="1">
      <c r="A136">
        <v>1236</v>
      </c>
      <c r="B136" t="s">
        <v>1054</v>
      </c>
      <c r="C136" t="s">
        <v>1055</v>
      </c>
      <c r="D136" t="s">
        <v>1261</v>
      </c>
      <c r="E136" t="s">
        <v>1262</v>
      </c>
      <c r="F136" t="s">
        <v>119</v>
      </c>
    </row>
    <row r="137" spans="1:6" hidden="1">
      <c r="A137">
        <v>1237</v>
      </c>
      <c r="B137" t="s">
        <v>1056</v>
      </c>
      <c r="C137" t="s">
        <v>1057</v>
      </c>
      <c r="D137" t="s">
        <v>1263</v>
      </c>
      <c r="E137" t="s">
        <v>819</v>
      </c>
      <c r="F137" t="s">
        <v>119</v>
      </c>
    </row>
    <row r="138" spans="1:6" hidden="1">
      <c r="A138">
        <v>1238</v>
      </c>
      <c r="B138" t="s">
        <v>1058</v>
      </c>
      <c r="C138" t="s">
        <v>1059</v>
      </c>
      <c r="D138" t="s">
        <v>1264</v>
      </c>
      <c r="E138" t="s">
        <v>1265</v>
      </c>
      <c r="F138" t="s">
        <v>119</v>
      </c>
    </row>
    <row r="139" spans="1:6" hidden="1">
      <c r="A139">
        <v>1239</v>
      </c>
      <c r="B139" t="s">
        <v>1060</v>
      </c>
      <c r="C139" t="s">
        <v>1061</v>
      </c>
      <c r="D139" t="s">
        <v>1266</v>
      </c>
      <c r="E139" t="s">
        <v>1267</v>
      </c>
      <c r="F139" t="s">
        <v>119</v>
      </c>
    </row>
    <row r="140" spans="1:6" hidden="1">
      <c r="A140">
        <v>1240</v>
      </c>
      <c r="B140" t="s">
        <v>1062</v>
      </c>
      <c r="C140" t="s">
        <v>933</v>
      </c>
      <c r="D140" t="s">
        <v>1268</v>
      </c>
      <c r="E140" t="s">
        <v>935</v>
      </c>
      <c r="F140" t="s">
        <v>119</v>
      </c>
    </row>
    <row r="141" spans="1:6" hidden="1">
      <c r="A141">
        <v>1241</v>
      </c>
      <c r="B141" t="s">
        <v>1063</v>
      </c>
      <c r="C141" t="s">
        <v>389</v>
      </c>
      <c r="D141" t="s">
        <v>1269</v>
      </c>
      <c r="E141" t="s">
        <v>390</v>
      </c>
      <c r="F141" t="s">
        <v>119</v>
      </c>
    </row>
    <row r="142" spans="1:6" hidden="1">
      <c r="A142">
        <v>1242</v>
      </c>
      <c r="B142" t="s">
        <v>1064</v>
      </c>
      <c r="C142" t="s">
        <v>1065</v>
      </c>
      <c r="D142" t="s">
        <v>1270</v>
      </c>
      <c r="E142" t="s">
        <v>1271</v>
      </c>
      <c r="F142" t="s">
        <v>119</v>
      </c>
    </row>
    <row r="143" spans="1:6" hidden="1">
      <c r="A143">
        <v>1243</v>
      </c>
      <c r="B143" t="s">
        <v>271</v>
      </c>
      <c r="C143" t="s">
        <v>567</v>
      </c>
      <c r="D143" t="s">
        <v>272</v>
      </c>
      <c r="E143" t="s">
        <v>1272</v>
      </c>
      <c r="F143" t="s">
        <v>119</v>
      </c>
    </row>
    <row r="144" spans="1:6" hidden="1">
      <c r="A144">
        <v>1244</v>
      </c>
      <c r="B144" t="s">
        <v>635</v>
      </c>
      <c r="C144" t="s">
        <v>1066</v>
      </c>
      <c r="D144" t="s">
        <v>636</v>
      </c>
      <c r="E144" t="s">
        <v>1273</v>
      </c>
      <c r="F144" t="s">
        <v>119</v>
      </c>
    </row>
    <row r="145" spans="1:6" hidden="1">
      <c r="A145">
        <v>1245</v>
      </c>
      <c r="B145" t="s">
        <v>1067</v>
      </c>
      <c r="C145" t="s">
        <v>1068</v>
      </c>
      <c r="D145" t="s">
        <v>222</v>
      </c>
      <c r="E145" t="s">
        <v>1274</v>
      </c>
      <c r="F145" t="s">
        <v>119</v>
      </c>
    </row>
    <row r="146" spans="1:6" hidden="1">
      <c r="A146">
        <v>1246</v>
      </c>
      <c r="B146" t="s">
        <v>1069</v>
      </c>
      <c r="C146" t="s">
        <v>811</v>
      </c>
      <c r="D146" t="s">
        <v>1275</v>
      </c>
      <c r="E146" t="s">
        <v>287</v>
      </c>
      <c r="F146" t="s">
        <v>119</v>
      </c>
    </row>
    <row r="147" spans="1:6" hidden="1">
      <c r="A147">
        <v>1428</v>
      </c>
      <c r="B147" t="s">
        <v>510</v>
      </c>
      <c r="C147" t="s">
        <v>197</v>
      </c>
      <c r="D147" t="s">
        <v>511</v>
      </c>
      <c r="E147" t="s">
        <v>199</v>
      </c>
      <c r="F147" t="s">
        <v>102</v>
      </c>
    </row>
    <row r="148" spans="1:6" hidden="1">
      <c r="A148">
        <v>1429</v>
      </c>
      <c r="B148" t="s">
        <v>260</v>
      </c>
      <c r="C148" t="s">
        <v>512</v>
      </c>
      <c r="D148" t="s">
        <v>262</v>
      </c>
      <c r="E148" t="s">
        <v>181</v>
      </c>
      <c r="F148" t="s">
        <v>102</v>
      </c>
    </row>
    <row r="149" spans="1:6" hidden="1">
      <c r="A149">
        <v>1430</v>
      </c>
      <c r="B149" t="s">
        <v>513</v>
      </c>
      <c r="C149" t="s">
        <v>514</v>
      </c>
      <c r="D149" t="s">
        <v>515</v>
      </c>
      <c r="E149" t="s">
        <v>516</v>
      </c>
      <c r="F149" t="s">
        <v>102</v>
      </c>
    </row>
    <row r="150" spans="1:6" hidden="1">
      <c r="A150">
        <v>1431</v>
      </c>
      <c r="B150" t="s">
        <v>517</v>
      </c>
      <c r="C150" t="s">
        <v>518</v>
      </c>
      <c r="D150" t="s">
        <v>519</v>
      </c>
      <c r="E150" t="s">
        <v>520</v>
      </c>
      <c r="F150" t="s">
        <v>102</v>
      </c>
    </row>
    <row r="151" spans="1:6" hidden="1">
      <c r="A151">
        <v>1432</v>
      </c>
      <c r="B151" t="s">
        <v>521</v>
      </c>
      <c r="C151" t="s">
        <v>522</v>
      </c>
      <c r="D151" t="s">
        <v>523</v>
      </c>
      <c r="E151" t="s">
        <v>524</v>
      </c>
      <c r="F151" t="s">
        <v>102</v>
      </c>
    </row>
    <row r="152" spans="1:6" hidden="1">
      <c r="A152">
        <v>1433</v>
      </c>
      <c r="B152" t="s">
        <v>525</v>
      </c>
      <c r="C152" t="s">
        <v>526</v>
      </c>
      <c r="D152" t="s">
        <v>527</v>
      </c>
      <c r="E152" t="s">
        <v>274</v>
      </c>
      <c r="F152" t="s">
        <v>104</v>
      </c>
    </row>
    <row r="153" spans="1:6" hidden="1">
      <c r="A153">
        <v>1434</v>
      </c>
      <c r="B153" t="s">
        <v>528</v>
      </c>
      <c r="C153" t="s">
        <v>529</v>
      </c>
      <c r="D153" t="s">
        <v>530</v>
      </c>
      <c r="E153" t="s">
        <v>531</v>
      </c>
      <c r="F153" t="s">
        <v>104</v>
      </c>
    </row>
    <row r="154" spans="1:6" hidden="1">
      <c r="A154">
        <v>1435</v>
      </c>
      <c r="B154" t="s">
        <v>312</v>
      </c>
      <c r="C154" t="s">
        <v>532</v>
      </c>
      <c r="D154" t="s">
        <v>313</v>
      </c>
      <c r="E154" t="s">
        <v>533</v>
      </c>
      <c r="F154" t="s">
        <v>104</v>
      </c>
    </row>
    <row r="155" spans="1:6" hidden="1">
      <c r="A155">
        <v>1436</v>
      </c>
      <c r="B155" t="s">
        <v>534</v>
      </c>
      <c r="C155" t="s">
        <v>175</v>
      </c>
      <c r="D155" t="s">
        <v>535</v>
      </c>
      <c r="E155" t="s">
        <v>177</v>
      </c>
      <c r="F155" t="s">
        <v>104</v>
      </c>
    </row>
    <row r="156" spans="1:6" hidden="1">
      <c r="A156">
        <v>1437</v>
      </c>
      <c r="B156" t="s">
        <v>536</v>
      </c>
      <c r="C156" t="s">
        <v>537</v>
      </c>
      <c r="D156" t="s">
        <v>538</v>
      </c>
      <c r="E156" t="s">
        <v>231</v>
      </c>
      <c r="F156" t="s">
        <v>104</v>
      </c>
    </row>
    <row r="157" spans="1:6" hidden="1">
      <c r="A157">
        <v>1438</v>
      </c>
      <c r="B157" t="s">
        <v>539</v>
      </c>
      <c r="C157" t="s">
        <v>540</v>
      </c>
      <c r="D157" t="s">
        <v>541</v>
      </c>
      <c r="E157" t="s">
        <v>542</v>
      </c>
      <c r="F157" t="s">
        <v>104</v>
      </c>
    </row>
    <row r="158" spans="1:6" hidden="1">
      <c r="A158">
        <v>1439</v>
      </c>
      <c r="B158" t="s">
        <v>543</v>
      </c>
      <c r="C158" t="s">
        <v>544</v>
      </c>
      <c r="D158" t="s">
        <v>545</v>
      </c>
      <c r="E158" t="s">
        <v>505</v>
      </c>
      <c r="F158" t="s">
        <v>104</v>
      </c>
    </row>
    <row r="159" spans="1:6" hidden="1">
      <c r="A159">
        <v>1440</v>
      </c>
      <c r="B159" t="s">
        <v>546</v>
      </c>
      <c r="C159" t="s">
        <v>547</v>
      </c>
      <c r="D159" t="s">
        <v>548</v>
      </c>
      <c r="E159" t="s">
        <v>311</v>
      </c>
      <c r="F159" t="s">
        <v>104</v>
      </c>
    </row>
    <row r="160" spans="1:6" hidden="1">
      <c r="A160">
        <v>1441</v>
      </c>
      <c r="B160" t="s">
        <v>549</v>
      </c>
      <c r="C160" t="s">
        <v>550</v>
      </c>
      <c r="D160" t="s">
        <v>551</v>
      </c>
      <c r="E160" t="s">
        <v>398</v>
      </c>
      <c r="F160" t="s">
        <v>104</v>
      </c>
    </row>
    <row r="161" spans="1:6" hidden="1">
      <c r="A161">
        <v>1442</v>
      </c>
      <c r="B161" t="s">
        <v>1070</v>
      </c>
      <c r="C161" t="s">
        <v>1071</v>
      </c>
      <c r="D161" t="s">
        <v>1276</v>
      </c>
      <c r="E161" t="s">
        <v>166</v>
      </c>
      <c r="F161" t="s">
        <v>119</v>
      </c>
    </row>
    <row r="162" spans="1:6" hidden="1">
      <c r="A162">
        <v>1443</v>
      </c>
      <c r="B162" t="s">
        <v>1072</v>
      </c>
      <c r="C162" t="s">
        <v>1073</v>
      </c>
      <c r="D162" t="s">
        <v>1277</v>
      </c>
      <c r="E162" t="s">
        <v>1278</v>
      </c>
      <c r="F162" t="s">
        <v>119</v>
      </c>
    </row>
    <row r="163" spans="1:6" hidden="1">
      <c r="A163">
        <v>1444</v>
      </c>
      <c r="B163" t="s">
        <v>1074</v>
      </c>
      <c r="C163" t="s">
        <v>1075</v>
      </c>
      <c r="D163" t="s">
        <v>1279</v>
      </c>
      <c r="E163" t="s">
        <v>1280</v>
      </c>
      <c r="F163" t="s">
        <v>119</v>
      </c>
    </row>
    <row r="164" spans="1:6" hidden="1">
      <c r="A164">
        <v>1445</v>
      </c>
      <c r="B164" t="s">
        <v>1076</v>
      </c>
      <c r="C164" t="s">
        <v>1077</v>
      </c>
      <c r="D164" t="s">
        <v>1281</v>
      </c>
      <c r="E164" t="s">
        <v>507</v>
      </c>
      <c r="F164" t="s">
        <v>119</v>
      </c>
    </row>
    <row r="165" spans="1:6" hidden="1">
      <c r="A165">
        <v>1446</v>
      </c>
      <c r="B165" t="s">
        <v>285</v>
      </c>
      <c r="C165" t="s">
        <v>1078</v>
      </c>
      <c r="D165" t="s">
        <v>286</v>
      </c>
      <c r="E165" t="s">
        <v>1282</v>
      </c>
      <c r="F165" t="s">
        <v>119</v>
      </c>
    </row>
    <row r="166" spans="1:6" hidden="1">
      <c r="A166">
        <v>1447</v>
      </c>
      <c r="B166" t="s">
        <v>1079</v>
      </c>
      <c r="C166" t="s">
        <v>1080</v>
      </c>
      <c r="D166" t="s">
        <v>1283</v>
      </c>
      <c r="E166" t="s">
        <v>135</v>
      </c>
      <c r="F166" t="s">
        <v>119</v>
      </c>
    </row>
    <row r="167" spans="1:6" hidden="1">
      <c r="A167">
        <v>1545</v>
      </c>
      <c r="B167" t="s">
        <v>271</v>
      </c>
      <c r="C167" t="s">
        <v>567</v>
      </c>
      <c r="D167" t="s">
        <v>272</v>
      </c>
      <c r="E167" t="s">
        <v>131</v>
      </c>
      <c r="F167" t="s">
        <v>102</v>
      </c>
    </row>
    <row r="168" spans="1:6" hidden="1">
      <c r="A168">
        <v>1546</v>
      </c>
      <c r="B168" t="s">
        <v>568</v>
      </c>
      <c r="C168" t="s">
        <v>569</v>
      </c>
      <c r="D168" t="s">
        <v>570</v>
      </c>
      <c r="E168" t="s">
        <v>571</v>
      </c>
      <c r="F168" t="s">
        <v>102</v>
      </c>
    </row>
    <row r="169" spans="1:6" hidden="1">
      <c r="A169">
        <v>1547</v>
      </c>
      <c r="B169" t="s">
        <v>572</v>
      </c>
      <c r="C169" t="s">
        <v>573</v>
      </c>
      <c r="D169" t="s">
        <v>574</v>
      </c>
      <c r="E169" t="s">
        <v>575</v>
      </c>
      <c r="F169" t="s">
        <v>102</v>
      </c>
    </row>
    <row r="170" spans="1:6" hidden="1">
      <c r="A170">
        <v>1548</v>
      </c>
      <c r="B170" t="s">
        <v>576</v>
      </c>
      <c r="C170" t="s">
        <v>577</v>
      </c>
      <c r="D170" t="s">
        <v>578</v>
      </c>
      <c r="E170" t="s">
        <v>579</v>
      </c>
      <c r="F170" t="s">
        <v>102</v>
      </c>
    </row>
    <row r="171" spans="1:6" hidden="1">
      <c r="A171">
        <v>1549</v>
      </c>
      <c r="B171" t="s">
        <v>580</v>
      </c>
      <c r="C171" t="s">
        <v>305</v>
      </c>
      <c r="D171" t="s">
        <v>581</v>
      </c>
      <c r="E171" t="s">
        <v>307</v>
      </c>
      <c r="F171" t="s">
        <v>102</v>
      </c>
    </row>
    <row r="172" spans="1:6" hidden="1">
      <c r="A172">
        <v>1550</v>
      </c>
      <c r="B172" t="s">
        <v>582</v>
      </c>
      <c r="C172" t="s">
        <v>583</v>
      </c>
      <c r="D172" t="s">
        <v>584</v>
      </c>
      <c r="E172" t="s">
        <v>585</v>
      </c>
      <c r="F172" t="s">
        <v>102</v>
      </c>
    </row>
    <row r="173" spans="1:6" hidden="1">
      <c r="A173">
        <v>1553</v>
      </c>
      <c r="B173" t="s">
        <v>587</v>
      </c>
      <c r="C173" t="s">
        <v>588</v>
      </c>
      <c r="D173" t="s">
        <v>589</v>
      </c>
      <c r="E173" t="s">
        <v>590</v>
      </c>
      <c r="F173" t="s">
        <v>102</v>
      </c>
    </row>
    <row r="174" spans="1:6" hidden="1">
      <c r="A174">
        <v>1554</v>
      </c>
      <c r="B174" t="s">
        <v>591</v>
      </c>
      <c r="C174" t="s">
        <v>592</v>
      </c>
      <c r="D174" t="s">
        <v>593</v>
      </c>
      <c r="E174" t="s">
        <v>227</v>
      </c>
      <c r="F174" t="s">
        <v>104</v>
      </c>
    </row>
    <row r="175" spans="1:6" hidden="1">
      <c r="A175">
        <v>1555</v>
      </c>
      <c r="B175" t="s">
        <v>561</v>
      </c>
      <c r="C175" t="s">
        <v>594</v>
      </c>
      <c r="D175" t="s">
        <v>562</v>
      </c>
      <c r="E175" t="s">
        <v>595</v>
      </c>
      <c r="F175" t="s">
        <v>104</v>
      </c>
    </row>
    <row r="176" spans="1:6" hidden="1">
      <c r="A176">
        <v>1556</v>
      </c>
      <c r="B176" t="s">
        <v>596</v>
      </c>
      <c r="C176" t="s">
        <v>597</v>
      </c>
      <c r="D176" t="s">
        <v>598</v>
      </c>
      <c r="E176" t="s">
        <v>557</v>
      </c>
      <c r="F176" t="s">
        <v>104</v>
      </c>
    </row>
    <row r="177" spans="1:6" hidden="1">
      <c r="A177">
        <v>1557</v>
      </c>
      <c r="B177" t="s">
        <v>599</v>
      </c>
      <c r="C177" t="s">
        <v>600</v>
      </c>
      <c r="D177" t="s">
        <v>601</v>
      </c>
      <c r="E177" t="s">
        <v>602</v>
      </c>
      <c r="F177" t="s">
        <v>104</v>
      </c>
    </row>
    <row r="178" spans="1:6" hidden="1">
      <c r="A178">
        <v>1558</v>
      </c>
      <c r="B178" t="s">
        <v>603</v>
      </c>
      <c r="C178" t="s">
        <v>105</v>
      </c>
      <c r="D178" t="s">
        <v>604</v>
      </c>
      <c r="E178" t="s">
        <v>106</v>
      </c>
      <c r="F178" t="s">
        <v>104</v>
      </c>
    </row>
    <row r="179" spans="1:6" hidden="1">
      <c r="A179">
        <v>1559</v>
      </c>
      <c r="B179" t="s">
        <v>580</v>
      </c>
      <c r="C179" t="s">
        <v>605</v>
      </c>
      <c r="D179" t="s">
        <v>581</v>
      </c>
      <c r="E179" t="s">
        <v>606</v>
      </c>
      <c r="F179" t="s">
        <v>104</v>
      </c>
    </row>
    <row r="180" spans="1:6" hidden="1">
      <c r="A180">
        <v>1560</v>
      </c>
      <c r="B180" t="s">
        <v>607</v>
      </c>
      <c r="C180" t="s">
        <v>608</v>
      </c>
      <c r="D180" t="s">
        <v>609</v>
      </c>
      <c r="E180" t="s">
        <v>610</v>
      </c>
      <c r="F180" t="s">
        <v>104</v>
      </c>
    </row>
    <row r="181" spans="1:6" hidden="1">
      <c r="A181">
        <v>1561</v>
      </c>
      <c r="B181" t="s">
        <v>611</v>
      </c>
      <c r="C181" t="s">
        <v>612</v>
      </c>
      <c r="D181" t="s">
        <v>613</v>
      </c>
      <c r="E181" t="s">
        <v>614</v>
      </c>
      <c r="F181" t="s">
        <v>104</v>
      </c>
    </row>
    <row r="182" spans="1:6" hidden="1">
      <c r="A182">
        <v>1562</v>
      </c>
      <c r="B182" t="s">
        <v>1081</v>
      </c>
      <c r="C182" t="s">
        <v>1082</v>
      </c>
      <c r="D182" t="s">
        <v>1284</v>
      </c>
      <c r="E182" t="s">
        <v>856</v>
      </c>
      <c r="F182" t="s">
        <v>119</v>
      </c>
    </row>
    <row r="183" spans="1:6" hidden="1">
      <c r="A183">
        <v>1563</v>
      </c>
      <c r="B183" t="s">
        <v>1083</v>
      </c>
      <c r="C183" t="s">
        <v>1084</v>
      </c>
      <c r="D183" t="s">
        <v>1285</v>
      </c>
      <c r="E183" t="s">
        <v>817</v>
      </c>
      <c r="F183" t="s">
        <v>119</v>
      </c>
    </row>
    <row r="184" spans="1:6" hidden="1">
      <c r="A184">
        <v>1564</v>
      </c>
      <c r="B184" t="s">
        <v>875</v>
      </c>
      <c r="C184" t="s">
        <v>1085</v>
      </c>
      <c r="D184" t="s">
        <v>877</v>
      </c>
      <c r="E184" t="s">
        <v>380</v>
      </c>
      <c r="F184" t="s">
        <v>119</v>
      </c>
    </row>
    <row r="185" spans="1:6" hidden="1">
      <c r="A185">
        <v>1565</v>
      </c>
      <c r="B185" t="s">
        <v>351</v>
      </c>
      <c r="C185" t="s">
        <v>1086</v>
      </c>
      <c r="D185" t="s">
        <v>353</v>
      </c>
      <c r="E185" t="s">
        <v>909</v>
      </c>
      <c r="F185" t="s">
        <v>119</v>
      </c>
    </row>
    <row r="186" spans="1:6" hidden="1">
      <c r="A186">
        <v>1566</v>
      </c>
      <c r="B186" t="s">
        <v>1087</v>
      </c>
      <c r="C186" t="s">
        <v>1088</v>
      </c>
      <c r="D186" t="s">
        <v>1286</v>
      </c>
      <c r="E186" t="s">
        <v>1287</v>
      </c>
      <c r="F186" t="s">
        <v>119</v>
      </c>
    </row>
    <row r="187" spans="1:6" hidden="1">
      <c r="A187">
        <v>1567</v>
      </c>
      <c r="B187" t="s">
        <v>1089</v>
      </c>
      <c r="C187" t="s">
        <v>1090</v>
      </c>
      <c r="D187" t="s">
        <v>1288</v>
      </c>
      <c r="E187" t="s">
        <v>1289</v>
      </c>
      <c r="F187" t="s">
        <v>119</v>
      </c>
    </row>
    <row r="188" spans="1:6" hidden="1">
      <c r="A188">
        <v>1608</v>
      </c>
      <c r="B188" t="s">
        <v>572</v>
      </c>
      <c r="C188" t="s">
        <v>619</v>
      </c>
      <c r="D188" t="s">
        <v>574</v>
      </c>
      <c r="E188" t="s">
        <v>620</v>
      </c>
      <c r="F188" t="s">
        <v>102</v>
      </c>
    </row>
    <row r="189" spans="1:6" hidden="1">
      <c r="A189">
        <v>1609</v>
      </c>
      <c r="B189" t="s">
        <v>621</v>
      </c>
      <c r="C189" t="s">
        <v>622</v>
      </c>
      <c r="D189" t="s">
        <v>623</v>
      </c>
      <c r="E189" t="s">
        <v>113</v>
      </c>
      <c r="F189" t="s">
        <v>102</v>
      </c>
    </row>
    <row r="190" spans="1:6" hidden="1">
      <c r="A190">
        <v>1610</v>
      </c>
      <c r="B190" t="s">
        <v>624</v>
      </c>
      <c r="C190" t="s">
        <v>625</v>
      </c>
      <c r="D190" t="s">
        <v>626</v>
      </c>
      <c r="E190" t="s">
        <v>227</v>
      </c>
      <c r="F190" t="s">
        <v>102</v>
      </c>
    </row>
    <row r="191" spans="1:6" hidden="1">
      <c r="A191">
        <v>1612</v>
      </c>
      <c r="B191" t="s">
        <v>627</v>
      </c>
      <c r="C191" t="s">
        <v>628</v>
      </c>
      <c r="D191" t="s">
        <v>629</v>
      </c>
      <c r="E191" t="s">
        <v>558</v>
      </c>
      <c r="F191" t="s">
        <v>102</v>
      </c>
    </row>
    <row r="192" spans="1:6" hidden="1">
      <c r="A192">
        <v>1613</v>
      </c>
      <c r="B192" t="s">
        <v>630</v>
      </c>
      <c r="C192" t="s">
        <v>631</v>
      </c>
      <c r="D192" t="s">
        <v>632</v>
      </c>
      <c r="E192" t="s">
        <v>131</v>
      </c>
      <c r="F192" t="s">
        <v>102</v>
      </c>
    </row>
    <row r="193" spans="1:6" hidden="1">
      <c r="A193">
        <v>1616</v>
      </c>
      <c r="B193" t="s">
        <v>156</v>
      </c>
      <c r="C193" t="s">
        <v>633</v>
      </c>
      <c r="D193" t="s">
        <v>158</v>
      </c>
      <c r="E193" t="s">
        <v>634</v>
      </c>
      <c r="F193" t="s">
        <v>104</v>
      </c>
    </row>
    <row r="194" spans="1:6" hidden="1">
      <c r="A194">
        <v>1617</v>
      </c>
      <c r="B194" t="s">
        <v>635</v>
      </c>
      <c r="C194" t="s">
        <v>117</v>
      </c>
      <c r="D194" t="s">
        <v>636</v>
      </c>
      <c r="E194" t="s">
        <v>118</v>
      </c>
      <c r="F194" t="s">
        <v>104</v>
      </c>
    </row>
    <row r="195" spans="1:6" hidden="1">
      <c r="A195">
        <v>1618</v>
      </c>
      <c r="B195" t="s">
        <v>637</v>
      </c>
      <c r="C195" t="s">
        <v>638</v>
      </c>
      <c r="D195" t="s">
        <v>639</v>
      </c>
      <c r="E195" t="s">
        <v>640</v>
      </c>
      <c r="F195" t="s">
        <v>104</v>
      </c>
    </row>
    <row r="196" spans="1:6" hidden="1">
      <c r="A196">
        <v>1619</v>
      </c>
      <c r="B196" t="s">
        <v>641</v>
      </c>
      <c r="C196" t="s">
        <v>642</v>
      </c>
      <c r="D196" t="s">
        <v>643</v>
      </c>
      <c r="E196" t="s">
        <v>644</v>
      </c>
      <c r="F196" t="s">
        <v>104</v>
      </c>
    </row>
    <row r="197" spans="1:6" hidden="1">
      <c r="A197">
        <v>1620</v>
      </c>
      <c r="B197" t="s">
        <v>645</v>
      </c>
      <c r="C197" t="s">
        <v>646</v>
      </c>
      <c r="D197" t="s">
        <v>647</v>
      </c>
      <c r="E197" t="s">
        <v>259</v>
      </c>
      <c r="F197" t="s">
        <v>104</v>
      </c>
    </row>
    <row r="198" spans="1:6" hidden="1">
      <c r="A198">
        <v>1621</v>
      </c>
      <c r="B198" t="s">
        <v>648</v>
      </c>
      <c r="C198" t="s">
        <v>649</v>
      </c>
      <c r="D198" t="s">
        <v>650</v>
      </c>
      <c r="E198" t="s">
        <v>651</v>
      </c>
      <c r="F198" t="s">
        <v>104</v>
      </c>
    </row>
    <row r="199" spans="1:6" hidden="1">
      <c r="A199">
        <v>1622</v>
      </c>
      <c r="B199" t="s">
        <v>615</v>
      </c>
      <c r="C199" t="s">
        <v>652</v>
      </c>
      <c r="D199" t="s">
        <v>616</v>
      </c>
      <c r="E199" t="s">
        <v>369</v>
      </c>
      <c r="F199" t="s">
        <v>104</v>
      </c>
    </row>
    <row r="200" spans="1:6" hidden="1">
      <c r="A200">
        <v>1623</v>
      </c>
      <c r="B200" t="s">
        <v>653</v>
      </c>
      <c r="C200" t="s">
        <v>654</v>
      </c>
      <c r="D200" t="s">
        <v>655</v>
      </c>
      <c r="E200" t="s">
        <v>656</v>
      </c>
      <c r="F200" t="s">
        <v>104</v>
      </c>
    </row>
    <row r="201" spans="1:6" hidden="1">
      <c r="A201">
        <v>1624</v>
      </c>
      <c r="B201" t="s">
        <v>212</v>
      </c>
      <c r="C201" t="s">
        <v>1091</v>
      </c>
      <c r="D201" t="s">
        <v>214</v>
      </c>
      <c r="E201" t="s">
        <v>975</v>
      </c>
      <c r="F201" t="s">
        <v>104</v>
      </c>
    </row>
    <row r="202" spans="1:6" hidden="1">
      <c r="A202">
        <v>1625</v>
      </c>
      <c r="B202" t="s">
        <v>344</v>
      </c>
      <c r="C202" t="s">
        <v>375</v>
      </c>
      <c r="D202" t="s">
        <v>345</v>
      </c>
      <c r="E202" t="s">
        <v>362</v>
      </c>
      <c r="F202" t="s">
        <v>119</v>
      </c>
    </row>
    <row r="203" spans="1:6" hidden="1">
      <c r="A203">
        <v>1626</v>
      </c>
      <c r="B203" t="s">
        <v>260</v>
      </c>
      <c r="C203" t="s">
        <v>1092</v>
      </c>
      <c r="D203" t="s">
        <v>262</v>
      </c>
      <c r="E203" t="s">
        <v>610</v>
      </c>
      <c r="F203" t="s">
        <v>119</v>
      </c>
    </row>
    <row r="204" spans="1:6" hidden="1">
      <c r="A204">
        <v>1627</v>
      </c>
      <c r="B204" t="s">
        <v>1093</v>
      </c>
      <c r="C204" t="s">
        <v>1094</v>
      </c>
      <c r="D204" t="s">
        <v>1290</v>
      </c>
      <c r="E204" t="s">
        <v>112</v>
      </c>
      <c r="F204" t="s">
        <v>119</v>
      </c>
    </row>
    <row r="205" spans="1:6" hidden="1">
      <c r="A205">
        <v>1628</v>
      </c>
      <c r="B205" t="s">
        <v>285</v>
      </c>
      <c r="C205" t="s">
        <v>1095</v>
      </c>
      <c r="D205" t="s">
        <v>286</v>
      </c>
      <c r="E205" t="s">
        <v>1291</v>
      </c>
      <c r="F205" t="s">
        <v>119</v>
      </c>
    </row>
    <row r="206" spans="1:6" hidden="1">
      <c r="A206">
        <v>1629</v>
      </c>
      <c r="B206" t="s">
        <v>160</v>
      </c>
      <c r="C206" t="s">
        <v>1096</v>
      </c>
      <c r="D206" t="s">
        <v>162</v>
      </c>
      <c r="E206" t="s">
        <v>1292</v>
      </c>
      <c r="F206" t="s">
        <v>119</v>
      </c>
    </row>
    <row r="207" spans="1:6" hidden="1">
      <c r="A207">
        <v>1630</v>
      </c>
      <c r="B207" t="s">
        <v>1097</v>
      </c>
      <c r="C207" t="s">
        <v>1098</v>
      </c>
      <c r="D207" t="s">
        <v>1293</v>
      </c>
      <c r="E207" t="s">
        <v>1273</v>
      </c>
      <c r="F207" t="s">
        <v>119</v>
      </c>
    </row>
    <row r="208" spans="1:6" hidden="1">
      <c r="A208">
        <v>1721</v>
      </c>
      <c r="B208" t="s">
        <v>658</v>
      </c>
      <c r="C208" t="s">
        <v>659</v>
      </c>
      <c r="D208" t="s">
        <v>660</v>
      </c>
      <c r="E208" t="s">
        <v>661</v>
      </c>
      <c r="F208" t="s">
        <v>102</v>
      </c>
    </row>
    <row r="209" spans="1:6" hidden="1">
      <c r="A209">
        <v>1722</v>
      </c>
      <c r="B209" t="s">
        <v>662</v>
      </c>
      <c r="C209" t="s">
        <v>663</v>
      </c>
      <c r="D209" t="s">
        <v>664</v>
      </c>
      <c r="E209" t="s">
        <v>665</v>
      </c>
      <c r="F209" t="s">
        <v>102</v>
      </c>
    </row>
    <row r="210" spans="1:6" hidden="1">
      <c r="A210">
        <v>1725</v>
      </c>
      <c r="B210" t="s">
        <v>666</v>
      </c>
      <c r="C210" t="s">
        <v>667</v>
      </c>
      <c r="D210" t="s">
        <v>668</v>
      </c>
      <c r="E210" t="s">
        <v>669</v>
      </c>
      <c r="F210" t="s">
        <v>102</v>
      </c>
    </row>
    <row r="211" spans="1:6" hidden="1">
      <c r="A211">
        <v>1726</v>
      </c>
      <c r="B211" t="s">
        <v>670</v>
      </c>
      <c r="C211" t="s">
        <v>671</v>
      </c>
      <c r="D211" t="s">
        <v>672</v>
      </c>
      <c r="E211" t="s">
        <v>317</v>
      </c>
      <c r="F211" t="s">
        <v>102</v>
      </c>
    </row>
    <row r="212" spans="1:6" hidden="1">
      <c r="A212">
        <v>1727</v>
      </c>
      <c r="B212" t="s">
        <v>673</v>
      </c>
      <c r="C212" t="s">
        <v>674</v>
      </c>
      <c r="D212" t="s">
        <v>675</v>
      </c>
      <c r="E212" t="s">
        <v>676</v>
      </c>
      <c r="F212" t="s">
        <v>102</v>
      </c>
    </row>
    <row r="213" spans="1:6" hidden="1">
      <c r="A213">
        <v>1728</v>
      </c>
      <c r="B213" t="s">
        <v>1099</v>
      </c>
      <c r="C213" t="s">
        <v>1100</v>
      </c>
      <c r="D213" t="s">
        <v>1294</v>
      </c>
      <c r="E213" t="s">
        <v>1295</v>
      </c>
      <c r="F213" t="s">
        <v>104</v>
      </c>
    </row>
    <row r="214" spans="1:6" hidden="1">
      <c r="A214">
        <v>1729</v>
      </c>
      <c r="B214" t="s">
        <v>1101</v>
      </c>
      <c r="C214" t="s">
        <v>1102</v>
      </c>
      <c r="D214" t="s">
        <v>1296</v>
      </c>
      <c r="E214" t="s">
        <v>1297</v>
      </c>
      <c r="F214" t="s">
        <v>104</v>
      </c>
    </row>
    <row r="215" spans="1:6" hidden="1">
      <c r="A215">
        <v>1730</v>
      </c>
      <c r="B215" t="s">
        <v>1103</v>
      </c>
      <c r="C215" t="s">
        <v>1104</v>
      </c>
      <c r="D215" t="s">
        <v>1298</v>
      </c>
      <c r="E215" t="s">
        <v>1299</v>
      </c>
      <c r="F215" t="s">
        <v>104</v>
      </c>
    </row>
    <row r="216" spans="1:6" hidden="1">
      <c r="A216">
        <v>1731</v>
      </c>
      <c r="B216" t="s">
        <v>572</v>
      </c>
      <c r="C216" t="s">
        <v>1105</v>
      </c>
      <c r="D216" t="s">
        <v>574</v>
      </c>
      <c r="E216" t="s">
        <v>1300</v>
      </c>
      <c r="F216" t="s">
        <v>119</v>
      </c>
    </row>
    <row r="217" spans="1:6" hidden="1">
      <c r="A217">
        <v>1732</v>
      </c>
      <c r="B217" t="s">
        <v>224</v>
      </c>
      <c r="C217" t="s">
        <v>1106</v>
      </c>
      <c r="D217" t="s">
        <v>226</v>
      </c>
      <c r="E217" t="s">
        <v>1301</v>
      </c>
      <c r="F217" t="s">
        <v>119</v>
      </c>
    </row>
    <row r="218" spans="1:6" hidden="1">
      <c r="A218">
        <v>1733</v>
      </c>
      <c r="B218" t="s">
        <v>1064</v>
      </c>
      <c r="C218" t="s">
        <v>1107</v>
      </c>
      <c r="D218" t="s">
        <v>1270</v>
      </c>
      <c r="E218" t="s">
        <v>1302</v>
      </c>
      <c r="F218" t="s">
        <v>119</v>
      </c>
    </row>
    <row r="219" spans="1:6" hidden="1">
      <c r="A219">
        <v>1734</v>
      </c>
      <c r="B219" t="s">
        <v>1108</v>
      </c>
      <c r="C219" t="s">
        <v>1109</v>
      </c>
      <c r="D219" t="s">
        <v>1303</v>
      </c>
      <c r="E219" t="s">
        <v>909</v>
      </c>
      <c r="F219" t="s">
        <v>119</v>
      </c>
    </row>
    <row r="220" spans="1:6" hidden="1">
      <c r="A220">
        <v>1801</v>
      </c>
      <c r="B220" t="s">
        <v>503</v>
      </c>
      <c r="C220" t="s">
        <v>677</v>
      </c>
      <c r="D220" t="s">
        <v>504</v>
      </c>
      <c r="E220" t="s">
        <v>678</v>
      </c>
      <c r="F220" t="s">
        <v>102</v>
      </c>
    </row>
    <row r="221" spans="1:6" hidden="1">
      <c r="A221">
        <v>1802</v>
      </c>
      <c r="B221" t="s">
        <v>679</v>
      </c>
      <c r="C221" t="s">
        <v>680</v>
      </c>
      <c r="D221" t="s">
        <v>681</v>
      </c>
      <c r="E221" t="s">
        <v>682</v>
      </c>
      <c r="F221" t="s">
        <v>102</v>
      </c>
    </row>
    <row r="222" spans="1:6" hidden="1">
      <c r="A222">
        <v>1803</v>
      </c>
      <c r="B222" t="s">
        <v>683</v>
      </c>
      <c r="C222" t="s">
        <v>684</v>
      </c>
      <c r="D222" t="s">
        <v>685</v>
      </c>
      <c r="E222" t="s">
        <v>424</v>
      </c>
      <c r="F222" t="s">
        <v>102</v>
      </c>
    </row>
    <row r="223" spans="1:6" hidden="1">
      <c r="A223">
        <v>1805</v>
      </c>
      <c r="B223" t="s">
        <v>456</v>
      </c>
      <c r="C223" t="s">
        <v>686</v>
      </c>
      <c r="D223" t="s">
        <v>458</v>
      </c>
      <c r="E223" t="s">
        <v>354</v>
      </c>
      <c r="F223" t="s">
        <v>104</v>
      </c>
    </row>
    <row r="224" spans="1:6" hidden="1">
      <c r="A224">
        <v>1806</v>
      </c>
      <c r="B224" t="s">
        <v>687</v>
      </c>
      <c r="C224" t="s">
        <v>688</v>
      </c>
      <c r="D224" t="s">
        <v>689</v>
      </c>
      <c r="E224" t="s">
        <v>348</v>
      </c>
      <c r="F224" t="s">
        <v>104</v>
      </c>
    </row>
    <row r="225" spans="1:6" hidden="1">
      <c r="A225">
        <v>1911</v>
      </c>
      <c r="B225" t="s">
        <v>693</v>
      </c>
      <c r="C225" t="s">
        <v>694</v>
      </c>
      <c r="D225" t="s">
        <v>695</v>
      </c>
      <c r="E225" t="s">
        <v>696</v>
      </c>
      <c r="F225" t="s">
        <v>102</v>
      </c>
    </row>
    <row r="226" spans="1:6" hidden="1">
      <c r="A226">
        <v>1912</v>
      </c>
      <c r="B226" t="s">
        <v>147</v>
      </c>
      <c r="C226" t="s">
        <v>309</v>
      </c>
      <c r="D226" t="s">
        <v>148</v>
      </c>
      <c r="E226" t="s">
        <v>391</v>
      </c>
      <c r="F226" t="s">
        <v>102</v>
      </c>
    </row>
    <row r="227" spans="1:6" hidden="1">
      <c r="A227">
        <v>1913</v>
      </c>
      <c r="B227" t="s">
        <v>697</v>
      </c>
      <c r="C227" t="s">
        <v>698</v>
      </c>
      <c r="D227" t="s">
        <v>699</v>
      </c>
      <c r="E227" t="s">
        <v>227</v>
      </c>
      <c r="F227" t="s">
        <v>102</v>
      </c>
    </row>
    <row r="228" spans="1:6" hidden="1">
      <c r="A228">
        <v>1914</v>
      </c>
      <c r="B228" t="s">
        <v>700</v>
      </c>
      <c r="C228" t="s">
        <v>701</v>
      </c>
      <c r="D228" t="s">
        <v>702</v>
      </c>
      <c r="E228" t="s">
        <v>703</v>
      </c>
      <c r="F228" t="s">
        <v>102</v>
      </c>
    </row>
    <row r="229" spans="1:6" hidden="1">
      <c r="A229">
        <v>1915</v>
      </c>
      <c r="B229" t="s">
        <v>704</v>
      </c>
      <c r="C229" t="s">
        <v>705</v>
      </c>
      <c r="D229" t="s">
        <v>706</v>
      </c>
      <c r="E229" t="s">
        <v>707</v>
      </c>
      <c r="F229" t="s">
        <v>104</v>
      </c>
    </row>
    <row r="230" spans="1:6" hidden="1">
      <c r="A230">
        <v>1916</v>
      </c>
      <c r="B230" t="s">
        <v>708</v>
      </c>
      <c r="C230" t="s">
        <v>709</v>
      </c>
      <c r="D230" t="s">
        <v>710</v>
      </c>
      <c r="E230" t="s">
        <v>287</v>
      </c>
      <c r="F230" t="s">
        <v>104</v>
      </c>
    </row>
    <row r="231" spans="1:6" hidden="1">
      <c r="A231">
        <v>1917</v>
      </c>
      <c r="B231" t="s">
        <v>711</v>
      </c>
      <c r="C231" t="s">
        <v>712</v>
      </c>
      <c r="D231" t="s">
        <v>713</v>
      </c>
      <c r="E231" t="s">
        <v>135</v>
      </c>
      <c r="F231" t="s">
        <v>104</v>
      </c>
    </row>
    <row r="232" spans="1:6" hidden="1">
      <c r="A232">
        <v>1918</v>
      </c>
      <c r="B232" t="s">
        <v>1110</v>
      </c>
      <c r="C232" t="s">
        <v>1111</v>
      </c>
      <c r="D232" t="s">
        <v>1304</v>
      </c>
      <c r="E232" t="s">
        <v>1305</v>
      </c>
      <c r="F232" t="s">
        <v>104</v>
      </c>
    </row>
    <row r="233" spans="1:6" hidden="1">
      <c r="A233">
        <v>1919</v>
      </c>
      <c r="B233" t="s">
        <v>1112</v>
      </c>
      <c r="C233" t="s">
        <v>1113</v>
      </c>
      <c r="D233" t="s">
        <v>1306</v>
      </c>
      <c r="E233" t="s">
        <v>390</v>
      </c>
      <c r="F233" t="s">
        <v>119</v>
      </c>
    </row>
    <row r="234" spans="1:6" hidden="1">
      <c r="A234">
        <v>1920</v>
      </c>
      <c r="B234" t="s">
        <v>1114</v>
      </c>
      <c r="C234" t="s">
        <v>1115</v>
      </c>
      <c r="D234" t="s">
        <v>403</v>
      </c>
      <c r="E234" t="s">
        <v>321</v>
      </c>
      <c r="F234" t="s">
        <v>119</v>
      </c>
    </row>
    <row r="235" spans="1:6" hidden="1">
      <c r="A235">
        <v>1921</v>
      </c>
      <c r="B235" t="s">
        <v>1116</v>
      </c>
      <c r="C235" t="s">
        <v>1117</v>
      </c>
      <c r="D235" t="s">
        <v>1307</v>
      </c>
      <c r="E235" t="s">
        <v>1308</v>
      </c>
      <c r="F235" t="s">
        <v>119</v>
      </c>
    </row>
    <row r="236" spans="1:6" hidden="1">
      <c r="A236">
        <v>2001</v>
      </c>
      <c r="B236" t="s">
        <v>714</v>
      </c>
      <c r="C236" t="s">
        <v>715</v>
      </c>
      <c r="D236" t="s">
        <v>716</v>
      </c>
      <c r="E236" t="s">
        <v>307</v>
      </c>
      <c r="F236" t="s">
        <v>102</v>
      </c>
    </row>
    <row r="237" spans="1:6" hidden="1">
      <c r="A237">
        <v>2002</v>
      </c>
      <c r="B237" t="s">
        <v>717</v>
      </c>
      <c r="C237" t="s">
        <v>718</v>
      </c>
      <c r="D237" t="s">
        <v>719</v>
      </c>
      <c r="E237" t="s">
        <v>720</v>
      </c>
      <c r="F237" t="s">
        <v>102</v>
      </c>
    </row>
    <row r="238" spans="1:6" hidden="1">
      <c r="A238">
        <v>2005</v>
      </c>
      <c r="B238" t="s">
        <v>721</v>
      </c>
      <c r="C238" t="s">
        <v>722</v>
      </c>
      <c r="D238" t="s">
        <v>723</v>
      </c>
      <c r="E238" t="s">
        <v>724</v>
      </c>
      <c r="F238" t="s">
        <v>104</v>
      </c>
    </row>
    <row r="239" spans="1:6" hidden="1">
      <c r="A239">
        <v>2006</v>
      </c>
      <c r="B239" t="s">
        <v>725</v>
      </c>
      <c r="C239" t="s">
        <v>726</v>
      </c>
      <c r="D239" t="s">
        <v>727</v>
      </c>
      <c r="E239" t="s">
        <v>728</v>
      </c>
      <c r="F239" t="s">
        <v>104</v>
      </c>
    </row>
    <row r="240" spans="1:6" hidden="1">
      <c r="A240">
        <v>2007</v>
      </c>
      <c r="B240" t="s">
        <v>312</v>
      </c>
      <c r="C240" t="s">
        <v>729</v>
      </c>
      <c r="D240" t="s">
        <v>313</v>
      </c>
      <c r="E240" t="s">
        <v>166</v>
      </c>
      <c r="F240" t="s">
        <v>104</v>
      </c>
    </row>
    <row r="241" spans="1:6" hidden="1">
      <c r="A241">
        <v>2012</v>
      </c>
      <c r="B241" t="s">
        <v>196</v>
      </c>
      <c r="C241" t="s">
        <v>1118</v>
      </c>
      <c r="D241" t="s">
        <v>198</v>
      </c>
      <c r="E241" t="s">
        <v>1309</v>
      </c>
      <c r="F241" t="s">
        <v>119</v>
      </c>
    </row>
    <row r="242" spans="1:6" hidden="1">
      <c r="A242">
        <v>2013</v>
      </c>
      <c r="B242" t="s">
        <v>760</v>
      </c>
      <c r="C242" t="s">
        <v>1119</v>
      </c>
      <c r="D242" t="s">
        <v>761</v>
      </c>
      <c r="E242" t="s">
        <v>843</v>
      </c>
      <c r="F242" t="s">
        <v>119</v>
      </c>
    </row>
    <row r="243" spans="1:6" hidden="1">
      <c r="A243">
        <v>2014</v>
      </c>
      <c r="B243" t="s">
        <v>212</v>
      </c>
      <c r="C243" t="s">
        <v>671</v>
      </c>
      <c r="D243" t="s">
        <v>214</v>
      </c>
      <c r="E243" t="s">
        <v>1310</v>
      </c>
      <c r="F243" t="s">
        <v>119</v>
      </c>
    </row>
    <row r="244" spans="1:6" hidden="1">
      <c r="A244">
        <v>2015</v>
      </c>
      <c r="B244" t="s">
        <v>1120</v>
      </c>
      <c r="C244" t="s">
        <v>985</v>
      </c>
      <c r="D244" t="s">
        <v>1311</v>
      </c>
      <c r="E244" t="s">
        <v>920</v>
      </c>
      <c r="F244" t="s">
        <v>119</v>
      </c>
    </row>
    <row r="245" spans="1:6" hidden="1">
      <c r="A245">
        <v>2099</v>
      </c>
      <c r="B245" t="s">
        <v>731</v>
      </c>
      <c r="C245" t="s">
        <v>732</v>
      </c>
      <c r="D245" t="s">
        <v>733</v>
      </c>
      <c r="E245" t="s">
        <v>734</v>
      </c>
      <c r="F245" t="s">
        <v>102</v>
      </c>
    </row>
    <row r="246" spans="1:6" hidden="1">
      <c r="A246">
        <v>2151</v>
      </c>
      <c r="B246" t="s">
        <v>735</v>
      </c>
      <c r="C246" t="s">
        <v>736</v>
      </c>
      <c r="D246" t="s">
        <v>737</v>
      </c>
      <c r="E246" t="s">
        <v>657</v>
      </c>
      <c r="F246" t="s">
        <v>102</v>
      </c>
    </row>
    <row r="247" spans="1:6" hidden="1">
      <c r="A247">
        <v>2152</v>
      </c>
      <c r="B247" t="s">
        <v>738</v>
      </c>
      <c r="C247" t="s">
        <v>739</v>
      </c>
      <c r="D247" t="s">
        <v>740</v>
      </c>
      <c r="E247" t="s">
        <v>741</v>
      </c>
      <c r="F247" t="s">
        <v>102</v>
      </c>
    </row>
    <row r="248" spans="1:6" hidden="1">
      <c r="A248">
        <v>2354</v>
      </c>
      <c r="B248" t="s">
        <v>745</v>
      </c>
      <c r="C248" t="s">
        <v>172</v>
      </c>
      <c r="D248" t="s">
        <v>746</v>
      </c>
      <c r="E248" t="s">
        <v>166</v>
      </c>
      <c r="F248" t="s">
        <v>102</v>
      </c>
    </row>
    <row r="249" spans="1:6" hidden="1">
      <c r="A249">
        <v>2355</v>
      </c>
      <c r="B249" t="s">
        <v>747</v>
      </c>
      <c r="C249" t="s">
        <v>748</v>
      </c>
      <c r="D249" t="s">
        <v>749</v>
      </c>
      <c r="E249" t="s">
        <v>103</v>
      </c>
      <c r="F249" t="s">
        <v>102</v>
      </c>
    </row>
    <row r="250" spans="1:6" hidden="1">
      <c r="A250">
        <v>2359</v>
      </c>
      <c r="B250" t="s">
        <v>196</v>
      </c>
      <c r="C250" t="s">
        <v>755</v>
      </c>
      <c r="D250" t="s">
        <v>198</v>
      </c>
      <c r="E250" t="s">
        <v>106</v>
      </c>
      <c r="F250" t="s">
        <v>104</v>
      </c>
    </row>
    <row r="251" spans="1:6" hidden="1">
      <c r="A251">
        <v>2360</v>
      </c>
      <c r="B251" t="s">
        <v>752</v>
      </c>
      <c r="C251" t="s">
        <v>753</v>
      </c>
      <c r="D251" t="s">
        <v>754</v>
      </c>
      <c r="E251" t="s">
        <v>338</v>
      </c>
      <c r="F251" t="s">
        <v>104</v>
      </c>
    </row>
    <row r="252" spans="1:6" hidden="1">
      <c r="A252">
        <v>2361</v>
      </c>
      <c r="B252" t="s">
        <v>708</v>
      </c>
      <c r="C252" t="s">
        <v>756</v>
      </c>
      <c r="D252" t="s">
        <v>710</v>
      </c>
      <c r="E252" t="s">
        <v>757</v>
      </c>
      <c r="F252" t="s">
        <v>104</v>
      </c>
    </row>
    <row r="253" spans="1:6" hidden="1">
      <c r="A253">
        <v>2362</v>
      </c>
      <c r="B253" t="s">
        <v>758</v>
      </c>
      <c r="C253" t="s">
        <v>564</v>
      </c>
      <c r="D253" t="s">
        <v>759</v>
      </c>
      <c r="E253" t="s">
        <v>565</v>
      </c>
      <c r="F253" t="s">
        <v>104</v>
      </c>
    </row>
    <row r="254" spans="1:6" hidden="1">
      <c r="A254">
        <v>2363</v>
      </c>
      <c r="B254" t="s">
        <v>691</v>
      </c>
      <c r="C254" t="s">
        <v>1121</v>
      </c>
      <c r="D254" t="s">
        <v>692</v>
      </c>
      <c r="E254" t="s">
        <v>1312</v>
      </c>
      <c r="F254" t="s">
        <v>104</v>
      </c>
    </row>
    <row r="255" spans="1:6" hidden="1">
      <c r="A255">
        <v>2364</v>
      </c>
      <c r="B255" t="s">
        <v>1122</v>
      </c>
      <c r="C255" t="s">
        <v>1123</v>
      </c>
      <c r="D255" t="s">
        <v>1313</v>
      </c>
      <c r="E255" t="s">
        <v>1314</v>
      </c>
      <c r="F255" t="s">
        <v>104</v>
      </c>
    </row>
    <row r="256" spans="1:6" hidden="1">
      <c r="A256">
        <v>2368</v>
      </c>
      <c r="B256" t="s">
        <v>1124</v>
      </c>
      <c r="C256" t="s">
        <v>583</v>
      </c>
      <c r="D256" t="s">
        <v>1315</v>
      </c>
      <c r="E256" t="s">
        <v>585</v>
      </c>
      <c r="F256" t="s">
        <v>119</v>
      </c>
    </row>
    <row r="257" spans="1:6" hidden="1">
      <c r="A257">
        <v>2369</v>
      </c>
      <c r="B257" t="s">
        <v>1125</v>
      </c>
      <c r="C257" t="s">
        <v>1126</v>
      </c>
      <c r="D257" t="s">
        <v>1316</v>
      </c>
      <c r="E257" t="s">
        <v>348</v>
      </c>
      <c r="F257" t="s">
        <v>119</v>
      </c>
    </row>
    <row r="258" spans="1:6" hidden="1">
      <c r="A258">
        <v>2370</v>
      </c>
      <c r="B258" t="s">
        <v>1127</v>
      </c>
      <c r="C258" t="s">
        <v>1128</v>
      </c>
      <c r="D258" t="s">
        <v>1317</v>
      </c>
      <c r="E258" t="s">
        <v>1318</v>
      </c>
      <c r="F258" t="s">
        <v>119</v>
      </c>
    </row>
    <row r="259" spans="1:6" hidden="1">
      <c r="A259">
        <v>2371</v>
      </c>
      <c r="B259" t="s">
        <v>1129</v>
      </c>
      <c r="C259" t="s">
        <v>750</v>
      </c>
      <c r="D259" t="s">
        <v>1319</v>
      </c>
      <c r="E259" t="s">
        <v>354</v>
      </c>
      <c r="F259" t="s">
        <v>119</v>
      </c>
    </row>
    <row r="260" spans="1:6" hidden="1">
      <c r="A260">
        <v>2372</v>
      </c>
      <c r="B260" t="s">
        <v>1130</v>
      </c>
      <c r="C260" t="s">
        <v>1131</v>
      </c>
      <c r="D260" t="s">
        <v>1320</v>
      </c>
      <c r="E260" t="s">
        <v>236</v>
      </c>
      <c r="F260" t="s">
        <v>119</v>
      </c>
    </row>
    <row r="261" spans="1:6" hidden="1">
      <c r="A261">
        <v>2577</v>
      </c>
      <c r="B261" t="s">
        <v>196</v>
      </c>
      <c r="C261" t="s">
        <v>1132</v>
      </c>
      <c r="D261" t="s">
        <v>198</v>
      </c>
      <c r="E261" t="s">
        <v>1321</v>
      </c>
      <c r="F261" t="s">
        <v>119</v>
      </c>
    </row>
    <row r="262" spans="1:6" hidden="1">
      <c r="A262">
        <v>2577</v>
      </c>
      <c r="B262" t="s">
        <v>553</v>
      </c>
      <c r="C262" t="s">
        <v>1133</v>
      </c>
      <c r="D262" t="s">
        <v>552</v>
      </c>
      <c r="E262" t="s">
        <v>432</v>
      </c>
      <c r="F262" t="s">
        <v>119</v>
      </c>
    </row>
    <row r="263" spans="1:6" hidden="1">
      <c r="A263">
        <v>2751</v>
      </c>
      <c r="B263" t="s">
        <v>480</v>
      </c>
      <c r="C263" t="s">
        <v>762</v>
      </c>
      <c r="D263" t="s">
        <v>482</v>
      </c>
      <c r="E263" t="s">
        <v>321</v>
      </c>
      <c r="F263" t="s">
        <v>102</v>
      </c>
    </row>
    <row r="264" spans="1:6" hidden="1">
      <c r="A264">
        <v>2754</v>
      </c>
      <c r="B264" t="s">
        <v>763</v>
      </c>
      <c r="C264" t="s">
        <v>764</v>
      </c>
      <c r="D264" t="s">
        <v>765</v>
      </c>
      <c r="E264" t="s">
        <v>170</v>
      </c>
      <c r="F264" t="s">
        <v>102</v>
      </c>
    </row>
    <row r="265" spans="1:6" hidden="1">
      <c r="A265">
        <v>2756</v>
      </c>
      <c r="B265" t="s">
        <v>766</v>
      </c>
      <c r="C265" t="s">
        <v>767</v>
      </c>
      <c r="D265" t="s">
        <v>768</v>
      </c>
      <c r="E265" t="s">
        <v>769</v>
      </c>
      <c r="F265" t="s">
        <v>104</v>
      </c>
    </row>
    <row r="266" spans="1:6" hidden="1">
      <c r="A266">
        <v>2757</v>
      </c>
      <c r="B266" t="s">
        <v>147</v>
      </c>
      <c r="C266" t="s">
        <v>1134</v>
      </c>
      <c r="D266" t="s">
        <v>148</v>
      </c>
      <c r="E266" t="s">
        <v>227</v>
      </c>
      <c r="F266" t="s">
        <v>104</v>
      </c>
    </row>
    <row r="267" spans="1:6" hidden="1">
      <c r="A267">
        <v>2758</v>
      </c>
      <c r="B267" t="s">
        <v>451</v>
      </c>
      <c r="C267" t="s">
        <v>1135</v>
      </c>
      <c r="D267" t="s">
        <v>1322</v>
      </c>
      <c r="E267" t="s">
        <v>1323</v>
      </c>
      <c r="F267" t="s">
        <v>119</v>
      </c>
    </row>
    <row r="268" spans="1:6" hidden="1">
      <c r="A268">
        <v>2759</v>
      </c>
      <c r="B268" t="s">
        <v>1136</v>
      </c>
      <c r="C268" t="s">
        <v>1137</v>
      </c>
      <c r="D268" t="s">
        <v>1324</v>
      </c>
      <c r="E268" t="s">
        <v>440</v>
      </c>
      <c r="F268" t="s">
        <v>119</v>
      </c>
    </row>
    <row r="269" spans="1:6" hidden="1">
      <c r="A269">
        <v>2760</v>
      </c>
      <c r="B269" t="s">
        <v>1138</v>
      </c>
      <c r="C269" t="s">
        <v>1139</v>
      </c>
      <c r="D269" t="s">
        <v>1325</v>
      </c>
      <c r="E269" t="s">
        <v>586</v>
      </c>
    </row>
    <row r="270" spans="1:6" hidden="1">
      <c r="A270">
        <v>2761</v>
      </c>
      <c r="B270" t="s">
        <v>1140</v>
      </c>
      <c r="C270" t="s">
        <v>1141</v>
      </c>
      <c r="D270" t="s">
        <v>1326</v>
      </c>
      <c r="E270" t="s">
        <v>1327</v>
      </c>
    </row>
    <row r="271" spans="1:6" hidden="1">
      <c r="A271">
        <v>3020</v>
      </c>
      <c r="B271" t="s">
        <v>770</v>
      </c>
      <c r="C271" t="s">
        <v>771</v>
      </c>
      <c r="D271" t="s">
        <v>772</v>
      </c>
      <c r="E271" t="s">
        <v>773</v>
      </c>
      <c r="F271" t="s">
        <v>102</v>
      </c>
    </row>
    <row r="272" spans="1:6" hidden="1">
      <c r="A272">
        <v>3021</v>
      </c>
      <c r="B272" t="s">
        <v>774</v>
      </c>
      <c r="C272" t="s">
        <v>775</v>
      </c>
      <c r="D272" t="s">
        <v>776</v>
      </c>
      <c r="E272" t="s">
        <v>420</v>
      </c>
      <c r="F272" t="s">
        <v>102</v>
      </c>
    </row>
    <row r="273" spans="1:6" hidden="1">
      <c r="A273">
        <v>3022</v>
      </c>
      <c r="B273" t="s">
        <v>107</v>
      </c>
      <c r="C273" t="s">
        <v>567</v>
      </c>
      <c r="D273" t="s">
        <v>108</v>
      </c>
      <c r="E273" t="s">
        <v>273</v>
      </c>
      <c r="F273" t="s">
        <v>102</v>
      </c>
    </row>
    <row r="274" spans="1:6" hidden="1">
      <c r="A274">
        <v>3024</v>
      </c>
      <c r="B274" t="s">
        <v>777</v>
      </c>
      <c r="C274" t="s">
        <v>778</v>
      </c>
      <c r="D274" t="s">
        <v>779</v>
      </c>
      <c r="E274" t="s">
        <v>342</v>
      </c>
      <c r="F274" t="s">
        <v>102</v>
      </c>
    </row>
    <row r="275" spans="1:6" hidden="1">
      <c r="A275">
        <v>3025</v>
      </c>
      <c r="B275" t="s">
        <v>780</v>
      </c>
      <c r="C275" t="s">
        <v>781</v>
      </c>
      <c r="D275" t="s">
        <v>782</v>
      </c>
      <c r="E275" t="s">
        <v>783</v>
      </c>
      <c r="F275" t="s">
        <v>102</v>
      </c>
    </row>
    <row r="276" spans="1:6" hidden="1">
      <c r="A276">
        <v>3026</v>
      </c>
      <c r="B276" t="s">
        <v>784</v>
      </c>
      <c r="C276" t="s">
        <v>785</v>
      </c>
      <c r="D276" t="s">
        <v>786</v>
      </c>
      <c r="E276" t="s">
        <v>787</v>
      </c>
      <c r="F276" t="s">
        <v>102</v>
      </c>
    </row>
    <row r="277" spans="1:6" hidden="1">
      <c r="A277">
        <v>3027</v>
      </c>
      <c r="B277" t="s">
        <v>501</v>
      </c>
      <c r="C277" t="s">
        <v>788</v>
      </c>
      <c r="D277" t="s">
        <v>502</v>
      </c>
      <c r="E277" t="s">
        <v>321</v>
      </c>
      <c r="F277" t="s">
        <v>102</v>
      </c>
    </row>
    <row r="278" spans="1:6" hidden="1">
      <c r="A278">
        <v>3029</v>
      </c>
      <c r="B278" t="s">
        <v>417</v>
      </c>
      <c r="C278" t="s">
        <v>789</v>
      </c>
      <c r="D278" t="s">
        <v>419</v>
      </c>
      <c r="E278" t="s">
        <v>118</v>
      </c>
      <c r="F278" t="s">
        <v>104</v>
      </c>
    </row>
    <row r="279" spans="1:6" hidden="1">
      <c r="A279">
        <v>3030</v>
      </c>
      <c r="B279" t="s">
        <v>790</v>
      </c>
      <c r="C279" t="s">
        <v>791</v>
      </c>
      <c r="D279" t="s">
        <v>792</v>
      </c>
      <c r="E279" t="s">
        <v>391</v>
      </c>
      <c r="F279" t="s">
        <v>104</v>
      </c>
    </row>
    <row r="280" spans="1:6" hidden="1">
      <c r="A280">
        <v>3031</v>
      </c>
      <c r="B280" t="s">
        <v>793</v>
      </c>
      <c r="C280" t="s">
        <v>794</v>
      </c>
      <c r="D280" t="s">
        <v>795</v>
      </c>
      <c r="E280" t="s">
        <v>796</v>
      </c>
      <c r="F280" t="s">
        <v>104</v>
      </c>
    </row>
    <row r="281" spans="1:6" hidden="1">
      <c r="A281">
        <v>3033</v>
      </c>
      <c r="B281" t="s">
        <v>797</v>
      </c>
      <c r="C281" t="s">
        <v>526</v>
      </c>
      <c r="D281" t="s">
        <v>798</v>
      </c>
      <c r="E281" t="s">
        <v>274</v>
      </c>
      <c r="F281" t="s">
        <v>104</v>
      </c>
    </row>
    <row r="282" spans="1:6" hidden="1">
      <c r="A282">
        <v>3034</v>
      </c>
      <c r="B282" t="s">
        <v>1142</v>
      </c>
      <c r="C282" t="s">
        <v>347</v>
      </c>
      <c r="D282" t="s">
        <v>1328</v>
      </c>
      <c r="E282" t="s">
        <v>348</v>
      </c>
      <c r="F282" t="s">
        <v>119</v>
      </c>
    </row>
    <row r="283" spans="1:6" hidden="1">
      <c r="A283">
        <v>3035</v>
      </c>
      <c r="B283" t="s">
        <v>337</v>
      </c>
      <c r="C283" t="s">
        <v>1143</v>
      </c>
      <c r="D283" t="s">
        <v>1329</v>
      </c>
      <c r="E283" t="s">
        <v>1330</v>
      </c>
      <c r="F283" t="s">
        <v>119</v>
      </c>
    </row>
    <row r="284" spans="1:6" hidden="1">
      <c r="A284">
        <v>3036</v>
      </c>
      <c r="B284" t="s">
        <v>1144</v>
      </c>
      <c r="C284" t="s">
        <v>1145</v>
      </c>
      <c r="D284" t="s">
        <v>1331</v>
      </c>
      <c r="E284" t="s">
        <v>1332</v>
      </c>
      <c r="F284" t="s">
        <v>119</v>
      </c>
    </row>
    <row r="285" spans="1:6" hidden="1">
      <c r="A285">
        <v>3037</v>
      </c>
      <c r="B285" t="s">
        <v>1063</v>
      </c>
      <c r="C285" t="s">
        <v>1146</v>
      </c>
      <c r="D285" t="s">
        <v>1269</v>
      </c>
      <c r="E285" t="s">
        <v>839</v>
      </c>
      <c r="F285" t="s">
        <v>119</v>
      </c>
    </row>
    <row r="286" spans="1:6" hidden="1">
      <c r="A286">
        <v>3038</v>
      </c>
      <c r="B286" t="s">
        <v>587</v>
      </c>
      <c r="C286" t="s">
        <v>1147</v>
      </c>
      <c r="D286" t="s">
        <v>589</v>
      </c>
      <c r="E286" t="s">
        <v>1333</v>
      </c>
      <c r="F286" t="s">
        <v>119</v>
      </c>
    </row>
    <row r="287" spans="1:6" hidden="1">
      <c r="A287">
        <v>3039</v>
      </c>
      <c r="B287" t="s">
        <v>1148</v>
      </c>
      <c r="C287" t="s">
        <v>347</v>
      </c>
      <c r="D287" t="s">
        <v>1334</v>
      </c>
      <c r="E287" t="s">
        <v>348</v>
      </c>
      <c r="F287" t="s">
        <v>119</v>
      </c>
    </row>
    <row r="288" spans="1:6" hidden="1">
      <c r="A288">
        <v>3040</v>
      </c>
      <c r="B288" t="s">
        <v>1149</v>
      </c>
      <c r="C288" t="s">
        <v>1150</v>
      </c>
      <c r="D288" t="s">
        <v>1335</v>
      </c>
      <c r="E288" t="s">
        <v>1336</v>
      </c>
      <c r="F288" t="s">
        <v>119</v>
      </c>
    </row>
    <row r="289" spans="1:6" hidden="1">
      <c r="A289">
        <v>3041</v>
      </c>
      <c r="B289" t="s">
        <v>1151</v>
      </c>
      <c r="C289" t="s">
        <v>518</v>
      </c>
      <c r="D289" t="s">
        <v>1318</v>
      </c>
      <c r="E289" t="s">
        <v>839</v>
      </c>
      <c r="F289" t="s">
        <v>119</v>
      </c>
    </row>
    <row r="290" spans="1:6" hidden="1">
      <c r="A290">
        <v>3114</v>
      </c>
      <c r="B290" t="s">
        <v>120</v>
      </c>
      <c r="C290" t="s">
        <v>121</v>
      </c>
      <c r="D290" t="s">
        <v>122</v>
      </c>
      <c r="E290" t="s">
        <v>123</v>
      </c>
      <c r="F290" t="s">
        <v>102</v>
      </c>
    </row>
    <row r="291" spans="1:6" hidden="1">
      <c r="A291">
        <v>3115</v>
      </c>
      <c r="B291" t="s">
        <v>128</v>
      </c>
      <c r="C291" t="s">
        <v>129</v>
      </c>
      <c r="D291" t="s">
        <v>130</v>
      </c>
      <c r="E291" t="s">
        <v>131</v>
      </c>
      <c r="F291" t="s">
        <v>102</v>
      </c>
    </row>
    <row r="292" spans="1:6" hidden="1">
      <c r="A292">
        <v>3116</v>
      </c>
      <c r="B292" t="s">
        <v>140</v>
      </c>
      <c r="C292" t="s">
        <v>117</v>
      </c>
      <c r="D292" t="s">
        <v>141</v>
      </c>
      <c r="E292" t="s">
        <v>118</v>
      </c>
      <c r="F292" t="s">
        <v>102</v>
      </c>
    </row>
    <row r="293" spans="1:6" hidden="1">
      <c r="A293">
        <v>3117</v>
      </c>
      <c r="B293" t="s">
        <v>136</v>
      </c>
      <c r="C293" t="s">
        <v>137</v>
      </c>
      <c r="D293" t="s">
        <v>138</v>
      </c>
      <c r="E293" t="s">
        <v>139</v>
      </c>
      <c r="F293" t="s">
        <v>102</v>
      </c>
    </row>
    <row r="294" spans="1:6" hidden="1">
      <c r="A294">
        <v>3118</v>
      </c>
      <c r="B294" t="s">
        <v>109</v>
      </c>
      <c r="C294" t="s">
        <v>142</v>
      </c>
      <c r="D294" t="s">
        <v>110</v>
      </c>
      <c r="E294" t="s">
        <v>143</v>
      </c>
      <c r="F294" t="s">
        <v>102</v>
      </c>
    </row>
    <row r="295" spans="1:6" hidden="1">
      <c r="A295">
        <v>3119</v>
      </c>
      <c r="B295" t="s">
        <v>124</v>
      </c>
      <c r="C295" t="s">
        <v>125</v>
      </c>
      <c r="D295" t="s">
        <v>126</v>
      </c>
      <c r="E295" t="s">
        <v>127</v>
      </c>
      <c r="F295" t="s">
        <v>102</v>
      </c>
    </row>
    <row r="296" spans="1:6" hidden="1">
      <c r="A296">
        <v>3120</v>
      </c>
      <c r="B296" t="s">
        <v>114</v>
      </c>
      <c r="C296" t="s">
        <v>117</v>
      </c>
      <c r="D296" t="s">
        <v>115</v>
      </c>
      <c r="E296" t="s">
        <v>118</v>
      </c>
      <c r="F296" t="s">
        <v>102</v>
      </c>
    </row>
    <row r="297" spans="1:6" hidden="1">
      <c r="A297">
        <v>3121</v>
      </c>
      <c r="B297" t="s">
        <v>132</v>
      </c>
      <c r="C297" t="s">
        <v>133</v>
      </c>
      <c r="D297" t="s">
        <v>134</v>
      </c>
      <c r="E297" t="s">
        <v>135</v>
      </c>
      <c r="F297" t="s">
        <v>102</v>
      </c>
    </row>
    <row r="298" spans="1:6" hidden="1">
      <c r="A298">
        <v>3122</v>
      </c>
      <c r="B298" t="s">
        <v>799</v>
      </c>
      <c r="C298" t="s">
        <v>800</v>
      </c>
      <c r="D298" t="s">
        <v>801</v>
      </c>
      <c r="E298" t="s">
        <v>442</v>
      </c>
      <c r="F298" t="s">
        <v>104</v>
      </c>
    </row>
    <row r="299" spans="1:6" hidden="1">
      <c r="A299">
        <v>3123</v>
      </c>
      <c r="B299" t="s">
        <v>802</v>
      </c>
      <c r="C299" t="s">
        <v>803</v>
      </c>
      <c r="D299" t="s">
        <v>804</v>
      </c>
      <c r="E299" t="s">
        <v>440</v>
      </c>
      <c r="F299" t="s">
        <v>104</v>
      </c>
    </row>
    <row r="300" spans="1:6" hidden="1">
      <c r="A300">
        <v>3124</v>
      </c>
      <c r="B300" t="s">
        <v>1152</v>
      </c>
      <c r="C300" t="s">
        <v>1153</v>
      </c>
      <c r="D300" t="s">
        <v>1337</v>
      </c>
      <c r="E300" t="s">
        <v>1338</v>
      </c>
      <c r="F300" t="s">
        <v>119</v>
      </c>
    </row>
    <row r="301" spans="1:6" hidden="1">
      <c r="A301">
        <v>3216</v>
      </c>
      <c r="B301" t="s">
        <v>508</v>
      </c>
      <c r="C301" t="s">
        <v>469</v>
      </c>
      <c r="D301" t="s">
        <v>509</v>
      </c>
      <c r="E301" t="s">
        <v>274</v>
      </c>
      <c r="F301" t="s">
        <v>102</v>
      </c>
    </row>
    <row r="302" spans="1:6" hidden="1">
      <c r="A302">
        <v>3217</v>
      </c>
      <c r="B302" t="s">
        <v>806</v>
      </c>
      <c r="C302" t="s">
        <v>309</v>
      </c>
      <c r="D302" t="s">
        <v>807</v>
      </c>
      <c r="E302" t="s">
        <v>391</v>
      </c>
      <c r="F302" t="s">
        <v>102</v>
      </c>
    </row>
    <row r="303" spans="1:6" hidden="1">
      <c r="A303">
        <v>3218</v>
      </c>
      <c r="B303" t="s">
        <v>808</v>
      </c>
      <c r="C303" t="s">
        <v>506</v>
      </c>
      <c r="D303" t="s">
        <v>809</v>
      </c>
      <c r="E303" t="s">
        <v>336</v>
      </c>
      <c r="F303" t="s">
        <v>102</v>
      </c>
    </row>
    <row r="304" spans="1:6" hidden="1">
      <c r="A304">
        <v>3219</v>
      </c>
      <c r="B304" t="s">
        <v>810</v>
      </c>
      <c r="C304" t="s">
        <v>811</v>
      </c>
      <c r="D304" t="s">
        <v>812</v>
      </c>
      <c r="E304" t="s">
        <v>287</v>
      </c>
      <c r="F304" t="s">
        <v>104</v>
      </c>
    </row>
    <row r="305" spans="1:6" hidden="1">
      <c r="A305">
        <v>3220</v>
      </c>
      <c r="B305" t="s">
        <v>813</v>
      </c>
      <c r="C305" t="s">
        <v>814</v>
      </c>
      <c r="D305" t="s">
        <v>815</v>
      </c>
      <c r="E305" t="s">
        <v>442</v>
      </c>
      <c r="F305" t="s">
        <v>104</v>
      </c>
    </row>
    <row r="306" spans="1:6" hidden="1">
      <c r="A306">
        <v>3221</v>
      </c>
      <c r="B306" t="s">
        <v>1154</v>
      </c>
      <c r="C306" t="s">
        <v>1155</v>
      </c>
      <c r="D306" t="s">
        <v>1339</v>
      </c>
      <c r="E306" t="s">
        <v>442</v>
      </c>
      <c r="F306" t="s">
        <v>119</v>
      </c>
    </row>
    <row r="307" spans="1:6" hidden="1">
      <c r="A307">
        <v>3222</v>
      </c>
      <c r="B307" t="s">
        <v>1156</v>
      </c>
      <c r="C307" t="s">
        <v>1157</v>
      </c>
      <c r="D307" t="s">
        <v>1340</v>
      </c>
      <c r="E307" t="s">
        <v>507</v>
      </c>
      <c r="F307" t="s">
        <v>119</v>
      </c>
    </row>
    <row r="308" spans="1:6" hidden="1">
      <c r="A308">
        <v>3223</v>
      </c>
      <c r="B308" t="s">
        <v>264</v>
      </c>
      <c r="C308" t="s">
        <v>1158</v>
      </c>
      <c r="D308" t="s">
        <v>266</v>
      </c>
      <c r="E308" t="s">
        <v>274</v>
      </c>
      <c r="F308" t="s">
        <v>119</v>
      </c>
    </row>
    <row r="309" spans="1:6" hidden="1">
      <c r="A309">
        <v>3308</v>
      </c>
      <c r="B309" t="s">
        <v>417</v>
      </c>
      <c r="C309" t="s">
        <v>818</v>
      </c>
      <c r="D309" t="s">
        <v>419</v>
      </c>
      <c r="E309" t="s">
        <v>362</v>
      </c>
      <c r="F309" t="s">
        <v>102</v>
      </c>
    </row>
    <row r="310" spans="1:6" hidden="1">
      <c r="A310">
        <v>3311</v>
      </c>
      <c r="B310" t="s">
        <v>820</v>
      </c>
      <c r="C310" t="s">
        <v>821</v>
      </c>
      <c r="D310" t="s">
        <v>822</v>
      </c>
      <c r="E310" t="s">
        <v>823</v>
      </c>
      <c r="F310" t="s">
        <v>102</v>
      </c>
    </row>
    <row r="311" spans="1:6" hidden="1">
      <c r="A311">
        <v>3312</v>
      </c>
      <c r="B311" t="s">
        <v>721</v>
      </c>
      <c r="C311" t="s">
        <v>824</v>
      </c>
      <c r="D311" t="s">
        <v>723</v>
      </c>
      <c r="E311" t="s">
        <v>111</v>
      </c>
      <c r="F311" t="s">
        <v>104</v>
      </c>
    </row>
    <row r="312" spans="1:6" hidden="1">
      <c r="A312">
        <v>3313</v>
      </c>
      <c r="B312" t="s">
        <v>508</v>
      </c>
      <c r="C312" t="s">
        <v>339</v>
      </c>
      <c r="D312" t="s">
        <v>509</v>
      </c>
      <c r="E312" t="s">
        <v>111</v>
      </c>
      <c r="F312" t="s">
        <v>119</v>
      </c>
    </row>
    <row r="313" spans="1:6" hidden="1">
      <c r="A313">
        <v>3467</v>
      </c>
      <c r="B313" t="s">
        <v>826</v>
      </c>
      <c r="C313" t="s">
        <v>827</v>
      </c>
      <c r="D313" t="s">
        <v>828</v>
      </c>
      <c r="E313" t="s">
        <v>507</v>
      </c>
      <c r="F313" t="s">
        <v>102</v>
      </c>
    </row>
    <row r="314" spans="1:6" hidden="1">
      <c r="A314">
        <v>3468</v>
      </c>
      <c r="B314" t="s">
        <v>160</v>
      </c>
      <c r="C314" t="s">
        <v>105</v>
      </c>
      <c r="D314" t="s">
        <v>162</v>
      </c>
      <c r="E314" t="s">
        <v>106</v>
      </c>
      <c r="F314" t="s">
        <v>102</v>
      </c>
    </row>
    <row r="315" spans="1:6" hidden="1">
      <c r="A315">
        <v>3470</v>
      </c>
      <c r="B315" t="s">
        <v>829</v>
      </c>
      <c r="C315" t="s">
        <v>830</v>
      </c>
      <c r="D315" t="s">
        <v>831</v>
      </c>
      <c r="E315" t="s">
        <v>832</v>
      </c>
      <c r="F315" t="s">
        <v>104</v>
      </c>
    </row>
    <row r="316" spans="1:6" hidden="1">
      <c r="A316">
        <v>3471</v>
      </c>
      <c r="B316" t="s">
        <v>833</v>
      </c>
      <c r="C316" t="s">
        <v>834</v>
      </c>
      <c r="D316" t="s">
        <v>835</v>
      </c>
      <c r="E316" t="s">
        <v>836</v>
      </c>
      <c r="F316" t="s">
        <v>104</v>
      </c>
    </row>
    <row r="317" spans="1:6" hidden="1">
      <c r="A317">
        <v>3472</v>
      </c>
      <c r="B317" t="s">
        <v>543</v>
      </c>
      <c r="C317" t="s">
        <v>518</v>
      </c>
      <c r="D317" t="s">
        <v>545</v>
      </c>
      <c r="E317" t="s">
        <v>839</v>
      </c>
      <c r="F317" t="s">
        <v>119</v>
      </c>
    </row>
    <row r="318" spans="1:6" hidden="1">
      <c r="A318">
        <v>3473</v>
      </c>
      <c r="B318" t="s">
        <v>1064</v>
      </c>
      <c r="C318" t="s">
        <v>1159</v>
      </c>
      <c r="D318" t="s">
        <v>1270</v>
      </c>
      <c r="E318" t="s">
        <v>1332</v>
      </c>
      <c r="F318" t="s">
        <v>119</v>
      </c>
    </row>
    <row r="319" spans="1:6" hidden="1">
      <c r="A319">
        <v>3474</v>
      </c>
      <c r="B319" t="s">
        <v>508</v>
      </c>
      <c r="C319" t="s">
        <v>1160</v>
      </c>
      <c r="D319" t="s">
        <v>509</v>
      </c>
      <c r="E319" t="s">
        <v>1271</v>
      </c>
      <c r="F319" t="s">
        <v>119</v>
      </c>
    </row>
    <row r="320" spans="1:6" hidden="1">
      <c r="A320">
        <v>3593</v>
      </c>
      <c r="B320" t="s">
        <v>1161</v>
      </c>
      <c r="C320" t="s">
        <v>1162</v>
      </c>
      <c r="D320" t="s">
        <v>1341</v>
      </c>
      <c r="E320" t="s">
        <v>1342</v>
      </c>
      <c r="F320" t="s">
        <v>119</v>
      </c>
    </row>
    <row r="321" spans="1:6" hidden="1">
      <c r="A321">
        <v>3640</v>
      </c>
      <c r="B321" t="s">
        <v>840</v>
      </c>
      <c r="C321" t="s">
        <v>712</v>
      </c>
      <c r="D321" t="s">
        <v>841</v>
      </c>
      <c r="E321" t="s">
        <v>135</v>
      </c>
      <c r="F321" t="s">
        <v>104</v>
      </c>
    </row>
    <row r="322" spans="1:6" hidden="1">
      <c r="A322">
        <v>3641</v>
      </c>
      <c r="B322" t="s">
        <v>417</v>
      </c>
      <c r="C322" t="s">
        <v>842</v>
      </c>
      <c r="D322" t="s">
        <v>419</v>
      </c>
      <c r="E322" t="s">
        <v>843</v>
      </c>
      <c r="F322" t="s">
        <v>104</v>
      </c>
    </row>
    <row r="323" spans="1:6" hidden="1">
      <c r="A323">
        <v>3643</v>
      </c>
      <c r="B323" t="s">
        <v>844</v>
      </c>
      <c r="C323" t="s">
        <v>845</v>
      </c>
      <c r="D323" t="s">
        <v>846</v>
      </c>
      <c r="E323" t="s">
        <v>847</v>
      </c>
      <c r="F323" t="s">
        <v>104</v>
      </c>
    </row>
    <row r="324" spans="1:6" hidden="1">
      <c r="A324">
        <v>3644</v>
      </c>
      <c r="B324" t="s">
        <v>848</v>
      </c>
      <c r="C324" t="s">
        <v>849</v>
      </c>
      <c r="D324" t="s">
        <v>850</v>
      </c>
      <c r="E324" t="s">
        <v>851</v>
      </c>
      <c r="F324" t="s">
        <v>104</v>
      </c>
    </row>
    <row r="325" spans="1:6" hidden="1">
      <c r="A325">
        <v>3645</v>
      </c>
      <c r="B325" t="s">
        <v>852</v>
      </c>
      <c r="C325" t="s">
        <v>853</v>
      </c>
      <c r="D325" t="s">
        <v>854</v>
      </c>
      <c r="E325" t="s">
        <v>855</v>
      </c>
      <c r="F325" t="s">
        <v>104</v>
      </c>
    </row>
    <row r="326" spans="1:6" hidden="1">
      <c r="A326">
        <v>3646</v>
      </c>
      <c r="B326" t="s">
        <v>1163</v>
      </c>
      <c r="C326" t="s">
        <v>1164</v>
      </c>
      <c r="D326" t="s">
        <v>1343</v>
      </c>
      <c r="E326" t="s">
        <v>287</v>
      </c>
      <c r="F326" t="s">
        <v>104</v>
      </c>
    </row>
    <row r="327" spans="1:6" hidden="1">
      <c r="A327">
        <v>3647</v>
      </c>
      <c r="B327" t="s">
        <v>1165</v>
      </c>
      <c r="C327" t="s">
        <v>1166</v>
      </c>
      <c r="D327" t="s">
        <v>1344</v>
      </c>
      <c r="E327" t="s">
        <v>554</v>
      </c>
      <c r="F327" t="s">
        <v>119</v>
      </c>
    </row>
    <row r="328" spans="1:6" hidden="1">
      <c r="A328">
        <v>3791</v>
      </c>
      <c r="B328" t="s">
        <v>1167</v>
      </c>
      <c r="C328" t="s">
        <v>1168</v>
      </c>
      <c r="D328" t="s">
        <v>1345</v>
      </c>
      <c r="E328" t="s">
        <v>1346</v>
      </c>
      <c r="F328" t="s">
        <v>104</v>
      </c>
    </row>
    <row r="329" spans="1:6" hidden="1">
      <c r="A329">
        <v>3792</v>
      </c>
      <c r="B329" t="s">
        <v>1169</v>
      </c>
      <c r="C329" t="s">
        <v>789</v>
      </c>
      <c r="D329" t="s">
        <v>1347</v>
      </c>
      <c r="E329" t="s">
        <v>118</v>
      </c>
      <c r="F329" t="s">
        <v>119</v>
      </c>
    </row>
    <row r="330" spans="1:6" hidden="1">
      <c r="A330">
        <v>3793</v>
      </c>
      <c r="B330" t="s">
        <v>1034</v>
      </c>
      <c r="C330" t="s">
        <v>1170</v>
      </c>
      <c r="D330" t="s">
        <v>1246</v>
      </c>
      <c r="E330" t="s">
        <v>1348</v>
      </c>
      <c r="F330" t="s">
        <v>119</v>
      </c>
    </row>
    <row r="331" spans="1:6" hidden="1">
      <c r="A331">
        <v>3794</v>
      </c>
      <c r="B331" t="s">
        <v>1171</v>
      </c>
      <c r="C331" t="s">
        <v>1077</v>
      </c>
      <c r="D331" t="s">
        <v>1349</v>
      </c>
      <c r="E331" t="s">
        <v>507</v>
      </c>
      <c r="F331" t="s">
        <v>119</v>
      </c>
    </row>
    <row r="332" spans="1:6" hidden="1">
      <c r="A332">
        <v>3795</v>
      </c>
      <c r="B332" t="s">
        <v>888</v>
      </c>
      <c r="C332" t="s">
        <v>1172</v>
      </c>
      <c r="D332" t="s">
        <v>890</v>
      </c>
      <c r="E332" t="s">
        <v>696</v>
      </c>
      <c r="F332" t="s">
        <v>119</v>
      </c>
    </row>
    <row r="333" spans="1:6" hidden="1">
      <c r="A333">
        <v>3829</v>
      </c>
      <c r="B333" t="s">
        <v>196</v>
      </c>
      <c r="C333" t="s">
        <v>857</v>
      </c>
      <c r="D333" t="s">
        <v>198</v>
      </c>
      <c r="E333" t="s">
        <v>858</v>
      </c>
      <c r="F333" t="s">
        <v>104</v>
      </c>
    </row>
    <row r="334" spans="1:6" hidden="1">
      <c r="A334">
        <v>3830</v>
      </c>
      <c r="B334" t="s">
        <v>859</v>
      </c>
      <c r="C334" t="s">
        <v>343</v>
      </c>
      <c r="D334" t="s">
        <v>860</v>
      </c>
      <c r="E334" t="s">
        <v>336</v>
      </c>
      <c r="F334" t="s">
        <v>104</v>
      </c>
    </row>
    <row r="335" spans="1:6" hidden="1">
      <c r="A335">
        <v>3832</v>
      </c>
      <c r="B335" t="s">
        <v>417</v>
      </c>
      <c r="C335" t="s">
        <v>1173</v>
      </c>
      <c r="D335" t="s">
        <v>419</v>
      </c>
      <c r="E335" t="s">
        <v>116</v>
      </c>
      <c r="F335" t="s">
        <v>104</v>
      </c>
    </row>
    <row r="336" spans="1:6" hidden="1">
      <c r="A336">
        <v>3990</v>
      </c>
      <c r="B336" t="s">
        <v>721</v>
      </c>
      <c r="C336" t="s">
        <v>861</v>
      </c>
      <c r="D336" t="s">
        <v>723</v>
      </c>
      <c r="E336" t="s">
        <v>862</v>
      </c>
      <c r="F336" t="s">
        <v>102</v>
      </c>
    </row>
    <row r="337" spans="1:6" hidden="1">
      <c r="A337">
        <v>3992</v>
      </c>
      <c r="B337" t="s">
        <v>340</v>
      </c>
      <c r="C337" t="s">
        <v>1174</v>
      </c>
      <c r="D337" t="s">
        <v>341</v>
      </c>
      <c r="E337" t="s">
        <v>1350</v>
      </c>
      <c r="F337" t="s">
        <v>119</v>
      </c>
    </row>
    <row r="338" spans="1:6" hidden="1">
      <c r="A338">
        <v>3993</v>
      </c>
      <c r="B338" t="s">
        <v>1175</v>
      </c>
      <c r="C338" t="s">
        <v>1176</v>
      </c>
      <c r="D338" t="s">
        <v>1351</v>
      </c>
      <c r="E338" t="s">
        <v>1352</v>
      </c>
      <c r="F338" t="s">
        <v>119</v>
      </c>
    </row>
    <row r="339" spans="1:6" hidden="1">
      <c r="A339">
        <v>4056</v>
      </c>
      <c r="B339" t="s">
        <v>863</v>
      </c>
      <c r="C339" t="s">
        <v>864</v>
      </c>
      <c r="D339" t="s">
        <v>865</v>
      </c>
      <c r="E339" t="s">
        <v>259</v>
      </c>
      <c r="F339" t="s">
        <v>102</v>
      </c>
    </row>
    <row r="340" spans="1:6" hidden="1">
      <c r="A340">
        <v>4057</v>
      </c>
      <c r="B340" t="s">
        <v>866</v>
      </c>
      <c r="C340" t="s">
        <v>867</v>
      </c>
      <c r="D340" t="s">
        <v>868</v>
      </c>
      <c r="E340" t="s">
        <v>181</v>
      </c>
      <c r="F340" t="s">
        <v>102</v>
      </c>
    </row>
    <row r="341" spans="1:6" hidden="1">
      <c r="A341">
        <v>4058</v>
      </c>
      <c r="B341" t="s">
        <v>869</v>
      </c>
      <c r="C341" t="s">
        <v>870</v>
      </c>
      <c r="D341" t="s">
        <v>871</v>
      </c>
      <c r="E341" t="s">
        <v>432</v>
      </c>
      <c r="F341" t="s">
        <v>102</v>
      </c>
    </row>
    <row r="342" spans="1:6" hidden="1">
      <c r="A342">
        <v>4059</v>
      </c>
      <c r="B342" t="s">
        <v>559</v>
      </c>
      <c r="C342" t="s">
        <v>872</v>
      </c>
      <c r="D342" t="s">
        <v>560</v>
      </c>
      <c r="E342" t="s">
        <v>741</v>
      </c>
      <c r="F342" t="s">
        <v>102</v>
      </c>
    </row>
    <row r="343" spans="1:6" hidden="1">
      <c r="A343">
        <v>4060</v>
      </c>
      <c r="B343" t="s">
        <v>738</v>
      </c>
      <c r="C343" t="s">
        <v>873</v>
      </c>
      <c r="D343" t="s">
        <v>740</v>
      </c>
      <c r="E343" t="s">
        <v>874</v>
      </c>
      <c r="F343" t="s">
        <v>102</v>
      </c>
    </row>
    <row r="344" spans="1:6" hidden="1">
      <c r="A344">
        <v>4061</v>
      </c>
      <c r="B344" t="s">
        <v>875</v>
      </c>
      <c r="C344" t="s">
        <v>876</v>
      </c>
      <c r="D344" t="s">
        <v>877</v>
      </c>
      <c r="E344" t="s">
        <v>878</v>
      </c>
      <c r="F344" t="s">
        <v>102</v>
      </c>
    </row>
    <row r="345" spans="1:6" hidden="1">
      <c r="A345">
        <v>4062</v>
      </c>
      <c r="B345" t="s">
        <v>879</v>
      </c>
      <c r="C345" t="s">
        <v>880</v>
      </c>
      <c r="D345" t="s">
        <v>881</v>
      </c>
      <c r="E345" t="s">
        <v>231</v>
      </c>
      <c r="F345" t="s">
        <v>102</v>
      </c>
    </row>
    <row r="346" spans="1:6" hidden="1">
      <c r="A346">
        <v>4063</v>
      </c>
      <c r="B346" t="s">
        <v>325</v>
      </c>
      <c r="C346" t="s">
        <v>744</v>
      </c>
      <c r="D346" t="s">
        <v>327</v>
      </c>
      <c r="E346" t="s">
        <v>143</v>
      </c>
      <c r="F346" t="s">
        <v>104</v>
      </c>
    </row>
    <row r="347" spans="1:6" hidden="1">
      <c r="A347">
        <v>4064</v>
      </c>
      <c r="B347" t="s">
        <v>285</v>
      </c>
      <c r="C347" t="s">
        <v>882</v>
      </c>
      <c r="D347" t="s">
        <v>286</v>
      </c>
      <c r="E347" t="s">
        <v>883</v>
      </c>
      <c r="F347" t="s">
        <v>104</v>
      </c>
    </row>
    <row r="348" spans="1:6" hidden="1">
      <c r="A348">
        <v>4065</v>
      </c>
      <c r="B348" t="s">
        <v>884</v>
      </c>
      <c r="C348" t="s">
        <v>885</v>
      </c>
      <c r="D348" t="s">
        <v>886</v>
      </c>
      <c r="E348" t="s">
        <v>887</v>
      </c>
      <c r="F348" t="s">
        <v>104</v>
      </c>
    </row>
    <row r="349" spans="1:6" hidden="1">
      <c r="A349">
        <v>4066</v>
      </c>
      <c r="B349" t="s">
        <v>888</v>
      </c>
      <c r="C349" t="s">
        <v>889</v>
      </c>
      <c r="D349" t="s">
        <v>890</v>
      </c>
      <c r="E349" t="s">
        <v>144</v>
      </c>
      <c r="F349" t="s">
        <v>104</v>
      </c>
    </row>
    <row r="350" spans="1:6" hidden="1">
      <c r="A350">
        <v>4067</v>
      </c>
      <c r="B350" t="s">
        <v>891</v>
      </c>
      <c r="C350" t="s">
        <v>892</v>
      </c>
      <c r="D350" t="s">
        <v>893</v>
      </c>
      <c r="E350" t="s">
        <v>533</v>
      </c>
      <c r="F350" t="s">
        <v>104</v>
      </c>
    </row>
    <row r="351" spans="1:6" hidden="1">
      <c r="A351">
        <v>4178</v>
      </c>
      <c r="B351" t="s">
        <v>895</v>
      </c>
      <c r="C351" t="s">
        <v>896</v>
      </c>
      <c r="D351" t="s">
        <v>897</v>
      </c>
      <c r="E351" t="s">
        <v>227</v>
      </c>
      <c r="F351" t="s">
        <v>102</v>
      </c>
    </row>
    <row r="352" spans="1:6" hidden="1">
      <c r="A352">
        <v>4179</v>
      </c>
      <c r="B352" t="s">
        <v>898</v>
      </c>
      <c r="C352" t="s">
        <v>899</v>
      </c>
      <c r="D352" t="s">
        <v>900</v>
      </c>
      <c r="E352" t="s">
        <v>113</v>
      </c>
      <c r="F352" t="s">
        <v>104</v>
      </c>
    </row>
    <row r="353" spans="1:6" hidden="1">
      <c r="A353">
        <v>4180</v>
      </c>
      <c r="B353" t="s">
        <v>421</v>
      </c>
      <c r="C353" t="s">
        <v>901</v>
      </c>
      <c r="D353" t="s">
        <v>423</v>
      </c>
      <c r="E353" t="s">
        <v>902</v>
      </c>
      <c r="F353" t="s">
        <v>104</v>
      </c>
    </row>
    <row r="354" spans="1:6" hidden="1">
      <c r="A354">
        <v>4181</v>
      </c>
      <c r="B354" t="s">
        <v>903</v>
      </c>
      <c r="C354" t="s">
        <v>904</v>
      </c>
      <c r="D354" t="s">
        <v>905</v>
      </c>
      <c r="E354" t="s">
        <v>321</v>
      </c>
      <c r="F354" t="s">
        <v>104</v>
      </c>
    </row>
    <row r="355" spans="1:6" hidden="1">
      <c r="A355">
        <v>4182</v>
      </c>
      <c r="B355" t="s">
        <v>906</v>
      </c>
      <c r="C355" t="s">
        <v>907</v>
      </c>
      <c r="D355" t="s">
        <v>908</v>
      </c>
      <c r="E355" t="s">
        <v>909</v>
      </c>
      <c r="F355" t="s">
        <v>104</v>
      </c>
    </row>
    <row r="356" spans="1:6" hidden="1">
      <c r="A356">
        <v>4183</v>
      </c>
      <c r="B356" t="s">
        <v>1177</v>
      </c>
      <c r="C356" t="s">
        <v>994</v>
      </c>
      <c r="D356" t="s">
        <v>1353</v>
      </c>
      <c r="E356" t="s">
        <v>617</v>
      </c>
      <c r="F356" t="s">
        <v>119</v>
      </c>
    </row>
    <row r="357" spans="1:6" hidden="1">
      <c r="A357">
        <v>4184</v>
      </c>
      <c r="B357" t="s">
        <v>1178</v>
      </c>
      <c r="C357" t="s">
        <v>1179</v>
      </c>
      <c r="D357" t="s">
        <v>1354</v>
      </c>
      <c r="E357" t="s">
        <v>1355</v>
      </c>
      <c r="F357" t="s">
        <v>119</v>
      </c>
    </row>
    <row r="358" spans="1:6" hidden="1">
      <c r="A358">
        <v>4185</v>
      </c>
      <c r="B358" t="s">
        <v>1180</v>
      </c>
      <c r="C358" t="s">
        <v>175</v>
      </c>
      <c r="D358" t="s">
        <v>1356</v>
      </c>
      <c r="E358" t="s">
        <v>177</v>
      </c>
      <c r="F358" t="s">
        <v>119</v>
      </c>
    </row>
    <row r="359" spans="1:6" hidden="1">
      <c r="A359">
        <v>4186</v>
      </c>
      <c r="B359" t="s">
        <v>1181</v>
      </c>
      <c r="C359" t="s">
        <v>438</v>
      </c>
      <c r="D359" t="s">
        <v>1357</v>
      </c>
      <c r="E359" t="s">
        <v>342</v>
      </c>
      <c r="F359" t="s">
        <v>119</v>
      </c>
    </row>
    <row r="360" spans="1:6" hidden="1">
      <c r="A360">
        <v>4187</v>
      </c>
      <c r="B360" t="s">
        <v>1182</v>
      </c>
      <c r="C360" t="s">
        <v>1183</v>
      </c>
      <c r="D360" t="s">
        <v>1358</v>
      </c>
      <c r="E360" t="s">
        <v>420</v>
      </c>
      <c r="F360" t="s">
        <v>119</v>
      </c>
    </row>
    <row r="361" spans="1:6" hidden="1">
      <c r="A361">
        <v>4188</v>
      </c>
      <c r="B361" t="s">
        <v>1184</v>
      </c>
      <c r="C361" t="s">
        <v>1185</v>
      </c>
      <c r="D361" t="s">
        <v>1359</v>
      </c>
      <c r="E361" t="s">
        <v>1360</v>
      </c>
      <c r="F361" t="s">
        <v>119</v>
      </c>
    </row>
    <row r="362" spans="1:6" hidden="1">
      <c r="A362">
        <v>4189</v>
      </c>
      <c r="B362" t="s">
        <v>635</v>
      </c>
      <c r="C362" t="s">
        <v>1186</v>
      </c>
      <c r="D362" t="s">
        <v>636</v>
      </c>
      <c r="E362" t="s">
        <v>634</v>
      </c>
      <c r="F362" t="s">
        <v>119</v>
      </c>
    </row>
    <row r="363" spans="1:6" hidden="1">
      <c r="A363">
        <v>4312</v>
      </c>
      <c r="B363" t="s">
        <v>314</v>
      </c>
      <c r="C363" t="s">
        <v>915</v>
      </c>
      <c r="D363" t="s">
        <v>315</v>
      </c>
      <c r="E363" t="s">
        <v>916</v>
      </c>
      <c r="F363" t="s">
        <v>102</v>
      </c>
    </row>
    <row r="364" spans="1:6" hidden="1">
      <c r="A364">
        <v>4314</v>
      </c>
      <c r="B364" t="s">
        <v>921</v>
      </c>
      <c r="C364" t="s">
        <v>922</v>
      </c>
      <c r="D364" t="s">
        <v>923</v>
      </c>
      <c r="E364" t="s">
        <v>924</v>
      </c>
      <c r="F364" t="s">
        <v>104</v>
      </c>
    </row>
    <row r="365" spans="1:6" hidden="1">
      <c r="A365">
        <v>4315</v>
      </c>
      <c r="B365" t="s">
        <v>925</v>
      </c>
      <c r="C365" t="s">
        <v>926</v>
      </c>
      <c r="D365" t="s">
        <v>927</v>
      </c>
      <c r="E365" t="s">
        <v>618</v>
      </c>
      <c r="F365" t="s">
        <v>104</v>
      </c>
    </row>
    <row r="366" spans="1:6" hidden="1">
      <c r="A366">
        <v>4316</v>
      </c>
      <c r="B366" t="s">
        <v>1130</v>
      </c>
      <c r="C366" t="s">
        <v>1166</v>
      </c>
      <c r="D366" t="s">
        <v>1320</v>
      </c>
      <c r="E366" t="s">
        <v>554</v>
      </c>
      <c r="F366" t="s">
        <v>104</v>
      </c>
    </row>
    <row r="367" spans="1:6" hidden="1">
      <c r="A367">
        <v>4317</v>
      </c>
      <c r="B367" t="s">
        <v>1187</v>
      </c>
      <c r="C367" t="s">
        <v>1188</v>
      </c>
      <c r="D367" t="s">
        <v>551</v>
      </c>
      <c r="E367" t="s">
        <v>1361</v>
      </c>
      <c r="F367" t="s">
        <v>104</v>
      </c>
    </row>
    <row r="368" spans="1:6" hidden="1">
      <c r="A368">
        <v>4318</v>
      </c>
      <c r="B368" t="s">
        <v>1189</v>
      </c>
      <c r="C368" t="s">
        <v>1190</v>
      </c>
      <c r="D368" t="s">
        <v>1362</v>
      </c>
      <c r="E368" t="s">
        <v>1363</v>
      </c>
      <c r="F368" t="s">
        <v>119</v>
      </c>
    </row>
    <row r="369" spans="1:6" hidden="1">
      <c r="A369">
        <v>4319</v>
      </c>
      <c r="B369" t="s">
        <v>1191</v>
      </c>
      <c r="C369" t="s">
        <v>1192</v>
      </c>
      <c r="D369" t="s">
        <v>1364</v>
      </c>
      <c r="E369" t="s">
        <v>1365</v>
      </c>
      <c r="F369" t="s">
        <v>119</v>
      </c>
    </row>
    <row r="370" spans="1:6" hidden="1">
      <c r="A370">
        <v>4457</v>
      </c>
      <c r="B370" t="s">
        <v>160</v>
      </c>
      <c r="C370" t="s">
        <v>981</v>
      </c>
      <c r="D370" t="s">
        <v>162</v>
      </c>
      <c r="E370" t="s">
        <v>982</v>
      </c>
      <c r="F370" t="s">
        <v>104</v>
      </c>
    </row>
    <row r="371" spans="1:6" hidden="1">
      <c r="A371">
        <v>4465</v>
      </c>
      <c r="B371" t="s">
        <v>946</v>
      </c>
      <c r="C371" t="s">
        <v>400</v>
      </c>
      <c r="D371" t="s">
        <v>947</v>
      </c>
      <c r="E371" t="s">
        <v>401</v>
      </c>
      <c r="F371" t="s">
        <v>102</v>
      </c>
    </row>
    <row r="372" spans="1:6" hidden="1">
      <c r="A372">
        <v>4466</v>
      </c>
      <c r="B372" t="s">
        <v>948</v>
      </c>
      <c r="C372" t="s">
        <v>949</v>
      </c>
      <c r="D372" t="s">
        <v>335</v>
      </c>
      <c r="E372" t="s">
        <v>177</v>
      </c>
      <c r="F372" t="s">
        <v>102</v>
      </c>
    </row>
    <row r="373" spans="1:6" hidden="1">
      <c r="A373">
        <v>4470</v>
      </c>
      <c r="B373" t="s">
        <v>950</v>
      </c>
      <c r="C373" t="s">
        <v>951</v>
      </c>
      <c r="D373" t="s">
        <v>952</v>
      </c>
      <c r="E373" t="s">
        <v>730</v>
      </c>
      <c r="F373" t="s">
        <v>102</v>
      </c>
    </row>
    <row r="374" spans="1:6" hidden="1">
      <c r="A374">
        <v>4472</v>
      </c>
      <c r="B374" t="s">
        <v>956</v>
      </c>
      <c r="C374" t="s">
        <v>642</v>
      </c>
      <c r="D374" t="s">
        <v>957</v>
      </c>
      <c r="E374" t="s">
        <v>644</v>
      </c>
      <c r="F374" t="s">
        <v>102</v>
      </c>
    </row>
    <row r="375" spans="1:6" hidden="1">
      <c r="A375">
        <v>4474</v>
      </c>
      <c r="B375" t="s">
        <v>936</v>
      </c>
      <c r="C375" t="s">
        <v>976</v>
      </c>
      <c r="D375" t="s">
        <v>938</v>
      </c>
      <c r="E375" t="s">
        <v>977</v>
      </c>
      <c r="F375" t="s">
        <v>104</v>
      </c>
    </row>
    <row r="376" spans="1:6" hidden="1">
      <c r="A376">
        <v>4475</v>
      </c>
      <c r="B376" t="s">
        <v>1193</v>
      </c>
      <c r="C376" t="s">
        <v>555</v>
      </c>
      <c r="D376" t="s">
        <v>1366</v>
      </c>
      <c r="E376" t="s">
        <v>556</v>
      </c>
      <c r="F376" t="s">
        <v>104</v>
      </c>
    </row>
    <row r="377" spans="1:6" hidden="1">
      <c r="A377">
        <v>4476</v>
      </c>
      <c r="B377" t="s">
        <v>1194</v>
      </c>
      <c r="C377" t="s">
        <v>352</v>
      </c>
      <c r="D377" t="s">
        <v>1367</v>
      </c>
      <c r="E377" t="s">
        <v>354</v>
      </c>
      <c r="F377" t="s">
        <v>119</v>
      </c>
    </row>
    <row r="378" spans="1:6" hidden="1">
      <c r="A378">
        <v>4477</v>
      </c>
      <c r="B378" t="s">
        <v>1195</v>
      </c>
      <c r="C378" t="s">
        <v>1196</v>
      </c>
      <c r="D378" t="s">
        <v>1368</v>
      </c>
      <c r="E378" t="s">
        <v>1369</v>
      </c>
      <c r="F378" t="s">
        <v>119</v>
      </c>
    </row>
    <row r="379" spans="1:6" hidden="1">
      <c r="A379">
        <v>4478</v>
      </c>
      <c r="B379" t="s">
        <v>1197</v>
      </c>
      <c r="C379" t="s">
        <v>1198</v>
      </c>
      <c r="D379" t="s">
        <v>1370</v>
      </c>
      <c r="E379" t="s">
        <v>1371</v>
      </c>
      <c r="F379" t="s">
        <v>119</v>
      </c>
    </row>
    <row r="380" spans="1:6" hidden="1">
      <c r="A380">
        <v>4479</v>
      </c>
      <c r="B380" t="s">
        <v>1199</v>
      </c>
      <c r="C380" t="s">
        <v>894</v>
      </c>
      <c r="D380" t="s">
        <v>1372</v>
      </c>
      <c r="E380" t="s">
        <v>656</v>
      </c>
      <c r="F380" t="s">
        <v>119</v>
      </c>
    </row>
    <row r="381" spans="1:6" hidden="1">
      <c r="A381">
        <v>4576</v>
      </c>
      <c r="B381" t="s">
        <v>275</v>
      </c>
      <c r="C381" t="s">
        <v>963</v>
      </c>
      <c r="D381" t="s">
        <v>277</v>
      </c>
      <c r="E381" t="s">
        <v>964</v>
      </c>
      <c r="F381" t="s">
        <v>102</v>
      </c>
    </row>
    <row r="382" spans="1:6" hidden="1">
      <c r="A382">
        <v>4628</v>
      </c>
      <c r="B382" t="s">
        <v>212</v>
      </c>
      <c r="C382" t="s">
        <v>1200</v>
      </c>
      <c r="D382" t="s">
        <v>214</v>
      </c>
      <c r="E382" t="s">
        <v>144</v>
      </c>
      <c r="F382" t="s">
        <v>119</v>
      </c>
    </row>
    <row r="383" spans="1:6" hidden="1">
      <c r="A383">
        <v>4855</v>
      </c>
      <c r="B383" t="s">
        <v>972</v>
      </c>
      <c r="C383" t="s">
        <v>973</v>
      </c>
      <c r="D383" t="s">
        <v>974</v>
      </c>
      <c r="E383" t="s">
        <v>975</v>
      </c>
      <c r="F383" t="s">
        <v>104</v>
      </c>
    </row>
    <row r="384" spans="1:6" hidden="1">
      <c r="A384">
        <v>4856</v>
      </c>
      <c r="B384" t="s">
        <v>825</v>
      </c>
      <c r="C384" t="s">
        <v>1201</v>
      </c>
      <c r="D384" t="s">
        <v>1222</v>
      </c>
      <c r="E384" t="s">
        <v>1373</v>
      </c>
      <c r="F384" t="s">
        <v>119</v>
      </c>
    </row>
    <row r="385" spans="1:6" hidden="1">
      <c r="A385">
        <v>4857</v>
      </c>
      <c r="B385" t="s">
        <v>1202</v>
      </c>
      <c r="C385" t="s">
        <v>1203</v>
      </c>
      <c r="D385" t="s">
        <v>1374</v>
      </c>
      <c r="E385" t="s">
        <v>291</v>
      </c>
      <c r="F385" t="s">
        <v>119</v>
      </c>
    </row>
    <row r="386" spans="1:6" hidden="1">
      <c r="B386" t="s">
        <v>742</v>
      </c>
      <c r="C386" t="s">
        <v>1204</v>
      </c>
      <c r="D386" t="s">
        <v>743</v>
      </c>
      <c r="E386" t="s">
        <v>295</v>
      </c>
      <c r="F386" t="s">
        <v>102</v>
      </c>
    </row>
    <row r="387" spans="1:6" hidden="1">
      <c r="B387" t="s">
        <v>425</v>
      </c>
      <c r="C387" t="s">
        <v>1205</v>
      </c>
      <c r="D387" t="s">
        <v>427</v>
      </c>
      <c r="E387" t="s">
        <v>563</v>
      </c>
      <c r="F387" t="s">
        <v>102</v>
      </c>
    </row>
    <row r="388" spans="1:6" hidden="1">
      <c r="B388" t="s">
        <v>1206</v>
      </c>
      <c r="C388" t="s">
        <v>1207</v>
      </c>
      <c r="D388" t="s">
        <v>1375</v>
      </c>
      <c r="E388" t="s">
        <v>507</v>
      </c>
      <c r="F388" t="s">
        <v>102</v>
      </c>
    </row>
    <row r="389" spans="1:6" hidden="1">
      <c r="B389" t="s">
        <v>813</v>
      </c>
      <c r="C389" t="s">
        <v>1037</v>
      </c>
      <c r="D389" t="s">
        <v>815</v>
      </c>
      <c r="E389" t="s">
        <v>338</v>
      </c>
      <c r="F389" t="s">
        <v>102</v>
      </c>
    </row>
    <row r="390" spans="1:6" hidden="1">
      <c r="B390" t="s">
        <v>1208</v>
      </c>
      <c r="C390" t="s">
        <v>1209</v>
      </c>
      <c r="D390" t="s">
        <v>1376</v>
      </c>
      <c r="E390" t="s">
        <v>1377</v>
      </c>
      <c r="F390" t="s">
        <v>104</v>
      </c>
    </row>
    <row r="391" spans="1:6" hidden="1">
      <c r="B391" t="s">
        <v>1210</v>
      </c>
      <c r="C391" t="s">
        <v>1211</v>
      </c>
      <c r="D391" t="s">
        <v>1378</v>
      </c>
      <c r="E391" t="s">
        <v>796</v>
      </c>
      <c r="F391" t="s">
        <v>104</v>
      </c>
    </row>
    <row r="392" spans="1:6" hidden="1">
      <c r="B392" t="s">
        <v>1212</v>
      </c>
      <c r="C392" t="s">
        <v>1213</v>
      </c>
      <c r="D392" t="s">
        <v>1379</v>
      </c>
      <c r="E392" t="s">
        <v>1380</v>
      </c>
      <c r="F392" t="s">
        <v>104</v>
      </c>
    </row>
    <row r="393" spans="1:6" hidden="1">
      <c r="B393" t="s">
        <v>1214</v>
      </c>
      <c r="C393" t="s">
        <v>1215</v>
      </c>
      <c r="D393" t="s">
        <v>1381</v>
      </c>
      <c r="E393" t="s">
        <v>556</v>
      </c>
      <c r="F393" t="s">
        <v>104</v>
      </c>
    </row>
    <row r="394" spans="1:6" hidden="1">
      <c r="A394">
        <v>4310</v>
      </c>
      <c r="B394" t="s">
        <v>314</v>
      </c>
      <c r="C394" t="s">
        <v>910</v>
      </c>
      <c r="D394" t="s">
        <v>315</v>
      </c>
      <c r="E394" t="s">
        <v>911</v>
      </c>
      <c r="F394" t="s">
        <v>102</v>
      </c>
    </row>
    <row r="395" spans="1:6" hidden="1">
      <c r="A395">
        <v>4311</v>
      </c>
      <c r="B395" t="s">
        <v>912</v>
      </c>
      <c r="C395" t="s">
        <v>913</v>
      </c>
      <c r="D395" t="s">
        <v>914</v>
      </c>
      <c r="E395" t="s">
        <v>442</v>
      </c>
      <c r="F395" t="s">
        <v>102</v>
      </c>
    </row>
    <row r="396" spans="1:6" hidden="1">
      <c r="A396">
        <v>4312</v>
      </c>
      <c r="B396" t="s">
        <v>314</v>
      </c>
      <c r="C396" t="s">
        <v>915</v>
      </c>
      <c r="D396" t="s">
        <v>315</v>
      </c>
      <c r="E396" t="s">
        <v>916</v>
      </c>
      <c r="F396" t="s">
        <v>104</v>
      </c>
    </row>
    <row r="397" spans="1:6" hidden="1">
      <c r="A397">
        <v>4313</v>
      </c>
      <c r="B397" t="s">
        <v>917</v>
      </c>
      <c r="C397" t="s">
        <v>918</v>
      </c>
      <c r="D397" t="s">
        <v>919</v>
      </c>
      <c r="E397" t="s">
        <v>920</v>
      </c>
      <c r="F397" t="s">
        <v>102</v>
      </c>
    </row>
    <row r="398" spans="1:6" hidden="1">
      <c r="A398">
        <v>4314</v>
      </c>
      <c r="B398" t="s">
        <v>921</v>
      </c>
      <c r="C398" t="s">
        <v>922</v>
      </c>
      <c r="D398" t="s">
        <v>923</v>
      </c>
      <c r="E398" t="s">
        <v>924</v>
      </c>
      <c r="F398" t="s">
        <v>119</v>
      </c>
    </row>
    <row r="399" spans="1:6" hidden="1">
      <c r="A399">
        <v>4315</v>
      </c>
      <c r="B399" t="s">
        <v>925</v>
      </c>
      <c r="C399" t="s">
        <v>926</v>
      </c>
      <c r="D399" t="s">
        <v>927</v>
      </c>
      <c r="E399" t="s">
        <v>618</v>
      </c>
      <c r="F399" t="s">
        <v>119</v>
      </c>
    </row>
    <row r="400" spans="1:6" hidden="1">
      <c r="A400">
        <v>4458</v>
      </c>
      <c r="B400" t="s">
        <v>928</v>
      </c>
      <c r="C400" t="s">
        <v>739</v>
      </c>
      <c r="D400" t="s">
        <v>929</v>
      </c>
      <c r="E400" t="s">
        <v>741</v>
      </c>
      <c r="F400" t="s">
        <v>102</v>
      </c>
    </row>
    <row r="401" spans="1:6" hidden="1">
      <c r="A401">
        <v>4459</v>
      </c>
      <c r="B401" t="s">
        <v>145</v>
      </c>
      <c r="C401" t="s">
        <v>930</v>
      </c>
      <c r="D401" t="s">
        <v>146</v>
      </c>
      <c r="E401" t="s">
        <v>931</v>
      </c>
      <c r="F401" t="s">
        <v>102</v>
      </c>
    </row>
    <row r="402" spans="1:6" hidden="1">
      <c r="A402">
        <v>4460</v>
      </c>
      <c r="B402" t="s">
        <v>932</v>
      </c>
      <c r="C402" t="s">
        <v>933</v>
      </c>
      <c r="D402" t="s">
        <v>934</v>
      </c>
      <c r="E402" t="s">
        <v>935</v>
      </c>
      <c r="F402" t="s">
        <v>102</v>
      </c>
    </row>
    <row r="403" spans="1:6" hidden="1">
      <c r="A403">
        <v>4462</v>
      </c>
      <c r="B403" t="s">
        <v>936</v>
      </c>
      <c r="C403" t="s">
        <v>937</v>
      </c>
      <c r="D403" t="s">
        <v>938</v>
      </c>
      <c r="E403" t="s">
        <v>939</v>
      </c>
      <c r="F403" t="s">
        <v>102</v>
      </c>
    </row>
    <row r="404" spans="1:6" hidden="1">
      <c r="A404">
        <v>4463</v>
      </c>
      <c r="B404" t="s">
        <v>940</v>
      </c>
      <c r="C404" t="s">
        <v>941</v>
      </c>
      <c r="D404" t="s">
        <v>942</v>
      </c>
      <c r="E404" t="s">
        <v>237</v>
      </c>
      <c r="F404" t="s">
        <v>102</v>
      </c>
    </row>
    <row r="405" spans="1:6" hidden="1">
      <c r="A405">
        <v>4464</v>
      </c>
      <c r="B405" t="s">
        <v>943</v>
      </c>
      <c r="C405" t="s">
        <v>944</v>
      </c>
      <c r="D405" t="s">
        <v>945</v>
      </c>
      <c r="E405" t="s">
        <v>805</v>
      </c>
      <c r="F405" t="s">
        <v>102</v>
      </c>
    </row>
    <row r="406" spans="1:6" hidden="1">
      <c r="A406">
        <v>4465</v>
      </c>
      <c r="B406" t="s">
        <v>946</v>
      </c>
      <c r="C406" t="s">
        <v>400</v>
      </c>
      <c r="D406" t="s">
        <v>947</v>
      </c>
      <c r="E406" t="s">
        <v>401</v>
      </c>
      <c r="F406" t="s">
        <v>104</v>
      </c>
    </row>
    <row r="407" spans="1:6" hidden="1">
      <c r="A407">
        <v>4466</v>
      </c>
      <c r="B407" t="s">
        <v>948</v>
      </c>
      <c r="C407" t="s">
        <v>949</v>
      </c>
      <c r="D407" t="s">
        <v>335</v>
      </c>
      <c r="E407" t="s">
        <v>177</v>
      </c>
      <c r="F407" t="s">
        <v>104</v>
      </c>
    </row>
    <row r="408" spans="1:6" hidden="1">
      <c r="A408">
        <v>4469</v>
      </c>
      <c r="B408" t="s">
        <v>402</v>
      </c>
      <c r="C408" t="s">
        <v>447</v>
      </c>
      <c r="D408" t="s">
        <v>403</v>
      </c>
      <c r="E408" t="s">
        <v>391</v>
      </c>
      <c r="F408" t="s">
        <v>104</v>
      </c>
    </row>
    <row r="409" spans="1:6" hidden="1">
      <c r="A409">
        <v>4470</v>
      </c>
      <c r="B409" t="s">
        <v>950</v>
      </c>
      <c r="C409" t="s">
        <v>951</v>
      </c>
      <c r="D409" t="s">
        <v>952</v>
      </c>
      <c r="E409" t="s">
        <v>730</v>
      </c>
      <c r="F409" t="s">
        <v>104</v>
      </c>
    </row>
    <row r="410" spans="1:6" hidden="1">
      <c r="A410">
        <v>4471</v>
      </c>
      <c r="B410" t="s">
        <v>953</v>
      </c>
      <c r="C410" t="s">
        <v>954</v>
      </c>
      <c r="D410" t="s">
        <v>955</v>
      </c>
      <c r="E410" t="s">
        <v>843</v>
      </c>
      <c r="F410" t="s">
        <v>104</v>
      </c>
    </row>
    <row r="411" spans="1:6" hidden="1">
      <c r="A411">
        <v>4472</v>
      </c>
      <c r="B411" t="s">
        <v>956</v>
      </c>
      <c r="C411" t="s">
        <v>642</v>
      </c>
      <c r="D411" t="s">
        <v>957</v>
      </c>
      <c r="E411" t="s">
        <v>644</v>
      </c>
      <c r="F411" t="s">
        <v>104</v>
      </c>
    </row>
    <row r="412" spans="1:6" hidden="1">
      <c r="A412">
        <v>4574</v>
      </c>
      <c r="B412" t="s">
        <v>958</v>
      </c>
      <c r="C412" t="s">
        <v>257</v>
      </c>
      <c r="D412" t="s">
        <v>959</v>
      </c>
      <c r="E412" t="s">
        <v>259</v>
      </c>
      <c r="F412" t="s">
        <v>102</v>
      </c>
    </row>
    <row r="413" spans="1:6" hidden="1">
      <c r="A413">
        <v>4575</v>
      </c>
      <c r="B413" t="s">
        <v>960</v>
      </c>
      <c r="C413" t="s">
        <v>961</v>
      </c>
      <c r="D413" t="s">
        <v>960</v>
      </c>
      <c r="E413" t="s">
        <v>962</v>
      </c>
      <c r="F413" t="s">
        <v>102</v>
      </c>
    </row>
    <row r="414" spans="1:6" hidden="1">
      <c r="A414">
        <v>4576</v>
      </c>
      <c r="B414" t="s">
        <v>275</v>
      </c>
      <c r="C414" t="s">
        <v>963</v>
      </c>
      <c r="D414" t="s">
        <v>277</v>
      </c>
      <c r="E414" t="s">
        <v>964</v>
      </c>
      <c r="F414" t="s">
        <v>104</v>
      </c>
    </row>
    <row r="415" spans="1:6" hidden="1">
      <c r="A415">
        <v>4627</v>
      </c>
      <c r="B415" t="s">
        <v>965</v>
      </c>
      <c r="C415" t="s">
        <v>966</v>
      </c>
      <c r="D415" t="s">
        <v>967</v>
      </c>
      <c r="E415" t="s">
        <v>968</v>
      </c>
      <c r="F415" t="s">
        <v>104</v>
      </c>
    </row>
    <row r="416" spans="1:6" hidden="1">
      <c r="A416">
        <v>4851</v>
      </c>
      <c r="B416" t="s">
        <v>969</v>
      </c>
      <c r="C416" t="s">
        <v>970</v>
      </c>
      <c r="D416" t="s">
        <v>971</v>
      </c>
      <c r="E416" t="s">
        <v>227</v>
      </c>
      <c r="F416" t="s">
        <v>102</v>
      </c>
    </row>
    <row r="417" spans="1:6" hidden="1">
      <c r="A417">
        <v>4855</v>
      </c>
      <c r="B417" t="s">
        <v>972</v>
      </c>
      <c r="C417" t="s">
        <v>973</v>
      </c>
      <c r="D417" t="s">
        <v>974</v>
      </c>
      <c r="E417" t="s">
        <v>975</v>
      </c>
      <c r="F417" t="s">
        <v>119</v>
      </c>
    </row>
    <row r="418" spans="1:6" hidden="1">
      <c r="A418">
        <v>0</v>
      </c>
      <c r="B418" t="s">
        <v>837</v>
      </c>
      <c r="C418" t="s">
        <v>309</v>
      </c>
      <c r="D418" t="s">
        <v>838</v>
      </c>
      <c r="E418" t="s">
        <v>391</v>
      </c>
      <c r="F418">
        <v>0</v>
      </c>
    </row>
    <row r="419" spans="1:6" hidden="1">
      <c r="A419">
        <v>0</v>
      </c>
      <c r="B419" t="s">
        <v>936</v>
      </c>
      <c r="C419" t="s">
        <v>976</v>
      </c>
      <c r="D419" t="s">
        <v>938</v>
      </c>
      <c r="E419" t="s">
        <v>977</v>
      </c>
      <c r="F419" t="s">
        <v>119</v>
      </c>
    </row>
    <row r="420" spans="1:6" hidden="1">
      <c r="A420">
        <v>0</v>
      </c>
      <c r="B420" t="s">
        <v>387</v>
      </c>
      <c r="C420" t="s">
        <v>978</v>
      </c>
      <c r="D420" t="s">
        <v>388</v>
      </c>
      <c r="E420" t="s">
        <v>979</v>
      </c>
      <c r="F420" t="s">
        <v>119</v>
      </c>
    </row>
    <row r="421" spans="1:6" hidden="1">
      <c r="A421">
        <v>0</v>
      </c>
      <c r="B421" t="s">
        <v>387</v>
      </c>
      <c r="C421" t="s">
        <v>980</v>
      </c>
      <c r="D421" t="s">
        <v>388</v>
      </c>
      <c r="E421" t="s">
        <v>634</v>
      </c>
      <c r="F421" t="s">
        <v>119</v>
      </c>
    </row>
    <row r="422" spans="1:6" hidden="1">
      <c r="A422">
        <v>0</v>
      </c>
      <c r="B422" t="s">
        <v>160</v>
      </c>
      <c r="C422" t="s">
        <v>981</v>
      </c>
      <c r="D422" t="s">
        <v>162</v>
      </c>
      <c r="E422" t="s">
        <v>982</v>
      </c>
      <c r="F422" t="s">
        <v>119</v>
      </c>
    </row>
    <row r="423" spans="1:6" hidden="1"/>
    <row r="424" spans="1:6" hidden="1"/>
    <row r="425" spans="1:6" hidden="1"/>
    <row r="426" spans="1:6" hidden="1"/>
    <row r="427" spans="1:6" hidden="1"/>
    <row r="428" spans="1:6" hidden="1"/>
    <row r="429" spans="1:6" hidden="1"/>
    <row r="430" spans="1:6" hidden="1"/>
    <row r="431" spans="1:6" hidden="1"/>
    <row r="432" spans="1:6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spans="1:6" hidden="1"/>
    <row r="898" spans="1:6" hidden="1"/>
    <row r="899" spans="1:6" hidden="1"/>
    <row r="900" spans="1:6">
      <c r="A900" s="59" t="s">
        <v>39</v>
      </c>
      <c r="B900" s="64" t="s">
        <v>40</v>
      </c>
      <c r="C900" s="64" t="s">
        <v>41</v>
      </c>
      <c r="D900" s="64" t="s">
        <v>42</v>
      </c>
      <c r="E900" s="64" t="s">
        <v>43</v>
      </c>
      <c r="F900" s="64" t="s">
        <v>25</v>
      </c>
    </row>
    <row r="901" spans="1:6">
      <c r="A901" s="63"/>
      <c r="B901" s="63"/>
      <c r="C901" s="63"/>
      <c r="D901" s="63"/>
      <c r="E901" s="63"/>
      <c r="F901" s="63"/>
    </row>
    <row r="902" spans="1:6">
      <c r="A902" s="63"/>
      <c r="B902" s="63"/>
      <c r="C902" s="63"/>
      <c r="D902" s="63"/>
      <c r="E902" s="63"/>
      <c r="F902" s="63"/>
    </row>
    <row r="903" spans="1:6">
      <c r="A903" s="63"/>
      <c r="B903" s="63"/>
      <c r="C903" s="63"/>
      <c r="D903" s="63"/>
      <c r="E903" s="63"/>
      <c r="F903" s="63"/>
    </row>
    <row r="904" spans="1:6">
      <c r="A904" s="63"/>
      <c r="B904" s="63"/>
      <c r="C904" s="63"/>
      <c r="D904" s="63"/>
      <c r="E904" s="63"/>
      <c r="F904" s="63"/>
    </row>
    <row r="905" spans="1:6">
      <c r="A905" s="63"/>
      <c r="B905" s="63"/>
      <c r="C905" s="63"/>
      <c r="D905" s="63"/>
      <c r="E905" s="63"/>
      <c r="F905" s="63"/>
    </row>
    <row r="906" spans="1:6">
      <c r="A906" s="63"/>
      <c r="B906" s="63"/>
      <c r="C906" s="63"/>
      <c r="D906" s="63"/>
      <c r="E906" s="63"/>
      <c r="F906" s="63"/>
    </row>
    <row r="907" spans="1:6">
      <c r="A907" s="63"/>
      <c r="B907" s="63"/>
      <c r="C907" s="63"/>
      <c r="D907" s="63"/>
      <c r="E907" s="63"/>
      <c r="F907" s="63"/>
    </row>
    <row r="908" spans="1:6">
      <c r="A908" s="63"/>
      <c r="B908" s="63"/>
      <c r="C908" s="63"/>
      <c r="D908" s="63"/>
      <c r="E908" s="63"/>
      <c r="F908" s="63"/>
    </row>
    <row r="909" spans="1:6">
      <c r="A909" s="63"/>
      <c r="B909" s="63"/>
      <c r="C909" s="63"/>
      <c r="D909" s="63"/>
      <c r="E909" s="63"/>
      <c r="F909" s="63"/>
    </row>
    <row r="910" spans="1:6">
      <c r="A910" s="63"/>
      <c r="B910" s="63"/>
      <c r="C910" s="63"/>
      <c r="D910" s="63"/>
      <c r="E910" s="63"/>
      <c r="F910" s="63"/>
    </row>
    <row r="911" spans="1:6">
      <c r="A911" s="63"/>
      <c r="B911" s="63"/>
      <c r="C911" s="63"/>
      <c r="D911" s="63"/>
      <c r="E911" s="63"/>
      <c r="F911" s="63"/>
    </row>
    <row r="912" spans="1:6">
      <c r="A912" s="63"/>
      <c r="B912" s="63"/>
      <c r="C912" s="63"/>
      <c r="D912" s="63"/>
      <c r="E912" s="63"/>
      <c r="F912" s="63"/>
    </row>
    <row r="913" spans="1:6">
      <c r="A913" s="63"/>
      <c r="B913" s="63"/>
      <c r="C913" s="63"/>
      <c r="D913" s="63"/>
      <c r="E913" s="63"/>
      <c r="F913" s="63"/>
    </row>
    <row r="914" spans="1:6">
      <c r="A914" s="63"/>
      <c r="B914" s="63"/>
      <c r="C914" s="63"/>
      <c r="D914" s="63"/>
      <c r="E914" s="63"/>
      <c r="F914" s="63"/>
    </row>
    <row r="915" spans="1:6">
      <c r="A915" s="63"/>
      <c r="B915" s="63"/>
      <c r="C915" s="63"/>
      <c r="D915" s="63"/>
      <c r="E915" s="63"/>
      <c r="F915" s="63"/>
    </row>
    <row r="916" spans="1:6">
      <c r="A916" s="63"/>
      <c r="B916" s="63"/>
      <c r="C916" s="63"/>
      <c r="D916" s="63"/>
      <c r="E916" s="63"/>
      <c r="F916" s="63"/>
    </row>
    <row r="917" spans="1:6">
      <c r="A917" s="63"/>
      <c r="B917" s="63"/>
      <c r="C917" s="63"/>
      <c r="D917" s="63"/>
      <c r="E917" s="63"/>
      <c r="F917" s="63"/>
    </row>
    <row r="918" spans="1:6">
      <c r="A918" s="63"/>
      <c r="B918" s="63"/>
      <c r="C918" s="63"/>
      <c r="D918" s="63"/>
      <c r="E918" s="63"/>
      <c r="F918" s="63"/>
    </row>
    <row r="919" spans="1:6">
      <c r="A919" s="63"/>
      <c r="B919" s="63"/>
      <c r="C919" s="63"/>
      <c r="D919" s="63"/>
      <c r="E919" s="63"/>
      <c r="F919" s="63"/>
    </row>
    <row r="920" spans="1:6">
      <c r="A920" s="63"/>
      <c r="B920" s="63"/>
      <c r="C920" s="63"/>
      <c r="D920" s="63"/>
      <c r="E920" s="63"/>
      <c r="F920" s="63"/>
    </row>
    <row r="921" spans="1:6">
      <c r="A921" s="63"/>
      <c r="B921" s="63"/>
      <c r="C921" s="63"/>
      <c r="D921" s="63"/>
      <c r="E921" s="63"/>
      <c r="F921" s="63"/>
    </row>
    <row r="922" spans="1:6">
      <c r="A922" s="63"/>
      <c r="B922" s="63"/>
      <c r="C922" s="63"/>
      <c r="D922" s="63"/>
      <c r="E922" s="63"/>
      <c r="F922" s="63"/>
    </row>
    <row r="923" spans="1:6">
      <c r="A923" s="63"/>
      <c r="B923" s="63"/>
      <c r="C923" s="63"/>
      <c r="D923" s="63"/>
      <c r="E923" s="63"/>
      <c r="F923" s="63"/>
    </row>
    <row r="924" spans="1:6">
      <c r="A924" s="63"/>
      <c r="B924" s="63"/>
      <c r="C924" s="63"/>
      <c r="D924" s="63"/>
      <c r="E924" s="63"/>
      <c r="F924" s="63"/>
    </row>
    <row r="925" spans="1:6">
      <c r="A925" s="63"/>
      <c r="B925" s="63"/>
      <c r="C925" s="63"/>
      <c r="D925" s="63"/>
      <c r="E925" s="63"/>
      <c r="F925" s="63"/>
    </row>
    <row r="926" spans="1:6">
      <c r="A926" s="63"/>
      <c r="B926" s="63"/>
      <c r="C926" s="63"/>
      <c r="D926" s="63"/>
      <c r="E926" s="63"/>
      <c r="F926" s="63"/>
    </row>
    <row r="927" spans="1:6">
      <c r="A927" s="63"/>
      <c r="B927" s="63"/>
      <c r="C927" s="63"/>
      <c r="D927" s="63"/>
      <c r="E927" s="63"/>
      <c r="F927" s="63"/>
    </row>
    <row r="928" spans="1:6">
      <c r="A928" s="63"/>
      <c r="B928" s="63"/>
      <c r="C928" s="63"/>
      <c r="D928" s="63"/>
      <c r="E928" s="63"/>
      <c r="F928" s="63"/>
    </row>
    <row r="929" spans="1:6">
      <c r="A929" s="63"/>
      <c r="B929" s="63"/>
      <c r="C929" s="63"/>
      <c r="D929" s="63"/>
      <c r="E929" s="63"/>
      <c r="F929" s="63"/>
    </row>
    <row r="930" spans="1:6">
      <c r="A930" s="63"/>
      <c r="B930" s="63"/>
      <c r="C930" s="63"/>
      <c r="D930" s="63"/>
      <c r="E930" s="63"/>
      <c r="F930" s="63"/>
    </row>
    <row r="931" spans="1:6">
      <c r="A931" s="63"/>
      <c r="B931" s="63"/>
      <c r="C931" s="63"/>
      <c r="D931" s="63"/>
      <c r="E931" s="63"/>
      <c r="F931" s="63"/>
    </row>
    <row r="932" spans="1:6">
      <c r="A932" s="63"/>
      <c r="B932" s="63"/>
      <c r="C932" s="63"/>
      <c r="D932" s="63"/>
      <c r="E932" s="63"/>
      <c r="F932" s="63"/>
    </row>
    <row r="933" spans="1:6">
      <c r="A933" s="63"/>
      <c r="B933" s="63"/>
      <c r="C933" s="63"/>
      <c r="D933" s="63"/>
      <c r="E933" s="63"/>
      <c r="F933" s="63"/>
    </row>
    <row r="934" spans="1:6">
      <c r="A934" s="63"/>
      <c r="B934" s="63"/>
      <c r="C934" s="63"/>
      <c r="D934" s="63"/>
      <c r="E934" s="63"/>
      <c r="F934" s="63"/>
    </row>
    <row r="935" spans="1:6">
      <c r="A935" s="63"/>
      <c r="B935" s="63"/>
      <c r="C935" s="63"/>
      <c r="D935" s="63"/>
      <c r="E935" s="63"/>
      <c r="F935" s="63"/>
    </row>
    <row r="936" spans="1:6">
      <c r="A936" s="63"/>
      <c r="B936" s="63"/>
      <c r="C936" s="63"/>
      <c r="D936" s="63"/>
      <c r="E936" s="63"/>
      <c r="F936" s="63"/>
    </row>
    <row r="937" spans="1:6">
      <c r="A937" s="63"/>
      <c r="B937" s="63"/>
      <c r="C937" s="63"/>
      <c r="D937" s="63"/>
      <c r="E937" s="63"/>
      <c r="F937" s="63"/>
    </row>
    <row r="938" spans="1:6">
      <c r="A938" s="63"/>
      <c r="B938" s="63"/>
      <c r="C938" s="63"/>
      <c r="D938" s="63"/>
      <c r="E938" s="63"/>
      <c r="F938" s="63"/>
    </row>
    <row r="939" spans="1:6">
      <c r="A939" s="63"/>
      <c r="B939" s="63"/>
      <c r="C939" s="63"/>
      <c r="D939" s="63"/>
      <c r="E939" s="63"/>
      <c r="F939" s="63"/>
    </row>
    <row r="940" spans="1:6">
      <c r="A940" s="63"/>
      <c r="B940" s="63"/>
      <c r="C940" s="63"/>
      <c r="D940" s="63"/>
      <c r="E940" s="63"/>
      <c r="F940" s="63"/>
    </row>
    <row r="941" spans="1:6">
      <c r="A941" s="63"/>
      <c r="B941" s="63"/>
      <c r="C941" s="63"/>
      <c r="D941" s="63"/>
      <c r="E941" s="63"/>
      <c r="F941" s="63"/>
    </row>
    <row r="942" spans="1:6">
      <c r="A942" s="63"/>
      <c r="B942" s="63"/>
      <c r="C942" s="63"/>
      <c r="D942" s="63"/>
      <c r="E942" s="63"/>
      <c r="F942" s="63"/>
    </row>
    <row r="943" spans="1:6">
      <c r="A943" s="63"/>
      <c r="B943" s="63"/>
      <c r="C943" s="63"/>
      <c r="D943" s="63"/>
      <c r="E943" s="63"/>
      <c r="F943" s="63"/>
    </row>
    <row r="944" spans="1:6">
      <c r="A944" s="63"/>
      <c r="B944" s="63"/>
      <c r="C944" s="63"/>
      <c r="D944" s="63"/>
      <c r="E944" s="63"/>
      <c r="F944" s="63"/>
    </row>
    <row r="945" spans="1:6">
      <c r="A945" s="63"/>
      <c r="B945" s="63"/>
      <c r="C945" s="63"/>
      <c r="D945" s="63"/>
      <c r="E945" s="63"/>
      <c r="F945" s="63"/>
    </row>
    <row r="946" spans="1:6">
      <c r="A946" s="63"/>
      <c r="B946" s="63"/>
      <c r="C946" s="63"/>
      <c r="D946" s="63"/>
      <c r="E946" s="63"/>
      <c r="F946" s="63"/>
    </row>
    <row r="947" spans="1:6">
      <c r="A947" s="63"/>
      <c r="B947" s="63"/>
      <c r="C947" s="63"/>
      <c r="D947" s="63"/>
      <c r="E947" s="63"/>
      <c r="F947" s="63"/>
    </row>
    <row r="948" spans="1:6">
      <c r="A948" s="63"/>
      <c r="B948" s="63"/>
      <c r="C948" s="63"/>
      <c r="D948" s="63"/>
      <c r="E948" s="63"/>
      <c r="F948" s="63"/>
    </row>
    <row r="949" spans="1:6">
      <c r="A949" s="63"/>
      <c r="B949" s="63"/>
      <c r="C949" s="63"/>
      <c r="D949" s="63"/>
      <c r="E949" s="63"/>
      <c r="F949" s="63"/>
    </row>
    <row r="950" spans="1:6">
      <c r="A950" s="63"/>
      <c r="B950" s="63"/>
      <c r="C950" s="63"/>
      <c r="D950" s="63"/>
      <c r="E950" s="63"/>
      <c r="F950" s="63"/>
    </row>
    <row r="951" spans="1:6">
      <c r="A951" s="63"/>
      <c r="B951" s="63"/>
      <c r="C951" s="63"/>
      <c r="D951" s="63"/>
      <c r="E951" s="63"/>
      <c r="F951" s="63"/>
    </row>
    <row r="952" spans="1:6">
      <c r="A952" s="63"/>
      <c r="B952" s="63"/>
      <c r="C952" s="63"/>
      <c r="D952" s="63"/>
      <c r="E952" s="63"/>
      <c r="F952" s="63"/>
    </row>
    <row r="953" spans="1:6">
      <c r="A953" s="63"/>
      <c r="B953" s="63"/>
      <c r="C953" s="63"/>
      <c r="D953" s="63"/>
      <c r="E953" s="63"/>
      <c r="F953" s="63"/>
    </row>
    <row r="954" spans="1:6">
      <c r="A954" s="63"/>
      <c r="B954" s="63"/>
      <c r="C954" s="63"/>
      <c r="D954" s="63"/>
      <c r="E954" s="63"/>
      <c r="F954" s="63"/>
    </row>
    <row r="955" spans="1:6">
      <c r="A955" s="63"/>
      <c r="B955" s="63"/>
      <c r="C955" s="63"/>
      <c r="D955" s="63"/>
      <c r="E955" s="63"/>
      <c r="F955" s="63"/>
    </row>
    <row r="956" spans="1:6">
      <c r="A956" s="63"/>
      <c r="B956" s="63"/>
      <c r="C956" s="63"/>
      <c r="D956" s="63"/>
      <c r="E956" s="63"/>
      <c r="F956" s="63"/>
    </row>
    <row r="957" spans="1:6">
      <c r="A957" s="63"/>
      <c r="B957" s="63"/>
      <c r="C957" s="63"/>
      <c r="D957" s="63"/>
      <c r="E957" s="63"/>
      <c r="F957" s="63"/>
    </row>
    <row r="958" spans="1:6">
      <c r="A958" s="63"/>
      <c r="B958" s="63"/>
      <c r="C958" s="63"/>
      <c r="D958" s="63"/>
      <c r="E958" s="63"/>
      <c r="F958" s="63"/>
    </row>
    <row r="959" spans="1:6">
      <c r="A959" s="63"/>
      <c r="B959" s="63"/>
      <c r="C959" s="63"/>
      <c r="D959" s="63"/>
      <c r="E959" s="63"/>
      <c r="F959" s="63"/>
    </row>
    <row r="960" spans="1:6">
      <c r="A960" s="63"/>
      <c r="B960" s="63"/>
      <c r="C960" s="63"/>
      <c r="D960" s="63"/>
      <c r="E960" s="63"/>
      <c r="F960" s="63"/>
    </row>
    <row r="961" spans="1:6">
      <c r="A961" s="63"/>
      <c r="B961" s="63"/>
      <c r="C961" s="63"/>
      <c r="D961" s="63"/>
      <c r="E961" s="63"/>
      <c r="F961" s="63"/>
    </row>
    <row r="962" spans="1:6">
      <c r="A962" s="63"/>
      <c r="B962" s="63"/>
      <c r="C962" s="63"/>
      <c r="D962" s="63"/>
      <c r="E962" s="63"/>
      <c r="F962" s="63"/>
    </row>
    <row r="963" spans="1:6">
      <c r="A963" s="63"/>
      <c r="B963" s="63"/>
      <c r="C963" s="63"/>
      <c r="D963" s="63"/>
      <c r="E963" s="63"/>
      <c r="F963" s="63"/>
    </row>
    <row r="964" spans="1:6">
      <c r="A964" s="63"/>
      <c r="B964" s="63"/>
      <c r="C964" s="63"/>
      <c r="D964" s="63"/>
      <c r="E964" s="63"/>
      <c r="F964" s="63"/>
    </row>
    <row r="965" spans="1:6">
      <c r="A965" s="63"/>
      <c r="B965" s="63"/>
      <c r="C965" s="63"/>
      <c r="D965" s="63"/>
      <c r="E965" s="63"/>
      <c r="F965" s="63"/>
    </row>
    <row r="966" spans="1:6">
      <c r="A966" s="63"/>
      <c r="B966" s="63"/>
      <c r="C966" s="63"/>
      <c r="D966" s="63"/>
      <c r="E966" s="63"/>
      <c r="F966" s="63"/>
    </row>
    <row r="967" spans="1:6">
      <c r="A967" s="63"/>
      <c r="B967" s="63"/>
      <c r="C967" s="63"/>
      <c r="D967" s="63"/>
      <c r="E967" s="63"/>
      <c r="F967" s="63"/>
    </row>
    <row r="968" spans="1:6">
      <c r="A968" s="63"/>
      <c r="B968" s="63"/>
      <c r="C968" s="63"/>
      <c r="D968" s="63"/>
      <c r="E968" s="63"/>
      <c r="F968" s="63"/>
    </row>
    <row r="969" spans="1:6">
      <c r="A969" s="63"/>
      <c r="B969" s="63"/>
      <c r="C969" s="63"/>
      <c r="D969" s="63"/>
      <c r="E969" s="63"/>
      <c r="F969" s="63"/>
    </row>
    <row r="970" spans="1:6">
      <c r="A970" s="63"/>
      <c r="B970" s="63"/>
      <c r="C970" s="63"/>
      <c r="D970" s="63"/>
      <c r="E970" s="63"/>
      <c r="F970" s="63"/>
    </row>
    <row r="971" spans="1:6">
      <c r="A971" s="63"/>
      <c r="B971" s="63"/>
      <c r="C971" s="63"/>
      <c r="D971" s="63"/>
      <c r="E971" s="63"/>
      <c r="F971" s="63"/>
    </row>
    <row r="972" spans="1:6">
      <c r="A972" s="63"/>
      <c r="B972" s="63"/>
      <c r="C972" s="63"/>
      <c r="D972" s="63"/>
      <c r="E972" s="63"/>
      <c r="F972" s="63"/>
    </row>
    <row r="973" spans="1:6">
      <c r="A973" s="63"/>
      <c r="B973" s="63"/>
      <c r="C973" s="63"/>
      <c r="D973" s="63"/>
      <c r="E973" s="63"/>
      <c r="F973" s="63"/>
    </row>
    <row r="974" spans="1:6">
      <c r="A974" s="63"/>
      <c r="B974" s="63"/>
      <c r="C974" s="63"/>
      <c r="D974" s="63"/>
      <c r="E974" s="63"/>
      <c r="F974" s="63"/>
    </row>
    <row r="975" spans="1:6">
      <c r="A975" s="63"/>
      <c r="B975" s="63"/>
      <c r="C975" s="63"/>
      <c r="D975" s="63"/>
      <c r="E975" s="63"/>
      <c r="F975" s="63"/>
    </row>
    <row r="976" spans="1:6">
      <c r="A976" s="63"/>
      <c r="B976" s="63"/>
      <c r="C976" s="63"/>
      <c r="D976" s="63"/>
      <c r="E976" s="63"/>
      <c r="F976" s="63"/>
    </row>
    <row r="977" spans="1:6">
      <c r="A977" s="63"/>
      <c r="B977" s="63"/>
      <c r="C977" s="63"/>
      <c r="D977" s="63"/>
      <c r="E977" s="63"/>
      <c r="F977" s="63"/>
    </row>
    <row r="978" spans="1:6">
      <c r="A978" s="63"/>
      <c r="B978" s="63"/>
      <c r="C978" s="63"/>
      <c r="D978" s="63"/>
      <c r="E978" s="63"/>
      <c r="F978" s="63"/>
    </row>
    <row r="979" spans="1:6">
      <c r="A979" s="63"/>
      <c r="B979" s="63"/>
      <c r="C979" s="63"/>
      <c r="D979" s="63"/>
      <c r="E979" s="63"/>
      <c r="F979" s="63"/>
    </row>
    <row r="980" spans="1:6">
      <c r="A980" s="63"/>
      <c r="B980" s="63"/>
      <c r="C980" s="63"/>
      <c r="D980" s="63"/>
      <c r="E980" s="63"/>
      <c r="F980" s="63"/>
    </row>
    <row r="981" spans="1:6">
      <c r="A981" s="63"/>
      <c r="B981" s="63"/>
      <c r="C981" s="63"/>
      <c r="D981" s="63"/>
      <c r="E981" s="63"/>
      <c r="F981" s="63"/>
    </row>
    <row r="982" spans="1:6">
      <c r="A982" s="63"/>
      <c r="B982" s="63"/>
      <c r="C982" s="63"/>
      <c r="D982" s="63"/>
      <c r="E982" s="63"/>
      <c r="F982" s="63"/>
    </row>
    <row r="983" spans="1:6">
      <c r="A983" s="63"/>
      <c r="B983" s="63"/>
      <c r="C983" s="63"/>
      <c r="D983" s="63"/>
      <c r="E983" s="63"/>
      <c r="F983" s="63"/>
    </row>
    <row r="984" spans="1:6">
      <c r="A984" s="63"/>
      <c r="B984" s="63"/>
      <c r="C984" s="63"/>
      <c r="D984" s="63"/>
      <c r="E984" s="63"/>
      <c r="F984" s="63"/>
    </row>
    <row r="985" spans="1:6">
      <c r="A985" s="63"/>
      <c r="B985" s="63"/>
      <c r="C985" s="63"/>
      <c r="D985" s="63"/>
      <c r="E985" s="63"/>
      <c r="F985" s="63"/>
    </row>
    <row r="986" spans="1:6">
      <c r="A986" s="63"/>
      <c r="B986" s="63"/>
      <c r="C986" s="63"/>
      <c r="D986" s="63"/>
      <c r="E986" s="63"/>
      <c r="F986" s="63"/>
    </row>
    <row r="987" spans="1:6">
      <c r="A987" s="63"/>
      <c r="B987" s="63"/>
      <c r="C987" s="63"/>
      <c r="D987" s="63"/>
      <c r="E987" s="63"/>
      <c r="F987" s="63"/>
    </row>
    <row r="988" spans="1:6">
      <c r="A988" s="63"/>
      <c r="B988" s="63"/>
      <c r="C988" s="63"/>
      <c r="D988" s="63"/>
      <c r="E988" s="63"/>
      <c r="F988" s="63"/>
    </row>
    <row r="989" spans="1:6">
      <c r="A989" s="63"/>
      <c r="B989" s="63"/>
      <c r="C989" s="63"/>
      <c r="D989" s="63"/>
      <c r="E989" s="63"/>
      <c r="F989" s="63"/>
    </row>
    <row r="990" spans="1:6">
      <c r="A990" s="63"/>
      <c r="B990" s="63"/>
      <c r="C990" s="63"/>
      <c r="D990" s="63"/>
      <c r="E990" s="63"/>
      <c r="F990" s="63"/>
    </row>
    <row r="991" spans="1:6">
      <c r="A991" s="63"/>
      <c r="B991" s="63"/>
      <c r="C991" s="63"/>
      <c r="D991" s="63"/>
      <c r="E991" s="63"/>
      <c r="F991" s="63"/>
    </row>
    <row r="992" spans="1:6">
      <c r="A992" s="63"/>
      <c r="B992" s="63"/>
      <c r="C992" s="63"/>
      <c r="D992" s="63"/>
      <c r="E992" s="63"/>
      <c r="F992" s="63"/>
    </row>
    <row r="993" spans="1:6">
      <c r="A993" s="63"/>
      <c r="B993" s="63"/>
      <c r="C993" s="63"/>
      <c r="D993" s="63"/>
      <c r="E993" s="63"/>
      <c r="F993" s="63"/>
    </row>
    <row r="994" spans="1:6">
      <c r="A994" s="63"/>
      <c r="B994" s="63"/>
      <c r="C994" s="63"/>
      <c r="D994" s="63"/>
      <c r="E994" s="63"/>
      <c r="F994" s="63"/>
    </row>
    <row r="995" spans="1:6">
      <c r="A995" s="63"/>
      <c r="B995" s="63"/>
      <c r="C995" s="63"/>
      <c r="D995" s="63"/>
      <c r="E995" s="63"/>
      <c r="F995" s="63"/>
    </row>
    <row r="996" spans="1:6">
      <c r="A996" s="63"/>
      <c r="B996" s="63"/>
      <c r="C996" s="63"/>
      <c r="D996" s="63"/>
      <c r="E996" s="63"/>
      <c r="F996" s="63"/>
    </row>
    <row r="997" spans="1:6">
      <c r="A997" s="63"/>
      <c r="B997" s="63"/>
      <c r="C997" s="63"/>
      <c r="D997" s="63"/>
      <c r="E997" s="63"/>
      <c r="F997" s="63"/>
    </row>
    <row r="998" spans="1:6">
      <c r="A998" s="63"/>
      <c r="B998" s="63"/>
      <c r="C998" s="63"/>
      <c r="D998" s="63"/>
      <c r="E998" s="63"/>
      <c r="F998" s="63"/>
    </row>
    <row r="999" spans="1:6">
      <c r="A999" s="63"/>
      <c r="B999" s="63"/>
      <c r="C999" s="63"/>
      <c r="D999" s="63"/>
      <c r="E999" s="63"/>
      <c r="F999" s="63"/>
    </row>
    <row r="1000" spans="1:6">
      <c r="A1000" s="63"/>
      <c r="B1000" s="63"/>
      <c r="C1000" s="63"/>
      <c r="D1000" s="63"/>
      <c r="E1000" s="63"/>
      <c r="F1000" s="63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9"/>
  <sheetViews>
    <sheetView workbookViewId="0">
      <selection activeCell="J5" sqref="J5"/>
    </sheetView>
  </sheetViews>
  <sheetFormatPr defaultRowHeight="18.75"/>
  <cols>
    <col min="5" max="10" width="11" customWidth="1"/>
  </cols>
  <sheetData>
    <row r="1" spans="1:10">
      <c r="A1" t="s">
        <v>88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</row>
    <row r="2" spans="1:10">
      <c r="A2" t="str">
        <f>IF(記録入力!E7="","",110000+記録入力!$C$1)</f>
        <v/>
      </c>
      <c r="B2" t="str">
        <f>IF(A2="","",記録入力!C2&amp;"B")</f>
        <v/>
      </c>
      <c r="D2" t="str">
        <f>記録入力!N7</f>
        <v/>
      </c>
      <c r="E2" t="str" cm="1">
        <f t="array" ref="E2">INDEX(master2!$A$2:$A$49,COLUMN(A1)+(ROW(A1)-1)*6)</f>
        <v/>
      </c>
      <c r="F2" t="str" cm="1">
        <f t="array" ref="F2">INDEX(master2!$A$2:$A$49,COLUMN(B1)+(ROW(B1)-1)*6)</f>
        <v/>
      </c>
      <c r="G2" t="str" cm="1">
        <f t="array" ref="G2">INDEX(master2!$A$2:$A$49,COLUMN(C1)+(ROW(C1)-1)*6)</f>
        <v/>
      </c>
      <c r="H2" t="str" cm="1">
        <f t="array" ref="H2">INDEX(master2!$A$2:$A$49,COLUMN(D1)+(ROW(D1)-1)*6)</f>
        <v/>
      </c>
      <c r="I2" t="str" cm="1">
        <f t="array" ref="I2">INDEX(master2!$A$2:$A$49,COLUMN(E1)+(ROW(E1)-1)*6)</f>
        <v/>
      </c>
      <c r="J2" t="str" cm="1">
        <f t="array" ref="J2">INDEX(master2!$A$2:$A$49,COLUMN(F1)+(ROW(F1)-1)*6)</f>
        <v/>
      </c>
    </row>
    <row r="3" spans="1:10">
      <c r="A3" t="str">
        <f>IF(記録入力!E13="","",120000+記録入力!$C$1)</f>
        <v/>
      </c>
      <c r="B3" t="str">
        <f>IF(A3="","",記録入力!C2&amp;"C")</f>
        <v/>
      </c>
      <c r="D3" t="str">
        <f>記録入力!N13</f>
        <v/>
      </c>
      <c r="E3" t="str" cm="1">
        <f t="array" ref="E3">INDEX(master2!$A$2:$A$49,COLUMN(A2)+(ROW(A2)-1)*6)</f>
        <v/>
      </c>
      <c r="F3" t="str" cm="1">
        <f t="array" ref="F3">INDEX(master2!$A$2:$A$49,COLUMN(B2)+(ROW(B2)-1)*6)</f>
        <v/>
      </c>
      <c r="G3" t="str" cm="1">
        <f t="array" ref="G3">INDEX(master2!$A$2:$A$49,COLUMN(C2)+(ROW(C2)-1)*6)</f>
        <v/>
      </c>
      <c r="H3" t="str" cm="1">
        <f t="array" ref="H3">INDEX(master2!$A$2:$A$49,COLUMN(D2)+(ROW(D2)-1)*6)</f>
        <v/>
      </c>
      <c r="I3" t="str" cm="1">
        <f t="array" ref="I3">INDEX(master2!$A$2:$A$49,COLUMN(E2)+(ROW(E2)-1)*6)</f>
        <v/>
      </c>
      <c r="J3" t="str" cm="1">
        <f t="array" ref="J3">INDEX(master2!$A$2:$A$49,COLUMN(F2)+(ROW(F2)-1)*6)</f>
        <v/>
      </c>
    </row>
    <row r="4" spans="1:10">
      <c r="A4" t="str">
        <f>IF(記録入力!E19="","",130000+記録入力!$C$1)</f>
        <v/>
      </c>
      <c r="B4" t="str">
        <f>IF(A4="","",記録入力!C2&amp;"D")</f>
        <v/>
      </c>
      <c r="D4" t="str">
        <f>記録入力!N19</f>
        <v/>
      </c>
      <c r="E4" t="str" cm="1">
        <f t="array" ref="E4">INDEX(master2!$A$2:$A$49,COLUMN(A3)+(ROW(A3)-1)*6)</f>
        <v/>
      </c>
      <c r="F4" t="str" cm="1">
        <f t="array" ref="F4">INDEX(master2!$A$2:$A$49,COLUMN(B3)+(ROW(B3)-1)*6)</f>
        <v/>
      </c>
      <c r="G4" t="str" cm="1">
        <f t="array" ref="G4">INDEX(master2!$A$2:$A$49,COLUMN(C3)+(ROW(C3)-1)*6)</f>
        <v/>
      </c>
      <c r="H4" t="str" cm="1">
        <f t="array" ref="H4">INDEX(master2!$A$2:$A$49,COLUMN(D3)+(ROW(D3)-1)*6)</f>
        <v/>
      </c>
      <c r="I4" t="str" cm="1">
        <f t="array" ref="I4">INDEX(master2!$A$2:$A$49,COLUMN(E3)+(ROW(E3)-1)*6)</f>
        <v/>
      </c>
      <c r="J4" t="str" cm="1">
        <f t="array" ref="J4">INDEX(master2!$A$2:$A$49,COLUMN(F3)+(ROW(F3)-1)*6)</f>
        <v/>
      </c>
    </row>
    <row r="5" spans="1:10">
      <c r="A5" t="str">
        <f>IF(記録入力!E25="","",140000+記録入力!$C$1)</f>
        <v/>
      </c>
      <c r="B5" t="str">
        <f>IF(A5="","",記録入力!C2&amp;"E")</f>
        <v/>
      </c>
      <c r="D5" t="str">
        <f>記録入力!N25</f>
        <v/>
      </c>
      <c r="E5" t="str" cm="1">
        <f t="array" ref="E5">INDEX(master2!$A$2:$A$49,COLUMN(A4)+(ROW(A4)-1)*6)</f>
        <v/>
      </c>
      <c r="F5" t="str" cm="1">
        <f t="array" ref="F5">INDEX(master2!$A$2:$A$49,COLUMN(B4)+(ROW(B4)-1)*6)</f>
        <v/>
      </c>
      <c r="G5" t="str" cm="1">
        <f t="array" ref="G5">INDEX(master2!$A$2:$A$49,COLUMN(C4)+(ROW(C4)-1)*6)</f>
        <v/>
      </c>
      <c r="H5" t="str" cm="1">
        <f t="array" ref="H5">INDEX(master2!$A$2:$A$49,COLUMN(D4)+(ROW(D4)-1)*6)</f>
        <v/>
      </c>
      <c r="I5" t="str" cm="1">
        <f t="array" ref="I5">INDEX(master2!$A$2:$A$49,COLUMN(E4)+(ROW(E4)-1)*6)</f>
        <v/>
      </c>
      <c r="J5" t="str" cm="1">
        <f t="array" ref="J5">INDEX(master2!$A$2:$A$49,COLUMN(F4)+(ROW(F4)-1)*6)</f>
        <v/>
      </c>
    </row>
    <row r="6" spans="1:10">
      <c r="A6" t="str">
        <f>IF(記録入力!E31="","",210000+記録入力!$C$1)</f>
        <v/>
      </c>
      <c r="B6" t="str">
        <f>IF(A6="","",記録入力!C2&amp;"B")</f>
        <v/>
      </c>
      <c r="D6" t="str">
        <f>記録入力!N31</f>
        <v/>
      </c>
      <c r="E6" t="str" cm="1">
        <f t="array" ref="E6">INDEX(master2!$A$2:$A$49,COLUMN(A5)+(ROW(A5)-1)*6)</f>
        <v/>
      </c>
      <c r="F6" t="str" cm="1">
        <f t="array" ref="F6">INDEX(master2!$A$2:$A$49,COLUMN(B5)+(ROW(B5)-1)*6)</f>
        <v/>
      </c>
      <c r="G6" t="str" cm="1">
        <f t="array" ref="G6">INDEX(master2!$A$2:$A$49,COLUMN(C5)+(ROW(C5)-1)*6)</f>
        <v/>
      </c>
      <c r="H6" t="str" cm="1">
        <f t="array" ref="H6">INDEX(master2!$A$2:$A$49,COLUMN(D5)+(ROW(D5)-1)*6)</f>
        <v/>
      </c>
      <c r="I6" t="str" cm="1">
        <f t="array" ref="I6">INDEX(master2!$A$2:$A$49,COLUMN(E5)+(ROW(E5)-1)*6)</f>
        <v/>
      </c>
      <c r="J6" t="str" cm="1">
        <f t="array" ref="J6">INDEX(master2!$A$2:$A$49,COLUMN(F5)+(ROW(F5)-1)*6)</f>
        <v/>
      </c>
    </row>
    <row r="7" spans="1:10">
      <c r="A7" t="str">
        <f>IF(記録入力!E37="","",210000+記録入力!$C$1)</f>
        <v/>
      </c>
      <c r="B7" t="str">
        <f>IF(A7="","",記録入力!C2&amp;"C")</f>
        <v/>
      </c>
      <c r="D7" t="str">
        <f>記録入力!N37</f>
        <v/>
      </c>
      <c r="E7" t="str" cm="1">
        <f t="array" ref="E7">INDEX(master2!$A$2:$A$49,COLUMN(A6)+(ROW(A6)-1)*6)</f>
        <v/>
      </c>
      <c r="F7" t="str" cm="1">
        <f t="array" ref="F7">INDEX(master2!$A$2:$A$49,COLUMN(B6)+(ROW(B6)-1)*6)</f>
        <v/>
      </c>
      <c r="G7" t="str" cm="1">
        <f t="array" ref="G7">INDEX(master2!$A$2:$A$49,COLUMN(C6)+(ROW(C6)-1)*6)</f>
        <v/>
      </c>
      <c r="H7" t="str" cm="1">
        <f t="array" ref="H7">INDEX(master2!$A$2:$A$49,COLUMN(D6)+(ROW(D6)-1)*6)</f>
        <v/>
      </c>
      <c r="I7" t="str" cm="1">
        <f t="array" ref="I7">INDEX(master2!$A$2:$A$49,COLUMN(E6)+(ROW(E6)-1)*6)</f>
        <v/>
      </c>
      <c r="J7" t="str" cm="1">
        <f t="array" ref="J7">INDEX(master2!$A$2:$A$49,COLUMN(F6)+(ROW(F6)-1)*6)</f>
        <v/>
      </c>
    </row>
    <row r="8" spans="1:10">
      <c r="A8" t="str">
        <f>IF(記録入力!E43="","",220000+記録入力!$C$1)</f>
        <v/>
      </c>
      <c r="B8" t="str">
        <f>IF(A8="","",記録入力!C2&amp;"D")</f>
        <v/>
      </c>
      <c r="D8" t="str">
        <f>記録入力!N43</f>
        <v/>
      </c>
      <c r="E8" t="str" cm="1">
        <f t="array" ref="E8">INDEX(master2!$A$2:$A$49,COLUMN(A7)+(ROW(A7)-1)*6)</f>
        <v/>
      </c>
      <c r="F8" t="str" cm="1">
        <f t="array" ref="F8">INDEX(master2!$A$2:$A$49,COLUMN(B7)+(ROW(B7)-1)*6)</f>
        <v/>
      </c>
      <c r="G8" t="str" cm="1">
        <f t="array" ref="G8">INDEX(master2!$A$2:$A$49,COLUMN(C7)+(ROW(C7)-1)*6)</f>
        <v/>
      </c>
      <c r="H8" t="str" cm="1">
        <f t="array" ref="H8">INDEX(master2!$A$2:$A$49,COLUMN(D7)+(ROW(D7)-1)*6)</f>
        <v/>
      </c>
      <c r="I8" t="str" cm="1">
        <f t="array" ref="I8">INDEX(master2!$A$2:$A$49,COLUMN(E7)+(ROW(E7)-1)*6)</f>
        <v/>
      </c>
      <c r="J8" t="str" cm="1">
        <f t="array" ref="J8">INDEX(master2!$A$2:$A$49,COLUMN(F7)+(ROW(F7)-1)*6)</f>
        <v/>
      </c>
    </row>
    <row r="9" spans="1:10">
      <c r="A9" t="str">
        <f>IF(記録入力!E49="","",230000+記録入力!$C$1)</f>
        <v/>
      </c>
      <c r="B9" t="str">
        <f>IF(A9="","",記録入力!C2&amp;"E")</f>
        <v/>
      </c>
      <c r="D9" t="str">
        <f>記録入力!N49</f>
        <v/>
      </c>
      <c r="E9" t="str" cm="1">
        <f t="array" ref="E9">INDEX(master2!$A$2:$A$49,COLUMN(A8)+(ROW(A8)-1)*6)</f>
        <v/>
      </c>
      <c r="F9" t="str" cm="1">
        <f t="array" ref="F9">INDEX(master2!$A$2:$A$49,COLUMN(B8)+(ROW(B8)-1)*6)</f>
        <v/>
      </c>
      <c r="G9" t="str" cm="1">
        <f t="array" ref="G9">INDEX(master2!$A$2:$A$49,COLUMN(C8)+(ROW(C8)-1)*6)</f>
        <v/>
      </c>
      <c r="H9" t="str" cm="1">
        <f t="array" ref="H9">INDEX(master2!$A$2:$A$49,COLUMN(D8)+(ROW(D8)-1)*6)</f>
        <v/>
      </c>
      <c r="I9" t="str" cm="1">
        <f t="array" ref="I9">INDEX(master2!$A$2:$A$49,COLUMN(E8)+(ROW(E8)-1)*6)</f>
        <v/>
      </c>
      <c r="J9" t="str" cm="1">
        <f t="array" ref="J9">INDEX(master2!$A$2:$A$49,COLUMN(F8)+(ROW(F8)-1)*6)</f>
        <v/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9"/>
  <sheetViews>
    <sheetView workbookViewId="0">
      <selection activeCell="H10" sqref="H10"/>
    </sheetView>
  </sheetViews>
  <sheetFormatPr defaultRowHeight="18.75"/>
  <cols>
    <col min="1" max="1" width="10.5" bestFit="1" customWidth="1"/>
  </cols>
  <sheetData>
    <row r="1" spans="1:6">
      <c r="A1" t="s">
        <v>88</v>
      </c>
      <c r="B1" t="s">
        <v>89</v>
      </c>
      <c r="C1" t="s">
        <v>90</v>
      </c>
      <c r="D1" t="s">
        <v>98</v>
      </c>
      <c r="E1" t="s">
        <v>99</v>
      </c>
      <c r="F1" t="s">
        <v>100</v>
      </c>
    </row>
    <row r="2" spans="1:6">
      <c r="A2" t="str">
        <f>IF(記録入力!E7="","",228410000+記録入力!E7)</f>
        <v/>
      </c>
      <c r="B2" t="str">
        <f>IFERROR(VLOOKUP(MOD(A2,10000),女子選手!$B$5:$G$103,6,FALSE),"")</f>
        <v/>
      </c>
      <c r="C2" t="str">
        <f>IFERROR(VLOOKUP(MOD(A2,10000),女子選手!$B$5:$G$103,3,FALSE),"")</f>
        <v/>
      </c>
      <c r="D2" t="str">
        <f>IF(A2="","",2)</f>
        <v/>
      </c>
      <c r="E2" t="str">
        <f>IF(A2="","",28)</f>
        <v/>
      </c>
      <c r="F2" t="str">
        <f>IF(A2="","",280000+記録入力!$C$1)</f>
        <v/>
      </c>
    </row>
    <row r="3" spans="1:6">
      <c r="A3" t="str">
        <f>IF(記録入力!E8="","",228410000+記録入力!E8)</f>
        <v/>
      </c>
      <c r="B3" t="str">
        <f>IFERROR(VLOOKUP(MOD(A3,10000),女子選手!$B$5:$G$103,6,FALSE),"")</f>
        <v/>
      </c>
      <c r="C3" t="str">
        <f>IFERROR(VLOOKUP(MOD(A3,10000),女子選手!$B$5:$G$103,3,FALSE),"")</f>
        <v/>
      </c>
      <c r="D3" t="str">
        <f t="shared" ref="D3:D49" si="0">IF(A3="","",2)</f>
        <v/>
      </c>
      <c r="E3" t="str">
        <f t="shared" ref="E3:E49" si="1">IF(A3="","",28)</f>
        <v/>
      </c>
      <c r="F3" t="str">
        <f>IF(A3="","",280000+記録入力!$C$1)</f>
        <v/>
      </c>
    </row>
    <row r="4" spans="1:6">
      <c r="A4" t="str">
        <f>IF(記録入力!E9="","",228410000+記録入力!E9)</f>
        <v/>
      </c>
      <c r="B4" t="str">
        <f>IFERROR(VLOOKUP(MOD(A4,10000),女子選手!$B$5:$G$103,6,FALSE),"")</f>
        <v/>
      </c>
      <c r="C4" t="str">
        <f>IFERROR(VLOOKUP(MOD(A4,10000),女子選手!$B$5:$G$103,3,FALSE),"")</f>
        <v/>
      </c>
      <c r="D4" t="str">
        <f t="shared" si="0"/>
        <v/>
      </c>
      <c r="E4" t="str">
        <f t="shared" si="1"/>
        <v/>
      </c>
      <c r="F4" t="str">
        <f>IF(A4="","",280000+記録入力!$C$1)</f>
        <v/>
      </c>
    </row>
    <row r="5" spans="1:6">
      <c r="A5" t="str">
        <f>IF(記録入力!E10="","",228410000+記録入力!E10)</f>
        <v/>
      </c>
      <c r="B5" t="str">
        <f>IFERROR(VLOOKUP(MOD(A5,10000),女子選手!$B$5:$G$103,6,FALSE),"")</f>
        <v/>
      </c>
      <c r="C5" t="str">
        <f>IFERROR(VLOOKUP(MOD(A5,10000),女子選手!$B$5:$G$103,3,FALSE),"")</f>
        <v/>
      </c>
      <c r="D5" t="str">
        <f t="shared" si="0"/>
        <v/>
      </c>
      <c r="E5" t="str">
        <f t="shared" si="1"/>
        <v/>
      </c>
      <c r="F5" t="str">
        <f>IF(A5="","",280000+記録入力!$C$1)</f>
        <v/>
      </c>
    </row>
    <row r="6" spans="1:6">
      <c r="A6" t="str">
        <f>IF(記録入力!E11="","",228410000+記録入力!E11)</f>
        <v/>
      </c>
      <c r="B6" t="str">
        <f>IFERROR(VLOOKUP(MOD(A6,10000),女子選手!$B$5:$G$103,6,FALSE),"")</f>
        <v/>
      </c>
      <c r="C6" t="str">
        <f>IFERROR(VLOOKUP(MOD(A6,10000),女子選手!$B$5:$G$103,3,FALSE),"")</f>
        <v/>
      </c>
      <c r="D6" t="str">
        <f t="shared" si="0"/>
        <v/>
      </c>
      <c r="E6" t="str">
        <f t="shared" si="1"/>
        <v/>
      </c>
      <c r="F6" t="str">
        <f>IF(A6="","",280000+記録入力!$C$1)</f>
        <v/>
      </c>
    </row>
    <row r="7" spans="1:6">
      <c r="A7" t="str">
        <f>IF(記録入力!E12="","",228410000+記録入力!E12)</f>
        <v/>
      </c>
      <c r="B7" t="str">
        <f>IFERROR(VLOOKUP(MOD(A7,10000),女子選手!$B$5:$G$103,6,FALSE),"")</f>
        <v/>
      </c>
      <c r="C7" t="str">
        <f>IFERROR(VLOOKUP(MOD(A7,10000),女子選手!$B$5:$G$103,3,FALSE),"")</f>
        <v/>
      </c>
      <c r="D7" t="str">
        <f t="shared" si="0"/>
        <v/>
      </c>
      <c r="E7" t="str">
        <f t="shared" si="1"/>
        <v/>
      </c>
      <c r="F7" t="str">
        <f>IF(A7="","",280000+記録入力!$C$1)</f>
        <v/>
      </c>
    </row>
    <row r="8" spans="1:6">
      <c r="A8" t="str">
        <f>IF(記録入力!E13="","",228410000+記録入力!E13)</f>
        <v/>
      </c>
      <c r="B8" t="str">
        <f>IFERROR(VLOOKUP(MOD(A8,10000),女子選手!$B$5:$G$103,6,FALSE),"")</f>
        <v/>
      </c>
      <c r="C8" t="str">
        <f>IFERROR(VLOOKUP(MOD(A8,10000),女子選手!$B$5:$G$103,3,FALSE),"")</f>
        <v/>
      </c>
      <c r="D8" t="str">
        <f t="shared" si="0"/>
        <v/>
      </c>
      <c r="E8" t="str">
        <f t="shared" si="1"/>
        <v/>
      </c>
      <c r="F8" t="str">
        <f>IF(A8="","",280000+記録入力!$C$1)</f>
        <v/>
      </c>
    </row>
    <row r="9" spans="1:6">
      <c r="A9" t="str">
        <f>IF(記録入力!E14="","",228410000+記録入力!E14)</f>
        <v/>
      </c>
      <c r="B9" t="str">
        <f>IFERROR(VLOOKUP(MOD(A9,10000),女子選手!$B$5:$G$103,6,FALSE),"")</f>
        <v/>
      </c>
      <c r="C9" t="str">
        <f>IFERROR(VLOOKUP(MOD(A9,10000),女子選手!$B$5:$G$103,3,FALSE),"")</f>
        <v/>
      </c>
      <c r="D9" t="str">
        <f t="shared" si="0"/>
        <v/>
      </c>
      <c r="E9" t="str">
        <f t="shared" si="1"/>
        <v/>
      </c>
      <c r="F9" t="str">
        <f>IF(A9="","",280000+記録入力!$C$1)</f>
        <v/>
      </c>
    </row>
    <row r="10" spans="1:6">
      <c r="A10" t="str">
        <f>IF(記録入力!E15="","",228410000+記録入力!E15)</f>
        <v/>
      </c>
      <c r="B10" t="str">
        <f>IFERROR(VLOOKUP(MOD(A10,10000),女子選手!$B$5:$G$103,6,FALSE),"")</f>
        <v/>
      </c>
      <c r="C10" t="str">
        <f>IFERROR(VLOOKUP(MOD(A10,10000),女子選手!$B$5:$G$103,3,FALSE),"")</f>
        <v/>
      </c>
      <c r="D10" t="str">
        <f t="shared" si="0"/>
        <v/>
      </c>
      <c r="E10" t="str">
        <f t="shared" si="1"/>
        <v/>
      </c>
      <c r="F10" t="str">
        <f>IF(A10="","",280000+記録入力!$C$1)</f>
        <v/>
      </c>
    </row>
    <row r="11" spans="1:6">
      <c r="A11" t="str">
        <f>IF(記録入力!E16="","",228410000+記録入力!E16)</f>
        <v/>
      </c>
      <c r="B11" t="str">
        <f>IFERROR(VLOOKUP(MOD(A11,10000),女子選手!$B$5:$G$103,6,FALSE),"")</f>
        <v/>
      </c>
      <c r="C11" t="str">
        <f>IFERROR(VLOOKUP(MOD(A11,10000),女子選手!$B$5:$G$103,3,FALSE),"")</f>
        <v/>
      </c>
      <c r="D11" t="str">
        <f t="shared" si="0"/>
        <v/>
      </c>
      <c r="E11" t="str">
        <f t="shared" si="1"/>
        <v/>
      </c>
      <c r="F11" t="str">
        <f>IF(A11="","",280000+記録入力!$C$1)</f>
        <v/>
      </c>
    </row>
    <row r="12" spans="1:6">
      <c r="A12" t="str">
        <f>IF(記録入力!E17="","",228410000+記録入力!E17)</f>
        <v/>
      </c>
      <c r="B12" t="str">
        <f>IFERROR(VLOOKUP(MOD(A12,10000),女子選手!$B$5:$G$103,6,FALSE),"")</f>
        <v/>
      </c>
      <c r="C12" t="str">
        <f>IFERROR(VLOOKUP(MOD(A12,10000),女子選手!$B$5:$G$103,3,FALSE),"")</f>
        <v/>
      </c>
      <c r="D12" t="str">
        <f t="shared" si="0"/>
        <v/>
      </c>
      <c r="E12" t="str">
        <f t="shared" si="1"/>
        <v/>
      </c>
      <c r="F12" t="str">
        <f>IF(A12="","",280000+記録入力!$C$1)</f>
        <v/>
      </c>
    </row>
    <row r="13" spans="1:6">
      <c r="A13" t="str">
        <f>IF(記録入力!E18="","",228410000+記録入力!E18)</f>
        <v/>
      </c>
      <c r="B13" t="str">
        <f>IFERROR(VLOOKUP(MOD(A13,10000),女子選手!$B$5:$G$103,6,FALSE),"")</f>
        <v/>
      </c>
      <c r="C13" t="str">
        <f>IFERROR(VLOOKUP(MOD(A13,10000),女子選手!$B$5:$G$103,3,FALSE),"")</f>
        <v/>
      </c>
      <c r="D13" t="str">
        <f t="shared" si="0"/>
        <v/>
      </c>
      <c r="E13" t="str">
        <f t="shared" si="1"/>
        <v/>
      </c>
      <c r="F13" t="str">
        <f>IF(A13="","",280000+記録入力!$C$1)</f>
        <v/>
      </c>
    </row>
    <row r="14" spans="1:6">
      <c r="A14" t="str">
        <f>IF(記録入力!E19="","",228410000+記録入力!E19)</f>
        <v/>
      </c>
      <c r="B14" t="str">
        <f>IFERROR(VLOOKUP(MOD(A14,10000),女子選手!$B$5:$G$103,6,FALSE),"")</f>
        <v/>
      </c>
      <c r="C14" t="str">
        <f>IFERROR(VLOOKUP(MOD(A14,10000),女子選手!$B$5:$G$103,3,FALSE),"")</f>
        <v/>
      </c>
      <c r="D14" t="str">
        <f t="shared" si="0"/>
        <v/>
      </c>
      <c r="E14" t="str">
        <f t="shared" si="1"/>
        <v/>
      </c>
      <c r="F14" t="str">
        <f>IF(A14="","",280000+記録入力!$C$1)</f>
        <v/>
      </c>
    </row>
    <row r="15" spans="1:6">
      <c r="A15" t="str">
        <f>IF(記録入力!E20="","",228410000+記録入力!E20)</f>
        <v/>
      </c>
      <c r="B15" t="str">
        <f>IFERROR(VLOOKUP(MOD(A15,10000),女子選手!$B$5:$G$103,6,FALSE),"")</f>
        <v/>
      </c>
      <c r="C15" t="str">
        <f>IFERROR(VLOOKUP(MOD(A15,10000),女子選手!$B$5:$G$103,3,FALSE),"")</f>
        <v/>
      </c>
      <c r="D15" t="str">
        <f t="shared" si="0"/>
        <v/>
      </c>
      <c r="E15" t="str">
        <f t="shared" si="1"/>
        <v/>
      </c>
      <c r="F15" t="str">
        <f>IF(A15="","",280000+記録入力!$C$1)</f>
        <v/>
      </c>
    </row>
    <row r="16" spans="1:6">
      <c r="A16" t="str">
        <f>IF(記録入力!E21="","",228410000+記録入力!E21)</f>
        <v/>
      </c>
      <c r="B16" t="str">
        <f>IFERROR(VLOOKUP(MOD(A16,10000),女子選手!$B$5:$G$103,6,FALSE),"")</f>
        <v/>
      </c>
      <c r="C16" t="str">
        <f>IFERROR(VLOOKUP(MOD(A16,10000),女子選手!$B$5:$G$103,3,FALSE),"")</f>
        <v/>
      </c>
      <c r="D16" t="str">
        <f t="shared" si="0"/>
        <v/>
      </c>
      <c r="E16" t="str">
        <f t="shared" si="1"/>
        <v/>
      </c>
      <c r="F16" t="str">
        <f>IF(A16="","",280000+記録入力!$C$1)</f>
        <v/>
      </c>
    </row>
    <row r="17" spans="1:6">
      <c r="A17" t="str">
        <f>IF(記録入力!E22="","",228410000+記録入力!E22)</f>
        <v/>
      </c>
      <c r="B17" t="str">
        <f>IFERROR(VLOOKUP(MOD(A17,10000),女子選手!$B$5:$G$103,6,FALSE),"")</f>
        <v/>
      </c>
      <c r="C17" t="str">
        <f>IFERROR(VLOOKUP(MOD(A17,10000),女子選手!$B$5:$G$103,3,FALSE),"")</f>
        <v/>
      </c>
      <c r="D17" t="str">
        <f t="shared" si="0"/>
        <v/>
      </c>
      <c r="E17" t="str">
        <f t="shared" si="1"/>
        <v/>
      </c>
      <c r="F17" t="str">
        <f>IF(A17="","",280000+記録入力!$C$1)</f>
        <v/>
      </c>
    </row>
    <row r="18" spans="1:6">
      <c r="A18" t="str">
        <f>IF(記録入力!E23="","",228410000+記録入力!E23)</f>
        <v/>
      </c>
      <c r="B18" t="str">
        <f>IFERROR(VLOOKUP(MOD(A18,10000),女子選手!$B$5:$G$103,6,FALSE),"")</f>
        <v/>
      </c>
      <c r="C18" t="str">
        <f>IFERROR(VLOOKUP(MOD(A18,10000),女子選手!$B$5:$G$103,3,FALSE),"")</f>
        <v/>
      </c>
      <c r="D18" t="str">
        <f t="shared" si="0"/>
        <v/>
      </c>
      <c r="E18" t="str">
        <f t="shared" si="1"/>
        <v/>
      </c>
      <c r="F18" t="str">
        <f>IF(A18="","",280000+記録入力!$C$1)</f>
        <v/>
      </c>
    </row>
    <row r="19" spans="1:6">
      <c r="A19" t="str">
        <f>IF(記録入力!E24="","",228410000+記録入力!E24)</f>
        <v/>
      </c>
      <c r="B19" t="str">
        <f>IFERROR(VLOOKUP(MOD(A19,10000),女子選手!$B$5:$G$103,6,FALSE),"")</f>
        <v/>
      </c>
      <c r="C19" t="str">
        <f>IFERROR(VLOOKUP(MOD(A19,10000),女子選手!$B$5:$G$103,3,FALSE),"")</f>
        <v/>
      </c>
      <c r="D19" t="str">
        <f t="shared" si="0"/>
        <v/>
      </c>
      <c r="E19" t="str">
        <f t="shared" si="1"/>
        <v/>
      </c>
      <c r="F19" t="str">
        <f>IF(A19="","",280000+記録入力!$C$1)</f>
        <v/>
      </c>
    </row>
    <row r="20" spans="1:6">
      <c r="A20" t="str">
        <f>IF(記録入力!E25="","",228410000+記録入力!E25)</f>
        <v/>
      </c>
      <c r="B20" t="str">
        <f>IFERROR(VLOOKUP(MOD(A20,10000),女子選手!$B$5:$G$103,6,FALSE),"")</f>
        <v/>
      </c>
      <c r="C20" t="str">
        <f>IFERROR(VLOOKUP(MOD(A20,10000),女子選手!$B$5:$G$103,3,FALSE),"")</f>
        <v/>
      </c>
      <c r="D20" t="str">
        <f t="shared" si="0"/>
        <v/>
      </c>
      <c r="E20" t="str">
        <f t="shared" si="1"/>
        <v/>
      </c>
      <c r="F20" t="str">
        <f>IF(A20="","",280000+記録入力!$C$1)</f>
        <v/>
      </c>
    </row>
    <row r="21" spans="1:6">
      <c r="A21" t="str">
        <f>IF(記録入力!E26="","",228410000+記録入力!E26)</f>
        <v/>
      </c>
      <c r="B21" t="str">
        <f>IFERROR(VLOOKUP(MOD(A21,10000),女子選手!$B$5:$G$103,6,FALSE),"")</f>
        <v/>
      </c>
      <c r="C21" t="str">
        <f>IFERROR(VLOOKUP(MOD(A21,10000),女子選手!$B$5:$G$103,3,FALSE),"")</f>
        <v/>
      </c>
      <c r="D21" t="str">
        <f t="shared" si="0"/>
        <v/>
      </c>
      <c r="E21" t="str">
        <f t="shared" si="1"/>
        <v/>
      </c>
      <c r="F21" t="str">
        <f>IF(A21="","",280000+記録入力!$C$1)</f>
        <v/>
      </c>
    </row>
    <row r="22" spans="1:6">
      <c r="A22" t="str">
        <f>IF(記録入力!E27="","",228410000+記録入力!E27)</f>
        <v/>
      </c>
      <c r="B22" t="str">
        <f>IFERROR(VLOOKUP(MOD(A22,10000),女子選手!$B$5:$G$103,6,FALSE),"")</f>
        <v/>
      </c>
      <c r="C22" t="str">
        <f>IFERROR(VLOOKUP(MOD(A22,10000),女子選手!$B$5:$G$103,3,FALSE),"")</f>
        <v/>
      </c>
      <c r="D22" t="str">
        <f t="shared" si="0"/>
        <v/>
      </c>
      <c r="E22" t="str">
        <f t="shared" si="1"/>
        <v/>
      </c>
      <c r="F22" t="str">
        <f>IF(A22="","",280000+記録入力!$C$1)</f>
        <v/>
      </c>
    </row>
    <row r="23" spans="1:6">
      <c r="A23" t="str">
        <f>IF(記録入力!E28="","",228410000+記録入力!E28)</f>
        <v/>
      </c>
      <c r="B23" t="str">
        <f>IFERROR(VLOOKUP(MOD(A23,10000),女子選手!$B$5:$G$103,6,FALSE),"")</f>
        <v/>
      </c>
      <c r="C23" t="str">
        <f>IFERROR(VLOOKUP(MOD(A23,10000),女子選手!$B$5:$G$103,3,FALSE),"")</f>
        <v/>
      </c>
      <c r="D23" t="str">
        <f t="shared" si="0"/>
        <v/>
      </c>
      <c r="E23" t="str">
        <f t="shared" si="1"/>
        <v/>
      </c>
      <c r="F23" t="str">
        <f>IF(A23="","",280000+記録入力!$C$1)</f>
        <v/>
      </c>
    </row>
    <row r="24" spans="1:6">
      <c r="A24" t="str">
        <f>IF(記録入力!E29="","",228410000+記録入力!E29)</f>
        <v/>
      </c>
      <c r="B24" t="str">
        <f>IFERROR(VLOOKUP(MOD(A24,10000),女子選手!$B$5:$G$103,6,FALSE),"")</f>
        <v/>
      </c>
      <c r="C24" t="str">
        <f>IFERROR(VLOOKUP(MOD(A24,10000),女子選手!$B$5:$G$103,3,FALSE),"")</f>
        <v/>
      </c>
      <c r="D24" t="str">
        <f t="shared" si="0"/>
        <v/>
      </c>
      <c r="E24" t="str">
        <f t="shared" si="1"/>
        <v/>
      </c>
      <c r="F24" t="str">
        <f>IF(A24="","",280000+記録入力!$C$1)</f>
        <v/>
      </c>
    </row>
    <row r="25" spans="1:6">
      <c r="A25" t="str">
        <f>IF(記録入力!E30="","",228410000+記録入力!E30)</f>
        <v/>
      </c>
      <c r="B25" t="str">
        <f>IFERROR(VLOOKUP(MOD(A25,10000),女子選手!$B$5:$G$103,6,FALSE),"")</f>
        <v/>
      </c>
      <c r="C25" t="str">
        <f>IFERROR(VLOOKUP(MOD(A25,10000),女子選手!$B$5:$G$103,3,FALSE),"")</f>
        <v/>
      </c>
      <c r="D25" t="str">
        <f t="shared" si="0"/>
        <v/>
      </c>
      <c r="E25" t="str">
        <f t="shared" si="1"/>
        <v/>
      </c>
      <c r="F25" t="str">
        <f>IF(A25="","",280000+記録入力!$C$1)</f>
        <v/>
      </c>
    </row>
    <row r="26" spans="1:6">
      <c r="A26" t="str">
        <f>IF(記録入力!E31="","",228410000+記録入力!E31)</f>
        <v/>
      </c>
      <c r="B26" t="str">
        <f>IFERROR(VLOOKUP(MOD(A26,10000),女子選手!$B$5:$G$103,6,FALSE),"")</f>
        <v/>
      </c>
      <c r="C26" t="str">
        <f>IFERROR(VLOOKUP(MOD(A26,10000),女子選手!$B$5:$G$103,3,FALSE),"")</f>
        <v/>
      </c>
      <c r="D26" t="str">
        <f t="shared" si="0"/>
        <v/>
      </c>
      <c r="E26" t="str">
        <f t="shared" si="1"/>
        <v/>
      </c>
      <c r="F26" t="str">
        <f>IF(A26="","",280000+記録入力!$C$1)</f>
        <v/>
      </c>
    </row>
    <row r="27" spans="1:6">
      <c r="A27" t="str">
        <f>IF(記録入力!E32="","",228410000+記録入力!E32)</f>
        <v/>
      </c>
      <c r="B27" t="str">
        <f>IFERROR(VLOOKUP(MOD(A27,10000),女子選手!$B$5:$G$103,6,FALSE),"")</f>
        <v/>
      </c>
      <c r="C27" t="str">
        <f>IFERROR(VLOOKUP(MOD(A27,10000),女子選手!$B$5:$G$103,3,FALSE),"")</f>
        <v/>
      </c>
      <c r="D27" t="str">
        <f t="shared" si="0"/>
        <v/>
      </c>
      <c r="E27" t="str">
        <f t="shared" si="1"/>
        <v/>
      </c>
      <c r="F27" t="str">
        <f>IF(A27="","",280000+記録入力!$C$1)</f>
        <v/>
      </c>
    </row>
    <row r="28" spans="1:6">
      <c r="A28" t="str">
        <f>IF(記録入力!E33="","",228410000+記録入力!E33)</f>
        <v/>
      </c>
      <c r="B28" t="str">
        <f>IFERROR(VLOOKUP(MOD(A28,10000),女子選手!$B$5:$G$103,6,FALSE),"")</f>
        <v/>
      </c>
      <c r="C28" t="str">
        <f>IFERROR(VLOOKUP(MOD(A28,10000),女子選手!$B$5:$G$103,3,FALSE),"")</f>
        <v/>
      </c>
      <c r="D28" t="str">
        <f t="shared" si="0"/>
        <v/>
      </c>
      <c r="E28" t="str">
        <f t="shared" si="1"/>
        <v/>
      </c>
      <c r="F28" t="str">
        <f>IF(A28="","",280000+記録入力!$C$1)</f>
        <v/>
      </c>
    </row>
    <row r="29" spans="1:6">
      <c r="A29" t="str">
        <f>IF(記録入力!E34="","",228410000+記録入力!E34)</f>
        <v/>
      </c>
      <c r="B29" t="str">
        <f>IFERROR(VLOOKUP(MOD(A29,10000),女子選手!$B$5:$G$103,6,FALSE),"")</f>
        <v/>
      </c>
      <c r="C29" t="str">
        <f>IFERROR(VLOOKUP(MOD(A29,10000),女子選手!$B$5:$G$103,3,FALSE),"")</f>
        <v/>
      </c>
      <c r="D29" t="str">
        <f t="shared" si="0"/>
        <v/>
      </c>
      <c r="E29" t="str">
        <f t="shared" si="1"/>
        <v/>
      </c>
      <c r="F29" t="str">
        <f>IF(A29="","",280000+記録入力!$C$1)</f>
        <v/>
      </c>
    </row>
    <row r="30" spans="1:6">
      <c r="A30" t="str">
        <f>IF(記録入力!E35="","",228410000+記録入力!E35)</f>
        <v/>
      </c>
      <c r="B30" t="str">
        <f>IFERROR(VLOOKUP(MOD(A30,10000),女子選手!$B$5:$G$103,6,FALSE),"")</f>
        <v/>
      </c>
      <c r="C30" t="str">
        <f>IFERROR(VLOOKUP(MOD(A30,10000),女子選手!$B$5:$G$103,3,FALSE),"")</f>
        <v/>
      </c>
      <c r="D30" t="str">
        <f t="shared" si="0"/>
        <v/>
      </c>
      <c r="E30" t="str">
        <f t="shared" si="1"/>
        <v/>
      </c>
      <c r="F30" t="str">
        <f>IF(A30="","",280000+記録入力!$C$1)</f>
        <v/>
      </c>
    </row>
    <row r="31" spans="1:6">
      <c r="A31" t="str">
        <f>IF(記録入力!E36="","",228410000+記録入力!E36)</f>
        <v/>
      </c>
      <c r="B31" t="str">
        <f>IFERROR(VLOOKUP(MOD(A31,10000),女子選手!$B$5:$G$103,6,FALSE),"")</f>
        <v/>
      </c>
      <c r="C31" t="str">
        <f>IFERROR(VLOOKUP(MOD(A31,10000),女子選手!$B$5:$G$103,3,FALSE),"")</f>
        <v/>
      </c>
      <c r="D31" t="str">
        <f t="shared" si="0"/>
        <v/>
      </c>
      <c r="E31" t="str">
        <f t="shared" si="1"/>
        <v/>
      </c>
      <c r="F31" t="str">
        <f>IF(A31="","",280000+記録入力!$C$1)</f>
        <v/>
      </c>
    </row>
    <row r="32" spans="1:6">
      <c r="A32" t="str">
        <f>IF(記録入力!E37="","",228410000+記録入力!E37)</f>
        <v/>
      </c>
      <c r="B32" t="str">
        <f>IFERROR(VLOOKUP(MOD(A32,10000),女子選手!$B$5:$G$103,6,FALSE),"")</f>
        <v/>
      </c>
      <c r="C32" t="str">
        <f>IFERROR(VLOOKUP(MOD(A32,10000),女子選手!$B$5:$G$103,3,FALSE),"")</f>
        <v/>
      </c>
      <c r="D32" t="str">
        <f t="shared" si="0"/>
        <v/>
      </c>
      <c r="E32" t="str">
        <f t="shared" si="1"/>
        <v/>
      </c>
      <c r="F32" t="str">
        <f>IF(A32="","",280000+記録入力!$C$1)</f>
        <v/>
      </c>
    </row>
    <row r="33" spans="1:6">
      <c r="A33" t="str">
        <f>IF(記録入力!E38="","",228410000+記録入力!E38)</f>
        <v/>
      </c>
      <c r="B33" t="str">
        <f>IFERROR(VLOOKUP(MOD(A33,10000),女子選手!$B$5:$G$103,6,FALSE),"")</f>
        <v/>
      </c>
      <c r="C33" t="str">
        <f>IFERROR(VLOOKUP(MOD(A33,10000),女子選手!$B$5:$G$103,3,FALSE),"")</f>
        <v/>
      </c>
      <c r="D33" t="str">
        <f t="shared" si="0"/>
        <v/>
      </c>
      <c r="E33" t="str">
        <f t="shared" si="1"/>
        <v/>
      </c>
      <c r="F33" t="str">
        <f>IF(A33="","",280000+記録入力!$C$1)</f>
        <v/>
      </c>
    </row>
    <row r="34" spans="1:6">
      <c r="A34" t="str">
        <f>IF(記録入力!E39="","",228410000+記録入力!E39)</f>
        <v/>
      </c>
      <c r="B34" t="str">
        <f>IFERROR(VLOOKUP(MOD(A34,10000),女子選手!$B$5:$G$103,6,FALSE),"")</f>
        <v/>
      </c>
      <c r="C34" t="str">
        <f>IFERROR(VLOOKUP(MOD(A34,10000),女子選手!$B$5:$G$103,3,FALSE),"")</f>
        <v/>
      </c>
      <c r="D34" t="str">
        <f t="shared" si="0"/>
        <v/>
      </c>
      <c r="E34" t="str">
        <f t="shared" si="1"/>
        <v/>
      </c>
      <c r="F34" t="str">
        <f>IF(A34="","",280000+記録入力!$C$1)</f>
        <v/>
      </c>
    </row>
    <row r="35" spans="1:6">
      <c r="A35" t="str">
        <f>IF(記録入力!E40="","",228410000+記録入力!E40)</f>
        <v/>
      </c>
      <c r="B35" t="str">
        <f>IFERROR(VLOOKUP(MOD(A35,10000),女子選手!$B$5:$G$103,6,FALSE),"")</f>
        <v/>
      </c>
      <c r="C35" t="str">
        <f>IFERROR(VLOOKUP(MOD(A35,10000),女子選手!$B$5:$G$103,3,FALSE),"")</f>
        <v/>
      </c>
      <c r="D35" t="str">
        <f t="shared" si="0"/>
        <v/>
      </c>
      <c r="E35" t="str">
        <f t="shared" si="1"/>
        <v/>
      </c>
      <c r="F35" t="str">
        <f>IF(A35="","",280000+記録入力!$C$1)</f>
        <v/>
      </c>
    </row>
    <row r="36" spans="1:6">
      <c r="A36" t="str">
        <f>IF(記録入力!E41="","",228410000+記録入力!E41)</f>
        <v/>
      </c>
      <c r="B36" t="str">
        <f>IFERROR(VLOOKUP(MOD(A36,10000),女子選手!$B$5:$G$103,6,FALSE),"")</f>
        <v/>
      </c>
      <c r="C36" t="str">
        <f>IFERROR(VLOOKUP(MOD(A36,10000),女子選手!$B$5:$G$103,3,FALSE),"")</f>
        <v/>
      </c>
      <c r="D36" t="str">
        <f t="shared" si="0"/>
        <v/>
      </c>
      <c r="E36" t="str">
        <f t="shared" si="1"/>
        <v/>
      </c>
      <c r="F36" t="str">
        <f>IF(A36="","",280000+記録入力!$C$1)</f>
        <v/>
      </c>
    </row>
    <row r="37" spans="1:6">
      <c r="A37" t="str">
        <f>IF(記録入力!E42="","",228410000+記録入力!E42)</f>
        <v/>
      </c>
      <c r="B37" t="str">
        <f>IFERROR(VLOOKUP(MOD(A37,10000),女子選手!$B$5:$G$103,6,FALSE),"")</f>
        <v/>
      </c>
      <c r="C37" t="str">
        <f>IFERROR(VLOOKUP(MOD(A37,10000),女子選手!$B$5:$G$103,3,FALSE),"")</f>
        <v/>
      </c>
      <c r="D37" t="str">
        <f t="shared" si="0"/>
        <v/>
      </c>
      <c r="E37" t="str">
        <f t="shared" si="1"/>
        <v/>
      </c>
      <c r="F37" t="str">
        <f>IF(A37="","",280000+記録入力!$C$1)</f>
        <v/>
      </c>
    </row>
    <row r="38" spans="1:6">
      <c r="A38" t="str">
        <f>IF(記録入力!E43="","",228410000+記録入力!E43)</f>
        <v/>
      </c>
      <c r="B38" t="str">
        <f>IFERROR(VLOOKUP(MOD(A38,10000),女子選手!$B$5:$G$103,6,FALSE),"")</f>
        <v/>
      </c>
      <c r="C38" t="str">
        <f>IFERROR(VLOOKUP(MOD(A38,10000),女子選手!$B$5:$G$103,3,FALSE),"")</f>
        <v/>
      </c>
      <c r="D38" t="str">
        <f t="shared" si="0"/>
        <v/>
      </c>
      <c r="E38" t="str">
        <f t="shared" si="1"/>
        <v/>
      </c>
      <c r="F38" t="str">
        <f>IF(A38="","",280000+記録入力!$C$1)</f>
        <v/>
      </c>
    </row>
    <row r="39" spans="1:6">
      <c r="A39" t="str">
        <f>IF(記録入力!E44="","",228410000+記録入力!E44)</f>
        <v/>
      </c>
      <c r="B39" t="str">
        <f>IFERROR(VLOOKUP(MOD(A39,10000),女子選手!$B$5:$G$103,6,FALSE),"")</f>
        <v/>
      </c>
      <c r="C39" t="str">
        <f>IFERROR(VLOOKUP(MOD(A39,10000),女子選手!$B$5:$G$103,3,FALSE),"")</f>
        <v/>
      </c>
      <c r="D39" t="str">
        <f t="shared" si="0"/>
        <v/>
      </c>
      <c r="E39" t="str">
        <f t="shared" si="1"/>
        <v/>
      </c>
      <c r="F39" t="str">
        <f>IF(A39="","",280000+記録入力!$C$1)</f>
        <v/>
      </c>
    </row>
    <row r="40" spans="1:6">
      <c r="A40" t="str">
        <f>IF(記録入力!E45="","",228410000+記録入力!E45)</f>
        <v/>
      </c>
      <c r="B40" t="str">
        <f>IFERROR(VLOOKUP(MOD(A40,10000),女子選手!$B$5:$G$103,6,FALSE),"")</f>
        <v/>
      </c>
      <c r="C40" t="str">
        <f>IFERROR(VLOOKUP(MOD(A40,10000),女子選手!$B$5:$G$103,3,FALSE),"")</f>
        <v/>
      </c>
      <c r="D40" t="str">
        <f t="shared" si="0"/>
        <v/>
      </c>
      <c r="E40" t="str">
        <f t="shared" si="1"/>
        <v/>
      </c>
      <c r="F40" t="str">
        <f>IF(A40="","",280000+記録入力!$C$1)</f>
        <v/>
      </c>
    </row>
    <row r="41" spans="1:6">
      <c r="A41" t="str">
        <f>IF(記録入力!E46="","",228410000+記録入力!E46)</f>
        <v/>
      </c>
      <c r="B41" t="str">
        <f>IFERROR(VLOOKUP(MOD(A41,10000),女子選手!$B$5:$G$103,6,FALSE),"")</f>
        <v/>
      </c>
      <c r="C41" t="str">
        <f>IFERROR(VLOOKUP(MOD(A41,10000),女子選手!$B$5:$G$103,3,FALSE),"")</f>
        <v/>
      </c>
      <c r="D41" t="str">
        <f t="shared" si="0"/>
        <v/>
      </c>
      <c r="E41" t="str">
        <f t="shared" si="1"/>
        <v/>
      </c>
      <c r="F41" t="str">
        <f>IF(A41="","",280000+記録入力!$C$1)</f>
        <v/>
      </c>
    </row>
    <row r="42" spans="1:6">
      <c r="A42" t="str">
        <f>IF(記録入力!E47="","",228410000+記録入力!E47)</f>
        <v/>
      </c>
      <c r="B42" t="str">
        <f>IFERROR(VLOOKUP(MOD(A42,10000),女子選手!$B$5:$G$103,6,FALSE),"")</f>
        <v/>
      </c>
      <c r="C42" t="str">
        <f>IFERROR(VLOOKUP(MOD(A42,10000),女子選手!$B$5:$G$103,3,FALSE),"")</f>
        <v/>
      </c>
      <c r="D42" t="str">
        <f t="shared" si="0"/>
        <v/>
      </c>
      <c r="E42" t="str">
        <f t="shared" si="1"/>
        <v/>
      </c>
      <c r="F42" t="str">
        <f>IF(A42="","",280000+記録入力!$C$1)</f>
        <v/>
      </c>
    </row>
    <row r="43" spans="1:6">
      <c r="A43" t="str">
        <f>IF(記録入力!E48="","",228410000+記録入力!E48)</f>
        <v/>
      </c>
      <c r="B43" t="str">
        <f>IFERROR(VLOOKUP(MOD(A43,10000),女子選手!$B$5:$G$103,6,FALSE),"")</f>
        <v/>
      </c>
      <c r="C43" t="str">
        <f>IFERROR(VLOOKUP(MOD(A43,10000),女子選手!$B$5:$G$103,3,FALSE),"")</f>
        <v/>
      </c>
      <c r="D43" t="str">
        <f t="shared" si="0"/>
        <v/>
      </c>
      <c r="E43" t="str">
        <f t="shared" si="1"/>
        <v/>
      </c>
      <c r="F43" t="str">
        <f>IF(A43="","",280000+記録入力!$C$1)</f>
        <v/>
      </c>
    </row>
    <row r="44" spans="1:6">
      <c r="A44" t="str">
        <f>IF(記録入力!E49="","",228410000+記録入力!E49)</f>
        <v/>
      </c>
      <c r="B44" t="str">
        <f>IFERROR(VLOOKUP(MOD(A44,10000),女子選手!$B$5:$G$103,6,FALSE),"")</f>
        <v/>
      </c>
      <c r="C44" t="str">
        <f>IFERROR(VLOOKUP(MOD(A44,10000),女子選手!$B$5:$G$103,3,FALSE),"")</f>
        <v/>
      </c>
      <c r="D44" t="str">
        <f t="shared" si="0"/>
        <v/>
      </c>
      <c r="E44" t="str">
        <f t="shared" si="1"/>
        <v/>
      </c>
      <c r="F44" t="str">
        <f>IF(A44="","",280000+記録入力!$C$1)</f>
        <v/>
      </c>
    </row>
    <row r="45" spans="1:6">
      <c r="A45" t="str">
        <f>IF(記録入力!E50="","",228410000+記録入力!E50)</f>
        <v/>
      </c>
      <c r="B45" t="str">
        <f>IFERROR(VLOOKUP(MOD(A45,10000),女子選手!$B$5:$G$103,6,FALSE),"")</f>
        <v/>
      </c>
      <c r="C45" t="str">
        <f>IFERROR(VLOOKUP(MOD(A45,10000),女子選手!$B$5:$G$103,3,FALSE),"")</f>
        <v/>
      </c>
      <c r="D45" t="str">
        <f t="shared" si="0"/>
        <v/>
      </c>
      <c r="E45" t="str">
        <f t="shared" si="1"/>
        <v/>
      </c>
      <c r="F45" t="str">
        <f>IF(A45="","",280000+記録入力!$C$1)</f>
        <v/>
      </c>
    </row>
    <row r="46" spans="1:6">
      <c r="A46" t="str">
        <f>IF(記録入力!E51="","",228410000+記録入力!E51)</f>
        <v/>
      </c>
      <c r="B46" t="str">
        <f>IFERROR(VLOOKUP(MOD(A46,10000),女子選手!$B$5:$G$103,6,FALSE),"")</f>
        <v/>
      </c>
      <c r="C46" t="str">
        <f>IFERROR(VLOOKUP(MOD(A46,10000),女子選手!$B$5:$G$103,3,FALSE),"")</f>
        <v/>
      </c>
      <c r="D46" t="str">
        <f t="shared" si="0"/>
        <v/>
      </c>
      <c r="E46" t="str">
        <f t="shared" si="1"/>
        <v/>
      </c>
      <c r="F46" t="str">
        <f>IF(A46="","",280000+記録入力!$C$1)</f>
        <v/>
      </c>
    </row>
    <row r="47" spans="1:6">
      <c r="A47" t="str">
        <f>IF(記録入力!E52="","",228410000+記録入力!E52)</f>
        <v/>
      </c>
      <c r="B47" t="str">
        <f>IFERROR(VLOOKUP(MOD(A47,10000),女子選手!$B$5:$G$103,6,FALSE),"")</f>
        <v/>
      </c>
      <c r="C47" t="str">
        <f>IFERROR(VLOOKUP(MOD(A47,10000),女子選手!$B$5:$G$103,3,FALSE),"")</f>
        <v/>
      </c>
      <c r="D47" t="str">
        <f t="shared" si="0"/>
        <v/>
      </c>
      <c r="E47" t="str">
        <f t="shared" si="1"/>
        <v/>
      </c>
      <c r="F47" t="str">
        <f>IF(A47="","",280000+記録入力!$C$1)</f>
        <v/>
      </c>
    </row>
    <row r="48" spans="1:6">
      <c r="A48" t="str">
        <f>IF(記録入力!E53="","",228410000+記録入力!E53)</f>
        <v/>
      </c>
      <c r="B48" t="str">
        <f>IFERROR(VLOOKUP(MOD(A48,10000),女子選手!$B$5:$G$103,6,FALSE),"")</f>
        <v/>
      </c>
      <c r="C48" t="str">
        <f>IFERROR(VLOOKUP(MOD(A48,10000),女子選手!$B$5:$G$103,3,FALSE),"")</f>
        <v/>
      </c>
      <c r="D48" t="str">
        <f t="shared" si="0"/>
        <v/>
      </c>
      <c r="E48" t="str">
        <f t="shared" si="1"/>
        <v/>
      </c>
      <c r="F48" t="str">
        <f>IF(A48="","",280000+記録入力!$C$1)</f>
        <v/>
      </c>
    </row>
    <row r="49" spans="1:6">
      <c r="A49" t="str">
        <f>IF(記録入力!E54="","",228410000+記録入力!E54)</f>
        <v/>
      </c>
      <c r="B49" t="str">
        <f>IFERROR(VLOOKUP(MOD(A49,10000),女子選手!$B$5:$G$103,6,FALSE),"")</f>
        <v/>
      </c>
      <c r="C49" t="str">
        <f>IFERROR(VLOOKUP(MOD(A49,10000),女子選手!$B$5:$G$103,3,FALSE),"")</f>
        <v/>
      </c>
      <c r="D49" t="str">
        <f t="shared" si="0"/>
        <v/>
      </c>
      <c r="E49" t="str">
        <f t="shared" si="1"/>
        <v/>
      </c>
      <c r="F49" t="str">
        <f>IF(A49="","",280000+記録入力!$C$1)</f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記録入力</vt:lpstr>
      <vt:lpstr>女子選手</vt:lpstr>
      <vt:lpstr>追加登録選手</vt:lpstr>
      <vt:lpstr>master1</vt:lpstr>
      <vt:lpstr>master2</vt:lpstr>
    </vt:vector>
  </TitlesOfParts>
  <Company>伊丹市立伊丹高等学校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伊丹市立伊丹高等学校</dc:creator>
  <cp:lastModifiedBy>古川 裕士</cp:lastModifiedBy>
  <cp:lastPrinted>2023-07-03T01:16:27Z</cp:lastPrinted>
  <dcterms:created xsi:type="dcterms:W3CDTF">2022-06-06T06:45:58Z</dcterms:created>
  <dcterms:modified xsi:type="dcterms:W3CDTF">2025-06-11T03:59:34Z</dcterms:modified>
</cp:coreProperties>
</file>