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Y:\陸上部\2025\地区別\test\"/>
    </mc:Choice>
  </mc:AlternateContent>
  <xr:revisionPtr revIDLastSave="0" documentId="13_ncr:1_{190CC546-7EBC-4709-8AE1-1AF35F9963C6}" xr6:coauthVersionLast="47" xr6:coauthVersionMax="47" xr10:uidLastSave="{00000000-0000-0000-0000-000000000000}"/>
  <bookViews>
    <workbookView xWindow="-120" yWindow="-120" windowWidth="20730" windowHeight="11040" tabRatio="723" xr2:uid="{00000000-000D-0000-FFFF-FFFF00000000}"/>
  </bookViews>
  <sheets>
    <sheet name="初期設定" sheetId="2" r:id="rId1"/>
    <sheet name="入力" sheetId="11" r:id="rId2"/>
    <sheet name="申込書" sheetId="4" r:id="rId3"/>
    <sheet name="男子選手" sheetId="6" r:id="rId4"/>
    <sheet name="女子選手" sheetId="5" r:id="rId5"/>
    <sheet name="男子選手追加" sheetId="13" r:id="rId6"/>
    <sheet name="女子選手追加" sheetId="14" r:id="rId7"/>
    <sheet name="学校番号" sheetId="3" state="hidden" r:id="rId8"/>
    <sheet name="種目" sheetId="7" state="hidden" r:id="rId9"/>
    <sheet name="作業用" sheetId="16" state="hidden" r:id="rId10"/>
    <sheet name="CSV" sheetId="15" r:id="rId11"/>
    <sheet name="作業領域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49" i="13" l="1"/>
  <c r="C849" i="13" s="1"/>
  <c r="B849" i="13"/>
  <c r="A850" i="13"/>
  <c r="B850" i="13"/>
  <c r="C850" i="13"/>
  <c r="D850" i="13"/>
  <c r="A851" i="13"/>
  <c r="C851" i="13" s="1"/>
  <c r="B851" i="13"/>
  <c r="A852" i="13"/>
  <c r="B852" i="13"/>
  <c r="C852" i="13"/>
  <c r="D852" i="13"/>
  <c r="A853" i="13"/>
  <c r="B853" i="13"/>
  <c r="C853" i="13"/>
  <c r="D853" i="13"/>
  <c r="A854" i="13"/>
  <c r="D854" i="13" s="1"/>
  <c r="B854" i="13"/>
  <c r="C854" i="13"/>
  <c r="A855" i="13"/>
  <c r="B855" i="13"/>
  <c r="C855" i="13"/>
  <c r="D855" i="13"/>
  <c r="A856" i="13"/>
  <c r="B856" i="13"/>
  <c r="C856" i="13"/>
  <c r="D856" i="13"/>
  <c r="A857" i="13"/>
  <c r="D857" i="13" s="1"/>
  <c r="B857" i="13"/>
  <c r="C857" i="13"/>
  <c r="A858" i="13"/>
  <c r="B858" i="13"/>
  <c r="C858" i="13"/>
  <c r="D858" i="13"/>
  <c r="A859" i="13"/>
  <c r="B859" i="13"/>
  <c r="C859" i="13"/>
  <c r="D859" i="13"/>
  <c r="A860" i="13"/>
  <c r="D860" i="13" s="1"/>
  <c r="B860" i="13"/>
  <c r="C860" i="13"/>
  <c r="A861" i="13"/>
  <c r="B861" i="13"/>
  <c r="C861" i="13"/>
  <c r="D861" i="13"/>
  <c r="A862" i="13"/>
  <c r="B862" i="13"/>
  <c r="C862" i="13"/>
  <c r="D862" i="13"/>
  <c r="A863" i="13"/>
  <c r="D863" i="13" s="1"/>
  <c r="B863" i="13"/>
  <c r="C863" i="13"/>
  <c r="A864" i="13"/>
  <c r="B864" i="13"/>
  <c r="C864" i="13"/>
  <c r="D864" i="13"/>
  <c r="A865" i="13"/>
  <c r="B865" i="13"/>
  <c r="C865" i="13"/>
  <c r="D865" i="13"/>
  <c r="A866" i="13"/>
  <c r="D866" i="13" s="1"/>
  <c r="B866" i="13"/>
  <c r="C866" i="13"/>
  <c r="A867" i="13"/>
  <c r="B867" i="13"/>
  <c r="C867" i="13"/>
  <c r="D867" i="13"/>
  <c r="A868" i="13"/>
  <c r="B868" i="13"/>
  <c r="C868" i="13"/>
  <c r="D868" i="13"/>
  <c r="A869" i="13"/>
  <c r="D869" i="13" s="1"/>
  <c r="B869" i="13"/>
  <c r="C869" i="13"/>
  <c r="A870" i="13"/>
  <c r="B870" i="13"/>
  <c r="C870" i="13"/>
  <c r="D870" i="13"/>
  <c r="A871" i="13"/>
  <c r="B871" i="13"/>
  <c r="C871" i="13"/>
  <c r="D871" i="13"/>
  <c r="A872" i="13"/>
  <c r="D872" i="13" s="1"/>
  <c r="B872" i="13"/>
  <c r="C872" i="13"/>
  <c r="D851" i="13" l="1"/>
  <c r="D849" i="13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2" i="16"/>
  <c r="B22" i="4" l="1"/>
  <c r="B23" i="4"/>
  <c r="B24" i="4"/>
  <c r="B25" i="4"/>
  <c r="B26" i="4"/>
  <c r="B27" i="4"/>
  <c r="B28" i="4"/>
  <c r="B29" i="4"/>
  <c r="B30" i="4"/>
  <c r="B31" i="4"/>
  <c r="B32" i="4"/>
  <c r="B33" i="4"/>
  <c r="B34" i="4"/>
  <c r="B19" i="4"/>
  <c r="B20" i="4"/>
  <c r="B21" i="4"/>
  <c r="B17" i="4"/>
  <c r="B18" i="4"/>
  <c r="AW3" i="15" l="1"/>
  <c r="AY3" i="15"/>
  <c r="AW4" i="15"/>
  <c r="AY4" i="15"/>
  <c r="AW5" i="15"/>
  <c r="AY5" i="15"/>
  <c r="AW6" i="15"/>
  <c r="AY6" i="15"/>
  <c r="AW7" i="15"/>
  <c r="AY7" i="15"/>
  <c r="AW2" i="15"/>
  <c r="AY2" i="15"/>
  <c r="AK3" i="15"/>
  <c r="AM3" i="15"/>
  <c r="AK4" i="15"/>
  <c r="AM4" i="15"/>
  <c r="AK5" i="15"/>
  <c r="AM5" i="15"/>
  <c r="AK6" i="15"/>
  <c r="AM6" i="15"/>
  <c r="AK7" i="15"/>
  <c r="AM7" i="15"/>
  <c r="AK2" i="15"/>
  <c r="AM2" i="15"/>
  <c r="Y3" i="15"/>
  <c r="AA3" i="15"/>
  <c r="Y4" i="15"/>
  <c r="AA4" i="15"/>
  <c r="Y5" i="15"/>
  <c r="AA5" i="15"/>
  <c r="Y6" i="15"/>
  <c r="AA6" i="15"/>
  <c r="Y7" i="15"/>
  <c r="AA7" i="15"/>
  <c r="Y2" i="15"/>
  <c r="AA2" i="15"/>
  <c r="M2" i="15"/>
  <c r="O2" i="15"/>
  <c r="M3" i="15"/>
  <c r="O3" i="15"/>
  <c r="M4" i="15"/>
  <c r="O4" i="15"/>
  <c r="M5" i="15"/>
  <c r="O5" i="15"/>
  <c r="M6" i="15"/>
  <c r="O6" i="15"/>
  <c r="M7" i="15"/>
  <c r="O7" i="15"/>
  <c r="M3" i="7" l="1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2" i="7"/>
  <c r="I90" i="16" l="1"/>
  <c r="H90" i="16"/>
  <c r="J90" i="16" s="1"/>
  <c r="G90" i="16"/>
  <c r="F90" i="15" s="1"/>
  <c r="F90" i="16"/>
  <c r="G90" i="15" s="1"/>
  <c r="I66" i="16"/>
  <c r="H66" i="16"/>
  <c r="J66" i="16" s="1"/>
  <c r="G66" i="16"/>
  <c r="F66" i="15" s="1"/>
  <c r="F66" i="16"/>
  <c r="G66" i="15" s="1"/>
  <c r="I42" i="16"/>
  <c r="H42" i="16"/>
  <c r="J42" i="16" s="1"/>
  <c r="G42" i="16"/>
  <c r="F42" i="15" s="1"/>
  <c r="F42" i="16"/>
  <c r="G42" i="15" s="1"/>
  <c r="L6" i="16"/>
  <c r="K6" i="16"/>
  <c r="I6" i="16"/>
  <c r="H6" i="16"/>
  <c r="C99" i="16"/>
  <c r="C99" i="15" s="1"/>
  <c r="I99" i="16"/>
  <c r="H99" i="16"/>
  <c r="J99" i="16" s="1"/>
  <c r="G99" i="16"/>
  <c r="F99" i="15" s="1"/>
  <c r="F99" i="16"/>
  <c r="I87" i="16"/>
  <c r="H87" i="16"/>
  <c r="J87" i="16" s="1"/>
  <c r="G87" i="16"/>
  <c r="F87" i="15" s="1"/>
  <c r="F87" i="16"/>
  <c r="I75" i="16"/>
  <c r="H75" i="16"/>
  <c r="J75" i="16" s="1"/>
  <c r="G75" i="16"/>
  <c r="F75" i="15" s="1"/>
  <c r="F75" i="16"/>
  <c r="I63" i="16"/>
  <c r="H63" i="16"/>
  <c r="J63" i="16" s="1"/>
  <c r="G63" i="16"/>
  <c r="F63" i="15" s="1"/>
  <c r="F63" i="16"/>
  <c r="G63" i="15" s="1"/>
  <c r="C51" i="16"/>
  <c r="C51" i="15" s="1"/>
  <c r="I51" i="16"/>
  <c r="H51" i="16"/>
  <c r="J51" i="16" s="1"/>
  <c r="G51" i="16"/>
  <c r="F51" i="15" s="1"/>
  <c r="F51" i="16"/>
  <c r="I39" i="16"/>
  <c r="H39" i="16"/>
  <c r="J39" i="16" s="1"/>
  <c r="G39" i="16"/>
  <c r="F39" i="15" s="1"/>
  <c r="F39" i="16"/>
  <c r="I27" i="16"/>
  <c r="H27" i="16"/>
  <c r="J27" i="16" s="1"/>
  <c r="G27" i="16"/>
  <c r="F27" i="15" s="1"/>
  <c r="F27" i="16"/>
  <c r="I15" i="16"/>
  <c r="H15" i="16"/>
  <c r="J15" i="16" s="1"/>
  <c r="G15" i="16"/>
  <c r="F15" i="15" s="1"/>
  <c r="F15" i="16"/>
  <c r="G15" i="15" s="1"/>
  <c r="K3" i="16"/>
  <c r="H3" i="16"/>
  <c r="L3" i="16"/>
  <c r="I3" i="16"/>
  <c r="F98" i="16"/>
  <c r="I98" i="16"/>
  <c r="H98" i="16"/>
  <c r="J98" i="16" s="1"/>
  <c r="G98" i="16"/>
  <c r="F98" i="15" s="1"/>
  <c r="I86" i="16"/>
  <c r="H86" i="16"/>
  <c r="J86" i="16" s="1"/>
  <c r="G86" i="16"/>
  <c r="F86" i="15" s="1"/>
  <c r="F86" i="16"/>
  <c r="F74" i="16"/>
  <c r="G74" i="16"/>
  <c r="F74" i="15" s="1"/>
  <c r="I74" i="16"/>
  <c r="H74" i="16"/>
  <c r="J74" i="16" s="1"/>
  <c r="F62" i="16"/>
  <c r="I62" i="16"/>
  <c r="H62" i="16"/>
  <c r="J62" i="16" s="1"/>
  <c r="G62" i="16"/>
  <c r="F62" i="15" s="1"/>
  <c r="F50" i="16"/>
  <c r="I50" i="16"/>
  <c r="H50" i="16"/>
  <c r="J50" i="16" s="1"/>
  <c r="G50" i="16"/>
  <c r="F50" i="15" s="1"/>
  <c r="D38" i="16"/>
  <c r="D38" i="15" s="1"/>
  <c r="G38" i="16"/>
  <c r="F38" i="15" s="1"/>
  <c r="I38" i="16"/>
  <c r="H38" i="16"/>
  <c r="J38" i="16" s="1"/>
  <c r="F38" i="16"/>
  <c r="I26" i="16"/>
  <c r="H26" i="16"/>
  <c r="G26" i="16"/>
  <c r="F26" i="15" s="1"/>
  <c r="F26" i="16"/>
  <c r="G26" i="15" s="1"/>
  <c r="G14" i="16"/>
  <c r="F14" i="15" s="1"/>
  <c r="F14" i="16"/>
  <c r="I14" i="16"/>
  <c r="H14" i="16"/>
  <c r="J14" i="16" s="1"/>
  <c r="I85" i="16"/>
  <c r="H85" i="16"/>
  <c r="J85" i="16" s="1"/>
  <c r="G85" i="16"/>
  <c r="F85" i="15" s="1"/>
  <c r="F85" i="16"/>
  <c r="G85" i="15" s="1"/>
  <c r="I61" i="16"/>
  <c r="H61" i="16"/>
  <c r="J61" i="16" s="1"/>
  <c r="G61" i="16"/>
  <c r="F61" i="15" s="1"/>
  <c r="F61" i="16"/>
  <c r="H25" i="16"/>
  <c r="J25" i="16" s="1"/>
  <c r="G25" i="16"/>
  <c r="F25" i="15" s="1"/>
  <c r="F25" i="16"/>
  <c r="I25" i="16"/>
  <c r="H13" i="16"/>
  <c r="J13" i="16" s="1"/>
  <c r="I13" i="16"/>
  <c r="G13" i="16"/>
  <c r="F13" i="15" s="1"/>
  <c r="F13" i="16"/>
  <c r="G13" i="15" s="1"/>
  <c r="B96" i="16"/>
  <c r="B96" i="15" s="1"/>
  <c r="I96" i="16"/>
  <c r="H96" i="16"/>
  <c r="J96" i="16" s="1"/>
  <c r="G96" i="16"/>
  <c r="F96" i="15" s="1"/>
  <c r="F96" i="16"/>
  <c r="G96" i="15" s="1"/>
  <c r="B84" i="16"/>
  <c r="B84" i="15" s="1"/>
  <c r="I84" i="16"/>
  <c r="H84" i="16"/>
  <c r="J84" i="16" s="1"/>
  <c r="G84" i="16"/>
  <c r="F84" i="15" s="1"/>
  <c r="F84" i="16"/>
  <c r="I72" i="16"/>
  <c r="H72" i="16"/>
  <c r="J72" i="16" s="1"/>
  <c r="G72" i="16"/>
  <c r="F72" i="15" s="1"/>
  <c r="F72" i="16"/>
  <c r="G72" i="15" s="1"/>
  <c r="I60" i="16"/>
  <c r="H60" i="16"/>
  <c r="J60" i="16" s="1"/>
  <c r="G60" i="16"/>
  <c r="F60" i="15" s="1"/>
  <c r="F60" i="16"/>
  <c r="B48" i="16"/>
  <c r="B48" i="15" s="1"/>
  <c r="I48" i="16"/>
  <c r="H48" i="16"/>
  <c r="J48" i="16" s="1"/>
  <c r="G48" i="16"/>
  <c r="F48" i="15" s="1"/>
  <c r="F48" i="16"/>
  <c r="B36" i="16"/>
  <c r="B36" i="15" s="1"/>
  <c r="I36" i="16"/>
  <c r="H36" i="16"/>
  <c r="J36" i="16" s="1"/>
  <c r="G36" i="16"/>
  <c r="F36" i="15" s="1"/>
  <c r="F36" i="16"/>
  <c r="I24" i="16"/>
  <c r="H24" i="16"/>
  <c r="G24" i="16"/>
  <c r="F24" i="15" s="1"/>
  <c r="F24" i="16"/>
  <c r="G24" i="15" s="1"/>
  <c r="I12" i="16"/>
  <c r="H12" i="16"/>
  <c r="G12" i="16"/>
  <c r="F12" i="15" s="1"/>
  <c r="F12" i="16"/>
  <c r="G12" i="15" s="1"/>
  <c r="C95" i="16"/>
  <c r="C95" i="15" s="1"/>
  <c r="F95" i="16"/>
  <c r="G95" i="15" s="1"/>
  <c r="I95" i="16"/>
  <c r="H95" i="16"/>
  <c r="J95" i="16" s="1"/>
  <c r="G95" i="16"/>
  <c r="F95" i="15" s="1"/>
  <c r="C83" i="16"/>
  <c r="C83" i="15" s="1"/>
  <c r="G83" i="16"/>
  <c r="F83" i="15" s="1"/>
  <c r="F83" i="16"/>
  <c r="I83" i="16"/>
  <c r="H83" i="16"/>
  <c r="J83" i="16" s="1"/>
  <c r="I71" i="16"/>
  <c r="G71" i="16"/>
  <c r="F71" i="15" s="1"/>
  <c r="H71" i="16"/>
  <c r="J71" i="16" s="1"/>
  <c r="F71" i="16"/>
  <c r="G71" i="15" s="1"/>
  <c r="I59" i="16"/>
  <c r="H59" i="16"/>
  <c r="J59" i="16" s="1"/>
  <c r="G59" i="16"/>
  <c r="F59" i="15" s="1"/>
  <c r="F59" i="16"/>
  <c r="G59" i="15" s="1"/>
  <c r="G47" i="16"/>
  <c r="F47" i="15" s="1"/>
  <c r="I47" i="16"/>
  <c r="F47" i="16"/>
  <c r="G47" i="15" s="1"/>
  <c r="H47" i="16"/>
  <c r="J47" i="16" s="1"/>
  <c r="F35" i="16"/>
  <c r="G35" i="16"/>
  <c r="F35" i="15" s="1"/>
  <c r="I35" i="16"/>
  <c r="H35" i="16"/>
  <c r="J35" i="16" s="1"/>
  <c r="F23" i="16"/>
  <c r="I23" i="16"/>
  <c r="H23" i="16"/>
  <c r="J23" i="16" s="1"/>
  <c r="G23" i="16"/>
  <c r="F23" i="15" s="1"/>
  <c r="G11" i="16"/>
  <c r="F11" i="15" s="1"/>
  <c r="F11" i="16"/>
  <c r="G11" i="15" s="1"/>
  <c r="I11" i="16"/>
  <c r="H11" i="16"/>
  <c r="I97" i="16"/>
  <c r="H97" i="16"/>
  <c r="J97" i="16" s="1"/>
  <c r="G97" i="16"/>
  <c r="F97" i="15" s="1"/>
  <c r="F97" i="16"/>
  <c r="G97" i="15" s="1"/>
  <c r="I49" i="16"/>
  <c r="H49" i="16"/>
  <c r="J49" i="16" s="1"/>
  <c r="G49" i="16"/>
  <c r="F49" i="15" s="1"/>
  <c r="F49" i="16"/>
  <c r="G49" i="15" s="1"/>
  <c r="I94" i="16"/>
  <c r="H94" i="16"/>
  <c r="J94" i="16" s="1"/>
  <c r="G94" i="16"/>
  <c r="F94" i="15" s="1"/>
  <c r="F94" i="16"/>
  <c r="I82" i="16"/>
  <c r="H82" i="16"/>
  <c r="J82" i="16" s="1"/>
  <c r="G82" i="16"/>
  <c r="F82" i="15" s="1"/>
  <c r="F82" i="16"/>
  <c r="I70" i="16"/>
  <c r="H70" i="16"/>
  <c r="J70" i="16" s="1"/>
  <c r="G70" i="16"/>
  <c r="F70" i="15" s="1"/>
  <c r="F70" i="16"/>
  <c r="I58" i="16"/>
  <c r="H58" i="16"/>
  <c r="J58" i="16" s="1"/>
  <c r="G58" i="16"/>
  <c r="F58" i="15" s="1"/>
  <c r="F58" i="16"/>
  <c r="I46" i="16"/>
  <c r="H46" i="16"/>
  <c r="J46" i="16" s="1"/>
  <c r="G46" i="16"/>
  <c r="F46" i="15" s="1"/>
  <c r="F46" i="16"/>
  <c r="H34" i="16"/>
  <c r="J34" i="16" s="1"/>
  <c r="I34" i="16"/>
  <c r="G34" i="16"/>
  <c r="F34" i="15" s="1"/>
  <c r="F34" i="16"/>
  <c r="D22" i="16"/>
  <c r="D22" i="15" s="1"/>
  <c r="H22" i="16"/>
  <c r="J22" i="16" s="1"/>
  <c r="G22" i="16"/>
  <c r="F22" i="15" s="1"/>
  <c r="F22" i="16"/>
  <c r="I22" i="16"/>
  <c r="L10" i="16"/>
  <c r="K10" i="16"/>
  <c r="H10" i="16"/>
  <c r="I10" i="16"/>
  <c r="I93" i="16"/>
  <c r="H93" i="16"/>
  <c r="J93" i="16" s="1"/>
  <c r="G93" i="16"/>
  <c r="F93" i="15" s="1"/>
  <c r="F93" i="16"/>
  <c r="G93" i="15" s="1"/>
  <c r="I81" i="16"/>
  <c r="H81" i="16"/>
  <c r="J81" i="16" s="1"/>
  <c r="G81" i="16"/>
  <c r="F81" i="15" s="1"/>
  <c r="F81" i="16"/>
  <c r="I69" i="16"/>
  <c r="H69" i="16"/>
  <c r="J69" i="16" s="1"/>
  <c r="G69" i="16"/>
  <c r="F69" i="15" s="1"/>
  <c r="F69" i="16"/>
  <c r="I57" i="16"/>
  <c r="H57" i="16"/>
  <c r="J57" i="16" s="1"/>
  <c r="G57" i="16"/>
  <c r="F57" i="15" s="1"/>
  <c r="F57" i="16"/>
  <c r="I45" i="16"/>
  <c r="H45" i="16"/>
  <c r="J45" i="16" s="1"/>
  <c r="G45" i="16"/>
  <c r="F45" i="15" s="1"/>
  <c r="F45" i="16"/>
  <c r="I33" i="16"/>
  <c r="H33" i="16"/>
  <c r="J33" i="16" s="1"/>
  <c r="G33" i="16"/>
  <c r="F33" i="15" s="1"/>
  <c r="F33" i="16"/>
  <c r="I21" i="16"/>
  <c r="H21" i="16"/>
  <c r="J21" i="16" s="1"/>
  <c r="G21" i="16"/>
  <c r="F21" i="15" s="1"/>
  <c r="F21" i="16"/>
  <c r="L9" i="16"/>
  <c r="K9" i="16"/>
  <c r="M9" i="16" s="1"/>
  <c r="I9" i="16"/>
  <c r="H9" i="16"/>
  <c r="I73" i="16"/>
  <c r="H73" i="16"/>
  <c r="J73" i="16" s="1"/>
  <c r="G73" i="16"/>
  <c r="F73" i="15" s="1"/>
  <c r="F73" i="16"/>
  <c r="H37" i="16"/>
  <c r="J37" i="16" s="1"/>
  <c r="G37" i="16"/>
  <c r="F37" i="15" s="1"/>
  <c r="F37" i="16"/>
  <c r="I37" i="16"/>
  <c r="F92" i="16"/>
  <c r="G92" i="15" s="1"/>
  <c r="I92" i="16"/>
  <c r="H92" i="16"/>
  <c r="J92" i="16" s="1"/>
  <c r="G92" i="16"/>
  <c r="F92" i="15" s="1"/>
  <c r="F80" i="16"/>
  <c r="I80" i="16"/>
  <c r="H80" i="16"/>
  <c r="J80" i="16" s="1"/>
  <c r="G80" i="16"/>
  <c r="F80" i="15" s="1"/>
  <c r="B68" i="16"/>
  <c r="B68" i="15" s="1"/>
  <c r="G68" i="16"/>
  <c r="F68" i="15" s="1"/>
  <c r="F68" i="16"/>
  <c r="I68" i="16"/>
  <c r="H68" i="16"/>
  <c r="J68" i="16" s="1"/>
  <c r="F56" i="16"/>
  <c r="G56" i="15" s="1"/>
  <c r="I56" i="16"/>
  <c r="H56" i="16"/>
  <c r="J56" i="16" s="1"/>
  <c r="G56" i="16"/>
  <c r="F56" i="15" s="1"/>
  <c r="F44" i="16"/>
  <c r="G44" i="15" s="1"/>
  <c r="I44" i="16"/>
  <c r="G44" i="16"/>
  <c r="F44" i="15" s="1"/>
  <c r="H44" i="16"/>
  <c r="J44" i="16" s="1"/>
  <c r="B32" i="16"/>
  <c r="B32" i="15" s="1"/>
  <c r="G32" i="16"/>
  <c r="F32" i="15" s="1"/>
  <c r="F32" i="16"/>
  <c r="G32" i="15" s="1"/>
  <c r="I32" i="16"/>
  <c r="H32" i="16"/>
  <c r="J32" i="16" s="1"/>
  <c r="F20" i="16"/>
  <c r="G20" i="15" s="1"/>
  <c r="I20" i="16"/>
  <c r="G20" i="16"/>
  <c r="F20" i="15" s="1"/>
  <c r="H20" i="16"/>
  <c r="J20" i="16" s="1"/>
  <c r="L8" i="16"/>
  <c r="K8" i="16"/>
  <c r="I8" i="16"/>
  <c r="H8" i="16"/>
  <c r="I91" i="16"/>
  <c r="H91" i="16"/>
  <c r="J91" i="16" s="1"/>
  <c r="G91" i="16"/>
  <c r="F91" i="15" s="1"/>
  <c r="F91" i="16"/>
  <c r="I79" i="16"/>
  <c r="H79" i="16"/>
  <c r="J79" i="16" s="1"/>
  <c r="G79" i="16"/>
  <c r="F79" i="15" s="1"/>
  <c r="F79" i="16"/>
  <c r="G79" i="15" s="1"/>
  <c r="C67" i="16"/>
  <c r="C67" i="15" s="1"/>
  <c r="I67" i="16"/>
  <c r="H67" i="16"/>
  <c r="J67" i="16" s="1"/>
  <c r="G67" i="16"/>
  <c r="F67" i="15" s="1"/>
  <c r="F67" i="16"/>
  <c r="I55" i="16"/>
  <c r="H55" i="16"/>
  <c r="J55" i="16" s="1"/>
  <c r="G55" i="16"/>
  <c r="F55" i="15" s="1"/>
  <c r="F55" i="16"/>
  <c r="I43" i="16"/>
  <c r="H43" i="16"/>
  <c r="J43" i="16" s="1"/>
  <c r="G43" i="16"/>
  <c r="F43" i="15" s="1"/>
  <c r="F43" i="16"/>
  <c r="H31" i="16"/>
  <c r="J31" i="16" s="1"/>
  <c r="G31" i="16"/>
  <c r="F31" i="15" s="1"/>
  <c r="F31" i="16"/>
  <c r="G31" i="15" s="1"/>
  <c r="I31" i="16"/>
  <c r="H19" i="16"/>
  <c r="G19" i="16"/>
  <c r="F19" i="15" s="1"/>
  <c r="F19" i="16"/>
  <c r="G19" i="15" s="1"/>
  <c r="I19" i="16"/>
  <c r="L7" i="16"/>
  <c r="K7" i="16"/>
  <c r="M7" i="16" s="1"/>
  <c r="I7" i="16"/>
  <c r="H7" i="16"/>
  <c r="I30" i="16"/>
  <c r="H30" i="16"/>
  <c r="J30" i="16" s="1"/>
  <c r="G30" i="16"/>
  <c r="F30" i="15" s="1"/>
  <c r="F30" i="16"/>
  <c r="I78" i="16"/>
  <c r="H78" i="16"/>
  <c r="J78" i="16" s="1"/>
  <c r="G78" i="16"/>
  <c r="F78" i="15" s="1"/>
  <c r="F78" i="16"/>
  <c r="D54" i="16"/>
  <c r="D54" i="15" s="1"/>
  <c r="I54" i="16"/>
  <c r="H54" i="16"/>
  <c r="J54" i="16" s="1"/>
  <c r="G54" i="16"/>
  <c r="F54" i="15" s="1"/>
  <c r="F54" i="16"/>
  <c r="I18" i="16"/>
  <c r="H18" i="16"/>
  <c r="J18" i="16" s="1"/>
  <c r="G18" i="16"/>
  <c r="F18" i="15" s="1"/>
  <c r="F18" i="16"/>
  <c r="F89" i="16"/>
  <c r="I89" i="16"/>
  <c r="H89" i="16"/>
  <c r="J89" i="16" s="1"/>
  <c r="G89" i="16"/>
  <c r="F89" i="15" s="1"/>
  <c r="G77" i="16"/>
  <c r="F77" i="15" s="1"/>
  <c r="I77" i="16"/>
  <c r="F77" i="16"/>
  <c r="G77" i="15" s="1"/>
  <c r="H77" i="16"/>
  <c r="J77" i="16" s="1"/>
  <c r="F65" i="16"/>
  <c r="G65" i="16"/>
  <c r="F65" i="15" s="1"/>
  <c r="I65" i="16"/>
  <c r="H65" i="16"/>
  <c r="J65" i="16" s="1"/>
  <c r="G53" i="16"/>
  <c r="F53" i="15" s="1"/>
  <c r="F53" i="16"/>
  <c r="G53" i="15" s="1"/>
  <c r="I53" i="16"/>
  <c r="H53" i="16"/>
  <c r="J53" i="16" s="1"/>
  <c r="F41" i="16"/>
  <c r="G41" i="15" s="1"/>
  <c r="I41" i="16"/>
  <c r="H41" i="16"/>
  <c r="J41" i="16" s="1"/>
  <c r="G41" i="16"/>
  <c r="F41" i="15" s="1"/>
  <c r="F29" i="16"/>
  <c r="G29" i="15" s="1"/>
  <c r="G29" i="16"/>
  <c r="F29" i="15" s="1"/>
  <c r="I29" i="16"/>
  <c r="H29" i="16"/>
  <c r="G17" i="16"/>
  <c r="F17" i="15" s="1"/>
  <c r="F17" i="16"/>
  <c r="G17" i="15" s="1"/>
  <c r="I17" i="16"/>
  <c r="H17" i="16"/>
  <c r="L5" i="16"/>
  <c r="K5" i="16"/>
  <c r="I5" i="16"/>
  <c r="H5" i="16"/>
  <c r="B100" i="16"/>
  <c r="B100" i="15" s="1"/>
  <c r="I100" i="16"/>
  <c r="H100" i="16"/>
  <c r="J100" i="16" s="1"/>
  <c r="G100" i="16"/>
  <c r="F100" i="15" s="1"/>
  <c r="F100" i="16"/>
  <c r="I88" i="16"/>
  <c r="H88" i="16"/>
  <c r="J88" i="16" s="1"/>
  <c r="G88" i="16"/>
  <c r="F88" i="15" s="1"/>
  <c r="F88" i="16"/>
  <c r="G88" i="15" s="1"/>
  <c r="B76" i="16"/>
  <c r="B76" i="15" s="1"/>
  <c r="I76" i="16"/>
  <c r="H76" i="16"/>
  <c r="J76" i="16" s="1"/>
  <c r="G76" i="16"/>
  <c r="F76" i="15" s="1"/>
  <c r="F76" i="16"/>
  <c r="G76" i="15" s="1"/>
  <c r="B64" i="16"/>
  <c r="B64" i="15" s="1"/>
  <c r="I64" i="16"/>
  <c r="H64" i="16"/>
  <c r="J64" i="16" s="1"/>
  <c r="G64" i="16"/>
  <c r="F64" i="15" s="1"/>
  <c r="F64" i="16"/>
  <c r="B52" i="16"/>
  <c r="B52" i="15" s="1"/>
  <c r="I52" i="16"/>
  <c r="H52" i="16"/>
  <c r="J52" i="16" s="1"/>
  <c r="G52" i="16"/>
  <c r="F52" i="15" s="1"/>
  <c r="F52" i="16"/>
  <c r="H40" i="16"/>
  <c r="J40" i="16" s="1"/>
  <c r="G40" i="16"/>
  <c r="F40" i="15" s="1"/>
  <c r="F40" i="16"/>
  <c r="G40" i="15" s="1"/>
  <c r="I40" i="16"/>
  <c r="H28" i="16"/>
  <c r="J28" i="16" s="1"/>
  <c r="G28" i="16"/>
  <c r="F28" i="15" s="1"/>
  <c r="F28" i="16"/>
  <c r="G28" i="15" s="1"/>
  <c r="I28" i="16"/>
  <c r="H16" i="16"/>
  <c r="J16" i="16" s="1"/>
  <c r="G16" i="16"/>
  <c r="F16" i="15" s="1"/>
  <c r="F16" i="16"/>
  <c r="I16" i="16"/>
  <c r="I4" i="16"/>
  <c r="H4" i="16"/>
  <c r="J4" i="16" s="1"/>
  <c r="B80" i="16"/>
  <c r="B80" i="15" s="1"/>
  <c r="N86" i="16"/>
  <c r="O86" i="16"/>
  <c r="N93" i="16"/>
  <c r="O93" i="16"/>
  <c r="E85" i="16"/>
  <c r="E85" i="15" s="1"/>
  <c r="N85" i="16"/>
  <c r="O85" i="16"/>
  <c r="E81" i="16"/>
  <c r="E81" i="15" s="1"/>
  <c r="N81" i="16"/>
  <c r="O81" i="16"/>
  <c r="E73" i="16"/>
  <c r="E73" i="15" s="1"/>
  <c r="N73" i="16"/>
  <c r="O73" i="16"/>
  <c r="N65" i="16"/>
  <c r="O65" i="16"/>
  <c r="N57" i="16"/>
  <c r="O57" i="16"/>
  <c r="N49" i="16"/>
  <c r="O49" i="16"/>
  <c r="E41" i="16"/>
  <c r="E41" i="15" s="1"/>
  <c r="N41" i="16"/>
  <c r="O41" i="16"/>
  <c r="E33" i="16"/>
  <c r="E33" i="15" s="1"/>
  <c r="N33" i="16"/>
  <c r="O33" i="16"/>
  <c r="E25" i="16"/>
  <c r="E25" i="15" s="1"/>
  <c r="N25" i="16"/>
  <c r="O25" i="16"/>
  <c r="N17" i="16"/>
  <c r="O17" i="16"/>
  <c r="N9" i="16"/>
  <c r="O9" i="16"/>
  <c r="O100" i="16"/>
  <c r="N100" i="16"/>
  <c r="O96" i="16"/>
  <c r="N96" i="16"/>
  <c r="O92" i="16"/>
  <c r="N92" i="16"/>
  <c r="O84" i="16"/>
  <c r="N84" i="16"/>
  <c r="O80" i="16"/>
  <c r="N80" i="16"/>
  <c r="O72" i="16"/>
  <c r="N72" i="16"/>
  <c r="O68" i="16"/>
  <c r="N68" i="16"/>
  <c r="O64" i="16"/>
  <c r="N64" i="16"/>
  <c r="O60" i="16"/>
  <c r="N60" i="16"/>
  <c r="O56" i="16"/>
  <c r="N56" i="16"/>
  <c r="O52" i="16"/>
  <c r="N52" i="16"/>
  <c r="O48" i="16"/>
  <c r="N48" i="16"/>
  <c r="O44" i="16"/>
  <c r="N44" i="16"/>
  <c r="O40" i="16"/>
  <c r="N40" i="16"/>
  <c r="O36" i="16"/>
  <c r="N36" i="16"/>
  <c r="O32" i="16"/>
  <c r="N32" i="16"/>
  <c r="O28" i="16"/>
  <c r="N28" i="16"/>
  <c r="O24" i="16"/>
  <c r="N24" i="16"/>
  <c r="O20" i="16"/>
  <c r="N20" i="16"/>
  <c r="O16" i="16"/>
  <c r="N16" i="16"/>
  <c r="O12" i="16"/>
  <c r="N12" i="16"/>
  <c r="O8" i="16"/>
  <c r="N8" i="16"/>
  <c r="O4" i="16"/>
  <c r="N4" i="16"/>
  <c r="B92" i="16"/>
  <c r="B92" i="15" s="1"/>
  <c r="B60" i="16"/>
  <c r="B60" i="15" s="1"/>
  <c r="B44" i="16"/>
  <c r="B44" i="15" s="1"/>
  <c r="D86" i="16"/>
  <c r="D86" i="15" s="1"/>
  <c r="G60" i="15"/>
  <c r="B98" i="16"/>
  <c r="B98" i="15" s="1"/>
  <c r="N98" i="16"/>
  <c r="O98" i="16"/>
  <c r="D94" i="16"/>
  <c r="D94" i="15" s="1"/>
  <c r="N94" i="16"/>
  <c r="O94" i="16"/>
  <c r="N90" i="16"/>
  <c r="O90" i="16"/>
  <c r="B82" i="16"/>
  <c r="B82" i="15" s="1"/>
  <c r="N82" i="16"/>
  <c r="O82" i="16"/>
  <c r="D78" i="16"/>
  <c r="D78" i="15" s="1"/>
  <c r="N78" i="16"/>
  <c r="O78" i="16"/>
  <c r="N74" i="16"/>
  <c r="O74" i="16"/>
  <c r="N70" i="16"/>
  <c r="O70" i="16"/>
  <c r="B66" i="16"/>
  <c r="B66" i="15" s="1"/>
  <c r="N66" i="16"/>
  <c r="O66" i="16"/>
  <c r="D62" i="16"/>
  <c r="D62" i="15" s="1"/>
  <c r="N62" i="16"/>
  <c r="O62" i="16"/>
  <c r="N58" i="16"/>
  <c r="O58" i="16"/>
  <c r="N54" i="16"/>
  <c r="O54" i="16"/>
  <c r="B50" i="16"/>
  <c r="B50" i="15" s="1"/>
  <c r="N50" i="16"/>
  <c r="O50" i="16"/>
  <c r="D46" i="16"/>
  <c r="D46" i="15" s="1"/>
  <c r="N46" i="16"/>
  <c r="O46" i="16"/>
  <c r="N42" i="16"/>
  <c r="O42" i="16"/>
  <c r="N38" i="16"/>
  <c r="O38" i="16"/>
  <c r="B34" i="16"/>
  <c r="B34" i="15" s="1"/>
  <c r="N34" i="16"/>
  <c r="O34" i="16"/>
  <c r="D30" i="16"/>
  <c r="D30" i="15" s="1"/>
  <c r="N30" i="16"/>
  <c r="O30" i="16"/>
  <c r="N26" i="16"/>
  <c r="O26" i="16"/>
  <c r="N22" i="16"/>
  <c r="O22" i="16"/>
  <c r="N18" i="16"/>
  <c r="O18" i="16"/>
  <c r="D14" i="16"/>
  <c r="D14" i="15" s="1"/>
  <c r="N14" i="16"/>
  <c r="O14" i="16"/>
  <c r="N10" i="16"/>
  <c r="O10" i="16"/>
  <c r="G6" i="16"/>
  <c r="F6" i="15" s="1"/>
  <c r="N6" i="16"/>
  <c r="O6" i="16"/>
  <c r="N97" i="16"/>
  <c r="O97" i="16"/>
  <c r="C89" i="16"/>
  <c r="C89" i="15" s="1"/>
  <c r="N89" i="16"/>
  <c r="O89" i="16"/>
  <c r="N77" i="16"/>
  <c r="O77" i="16"/>
  <c r="E69" i="16"/>
  <c r="E69" i="15" s="1"/>
  <c r="N69" i="16"/>
  <c r="O69" i="16"/>
  <c r="N61" i="16"/>
  <c r="O61" i="16"/>
  <c r="E53" i="16"/>
  <c r="E53" i="15" s="1"/>
  <c r="N53" i="16"/>
  <c r="O53" i="16"/>
  <c r="N45" i="16"/>
  <c r="O45" i="16"/>
  <c r="N37" i="16"/>
  <c r="O37" i="16"/>
  <c r="N29" i="16"/>
  <c r="O29" i="16"/>
  <c r="N21" i="16"/>
  <c r="O21" i="16"/>
  <c r="N13" i="16"/>
  <c r="O13" i="16"/>
  <c r="E5" i="16"/>
  <c r="E5" i="15" s="1"/>
  <c r="N5" i="16"/>
  <c r="O5" i="16"/>
  <c r="O88" i="16"/>
  <c r="N88" i="16"/>
  <c r="O76" i="16"/>
  <c r="N76" i="16"/>
  <c r="B99" i="16"/>
  <c r="B99" i="15" s="1"/>
  <c r="N99" i="16"/>
  <c r="O99" i="16"/>
  <c r="B95" i="16"/>
  <c r="B95" i="15" s="1"/>
  <c r="O95" i="16"/>
  <c r="N95" i="16"/>
  <c r="B91" i="16"/>
  <c r="B91" i="15" s="1"/>
  <c r="O91" i="16"/>
  <c r="N91" i="16"/>
  <c r="B87" i="16"/>
  <c r="B87" i="15" s="1"/>
  <c r="O87" i="16"/>
  <c r="N87" i="16"/>
  <c r="B83" i="16"/>
  <c r="B83" i="15" s="1"/>
  <c r="N83" i="16"/>
  <c r="O83" i="16"/>
  <c r="C79" i="16"/>
  <c r="C79" i="15" s="1"/>
  <c r="O79" i="16"/>
  <c r="N79" i="16"/>
  <c r="B75" i="16"/>
  <c r="B75" i="15" s="1"/>
  <c r="O75" i="16"/>
  <c r="N75" i="16"/>
  <c r="B71" i="16"/>
  <c r="B71" i="15" s="1"/>
  <c r="O71" i="16"/>
  <c r="N71" i="16"/>
  <c r="B67" i="16"/>
  <c r="B67" i="15" s="1"/>
  <c r="N67" i="16"/>
  <c r="O67" i="16"/>
  <c r="C63" i="16"/>
  <c r="C63" i="15" s="1"/>
  <c r="O63" i="16"/>
  <c r="N63" i="16"/>
  <c r="B59" i="16"/>
  <c r="B59" i="15" s="1"/>
  <c r="O59" i="16"/>
  <c r="N59" i="16"/>
  <c r="B55" i="16"/>
  <c r="B55" i="15" s="1"/>
  <c r="O55" i="16"/>
  <c r="N55" i="16"/>
  <c r="B51" i="16"/>
  <c r="B51" i="15" s="1"/>
  <c r="N51" i="16"/>
  <c r="O51" i="16"/>
  <c r="C47" i="16"/>
  <c r="C47" i="15" s="1"/>
  <c r="O47" i="16"/>
  <c r="N47" i="16"/>
  <c r="B43" i="16"/>
  <c r="B43" i="15" s="1"/>
  <c r="O43" i="16"/>
  <c r="N43" i="16"/>
  <c r="B39" i="16"/>
  <c r="B39" i="15" s="1"/>
  <c r="O39" i="16"/>
  <c r="N39" i="16"/>
  <c r="B35" i="16"/>
  <c r="B35" i="15" s="1"/>
  <c r="N35" i="16"/>
  <c r="O35" i="16"/>
  <c r="O31" i="16"/>
  <c r="N31" i="16"/>
  <c r="N27" i="16"/>
  <c r="O27" i="16"/>
  <c r="N23" i="16"/>
  <c r="O23" i="16"/>
  <c r="N19" i="16"/>
  <c r="O19" i="16"/>
  <c r="N15" i="16"/>
  <c r="O15" i="16"/>
  <c r="N11" i="16"/>
  <c r="O11" i="16"/>
  <c r="N7" i="16"/>
  <c r="O7" i="16"/>
  <c r="N3" i="16"/>
  <c r="O3" i="16"/>
  <c r="B88" i="16"/>
  <c r="B88" i="15" s="1"/>
  <c r="B72" i="16"/>
  <c r="B72" i="15" s="1"/>
  <c r="B56" i="16"/>
  <c r="B56" i="15" s="1"/>
  <c r="B40" i="16"/>
  <c r="B40" i="15" s="1"/>
  <c r="C91" i="16"/>
  <c r="C91" i="15" s="1"/>
  <c r="C35" i="16"/>
  <c r="C35" i="15" s="1"/>
  <c r="D70" i="16"/>
  <c r="D70" i="15" s="1"/>
  <c r="D6" i="16"/>
  <c r="D6" i="15" s="1"/>
  <c r="A93" i="15"/>
  <c r="L93" i="16"/>
  <c r="K93" i="16"/>
  <c r="D93" i="16"/>
  <c r="D93" i="15" s="1"/>
  <c r="A77" i="15"/>
  <c r="L77" i="16"/>
  <c r="K77" i="16"/>
  <c r="C77" i="16"/>
  <c r="C77" i="15" s="1"/>
  <c r="D77" i="16"/>
  <c r="D77" i="15" s="1"/>
  <c r="A65" i="15"/>
  <c r="L65" i="16"/>
  <c r="K65" i="16"/>
  <c r="H65" i="15"/>
  <c r="G65" i="15"/>
  <c r="C65" i="16"/>
  <c r="C65" i="15" s="1"/>
  <c r="D65" i="16"/>
  <c r="D65" i="15" s="1"/>
  <c r="A49" i="15"/>
  <c r="L49" i="16"/>
  <c r="K49" i="16"/>
  <c r="C49" i="16"/>
  <c r="C49" i="15" s="1"/>
  <c r="D49" i="16"/>
  <c r="D49" i="15" s="1"/>
  <c r="A37" i="15"/>
  <c r="L37" i="16"/>
  <c r="K37" i="16"/>
  <c r="G37" i="15"/>
  <c r="C37" i="16"/>
  <c r="C37" i="15" s="1"/>
  <c r="D37" i="16"/>
  <c r="D37" i="15" s="1"/>
  <c r="L21" i="16"/>
  <c r="K21" i="16"/>
  <c r="A21" i="15"/>
  <c r="G21" i="15"/>
  <c r="D21" i="16"/>
  <c r="D21" i="15" s="1"/>
  <c r="A9" i="15"/>
  <c r="F9" i="16"/>
  <c r="G9" i="15" s="1"/>
  <c r="G9" i="16"/>
  <c r="F9" i="15" s="1"/>
  <c r="D9" i="16"/>
  <c r="D9" i="15" s="1"/>
  <c r="L100" i="16"/>
  <c r="K100" i="16"/>
  <c r="A100" i="15"/>
  <c r="D100" i="16"/>
  <c r="D100" i="15" s="1"/>
  <c r="E100" i="16"/>
  <c r="E100" i="15" s="1"/>
  <c r="L96" i="16"/>
  <c r="K96" i="16"/>
  <c r="A96" i="15"/>
  <c r="D96" i="16"/>
  <c r="D96" i="15" s="1"/>
  <c r="E96" i="16"/>
  <c r="E96" i="15" s="1"/>
  <c r="L92" i="16"/>
  <c r="K92" i="16"/>
  <c r="A92" i="15"/>
  <c r="D92" i="16"/>
  <c r="D92" i="15" s="1"/>
  <c r="E92" i="16"/>
  <c r="E92" i="15" s="1"/>
  <c r="L88" i="16"/>
  <c r="K88" i="16"/>
  <c r="A88" i="15"/>
  <c r="C88" i="16"/>
  <c r="C88" i="15" s="1"/>
  <c r="D88" i="16"/>
  <c r="D88" i="15" s="1"/>
  <c r="E88" i="16"/>
  <c r="E88" i="15" s="1"/>
  <c r="L84" i="16"/>
  <c r="K84" i="16"/>
  <c r="A84" i="15"/>
  <c r="C84" i="16"/>
  <c r="C84" i="15" s="1"/>
  <c r="D84" i="16"/>
  <c r="D84" i="15" s="1"/>
  <c r="E84" i="16"/>
  <c r="E84" i="15" s="1"/>
  <c r="L80" i="16"/>
  <c r="K80" i="16"/>
  <c r="H80" i="15"/>
  <c r="A80" i="15"/>
  <c r="C80" i="16"/>
  <c r="C80" i="15" s="1"/>
  <c r="D80" i="16"/>
  <c r="D80" i="15" s="1"/>
  <c r="E80" i="16"/>
  <c r="E80" i="15" s="1"/>
  <c r="L76" i="16"/>
  <c r="K76" i="16"/>
  <c r="A76" i="15"/>
  <c r="C76" i="16"/>
  <c r="C76" i="15" s="1"/>
  <c r="D76" i="16"/>
  <c r="D76" i="15" s="1"/>
  <c r="E76" i="16"/>
  <c r="E76" i="15" s="1"/>
  <c r="L72" i="16"/>
  <c r="K72" i="16"/>
  <c r="A72" i="15"/>
  <c r="C72" i="16"/>
  <c r="C72" i="15" s="1"/>
  <c r="D72" i="16"/>
  <c r="D72" i="15" s="1"/>
  <c r="E72" i="16"/>
  <c r="E72" i="15" s="1"/>
  <c r="L68" i="16"/>
  <c r="K68" i="16"/>
  <c r="A68" i="15"/>
  <c r="C68" i="16"/>
  <c r="C68" i="15" s="1"/>
  <c r="D68" i="16"/>
  <c r="D68" i="15" s="1"/>
  <c r="E68" i="16"/>
  <c r="E68" i="15" s="1"/>
  <c r="L64" i="16"/>
  <c r="K64" i="16"/>
  <c r="H64" i="15"/>
  <c r="A64" i="15"/>
  <c r="C64" i="16"/>
  <c r="C64" i="15" s="1"/>
  <c r="D64" i="16"/>
  <c r="D64" i="15" s="1"/>
  <c r="E64" i="16"/>
  <c r="E64" i="15" s="1"/>
  <c r="L60" i="16"/>
  <c r="K60" i="16"/>
  <c r="A60" i="15"/>
  <c r="C60" i="16"/>
  <c r="C60" i="15" s="1"/>
  <c r="D60" i="16"/>
  <c r="D60" i="15" s="1"/>
  <c r="E60" i="16"/>
  <c r="E60" i="15" s="1"/>
  <c r="L56" i="16"/>
  <c r="K56" i="16"/>
  <c r="A56" i="15"/>
  <c r="C56" i="16"/>
  <c r="C56" i="15" s="1"/>
  <c r="D56" i="16"/>
  <c r="D56" i="15" s="1"/>
  <c r="E56" i="16"/>
  <c r="E56" i="15" s="1"/>
  <c r="L52" i="16"/>
  <c r="K52" i="16"/>
  <c r="A52" i="15"/>
  <c r="C52" i="16"/>
  <c r="C52" i="15" s="1"/>
  <c r="D52" i="16"/>
  <c r="D52" i="15" s="1"/>
  <c r="E52" i="16"/>
  <c r="E52" i="15" s="1"/>
  <c r="L48" i="16"/>
  <c r="K48" i="16"/>
  <c r="A48" i="15"/>
  <c r="C48" i="16"/>
  <c r="C48" i="15" s="1"/>
  <c r="D48" i="16"/>
  <c r="D48" i="15" s="1"/>
  <c r="E48" i="16"/>
  <c r="E48" i="15" s="1"/>
  <c r="L44" i="16"/>
  <c r="K44" i="16"/>
  <c r="A44" i="15"/>
  <c r="C44" i="16"/>
  <c r="C44" i="15" s="1"/>
  <c r="D44" i="16"/>
  <c r="D44" i="15" s="1"/>
  <c r="E44" i="16"/>
  <c r="E44" i="15" s="1"/>
  <c r="L40" i="16"/>
  <c r="K40" i="16"/>
  <c r="A40" i="15"/>
  <c r="C40" i="16"/>
  <c r="C40" i="15" s="1"/>
  <c r="D40" i="16"/>
  <c r="D40" i="15" s="1"/>
  <c r="E40" i="16"/>
  <c r="E40" i="15" s="1"/>
  <c r="L36" i="16"/>
  <c r="K36" i="16"/>
  <c r="A36" i="15"/>
  <c r="C36" i="16"/>
  <c r="C36" i="15" s="1"/>
  <c r="D36" i="16"/>
  <c r="D36" i="15" s="1"/>
  <c r="E36" i="16"/>
  <c r="E36" i="15" s="1"/>
  <c r="L32" i="16"/>
  <c r="K32" i="16"/>
  <c r="A32" i="15"/>
  <c r="C32" i="16"/>
  <c r="C32" i="15" s="1"/>
  <c r="D32" i="16"/>
  <c r="D32" i="15" s="1"/>
  <c r="E32" i="16"/>
  <c r="E32" i="15" s="1"/>
  <c r="L28" i="16"/>
  <c r="K28" i="16"/>
  <c r="A28" i="15"/>
  <c r="D28" i="16"/>
  <c r="D28" i="15" s="1"/>
  <c r="E28" i="16"/>
  <c r="E28" i="15" s="1"/>
  <c r="L24" i="16"/>
  <c r="K24" i="16"/>
  <c r="A24" i="15"/>
  <c r="D24" i="16"/>
  <c r="D24" i="15" s="1"/>
  <c r="E24" i="16"/>
  <c r="E24" i="15" s="1"/>
  <c r="L20" i="16"/>
  <c r="K20" i="16"/>
  <c r="A20" i="15"/>
  <c r="D20" i="16"/>
  <c r="D20" i="15" s="1"/>
  <c r="E20" i="16"/>
  <c r="E20" i="15" s="1"/>
  <c r="L16" i="16"/>
  <c r="K16" i="16"/>
  <c r="A16" i="15"/>
  <c r="D16" i="16"/>
  <c r="D16" i="15" s="1"/>
  <c r="E16" i="16"/>
  <c r="E16" i="15" s="1"/>
  <c r="L12" i="16"/>
  <c r="K12" i="16"/>
  <c r="A12" i="15"/>
  <c r="D12" i="16"/>
  <c r="D12" i="15" s="1"/>
  <c r="E12" i="16"/>
  <c r="E12" i="15" s="1"/>
  <c r="A8" i="15"/>
  <c r="G8" i="16"/>
  <c r="F8" i="15" s="1"/>
  <c r="D8" i="16"/>
  <c r="D8" i="15" s="1"/>
  <c r="E8" i="16"/>
  <c r="E8" i="15" s="1"/>
  <c r="L4" i="16"/>
  <c r="K4" i="16"/>
  <c r="A4" i="15"/>
  <c r="G4" i="16"/>
  <c r="F4" i="15" s="1"/>
  <c r="D4" i="16"/>
  <c r="D4" i="15" s="1"/>
  <c r="E4" i="16"/>
  <c r="E4" i="15" s="1"/>
  <c r="B79" i="16"/>
  <c r="B79" i="15" s="1"/>
  <c r="B63" i="16"/>
  <c r="B63" i="15" s="1"/>
  <c r="B47" i="16"/>
  <c r="B47" i="15" s="1"/>
  <c r="C98" i="16"/>
  <c r="C98" i="15" s="1"/>
  <c r="C94" i="16"/>
  <c r="C94" i="15" s="1"/>
  <c r="D98" i="16"/>
  <c r="D98" i="15" s="1"/>
  <c r="D82" i="16"/>
  <c r="D82" i="15" s="1"/>
  <c r="D66" i="16"/>
  <c r="D66" i="15" s="1"/>
  <c r="D50" i="16"/>
  <c r="D50" i="15" s="1"/>
  <c r="D34" i="16"/>
  <c r="D34" i="15" s="1"/>
  <c r="D18" i="16"/>
  <c r="D18" i="15" s="1"/>
  <c r="E37" i="16"/>
  <c r="E37" i="15" s="1"/>
  <c r="E21" i="16"/>
  <c r="E21" i="15" s="1"/>
  <c r="F8" i="16"/>
  <c r="G8" i="15" s="1"/>
  <c r="G10" i="16"/>
  <c r="F10" i="15" s="1"/>
  <c r="H92" i="15"/>
  <c r="H60" i="15"/>
  <c r="A97" i="15"/>
  <c r="L97" i="16"/>
  <c r="K97" i="16"/>
  <c r="D97" i="16"/>
  <c r="D97" i="15" s="1"/>
  <c r="A85" i="15"/>
  <c r="L85" i="16"/>
  <c r="K85" i="16"/>
  <c r="D85" i="16"/>
  <c r="D85" i="15" s="1"/>
  <c r="A69" i="15"/>
  <c r="L69" i="16"/>
  <c r="K69" i="16"/>
  <c r="G69" i="15"/>
  <c r="C69" i="16"/>
  <c r="C69" i="15" s="1"/>
  <c r="D69" i="16"/>
  <c r="D69" i="15" s="1"/>
  <c r="A57" i="15"/>
  <c r="L57" i="16"/>
  <c r="K57" i="16"/>
  <c r="G57" i="15"/>
  <c r="C57" i="16"/>
  <c r="C57" i="15" s="1"/>
  <c r="D57" i="16"/>
  <c r="D57" i="15" s="1"/>
  <c r="A53" i="15"/>
  <c r="L53" i="16"/>
  <c r="K53" i="16"/>
  <c r="C53" i="16"/>
  <c r="C53" i="15" s="1"/>
  <c r="D53" i="16"/>
  <c r="D53" i="15" s="1"/>
  <c r="A41" i="15"/>
  <c r="L41" i="16"/>
  <c r="K41" i="16"/>
  <c r="C41" i="16"/>
  <c r="C41" i="15" s="1"/>
  <c r="D41" i="16"/>
  <c r="D41" i="15" s="1"/>
  <c r="A29" i="15"/>
  <c r="L29" i="16"/>
  <c r="K29" i="16"/>
  <c r="D29" i="16"/>
  <c r="D29" i="15" s="1"/>
  <c r="L17" i="16"/>
  <c r="K17" i="16"/>
  <c r="A17" i="15"/>
  <c r="D17" i="16"/>
  <c r="D17" i="15" s="1"/>
  <c r="A5" i="15"/>
  <c r="F5" i="16"/>
  <c r="G5" i="15" s="1"/>
  <c r="G5" i="16"/>
  <c r="F5" i="15" s="1"/>
  <c r="D5" i="16"/>
  <c r="D5" i="15" s="1"/>
  <c r="H96" i="15"/>
  <c r="A99" i="15"/>
  <c r="L99" i="16"/>
  <c r="K99" i="16"/>
  <c r="D99" i="16"/>
  <c r="D99" i="15" s="1"/>
  <c r="E99" i="16"/>
  <c r="E99" i="15" s="1"/>
  <c r="H99" i="15"/>
  <c r="G99" i="15"/>
  <c r="A95" i="15"/>
  <c r="K95" i="16"/>
  <c r="L95" i="16"/>
  <c r="D95" i="16"/>
  <c r="D95" i="15" s="1"/>
  <c r="E95" i="16"/>
  <c r="E95" i="15" s="1"/>
  <c r="A87" i="15"/>
  <c r="L87" i="16"/>
  <c r="K87" i="16"/>
  <c r="D87" i="16"/>
  <c r="D87" i="15" s="1"/>
  <c r="E87" i="16"/>
  <c r="E87" i="15" s="1"/>
  <c r="G87" i="15"/>
  <c r="A83" i="15"/>
  <c r="L83" i="16"/>
  <c r="K83" i="16"/>
  <c r="D83" i="16"/>
  <c r="D83" i="15" s="1"/>
  <c r="E83" i="16"/>
  <c r="E83" i="15" s="1"/>
  <c r="G83" i="15"/>
  <c r="A79" i="15"/>
  <c r="K79" i="16"/>
  <c r="L79" i="16"/>
  <c r="D79" i="16"/>
  <c r="D79" i="15" s="1"/>
  <c r="E79" i="16"/>
  <c r="E79" i="15" s="1"/>
  <c r="H79" i="15"/>
  <c r="A75" i="15"/>
  <c r="L75" i="16"/>
  <c r="K75" i="16"/>
  <c r="D75" i="16"/>
  <c r="D75" i="15" s="1"/>
  <c r="E75" i="16"/>
  <c r="E75" i="15" s="1"/>
  <c r="G75" i="15"/>
  <c r="A71" i="15"/>
  <c r="L71" i="16"/>
  <c r="K71" i="16"/>
  <c r="D71" i="16"/>
  <c r="D71" i="15" s="1"/>
  <c r="E71" i="16"/>
  <c r="E71" i="15" s="1"/>
  <c r="A67" i="15"/>
  <c r="L67" i="16"/>
  <c r="K67" i="16"/>
  <c r="D67" i="16"/>
  <c r="D67" i="15" s="1"/>
  <c r="E67" i="16"/>
  <c r="E67" i="15" s="1"/>
  <c r="G67" i="15"/>
  <c r="A63" i="15"/>
  <c r="K63" i="16"/>
  <c r="L63" i="16"/>
  <c r="D63" i="16"/>
  <c r="D63" i="15" s="1"/>
  <c r="E63" i="16"/>
  <c r="E63" i="15" s="1"/>
  <c r="H63" i="15"/>
  <c r="A59" i="15"/>
  <c r="K59" i="16"/>
  <c r="L59" i="16"/>
  <c r="D59" i="16"/>
  <c r="D59" i="15" s="1"/>
  <c r="E59" i="16"/>
  <c r="E59" i="15" s="1"/>
  <c r="A55" i="15"/>
  <c r="L55" i="16"/>
  <c r="K55" i="16"/>
  <c r="D55" i="16"/>
  <c r="D55" i="15" s="1"/>
  <c r="E55" i="16"/>
  <c r="E55" i="15" s="1"/>
  <c r="G55" i="15"/>
  <c r="A51" i="15"/>
  <c r="L51" i="16"/>
  <c r="K51" i="16"/>
  <c r="D51" i="16"/>
  <c r="D51" i="15" s="1"/>
  <c r="E51" i="16"/>
  <c r="E51" i="15" s="1"/>
  <c r="G51" i="15"/>
  <c r="A47" i="15"/>
  <c r="K47" i="16"/>
  <c r="L47" i="16"/>
  <c r="D47" i="16"/>
  <c r="D47" i="15" s="1"/>
  <c r="E47" i="16"/>
  <c r="E47" i="15" s="1"/>
  <c r="H47" i="15"/>
  <c r="A43" i="15"/>
  <c r="K43" i="16"/>
  <c r="L43" i="16"/>
  <c r="D43" i="16"/>
  <c r="D43" i="15" s="1"/>
  <c r="E43" i="16"/>
  <c r="E43" i="15" s="1"/>
  <c r="G43" i="15"/>
  <c r="A39" i="15"/>
  <c r="L39" i="16"/>
  <c r="K39" i="16"/>
  <c r="D39" i="16"/>
  <c r="D39" i="15" s="1"/>
  <c r="E39" i="16"/>
  <c r="E39" i="15" s="1"/>
  <c r="G39" i="15"/>
  <c r="A35" i="15"/>
  <c r="L35" i="16"/>
  <c r="K35" i="16"/>
  <c r="D35" i="16"/>
  <c r="D35" i="15" s="1"/>
  <c r="E35" i="16"/>
  <c r="E35" i="15" s="1"/>
  <c r="G35" i="15"/>
  <c r="A31" i="15"/>
  <c r="K31" i="16"/>
  <c r="L31" i="16"/>
  <c r="D31" i="16"/>
  <c r="D31" i="15" s="1"/>
  <c r="E31" i="16"/>
  <c r="E31" i="15" s="1"/>
  <c r="A27" i="15"/>
  <c r="L27" i="16"/>
  <c r="K27" i="16"/>
  <c r="D27" i="16"/>
  <c r="D27" i="15" s="1"/>
  <c r="E27" i="16"/>
  <c r="E27" i="15" s="1"/>
  <c r="G27" i="15"/>
  <c r="A23" i="15"/>
  <c r="L23" i="16"/>
  <c r="K23" i="16"/>
  <c r="D23" i="16"/>
  <c r="D23" i="15" s="1"/>
  <c r="E23" i="16"/>
  <c r="E23" i="15" s="1"/>
  <c r="G23" i="15"/>
  <c r="A19" i="15"/>
  <c r="L19" i="16"/>
  <c r="K19" i="16"/>
  <c r="D19" i="16"/>
  <c r="D19" i="15" s="1"/>
  <c r="E19" i="16"/>
  <c r="E19" i="15" s="1"/>
  <c r="A15" i="15"/>
  <c r="K15" i="16"/>
  <c r="L15" i="16"/>
  <c r="D15" i="16"/>
  <c r="D15" i="15" s="1"/>
  <c r="E15" i="16"/>
  <c r="E15" i="15" s="1"/>
  <c r="A11" i="15"/>
  <c r="K11" i="16"/>
  <c r="L11" i="16"/>
  <c r="D11" i="16"/>
  <c r="D11" i="15" s="1"/>
  <c r="E11" i="16"/>
  <c r="E11" i="15" s="1"/>
  <c r="A7" i="15"/>
  <c r="G7" i="16"/>
  <c r="F7" i="15" s="1"/>
  <c r="D7" i="16"/>
  <c r="D7" i="15" s="1"/>
  <c r="E7" i="16"/>
  <c r="E7" i="15" s="1"/>
  <c r="F7" i="16"/>
  <c r="G7" i="15" s="1"/>
  <c r="A3" i="15"/>
  <c r="G3" i="16"/>
  <c r="F3" i="15" s="1"/>
  <c r="D3" i="16"/>
  <c r="D3" i="15" s="1"/>
  <c r="E3" i="16"/>
  <c r="E3" i="15" s="1"/>
  <c r="F3" i="16"/>
  <c r="G3" i="15" s="1"/>
  <c r="B94" i="16"/>
  <c r="B94" i="15" s="1"/>
  <c r="B90" i="16"/>
  <c r="B90" i="15" s="1"/>
  <c r="B86" i="16"/>
  <c r="B86" i="15" s="1"/>
  <c r="B78" i="16"/>
  <c r="B78" i="15" s="1"/>
  <c r="B74" i="16"/>
  <c r="B74" i="15" s="1"/>
  <c r="B70" i="16"/>
  <c r="B70" i="15" s="1"/>
  <c r="B62" i="16"/>
  <c r="B62" i="15" s="1"/>
  <c r="B58" i="16"/>
  <c r="B58" i="15" s="1"/>
  <c r="B54" i="16"/>
  <c r="B54" i="15" s="1"/>
  <c r="B46" i="16"/>
  <c r="B46" i="15" s="1"/>
  <c r="B42" i="16"/>
  <c r="B42" i="15" s="1"/>
  <c r="B38" i="16"/>
  <c r="B38" i="15" s="1"/>
  <c r="C97" i="16"/>
  <c r="C97" i="15" s="1"/>
  <c r="C93" i="16"/>
  <c r="C93" i="15" s="1"/>
  <c r="C87" i="16"/>
  <c r="C87" i="15" s="1"/>
  <c r="C75" i="16"/>
  <c r="C75" i="15" s="1"/>
  <c r="C59" i="16"/>
  <c r="C59" i="15" s="1"/>
  <c r="C43" i="16"/>
  <c r="C43" i="15" s="1"/>
  <c r="E97" i="16"/>
  <c r="E97" i="15" s="1"/>
  <c r="E65" i="16"/>
  <c r="E65" i="15" s="1"/>
  <c r="E49" i="16"/>
  <c r="E49" i="15" s="1"/>
  <c r="E17" i="16"/>
  <c r="E17" i="15" s="1"/>
  <c r="G100" i="15"/>
  <c r="G84" i="15"/>
  <c r="G68" i="15"/>
  <c r="G52" i="15"/>
  <c r="G36" i="15"/>
  <c r="F4" i="16"/>
  <c r="G4" i="15" s="1"/>
  <c r="H88" i="15"/>
  <c r="H40" i="15"/>
  <c r="A89" i="15"/>
  <c r="L89" i="16"/>
  <c r="K89" i="16"/>
  <c r="G89" i="15"/>
  <c r="D89" i="16"/>
  <c r="D89" i="15" s="1"/>
  <c r="A81" i="15"/>
  <c r="L81" i="16"/>
  <c r="K81" i="16"/>
  <c r="G81" i="15"/>
  <c r="C81" i="16"/>
  <c r="C81" i="15" s="1"/>
  <c r="D81" i="16"/>
  <c r="D81" i="15" s="1"/>
  <c r="A73" i="15"/>
  <c r="L73" i="16"/>
  <c r="K73" i="16"/>
  <c r="G73" i="15"/>
  <c r="C73" i="16"/>
  <c r="C73" i="15" s="1"/>
  <c r="D73" i="16"/>
  <c r="D73" i="15" s="1"/>
  <c r="A61" i="15"/>
  <c r="L61" i="16"/>
  <c r="K61" i="16"/>
  <c r="G61" i="15"/>
  <c r="C61" i="16"/>
  <c r="C61" i="15" s="1"/>
  <c r="D61" i="16"/>
  <c r="D61" i="15" s="1"/>
  <c r="A45" i="15"/>
  <c r="L45" i="16"/>
  <c r="K45" i="16"/>
  <c r="G45" i="15"/>
  <c r="C45" i="16"/>
  <c r="C45" i="15" s="1"/>
  <c r="D45" i="16"/>
  <c r="D45" i="15" s="1"/>
  <c r="A33" i="15"/>
  <c r="L33" i="16"/>
  <c r="K33" i="16"/>
  <c r="G33" i="15"/>
  <c r="C33" i="16"/>
  <c r="C33" i="15" s="1"/>
  <c r="D33" i="16"/>
  <c r="D33" i="15" s="1"/>
  <c r="L25" i="16"/>
  <c r="K25" i="16"/>
  <c r="A25" i="15"/>
  <c r="G25" i="15"/>
  <c r="D25" i="16"/>
  <c r="D25" i="15" s="1"/>
  <c r="L13" i="16"/>
  <c r="K13" i="16"/>
  <c r="A13" i="15"/>
  <c r="D13" i="16"/>
  <c r="D13" i="15" s="1"/>
  <c r="E89" i="16"/>
  <c r="E89" i="15" s="1"/>
  <c r="E57" i="16"/>
  <c r="E57" i="15" s="1"/>
  <c r="E9" i="16"/>
  <c r="E9" i="15" s="1"/>
  <c r="A91" i="15"/>
  <c r="K91" i="16"/>
  <c r="L91" i="16"/>
  <c r="D91" i="16"/>
  <c r="D91" i="15" s="1"/>
  <c r="E91" i="16"/>
  <c r="E91" i="15" s="1"/>
  <c r="G91" i="15"/>
  <c r="A98" i="15"/>
  <c r="L98" i="16"/>
  <c r="K98" i="16"/>
  <c r="E98" i="16"/>
  <c r="E98" i="15" s="1"/>
  <c r="G98" i="15"/>
  <c r="A94" i="15"/>
  <c r="L94" i="16"/>
  <c r="K94" i="16"/>
  <c r="E94" i="16"/>
  <c r="E94" i="15" s="1"/>
  <c r="G94" i="15"/>
  <c r="A90" i="15"/>
  <c r="L90" i="16"/>
  <c r="K90" i="16"/>
  <c r="E90" i="16"/>
  <c r="E90" i="15" s="1"/>
  <c r="C90" i="16"/>
  <c r="C90" i="15" s="1"/>
  <c r="A86" i="15"/>
  <c r="L86" i="16"/>
  <c r="K86" i="16"/>
  <c r="E86" i="16"/>
  <c r="E86" i="15" s="1"/>
  <c r="G86" i="15"/>
  <c r="C86" i="16"/>
  <c r="C86" i="15" s="1"/>
  <c r="A82" i="15"/>
  <c r="L82" i="16"/>
  <c r="K82" i="16"/>
  <c r="E82" i="16"/>
  <c r="E82" i="15" s="1"/>
  <c r="G82" i="15"/>
  <c r="C82" i="16"/>
  <c r="C82" i="15" s="1"/>
  <c r="A78" i="15"/>
  <c r="L78" i="16"/>
  <c r="K78" i="16"/>
  <c r="E78" i="16"/>
  <c r="E78" i="15" s="1"/>
  <c r="G78" i="15"/>
  <c r="C78" i="16"/>
  <c r="C78" i="15" s="1"/>
  <c r="A74" i="15"/>
  <c r="L74" i="16"/>
  <c r="K74" i="16"/>
  <c r="E74" i="16"/>
  <c r="E74" i="15" s="1"/>
  <c r="G74" i="15"/>
  <c r="C74" i="16"/>
  <c r="C74" i="15" s="1"/>
  <c r="A70" i="15"/>
  <c r="L70" i="16"/>
  <c r="K70" i="16"/>
  <c r="E70" i="16"/>
  <c r="E70" i="15" s="1"/>
  <c r="G70" i="15"/>
  <c r="C70" i="16"/>
  <c r="C70" i="15" s="1"/>
  <c r="A66" i="15"/>
  <c r="L66" i="16"/>
  <c r="K66" i="16"/>
  <c r="E66" i="16"/>
  <c r="E66" i="15" s="1"/>
  <c r="C66" i="16"/>
  <c r="C66" i="15" s="1"/>
  <c r="A62" i="15"/>
  <c r="L62" i="16"/>
  <c r="K62" i="16"/>
  <c r="E62" i="16"/>
  <c r="E62" i="15" s="1"/>
  <c r="G62" i="15"/>
  <c r="C62" i="16"/>
  <c r="C62" i="15" s="1"/>
  <c r="A58" i="15"/>
  <c r="L58" i="16"/>
  <c r="K58" i="16"/>
  <c r="E58" i="16"/>
  <c r="E58" i="15" s="1"/>
  <c r="G58" i="15"/>
  <c r="C58" i="16"/>
  <c r="C58" i="15" s="1"/>
  <c r="A54" i="15"/>
  <c r="L54" i="16"/>
  <c r="K54" i="16"/>
  <c r="E54" i="16"/>
  <c r="E54" i="15" s="1"/>
  <c r="G54" i="15"/>
  <c r="C54" i="16"/>
  <c r="C54" i="15" s="1"/>
  <c r="A50" i="15"/>
  <c r="L50" i="16"/>
  <c r="K50" i="16"/>
  <c r="E50" i="16"/>
  <c r="E50" i="15" s="1"/>
  <c r="G50" i="15"/>
  <c r="C50" i="16"/>
  <c r="C50" i="15" s="1"/>
  <c r="A46" i="15"/>
  <c r="L46" i="16"/>
  <c r="K46" i="16"/>
  <c r="E46" i="16"/>
  <c r="E46" i="15" s="1"/>
  <c r="G46" i="15"/>
  <c r="C46" i="16"/>
  <c r="C46" i="15" s="1"/>
  <c r="A42" i="15"/>
  <c r="L42" i="16"/>
  <c r="K42" i="16"/>
  <c r="E42" i="16"/>
  <c r="E42" i="15" s="1"/>
  <c r="C42" i="16"/>
  <c r="C42" i="15" s="1"/>
  <c r="A38" i="15"/>
  <c r="L38" i="16"/>
  <c r="K38" i="16"/>
  <c r="E38" i="16"/>
  <c r="E38" i="15" s="1"/>
  <c r="G38" i="15"/>
  <c r="C38" i="16"/>
  <c r="C38" i="15" s="1"/>
  <c r="A34" i="15"/>
  <c r="L34" i="16"/>
  <c r="K34" i="16"/>
  <c r="E34" i="16"/>
  <c r="E34" i="15" s="1"/>
  <c r="G34" i="15"/>
  <c r="C34" i="16"/>
  <c r="C34" i="15" s="1"/>
  <c r="A30" i="15"/>
  <c r="L30" i="16"/>
  <c r="K30" i="16"/>
  <c r="E30" i="16"/>
  <c r="E30" i="15" s="1"/>
  <c r="G30" i="15"/>
  <c r="L26" i="16"/>
  <c r="K26" i="16"/>
  <c r="A26" i="15"/>
  <c r="E26" i="16"/>
  <c r="E26" i="15" s="1"/>
  <c r="L22" i="16"/>
  <c r="K22" i="16"/>
  <c r="A22" i="15"/>
  <c r="E22" i="16"/>
  <c r="E22" i="15" s="1"/>
  <c r="G22" i="15"/>
  <c r="L18" i="16"/>
  <c r="K18" i="16"/>
  <c r="A18" i="15"/>
  <c r="E18" i="16"/>
  <c r="E18" i="15" s="1"/>
  <c r="G18" i="15"/>
  <c r="L14" i="16"/>
  <c r="K14" i="16"/>
  <c r="A14" i="15"/>
  <c r="E14" i="16"/>
  <c r="E14" i="15" s="1"/>
  <c r="G14" i="15"/>
  <c r="A10" i="15"/>
  <c r="E10" i="16"/>
  <c r="E10" i="15" s="1"/>
  <c r="F10" i="16"/>
  <c r="G10" i="15" s="1"/>
  <c r="A6" i="15"/>
  <c r="E6" i="16"/>
  <c r="E6" i="15" s="1"/>
  <c r="F6" i="16"/>
  <c r="G6" i="15" s="1"/>
  <c r="B97" i="16"/>
  <c r="B97" i="15" s="1"/>
  <c r="B93" i="16"/>
  <c r="B93" i="15" s="1"/>
  <c r="B89" i="16"/>
  <c r="B89" i="15" s="1"/>
  <c r="B85" i="16"/>
  <c r="B85" i="15" s="1"/>
  <c r="B81" i="16"/>
  <c r="B81" i="15" s="1"/>
  <c r="B77" i="16"/>
  <c r="B77" i="15" s="1"/>
  <c r="B73" i="16"/>
  <c r="B73" i="15" s="1"/>
  <c r="B69" i="16"/>
  <c r="B69" i="15" s="1"/>
  <c r="B65" i="16"/>
  <c r="B65" i="15" s="1"/>
  <c r="B61" i="16"/>
  <c r="B61" i="15" s="1"/>
  <c r="B57" i="16"/>
  <c r="B57" i="15" s="1"/>
  <c r="B53" i="16"/>
  <c r="B53" i="15" s="1"/>
  <c r="B49" i="16"/>
  <c r="B49" i="15" s="1"/>
  <c r="B45" i="16"/>
  <c r="B45" i="15" s="1"/>
  <c r="B41" i="16"/>
  <c r="B41" i="15" s="1"/>
  <c r="B37" i="16"/>
  <c r="B37" i="15" s="1"/>
  <c r="B33" i="16"/>
  <c r="B33" i="15" s="1"/>
  <c r="C100" i="16"/>
  <c r="C100" i="15" s="1"/>
  <c r="C96" i="16"/>
  <c r="C96" i="15" s="1"/>
  <c r="C92" i="16"/>
  <c r="C92" i="15" s="1"/>
  <c r="C85" i="16"/>
  <c r="C85" i="15" s="1"/>
  <c r="C71" i="16"/>
  <c r="C71" i="15" s="1"/>
  <c r="C55" i="16"/>
  <c r="C55" i="15" s="1"/>
  <c r="C39" i="16"/>
  <c r="C39" i="15" s="1"/>
  <c r="D90" i="16"/>
  <c r="D90" i="15" s="1"/>
  <c r="D74" i="16"/>
  <c r="D74" i="15" s="1"/>
  <c r="D58" i="16"/>
  <c r="D58" i="15" s="1"/>
  <c r="D42" i="16"/>
  <c r="D42" i="15" s="1"/>
  <c r="D26" i="16"/>
  <c r="D26" i="15" s="1"/>
  <c r="D10" i="16"/>
  <c r="D10" i="15" s="1"/>
  <c r="E93" i="16"/>
  <c r="E93" i="15" s="1"/>
  <c r="E77" i="16"/>
  <c r="E77" i="15" s="1"/>
  <c r="E61" i="16"/>
  <c r="E61" i="15" s="1"/>
  <c r="E45" i="16"/>
  <c r="E45" i="15" s="1"/>
  <c r="E29" i="16"/>
  <c r="E29" i="15" s="1"/>
  <c r="E13" i="16"/>
  <c r="E13" i="15" s="1"/>
  <c r="G80" i="15"/>
  <c r="G64" i="15"/>
  <c r="G48" i="15"/>
  <c r="G16" i="15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I17" i="4"/>
  <c r="H17" i="4"/>
  <c r="B880" i="14"/>
  <c r="A880" i="14"/>
  <c r="D880" i="14" s="1"/>
  <c r="B879" i="14"/>
  <c r="A879" i="14"/>
  <c r="D879" i="14" s="1"/>
  <c r="B878" i="14"/>
  <c r="A878" i="14"/>
  <c r="D878" i="14" s="1"/>
  <c r="B877" i="14"/>
  <c r="A877" i="14"/>
  <c r="D877" i="14" s="1"/>
  <c r="B876" i="14"/>
  <c r="A876" i="14"/>
  <c r="D876" i="14" s="1"/>
  <c r="B875" i="14"/>
  <c r="A875" i="14"/>
  <c r="D875" i="14" s="1"/>
  <c r="B874" i="14"/>
  <c r="A874" i="14"/>
  <c r="D874" i="14" s="1"/>
  <c r="B873" i="14"/>
  <c r="A873" i="14"/>
  <c r="D873" i="14" s="1"/>
  <c r="B872" i="14"/>
  <c r="A872" i="14"/>
  <c r="D872" i="14" s="1"/>
  <c r="B871" i="14"/>
  <c r="A871" i="14"/>
  <c r="D871" i="14" s="1"/>
  <c r="B870" i="14"/>
  <c r="A870" i="14"/>
  <c r="D870" i="14" s="1"/>
  <c r="B869" i="14"/>
  <c r="A869" i="14"/>
  <c r="D869" i="14" s="1"/>
  <c r="B868" i="14"/>
  <c r="A868" i="14"/>
  <c r="D868" i="14" s="1"/>
  <c r="B867" i="14"/>
  <c r="A867" i="14"/>
  <c r="D867" i="14" s="1"/>
  <c r="B866" i="14"/>
  <c r="A866" i="14"/>
  <c r="D866" i="14" s="1"/>
  <c r="B865" i="14"/>
  <c r="A865" i="14"/>
  <c r="D865" i="14" s="1"/>
  <c r="B864" i="14"/>
  <c r="A864" i="14"/>
  <c r="D864" i="14" s="1"/>
  <c r="B863" i="14"/>
  <c r="A863" i="14"/>
  <c r="D863" i="14" s="1"/>
  <c r="B862" i="14"/>
  <c r="A862" i="14"/>
  <c r="D862" i="14" s="1"/>
  <c r="B861" i="14"/>
  <c r="A861" i="14"/>
  <c r="D861" i="14" s="1"/>
  <c r="B860" i="14"/>
  <c r="A860" i="14"/>
  <c r="D860" i="14" s="1"/>
  <c r="B859" i="14"/>
  <c r="A859" i="14"/>
  <c r="D859" i="14" s="1"/>
  <c r="B858" i="14"/>
  <c r="A858" i="14"/>
  <c r="D858" i="14" s="1"/>
  <c r="B857" i="14"/>
  <c r="A857" i="14"/>
  <c r="D857" i="14" s="1"/>
  <c r="B856" i="14"/>
  <c r="A856" i="14"/>
  <c r="D856" i="14" s="1"/>
  <c r="B855" i="14"/>
  <c r="A855" i="14"/>
  <c r="D855" i="14" s="1"/>
  <c r="B854" i="14"/>
  <c r="A854" i="14"/>
  <c r="D854" i="14" s="1"/>
  <c r="B853" i="14"/>
  <c r="A853" i="14"/>
  <c r="D853" i="14" s="1"/>
  <c r="B852" i="14"/>
  <c r="A852" i="14"/>
  <c r="D852" i="14" s="1"/>
  <c r="B851" i="14"/>
  <c r="A851" i="14"/>
  <c r="D851" i="14" s="1"/>
  <c r="B850" i="14"/>
  <c r="A850" i="14"/>
  <c r="B849" i="14"/>
  <c r="A849" i="14"/>
  <c r="A873" i="13"/>
  <c r="D873" i="13" s="1"/>
  <c r="B873" i="13"/>
  <c r="A874" i="13"/>
  <c r="C874" i="13" s="1"/>
  <c r="B874" i="13"/>
  <c r="A875" i="13"/>
  <c r="C875" i="13" s="1"/>
  <c r="B875" i="13"/>
  <c r="A876" i="13"/>
  <c r="C876" i="13" s="1"/>
  <c r="B876" i="13"/>
  <c r="A877" i="13"/>
  <c r="D877" i="13" s="1"/>
  <c r="B877" i="13"/>
  <c r="A878" i="13"/>
  <c r="D878" i="13" s="1"/>
  <c r="B878" i="13"/>
  <c r="A879" i="13"/>
  <c r="C879" i="13" s="1"/>
  <c r="B879" i="13"/>
  <c r="A880" i="13"/>
  <c r="C880" i="13" s="1"/>
  <c r="B880" i="13"/>
  <c r="H16" i="15" l="1"/>
  <c r="H56" i="15"/>
  <c r="M5" i="16"/>
  <c r="J6" i="16"/>
  <c r="H6" i="15" s="1"/>
  <c r="J3" i="16"/>
  <c r="H3" i="15" s="1"/>
  <c r="H48" i="15"/>
  <c r="J5" i="16"/>
  <c r="H5" i="15" s="1"/>
  <c r="J29" i="16"/>
  <c r="H29" i="15" s="1"/>
  <c r="J19" i="16"/>
  <c r="H19" i="15" s="1"/>
  <c r="M8" i="16"/>
  <c r="I8" i="15" s="1"/>
  <c r="J26" i="16"/>
  <c r="H26" i="15" s="1"/>
  <c r="J24" i="16"/>
  <c r="H24" i="15" s="1"/>
  <c r="J17" i="16"/>
  <c r="H17" i="15" s="1"/>
  <c r="M4" i="16"/>
  <c r="I4" i="15" s="1"/>
  <c r="H32" i="15"/>
  <c r="M3" i="16"/>
  <c r="I3" i="15" s="1"/>
  <c r="J9" i="16"/>
  <c r="H9" i="15" s="1"/>
  <c r="J7" i="16"/>
  <c r="H7" i="15" s="1"/>
  <c r="J11" i="16"/>
  <c r="H11" i="15" s="1"/>
  <c r="J12" i="16"/>
  <c r="H12" i="15" s="1"/>
  <c r="M10" i="16"/>
  <c r="I10" i="15" s="1"/>
  <c r="H100" i="15"/>
  <c r="H31" i="15"/>
  <c r="H28" i="15"/>
  <c r="D879" i="13"/>
  <c r="J8" i="16"/>
  <c r="H8" i="15" s="1"/>
  <c r="C878" i="13"/>
  <c r="M6" i="16"/>
  <c r="I6" i="15" s="1"/>
  <c r="J10" i="16"/>
  <c r="H10" i="15" s="1"/>
  <c r="D874" i="13"/>
  <c r="H23" i="15"/>
  <c r="H55" i="15"/>
  <c r="H71" i="15"/>
  <c r="H87" i="15"/>
  <c r="H36" i="15"/>
  <c r="H44" i="15"/>
  <c r="D875" i="13"/>
  <c r="H37" i="15"/>
  <c r="C879" i="14"/>
  <c r="C875" i="14"/>
  <c r="C859" i="14"/>
  <c r="C863" i="14"/>
  <c r="C871" i="14"/>
  <c r="C855" i="14"/>
  <c r="C867" i="14"/>
  <c r="C851" i="14"/>
  <c r="D880" i="13"/>
  <c r="D876" i="13"/>
  <c r="C877" i="13"/>
  <c r="C873" i="13"/>
  <c r="H20" i="15"/>
  <c r="H15" i="15"/>
  <c r="C880" i="14"/>
  <c r="C876" i="14"/>
  <c r="C872" i="14"/>
  <c r="C868" i="14"/>
  <c r="C864" i="14"/>
  <c r="C860" i="14"/>
  <c r="C856" i="14"/>
  <c r="C852" i="14"/>
  <c r="C878" i="14"/>
  <c r="C874" i="14"/>
  <c r="C870" i="14"/>
  <c r="C866" i="14"/>
  <c r="C862" i="14"/>
  <c r="C858" i="14"/>
  <c r="C854" i="14"/>
  <c r="C850" i="14"/>
  <c r="C877" i="14"/>
  <c r="C873" i="14"/>
  <c r="C869" i="14"/>
  <c r="C865" i="14"/>
  <c r="C861" i="14"/>
  <c r="C857" i="14"/>
  <c r="C853" i="14"/>
  <c r="H39" i="15"/>
  <c r="H30" i="15"/>
  <c r="H34" i="15"/>
  <c r="H38" i="15"/>
  <c r="H42" i="15"/>
  <c r="H46" i="15"/>
  <c r="H50" i="15"/>
  <c r="H54" i="15"/>
  <c r="H58" i="15"/>
  <c r="H62" i="15"/>
  <c r="H66" i="15"/>
  <c r="H70" i="15"/>
  <c r="H74" i="15"/>
  <c r="H78" i="15"/>
  <c r="H82" i="15"/>
  <c r="H86" i="15"/>
  <c r="H90" i="15"/>
  <c r="H91" i="15"/>
  <c r="H33" i="15"/>
  <c r="H61" i="15"/>
  <c r="H81" i="15"/>
  <c r="H53" i="15"/>
  <c r="H69" i="15"/>
  <c r="H18" i="15"/>
  <c r="H52" i="15"/>
  <c r="H14" i="15"/>
  <c r="H22" i="15"/>
  <c r="H4" i="15"/>
  <c r="H89" i="15"/>
  <c r="H72" i="15"/>
  <c r="H85" i="15"/>
  <c r="H76" i="15"/>
  <c r="H49" i="15"/>
  <c r="H77" i="15"/>
  <c r="M19" i="16"/>
  <c r="I19" i="15" s="1"/>
  <c r="M43" i="16"/>
  <c r="I43" i="15" s="1"/>
  <c r="M41" i="16"/>
  <c r="I41" i="15" s="1"/>
  <c r="M12" i="16"/>
  <c r="I12" i="15" s="1"/>
  <c r="M28" i="16"/>
  <c r="I28" i="15" s="1"/>
  <c r="M76" i="16"/>
  <c r="I76" i="15" s="1"/>
  <c r="M49" i="16"/>
  <c r="I49" i="15" s="1"/>
  <c r="M77" i="16"/>
  <c r="I77" i="15" s="1"/>
  <c r="H68" i="15"/>
  <c r="M98" i="16"/>
  <c r="I98" i="15" s="1"/>
  <c r="M25" i="16"/>
  <c r="I25" i="15" s="1"/>
  <c r="I7" i="15"/>
  <c r="M39" i="16"/>
  <c r="I39" i="15" s="1"/>
  <c r="M59" i="16"/>
  <c r="I59" i="15" s="1"/>
  <c r="M95" i="16"/>
  <c r="I95" i="15" s="1"/>
  <c r="M17" i="16"/>
  <c r="I17" i="15" s="1"/>
  <c r="M16" i="16"/>
  <c r="I16" i="15" s="1"/>
  <c r="M32" i="16"/>
  <c r="I32" i="15" s="1"/>
  <c r="M48" i="16"/>
  <c r="I48" i="15" s="1"/>
  <c r="M64" i="16"/>
  <c r="I64" i="15" s="1"/>
  <c r="M80" i="16"/>
  <c r="I80" i="15" s="1"/>
  <c r="M21" i="16"/>
  <c r="I21" i="15" s="1"/>
  <c r="M93" i="16"/>
  <c r="I93" i="15" s="1"/>
  <c r="M22" i="16"/>
  <c r="I22" i="15" s="1"/>
  <c r="M26" i="16"/>
  <c r="I26" i="15" s="1"/>
  <c r="H13" i="15"/>
  <c r="M45" i="16"/>
  <c r="I45" i="15" s="1"/>
  <c r="M11" i="16"/>
  <c r="I11" i="15" s="1"/>
  <c r="M51" i="16"/>
  <c r="I51" i="15" s="1"/>
  <c r="H84" i="15"/>
  <c r="M94" i="16"/>
  <c r="I94" i="15" s="1"/>
  <c r="H98" i="15"/>
  <c r="H25" i="15"/>
  <c r="M33" i="16"/>
  <c r="I33" i="15" s="1"/>
  <c r="H45" i="15"/>
  <c r="M61" i="16"/>
  <c r="I61" i="15" s="1"/>
  <c r="H73" i="15"/>
  <c r="M81" i="16"/>
  <c r="I81" i="15" s="1"/>
  <c r="M23" i="16"/>
  <c r="I23" i="15" s="1"/>
  <c r="H27" i="15"/>
  <c r="H35" i="15"/>
  <c r="H43" i="15"/>
  <c r="H51" i="15"/>
  <c r="M55" i="16"/>
  <c r="I55" i="15" s="1"/>
  <c r="H59" i="15"/>
  <c r="H67" i="15"/>
  <c r="M71" i="16"/>
  <c r="I71" i="15" s="1"/>
  <c r="H75" i="15"/>
  <c r="H83" i="15"/>
  <c r="M87" i="16"/>
  <c r="I87" i="15" s="1"/>
  <c r="H95" i="15"/>
  <c r="M99" i="16"/>
  <c r="I99" i="15" s="1"/>
  <c r="M29" i="16"/>
  <c r="I29" i="15" s="1"/>
  <c r="H41" i="15"/>
  <c r="M53" i="16"/>
  <c r="I53" i="15" s="1"/>
  <c r="H57" i="15"/>
  <c r="M69" i="16"/>
  <c r="I69" i="15" s="1"/>
  <c r="H97" i="15"/>
  <c r="M20" i="16"/>
  <c r="I20" i="15" s="1"/>
  <c r="M36" i="16"/>
  <c r="I36" i="15" s="1"/>
  <c r="M52" i="16"/>
  <c r="I52" i="15" s="1"/>
  <c r="M68" i="16"/>
  <c r="I68" i="15" s="1"/>
  <c r="M84" i="16"/>
  <c r="I84" i="15" s="1"/>
  <c r="H21" i="15"/>
  <c r="M37" i="16"/>
  <c r="I37" i="15" s="1"/>
  <c r="M65" i="16"/>
  <c r="I65" i="15" s="1"/>
  <c r="M14" i="16"/>
  <c r="I14" i="15" s="1"/>
  <c r="M18" i="16"/>
  <c r="I18" i="15" s="1"/>
  <c r="M91" i="16"/>
  <c r="I91" i="15" s="1"/>
  <c r="M73" i="16"/>
  <c r="I73" i="15" s="1"/>
  <c r="M35" i="16"/>
  <c r="I35" i="15" s="1"/>
  <c r="M67" i="16"/>
  <c r="I67" i="15" s="1"/>
  <c r="M83" i="16"/>
  <c r="I83" i="15" s="1"/>
  <c r="M57" i="16"/>
  <c r="I57" i="15" s="1"/>
  <c r="M97" i="16"/>
  <c r="I97" i="15" s="1"/>
  <c r="M44" i="16"/>
  <c r="I44" i="15" s="1"/>
  <c r="M60" i="16"/>
  <c r="I60" i="15" s="1"/>
  <c r="M30" i="16"/>
  <c r="I30" i="15" s="1"/>
  <c r="M34" i="16"/>
  <c r="I34" i="15" s="1"/>
  <c r="M38" i="16"/>
  <c r="I38" i="15" s="1"/>
  <c r="M42" i="16"/>
  <c r="I42" i="15" s="1"/>
  <c r="M46" i="16"/>
  <c r="I46" i="15" s="1"/>
  <c r="M50" i="16"/>
  <c r="I50" i="15" s="1"/>
  <c r="M54" i="16"/>
  <c r="I54" i="15" s="1"/>
  <c r="M58" i="16"/>
  <c r="I58" i="15" s="1"/>
  <c r="M62" i="16"/>
  <c r="I62" i="15" s="1"/>
  <c r="M66" i="16"/>
  <c r="I66" i="15" s="1"/>
  <c r="M70" i="16"/>
  <c r="I70" i="15" s="1"/>
  <c r="M74" i="16"/>
  <c r="I74" i="15" s="1"/>
  <c r="M78" i="16"/>
  <c r="I78" i="15" s="1"/>
  <c r="M82" i="16"/>
  <c r="I82" i="15" s="1"/>
  <c r="M86" i="16"/>
  <c r="I86" i="15" s="1"/>
  <c r="M90" i="16"/>
  <c r="I90" i="15" s="1"/>
  <c r="H94" i="15"/>
  <c r="M13" i="16"/>
  <c r="I13" i="15" s="1"/>
  <c r="M89" i="16"/>
  <c r="I89" i="15" s="1"/>
  <c r="M15" i="16"/>
  <c r="I15" i="15" s="1"/>
  <c r="M27" i="16"/>
  <c r="I27" i="15" s="1"/>
  <c r="M31" i="16"/>
  <c r="I31" i="15" s="1"/>
  <c r="M47" i="16"/>
  <c r="I47" i="15" s="1"/>
  <c r="M63" i="16"/>
  <c r="I63" i="15" s="1"/>
  <c r="M75" i="16"/>
  <c r="I75" i="15" s="1"/>
  <c r="M79" i="16"/>
  <c r="I79" i="15" s="1"/>
  <c r="I5" i="15"/>
  <c r="M85" i="16"/>
  <c r="I85" i="15" s="1"/>
  <c r="M24" i="16"/>
  <c r="I24" i="15" s="1"/>
  <c r="M40" i="16"/>
  <c r="I40" i="15" s="1"/>
  <c r="M56" i="16"/>
  <c r="I56" i="15" s="1"/>
  <c r="M72" i="16"/>
  <c r="I72" i="15" s="1"/>
  <c r="M88" i="16"/>
  <c r="I88" i="15" s="1"/>
  <c r="M92" i="16"/>
  <c r="I92" i="15" s="1"/>
  <c r="M96" i="16"/>
  <c r="I96" i="15" s="1"/>
  <c r="M100" i="16"/>
  <c r="I100" i="15" s="1"/>
  <c r="I9" i="15"/>
  <c r="H93" i="15"/>
  <c r="C849" i="14"/>
  <c r="C3" i="8" l="1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2" i="8"/>
  <c r="F3" i="8"/>
  <c r="F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3" i="8"/>
  <c r="E2" i="8"/>
  <c r="G17" i="4" l="1"/>
  <c r="B2" i="8"/>
  <c r="B29" i="8"/>
  <c r="B28" i="8"/>
  <c r="B27" i="8"/>
  <c r="B26" i="8"/>
  <c r="B25" i="8"/>
  <c r="B24" i="8"/>
  <c r="B23" i="8"/>
  <c r="B22" i="8"/>
  <c r="B21" i="8"/>
  <c r="B20" i="8"/>
  <c r="B3" i="8" l="1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2" i="8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H3" i="2"/>
  <c r="D3" i="2"/>
  <c r="H81" i="4" l="1"/>
  <c r="I81" i="4"/>
  <c r="H41" i="4"/>
  <c r="I41" i="4"/>
  <c r="I112" i="4"/>
  <c r="H112" i="4"/>
  <c r="H104" i="4"/>
  <c r="I104" i="4"/>
  <c r="H96" i="4"/>
  <c r="I96" i="4"/>
  <c r="I88" i="4"/>
  <c r="H88" i="4"/>
  <c r="I80" i="4"/>
  <c r="H80" i="4"/>
  <c r="I72" i="4"/>
  <c r="H72" i="4"/>
  <c r="H64" i="4"/>
  <c r="I64" i="4"/>
  <c r="H56" i="4"/>
  <c r="I56" i="4"/>
  <c r="I48" i="4"/>
  <c r="H48" i="4"/>
  <c r="H40" i="4"/>
  <c r="I40" i="4"/>
  <c r="H97" i="4"/>
  <c r="I97" i="4"/>
  <c r="H57" i="4"/>
  <c r="I57" i="4"/>
  <c r="H111" i="4"/>
  <c r="I111" i="4"/>
  <c r="H55" i="4"/>
  <c r="I55" i="4"/>
  <c r="I86" i="4"/>
  <c r="H86" i="4"/>
  <c r="I62" i="4"/>
  <c r="H62" i="4"/>
  <c r="I54" i="4"/>
  <c r="H54" i="4"/>
  <c r="I46" i="4"/>
  <c r="H46" i="4"/>
  <c r="I38" i="4"/>
  <c r="H38" i="4"/>
  <c r="H73" i="4"/>
  <c r="I73" i="4"/>
  <c r="H103" i="4"/>
  <c r="I103" i="4"/>
  <c r="H79" i="4"/>
  <c r="I79" i="4"/>
  <c r="H47" i="4"/>
  <c r="I47" i="4"/>
  <c r="I102" i="4"/>
  <c r="H102" i="4"/>
  <c r="H61" i="4"/>
  <c r="I61" i="4"/>
  <c r="H85" i="4"/>
  <c r="I85" i="4"/>
  <c r="H53" i="4"/>
  <c r="I53" i="4"/>
  <c r="I92" i="4"/>
  <c r="H92" i="4"/>
  <c r="H68" i="4"/>
  <c r="I68" i="4"/>
  <c r="H52" i="4"/>
  <c r="I52" i="4"/>
  <c r="H44" i="4"/>
  <c r="I44" i="4"/>
  <c r="I36" i="4"/>
  <c r="H36" i="4"/>
  <c r="H113" i="4"/>
  <c r="I113" i="4"/>
  <c r="H65" i="4"/>
  <c r="I65" i="4"/>
  <c r="H95" i="4"/>
  <c r="I95" i="4"/>
  <c r="H63" i="4"/>
  <c r="I63" i="4"/>
  <c r="I94" i="4"/>
  <c r="H94" i="4"/>
  <c r="I70" i="4"/>
  <c r="H70" i="4"/>
  <c r="H101" i="4"/>
  <c r="I101" i="4"/>
  <c r="H77" i="4"/>
  <c r="I77" i="4"/>
  <c r="H45" i="4"/>
  <c r="I45" i="4"/>
  <c r="H108" i="4"/>
  <c r="I108" i="4"/>
  <c r="H84" i="4"/>
  <c r="I84" i="4"/>
  <c r="I60" i="4"/>
  <c r="H60" i="4"/>
  <c r="H107" i="4"/>
  <c r="I107" i="4"/>
  <c r="H83" i="4"/>
  <c r="I83" i="4"/>
  <c r="H67" i="4"/>
  <c r="I67" i="4"/>
  <c r="H43" i="4"/>
  <c r="I43" i="4"/>
  <c r="H105" i="4"/>
  <c r="I105" i="4"/>
  <c r="H89" i="4"/>
  <c r="I89" i="4"/>
  <c r="H49" i="4"/>
  <c r="I49" i="4"/>
  <c r="H87" i="4"/>
  <c r="I87" i="4"/>
  <c r="H71" i="4"/>
  <c r="I71" i="4"/>
  <c r="H39" i="4"/>
  <c r="I39" i="4"/>
  <c r="I110" i="4"/>
  <c r="H110" i="4"/>
  <c r="I78" i="4"/>
  <c r="H78" i="4"/>
  <c r="H109" i="4"/>
  <c r="I109" i="4"/>
  <c r="H93" i="4"/>
  <c r="I93" i="4"/>
  <c r="H69" i="4"/>
  <c r="I69" i="4"/>
  <c r="H37" i="4"/>
  <c r="I37" i="4"/>
  <c r="H116" i="4"/>
  <c r="I116" i="4"/>
  <c r="I100" i="4"/>
  <c r="H100" i="4"/>
  <c r="H76" i="4"/>
  <c r="I76" i="4"/>
  <c r="H115" i="4"/>
  <c r="I115" i="4"/>
  <c r="H99" i="4"/>
  <c r="I99" i="4"/>
  <c r="H91" i="4"/>
  <c r="I91" i="4"/>
  <c r="H75" i="4"/>
  <c r="I75" i="4"/>
  <c r="H59" i="4"/>
  <c r="I59" i="4"/>
  <c r="H51" i="4"/>
  <c r="I51" i="4"/>
  <c r="I114" i="4"/>
  <c r="H114" i="4"/>
  <c r="I106" i="4"/>
  <c r="H106" i="4"/>
  <c r="I98" i="4"/>
  <c r="H98" i="4"/>
  <c r="I90" i="4"/>
  <c r="H90" i="4"/>
  <c r="I82" i="4"/>
  <c r="H82" i="4"/>
  <c r="I74" i="4"/>
  <c r="H74" i="4"/>
  <c r="I66" i="4"/>
  <c r="H66" i="4"/>
  <c r="I58" i="4"/>
  <c r="H58" i="4"/>
  <c r="I50" i="4"/>
  <c r="H50" i="4"/>
  <c r="I42" i="4"/>
  <c r="H42" i="4"/>
  <c r="D850" i="14"/>
  <c r="D849" i="14"/>
  <c r="H33" i="4"/>
  <c r="I33" i="4"/>
  <c r="H32" i="4"/>
  <c r="I32" i="4"/>
  <c r="H35" i="4"/>
  <c r="I35" i="4"/>
  <c r="H31" i="4"/>
  <c r="I31" i="4"/>
  <c r="H34" i="4"/>
  <c r="I34" i="4"/>
  <c r="H30" i="4"/>
  <c r="I30" i="4"/>
  <c r="M36" i="4"/>
  <c r="M28" i="4"/>
  <c r="L36" i="4"/>
  <c r="M37" i="4"/>
  <c r="L28" i="4"/>
  <c r="L32" i="4"/>
  <c r="L38" i="4"/>
  <c r="L35" i="4"/>
  <c r="L37" i="4"/>
  <c r="M32" i="4"/>
  <c r="L27" i="4"/>
  <c r="M20" i="4"/>
  <c r="L22" i="4"/>
  <c r="L34" i="4"/>
  <c r="M33" i="4"/>
  <c r="M23" i="4"/>
  <c r="M31" i="4"/>
  <c r="L23" i="4"/>
  <c r="M38" i="4"/>
  <c r="M34" i="4"/>
  <c r="M19" i="4"/>
  <c r="L21" i="4"/>
  <c r="M22" i="4"/>
  <c r="L25" i="4"/>
  <c r="L31" i="4"/>
  <c r="L30" i="4"/>
  <c r="M30" i="4"/>
  <c r="M24" i="4"/>
  <c r="M21" i="4"/>
  <c r="L29" i="4"/>
  <c r="M35" i="4"/>
  <c r="M26" i="4"/>
  <c r="L33" i="4"/>
  <c r="L20" i="4"/>
  <c r="L19" i="4"/>
  <c r="F18" i="4"/>
  <c r="G18" i="4"/>
  <c r="F19" i="4"/>
  <c r="G19" i="4"/>
  <c r="F20" i="4"/>
  <c r="G20" i="4"/>
  <c r="F21" i="4"/>
  <c r="G21" i="4"/>
  <c r="F22" i="4"/>
  <c r="G22" i="4"/>
  <c r="F23" i="4"/>
  <c r="G23" i="4"/>
  <c r="F24" i="4"/>
  <c r="G24" i="4"/>
  <c r="F25" i="4"/>
  <c r="G25" i="4"/>
  <c r="F26" i="4"/>
  <c r="G26" i="4"/>
  <c r="F27" i="4"/>
  <c r="G27" i="4"/>
  <c r="F28" i="4"/>
  <c r="G28" i="4"/>
  <c r="F29" i="4"/>
  <c r="G29" i="4"/>
  <c r="F30" i="4"/>
  <c r="G30" i="4"/>
  <c r="F31" i="4"/>
  <c r="G31" i="4"/>
  <c r="F32" i="4"/>
  <c r="G32" i="4"/>
  <c r="F33" i="4"/>
  <c r="G33" i="4"/>
  <c r="F34" i="4"/>
  <c r="G34" i="4"/>
  <c r="F35" i="4"/>
  <c r="G35" i="4"/>
  <c r="F36" i="4"/>
  <c r="G36" i="4"/>
  <c r="F37" i="4"/>
  <c r="G37" i="4"/>
  <c r="F38" i="4"/>
  <c r="G38" i="4"/>
  <c r="F39" i="4"/>
  <c r="G39" i="4"/>
  <c r="F40" i="4"/>
  <c r="G40" i="4"/>
  <c r="F41" i="4"/>
  <c r="G41" i="4"/>
  <c r="F42" i="4"/>
  <c r="G42" i="4"/>
  <c r="F43" i="4"/>
  <c r="G43" i="4"/>
  <c r="F44" i="4"/>
  <c r="G44" i="4"/>
  <c r="F45" i="4"/>
  <c r="G45" i="4"/>
  <c r="F46" i="4"/>
  <c r="G46" i="4"/>
  <c r="F47" i="4"/>
  <c r="G47" i="4"/>
  <c r="F48" i="4"/>
  <c r="G48" i="4"/>
  <c r="F49" i="4"/>
  <c r="G49" i="4"/>
  <c r="F50" i="4"/>
  <c r="G50" i="4"/>
  <c r="F51" i="4"/>
  <c r="G51" i="4"/>
  <c r="F52" i="4"/>
  <c r="G52" i="4"/>
  <c r="F53" i="4"/>
  <c r="G53" i="4"/>
  <c r="F54" i="4"/>
  <c r="G54" i="4"/>
  <c r="F55" i="4"/>
  <c r="G55" i="4"/>
  <c r="F56" i="4"/>
  <c r="G56" i="4"/>
  <c r="F57" i="4"/>
  <c r="G57" i="4"/>
  <c r="F58" i="4"/>
  <c r="G58" i="4"/>
  <c r="F59" i="4"/>
  <c r="G59" i="4"/>
  <c r="F60" i="4"/>
  <c r="G60" i="4"/>
  <c r="F61" i="4"/>
  <c r="G61" i="4"/>
  <c r="F62" i="4"/>
  <c r="G62" i="4"/>
  <c r="F63" i="4"/>
  <c r="G63" i="4"/>
  <c r="F64" i="4"/>
  <c r="G64" i="4"/>
  <c r="F65" i="4"/>
  <c r="G65" i="4"/>
  <c r="F66" i="4"/>
  <c r="G66" i="4"/>
  <c r="F67" i="4"/>
  <c r="G67" i="4"/>
  <c r="F68" i="4"/>
  <c r="G68" i="4"/>
  <c r="F69" i="4"/>
  <c r="G69" i="4"/>
  <c r="F70" i="4"/>
  <c r="G70" i="4"/>
  <c r="F71" i="4"/>
  <c r="G71" i="4"/>
  <c r="F72" i="4"/>
  <c r="G72" i="4"/>
  <c r="F73" i="4"/>
  <c r="G73" i="4"/>
  <c r="F74" i="4"/>
  <c r="G74" i="4"/>
  <c r="F75" i="4"/>
  <c r="G75" i="4"/>
  <c r="F76" i="4"/>
  <c r="G76" i="4"/>
  <c r="F77" i="4"/>
  <c r="G77" i="4"/>
  <c r="F78" i="4"/>
  <c r="G78" i="4"/>
  <c r="F79" i="4"/>
  <c r="G79" i="4"/>
  <c r="F80" i="4"/>
  <c r="G80" i="4"/>
  <c r="F81" i="4"/>
  <c r="G81" i="4"/>
  <c r="F82" i="4"/>
  <c r="G82" i="4"/>
  <c r="F83" i="4"/>
  <c r="G83" i="4"/>
  <c r="F84" i="4"/>
  <c r="G84" i="4"/>
  <c r="F85" i="4"/>
  <c r="G85" i="4"/>
  <c r="F86" i="4"/>
  <c r="G86" i="4"/>
  <c r="F87" i="4"/>
  <c r="G87" i="4"/>
  <c r="F88" i="4"/>
  <c r="G88" i="4"/>
  <c r="F89" i="4"/>
  <c r="G89" i="4"/>
  <c r="F90" i="4"/>
  <c r="G90" i="4"/>
  <c r="F91" i="4"/>
  <c r="G91" i="4"/>
  <c r="F92" i="4"/>
  <c r="G92" i="4"/>
  <c r="F93" i="4"/>
  <c r="G93" i="4"/>
  <c r="F94" i="4"/>
  <c r="G94" i="4"/>
  <c r="F95" i="4"/>
  <c r="G95" i="4"/>
  <c r="F96" i="4"/>
  <c r="G96" i="4"/>
  <c r="F97" i="4"/>
  <c r="G97" i="4"/>
  <c r="F98" i="4"/>
  <c r="G98" i="4"/>
  <c r="F99" i="4"/>
  <c r="G99" i="4"/>
  <c r="F100" i="4"/>
  <c r="G100" i="4"/>
  <c r="F101" i="4"/>
  <c r="G101" i="4"/>
  <c r="F102" i="4"/>
  <c r="G102" i="4"/>
  <c r="F103" i="4"/>
  <c r="G103" i="4"/>
  <c r="F104" i="4"/>
  <c r="G104" i="4"/>
  <c r="F105" i="4"/>
  <c r="G105" i="4"/>
  <c r="F106" i="4"/>
  <c r="G106" i="4"/>
  <c r="F107" i="4"/>
  <c r="G107" i="4"/>
  <c r="F108" i="4"/>
  <c r="G108" i="4"/>
  <c r="F109" i="4"/>
  <c r="G109" i="4"/>
  <c r="F110" i="4"/>
  <c r="G110" i="4"/>
  <c r="F111" i="4"/>
  <c r="G111" i="4"/>
  <c r="F112" i="4"/>
  <c r="G112" i="4"/>
  <c r="F113" i="4"/>
  <c r="G113" i="4"/>
  <c r="F114" i="4"/>
  <c r="G114" i="4"/>
  <c r="F115" i="4"/>
  <c r="G115" i="4"/>
  <c r="F116" i="4"/>
  <c r="G116" i="4"/>
  <c r="F17" i="4"/>
  <c r="J11" i="4" l="1"/>
  <c r="J10" i="4"/>
  <c r="J7" i="4"/>
  <c r="C11" i="4"/>
  <c r="C12" i="4"/>
  <c r="C13" i="4"/>
  <c r="C10" i="4"/>
  <c r="A5" i="4"/>
  <c r="A4" i="5"/>
  <c r="B102" i="5" s="1"/>
  <c r="A4" i="6"/>
  <c r="B88" i="6" s="1"/>
  <c r="C7" i="4"/>
  <c r="D88" i="6" l="1"/>
  <c r="C88" i="6"/>
  <c r="C102" i="5"/>
  <c r="D102" i="5"/>
  <c r="B26" i="5"/>
  <c r="B10" i="6"/>
  <c r="B14" i="5"/>
  <c r="B18" i="6"/>
  <c r="B26" i="6"/>
  <c r="B18" i="5"/>
  <c r="B6" i="5"/>
  <c r="B22" i="5"/>
  <c r="B34" i="6"/>
  <c r="B10" i="5"/>
  <c r="B42" i="6"/>
  <c r="B30" i="5"/>
  <c r="B50" i="6"/>
  <c r="B58" i="6"/>
  <c r="B6" i="6"/>
  <c r="B14" i="6"/>
  <c r="B22" i="6"/>
  <c r="B30" i="6"/>
  <c r="B38" i="6"/>
  <c r="B46" i="6"/>
  <c r="B54" i="6"/>
  <c r="B62" i="6"/>
  <c r="B66" i="6"/>
  <c r="B70" i="6"/>
  <c r="B74" i="6"/>
  <c r="B78" i="6"/>
  <c r="B82" i="6"/>
  <c r="B86" i="6"/>
  <c r="B8" i="6"/>
  <c r="B12" i="6"/>
  <c r="B16" i="6"/>
  <c r="B20" i="6"/>
  <c r="B24" i="6"/>
  <c r="B28" i="6"/>
  <c r="B32" i="6"/>
  <c r="B36" i="6"/>
  <c r="B40" i="6"/>
  <c r="B44" i="6"/>
  <c r="B48" i="6"/>
  <c r="B52" i="6"/>
  <c r="B56" i="6"/>
  <c r="B60" i="6"/>
  <c r="B64" i="6"/>
  <c r="B68" i="6"/>
  <c r="B72" i="6"/>
  <c r="B76" i="6"/>
  <c r="B80" i="6"/>
  <c r="B84" i="6"/>
  <c r="B102" i="6"/>
  <c r="B101" i="6"/>
  <c r="B103" i="6"/>
  <c r="B5" i="6"/>
  <c r="B7" i="6"/>
  <c r="B9" i="6"/>
  <c r="B11" i="6"/>
  <c r="B13" i="6"/>
  <c r="B15" i="6"/>
  <c r="B17" i="6"/>
  <c r="B19" i="6"/>
  <c r="B21" i="6"/>
  <c r="B23" i="6"/>
  <c r="B25" i="6"/>
  <c r="B27" i="6"/>
  <c r="B29" i="6"/>
  <c r="B31" i="6"/>
  <c r="B33" i="6"/>
  <c r="B35" i="6"/>
  <c r="B37" i="6"/>
  <c r="B39" i="6"/>
  <c r="B41" i="6"/>
  <c r="B43" i="6"/>
  <c r="B45" i="6"/>
  <c r="B47" i="6"/>
  <c r="B49" i="6"/>
  <c r="B51" i="6"/>
  <c r="B53" i="6"/>
  <c r="B55" i="6"/>
  <c r="B57" i="6"/>
  <c r="B59" i="6"/>
  <c r="B61" i="6"/>
  <c r="B63" i="6"/>
  <c r="B65" i="6"/>
  <c r="B67" i="6"/>
  <c r="B69" i="6"/>
  <c r="B71" i="6"/>
  <c r="B73" i="6"/>
  <c r="B75" i="6"/>
  <c r="B77" i="6"/>
  <c r="B79" i="6"/>
  <c r="B81" i="6"/>
  <c r="B83" i="6"/>
  <c r="B85" i="6"/>
  <c r="B87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5"/>
  <c r="B99" i="5"/>
  <c r="B97" i="5"/>
  <c r="B95" i="5"/>
  <c r="B93" i="5"/>
  <c r="B91" i="5"/>
  <c r="B89" i="5"/>
  <c r="B87" i="5"/>
  <c r="B85" i="5"/>
  <c r="B83" i="5"/>
  <c r="B81" i="5"/>
  <c r="B79" i="5"/>
  <c r="B77" i="5"/>
  <c r="B75" i="5"/>
  <c r="B73" i="5"/>
  <c r="B71" i="5"/>
  <c r="B69" i="5"/>
  <c r="B67" i="5"/>
  <c r="B65" i="5"/>
  <c r="B63" i="5"/>
  <c r="B61" i="5"/>
  <c r="B59" i="5"/>
  <c r="B57" i="5"/>
  <c r="B55" i="5"/>
  <c r="B53" i="5"/>
  <c r="B51" i="5"/>
  <c r="B49" i="5"/>
  <c r="B47" i="5"/>
  <c r="B45" i="5"/>
  <c r="B43" i="5"/>
  <c r="B41" i="5"/>
  <c r="B39" i="5"/>
  <c r="B37" i="5"/>
  <c r="B35" i="5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B103" i="5"/>
  <c r="B100" i="5"/>
  <c r="B98" i="5"/>
  <c r="B96" i="5"/>
  <c r="B94" i="5"/>
  <c r="B92" i="5"/>
  <c r="B90" i="5"/>
  <c r="B88" i="5"/>
  <c r="B86" i="5"/>
  <c r="B84" i="5"/>
  <c r="B82" i="5"/>
  <c r="B80" i="5"/>
  <c r="B78" i="5"/>
  <c r="B76" i="5"/>
  <c r="B74" i="5"/>
  <c r="B72" i="5"/>
  <c r="B70" i="5"/>
  <c r="B68" i="5"/>
  <c r="B66" i="5"/>
  <c r="B64" i="5"/>
  <c r="B62" i="5"/>
  <c r="B60" i="5"/>
  <c r="B58" i="5"/>
  <c r="B56" i="5"/>
  <c r="B54" i="5"/>
  <c r="B52" i="5"/>
  <c r="B50" i="5"/>
  <c r="B48" i="5"/>
  <c r="B46" i="5"/>
  <c r="B44" i="5"/>
  <c r="B42" i="5"/>
  <c r="B40" i="5"/>
  <c r="B38" i="5"/>
  <c r="B36" i="5"/>
  <c r="B34" i="5"/>
  <c r="B8" i="5"/>
  <c r="B12" i="5"/>
  <c r="B16" i="5"/>
  <c r="B20" i="5"/>
  <c r="B24" i="5"/>
  <c r="B28" i="5"/>
  <c r="B32" i="5"/>
  <c r="C36" i="5" l="1"/>
  <c r="D36" i="5"/>
  <c r="C60" i="5"/>
  <c r="D60" i="5"/>
  <c r="C84" i="5"/>
  <c r="G84" i="5" s="1"/>
  <c r="D84" i="5"/>
  <c r="C17" i="5"/>
  <c r="D17" i="5"/>
  <c r="C49" i="5"/>
  <c r="D49" i="5"/>
  <c r="C73" i="5"/>
  <c r="D73" i="5"/>
  <c r="C97" i="5"/>
  <c r="D97" i="5"/>
  <c r="C95" i="6"/>
  <c r="D95" i="6"/>
  <c r="C77" i="6"/>
  <c r="D77" i="6"/>
  <c r="C53" i="6"/>
  <c r="D53" i="6"/>
  <c r="C37" i="6"/>
  <c r="D37" i="6"/>
  <c r="C13" i="6"/>
  <c r="D13" i="6"/>
  <c r="D84" i="6"/>
  <c r="C84" i="6"/>
  <c r="C36" i="6"/>
  <c r="D36" i="6"/>
  <c r="D86" i="6"/>
  <c r="C86" i="6"/>
  <c r="C70" i="6"/>
  <c r="D70" i="6"/>
  <c r="C14" i="6"/>
  <c r="D14" i="6"/>
  <c r="C30" i="5"/>
  <c r="D30" i="5"/>
  <c r="C28" i="5"/>
  <c r="D28" i="5"/>
  <c r="C12" i="5"/>
  <c r="D12" i="5"/>
  <c r="C38" i="5"/>
  <c r="D38" i="5"/>
  <c r="C46" i="5"/>
  <c r="D46" i="5"/>
  <c r="C54" i="5"/>
  <c r="G54" i="5" s="1"/>
  <c r="D54" i="5"/>
  <c r="C62" i="5"/>
  <c r="D62" i="5"/>
  <c r="C70" i="5"/>
  <c r="G70" i="5" s="1"/>
  <c r="D70" i="5"/>
  <c r="C78" i="5"/>
  <c r="D78" i="5"/>
  <c r="C86" i="5"/>
  <c r="G86" i="5" s="1"/>
  <c r="D86" i="5"/>
  <c r="C94" i="5"/>
  <c r="D94" i="5"/>
  <c r="C103" i="5"/>
  <c r="D103" i="5"/>
  <c r="C11" i="5"/>
  <c r="D11" i="5"/>
  <c r="C19" i="5"/>
  <c r="D19" i="5"/>
  <c r="C27" i="5"/>
  <c r="D27" i="5"/>
  <c r="C35" i="5"/>
  <c r="D35" i="5"/>
  <c r="C43" i="5"/>
  <c r="D43" i="5"/>
  <c r="C51" i="5"/>
  <c r="D51" i="5"/>
  <c r="C59" i="5"/>
  <c r="G59" i="5" s="1"/>
  <c r="D59" i="5"/>
  <c r="C67" i="5"/>
  <c r="D67" i="5"/>
  <c r="C75" i="5"/>
  <c r="D75" i="5"/>
  <c r="C83" i="5"/>
  <c r="G83" i="5" s="1"/>
  <c r="D83" i="5"/>
  <c r="C91" i="5"/>
  <c r="D91" i="5"/>
  <c r="C99" i="5"/>
  <c r="D99" i="5"/>
  <c r="D98" i="6"/>
  <c r="C98" i="6"/>
  <c r="D94" i="6"/>
  <c r="C94" i="6"/>
  <c r="D90" i="6"/>
  <c r="C90" i="6"/>
  <c r="C83" i="6"/>
  <c r="D83" i="6"/>
  <c r="D75" i="6"/>
  <c r="C75" i="6"/>
  <c r="D67" i="6"/>
  <c r="C67" i="6"/>
  <c r="C59" i="6"/>
  <c r="D59" i="6"/>
  <c r="C51" i="6"/>
  <c r="D51" i="6"/>
  <c r="C43" i="6"/>
  <c r="D43" i="6"/>
  <c r="C35" i="6"/>
  <c r="D35" i="6"/>
  <c r="C27" i="6"/>
  <c r="D27" i="6"/>
  <c r="C19" i="6"/>
  <c r="D19" i="6"/>
  <c r="C11" i="6"/>
  <c r="D11" i="6"/>
  <c r="C103" i="6"/>
  <c r="D103" i="6"/>
  <c r="D80" i="6"/>
  <c r="C80" i="6"/>
  <c r="C64" i="6"/>
  <c r="D64" i="6"/>
  <c r="C48" i="6"/>
  <c r="D48" i="6"/>
  <c r="C32" i="6"/>
  <c r="D32" i="6"/>
  <c r="C16" i="6"/>
  <c r="D16" i="6"/>
  <c r="D82" i="6"/>
  <c r="C82" i="6"/>
  <c r="C66" i="6"/>
  <c r="G66" i="6" s="1"/>
  <c r="D66" i="6"/>
  <c r="C38" i="6"/>
  <c r="D38" i="6"/>
  <c r="C6" i="6"/>
  <c r="D6" i="6"/>
  <c r="C42" i="6"/>
  <c r="D42" i="6"/>
  <c r="C6" i="5"/>
  <c r="D6" i="5"/>
  <c r="C14" i="5"/>
  <c r="D14" i="5"/>
  <c r="C32" i="5"/>
  <c r="D32" i="5"/>
  <c r="C44" i="5"/>
  <c r="D44" i="5"/>
  <c r="C68" i="5"/>
  <c r="D68" i="5"/>
  <c r="C92" i="5"/>
  <c r="D92" i="5"/>
  <c r="C9" i="5"/>
  <c r="D9" i="5"/>
  <c r="C33" i="5"/>
  <c r="D33" i="5"/>
  <c r="C57" i="5"/>
  <c r="D57" i="5"/>
  <c r="C81" i="5"/>
  <c r="D81" i="5"/>
  <c r="C99" i="6"/>
  <c r="D99" i="6"/>
  <c r="C85" i="6"/>
  <c r="D85" i="6"/>
  <c r="D61" i="6"/>
  <c r="C61" i="6"/>
  <c r="C29" i="6"/>
  <c r="D29" i="6"/>
  <c r="C68" i="6"/>
  <c r="D68" i="6"/>
  <c r="C22" i="5"/>
  <c r="D22" i="5"/>
  <c r="C8" i="5"/>
  <c r="D8" i="5"/>
  <c r="C11" i="11" s="1"/>
  <c r="C11" i="16" s="1"/>
  <c r="C11" i="15" s="1"/>
  <c r="C56" i="5"/>
  <c r="G56" i="5" s="1"/>
  <c r="D56" i="5"/>
  <c r="C72" i="5"/>
  <c r="D72" i="5"/>
  <c r="C88" i="5"/>
  <c r="D88" i="5"/>
  <c r="D5" i="5"/>
  <c r="C8" i="11" s="1"/>
  <c r="C8" i="16" s="1"/>
  <c r="C8" i="15" s="1"/>
  <c r="C5" i="5"/>
  <c r="C21" i="5"/>
  <c r="D21" i="5"/>
  <c r="C29" i="5"/>
  <c r="D29" i="5"/>
  <c r="C37" i="5"/>
  <c r="D37" i="5"/>
  <c r="C45" i="5"/>
  <c r="D45" i="5"/>
  <c r="C53" i="5"/>
  <c r="G53" i="5" s="1"/>
  <c r="D53" i="5"/>
  <c r="C61" i="5"/>
  <c r="D61" i="5"/>
  <c r="C69" i="5"/>
  <c r="D69" i="5"/>
  <c r="C77" i="5"/>
  <c r="D77" i="5"/>
  <c r="C85" i="5"/>
  <c r="G85" i="5" s="1"/>
  <c r="D85" i="5"/>
  <c r="C93" i="5"/>
  <c r="D93" i="5"/>
  <c r="C101" i="5"/>
  <c r="D101" i="5"/>
  <c r="C97" i="6"/>
  <c r="D97" i="6"/>
  <c r="C93" i="6"/>
  <c r="D93" i="6"/>
  <c r="C89" i="6"/>
  <c r="D89" i="6"/>
  <c r="C81" i="6"/>
  <c r="D81" i="6"/>
  <c r="D73" i="6"/>
  <c r="C73" i="6"/>
  <c r="D65" i="6"/>
  <c r="C65" i="6"/>
  <c r="C57" i="6"/>
  <c r="D57" i="6"/>
  <c r="C49" i="6"/>
  <c r="D49" i="6"/>
  <c r="C41" i="6"/>
  <c r="D41" i="6"/>
  <c r="C33" i="6"/>
  <c r="D33" i="6"/>
  <c r="C25" i="6"/>
  <c r="D25" i="6"/>
  <c r="C17" i="6"/>
  <c r="D17" i="6"/>
  <c r="C9" i="6"/>
  <c r="D9" i="6"/>
  <c r="C101" i="6"/>
  <c r="D101" i="6"/>
  <c r="C76" i="6"/>
  <c r="D76" i="6"/>
  <c r="C60" i="6"/>
  <c r="D60" i="6"/>
  <c r="C44" i="6"/>
  <c r="D44" i="6"/>
  <c r="C28" i="6"/>
  <c r="D28" i="6"/>
  <c r="C12" i="6"/>
  <c r="D12" i="6"/>
  <c r="D78" i="6"/>
  <c r="C78" i="6"/>
  <c r="C62" i="6"/>
  <c r="D62" i="6"/>
  <c r="C30" i="6"/>
  <c r="D30" i="6"/>
  <c r="C58" i="6"/>
  <c r="D58" i="6"/>
  <c r="C10" i="5"/>
  <c r="D10" i="5"/>
  <c r="C13" i="11" s="1"/>
  <c r="C13" i="16" s="1"/>
  <c r="C13" i="15" s="1"/>
  <c r="C18" i="5"/>
  <c r="D18" i="5"/>
  <c r="C10" i="6"/>
  <c r="D10" i="6"/>
  <c r="C16" i="5"/>
  <c r="D16" i="5"/>
  <c r="C19" i="11" s="1"/>
  <c r="C19" i="16" s="1"/>
  <c r="C19" i="15" s="1"/>
  <c r="C52" i="5"/>
  <c r="G52" i="5" s="1"/>
  <c r="D52" i="5"/>
  <c r="C76" i="5"/>
  <c r="D76" i="5"/>
  <c r="C100" i="5"/>
  <c r="D100" i="5"/>
  <c r="C25" i="5"/>
  <c r="D25" i="5"/>
  <c r="C41" i="5"/>
  <c r="D41" i="5"/>
  <c r="C65" i="5"/>
  <c r="D65" i="5"/>
  <c r="C89" i="5"/>
  <c r="D89" i="5"/>
  <c r="C91" i="6"/>
  <c r="D91" i="6"/>
  <c r="D69" i="6"/>
  <c r="C69" i="6"/>
  <c r="C45" i="6"/>
  <c r="D45" i="6"/>
  <c r="C21" i="6"/>
  <c r="D21" i="6"/>
  <c r="C5" i="6"/>
  <c r="D5" i="6"/>
  <c r="C52" i="6"/>
  <c r="D52" i="6"/>
  <c r="C20" i="6"/>
  <c r="D20" i="6"/>
  <c r="C46" i="6"/>
  <c r="D46" i="6"/>
  <c r="C18" i="6"/>
  <c r="D18" i="6"/>
  <c r="C24" i="5"/>
  <c r="D24" i="5"/>
  <c r="C40" i="5"/>
  <c r="D40" i="5"/>
  <c r="C48" i="5"/>
  <c r="D48" i="5"/>
  <c r="C64" i="5"/>
  <c r="D64" i="5"/>
  <c r="C80" i="5"/>
  <c r="D80" i="5"/>
  <c r="C96" i="5"/>
  <c r="D96" i="5"/>
  <c r="C13" i="5"/>
  <c r="D13" i="5"/>
  <c r="C16" i="11" s="1"/>
  <c r="C16" i="16" s="1"/>
  <c r="C16" i="15" s="1"/>
  <c r="C20" i="5"/>
  <c r="D20" i="5"/>
  <c r="C34" i="5"/>
  <c r="D34" i="5"/>
  <c r="C42" i="5"/>
  <c r="D42" i="5"/>
  <c r="C50" i="5"/>
  <c r="D50" i="5"/>
  <c r="C58" i="5"/>
  <c r="G58" i="5" s="1"/>
  <c r="D58" i="5"/>
  <c r="C66" i="5"/>
  <c r="D66" i="5"/>
  <c r="C74" i="5"/>
  <c r="D74" i="5"/>
  <c r="C82" i="5"/>
  <c r="G82" i="5" s="1"/>
  <c r="D82" i="5"/>
  <c r="C90" i="5"/>
  <c r="D90" i="5"/>
  <c r="C98" i="5"/>
  <c r="D98" i="5"/>
  <c r="C7" i="5"/>
  <c r="D7" i="5"/>
  <c r="C15" i="5"/>
  <c r="D15" i="5"/>
  <c r="C23" i="5"/>
  <c r="D23" i="5"/>
  <c r="C31" i="5"/>
  <c r="D31" i="5"/>
  <c r="C39" i="5"/>
  <c r="D39" i="5"/>
  <c r="C47" i="5"/>
  <c r="D47" i="5"/>
  <c r="C55" i="5"/>
  <c r="G55" i="5" s="1"/>
  <c r="D55" i="5"/>
  <c r="C63" i="5"/>
  <c r="D63" i="5"/>
  <c r="C71" i="5"/>
  <c r="D71" i="5"/>
  <c r="C79" i="5"/>
  <c r="D79" i="5"/>
  <c r="C87" i="5"/>
  <c r="D87" i="5"/>
  <c r="C95" i="5"/>
  <c r="D95" i="5"/>
  <c r="D100" i="6"/>
  <c r="C100" i="6"/>
  <c r="D96" i="6"/>
  <c r="C96" i="6"/>
  <c r="D92" i="6"/>
  <c r="C92" i="6"/>
  <c r="C87" i="6"/>
  <c r="D87" i="6"/>
  <c r="C79" i="6"/>
  <c r="D79" i="6"/>
  <c r="D71" i="6"/>
  <c r="C71" i="6"/>
  <c r="D63" i="6"/>
  <c r="C63" i="6"/>
  <c r="C55" i="6"/>
  <c r="D55" i="6"/>
  <c r="C47" i="6"/>
  <c r="D47" i="6"/>
  <c r="C39" i="6"/>
  <c r="D39" i="6"/>
  <c r="C31" i="6"/>
  <c r="D31" i="6"/>
  <c r="C23" i="6"/>
  <c r="D23" i="6"/>
  <c r="C15" i="6"/>
  <c r="D15" i="6"/>
  <c r="C7" i="6"/>
  <c r="D7" i="6"/>
  <c r="D102" i="6"/>
  <c r="C102" i="6"/>
  <c r="C72" i="6"/>
  <c r="D72" i="6"/>
  <c r="C56" i="6"/>
  <c r="D56" i="6"/>
  <c r="C40" i="6"/>
  <c r="D40" i="6"/>
  <c r="C24" i="6"/>
  <c r="D24" i="6"/>
  <c r="C8" i="6"/>
  <c r="D8" i="6"/>
  <c r="C74" i="6"/>
  <c r="D74" i="6"/>
  <c r="C54" i="6"/>
  <c r="D54" i="6"/>
  <c r="C22" i="6"/>
  <c r="D22" i="6"/>
  <c r="C50" i="6"/>
  <c r="D50" i="6"/>
  <c r="C34" i="6"/>
  <c r="D34" i="6"/>
  <c r="C5" i="11" s="1"/>
  <c r="C5" i="16" s="1"/>
  <c r="C5" i="15" s="1"/>
  <c r="C26" i="6"/>
  <c r="D26" i="6"/>
  <c r="C26" i="5"/>
  <c r="D26" i="5"/>
  <c r="E102" i="5"/>
  <c r="G102" i="5" s="1"/>
  <c r="E88" i="6"/>
  <c r="G88" i="6" s="1"/>
  <c r="C3" i="11"/>
  <c r="C3" i="16" s="1"/>
  <c r="C3" i="15" s="1"/>
  <c r="B27" i="11"/>
  <c r="B35" i="11"/>
  <c r="C50" i="4" s="1"/>
  <c r="B43" i="11"/>
  <c r="C58" i="4" s="1"/>
  <c r="B51" i="11"/>
  <c r="C66" i="4" s="1"/>
  <c r="B59" i="11"/>
  <c r="C74" i="4" s="1"/>
  <c r="B67" i="11"/>
  <c r="C82" i="4" s="1"/>
  <c r="B75" i="11"/>
  <c r="C90" i="4" s="1"/>
  <c r="B83" i="11"/>
  <c r="C98" i="4" s="1"/>
  <c r="B91" i="11"/>
  <c r="C106" i="4" s="1"/>
  <c r="B99" i="11"/>
  <c r="C114" i="4" s="1"/>
  <c r="B107" i="11"/>
  <c r="B115" i="11"/>
  <c r="B123" i="11"/>
  <c r="B131" i="11"/>
  <c r="B139" i="11"/>
  <c r="B147" i="11"/>
  <c r="C149" i="11"/>
  <c r="D148" i="11"/>
  <c r="D140" i="11"/>
  <c r="C131" i="11"/>
  <c r="D124" i="11"/>
  <c r="C118" i="11"/>
  <c r="D117" i="11"/>
  <c r="C113" i="11"/>
  <c r="C112" i="11"/>
  <c r="C111" i="11"/>
  <c r="D110" i="11"/>
  <c r="C106" i="11"/>
  <c r="D105" i="11"/>
  <c r="D104" i="11"/>
  <c r="D103" i="11"/>
  <c r="C97" i="11"/>
  <c r="C96" i="11"/>
  <c r="D95" i="11"/>
  <c r="E110" i="4" s="1"/>
  <c r="C89" i="11"/>
  <c r="C88" i="11"/>
  <c r="D87" i="11"/>
  <c r="E102" i="4" s="1"/>
  <c r="C83" i="11"/>
  <c r="D82" i="11"/>
  <c r="E97" i="4" s="1"/>
  <c r="D76" i="11"/>
  <c r="E91" i="4" s="1"/>
  <c r="D69" i="11"/>
  <c r="E84" i="4" s="1"/>
  <c r="C65" i="11"/>
  <c r="C64" i="11"/>
  <c r="C63" i="11"/>
  <c r="C59" i="11"/>
  <c r="C52" i="11"/>
  <c r="C44" i="11"/>
  <c r="C38" i="11"/>
  <c r="D37" i="11"/>
  <c r="E52" i="4" s="1"/>
  <c r="C33" i="11"/>
  <c r="C32" i="11"/>
  <c r="C31" i="11"/>
  <c r="C31" i="16" s="1"/>
  <c r="C31" i="15" s="1"/>
  <c r="D30" i="11"/>
  <c r="E45" i="4" s="1"/>
  <c r="B28" i="11"/>
  <c r="B36" i="11"/>
  <c r="C51" i="4" s="1"/>
  <c r="B44" i="11"/>
  <c r="C59" i="4" s="1"/>
  <c r="B52" i="11"/>
  <c r="C67" i="4" s="1"/>
  <c r="B60" i="11"/>
  <c r="C75" i="4" s="1"/>
  <c r="B68" i="11"/>
  <c r="C83" i="4" s="1"/>
  <c r="B76" i="11"/>
  <c r="C91" i="4" s="1"/>
  <c r="B84" i="11"/>
  <c r="C99" i="4" s="1"/>
  <c r="B92" i="11"/>
  <c r="C107" i="4" s="1"/>
  <c r="B100" i="11"/>
  <c r="C115" i="4" s="1"/>
  <c r="B108" i="11"/>
  <c r="B116" i="11"/>
  <c r="B124" i="11"/>
  <c r="B132" i="11"/>
  <c r="B140" i="11"/>
  <c r="B148" i="11"/>
  <c r="C148" i="11"/>
  <c r="D147" i="11"/>
  <c r="C140" i="11"/>
  <c r="D139" i="11"/>
  <c r="D130" i="11"/>
  <c r="C124" i="11"/>
  <c r="C117" i="11"/>
  <c r="C110" i="11"/>
  <c r="D109" i="11"/>
  <c r="C105" i="11"/>
  <c r="C104" i="11"/>
  <c r="C103" i="11"/>
  <c r="D102" i="11"/>
  <c r="C95" i="11"/>
  <c r="D94" i="11"/>
  <c r="E109" i="4" s="1"/>
  <c r="C87" i="11"/>
  <c r="C82" i="11"/>
  <c r="D81" i="11"/>
  <c r="E96" i="4" s="1"/>
  <c r="D80" i="11"/>
  <c r="E95" i="4" s="1"/>
  <c r="C76" i="11"/>
  <c r="D75" i="11"/>
  <c r="E90" i="4" s="1"/>
  <c r="C69" i="11"/>
  <c r="D62" i="11"/>
  <c r="E77" i="4" s="1"/>
  <c r="D58" i="11"/>
  <c r="E73" i="4" s="1"/>
  <c r="D51" i="11"/>
  <c r="E66" i="4" s="1"/>
  <c r="D43" i="11"/>
  <c r="E58" i="4" s="1"/>
  <c r="C37" i="11"/>
  <c r="C30" i="11"/>
  <c r="C30" i="16" s="1"/>
  <c r="C30" i="15" s="1"/>
  <c r="C29" i="11"/>
  <c r="C29" i="16" s="1"/>
  <c r="C29" i="15" s="1"/>
  <c r="C23" i="11"/>
  <c r="C23" i="16" s="1"/>
  <c r="C23" i="15" s="1"/>
  <c r="B21" i="11"/>
  <c r="B29" i="11"/>
  <c r="B37" i="11"/>
  <c r="C52" i="4" s="1"/>
  <c r="B45" i="11"/>
  <c r="C60" i="4" s="1"/>
  <c r="B53" i="11"/>
  <c r="C68" i="4" s="1"/>
  <c r="B61" i="11"/>
  <c r="C76" i="4" s="1"/>
  <c r="B69" i="11"/>
  <c r="C84" i="4" s="1"/>
  <c r="B77" i="11"/>
  <c r="C92" i="4" s="1"/>
  <c r="B85" i="11"/>
  <c r="C100" i="4" s="1"/>
  <c r="B93" i="11"/>
  <c r="C108" i="4" s="1"/>
  <c r="B101" i="11"/>
  <c r="C116" i="4" s="1"/>
  <c r="B109" i="11"/>
  <c r="B117" i="11"/>
  <c r="B125" i="11"/>
  <c r="B133" i="11"/>
  <c r="B141" i="11"/>
  <c r="B149" i="11"/>
  <c r="C147" i="11"/>
  <c r="D146" i="11"/>
  <c r="C139" i="11"/>
  <c r="D138" i="11"/>
  <c r="C130" i="11"/>
  <c r="D129" i="11"/>
  <c r="D128" i="11"/>
  <c r="D127" i="11"/>
  <c r="D123" i="11"/>
  <c r="D116" i="11"/>
  <c r="C109" i="11"/>
  <c r="C102" i="11"/>
  <c r="D101" i="11"/>
  <c r="E116" i="4" s="1"/>
  <c r="C94" i="11"/>
  <c r="D93" i="11"/>
  <c r="E108" i="4" s="1"/>
  <c r="D86" i="11"/>
  <c r="E101" i="4" s="1"/>
  <c r="C81" i="11"/>
  <c r="C80" i="11"/>
  <c r="D79" i="11"/>
  <c r="E94" i="4" s="1"/>
  <c r="C75" i="11"/>
  <c r="D74" i="11"/>
  <c r="E89" i="4" s="1"/>
  <c r="D68" i="11"/>
  <c r="E83" i="4" s="1"/>
  <c r="C62" i="11"/>
  <c r="C58" i="11"/>
  <c r="D57" i="11"/>
  <c r="E72" i="4" s="1"/>
  <c r="C51" i="11"/>
  <c r="C43" i="11"/>
  <c r="D36" i="11"/>
  <c r="E51" i="4" s="1"/>
  <c r="D28" i="11"/>
  <c r="E43" i="4" s="1"/>
  <c r="D22" i="11"/>
  <c r="E37" i="4" s="1"/>
  <c r="C18" i="11"/>
  <c r="C18" i="16" s="1"/>
  <c r="C18" i="15" s="1"/>
  <c r="B22" i="11"/>
  <c r="B30" i="11"/>
  <c r="B38" i="11"/>
  <c r="C53" i="4" s="1"/>
  <c r="B46" i="11"/>
  <c r="C61" i="4" s="1"/>
  <c r="B54" i="11"/>
  <c r="C69" i="4" s="1"/>
  <c r="B62" i="11"/>
  <c r="C77" i="4" s="1"/>
  <c r="B70" i="11"/>
  <c r="C85" i="4" s="1"/>
  <c r="B78" i="11"/>
  <c r="C93" i="4" s="1"/>
  <c r="B86" i="11"/>
  <c r="C101" i="4" s="1"/>
  <c r="B94" i="11"/>
  <c r="C109" i="4" s="1"/>
  <c r="B102" i="11"/>
  <c r="B110" i="11"/>
  <c r="B118" i="11"/>
  <c r="B126" i="11"/>
  <c r="B134" i="11"/>
  <c r="B142" i="11"/>
  <c r="B150" i="11"/>
  <c r="C146" i="11"/>
  <c r="D145" i="11"/>
  <c r="D144" i="11"/>
  <c r="D143" i="11"/>
  <c r="C138" i="11"/>
  <c r="D137" i="11"/>
  <c r="D136" i="11"/>
  <c r="D135" i="11"/>
  <c r="C129" i="11"/>
  <c r="C128" i="11"/>
  <c r="C127" i="11"/>
  <c r="C123" i="11"/>
  <c r="C116" i="11"/>
  <c r="D108" i="11"/>
  <c r="C101" i="11"/>
  <c r="C93" i="11"/>
  <c r="C86" i="11"/>
  <c r="C79" i="11"/>
  <c r="C74" i="11"/>
  <c r="D73" i="11"/>
  <c r="E88" i="4" s="1"/>
  <c r="D72" i="11"/>
  <c r="E87" i="4" s="1"/>
  <c r="C68" i="11"/>
  <c r="D61" i="11"/>
  <c r="E76" i="4" s="1"/>
  <c r="C57" i="11"/>
  <c r="D56" i="11"/>
  <c r="E71" i="4" s="1"/>
  <c r="D55" i="11"/>
  <c r="E70" i="4" s="1"/>
  <c r="D50" i="11"/>
  <c r="E65" i="4" s="1"/>
  <c r="D42" i="11"/>
  <c r="E57" i="4" s="1"/>
  <c r="C36" i="11"/>
  <c r="C28" i="11"/>
  <c r="C28" i="16" s="1"/>
  <c r="C28" i="15" s="1"/>
  <c r="C22" i="11"/>
  <c r="C22" i="16" s="1"/>
  <c r="C22" i="15" s="1"/>
  <c r="D21" i="11"/>
  <c r="E36" i="4" s="1"/>
  <c r="C17" i="11"/>
  <c r="C17" i="16" s="1"/>
  <c r="C17" i="15" s="1"/>
  <c r="C15" i="11"/>
  <c r="C15" i="16" s="1"/>
  <c r="C15" i="15" s="1"/>
  <c r="C6" i="11"/>
  <c r="C6" i="16" s="1"/>
  <c r="C6" i="15" s="1"/>
  <c r="B23" i="11"/>
  <c r="B31" i="11"/>
  <c r="B39" i="11"/>
  <c r="C54" i="4" s="1"/>
  <c r="B47" i="11"/>
  <c r="C62" i="4" s="1"/>
  <c r="B55" i="11"/>
  <c r="C70" i="4" s="1"/>
  <c r="B63" i="11"/>
  <c r="C78" i="4" s="1"/>
  <c r="B71" i="11"/>
  <c r="C86" i="4" s="1"/>
  <c r="B79" i="11"/>
  <c r="C94" i="4" s="1"/>
  <c r="B87" i="11"/>
  <c r="C102" i="4" s="1"/>
  <c r="B95" i="11"/>
  <c r="C110" i="4" s="1"/>
  <c r="B103" i="11"/>
  <c r="B111" i="11"/>
  <c r="B119" i="11"/>
  <c r="B127" i="11"/>
  <c r="B135" i="11"/>
  <c r="B143" i="11"/>
  <c r="C145" i="11"/>
  <c r="C144" i="11"/>
  <c r="C143" i="11"/>
  <c r="D142" i="11"/>
  <c r="C137" i="11"/>
  <c r="C136" i="11"/>
  <c r="C135" i="11"/>
  <c r="D134" i="11"/>
  <c r="D126" i="11"/>
  <c r="D122" i="11"/>
  <c r="D115" i="11"/>
  <c r="C108" i="11"/>
  <c r="D100" i="11"/>
  <c r="E115" i="4" s="1"/>
  <c r="D92" i="11"/>
  <c r="E107" i="4" s="1"/>
  <c r="D85" i="11"/>
  <c r="E100" i="4" s="1"/>
  <c r="D78" i="11"/>
  <c r="E93" i="4" s="1"/>
  <c r="C73" i="11"/>
  <c r="C72" i="11"/>
  <c r="D71" i="11"/>
  <c r="E86" i="4" s="1"/>
  <c r="D67" i="11"/>
  <c r="E82" i="4" s="1"/>
  <c r="C61" i="11"/>
  <c r="C56" i="11"/>
  <c r="C55" i="11"/>
  <c r="D54" i="11"/>
  <c r="E69" i="4" s="1"/>
  <c r="C50" i="11"/>
  <c r="D49" i="11"/>
  <c r="E64" i="4" s="1"/>
  <c r="D48" i="11"/>
  <c r="E63" i="4" s="1"/>
  <c r="D47" i="11"/>
  <c r="E62" i="4" s="1"/>
  <c r="C42" i="11"/>
  <c r="D41" i="11"/>
  <c r="E56" i="4" s="1"/>
  <c r="D40" i="11"/>
  <c r="E55" i="4" s="1"/>
  <c r="D35" i="11"/>
  <c r="E50" i="4" s="1"/>
  <c r="D27" i="11"/>
  <c r="E42" i="4" s="1"/>
  <c r="C21" i="11"/>
  <c r="C21" i="16" s="1"/>
  <c r="C21" i="15" s="1"/>
  <c r="C14" i="11"/>
  <c r="C14" i="16" s="1"/>
  <c r="C14" i="15" s="1"/>
  <c r="B24" i="11"/>
  <c r="B32" i="11"/>
  <c r="C47" i="4" s="1"/>
  <c r="B40" i="11"/>
  <c r="C55" i="4" s="1"/>
  <c r="B48" i="11"/>
  <c r="C63" i="4" s="1"/>
  <c r="B56" i="11"/>
  <c r="C71" i="4" s="1"/>
  <c r="B64" i="11"/>
  <c r="C79" i="4" s="1"/>
  <c r="B72" i="11"/>
  <c r="C87" i="4" s="1"/>
  <c r="B80" i="11"/>
  <c r="C95" i="4" s="1"/>
  <c r="B88" i="11"/>
  <c r="C103" i="4" s="1"/>
  <c r="B96" i="11"/>
  <c r="C111" i="4" s="1"/>
  <c r="B104" i="11"/>
  <c r="B112" i="11"/>
  <c r="B120" i="11"/>
  <c r="B128" i="11"/>
  <c r="B136" i="11"/>
  <c r="B144" i="11"/>
  <c r="C142" i="11"/>
  <c r="C134" i="11"/>
  <c r="D133" i="11"/>
  <c r="C126" i="11"/>
  <c r="C122" i="11"/>
  <c r="D121" i="11"/>
  <c r="C115" i="11"/>
  <c r="D107" i="11"/>
  <c r="C100" i="11"/>
  <c r="D99" i="11"/>
  <c r="E114" i="4" s="1"/>
  <c r="C92" i="11"/>
  <c r="D91" i="11"/>
  <c r="E106" i="4" s="1"/>
  <c r="C85" i="11"/>
  <c r="C78" i="11"/>
  <c r="C71" i="11"/>
  <c r="C67" i="11"/>
  <c r="D60" i="11"/>
  <c r="E75" i="4" s="1"/>
  <c r="C54" i="11"/>
  <c r="D53" i="11"/>
  <c r="E68" i="4" s="1"/>
  <c r="C49" i="11"/>
  <c r="C48" i="11"/>
  <c r="C47" i="11"/>
  <c r="D46" i="11"/>
  <c r="E61" i="4" s="1"/>
  <c r="D45" i="11"/>
  <c r="E60" i="4" s="1"/>
  <c r="C41" i="11"/>
  <c r="C40" i="11"/>
  <c r="D39" i="11"/>
  <c r="E54" i="4" s="1"/>
  <c r="C35" i="11"/>
  <c r="C27" i="11"/>
  <c r="C27" i="16" s="1"/>
  <c r="C27" i="15" s="1"/>
  <c r="B26" i="11"/>
  <c r="B34" i="11"/>
  <c r="C49" i="4" s="1"/>
  <c r="B42" i="11"/>
  <c r="C57" i="4" s="1"/>
  <c r="B50" i="11"/>
  <c r="C65" i="4" s="1"/>
  <c r="B58" i="11"/>
  <c r="C73" i="4" s="1"/>
  <c r="B66" i="11"/>
  <c r="C81" i="4" s="1"/>
  <c r="B74" i="11"/>
  <c r="C89" i="4" s="1"/>
  <c r="B82" i="11"/>
  <c r="C97" i="4" s="1"/>
  <c r="B90" i="11"/>
  <c r="C105" i="4" s="1"/>
  <c r="B98" i="11"/>
  <c r="C113" i="4" s="1"/>
  <c r="B106" i="11"/>
  <c r="B114" i="11"/>
  <c r="B122" i="11"/>
  <c r="B130" i="11"/>
  <c r="B138" i="11"/>
  <c r="B146" i="11"/>
  <c r="C150" i="11"/>
  <c r="D149" i="11"/>
  <c r="C141" i="11"/>
  <c r="C132" i="11"/>
  <c r="D131" i="11"/>
  <c r="C125" i="11"/>
  <c r="C120" i="11"/>
  <c r="C119" i="11"/>
  <c r="D118" i="11"/>
  <c r="C114" i="11"/>
  <c r="D113" i="11"/>
  <c r="D112" i="11"/>
  <c r="D111" i="11"/>
  <c r="D106" i="11"/>
  <c r="C98" i="11"/>
  <c r="D97" i="11"/>
  <c r="E112" i="4" s="1"/>
  <c r="D96" i="11"/>
  <c r="E111" i="4" s="1"/>
  <c r="C90" i="11"/>
  <c r="D89" i="11"/>
  <c r="E104" i="4" s="1"/>
  <c r="D88" i="11"/>
  <c r="E103" i="4" s="1"/>
  <c r="C84" i="11"/>
  <c r="D83" i="11"/>
  <c r="E98" i="4" s="1"/>
  <c r="C77" i="11"/>
  <c r="C70" i="11"/>
  <c r="C66" i="11"/>
  <c r="D65" i="11"/>
  <c r="E80" i="4" s="1"/>
  <c r="D64" i="11"/>
  <c r="E79" i="4" s="1"/>
  <c r="D63" i="11"/>
  <c r="E78" i="4" s="1"/>
  <c r="D59" i="11"/>
  <c r="E74" i="4" s="1"/>
  <c r="D52" i="11"/>
  <c r="E67" i="4" s="1"/>
  <c r="D44" i="11"/>
  <c r="E59" i="4" s="1"/>
  <c r="D38" i="11"/>
  <c r="E53" i="4" s="1"/>
  <c r="C34" i="11"/>
  <c r="D33" i="11"/>
  <c r="E48" i="4" s="1"/>
  <c r="D32" i="11"/>
  <c r="E47" i="4" s="1"/>
  <c r="D31" i="11"/>
  <c r="E46" i="4" s="1"/>
  <c r="C26" i="11"/>
  <c r="C26" i="16" s="1"/>
  <c r="C26" i="15" s="1"/>
  <c r="D25" i="11"/>
  <c r="E40" i="4" s="1"/>
  <c r="D24" i="11"/>
  <c r="E39" i="4" s="1"/>
  <c r="B49" i="11"/>
  <c r="C64" i="4" s="1"/>
  <c r="B113" i="11"/>
  <c r="D120" i="11"/>
  <c r="D114" i="11"/>
  <c r="D84" i="11"/>
  <c r="E99" i="4" s="1"/>
  <c r="C46" i="11"/>
  <c r="B41" i="11"/>
  <c r="C56" i="4" s="1"/>
  <c r="C7" i="11"/>
  <c r="C7" i="16" s="1"/>
  <c r="C7" i="15" s="1"/>
  <c r="B57" i="11"/>
  <c r="C72" i="4" s="1"/>
  <c r="B121" i="11"/>
  <c r="D150" i="11"/>
  <c r="D141" i="11"/>
  <c r="D132" i="11"/>
  <c r="C121" i="11"/>
  <c r="D90" i="11"/>
  <c r="E105" i="4" s="1"/>
  <c r="D70" i="11"/>
  <c r="E85" i="4" s="1"/>
  <c r="C60" i="11"/>
  <c r="D23" i="11"/>
  <c r="E38" i="4" s="1"/>
  <c r="B65" i="11"/>
  <c r="C80" i="4" s="1"/>
  <c r="B129" i="11"/>
  <c r="C133" i="11"/>
  <c r="C91" i="11"/>
  <c r="C24" i="11"/>
  <c r="C24" i="16" s="1"/>
  <c r="C24" i="15" s="1"/>
  <c r="B145" i="11"/>
  <c r="D66" i="11"/>
  <c r="E81" i="4" s="1"/>
  <c r="B105" i="11"/>
  <c r="B73" i="11"/>
  <c r="C88" i="4" s="1"/>
  <c r="B137" i="11"/>
  <c r="C107" i="11"/>
  <c r="D26" i="11"/>
  <c r="E41" i="4" s="1"/>
  <c r="C25" i="11"/>
  <c r="C25" i="16" s="1"/>
  <c r="C25" i="15" s="1"/>
  <c r="B81" i="11"/>
  <c r="C96" i="4" s="1"/>
  <c r="C53" i="11"/>
  <c r="C20" i="11"/>
  <c r="C20" i="16" s="1"/>
  <c r="C20" i="15" s="1"/>
  <c r="C45" i="11"/>
  <c r="B25" i="11"/>
  <c r="B89" i="11"/>
  <c r="C104" i="4" s="1"/>
  <c r="D98" i="11"/>
  <c r="E113" i="4" s="1"/>
  <c r="D77" i="11"/>
  <c r="E92" i="4" s="1"/>
  <c r="C39" i="11"/>
  <c r="D29" i="11"/>
  <c r="E44" i="4" s="1"/>
  <c r="B33" i="11"/>
  <c r="C48" i="4" s="1"/>
  <c r="B97" i="11"/>
  <c r="C112" i="4" s="1"/>
  <c r="D125" i="11"/>
  <c r="C99" i="11"/>
  <c r="D34" i="11"/>
  <c r="E49" i="4" s="1"/>
  <c r="C12" i="11"/>
  <c r="C12" i="16" s="1"/>
  <c r="C12" i="15" s="1"/>
  <c r="D119" i="11"/>
  <c r="G67" i="6" l="1"/>
  <c r="G71" i="6"/>
  <c r="G69" i="6"/>
  <c r="G79" i="5"/>
  <c r="G33" i="5"/>
  <c r="G13" i="6"/>
  <c r="G100" i="6"/>
  <c r="C4" i="11"/>
  <c r="C4" i="16" s="1"/>
  <c r="C4" i="15" s="1"/>
  <c r="C10" i="11"/>
  <c r="C10" i="16" s="1"/>
  <c r="C10" i="15" s="1"/>
  <c r="C46" i="4"/>
  <c r="D46" i="4" s="1"/>
  <c r="B31" i="16"/>
  <c r="B31" i="15" s="1"/>
  <c r="C45" i="4"/>
  <c r="A45" i="4" s="1"/>
  <c r="B30" i="16"/>
  <c r="B30" i="15" s="1"/>
  <c r="C44" i="4"/>
  <c r="D44" i="4" s="1"/>
  <c r="B29" i="16"/>
  <c r="B29" i="15" s="1"/>
  <c r="C43" i="4"/>
  <c r="D43" i="4" s="1"/>
  <c r="B28" i="16"/>
  <c r="B28" i="15" s="1"/>
  <c r="C42" i="4"/>
  <c r="D42" i="4" s="1"/>
  <c r="B27" i="16"/>
  <c r="B27" i="15" s="1"/>
  <c r="C41" i="4"/>
  <c r="A41" i="4" s="1"/>
  <c r="B26" i="16"/>
  <c r="B26" i="15" s="1"/>
  <c r="C40" i="4"/>
  <c r="A40" i="4" s="1"/>
  <c r="B25" i="16"/>
  <c r="B25" i="15" s="1"/>
  <c r="C39" i="4"/>
  <c r="A39" i="4" s="1"/>
  <c r="B24" i="16"/>
  <c r="B24" i="15" s="1"/>
  <c r="C38" i="4"/>
  <c r="D38" i="4" s="1"/>
  <c r="B23" i="16"/>
  <c r="B23" i="15" s="1"/>
  <c r="C37" i="4"/>
  <c r="D37" i="4" s="1"/>
  <c r="B22" i="16"/>
  <c r="B22" i="15" s="1"/>
  <c r="C36" i="4"/>
  <c r="D36" i="4" s="1"/>
  <c r="B21" i="16"/>
  <c r="B21" i="15" s="1"/>
  <c r="C9" i="11"/>
  <c r="C9" i="16" s="1"/>
  <c r="C9" i="15" s="1"/>
  <c r="C2" i="11"/>
  <c r="E54" i="6"/>
  <c r="G54" i="6" s="1"/>
  <c r="E7" i="6"/>
  <c r="G7" i="6" s="1"/>
  <c r="E71" i="6"/>
  <c r="E79" i="5"/>
  <c r="E15" i="5"/>
  <c r="E62" i="6"/>
  <c r="G62" i="6" s="1"/>
  <c r="E73" i="6"/>
  <c r="G73" i="6" s="1"/>
  <c r="E77" i="5"/>
  <c r="G77" i="5" s="1"/>
  <c r="E13" i="5"/>
  <c r="E48" i="5"/>
  <c r="G48" i="5" s="1"/>
  <c r="E21" i="6"/>
  <c r="G21" i="6" s="1"/>
  <c r="E6" i="5"/>
  <c r="E48" i="6"/>
  <c r="G48" i="6" s="1"/>
  <c r="E43" i="6"/>
  <c r="G43" i="6" s="1"/>
  <c r="E98" i="6"/>
  <c r="G98" i="6" s="1"/>
  <c r="E78" i="5"/>
  <c r="G78" i="5" s="1"/>
  <c r="E22" i="5"/>
  <c r="G22" i="5" s="1"/>
  <c r="E99" i="6"/>
  <c r="G99" i="6" s="1"/>
  <c r="E41" i="5"/>
  <c r="G41" i="5" s="1"/>
  <c r="E34" i="6"/>
  <c r="E47" i="6"/>
  <c r="G47" i="6" s="1"/>
  <c r="E71" i="5"/>
  <c r="G71" i="5" s="1"/>
  <c r="E53" i="6"/>
  <c r="G53" i="6" s="1"/>
  <c r="E60" i="6"/>
  <c r="G60" i="6" s="1"/>
  <c r="E49" i="6"/>
  <c r="G49" i="6" s="1"/>
  <c r="E101" i="5"/>
  <c r="E37" i="5"/>
  <c r="G37" i="5" s="1"/>
  <c r="E72" i="5"/>
  <c r="G72" i="5" s="1"/>
  <c r="E30" i="5"/>
  <c r="G30" i="5" s="1"/>
  <c r="E38" i="6"/>
  <c r="E103" i="6"/>
  <c r="G103" i="6" s="1"/>
  <c r="E67" i="6"/>
  <c r="E83" i="5"/>
  <c r="E54" i="5"/>
  <c r="E46" i="6"/>
  <c r="G46" i="6" s="1"/>
  <c r="E50" i="5"/>
  <c r="G50" i="5" s="1"/>
  <c r="E43" i="5"/>
  <c r="G43" i="5" s="1"/>
  <c r="E45" i="6"/>
  <c r="G45" i="6" s="1"/>
  <c r="E74" i="5"/>
  <c r="G74" i="5" s="1"/>
  <c r="E56" i="6"/>
  <c r="G56" i="6" s="1"/>
  <c r="E10" i="5"/>
  <c r="G10" i="5" s="1"/>
  <c r="B13" i="11" s="1"/>
  <c r="E8" i="6"/>
  <c r="G8" i="6" s="1"/>
  <c r="E23" i="6"/>
  <c r="G23" i="6" s="1"/>
  <c r="E87" i="6"/>
  <c r="G87" i="6" s="1"/>
  <c r="E63" i="5"/>
  <c r="G63" i="5" s="1"/>
  <c r="E12" i="6"/>
  <c r="G12" i="6" s="1"/>
  <c r="E89" i="6"/>
  <c r="G89" i="6" s="1"/>
  <c r="E61" i="5"/>
  <c r="G61" i="5" s="1"/>
  <c r="E96" i="5"/>
  <c r="G96" i="5" s="1"/>
  <c r="E8" i="5"/>
  <c r="D11" i="11" s="1"/>
  <c r="E26" i="4" s="1"/>
  <c r="E65" i="5"/>
  <c r="G65" i="5" s="1"/>
  <c r="E6" i="6"/>
  <c r="G6" i="6" s="1"/>
  <c r="E80" i="6"/>
  <c r="G80" i="6" s="1"/>
  <c r="E59" i="6"/>
  <c r="G59" i="6" s="1"/>
  <c r="E91" i="5"/>
  <c r="G91" i="5" s="1"/>
  <c r="E62" i="5"/>
  <c r="G62" i="5" s="1"/>
  <c r="E16" i="5"/>
  <c r="E14" i="6"/>
  <c r="G14" i="6" s="1"/>
  <c r="E84" i="6"/>
  <c r="G84" i="6" s="1"/>
  <c r="E89" i="5"/>
  <c r="G89" i="5" s="1"/>
  <c r="E25" i="5"/>
  <c r="G25" i="5" s="1"/>
  <c r="E22" i="6"/>
  <c r="G22" i="6" s="1"/>
  <c r="E63" i="6"/>
  <c r="G63" i="6" s="1"/>
  <c r="E39" i="5"/>
  <c r="G39" i="5" s="1"/>
  <c r="E49" i="5"/>
  <c r="G49" i="5" s="1"/>
  <c r="E30" i="6"/>
  <c r="G30" i="6" s="1"/>
  <c r="E65" i="6"/>
  <c r="G65" i="6" s="1"/>
  <c r="E85" i="5"/>
  <c r="E21" i="5"/>
  <c r="G21" i="5" s="1"/>
  <c r="E56" i="5"/>
  <c r="E82" i="6"/>
  <c r="G82" i="6" s="1"/>
  <c r="E19" i="6"/>
  <c r="G19" i="6" s="1"/>
  <c r="E83" i="6"/>
  <c r="G83" i="6" s="1"/>
  <c r="E103" i="5"/>
  <c r="E38" i="5"/>
  <c r="G38" i="5" s="1"/>
  <c r="E86" i="6"/>
  <c r="G86" i="6" s="1"/>
  <c r="E81" i="5"/>
  <c r="G81" i="5" s="1"/>
  <c r="E76" i="5"/>
  <c r="G76" i="5" s="1"/>
  <c r="E52" i="6"/>
  <c r="G52" i="6" s="1"/>
  <c r="E60" i="5"/>
  <c r="G60" i="5" s="1"/>
  <c r="E100" i="5"/>
  <c r="G100" i="5" s="1"/>
  <c r="E19" i="5"/>
  <c r="G19" i="5" s="1"/>
  <c r="E95" i="6"/>
  <c r="G95" i="6" s="1"/>
  <c r="E98" i="5"/>
  <c r="G98" i="5" s="1"/>
  <c r="E25" i="6"/>
  <c r="G25" i="6" s="1"/>
  <c r="E27" i="5"/>
  <c r="G27" i="5" s="1"/>
  <c r="E37" i="6"/>
  <c r="E61" i="6"/>
  <c r="G61" i="6" s="1"/>
  <c r="E44" i="5"/>
  <c r="G44" i="5" s="1"/>
  <c r="E36" i="6"/>
  <c r="G36" i="6" s="1"/>
  <c r="E102" i="6"/>
  <c r="G102" i="6" s="1"/>
  <c r="E101" i="6"/>
  <c r="G101" i="6" s="1"/>
  <c r="E68" i="6"/>
  <c r="G68" i="6" s="1"/>
  <c r="E36" i="5"/>
  <c r="G36" i="5" s="1"/>
  <c r="E67" i="5"/>
  <c r="G67" i="5" s="1"/>
  <c r="E26" i="6"/>
  <c r="G26" i="6" s="1"/>
  <c r="E40" i="6"/>
  <c r="E39" i="6"/>
  <c r="E96" i="6"/>
  <c r="G96" i="6" s="1"/>
  <c r="E47" i="5"/>
  <c r="G47" i="5" s="1"/>
  <c r="E44" i="6"/>
  <c r="G44" i="6" s="1"/>
  <c r="E97" i="6"/>
  <c r="G97" i="6" s="1"/>
  <c r="E45" i="5"/>
  <c r="G45" i="5" s="1"/>
  <c r="E80" i="5"/>
  <c r="G80" i="5" s="1"/>
  <c r="E55" i="5"/>
  <c r="E66" i="6"/>
  <c r="E11" i="6"/>
  <c r="G11" i="6" s="1"/>
  <c r="E75" i="6"/>
  <c r="G75" i="6" s="1"/>
  <c r="E75" i="5"/>
  <c r="G75" i="5" s="1"/>
  <c r="E46" i="5"/>
  <c r="G46" i="5" s="1"/>
  <c r="E92" i="6"/>
  <c r="G92" i="6" s="1"/>
  <c r="E33" i="5"/>
  <c r="E70" i="6"/>
  <c r="G70" i="6" s="1"/>
  <c r="E77" i="6"/>
  <c r="G77" i="6" s="1"/>
  <c r="E73" i="5"/>
  <c r="G73" i="5" s="1"/>
  <c r="E9" i="5"/>
  <c r="G9" i="5" s="1"/>
  <c r="E74" i="6"/>
  <c r="G74" i="6" s="1"/>
  <c r="E15" i="6"/>
  <c r="G15" i="6" s="1"/>
  <c r="E79" i="6"/>
  <c r="G79" i="6" s="1"/>
  <c r="E32" i="5"/>
  <c r="G32" i="5" s="1"/>
  <c r="E78" i="6"/>
  <c r="G78" i="6" s="1"/>
  <c r="E69" i="5"/>
  <c r="G69" i="5" s="1"/>
  <c r="E5" i="5"/>
  <c r="E40" i="5"/>
  <c r="G40" i="5" s="1"/>
  <c r="E85" i="6"/>
  <c r="G85" i="6" s="1"/>
  <c r="E14" i="5"/>
  <c r="E35" i="6"/>
  <c r="E86" i="5"/>
  <c r="E5" i="6"/>
  <c r="G5" i="6" s="1"/>
  <c r="E17" i="5"/>
  <c r="E9" i="6"/>
  <c r="G9" i="6" s="1"/>
  <c r="E82" i="5"/>
  <c r="E18" i="5"/>
  <c r="G18" i="5" s="1"/>
  <c r="E41" i="6"/>
  <c r="G41" i="6" s="1"/>
  <c r="E68" i="5"/>
  <c r="G68" i="5" s="1"/>
  <c r="E11" i="5"/>
  <c r="G11" i="5" s="1"/>
  <c r="E13" i="6"/>
  <c r="E100" i="6"/>
  <c r="E84" i="5"/>
  <c r="E90" i="5"/>
  <c r="G90" i="5" s="1"/>
  <c r="E17" i="6"/>
  <c r="G17" i="6" s="1"/>
  <c r="E81" i="6"/>
  <c r="G81" i="6" s="1"/>
  <c r="E32" i="6"/>
  <c r="G32" i="6" s="1"/>
  <c r="E94" i="6"/>
  <c r="G94" i="6" s="1"/>
  <c r="E51" i="5"/>
  <c r="G51" i="5" s="1"/>
  <c r="E28" i="5"/>
  <c r="G28" i="5" s="1"/>
  <c r="E20" i="5"/>
  <c r="G20" i="5" s="1"/>
  <c r="E50" i="6"/>
  <c r="G50" i="6" s="1"/>
  <c r="E55" i="6"/>
  <c r="G55" i="6" s="1"/>
  <c r="E95" i="5"/>
  <c r="G95" i="5" s="1"/>
  <c r="E31" i="5"/>
  <c r="G31" i="5" s="1"/>
  <c r="E58" i="6"/>
  <c r="G58" i="6" s="1"/>
  <c r="E76" i="6"/>
  <c r="G76" i="6" s="1"/>
  <c r="E93" i="5"/>
  <c r="G93" i="5" s="1"/>
  <c r="E29" i="5"/>
  <c r="G29" i="5" s="1"/>
  <c r="E64" i="5"/>
  <c r="G64" i="5" s="1"/>
  <c r="E16" i="6"/>
  <c r="G16" i="6" s="1"/>
  <c r="E27" i="6"/>
  <c r="G27" i="6" s="1"/>
  <c r="E90" i="6"/>
  <c r="G90" i="6" s="1"/>
  <c r="E94" i="5"/>
  <c r="G94" i="5" s="1"/>
  <c r="E7" i="5"/>
  <c r="G7" i="5" s="1"/>
  <c r="B10" i="11" s="1"/>
  <c r="E20" i="6"/>
  <c r="G20" i="6" s="1"/>
  <c r="E91" i="6"/>
  <c r="G91" i="6" s="1"/>
  <c r="E57" i="5"/>
  <c r="G57" i="5" s="1"/>
  <c r="E23" i="5"/>
  <c r="G23" i="5" s="1"/>
  <c r="E24" i="6"/>
  <c r="G24" i="6" s="1"/>
  <c r="E31" i="6"/>
  <c r="G31" i="6" s="1"/>
  <c r="E87" i="5"/>
  <c r="G87" i="5" s="1"/>
  <c r="E10" i="6"/>
  <c r="G10" i="6" s="1"/>
  <c r="E28" i="6"/>
  <c r="G28" i="6" s="1"/>
  <c r="E33" i="6"/>
  <c r="G33" i="6" s="1"/>
  <c r="E53" i="5"/>
  <c r="E88" i="5"/>
  <c r="G88" i="5" s="1"/>
  <c r="E24" i="5"/>
  <c r="G24" i="5" s="1"/>
  <c r="E97" i="5"/>
  <c r="G97" i="5" s="1"/>
  <c r="E42" i="6"/>
  <c r="G42" i="6" s="1"/>
  <c r="E64" i="6"/>
  <c r="G64" i="6" s="1"/>
  <c r="E51" i="6"/>
  <c r="G51" i="6" s="1"/>
  <c r="E99" i="5"/>
  <c r="G99" i="5" s="1"/>
  <c r="E70" i="5"/>
  <c r="E18" i="6"/>
  <c r="G18" i="6" s="1"/>
  <c r="E72" i="6"/>
  <c r="G72" i="6" s="1"/>
  <c r="E66" i="5"/>
  <c r="G66" i="5" s="1"/>
  <c r="E57" i="6"/>
  <c r="G57" i="6" s="1"/>
  <c r="E42" i="5"/>
  <c r="G42" i="5" s="1"/>
  <c r="E34" i="5"/>
  <c r="G34" i="5" s="1"/>
  <c r="E59" i="5"/>
  <c r="E12" i="5"/>
  <c r="G12" i="5" s="1"/>
  <c r="B15" i="11" s="1"/>
  <c r="E29" i="6"/>
  <c r="G29" i="6" s="1"/>
  <c r="E92" i="5"/>
  <c r="G92" i="5" s="1"/>
  <c r="E26" i="5"/>
  <c r="G26" i="5" s="1"/>
  <c r="E58" i="5"/>
  <c r="E93" i="6"/>
  <c r="G93" i="6" s="1"/>
  <c r="E35" i="5"/>
  <c r="G35" i="5" s="1"/>
  <c r="E69" i="6"/>
  <c r="E52" i="5"/>
  <c r="D88" i="4"/>
  <c r="A88" i="4"/>
  <c r="D81" i="4"/>
  <c r="A81" i="4"/>
  <c r="D87" i="4"/>
  <c r="A87" i="4"/>
  <c r="D70" i="4"/>
  <c r="A70" i="4"/>
  <c r="D101" i="4"/>
  <c r="A101" i="4"/>
  <c r="D108" i="4"/>
  <c r="A108" i="4"/>
  <c r="D59" i="4"/>
  <c r="A59" i="4"/>
  <c r="D114" i="4"/>
  <c r="A114" i="4"/>
  <c r="D50" i="4"/>
  <c r="A50" i="4"/>
  <c r="D73" i="4"/>
  <c r="A73" i="4"/>
  <c r="D79" i="4"/>
  <c r="A79" i="4"/>
  <c r="D62" i="4"/>
  <c r="A62" i="4"/>
  <c r="D93" i="4"/>
  <c r="A93" i="4"/>
  <c r="D100" i="4"/>
  <c r="A100" i="4"/>
  <c r="D115" i="4"/>
  <c r="A115" i="4"/>
  <c r="D51" i="4"/>
  <c r="A51" i="4"/>
  <c r="D106" i="4"/>
  <c r="A106" i="4"/>
  <c r="D96" i="4"/>
  <c r="A96" i="4"/>
  <c r="D80" i="4"/>
  <c r="A80" i="4"/>
  <c r="D65" i="4"/>
  <c r="A65" i="4"/>
  <c r="D71" i="4"/>
  <c r="A71" i="4"/>
  <c r="D54" i="4"/>
  <c r="A54" i="4"/>
  <c r="D85" i="4"/>
  <c r="A85" i="4"/>
  <c r="D92" i="4"/>
  <c r="A92" i="4"/>
  <c r="D107" i="4"/>
  <c r="A107" i="4"/>
  <c r="D98" i="4"/>
  <c r="A98" i="4"/>
  <c r="D57" i="4"/>
  <c r="A57" i="4"/>
  <c r="D63" i="4"/>
  <c r="A63" i="4"/>
  <c r="D110" i="4"/>
  <c r="A110" i="4"/>
  <c r="D77" i="4"/>
  <c r="A77" i="4"/>
  <c r="D84" i="4"/>
  <c r="A84" i="4"/>
  <c r="D99" i="4"/>
  <c r="A99" i="4"/>
  <c r="D90" i="4"/>
  <c r="A90" i="4"/>
  <c r="D72" i="4"/>
  <c r="A72" i="4"/>
  <c r="D64" i="4"/>
  <c r="A64" i="4"/>
  <c r="D113" i="4"/>
  <c r="A113" i="4"/>
  <c r="D49" i="4"/>
  <c r="A49" i="4"/>
  <c r="D55" i="4"/>
  <c r="A55" i="4"/>
  <c r="D102" i="4"/>
  <c r="A102" i="4"/>
  <c r="D69" i="4"/>
  <c r="A69" i="4"/>
  <c r="D76" i="4"/>
  <c r="A76" i="4"/>
  <c r="D91" i="4"/>
  <c r="A91" i="4"/>
  <c r="D82" i="4"/>
  <c r="A82" i="4"/>
  <c r="D104" i="4"/>
  <c r="A104" i="4"/>
  <c r="D105" i="4"/>
  <c r="A105" i="4"/>
  <c r="D111" i="4"/>
  <c r="A111" i="4"/>
  <c r="D47" i="4"/>
  <c r="A47" i="4"/>
  <c r="D94" i="4"/>
  <c r="A94" i="4"/>
  <c r="D61" i="4"/>
  <c r="A61" i="4"/>
  <c r="D68" i="4"/>
  <c r="A68" i="4"/>
  <c r="D83" i="4"/>
  <c r="A83" i="4"/>
  <c r="D74" i="4"/>
  <c r="A74" i="4"/>
  <c r="D56" i="4"/>
  <c r="A56" i="4"/>
  <c r="D97" i="4"/>
  <c r="A97" i="4"/>
  <c r="D103" i="4"/>
  <c r="A103" i="4"/>
  <c r="D86" i="4"/>
  <c r="A86" i="4"/>
  <c r="D53" i="4"/>
  <c r="A53" i="4"/>
  <c r="D60" i="4"/>
  <c r="A60" i="4"/>
  <c r="D75" i="4"/>
  <c r="A75" i="4"/>
  <c r="D66" i="4"/>
  <c r="A66" i="4"/>
  <c r="D112" i="4"/>
  <c r="A112" i="4"/>
  <c r="D48" i="4"/>
  <c r="A48" i="4"/>
  <c r="D89" i="4"/>
  <c r="A89" i="4"/>
  <c r="D95" i="4"/>
  <c r="A95" i="4"/>
  <c r="D78" i="4"/>
  <c r="A78" i="4"/>
  <c r="D109" i="4"/>
  <c r="A109" i="4"/>
  <c r="D116" i="4"/>
  <c r="A116" i="4"/>
  <c r="D52" i="4"/>
  <c r="A52" i="4"/>
  <c r="D67" i="4"/>
  <c r="A67" i="4"/>
  <c r="D58" i="4"/>
  <c r="A58" i="4"/>
  <c r="A44" i="4" l="1"/>
  <c r="D45" i="4"/>
  <c r="D40" i="4"/>
  <c r="A43" i="4"/>
  <c r="A38" i="4"/>
  <c r="A42" i="4"/>
  <c r="A46" i="4"/>
  <c r="D39" i="4"/>
  <c r="D41" i="4"/>
  <c r="D8" i="11"/>
  <c r="E23" i="4" s="1"/>
  <c r="D9" i="11"/>
  <c r="E24" i="4" s="1"/>
  <c r="D15" i="11"/>
  <c r="E30" i="4" s="1"/>
  <c r="D14" i="11"/>
  <c r="E29" i="4" s="1"/>
  <c r="D12" i="11"/>
  <c r="E27" i="4" s="1"/>
  <c r="D13" i="11"/>
  <c r="E28" i="4" s="1"/>
  <c r="G14" i="5"/>
  <c r="B17" i="11" s="1"/>
  <c r="D17" i="11"/>
  <c r="E32" i="4" s="1"/>
  <c r="G16" i="5"/>
  <c r="B19" i="11" s="1"/>
  <c r="D19" i="11"/>
  <c r="E34" i="4" s="1"/>
  <c r="G13" i="5"/>
  <c r="B16" i="11" s="1"/>
  <c r="D16" i="11"/>
  <c r="E31" i="4" s="1"/>
  <c r="G15" i="5"/>
  <c r="B18" i="11" s="1"/>
  <c r="D18" i="11"/>
  <c r="E33" i="4" s="1"/>
  <c r="G17" i="5"/>
  <c r="B20" i="11" s="1"/>
  <c r="D20" i="11"/>
  <c r="E35" i="4" s="1"/>
  <c r="C30" i="4"/>
  <c r="D30" i="4" s="1"/>
  <c r="B15" i="16"/>
  <c r="B15" i="15" s="1"/>
  <c r="C25" i="4"/>
  <c r="D25" i="4" s="1"/>
  <c r="B10" i="16"/>
  <c r="B10" i="15" s="1"/>
  <c r="C28" i="4"/>
  <c r="D28" i="4" s="1"/>
  <c r="B13" i="16"/>
  <c r="B13" i="15" s="1"/>
  <c r="D6" i="11"/>
  <c r="E21" i="4" s="1"/>
  <c r="G40" i="6"/>
  <c r="D2" i="11"/>
  <c r="E17" i="4" s="1"/>
  <c r="G8" i="5"/>
  <c r="G5" i="5"/>
  <c r="G6" i="5"/>
  <c r="G103" i="5"/>
  <c r="G101" i="5"/>
  <c r="D7" i="11"/>
  <c r="E22" i="4" s="1"/>
  <c r="D3" i="11"/>
  <c r="E18" i="4" s="1"/>
  <c r="D10" i="11"/>
  <c r="E25" i="4" s="1"/>
  <c r="D4" i="11"/>
  <c r="E19" i="4" s="1"/>
  <c r="D5" i="11"/>
  <c r="E20" i="4" s="1"/>
  <c r="G38" i="6"/>
  <c r="G37" i="6"/>
  <c r="G35" i="6"/>
  <c r="G39" i="6"/>
  <c r="G34" i="6"/>
  <c r="B7" i="11" l="1"/>
  <c r="C22" i="4" s="1"/>
  <c r="D22" i="4" s="1"/>
  <c r="B18" i="16"/>
  <c r="B18" i="15" s="1"/>
  <c r="C33" i="4"/>
  <c r="D33" i="4" s="1"/>
  <c r="C34" i="4"/>
  <c r="D34" i="4" s="1"/>
  <c r="B19" i="16"/>
  <c r="B19" i="15" s="1"/>
  <c r="C35" i="4"/>
  <c r="D35" i="4" s="1"/>
  <c r="B20" i="16"/>
  <c r="B20" i="15" s="1"/>
  <c r="B16" i="16"/>
  <c r="B16" i="15" s="1"/>
  <c r="C31" i="4"/>
  <c r="D31" i="4" s="1"/>
  <c r="C32" i="4"/>
  <c r="D32" i="4" s="1"/>
  <c r="B17" i="16"/>
  <c r="B17" i="15" s="1"/>
  <c r="B11" i="11"/>
  <c r="B8" i="11"/>
  <c r="B9" i="11"/>
  <c r="B12" i="11"/>
  <c r="B14" i="11"/>
  <c r="B3" i="11"/>
  <c r="B4" i="11"/>
  <c r="B2" i="11"/>
  <c r="B5" i="11"/>
  <c r="B6" i="11"/>
  <c r="B7" i="16" l="1"/>
  <c r="B7" i="15" s="1"/>
  <c r="C24" i="4"/>
  <c r="D24" i="4" s="1"/>
  <c r="B9" i="16"/>
  <c r="B9" i="15" s="1"/>
  <c r="C21" i="4"/>
  <c r="D21" i="4" s="1"/>
  <c r="B6" i="16"/>
  <c r="B6" i="15" s="1"/>
  <c r="C18" i="4"/>
  <c r="D18" i="4" s="1"/>
  <c r="B3" i="16"/>
  <c r="B3" i="15" s="1"/>
  <c r="C23" i="4"/>
  <c r="D23" i="4" s="1"/>
  <c r="B8" i="16"/>
  <c r="B8" i="15" s="1"/>
  <c r="C19" i="4"/>
  <c r="D19" i="4" s="1"/>
  <c r="B4" i="16"/>
  <c r="B4" i="15" s="1"/>
  <c r="C20" i="4"/>
  <c r="D20" i="4" s="1"/>
  <c r="B5" i="16"/>
  <c r="B5" i="15" s="1"/>
  <c r="C29" i="4"/>
  <c r="D29" i="4" s="1"/>
  <c r="B14" i="16"/>
  <c r="B14" i="15" s="1"/>
  <c r="C26" i="4"/>
  <c r="D26" i="4" s="1"/>
  <c r="B11" i="16"/>
  <c r="B11" i="15" s="1"/>
  <c r="C17" i="4"/>
  <c r="A17" i="4" s="1"/>
  <c r="C27" i="4"/>
  <c r="D27" i="4" s="1"/>
  <c r="B12" i="16"/>
  <c r="B12" i="15" s="1"/>
  <c r="A18" i="4" l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D17" i="4"/>
  <c r="L46" i="4" s="1"/>
  <c r="L47" i="4" l="1"/>
  <c r="I2" i="16"/>
  <c r="L2" i="16"/>
  <c r="A2" i="15"/>
  <c r="E2" i="16"/>
  <c r="E2" i="15" s="1"/>
  <c r="G2" i="16"/>
  <c r="F2" i="15" s="1"/>
  <c r="C2" i="16"/>
  <c r="C2" i="15" s="1"/>
  <c r="K2" i="16"/>
  <c r="H2" i="16"/>
  <c r="F2" i="16"/>
  <c r="G2" i="15" s="1"/>
  <c r="B2" i="16"/>
  <c r="B2" i="15" s="1"/>
  <c r="N2" i="16"/>
  <c r="P53" i="16" s="1"/>
  <c r="D2" i="16"/>
  <c r="D2" i="15" s="1"/>
  <c r="O2" i="16"/>
  <c r="S31" i="16" s="1"/>
  <c r="M2" i="16" l="1"/>
  <c r="I2" i="15" s="1"/>
  <c r="S21" i="16"/>
  <c r="W21" i="16" s="1"/>
  <c r="AN2" i="15" s="1"/>
  <c r="P2" i="16"/>
  <c r="S8" i="16"/>
  <c r="U8" i="16" s="1"/>
  <c r="N7" i="15" s="1"/>
  <c r="S23" i="16"/>
  <c r="U23" i="16" s="1"/>
  <c r="AL4" i="15" s="1"/>
  <c r="S7" i="16"/>
  <c r="W7" i="16" s="1"/>
  <c r="P6" i="15" s="1"/>
  <c r="P86" i="16"/>
  <c r="P35" i="16"/>
  <c r="S4" i="16"/>
  <c r="W4" i="16" s="1"/>
  <c r="P3" i="15" s="1"/>
  <c r="AV3" i="15"/>
  <c r="U31" i="16"/>
  <c r="AX3" i="15" s="1"/>
  <c r="W31" i="16"/>
  <c r="AZ3" i="15" s="1"/>
  <c r="Q59" i="16"/>
  <c r="Q29" i="16"/>
  <c r="Q4" i="16"/>
  <c r="Q78" i="16"/>
  <c r="Q41" i="16"/>
  <c r="Q92" i="16"/>
  <c r="Q11" i="16"/>
  <c r="Q74" i="16"/>
  <c r="Q89" i="16"/>
  <c r="Q30" i="16"/>
  <c r="Q54" i="16"/>
  <c r="Q44" i="16"/>
  <c r="Q70" i="16"/>
  <c r="Q26" i="16"/>
  <c r="Q80" i="16"/>
  <c r="Q56" i="16"/>
  <c r="Q55" i="16"/>
  <c r="Q99" i="16"/>
  <c r="Q85" i="16"/>
  <c r="Q47" i="16"/>
  <c r="Q68" i="16"/>
  <c r="Q51" i="16"/>
  <c r="Q72" i="16"/>
  <c r="Q62" i="16"/>
  <c r="Q76" i="16"/>
  <c r="Q20" i="16"/>
  <c r="Q93" i="16"/>
  <c r="Q63" i="16"/>
  <c r="Q49" i="16"/>
  <c r="Q5" i="16"/>
  <c r="Q66" i="16"/>
  <c r="Q75" i="16"/>
  <c r="Q45" i="16"/>
  <c r="Q15" i="16"/>
  <c r="Q94" i="16"/>
  <c r="Q57" i="16"/>
  <c r="Q18" i="16"/>
  <c r="Q27" i="16"/>
  <c r="Q90" i="16"/>
  <c r="Q3" i="16"/>
  <c r="Q46" i="16"/>
  <c r="Q86" i="16"/>
  <c r="Q60" i="16"/>
  <c r="Q9" i="16"/>
  <c r="Q33" i="16"/>
  <c r="Q32" i="16"/>
  <c r="Q37" i="16"/>
  <c r="Q87" i="16"/>
  <c r="Q43" i="16"/>
  <c r="Q7" i="16"/>
  <c r="Q84" i="16"/>
  <c r="Q48" i="16"/>
  <c r="Q24" i="16"/>
  <c r="Q6" i="16"/>
  <c r="Q67" i="16"/>
  <c r="Q53" i="16"/>
  <c r="Q36" i="16"/>
  <c r="Q10" i="16"/>
  <c r="Q79" i="16"/>
  <c r="Q65" i="16"/>
  <c r="Q19" i="16"/>
  <c r="Q82" i="16"/>
  <c r="Q91" i="16"/>
  <c r="Q61" i="16"/>
  <c r="Q31" i="16"/>
  <c r="Q17" i="16"/>
  <c r="Q73" i="16"/>
  <c r="Q34" i="16"/>
  <c r="Q14" i="16"/>
  <c r="Q8" i="16"/>
  <c r="Q98" i="16"/>
  <c r="Q42" i="16"/>
  <c r="Q12" i="16"/>
  <c r="Q25" i="16"/>
  <c r="Q16" i="16"/>
  <c r="Q64" i="16"/>
  <c r="Q69" i="16"/>
  <c r="Q81" i="16"/>
  <c r="Q50" i="16"/>
  <c r="Q13" i="16"/>
  <c r="Q58" i="16"/>
  <c r="Q28" i="16"/>
  <c r="Q40" i="16"/>
  <c r="Q52" i="16"/>
  <c r="Q35" i="16"/>
  <c r="Q97" i="16"/>
  <c r="Q22" i="16"/>
  <c r="Q38" i="16"/>
  <c r="Q39" i="16"/>
  <c r="Q23" i="16"/>
  <c r="Q21" i="16"/>
  <c r="Q96" i="16"/>
  <c r="Q88" i="16"/>
  <c r="Q77" i="16"/>
  <c r="S16" i="16"/>
  <c r="S17" i="16"/>
  <c r="S12" i="16"/>
  <c r="S32" i="16"/>
  <c r="S14" i="16"/>
  <c r="Q100" i="16"/>
  <c r="Q71" i="16"/>
  <c r="S33" i="16"/>
  <c r="S30" i="16"/>
  <c r="S15" i="16"/>
  <c r="S35" i="16"/>
  <c r="S34" i="16"/>
  <c r="Q83" i="16"/>
  <c r="Q2" i="16"/>
  <c r="S13" i="16"/>
  <c r="Q95" i="16"/>
  <c r="J2" i="16"/>
  <c r="H2" i="15" s="1"/>
  <c r="P9" i="16"/>
  <c r="P99" i="16"/>
  <c r="P42" i="16"/>
  <c r="P63" i="16"/>
  <c r="P17" i="16"/>
  <c r="P89" i="16"/>
  <c r="P62" i="16"/>
  <c r="P29" i="16"/>
  <c r="P7" i="16"/>
  <c r="P97" i="16"/>
  <c r="P37" i="16"/>
  <c r="P74" i="16"/>
  <c r="P94" i="16"/>
  <c r="P45" i="16"/>
  <c r="P12" i="16"/>
  <c r="P98" i="16"/>
  <c r="P69" i="16"/>
  <c r="P14" i="16"/>
  <c r="P38" i="16"/>
  <c r="P31" i="16"/>
  <c r="P22" i="16"/>
  <c r="P21" i="16"/>
  <c r="P10" i="16"/>
  <c r="P28" i="16"/>
  <c r="P73" i="16"/>
  <c r="P46" i="16"/>
  <c r="P13" i="16"/>
  <c r="P3" i="16"/>
  <c r="P52" i="16"/>
  <c r="P50" i="16"/>
  <c r="P36" i="16"/>
  <c r="P26" i="16"/>
  <c r="P79" i="16"/>
  <c r="P77" i="16"/>
  <c r="P44" i="16"/>
  <c r="P15" i="16"/>
  <c r="P87" i="16"/>
  <c r="P56" i="16"/>
  <c r="P54" i="16"/>
  <c r="P27" i="16"/>
  <c r="P4" i="16"/>
  <c r="P43" i="16"/>
  <c r="P5" i="16"/>
  <c r="P72" i="16"/>
  <c r="P70" i="16"/>
  <c r="P59" i="16"/>
  <c r="P32" i="16"/>
  <c r="P19" i="16"/>
  <c r="P18" i="16"/>
  <c r="P16" i="16"/>
  <c r="P34" i="16"/>
  <c r="P11" i="16"/>
  <c r="P39" i="16"/>
  <c r="P30" i="16"/>
  <c r="P6" i="16"/>
  <c r="P60" i="16"/>
  <c r="P68" i="16"/>
  <c r="P8" i="16"/>
  <c r="P76" i="16"/>
  <c r="P84" i="16"/>
  <c r="P75" i="16"/>
  <c r="P57" i="16"/>
  <c r="P81" i="16"/>
  <c r="P67" i="16"/>
  <c r="P100" i="16"/>
  <c r="P78" i="16"/>
  <c r="P23" i="16"/>
  <c r="P33" i="16"/>
  <c r="P41" i="16"/>
  <c r="P51" i="16"/>
  <c r="P49" i="16"/>
  <c r="P24" i="16"/>
  <c r="P88" i="16"/>
  <c r="P83" i="16"/>
  <c r="P47" i="16"/>
  <c r="P20" i="16"/>
  <c r="P55" i="16"/>
  <c r="P25" i="16"/>
  <c r="P93" i="16"/>
  <c r="P58" i="16"/>
  <c r="P66" i="16"/>
  <c r="P90" i="16"/>
  <c r="P82" i="16"/>
  <c r="P92" i="16"/>
  <c r="P91" i="16"/>
  <c r="P65" i="16"/>
  <c r="P71" i="16"/>
  <c r="S22" i="16"/>
  <c r="S25" i="16"/>
  <c r="S3" i="16"/>
  <c r="S26" i="16"/>
  <c r="S6" i="16"/>
  <c r="P64" i="16"/>
  <c r="P85" i="16"/>
  <c r="P40" i="16"/>
  <c r="S24" i="16"/>
  <c r="P48" i="16"/>
  <c r="P80" i="16"/>
  <c r="S5" i="16"/>
  <c r="P61" i="16"/>
  <c r="P96" i="16"/>
  <c r="P95" i="16"/>
  <c r="L6" i="15" l="1"/>
  <c r="AJ2" i="15"/>
  <c r="W8" i="16"/>
  <c r="P7" i="15" s="1"/>
  <c r="L7" i="15"/>
  <c r="X22" i="16"/>
  <c r="AO3" i="15" s="1"/>
  <c r="AJ4" i="15"/>
  <c r="W23" i="16"/>
  <c r="AN4" i="15" s="1"/>
  <c r="U4" i="16"/>
  <c r="N3" i="15" s="1"/>
  <c r="L3" i="15"/>
  <c r="AA21" i="16"/>
  <c r="AR2" i="15" s="1"/>
  <c r="U7" i="16"/>
  <c r="N6" i="15" s="1"/>
  <c r="Z23" i="16"/>
  <c r="AQ4" i="15" s="1"/>
  <c r="AA22" i="16"/>
  <c r="AR3" i="15" s="1"/>
  <c r="AB5" i="16"/>
  <c r="U4" i="15" s="1"/>
  <c r="AA26" i="16"/>
  <c r="AR7" i="15" s="1"/>
  <c r="AA5" i="16"/>
  <c r="T4" i="15" s="1"/>
  <c r="X6" i="16"/>
  <c r="Q5" i="15" s="1"/>
  <c r="Y6" i="16"/>
  <c r="R5" i="15" s="1"/>
  <c r="Y23" i="16"/>
  <c r="AP4" i="15" s="1"/>
  <c r="AB26" i="16"/>
  <c r="AS7" i="15" s="1"/>
  <c r="Z22" i="16"/>
  <c r="AQ3" i="15" s="1"/>
  <c r="Y7" i="16"/>
  <c r="R6" i="15" s="1"/>
  <c r="AB22" i="16"/>
  <c r="AS3" i="15" s="1"/>
  <c r="AA23" i="16"/>
  <c r="AR4" i="15" s="1"/>
  <c r="AV5" i="15"/>
  <c r="U33" i="16"/>
  <c r="AX5" i="15" s="1"/>
  <c r="W33" i="16"/>
  <c r="AZ5" i="15" s="1"/>
  <c r="X5" i="16"/>
  <c r="Q4" i="15" s="1"/>
  <c r="Z21" i="16"/>
  <c r="AQ2" i="15" s="1"/>
  <c r="X4" i="16"/>
  <c r="Q3" i="15" s="1"/>
  <c r="Y25" i="16"/>
  <c r="AP6" i="15" s="1"/>
  <c r="Y26" i="16"/>
  <c r="AP7" i="15" s="1"/>
  <c r="Y8" i="16"/>
  <c r="R7" i="15" s="1"/>
  <c r="AC6" i="16"/>
  <c r="V5" i="15" s="1"/>
  <c r="AC25" i="16"/>
  <c r="AT6" i="15" s="1"/>
  <c r="AC23" i="16"/>
  <c r="AT4" i="15" s="1"/>
  <c r="Z5" i="16"/>
  <c r="S4" i="15" s="1"/>
  <c r="AB21" i="16"/>
  <c r="AS2" i="15" s="1"/>
  <c r="U13" i="16"/>
  <c r="Z3" i="15" s="1"/>
  <c r="X3" i="15"/>
  <c r="W13" i="16"/>
  <c r="AB3" i="15" s="1"/>
  <c r="AV7" i="15"/>
  <c r="U35" i="16"/>
  <c r="AX7" i="15" s="1"/>
  <c r="W35" i="16"/>
  <c r="AZ7" i="15" s="1"/>
  <c r="X2" i="15"/>
  <c r="W12" i="16"/>
  <c r="AB2" i="15" s="1"/>
  <c r="U12" i="16"/>
  <c r="Z2" i="15" s="1"/>
  <c r="U25" i="16"/>
  <c r="AL6" i="15" s="1"/>
  <c r="AJ6" i="15"/>
  <c r="W25" i="16"/>
  <c r="AN6" i="15" s="1"/>
  <c r="Z4" i="16"/>
  <c r="S3" i="15" s="1"/>
  <c r="AB6" i="16"/>
  <c r="U5" i="15" s="1"/>
  <c r="AC21" i="16"/>
  <c r="AT2" i="15" s="1"/>
  <c r="X3" i="16"/>
  <c r="Q2" i="15" s="1"/>
  <c r="AC3" i="16"/>
  <c r="V2" i="15" s="1"/>
  <c r="AB25" i="16"/>
  <c r="AS6" i="15" s="1"/>
  <c r="AC8" i="16"/>
  <c r="V7" i="15" s="1"/>
  <c r="Z24" i="16"/>
  <c r="AQ5" i="15" s="1"/>
  <c r="AB7" i="16"/>
  <c r="U6" i="15" s="1"/>
  <c r="Y5" i="16"/>
  <c r="R4" i="15" s="1"/>
  <c r="X26" i="16"/>
  <c r="AO7" i="15" s="1"/>
  <c r="AA7" i="16"/>
  <c r="T6" i="15" s="1"/>
  <c r="AA25" i="16"/>
  <c r="AR6" i="15" s="1"/>
  <c r="Y3" i="16"/>
  <c r="R2" i="15" s="1"/>
  <c r="Y4" i="16"/>
  <c r="R3" i="15" s="1"/>
  <c r="AJ3" i="15"/>
  <c r="W22" i="16"/>
  <c r="AN3" i="15" s="1"/>
  <c r="U22" i="16"/>
  <c r="AL3" i="15" s="1"/>
  <c r="AA24" i="16"/>
  <c r="AR5" i="15" s="1"/>
  <c r="AB23" i="16"/>
  <c r="AS4" i="15" s="1"/>
  <c r="Z3" i="16"/>
  <c r="S2" i="15" s="1"/>
  <c r="AA6" i="16"/>
  <c r="T5" i="15" s="1"/>
  <c r="Z25" i="16"/>
  <c r="AQ6" i="15" s="1"/>
  <c r="Y21" i="16"/>
  <c r="AP2" i="15" s="1"/>
  <c r="Y22" i="16"/>
  <c r="AP3" i="15" s="1"/>
  <c r="X24" i="16"/>
  <c r="AO5" i="15" s="1"/>
  <c r="AA3" i="16"/>
  <c r="T2" i="15" s="1"/>
  <c r="AC4" i="16"/>
  <c r="V3" i="15" s="1"/>
  <c r="AC5" i="16"/>
  <c r="V4" i="15" s="1"/>
  <c r="AA4" i="16"/>
  <c r="T3" i="15" s="1"/>
  <c r="AB24" i="16"/>
  <c r="AS5" i="15" s="1"/>
  <c r="Z7" i="16"/>
  <c r="S6" i="15" s="1"/>
  <c r="Y24" i="16"/>
  <c r="AP5" i="15" s="1"/>
  <c r="W6" i="16"/>
  <c r="P5" i="15" s="1"/>
  <c r="U6" i="16"/>
  <c r="N5" i="15" s="1"/>
  <c r="L5" i="15"/>
  <c r="AB8" i="16"/>
  <c r="U7" i="15" s="1"/>
  <c r="AA35" i="16"/>
  <c r="BD7" i="15" s="1"/>
  <c r="AC17" i="16"/>
  <c r="AH7" i="15" s="1"/>
  <c r="X16" i="16"/>
  <c r="AC6" i="15" s="1"/>
  <c r="X15" i="16"/>
  <c r="AC5" i="15" s="1"/>
  <c r="AB33" i="16"/>
  <c r="BE5" i="15" s="1"/>
  <c r="AC30" i="16"/>
  <c r="BF2" i="15" s="1"/>
  <c r="AC12" i="16"/>
  <c r="AH2" i="15" s="1"/>
  <c r="AA15" i="16"/>
  <c r="AF5" i="15" s="1"/>
  <c r="AA34" i="16"/>
  <c r="BD6" i="15" s="1"/>
  <c r="AB30" i="16"/>
  <c r="BE2" i="15" s="1"/>
  <c r="Z14" i="16"/>
  <c r="AE4" i="15" s="1"/>
  <c r="AB34" i="16"/>
  <c r="BE6" i="15" s="1"/>
  <c r="AC31" i="16"/>
  <c r="BF3" i="15" s="1"/>
  <c r="Z16" i="16"/>
  <c r="AE6" i="15" s="1"/>
  <c r="AA32" i="16"/>
  <c r="BD4" i="15" s="1"/>
  <c r="AC13" i="16"/>
  <c r="AH3" i="15" s="1"/>
  <c r="AC35" i="16"/>
  <c r="BF7" i="15" s="1"/>
  <c r="AA31" i="16"/>
  <c r="BD3" i="15" s="1"/>
  <c r="Z30" i="16"/>
  <c r="BC2" i="15" s="1"/>
  <c r="Z17" i="16"/>
  <c r="AE7" i="15" s="1"/>
  <c r="AB35" i="16"/>
  <c r="BE7" i="15" s="1"/>
  <c r="AA12" i="16"/>
  <c r="AF2" i="15" s="1"/>
  <c r="AA17" i="16"/>
  <c r="AF7" i="15" s="1"/>
  <c r="X31" i="16"/>
  <c r="BA3" i="15" s="1"/>
  <c r="Y35" i="16"/>
  <c r="BB7" i="15" s="1"/>
  <c r="X30" i="16"/>
  <c r="BA2" i="15" s="1"/>
  <c r="AA13" i="16"/>
  <c r="AF3" i="15" s="1"/>
  <c r="Z15" i="16"/>
  <c r="AE5" i="15" s="1"/>
  <c r="Z12" i="16"/>
  <c r="AE2" i="15" s="1"/>
  <c r="X17" i="16"/>
  <c r="AC7" i="15" s="1"/>
  <c r="Z32" i="16"/>
  <c r="BC4" i="15" s="1"/>
  <c r="Z35" i="16"/>
  <c r="BC7" i="15" s="1"/>
  <c r="AB16" i="16"/>
  <c r="AG6" i="15" s="1"/>
  <c r="AB13" i="16"/>
  <c r="AG3" i="15" s="1"/>
  <c r="AC15" i="16"/>
  <c r="AH5" i="15" s="1"/>
  <c r="Y14" i="16"/>
  <c r="AD4" i="15" s="1"/>
  <c r="AA33" i="16"/>
  <c r="BD5" i="15" s="1"/>
  <c r="AC16" i="16"/>
  <c r="AH6" i="15" s="1"/>
  <c r="X35" i="16"/>
  <c r="BA7" i="15" s="1"/>
  <c r="Y15" i="16"/>
  <c r="AD5" i="15" s="1"/>
  <c r="Y34" i="16"/>
  <c r="BB6" i="15" s="1"/>
  <c r="X32" i="16"/>
  <c r="BA4" i="15" s="1"/>
  <c r="Y31" i="16"/>
  <c r="BB3" i="15" s="1"/>
  <c r="Z31" i="16"/>
  <c r="BC3" i="15" s="1"/>
  <c r="AB17" i="16"/>
  <c r="AG7" i="15" s="1"/>
  <c r="AA30" i="16"/>
  <c r="BD2" i="15" s="1"/>
  <c r="Z34" i="16"/>
  <c r="BC6" i="15" s="1"/>
  <c r="AA14" i="16"/>
  <c r="AF4" i="15" s="1"/>
  <c r="Y33" i="16"/>
  <c r="BB5" i="15" s="1"/>
  <c r="AB31" i="16"/>
  <c r="BE3" i="15" s="1"/>
  <c r="AC14" i="16"/>
  <c r="AH4" i="15" s="1"/>
  <c r="X33" i="16"/>
  <c r="BA5" i="15" s="1"/>
  <c r="Y30" i="16"/>
  <c r="BB2" i="15" s="1"/>
  <c r="Z13" i="16"/>
  <c r="AE3" i="15" s="1"/>
  <c r="AB14" i="16"/>
  <c r="AG4" i="15" s="1"/>
  <c r="Z33" i="16"/>
  <c r="BC5" i="15" s="1"/>
  <c r="AB15" i="16"/>
  <c r="AG5" i="15" s="1"/>
  <c r="AB32" i="16"/>
  <c r="BE4" i="15" s="1"/>
  <c r="Y17" i="16"/>
  <c r="AD7" i="15" s="1"/>
  <c r="AA16" i="16"/>
  <c r="AF6" i="15" s="1"/>
  <c r="Y13" i="16"/>
  <c r="AD3" i="15" s="1"/>
  <c r="Y12" i="16"/>
  <c r="AD2" i="15" s="1"/>
  <c r="Y16" i="16"/>
  <c r="AD6" i="15" s="1"/>
  <c r="X12" i="16"/>
  <c r="AC2" i="15" s="1"/>
  <c r="AB12" i="16"/>
  <c r="AG2" i="15" s="1"/>
  <c r="X13" i="16"/>
  <c r="AC3" i="15" s="1"/>
  <c r="Y32" i="16"/>
  <c r="BB4" i="15" s="1"/>
  <c r="AC32" i="16"/>
  <c r="BF4" i="15" s="1"/>
  <c r="AC33" i="16"/>
  <c r="BF5" i="15" s="1"/>
  <c r="X34" i="16"/>
  <c r="BA6" i="15" s="1"/>
  <c r="X14" i="16"/>
  <c r="AC4" i="15" s="1"/>
  <c r="AC34" i="16"/>
  <c r="BF6" i="15" s="1"/>
  <c r="X5" i="15"/>
  <c r="W15" i="16"/>
  <c r="AB5" i="15" s="1"/>
  <c r="U15" i="16"/>
  <c r="Z5" i="15" s="1"/>
  <c r="X7" i="15"/>
  <c r="U17" i="16"/>
  <c r="Z7" i="15" s="1"/>
  <c r="W17" i="16"/>
  <c r="AB7" i="15" s="1"/>
  <c r="U21" i="16"/>
  <c r="AL2" i="15" s="1"/>
  <c r="AJ5" i="15"/>
  <c r="U24" i="16"/>
  <c r="AL5" i="15" s="1"/>
  <c r="W24" i="16"/>
  <c r="AN5" i="15" s="1"/>
  <c r="L2" i="15"/>
  <c r="U3" i="16"/>
  <c r="N2" i="15" s="1"/>
  <c r="W3" i="16"/>
  <c r="P2" i="15" s="1"/>
  <c r="AV6" i="15"/>
  <c r="W34" i="16"/>
  <c r="AZ6" i="15" s="1"/>
  <c r="U34" i="16"/>
  <c r="AX6" i="15" s="1"/>
  <c r="AV4" i="15"/>
  <c r="U32" i="16"/>
  <c r="AX4" i="15" s="1"/>
  <c r="W32" i="16"/>
  <c r="AZ4" i="15" s="1"/>
  <c r="L4" i="15"/>
  <c r="U5" i="16"/>
  <c r="N4" i="15" s="1"/>
  <c r="W5" i="16"/>
  <c r="P4" i="15" s="1"/>
  <c r="X25" i="16"/>
  <c r="AO6" i="15" s="1"/>
  <c r="AC26" i="16"/>
  <c r="AT7" i="15" s="1"/>
  <c r="AB4" i="16"/>
  <c r="U3" i="15" s="1"/>
  <c r="X7" i="16"/>
  <c r="Q6" i="15" s="1"/>
  <c r="X8" i="16"/>
  <c r="Q7" i="15" s="1"/>
  <c r="AB3" i="16"/>
  <c r="U2" i="15" s="1"/>
  <c r="Z8" i="16"/>
  <c r="S7" i="15" s="1"/>
  <c r="Z6" i="16"/>
  <c r="S5" i="15" s="1"/>
  <c r="Z26" i="16"/>
  <c r="AQ7" i="15" s="1"/>
  <c r="X23" i="16"/>
  <c r="AO4" i="15" s="1"/>
  <c r="AA8" i="16"/>
  <c r="T7" i="15" s="1"/>
  <c r="AC22" i="16"/>
  <c r="AT3" i="15" s="1"/>
  <c r="AC24" i="16"/>
  <c r="AT5" i="15" s="1"/>
  <c r="AC7" i="16"/>
  <c r="V6" i="15" s="1"/>
  <c r="AJ7" i="15"/>
  <c r="U26" i="16"/>
  <c r="AL7" i="15" s="1"/>
  <c r="W26" i="16"/>
  <c r="AN7" i="15" s="1"/>
  <c r="X21" i="16"/>
  <c r="AO2" i="15" s="1"/>
  <c r="AV2" i="15"/>
  <c r="U30" i="16"/>
  <c r="AX2" i="15" s="1"/>
  <c r="W30" i="16"/>
  <c r="AZ2" i="15" s="1"/>
  <c r="X4" i="15"/>
  <c r="W14" i="16"/>
  <c r="AB4" i="15" s="1"/>
  <c r="U14" i="16"/>
  <c r="Z4" i="15" s="1"/>
  <c r="W16" i="16"/>
  <c r="AB6" i="15" s="1"/>
  <c r="X6" i="15"/>
  <c r="U16" i="16"/>
  <c r="Z6" i="15" s="1"/>
</calcChain>
</file>

<file path=xl/sharedStrings.xml><?xml version="1.0" encoding="utf-8"?>
<sst xmlns="http://schemas.openxmlformats.org/spreadsheetml/2006/main" count="3911" uniqueCount="2173">
  <si>
    <t>登録番号</t>
    <rPh sb="0" eb="2">
      <t>トウロク</t>
    </rPh>
    <rPh sb="2" eb="4">
      <t>バンゴウ</t>
    </rPh>
    <phoneticPr fontId="1"/>
  </si>
  <si>
    <t>名前</t>
    <rPh sb="0" eb="2">
      <t>ナマエ</t>
    </rPh>
    <phoneticPr fontId="1"/>
  </si>
  <si>
    <t>フリガナ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</si>
  <si>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</si>
  <si>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</si>
  <si>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種目①</t>
    <rPh sb="0" eb="2">
      <t>シュモク</t>
    </rPh>
    <phoneticPr fontId="1"/>
  </si>
  <si>
    <t>記録</t>
    <rPh sb="0" eb="2">
      <t>キロク</t>
    </rPh>
    <phoneticPr fontId="1"/>
  </si>
  <si>
    <t>種目②</t>
    <rPh sb="0" eb="2">
      <t>シュモク</t>
    </rPh>
    <phoneticPr fontId="1"/>
  </si>
  <si>
    <t>学校番号</t>
    <rPh sb="0" eb="2">
      <t>ガッコウ</t>
    </rPh>
    <rPh sb="2" eb="4">
      <t>バンゴウ</t>
    </rPh>
    <phoneticPr fontId="1"/>
  </si>
  <si>
    <t>県立尼崎高等学校</t>
    <rPh sb="0" eb="1">
      <t>ケン</t>
    </rPh>
    <rPh sb="1" eb="2">
      <t>リツ</t>
    </rPh>
    <rPh sb="2" eb="4">
      <t>アマガサキ</t>
    </rPh>
    <rPh sb="4" eb="6">
      <t>コウトウ</t>
    </rPh>
    <rPh sb="6" eb="8">
      <t>ガッコウ</t>
    </rPh>
    <phoneticPr fontId="1"/>
  </si>
  <si>
    <t>県尼崎</t>
    <rPh sb="0" eb="1">
      <t>ケン</t>
    </rPh>
    <rPh sb="1" eb="3">
      <t>アマガサキ</t>
    </rPh>
    <phoneticPr fontId="1"/>
  </si>
  <si>
    <t>市立尼崎高等学校</t>
    <rPh sb="0" eb="2">
      <t>イチリツ</t>
    </rPh>
    <rPh sb="2" eb="4">
      <t>アマガサキ</t>
    </rPh>
    <rPh sb="4" eb="6">
      <t>コウトウ</t>
    </rPh>
    <rPh sb="6" eb="8">
      <t>ガッコウ</t>
    </rPh>
    <phoneticPr fontId="1"/>
  </si>
  <si>
    <t>市尼崎</t>
    <rPh sb="0" eb="1">
      <t>イチ</t>
    </rPh>
    <rPh sb="1" eb="3">
      <t>アマガサキ</t>
    </rPh>
    <phoneticPr fontId="1"/>
  </si>
  <si>
    <t>市立尼崎双星高等学校</t>
    <rPh sb="0" eb="2">
      <t>イチリツ</t>
    </rPh>
    <rPh sb="2" eb="4">
      <t>アマガサキ</t>
    </rPh>
    <rPh sb="4" eb="6">
      <t>ソウセイ</t>
    </rPh>
    <rPh sb="6" eb="8">
      <t>コウトウ</t>
    </rPh>
    <rPh sb="8" eb="10">
      <t>ガッコウ</t>
    </rPh>
    <phoneticPr fontId="1"/>
  </si>
  <si>
    <t>尼崎双星</t>
    <rPh sb="0" eb="2">
      <t>アマガサキ</t>
    </rPh>
    <rPh sb="2" eb="4">
      <t>ソウセイ</t>
    </rPh>
    <phoneticPr fontId="1"/>
  </si>
  <si>
    <t>県立尼崎西高等学校</t>
    <rPh sb="0" eb="2">
      <t>ケンリツ</t>
    </rPh>
    <rPh sb="2" eb="4">
      <t>アマガサキ</t>
    </rPh>
    <rPh sb="4" eb="5">
      <t>ニシ</t>
    </rPh>
    <rPh sb="5" eb="7">
      <t>コウトウ</t>
    </rPh>
    <rPh sb="7" eb="9">
      <t>ガッコウ</t>
    </rPh>
    <phoneticPr fontId="1"/>
  </si>
  <si>
    <t>尼崎西</t>
    <rPh sb="0" eb="2">
      <t>アマガサキ</t>
    </rPh>
    <rPh sb="2" eb="3">
      <t>ニシ</t>
    </rPh>
    <phoneticPr fontId="1"/>
  </si>
  <si>
    <t>県立尼崎北高等学校</t>
    <rPh sb="0" eb="2">
      <t>ケンリツ</t>
    </rPh>
    <rPh sb="2" eb="4">
      <t>アマガサキ</t>
    </rPh>
    <rPh sb="4" eb="5">
      <t>キタ</t>
    </rPh>
    <rPh sb="5" eb="7">
      <t>コウトウ</t>
    </rPh>
    <rPh sb="7" eb="9">
      <t>ガッコウ</t>
    </rPh>
    <phoneticPr fontId="1"/>
  </si>
  <si>
    <t>尼崎北</t>
    <rPh sb="0" eb="2">
      <t>アマガサキ</t>
    </rPh>
    <rPh sb="2" eb="3">
      <t>キタ</t>
    </rPh>
    <phoneticPr fontId="1"/>
  </si>
  <si>
    <t>県立尼崎稲園高等学校</t>
    <rPh sb="0" eb="2">
      <t>ケンリツ</t>
    </rPh>
    <rPh sb="2" eb="4">
      <t>アマガサキ</t>
    </rPh>
    <rPh sb="4" eb="5">
      <t>イナ</t>
    </rPh>
    <rPh sb="5" eb="6">
      <t>ゾノ</t>
    </rPh>
    <rPh sb="6" eb="8">
      <t>コウトウ</t>
    </rPh>
    <rPh sb="8" eb="10">
      <t>ガッコウ</t>
    </rPh>
    <phoneticPr fontId="1"/>
  </si>
  <si>
    <t>尼崎稲園</t>
    <rPh sb="0" eb="2">
      <t>アマガサキ</t>
    </rPh>
    <rPh sb="2" eb="3">
      <t>イナ</t>
    </rPh>
    <rPh sb="3" eb="4">
      <t>ゾノ</t>
    </rPh>
    <phoneticPr fontId="1"/>
  </si>
  <si>
    <t>県立尼崎小田高等学校</t>
    <rPh sb="0" eb="2">
      <t>ケンリツ</t>
    </rPh>
    <rPh sb="2" eb="4">
      <t>アマガサキ</t>
    </rPh>
    <rPh sb="4" eb="6">
      <t>オダ</t>
    </rPh>
    <rPh sb="6" eb="8">
      <t>コウトウ</t>
    </rPh>
    <rPh sb="8" eb="10">
      <t>ガッコウ</t>
    </rPh>
    <phoneticPr fontId="1"/>
  </si>
  <si>
    <t>尼崎小田</t>
    <rPh sb="0" eb="2">
      <t>アマガサキ</t>
    </rPh>
    <rPh sb="2" eb="4">
      <t>オダ</t>
    </rPh>
    <phoneticPr fontId="1"/>
  </si>
  <si>
    <t>県立武庫之荘総合高等学校</t>
    <rPh sb="0" eb="2">
      <t>ケンリツ</t>
    </rPh>
    <rPh sb="2" eb="6">
      <t>ムコノソウ</t>
    </rPh>
    <rPh sb="6" eb="8">
      <t>ソウゴウ</t>
    </rPh>
    <rPh sb="8" eb="10">
      <t>コウトウ</t>
    </rPh>
    <rPh sb="10" eb="12">
      <t>ガッコウ</t>
    </rPh>
    <phoneticPr fontId="1"/>
  </si>
  <si>
    <t>武庫之荘総合</t>
    <rPh sb="0" eb="4">
      <t>ムコノソウ</t>
    </rPh>
    <rPh sb="4" eb="6">
      <t>ソウゴウ</t>
    </rPh>
    <phoneticPr fontId="1"/>
  </si>
  <si>
    <t>県立尼崎工業高等学校</t>
    <rPh sb="0" eb="2">
      <t>ケンリツ</t>
    </rPh>
    <rPh sb="2" eb="4">
      <t>アマガサキ</t>
    </rPh>
    <rPh sb="4" eb="6">
      <t>コウギョウ</t>
    </rPh>
    <rPh sb="6" eb="8">
      <t>コウトウ</t>
    </rPh>
    <rPh sb="8" eb="10">
      <t>ガッコウ</t>
    </rPh>
    <phoneticPr fontId="1"/>
  </si>
  <si>
    <t>尼崎工業</t>
    <rPh sb="0" eb="2">
      <t>アマガサキ</t>
    </rPh>
    <rPh sb="2" eb="3">
      <t>コウ</t>
    </rPh>
    <rPh sb="3" eb="4">
      <t>ギョウ</t>
    </rPh>
    <phoneticPr fontId="1"/>
  </si>
  <si>
    <t>園田学園高等学校</t>
    <rPh sb="0" eb="2">
      <t>ソノダ</t>
    </rPh>
    <rPh sb="2" eb="4">
      <t>ガクエン</t>
    </rPh>
    <rPh sb="4" eb="6">
      <t>コウトウ</t>
    </rPh>
    <rPh sb="6" eb="8">
      <t>ガッコウ</t>
    </rPh>
    <phoneticPr fontId="1"/>
  </si>
  <si>
    <t>百合学院高等学校</t>
    <rPh sb="0" eb="2">
      <t>ユリ</t>
    </rPh>
    <rPh sb="2" eb="4">
      <t>ガクイン</t>
    </rPh>
    <rPh sb="4" eb="6">
      <t>コウトウ</t>
    </rPh>
    <rPh sb="6" eb="8">
      <t>ガッコウ</t>
    </rPh>
    <phoneticPr fontId="1"/>
  </si>
  <si>
    <t>百合</t>
    <rPh sb="0" eb="2">
      <t>ユリ</t>
    </rPh>
    <phoneticPr fontId="1"/>
  </si>
  <si>
    <t>県立西宮高等学校</t>
    <rPh sb="0" eb="2">
      <t>ケンリツ</t>
    </rPh>
    <rPh sb="2" eb="4">
      <t>ニシノミヤ</t>
    </rPh>
    <rPh sb="4" eb="6">
      <t>コウトウ</t>
    </rPh>
    <rPh sb="6" eb="8">
      <t>ガッコウ</t>
    </rPh>
    <phoneticPr fontId="1"/>
  </si>
  <si>
    <t>県西宮</t>
    <rPh sb="0" eb="1">
      <t>ケン</t>
    </rPh>
    <rPh sb="1" eb="3">
      <t>ニシノミヤ</t>
    </rPh>
    <phoneticPr fontId="1"/>
  </si>
  <si>
    <t>市立西宮高等学校</t>
    <rPh sb="0" eb="2">
      <t>イチリツ</t>
    </rPh>
    <rPh sb="2" eb="4">
      <t>ニシノミヤ</t>
    </rPh>
    <rPh sb="4" eb="6">
      <t>コウトウ</t>
    </rPh>
    <rPh sb="6" eb="8">
      <t>ガッコウ</t>
    </rPh>
    <phoneticPr fontId="1"/>
  </si>
  <si>
    <t>市西宮</t>
    <rPh sb="0" eb="1">
      <t>イチ</t>
    </rPh>
    <rPh sb="1" eb="3">
      <t>ニシノミヤ</t>
    </rPh>
    <phoneticPr fontId="1"/>
  </si>
  <si>
    <t>市立西宮東高等学校</t>
    <rPh sb="0" eb="2">
      <t>イチリツ</t>
    </rPh>
    <rPh sb="2" eb="4">
      <t>ニシノミヤ</t>
    </rPh>
    <rPh sb="4" eb="5">
      <t>ヒガシ</t>
    </rPh>
    <rPh sb="5" eb="7">
      <t>コウトウ</t>
    </rPh>
    <rPh sb="7" eb="9">
      <t>ガッコウ</t>
    </rPh>
    <phoneticPr fontId="1"/>
  </si>
  <si>
    <t>西宮東</t>
    <rPh sb="0" eb="2">
      <t>ニシノミヤ</t>
    </rPh>
    <rPh sb="2" eb="3">
      <t>ヒガシ</t>
    </rPh>
    <phoneticPr fontId="1"/>
  </si>
  <si>
    <t>県立西宮南高等学校</t>
    <rPh sb="0" eb="2">
      <t>ケンリツ</t>
    </rPh>
    <rPh sb="2" eb="4">
      <t>ニシノミヤ</t>
    </rPh>
    <rPh sb="4" eb="5">
      <t>ミナミ</t>
    </rPh>
    <rPh sb="5" eb="7">
      <t>コウトウ</t>
    </rPh>
    <rPh sb="7" eb="9">
      <t>ガッコウ</t>
    </rPh>
    <phoneticPr fontId="1"/>
  </si>
  <si>
    <t>西宮南</t>
    <rPh sb="0" eb="2">
      <t>ニシノミヤ</t>
    </rPh>
    <rPh sb="2" eb="3">
      <t>ミナミ</t>
    </rPh>
    <phoneticPr fontId="1"/>
  </si>
  <si>
    <t>県立鳴尾高等学校</t>
    <rPh sb="0" eb="2">
      <t>ケンリツ</t>
    </rPh>
    <rPh sb="2" eb="4">
      <t>ナルオ</t>
    </rPh>
    <rPh sb="4" eb="6">
      <t>コウトウ</t>
    </rPh>
    <rPh sb="6" eb="8">
      <t>ガッコウ</t>
    </rPh>
    <phoneticPr fontId="1"/>
  </si>
  <si>
    <t>鳴尾</t>
    <rPh sb="0" eb="2">
      <t>ナルオ</t>
    </rPh>
    <phoneticPr fontId="1"/>
  </si>
  <si>
    <t>県立西宮今津高等学校</t>
    <rPh sb="0" eb="2">
      <t>ケンリツ</t>
    </rPh>
    <rPh sb="2" eb="4">
      <t>ニシノミヤ</t>
    </rPh>
    <rPh sb="4" eb="6">
      <t>イマヅ</t>
    </rPh>
    <rPh sb="6" eb="8">
      <t>コウトウ</t>
    </rPh>
    <rPh sb="8" eb="10">
      <t>ガッコウ</t>
    </rPh>
    <phoneticPr fontId="1"/>
  </si>
  <si>
    <t>西宮今津</t>
    <rPh sb="0" eb="2">
      <t>ニシノミヤ</t>
    </rPh>
    <rPh sb="2" eb="4">
      <t>イマヅ</t>
    </rPh>
    <phoneticPr fontId="1"/>
  </si>
  <si>
    <t>県立西宮甲山高等学校</t>
    <rPh sb="0" eb="2">
      <t>ケンリツ</t>
    </rPh>
    <rPh sb="2" eb="4">
      <t>ニシノミヤ</t>
    </rPh>
    <rPh sb="4" eb="6">
      <t>カブトヤマ</t>
    </rPh>
    <rPh sb="6" eb="8">
      <t>コウトウ</t>
    </rPh>
    <rPh sb="8" eb="10">
      <t>ガッコウ</t>
    </rPh>
    <phoneticPr fontId="1"/>
  </si>
  <si>
    <t>西宮甲山</t>
    <rPh sb="0" eb="2">
      <t>ニシノミヤ</t>
    </rPh>
    <rPh sb="2" eb="4">
      <t>カブトヤマ</t>
    </rPh>
    <phoneticPr fontId="1"/>
  </si>
  <si>
    <t>甲陽学院高等学校</t>
    <rPh sb="0" eb="2">
      <t>コウヨウ</t>
    </rPh>
    <rPh sb="2" eb="4">
      <t>ガクイン</t>
    </rPh>
    <rPh sb="4" eb="6">
      <t>コウトウ</t>
    </rPh>
    <rPh sb="6" eb="8">
      <t>ガッコウ</t>
    </rPh>
    <phoneticPr fontId="1"/>
  </si>
  <si>
    <t>甲陽</t>
    <rPh sb="0" eb="2">
      <t>コウヨウ</t>
    </rPh>
    <phoneticPr fontId="1"/>
  </si>
  <si>
    <t>関西学院高等部</t>
    <rPh sb="0" eb="2">
      <t>カンサイ</t>
    </rPh>
    <rPh sb="2" eb="4">
      <t>ガクイン</t>
    </rPh>
    <rPh sb="4" eb="6">
      <t>コウトウ</t>
    </rPh>
    <rPh sb="6" eb="7">
      <t>ブ</t>
    </rPh>
    <phoneticPr fontId="1"/>
  </si>
  <si>
    <t>仁川学院高等学校</t>
    <rPh sb="0" eb="2">
      <t>ニガワ</t>
    </rPh>
    <rPh sb="2" eb="4">
      <t>ガクイン</t>
    </rPh>
    <rPh sb="4" eb="6">
      <t>コウトウ</t>
    </rPh>
    <rPh sb="6" eb="8">
      <t>ガッコウ</t>
    </rPh>
    <phoneticPr fontId="1"/>
  </si>
  <si>
    <t>仁川</t>
    <rPh sb="0" eb="2">
      <t>ニガワ</t>
    </rPh>
    <phoneticPr fontId="1"/>
  </si>
  <si>
    <t>報徳学園高等学校</t>
    <rPh sb="0" eb="2">
      <t>ホウトク</t>
    </rPh>
    <rPh sb="2" eb="4">
      <t>ガクエン</t>
    </rPh>
    <rPh sb="4" eb="6">
      <t>コウトウ</t>
    </rPh>
    <rPh sb="6" eb="8">
      <t>ガッコウ</t>
    </rPh>
    <phoneticPr fontId="1"/>
  </si>
  <si>
    <t>報徳</t>
    <rPh sb="0" eb="2">
      <t>ホウトク</t>
    </rPh>
    <phoneticPr fontId="1"/>
  </si>
  <si>
    <t>武庫川女子大学付属高等学校</t>
    <rPh sb="0" eb="3">
      <t>ムコガワ</t>
    </rPh>
    <rPh sb="3" eb="5">
      <t>ジョシ</t>
    </rPh>
    <rPh sb="5" eb="7">
      <t>ダイガク</t>
    </rPh>
    <rPh sb="7" eb="9">
      <t>フゾク</t>
    </rPh>
    <rPh sb="9" eb="11">
      <t>コウトウ</t>
    </rPh>
    <rPh sb="11" eb="13">
      <t>ガッコウ</t>
    </rPh>
    <phoneticPr fontId="1"/>
  </si>
  <si>
    <t>武庫川大附</t>
    <rPh sb="0" eb="3">
      <t>ムコガワ</t>
    </rPh>
    <rPh sb="3" eb="4">
      <t>ダイ</t>
    </rPh>
    <rPh sb="4" eb="5">
      <t>フ</t>
    </rPh>
    <phoneticPr fontId="1"/>
  </si>
  <si>
    <t>甲子園学院高等学校</t>
    <rPh sb="0" eb="3">
      <t>コウシエン</t>
    </rPh>
    <rPh sb="3" eb="5">
      <t>ガクイン</t>
    </rPh>
    <rPh sb="5" eb="7">
      <t>コウトウ</t>
    </rPh>
    <rPh sb="7" eb="9">
      <t>ガッコウ</t>
    </rPh>
    <phoneticPr fontId="1"/>
  </si>
  <si>
    <t>甲子園</t>
    <rPh sb="0" eb="3">
      <t>コウシエン</t>
    </rPh>
    <phoneticPr fontId="1"/>
  </si>
  <si>
    <t>県立伊丹高等学校</t>
    <rPh sb="0" eb="2">
      <t>ケンリツ</t>
    </rPh>
    <rPh sb="2" eb="4">
      <t>イタミ</t>
    </rPh>
    <rPh sb="4" eb="6">
      <t>コウトウ</t>
    </rPh>
    <rPh sb="6" eb="8">
      <t>ガッコウ</t>
    </rPh>
    <phoneticPr fontId="1"/>
  </si>
  <si>
    <t>県伊丹</t>
    <rPh sb="0" eb="1">
      <t>ケン</t>
    </rPh>
    <rPh sb="1" eb="3">
      <t>イタミ</t>
    </rPh>
    <phoneticPr fontId="1"/>
  </si>
  <si>
    <t>市立伊丹高等学校</t>
    <rPh sb="0" eb="2">
      <t>イチリツ</t>
    </rPh>
    <rPh sb="2" eb="4">
      <t>イタミ</t>
    </rPh>
    <rPh sb="4" eb="6">
      <t>コウトウ</t>
    </rPh>
    <rPh sb="6" eb="8">
      <t>ガッコウ</t>
    </rPh>
    <phoneticPr fontId="1"/>
  </si>
  <si>
    <t>市伊丹</t>
    <rPh sb="0" eb="1">
      <t>イチ</t>
    </rPh>
    <rPh sb="1" eb="3">
      <t>イタミ</t>
    </rPh>
    <phoneticPr fontId="1"/>
  </si>
  <si>
    <t>県立伊丹西高等学校</t>
    <rPh sb="0" eb="2">
      <t>ケンリツ</t>
    </rPh>
    <rPh sb="2" eb="4">
      <t>イタミ</t>
    </rPh>
    <rPh sb="4" eb="5">
      <t>ニシ</t>
    </rPh>
    <rPh sb="5" eb="7">
      <t>コウトウ</t>
    </rPh>
    <rPh sb="7" eb="9">
      <t>ガッコウ</t>
    </rPh>
    <phoneticPr fontId="1"/>
  </si>
  <si>
    <t>伊丹西</t>
    <rPh sb="0" eb="2">
      <t>イタミ</t>
    </rPh>
    <rPh sb="2" eb="3">
      <t>ニシ</t>
    </rPh>
    <phoneticPr fontId="1"/>
  </si>
  <si>
    <t>県立伊丹北高等学校</t>
    <rPh sb="0" eb="2">
      <t>ケンリツ</t>
    </rPh>
    <rPh sb="2" eb="4">
      <t>イタミ</t>
    </rPh>
    <rPh sb="4" eb="5">
      <t>キタ</t>
    </rPh>
    <rPh sb="5" eb="7">
      <t>コウトウ</t>
    </rPh>
    <rPh sb="7" eb="9">
      <t>ガッコウ</t>
    </rPh>
    <phoneticPr fontId="1"/>
  </si>
  <si>
    <t>伊丹北</t>
    <rPh sb="0" eb="2">
      <t>イタミ</t>
    </rPh>
    <rPh sb="2" eb="3">
      <t>キタ</t>
    </rPh>
    <phoneticPr fontId="1"/>
  </si>
  <si>
    <t>県立川西緑台高等学校</t>
    <rPh sb="0" eb="2">
      <t>ケンリツ</t>
    </rPh>
    <rPh sb="2" eb="4">
      <t>カワニシ</t>
    </rPh>
    <rPh sb="4" eb="6">
      <t>ミドリダイ</t>
    </rPh>
    <rPh sb="6" eb="8">
      <t>コウトウ</t>
    </rPh>
    <rPh sb="8" eb="10">
      <t>ガッコウ</t>
    </rPh>
    <phoneticPr fontId="1"/>
  </si>
  <si>
    <t>川西緑台</t>
    <rPh sb="0" eb="2">
      <t>カワニシ</t>
    </rPh>
    <rPh sb="2" eb="4">
      <t>ミドリダイ</t>
    </rPh>
    <phoneticPr fontId="1"/>
  </si>
  <si>
    <t>県立川西明峰高等学校</t>
    <rPh sb="0" eb="2">
      <t>ケンリツ</t>
    </rPh>
    <rPh sb="2" eb="4">
      <t>カワニシ</t>
    </rPh>
    <rPh sb="4" eb="6">
      <t>メイホウ</t>
    </rPh>
    <rPh sb="6" eb="8">
      <t>コウトウ</t>
    </rPh>
    <rPh sb="8" eb="10">
      <t>ガッコウ</t>
    </rPh>
    <phoneticPr fontId="1"/>
  </si>
  <si>
    <t>川西明峰</t>
    <rPh sb="0" eb="2">
      <t>カワニシ</t>
    </rPh>
    <rPh sb="2" eb="4">
      <t>メイホウ</t>
    </rPh>
    <phoneticPr fontId="1"/>
  </si>
  <si>
    <t>県立川西北陵高等学校</t>
    <rPh sb="0" eb="2">
      <t>ケンリツ</t>
    </rPh>
    <rPh sb="2" eb="4">
      <t>カワニシ</t>
    </rPh>
    <rPh sb="4" eb="6">
      <t>ホクリョウ</t>
    </rPh>
    <rPh sb="6" eb="8">
      <t>コウトウ</t>
    </rPh>
    <rPh sb="8" eb="10">
      <t>ガッコウ</t>
    </rPh>
    <phoneticPr fontId="1"/>
  </si>
  <si>
    <t>川西北陵</t>
    <rPh sb="0" eb="2">
      <t>カワニシ</t>
    </rPh>
    <rPh sb="2" eb="4">
      <t>ホクリョウ</t>
    </rPh>
    <phoneticPr fontId="1"/>
  </si>
  <si>
    <t>県立猪名川高等学校</t>
    <rPh sb="0" eb="2">
      <t>ケンリツ</t>
    </rPh>
    <rPh sb="2" eb="5">
      <t>イナガワ</t>
    </rPh>
    <rPh sb="5" eb="7">
      <t>コウトウ</t>
    </rPh>
    <rPh sb="7" eb="9">
      <t>ガッコウ</t>
    </rPh>
    <phoneticPr fontId="1"/>
  </si>
  <si>
    <t>猪名川</t>
    <rPh sb="0" eb="3">
      <t>イナガワ</t>
    </rPh>
    <phoneticPr fontId="1"/>
  </si>
  <si>
    <t>県立宝塚高等学校</t>
    <rPh sb="0" eb="2">
      <t>ケンリツ</t>
    </rPh>
    <rPh sb="2" eb="4">
      <t>タカラヅカ</t>
    </rPh>
    <rPh sb="4" eb="6">
      <t>コウトウ</t>
    </rPh>
    <rPh sb="6" eb="8">
      <t>ガッコウ</t>
    </rPh>
    <phoneticPr fontId="1"/>
  </si>
  <si>
    <t>宝塚</t>
    <rPh sb="0" eb="2">
      <t>タカラヅカ</t>
    </rPh>
    <phoneticPr fontId="1"/>
  </si>
  <si>
    <t>県立宝塚東高等学校</t>
    <rPh sb="0" eb="2">
      <t>ケンリツ</t>
    </rPh>
    <rPh sb="2" eb="4">
      <t>タカラヅカ</t>
    </rPh>
    <rPh sb="4" eb="5">
      <t>ヒガシ</t>
    </rPh>
    <rPh sb="5" eb="7">
      <t>コウトウ</t>
    </rPh>
    <rPh sb="7" eb="9">
      <t>ガッコウ</t>
    </rPh>
    <phoneticPr fontId="1"/>
  </si>
  <si>
    <t>宝塚東</t>
    <rPh sb="0" eb="2">
      <t>タカラヅカ</t>
    </rPh>
    <rPh sb="2" eb="3">
      <t>ヒガシ</t>
    </rPh>
    <phoneticPr fontId="1"/>
  </si>
  <si>
    <t>県立宝塚西高等学校</t>
    <rPh sb="0" eb="2">
      <t>ケンリツ</t>
    </rPh>
    <rPh sb="2" eb="4">
      <t>タカラヅカ</t>
    </rPh>
    <rPh sb="4" eb="5">
      <t>ニシ</t>
    </rPh>
    <rPh sb="5" eb="7">
      <t>コウトウ</t>
    </rPh>
    <rPh sb="7" eb="9">
      <t>ガッコウ</t>
    </rPh>
    <phoneticPr fontId="1"/>
  </si>
  <si>
    <t>宝塚西</t>
    <rPh sb="0" eb="2">
      <t>タカラヅカ</t>
    </rPh>
    <rPh sb="2" eb="3">
      <t>ニシ</t>
    </rPh>
    <phoneticPr fontId="1"/>
  </si>
  <si>
    <t>県立宝塚北高等学校</t>
    <rPh sb="0" eb="2">
      <t>ケンリツ</t>
    </rPh>
    <rPh sb="2" eb="4">
      <t>タカラヅカ</t>
    </rPh>
    <rPh sb="4" eb="5">
      <t>キタ</t>
    </rPh>
    <rPh sb="5" eb="7">
      <t>コウトウ</t>
    </rPh>
    <rPh sb="7" eb="9">
      <t>ガッコウ</t>
    </rPh>
    <phoneticPr fontId="1"/>
  </si>
  <si>
    <t>宝塚北</t>
    <rPh sb="0" eb="2">
      <t>タカラヅカ</t>
    </rPh>
    <rPh sb="2" eb="3">
      <t>キタ</t>
    </rPh>
    <phoneticPr fontId="1"/>
  </si>
  <si>
    <t>小林聖心女子学院高等学校</t>
    <rPh sb="0" eb="2">
      <t>コバヤシ</t>
    </rPh>
    <rPh sb="2" eb="4">
      <t>セイシン</t>
    </rPh>
    <rPh sb="4" eb="6">
      <t>ジョシ</t>
    </rPh>
    <rPh sb="6" eb="8">
      <t>ガクイン</t>
    </rPh>
    <rPh sb="8" eb="10">
      <t>コウトウ</t>
    </rPh>
    <rPh sb="10" eb="12">
      <t>ガッコウ</t>
    </rPh>
    <phoneticPr fontId="1"/>
  </si>
  <si>
    <t>小林聖心</t>
    <rPh sb="0" eb="2">
      <t>オバヤシ</t>
    </rPh>
    <rPh sb="2" eb="4">
      <t>セイシン</t>
    </rPh>
    <phoneticPr fontId="1"/>
  </si>
  <si>
    <t>県立芦屋高等学校</t>
    <rPh sb="0" eb="2">
      <t>ケンリツ</t>
    </rPh>
    <rPh sb="2" eb="4">
      <t>アシヤ</t>
    </rPh>
    <rPh sb="4" eb="6">
      <t>コウトウ</t>
    </rPh>
    <rPh sb="6" eb="8">
      <t>ガッコウ</t>
    </rPh>
    <phoneticPr fontId="1"/>
  </si>
  <si>
    <t>芦屋</t>
    <rPh sb="0" eb="2">
      <t>アシヤ</t>
    </rPh>
    <phoneticPr fontId="1"/>
  </si>
  <si>
    <t>雲雀丘学園高等学校</t>
    <rPh sb="0" eb="3">
      <t>ヒバリガオカ</t>
    </rPh>
    <rPh sb="3" eb="5">
      <t>ガクエン</t>
    </rPh>
    <rPh sb="5" eb="7">
      <t>コウトウ</t>
    </rPh>
    <rPh sb="7" eb="9">
      <t>ガッコウ</t>
    </rPh>
    <phoneticPr fontId="1"/>
  </si>
  <si>
    <t>雲雀丘</t>
    <rPh sb="0" eb="2">
      <t>ヒバリ</t>
    </rPh>
    <rPh sb="2" eb="3">
      <t>オカ</t>
    </rPh>
    <phoneticPr fontId="1"/>
  </si>
  <si>
    <t>県立国際高等学校</t>
    <rPh sb="0" eb="2">
      <t>ケンリツ</t>
    </rPh>
    <rPh sb="2" eb="4">
      <t>コクサイ</t>
    </rPh>
    <rPh sb="4" eb="6">
      <t>コウトウ</t>
    </rPh>
    <rPh sb="6" eb="8">
      <t>ガッコウ</t>
    </rPh>
    <phoneticPr fontId="1"/>
  </si>
  <si>
    <t>県国際</t>
    <rPh sb="0" eb="1">
      <t>ケン</t>
    </rPh>
    <rPh sb="1" eb="3">
      <t>コクサイ</t>
    </rPh>
    <phoneticPr fontId="1"/>
  </si>
  <si>
    <t>芦屋学園高等学校</t>
    <rPh sb="0" eb="2">
      <t>アシヤ</t>
    </rPh>
    <rPh sb="2" eb="4">
      <t>ガクエン</t>
    </rPh>
    <rPh sb="4" eb="6">
      <t>コウトウ</t>
    </rPh>
    <rPh sb="6" eb="8">
      <t>ガッコウ</t>
    </rPh>
    <phoneticPr fontId="1"/>
  </si>
  <si>
    <t>甲南高等学校</t>
    <rPh sb="0" eb="2">
      <t>コウナン</t>
    </rPh>
    <rPh sb="2" eb="4">
      <t>コウトウ</t>
    </rPh>
    <rPh sb="4" eb="6">
      <t>ガッコウ</t>
    </rPh>
    <phoneticPr fontId="1"/>
  </si>
  <si>
    <t>甲南</t>
    <rPh sb="0" eb="2">
      <t>コウナン</t>
    </rPh>
    <phoneticPr fontId="1"/>
  </si>
  <si>
    <t>県立芦屋国際中等教育学校</t>
    <rPh sb="0" eb="2">
      <t>ケンリツ</t>
    </rPh>
    <rPh sb="2" eb="4">
      <t>アシヤ</t>
    </rPh>
    <rPh sb="4" eb="6">
      <t>コクサイ</t>
    </rPh>
    <rPh sb="6" eb="8">
      <t>チュウトウ</t>
    </rPh>
    <rPh sb="8" eb="10">
      <t>キョウイク</t>
    </rPh>
    <rPh sb="10" eb="12">
      <t>ガッコウ</t>
    </rPh>
    <phoneticPr fontId="1"/>
  </si>
  <si>
    <t>芦国中等</t>
    <rPh sb="0" eb="1">
      <t>アシ</t>
    </rPh>
    <rPh sb="1" eb="2">
      <t>コク</t>
    </rPh>
    <rPh sb="2" eb="4">
      <t>チュウトウ</t>
    </rPh>
    <phoneticPr fontId="1"/>
  </si>
  <si>
    <t>№</t>
    <phoneticPr fontId="1"/>
  </si>
  <si>
    <t>（様式１）</t>
    <rPh sb="1" eb="3">
      <t>ヨウシキ</t>
    </rPh>
    <phoneticPr fontId="1"/>
  </si>
  <si>
    <t>学校コード</t>
    <rPh sb="0" eb="2">
      <t>ガッコウ</t>
    </rPh>
    <phoneticPr fontId="1"/>
  </si>
  <si>
    <t>学校名</t>
    <rPh sb="0" eb="2">
      <t>ガッコウ</t>
    </rPh>
    <rPh sb="2" eb="3">
      <t>メイ</t>
    </rPh>
    <phoneticPr fontId="1"/>
  </si>
  <si>
    <t>学校長承認印</t>
    <rPh sb="0" eb="3">
      <t>ガッコウチョウ</t>
    </rPh>
    <rPh sb="3" eb="6">
      <t>ショウニンイン</t>
    </rPh>
    <phoneticPr fontId="1"/>
  </si>
  <si>
    <t>顧問名</t>
    <rPh sb="0" eb="2">
      <t>コモン</t>
    </rPh>
    <rPh sb="2" eb="3">
      <t>メイ</t>
    </rPh>
    <phoneticPr fontId="1"/>
  </si>
  <si>
    <t>印</t>
    <rPh sb="0" eb="1">
      <t>イン</t>
    </rPh>
    <phoneticPr fontId="1"/>
  </si>
  <si>
    <t>推薦審判員</t>
    <rPh sb="0" eb="2">
      <t>スイセン</t>
    </rPh>
    <rPh sb="2" eb="5">
      <t>シンパンイン</t>
    </rPh>
    <phoneticPr fontId="1"/>
  </si>
  <si>
    <t>記載責任者</t>
    <rPh sb="0" eb="2">
      <t>キサイ</t>
    </rPh>
    <rPh sb="2" eb="5">
      <t>セキニンシャ</t>
    </rPh>
    <phoneticPr fontId="1"/>
  </si>
  <si>
    <t>携 帯 番 号</t>
    <rPh sb="0" eb="1">
      <t>ケイ</t>
    </rPh>
    <rPh sb="2" eb="3">
      <t>オビ</t>
    </rPh>
    <rPh sb="4" eb="5">
      <t>バン</t>
    </rPh>
    <rPh sb="6" eb="7">
      <t>ゴウ</t>
    </rPh>
    <phoneticPr fontId="1"/>
  </si>
  <si>
    <t>№</t>
    <phoneticPr fontId="1"/>
  </si>
  <si>
    <t>リレー申込</t>
    <rPh sb="3" eb="5">
      <t>モウシコ</t>
    </rPh>
    <phoneticPr fontId="1"/>
  </si>
  <si>
    <t>4×100</t>
    <phoneticPr fontId="1"/>
  </si>
  <si>
    <t>4×400</t>
    <phoneticPr fontId="1"/>
  </si>
  <si>
    <t>個人種目申込数</t>
    <rPh sb="0" eb="2">
      <t>コジン</t>
    </rPh>
    <rPh sb="2" eb="4">
      <t>シュモク</t>
    </rPh>
    <rPh sb="4" eb="6">
      <t>モウシコミ</t>
    </rPh>
    <rPh sb="6" eb="7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</si>
  <si>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</si>
  <si>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</si>
  <si>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100ｍ</t>
    <phoneticPr fontId="1"/>
  </si>
  <si>
    <t>200ｍ</t>
    <phoneticPr fontId="1"/>
  </si>
  <si>
    <t>400ｍ</t>
    <phoneticPr fontId="1"/>
  </si>
  <si>
    <t>800ｍ</t>
    <phoneticPr fontId="1"/>
  </si>
  <si>
    <t>1500ｍ</t>
    <phoneticPr fontId="1"/>
  </si>
  <si>
    <t>3000ｍ</t>
    <phoneticPr fontId="1"/>
  </si>
  <si>
    <t>5000ｍ</t>
    <phoneticPr fontId="1"/>
  </si>
  <si>
    <t>100ｍＨ</t>
    <phoneticPr fontId="1"/>
  </si>
  <si>
    <t>110ｍＨ</t>
    <phoneticPr fontId="1"/>
  </si>
  <si>
    <t>400ｍＨ</t>
    <phoneticPr fontId="1"/>
  </si>
  <si>
    <t>3000ｍSC</t>
    <phoneticPr fontId="1"/>
  </si>
  <si>
    <t>5000ｍW</t>
    <phoneticPr fontId="1"/>
  </si>
  <si>
    <t>棒高跳</t>
    <rPh sb="0" eb="3">
      <t>ボウタカト</t>
    </rPh>
    <phoneticPr fontId="1"/>
  </si>
  <si>
    <t>走高跳</t>
    <rPh sb="0" eb="1">
      <t>ハシ</t>
    </rPh>
    <rPh sb="1" eb="3">
      <t>タカト</t>
    </rPh>
    <phoneticPr fontId="1"/>
  </si>
  <si>
    <t>走幅跳</t>
    <rPh sb="0" eb="1">
      <t>ハシ</t>
    </rPh>
    <rPh sb="1" eb="3">
      <t>ハバト</t>
    </rPh>
    <phoneticPr fontId="1"/>
  </si>
  <si>
    <t>三段跳</t>
    <rPh sb="0" eb="3">
      <t>サンダント</t>
    </rPh>
    <phoneticPr fontId="1"/>
  </si>
  <si>
    <t>砲丸投</t>
    <rPh sb="0" eb="3">
      <t>ホウガンナ</t>
    </rPh>
    <phoneticPr fontId="1"/>
  </si>
  <si>
    <t>円盤投</t>
    <rPh sb="0" eb="3">
      <t>エンバンナ</t>
    </rPh>
    <phoneticPr fontId="1"/>
  </si>
  <si>
    <t>ﾊﾝﾏｰ投</t>
    <rPh sb="4" eb="5">
      <t>ナ</t>
    </rPh>
    <phoneticPr fontId="1"/>
  </si>
  <si>
    <t>やり投</t>
    <rPh sb="2" eb="3">
      <t>ナ</t>
    </rPh>
    <phoneticPr fontId="1"/>
  </si>
  <si>
    <t>申込人数</t>
    <rPh sb="0" eb="2">
      <t>モウシコミ</t>
    </rPh>
    <rPh sb="2" eb="4">
      <t>ニンズウ</t>
    </rPh>
    <phoneticPr fontId="1"/>
  </si>
  <si>
    <t>ﾌﾘｶﾞﾅ</t>
    <phoneticPr fontId="1"/>
  </si>
  <si>
    <t>顧問名</t>
    <rPh sb="0" eb="2">
      <t>コモン</t>
    </rPh>
    <rPh sb="2" eb="3">
      <t>メイ</t>
    </rPh>
    <phoneticPr fontId="1"/>
  </si>
  <si>
    <t>記載責任者</t>
    <rPh sb="0" eb="2">
      <t>キサイ</t>
    </rPh>
    <rPh sb="2" eb="5">
      <t>セキニンシャ</t>
    </rPh>
    <phoneticPr fontId="1"/>
  </si>
  <si>
    <t>審判員</t>
    <rPh sb="0" eb="3">
      <t>シンパンイン</t>
    </rPh>
    <phoneticPr fontId="1"/>
  </si>
  <si>
    <t>携帯番号</t>
    <rPh sb="0" eb="2">
      <t>ケイタイ</t>
    </rPh>
    <rPh sb="2" eb="4">
      <t>バンゴウ</t>
    </rPh>
    <phoneticPr fontId="1"/>
  </si>
  <si>
    <t xml:space="preserve"> </t>
    <phoneticPr fontId="1"/>
  </si>
  <si>
    <t xml:space="preserve"> </t>
    <phoneticPr fontId="1"/>
  </si>
  <si>
    <t xml:space="preserve"> </t>
    <phoneticPr fontId="1"/>
  </si>
  <si>
    <t>01T</t>
    <phoneticPr fontId="1"/>
  </si>
  <si>
    <t>男</t>
    <rPh sb="0" eb="1">
      <t>ダン</t>
    </rPh>
    <phoneticPr fontId="1"/>
  </si>
  <si>
    <t>01T</t>
  </si>
  <si>
    <t>女</t>
    <rPh sb="0" eb="1">
      <t>ジョ</t>
    </rPh>
    <phoneticPr fontId="1"/>
  </si>
  <si>
    <t>01T</t>
    <phoneticPr fontId="1"/>
  </si>
  <si>
    <t>01T</t>
    <phoneticPr fontId="1"/>
  </si>
  <si>
    <t>01T</t>
    <phoneticPr fontId="1"/>
  </si>
  <si>
    <t>3000m</t>
    <phoneticPr fontId="1"/>
  </si>
  <si>
    <t>5000m</t>
    <phoneticPr fontId="1"/>
  </si>
  <si>
    <t>100mH</t>
    <phoneticPr fontId="1"/>
  </si>
  <si>
    <t>110mH</t>
    <phoneticPr fontId="1"/>
  </si>
  <si>
    <t>3000mSC</t>
    <phoneticPr fontId="1"/>
  </si>
  <si>
    <t>02F</t>
    <phoneticPr fontId="1"/>
  </si>
  <si>
    <t>02F</t>
    <phoneticPr fontId="1"/>
  </si>
  <si>
    <t>02F</t>
    <phoneticPr fontId="1"/>
  </si>
  <si>
    <t>02F</t>
    <phoneticPr fontId="1"/>
  </si>
  <si>
    <t>02F</t>
    <phoneticPr fontId="1"/>
  </si>
  <si>
    <t xml:space="preserve"> </t>
  </si>
  <si>
    <t>100m</t>
    <phoneticPr fontId="1"/>
  </si>
  <si>
    <t>200m</t>
    <phoneticPr fontId="1"/>
  </si>
  <si>
    <t>400m</t>
    <phoneticPr fontId="1"/>
  </si>
  <si>
    <t>800m</t>
    <phoneticPr fontId="1"/>
  </si>
  <si>
    <t>1500m</t>
    <phoneticPr fontId="1"/>
  </si>
  <si>
    <t>400mH</t>
    <phoneticPr fontId="1"/>
  </si>
  <si>
    <t>5000mW</t>
    <phoneticPr fontId="1"/>
  </si>
  <si>
    <t>性別</t>
    <rPh sb="0" eb="2">
      <t>セイベツ</t>
    </rPh>
    <phoneticPr fontId="1"/>
  </si>
  <si>
    <t>男</t>
    <rPh sb="0" eb="1">
      <t>ダン</t>
    </rPh>
    <phoneticPr fontId="1"/>
  </si>
  <si>
    <t>性別</t>
    <rPh sb="0" eb="2">
      <t>セイベツ</t>
    </rPh>
    <phoneticPr fontId="1"/>
  </si>
  <si>
    <t>女</t>
    <rPh sb="0" eb="1">
      <t>ジョ</t>
    </rPh>
    <phoneticPr fontId="1"/>
  </si>
  <si>
    <t>4×100R男A</t>
  </si>
  <si>
    <t>4×100R男B</t>
  </si>
  <si>
    <t>4×100R男C</t>
  </si>
  <si>
    <t>4×100R男D</t>
  </si>
  <si>
    <t>4×100R男E</t>
  </si>
  <si>
    <t>4×400R女A</t>
  </si>
  <si>
    <t>4×400R女B</t>
  </si>
  <si>
    <t>4×400R女C</t>
  </si>
  <si>
    <t>4×400R女D</t>
  </si>
  <si>
    <t>4×400R女E</t>
  </si>
  <si>
    <t>03R</t>
    <phoneticPr fontId="1"/>
  </si>
  <si>
    <t>4×400R男A</t>
  </si>
  <si>
    <t>4×400R男B</t>
  </si>
  <si>
    <t>4×400R男C</t>
  </si>
  <si>
    <t>4×400R男D</t>
  </si>
  <si>
    <t>4×400R男E</t>
  </si>
  <si>
    <t>4×100R女A</t>
  </si>
  <si>
    <t>4×100R女B</t>
  </si>
  <si>
    <t>4×100R女C</t>
  </si>
  <si>
    <t>4×100R女D</t>
  </si>
  <si>
    <t>4×100R女E</t>
  </si>
  <si>
    <t>100m</t>
  </si>
  <si>
    <t>200m</t>
  </si>
  <si>
    <t>800m</t>
  </si>
  <si>
    <t>1500m</t>
  </si>
  <si>
    <t>5000m</t>
  </si>
  <si>
    <t>110mH</t>
  </si>
  <si>
    <t>400mH</t>
  </si>
  <si>
    <t>400m</t>
  </si>
  <si>
    <t>3000m</t>
  </si>
  <si>
    <t>100mH</t>
  </si>
  <si>
    <t>3000mSC</t>
  </si>
  <si>
    <t>5000mW</t>
  </si>
  <si>
    <t>①学校番号等を入力してください。</t>
    <rPh sb="1" eb="3">
      <t>ガッコウ</t>
    </rPh>
    <rPh sb="3" eb="5">
      <t>バンゴウ</t>
    </rPh>
    <rPh sb="5" eb="6">
      <t>トウ</t>
    </rPh>
    <rPh sb="7" eb="9">
      <t>ニュウリョク</t>
    </rPh>
    <phoneticPr fontId="1"/>
  </si>
  <si>
    <t>県尼崎</t>
  </si>
  <si>
    <t>市尼崎</t>
  </si>
  <si>
    <t>尼崎双星</t>
  </si>
  <si>
    <t>尼崎西</t>
  </si>
  <si>
    <t>尼崎北</t>
  </si>
  <si>
    <t>尼崎稲園</t>
  </si>
  <si>
    <t>尼崎小田</t>
  </si>
  <si>
    <t>武庫荘総合</t>
  </si>
  <si>
    <t>県西宮</t>
  </si>
  <si>
    <t>市西宮</t>
  </si>
  <si>
    <t>西宮東</t>
  </si>
  <si>
    <t>西宮南</t>
  </si>
  <si>
    <t>鳴尾</t>
  </si>
  <si>
    <t>西宮今津</t>
  </si>
  <si>
    <t>西宮甲山</t>
  </si>
  <si>
    <t>仁川</t>
  </si>
  <si>
    <t>武庫川大附</t>
  </si>
  <si>
    <t>県伊丹</t>
  </si>
  <si>
    <t>市伊丹</t>
  </si>
  <si>
    <t>伊丹西</t>
  </si>
  <si>
    <t>伊丹北</t>
  </si>
  <si>
    <t>川西緑台</t>
  </si>
  <si>
    <t>川西明峰</t>
  </si>
  <si>
    <t>川西北陵</t>
  </si>
  <si>
    <t>猪名川</t>
  </si>
  <si>
    <t>宝塚</t>
  </si>
  <si>
    <t>宝塚東</t>
  </si>
  <si>
    <t>宝塚西</t>
  </si>
  <si>
    <t>宝塚北</t>
  </si>
  <si>
    <t>芦屋</t>
  </si>
  <si>
    <t>雲雀丘</t>
  </si>
  <si>
    <t>芦屋学園</t>
  </si>
  <si>
    <t>芦国中等</t>
  </si>
  <si>
    <t>尼崎工</t>
  </si>
  <si>
    <t>甲陽</t>
  </si>
  <si>
    <t>報徳</t>
  </si>
  <si>
    <t>甲南</t>
  </si>
  <si>
    <t>№</t>
    <phoneticPr fontId="1"/>
  </si>
  <si>
    <t>氏名 学年</t>
    <rPh sb="0" eb="2">
      <t>シメイ</t>
    </rPh>
    <rPh sb="3" eb="5">
      <t>ガクネン</t>
    </rPh>
    <phoneticPr fontId="1"/>
  </si>
  <si>
    <t>ﾌﾘｶﾞﾅ</t>
    <phoneticPr fontId="1"/>
  </si>
  <si>
    <t>学校名（略称）</t>
    <rPh sb="0" eb="3">
      <t>ガッコウメイ</t>
    </rPh>
    <rPh sb="4" eb="6">
      <t>リャクショウ</t>
    </rPh>
    <phoneticPr fontId="1"/>
  </si>
  <si>
    <t>4×400R</t>
  </si>
  <si>
    <t>№</t>
  </si>
  <si>
    <t>学年</t>
    <rPh sb="0" eb="2">
      <t>ガクネン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</si>
  <si>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</si>
  <si>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</si>
  <si>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姓ﾌﾘｶﾞﾅ</t>
    <rPh sb="0" eb="1">
      <t>セイ</t>
    </rPh>
    <phoneticPr fontId="1"/>
  </si>
  <si>
    <t>名ﾌﾘｶﾞﾅ</t>
    <rPh sb="0" eb="1">
      <t>メイ</t>
    </rPh>
    <phoneticPr fontId="1"/>
  </si>
  <si>
    <t>　　　</t>
    <phoneticPr fontId="1"/>
  </si>
  <si>
    <t>　　</t>
    <phoneticPr fontId="1"/>
  </si>
  <si>
    <t>　</t>
    <phoneticPr fontId="1"/>
  </si>
  <si>
    <t>男A</t>
    <rPh sb="0" eb="1">
      <t>オトコ</t>
    </rPh>
    <phoneticPr fontId="1"/>
  </si>
  <si>
    <t>男B</t>
    <rPh sb="0" eb="1">
      <t>オトコ</t>
    </rPh>
    <phoneticPr fontId="1"/>
  </si>
  <si>
    <t>男C</t>
    <rPh sb="0" eb="1">
      <t>オトコ</t>
    </rPh>
    <phoneticPr fontId="1"/>
  </si>
  <si>
    <t>男D</t>
    <rPh sb="0" eb="1">
      <t>オトコ</t>
    </rPh>
    <phoneticPr fontId="1"/>
  </si>
  <si>
    <t>男E</t>
    <rPh sb="0" eb="1">
      <t>オトコ</t>
    </rPh>
    <phoneticPr fontId="1"/>
  </si>
  <si>
    <t>女</t>
    <rPh sb="0" eb="1">
      <t>オンナ</t>
    </rPh>
    <phoneticPr fontId="1"/>
  </si>
  <si>
    <t>女A</t>
    <rPh sb="0" eb="1">
      <t>オンナ</t>
    </rPh>
    <phoneticPr fontId="1"/>
  </si>
  <si>
    <t>女B</t>
    <rPh sb="0" eb="1">
      <t>オンナ</t>
    </rPh>
    <phoneticPr fontId="1"/>
  </si>
  <si>
    <t>女C</t>
    <rPh sb="0" eb="1">
      <t>オンナ</t>
    </rPh>
    <phoneticPr fontId="1"/>
  </si>
  <si>
    <t>女D</t>
    <rPh sb="0" eb="1">
      <t>オンナ</t>
    </rPh>
    <phoneticPr fontId="1"/>
  </si>
  <si>
    <t>女E</t>
    <rPh sb="0" eb="1">
      <t>オンナ</t>
    </rPh>
    <phoneticPr fontId="1"/>
  </si>
  <si>
    <t>男F</t>
    <rPh sb="0" eb="1">
      <t>オトコ</t>
    </rPh>
    <phoneticPr fontId="1"/>
  </si>
  <si>
    <t>女F</t>
    <rPh sb="0" eb="1">
      <t>オンナ</t>
    </rPh>
    <phoneticPr fontId="1"/>
  </si>
  <si>
    <t>男</t>
    <rPh sb="0" eb="1">
      <t>オトコ</t>
    </rPh>
    <phoneticPr fontId="1"/>
  </si>
  <si>
    <t>00200</t>
    <phoneticPr fontId="1"/>
  </si>
  <si>
    <t>00300</t>
    <phoneticPr fontId="1"/>
  </si>
  <si>
    <t>00500</t>
    <phoneticPr fontId="1"/>
  </si>
  <si>
    <t>00600</t>
    <phoneticPr fontId="1"/>
  </si>
  <si>
    <t>00800</t>
    <phoneticPr fontId="1"/>
  </si>
  <si>
    <t>01100</t>
    <phoneticPr fontId="1"/>
  </si>
  <si>
    <t>03400</t>
    <phoneticPr fontId="1"/>
  </si>
  <si>
    <t>03700</t>
    <phoneticPr fontId="1"/>
  </si>
  <si>
    <t>05300</t>
    <phoneticPr fontId="1"/>
  </si>
  <si>
    <t>06100</t>
    <phoneticPr fontId="1"/>
  </si>
  <si>
    <t>07200</t>
    <phoneticPr fontId="1"/>
  </si>
  <si>
    <t>07100</t>
    <phoneticPr fontId="1"/>
  </si>
  <si>
    <t>07300</t>
    <phoneticPr fontId="1"/>
  </si>
  <si>
    <t>07400</t>
    <phoneticPr fontId="1"/>
  </si>
  <si>
    <t>08200</t>
    <phoneticPr fontId="1"/>
  </si>
  <si>
    <t>08700</t>
    <phoneticPr fontId="1"/>
  </si>
  <si>
    <t>09100</t>
    <phoneticPr fontId="1"/>
  </si>
  <si>
    <t>09200</t>
    <phoneticPr fontId="1"/>
  </si>
  <si>
    <t>00200</t>
    <phoneticPr fontId="1"/>
  </si>
  <si>
    <t>00500</t>
    <phoneticPr fontId="1"/>
  </si>
  <si>
    <t>00800</t>
    <phoneticPr fontId="1"/>
  </si>
  <si>
    <t>01000</t>
    <phoneticPr fontId="1"/>
  </si>
  <si>
    <t>04400</t>
    <phoneticPr fontId="1"/>
  </si>
  <si>
    <t>04600</t>
    <phoneticPr fontId="1"/>
  </si>
  <si>
    <t>06100</t>
    <phoneticPr fontId="1"/>
  </si>
  <si>
    <t>07200</t>
    <phoneticPr fontId="1"/>
  </si>
  <si>
    <t>07100</t>
    <phoneticPr fontId="1"/>
  </si>
  <si>
    <t>08400</t>
    <phoneticPr fontId="1"/>
  </si>
  <si>
    <t>08800</t>
    <phoneticPr fontId="1"/>
  </si>
  <si>
    <t>09400</t>
    <phoneticPr fontId="1"/>
  </si>
  <si>
    <t>09300</t>
    <phoneticPr fontId="1"/>
  </si>
  <si>
    <t>t</t>
    <phoneticPr fontId="1"/>
  </si>
  <si>
    <t>f</t>
    <phoneticPr fontId="1"/>
  </si>
  <si>
    <t>f</t>
    <phoneticPr fontId="1"/>
  </si>
  <si>
    <t>DB</t>
    <phoneticPr fontId="1"/>
  </si>
  <si>
    <t>N1</t>
    <phoneticPr fontId="1"/>
  </si>
  <si>
    <t>N2</t>
  </si>
  <si>
    <t>N2</t>
    <phoneticPr fontId="1"/>
  </si>
  <si>
    <t>SX</t>
    <phoneticPr fontId="1"/>
  </si>
  <si>
    <t>KC</t>
    <phoneticPr fontId="1"/>
  </si>
  <si>
    <t>MC</t>
    <phoneticPr fontId="1"/>
  </si>
  <si>
    <t>ZK</t>
    <phoneticPr fontId="1"/>
  </si>
  <si>
    <t>S1</t>
    <phoneticPr fontId="1"/>
  </si>
  <si>
    <t>S2</t>
  </si>
  <si>
    <t>男子４×100m</t>
    <rPh sb="0" eb="2">
      <t>ダンシ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</si>
  <si>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</si>
  <si>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</si>
  <si>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</si>
  <si>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</si>
  <si>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</si>
  <si>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</si>
  <si>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DB</t>
    <phoneticPr fontId="1"/>
  </si>
  <si>
    <t>ZK</t>
    <phoneticPr fontId="1"/>
  </si>
  <si>
    <t>N1</t>
    <phoneticPr fontId="1"/>
  </si>
  <si>
    <t>TM</t>
    <phoneticPr fontId="1"/>
  </si>
  <si>
    <t>S3</t>
  </si>
  <si>
    <t>S4</t>
  </si>
  <si>
    <t>S5</t>
  </si>
  <si>
    <t>S6</t>
  </si>
  <si>
    <t>リレーの記録</t>
    <rPh sb="4" eb="6">
      <t>キロク</t>
    </rPh>
    <phoneticPr fontId="1"/>
  </si>
  <si>
    <t>4×100R</t>
    <phoneticPr fontId="1"/>
  </si>
  <si>
    <t>男子4×100R</t>
    <rPh sb="0" eb="2">
      <t>ダンシ</t>
    </rPh>
    <phoneticPr fontId="1"/>
  </si>
  <si>
    <t>チーム</t>
    <phoneticPr fontId="1"/>
  </si>
  <si>
    <t>記録</t>
    <rPh sb="0" eb="2">
      <t>キロク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</si>
  <si>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</si>
  <si>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</si>
  <si>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</si>
  <si>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</si>
  <si>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</si>
  <si>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</si>
  <si>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男子4×400R</t>
    <rPh sb="0" eb="2">
      <t>ダンシ</t>
    </rPh>
    <phoneticPr fontId="1"/>
  </si>
  <si>
    <t>女子4×400R</t>
    <rPh sb="0" eb="2">
      <t>ジョシ</t>
    </rPh>
    <phoneticPr fontId="1"/>
  </si>
  <si>
    <t>女子4×100R</t>
    <rPh sb="0" eb="2">
      <t>ジョシ</t>
    </rPh>
    <phoneticPr fontId="1"/>
  </si>
  <si>
    <t>男子４×400m</t>
    <rPh sb="0" eb="2">
      <t>ダンシ</t>
    </rPh>
    <phoneticPr fontId="1"/>
  </si>
  <si>
    <t>女子４×100m</t>
    <rPh sb="0" eb="2">
      <t>ジョシ</t>
    </rPh>
    <phoneticPr fontId="1"/>
  </si>
  <si>
    <t>女子４×400m</t>
    <rPh sb="0" eb="2">
      <t>ジョシ</t>
    </rPh>
    <phoneticPr fontId="1"/>
  </si>
  <si>
    <t>m4*100</t>
    <phoneticPr fontId="1"/>
  </si>
  <si>
    <t>m4*400</t>
    <phoneticPr fontId="1"/>
  </si>
  <si>
    <t>w4*100</t>
    <phoneticPr fontId="1"/>
  </si>
  <si>
    <t>w4*400</t>
    <phoneticPr fontId="1"/>
  </si>
  <si>
    <t>ﾏﾂﾓﾄ ｺｳｾｲ</t>
  </si>
  <si>
    <t>ﾀｶﾊｼ ﾋﾛﾄ</t>
  </si>
  <si>
    <t>ｻｲﾄｳ ﾋｼﾞﾘ</t>
  </si>
  <si>
    <t>②入力シートに必要事項を入力してください。</t>
    <rPh sb="1" eb="3">
      <t>ニュウリョク</t>
    </rPh>
    <rPh sb="7" eb="9">
      <t>ヒツヨウ</t>
    </rPh>
    <rPh sb="9" eb="11">
      <t>ジコウ</t>
    </rPh>
    <rPh sb="12" eb="14">
      <t>ニュウリョク</t>
    </rPh>
    <phoneticPr fontId="1"/>
  </si>
  <si>
    <t>№と性別を入力しても名前が表示されない場合は男子選手追加（または女子選手追加）に入力してください</t>
    <rPh sb="2" eb="4">
      <t>セイベツ</t>
    </rPh>
    <rPh sb="5" eb="7">
      <t>ニュウリョク</t>
    </rPh>
    <rPh sb="10" eb="12">
      <t>ナマエ</t>
    </rPh>
    <rPh sb="13" eb="15">
      <t>ヒョウジ</t>
    </rPh>
    <rPh sb="19" eb="21">
      <t>バアイ</t>
    </rPh>
    <rPh sb="22" eb="24">
      <t>ダンシ</t>
    </rPh>
    <rPh sb="24" eb="26">
      <t>センシュ</t>
    </rPh>
    <rPh sb="26" eb="28">
      <t>ツイカ</t>
    </rPh>
    <rPh sb="32" eb="34">
      <t>ジョシ</t>
    </rPh>
    <rPh sb="34" eb="36">
      <t>センシュ</t>
    </rPh>
    <rPh sb="36" eb="38">
      <t>ツイカ</t>
    </rPh>
    <rPh sb="40" eb="42">
      <t>ニュウリョク</t>
    </rPh>
    <phoneticPr fontId="1"/>
  </si>
  <si>
    <t>№</t>
    <phoneticPr fontId="1"/>
  </si>
  <si>
    <t>記録の記入方法</t>
    <rPh sb="0" eb="2">
      <t>キロク</t>
    </rPh>
    <rPh sb="3" eb="5">
      <t>キニュウ</t>
    </rPh>
    <rPh sb="5" eb="7">
      <t>ホウホウ</t>
    </rPh>
    <phoneticPr fontId="1"/>
  </si>
  <si>
    <t>12"39→1239</t>
    <phoneticPr fontId="1"/>
  </si>
  <si>
    <t>15'45"53→154553</t>
    <phoneticPr fontId="1"/>
  </si>
  <si>
    <t>32m92→3292</t>
    <phoneticPr fontId="1"/>
  </si>
  <si>
    <t>※公認記録がない場合でも必ず参考記録を入力して下さい</t>
    <rPh sb="1" eb="3">
      <t>コウニン</t>
    </rPh>
    <rPh sb="3" eb="5">
      <t>キロク</t>
    </rPh>
    <rPh sb="8" eb="10">
      <t>バアイ</t>
    </rPh>
    <rPh sb="12" eb="13">
      <t>カナラ</t>
    </rPh>
    <rPh sb="14" eb="16">
      <t>サンコウ</t>
    </rPh>
    <rPh sb="16" eb="18">
      <t>キロク</t>
    </rPh>
    <rPh sb="19" eb="21">
      <t>ニュウリョク</t>
    </rPh>
    <rPh sb="23" eb="24">
      <t>クダ</t>
    </rPh>
    <phoneticPr fontId="1"/>
  </si>
  <si>
    <t>ファイル名は「学校番号・学校略称・大会名」でお願いします　　例）4136川西北陵地区別記録会</t>
    <rPh sb="4" eb="5">
      <t>メイ</t>
    </rPh>
    <rPh sb="7" eb="9">
      <t>ガッコウ</t>
    </rPh>
    <rPh sb="9" eb="11">
      <t>バンゴウ</t>
    </rPh>
    <rPh sb="12" eb="14">
      <t>ガッコウ</t>
    </rPh>
    <rPh sb="14" eb="16">
      <t>リャクショウ</t>
    </rPh>
    <rPh sb="17" eb="19">
      <t>タイカイ</t>
    </rPh>
    <rPh sb="19" eb="20">
      <t>メイ</t>
    </rPh>
    <rPh sb="23" eb="24">
      <t>ネガ</t>
    </rPh>
    <rPh sb="30" eb="31">
      <t>レイ</t>
    </rPh>
    <rPh sb="36" eb="38">
      <t>カワニシ</t>
    </rPh>
    <rPh sb="38" eb="40">
      <t>ホクリョウ</t>
    </rPh>
    <rPh sb="40" eb="43">
      <t>チクベツ</t>
    </rPh>
    <rPh sb="43" eb="46">
      <t>キロクカイ</t>
    </rPh>
    <phoneticPr fontId="1"/>
  </si>
  <si>
    <t>ｻｶｲ ﾕｳ</t>
  </si>
  <si>
    <t>ﾄｸﾔﾏ ﾋﾛｷ</t>
  </si>
  <si>
    <t>ｷﾀﾉ ｹｲﾀ</t>
  </si>
  <si>
    <t>芦屋学園</t>
    <rPh sb="0" eb="2">
      <t>アシヤ</t>
    </rPh>
    <rPh sb="2" eb="4">
      <t>ガクエン</t>
    </rPh>
    <phoneticPr fontId="1"/>
  </si>
  <si>
    <t>ｺﾊﾞﾔｼ ﾃｯﾀ</t>
  </si>
  <si>
    <t>ﾔﾌﾞｷ ﾘｮｳﾏ</t>
  </si>
  <si>
    <t>ｽｷﾞﾑﾗ ｿｳﾀ</t>
  </si>
  <si>
    <t>ｶﾀｵｶ ｳﾀ</t>
  </si>
  <si>
    <t>ﾀﾆｸﾞﾁ ｻｸﾀﾛｳ</t>
  </si>
  <si>
    <t>ﾊｾｶﾞﾜ ｷﾞﾝﾍﾟｲ</t>
  </si>
  <si>
    <t>ｱｽﾞﾏ ｺｳｽｹ</t>
  </si>
  <si>
    <t>ｱﾘﾓﾄ ﾂﾊﾞｷ</t>
  </si>
  <si>
    <t>ｱﾘｲ ｼﾞｴｲ</t>
  </si>
  <si>
    <t>ｳｴﾊﾗ ｶｽﾞｷ</t>
  </si>
  <si>
    <t>ｵｸﾀﾞ ﾊﾙｷ</t>
  </si>
  <si>
    <t>ｺﾏｲ ﾋﾋﾞｷ</t>
  </si>
  <si>
    <t>ﾌﾙﾀ ｶｽﾞｷ</t>
  </si>
  <si>
    <t>ｲﾏﾔ ｴｲﾄ</t>
  </si>
  <si>
    <t>ｽｻﾞｷ ﾀﾞｲｶﾞｸ</t>
  </si>
  <si>
    <t>ﾊﾗﾀﾞ ｱﾂｷ</t>
  </si>
  <si>
    <t>ﾐﾀﾆ ｿｳﾀﾛｳ</t>
  </si>
  <si>
    <t>ﾐﾔｶﾞｷ ﾐﾅﾄ</t>
  </si>
  <si>
    <t>ﾀｹｳﾁ ﾊﾔﾄ</t>
  </si>
  <si>
    <t>ﾓﾘ ﾘｮｳｽｹ</t>
  </si>
  <si>
    <t>ﾜｷ ｼｮｳﾀ</t>
  </si>
  <si>
    <t>ｻﾄｳ ｿｳﾏ</t>
  </si>
  <si>
    <t>ﾓﾘﾓﾄ ﾊﾔﾄ</t>
  </si>
  <si>
    <t>ﾀﾂﾐ ｺｳｾｲ</t>
  </si>
  <si>
    <t>ｲｼｲ ﾘｸ</t>
  </si>
  <si>
    <t>ｴﾉﾓﾄ ｿｳｲﾁﾛｳ</t>
  </si>
  <si>
    <t>ｱｶｾ ｼｮｳ</t>
  </si>
  <si>
    <t>ｽｷﾞﾉ ﾖｳｲﾁ</t>
  </si>
  <si>
    <t>ｲｹｳﾁ ﾙｶﾅ</t>
  </si>
  <si>
    <t>ｵｵｻｷ ｶｽﾞｷ</t>
  </si>
  <si>
    <t>ｵｶﾞﾜ ﾀﾞｲｷ</t>
  </si>
  <si>
    <t>ｶｸﾀﾆ ﾅｷﾞｻ</t>
  </si>
  <si>
    <t>ｶﾈﾊﾗ ﾏｻﾋﾛ</t>
  </si>
  <si>
    <t>ｺｳﾒﾝ ﾘｮｳﾀﾛｳ</t>
  </si>
  <si>
    <t>ｾﾗ ﾅﾅｾ</t>
  </si>
  <si>
    <t>ﾀﾂﾐ ｿｳﾀ</t>
  </si>
  <si>
    <t>ﾎﾝﾄﾞｳ ｼｮｳﾏ</t>
  </si>
  <si>
    <t>ﾔﾊｼ ﾀｲｼﾞｭ</t>
  </si>
  <si>
    <t>ｳﾒｼﾞﾏ ﾕｳｲﾁﾛｳ</t>
  </si>
  <si>
    <t>ﾏｻｷ ｹﾞﾝﾀ</t>
  </si>
  <si>
    <t>ﾐﾔﾓﾄ ﾘｭｳｾｲ</t>
  </si>
  <si>
    <t>ﾜﾀﾅﾍﾞ ﾊﾙﾋﾄ</t>
  </si>
  <si>
    <t>ﾓﾄﾑﾗ ﾕｳﾄ</t>
  </si>
  <si>
    <t>ﾀﾅｶ ﾀﾞｲｽｹ</t>
  </si>
  <si>
    <t>ﾅｶｼﾏ ﾘｮｳｽｹ</t>
  </si>
  <si>
    <t>ﾀｹｵ ﾊﾙﾄ</t>
  </si>
  <si>
    <t>ｽｷﾞﾔﾏ ｾｲｲﾁﾛｳ</t>
  </si>
  <si>
    <t>ﾖｼﾀﾞ ｲﾌﾞｷ</t>
  </si>
  <si>
    <t>ﾔﾏﾓﾄ ｶｲﾁ</t>
  </si>
  <si>
    <t>ﾎﾝﾀﾞ ﾘｷ</t>
  </si>
  <si>
    <t>ｳﾉ ﾊﾙﾄ</t>
  </si>
  <si>
    <t>ｺﾔﾏ ﾀｸｷ</t>
  </si>
  <si>
    <t>ﾊﾔﾏ ﾀｹﾁﾖ</t>
  </si>
  <si>
    <t>ｲﾁｼﾞﾏ ﾕｳｷ</t>
  </si>
  <si>
    <t>ｻﾄｳ ｶｽﾞﾔ</t>
  </si>
  <si>
    <t>ﾆｼﾑﾗ ｿｳﾏ</t>
  </si>
  <si>
    <t>ﾐﾉﾀﾞ ｺｳﾀ</t>
  </si>
  <si>
    <t>ﾍﾞｯｼ ﾘｮｳﾔ</t>
  </si>
  <si>
    <t>ﾅﾝﾉ ｼｮｳﾀ</t>
  </si>
  <si>
    <t>ｵｵﾃﾞ ﾕｳﾄ</t>
  </si>
  <si>
    <t>ｱﾗｲ ﾀﾞｲｷ</t>
  </si>
  <si>
    <t>ﾑﾗｲ ｱﾗﾀ</t>
  </si>
  <si>
    <t>ｲﾄｳ ﾘﾂｷ</t>
  </si>
  <si>
    <t>ｼﾅｶﾞﾜ ﾚﾝ</t>
  </si>
  <si>
    <t>ｸｷﾞﾐﾔ ｿｳｽｹ</t>
  </si>
  <si>
    <t>ﾊｼ ﾘｸﾄ</t>
  </si>
  <si>
    <t>ﾄｸﾀﾞ ﾅｵﾄ</t>
  </si>
  <si>
    <t>ｼﾝｶﾞｷ ﾀｹﾙ</t>
  </si>
  <si>
    <t>ｻﾄｳ ｼｭﾝ</t>
  </si>
  <si>
    <t>ｳｴﾀﾞ ﾊﾙ</t>
  </si>
  <si>
    <t>ｵｵﾊﾞ ﾕﾂﾞｷ</t>
  </si>
  <si>
    <t>ｶﾏｸﾗ ﾉｿﾞﾑ</t>
  </si>
  <si>
    <t>ｶﾏﾀ ｿｳﾍｲ</t>
  </si>
  <si>
    <t>ｸﾆﾓﾄ ｼｭﾝ</t>
  </si>
  <si>
    <t>ｻｶﾓﾄ ﾕｳﾏ</t>
  </si>
  <si>
    <t>ｼﾞｮｳﾔｼｷ ｱﾂｼ</t>
  </si>
  <si>
    <t>ﾅｶｼﾏ ｹｲｺﾞ</t>
  </si>
  <si>
    <t>ﾅｶﾑﾗ ｼｭﾝ</t>
  </si>
  <si>
    <t>ﾌｼﾞﾑﾗ ｺｳﾀﾛｳ</t>
  </si>
  <si>
    <t>ﾏｷﾉ ｺｳﾀﾛｳ</t>
  </si>
  <si>
    <t>ﾐﾔﾓﾄ ﾀｹﾉﾘ</t>
  </si>
  <si>
    <t>ﾑｶｲ ｺｳｷ</t>
  </si>
  <si>
    <t>ﾐｳﾗ ｲｵ</t>
  </si>
  <si>
    <t>ｼｮｳﾌｳ ｶｲ</t>
  </si>
  <si>
    <t>ｲﾏﾆｼ ﾕｳｷ</t>
  </si>
  <si>
    <t>ﾀﾂﾐ ｷｮｳｲﾁ</t>
  </si>
  <si>
    <t>ﾏｴﾀﾞ ｻｸﾀﾛｳ</t>
  </si>
  <si>
    <t>ﾓﾄｲｹ ﾕｳﾀ</t>
  </si>
  <si>
    <t>ﾖﾈｻﾞﾜ ﾊﾔﾄ</t>
  </si>
  <si>
    <t>ｳｴﾀﾞ ﾚｲｼﾞﾛｳ</t>
  </si>
  <si>
    <t>ﾄﾞｲ ﾕｳﾀ</t>
  </si>
  <si>
    <t>ﾏﾙﾔﾏ ﾕｲﾄ</t>
  </si>
  <si>
    <t>ﾓﾘﾓﾄ ｹｲﾀ</t>
  </si>
  <si>
    <t>ｱﾍﾞ ﾏﾅﾄ</t>
  </si>
  <si>
    <t>ｵﾊﾗ ﾀｸﾐ</t>
  </si>
  <si>
    <t>ﾂｼﾞ ﾅﾕﾀ</t>
  </si>
  <si>
    <t>ﾑｶｲ ﾏﾄﾞｶ</t>
  </si>
  <si>
    <t>ﾔﾏﾅｶ ｼｭｳﾏ</t>
  </si>
  <si>
    <t>ﾆｼﾀﾞ ﾊﾙﾔ</t>
  </si>
  <si>
    <t>ﾋﾛﾀ ﾀｲｶﾞ</t>
  </si>
  <si>
    <t>ﾏﾂﾊﾞﾔｼ ｶｽﾞﾔ</t>
  </si>
  <si>
    <t>ｺﾞﾝﾀﾞ ﾏｻｷ</t>
  </si>
  <si>
    <t>ｵﾔﾅｷﾞ ﾄｳﾅ</t>
  </si>
  <si>
    <t>ｵﾉｳｴ ｺｳﾀﾞｲ</t>
  </si>
  <si>
    <t>ｷﾐﾔ ﾊｼﾞﾒ</t>
  </si>
  <si>
    <t>ﾐｿﾞﾍﾞ ｼｮｳﾀ</t>
  </si>
  <si>
    <t>ｱｻｲ ｿｳﾏ</t>
  </si>
  <si>
    <t>ﾊﾙﾀ ｹｲｺﾞ</t>
  </si>
  <si>
    <t>ﾊﾏ ｴｲﾀ</t>
  </si>
  <si>
    <t>ﾌｼﾞﾓﾄ ｺｳｽｹ</t>
  </si>
  <si>
    <t>ｶﾐｷ ｹｲﾀ</t>
  </si>
  <si>
    <t>ﾔﾏﾊｼ ﾊﾔﾄ</t>
  </si>
  <si>
    <t>ﾏﾂﾀﾞ ｿﾗ</t>
  </si>
  <si>
    <t>ｻﾄｳ ﾕｳｻｸ</t>
  </si>
  <si>
    <t>ﾔﾏｳﾁ ﾕｳｷ</t>
  </si>
  <si>
    <t>ﾋﾗｷ ﾀﾞｲﾁ</t>
  </si>
  <si>
    <t>ﾀﾑﾗ ﾄｼﾋﾃﾞ</t>
  </si>
  <si>
    <t>ｱﾀﾞﾁ ﾏﾓﾙ</t>
  </si>
  <si>
    <t>ﾔﾅｶﾞﾜ ﾌﾞﾝｺﾞ</t>
  </si>
  <si>
    <t>ｽｽﾞｲｹ ｹﾝﾄｸ</t>
  </si>
  <si>
    <t>ﾜﾗﾋﾞﾉ ﾘｮｳﾀ</t>
  </si>
  <si>
    <t>ｼﾏﾀﾞ ﾘｸ</t>
  </si>
  <si>
    <t>ｽｷﾞﾓﾄ ｹﾝｽｹ</t>
  </si>
  <si>
    <t>ﾐｳﾗ ｼｭﾝｾｲ</t>
  </si>
  <si>
    <t>ﾅｶｶﾞﾜ ｹﾝｼﾛｳ</t>
  </si>
  <si>
    <t>ﾀｹﾑﾗ ﾃﾙ</t>
  </si>
  <si>
    <t>ｶﾜ ｵｳｽｹ</t>
  </si>
  <si>
    <t>ｲﾊﾞ ﾘｮｳｾｲ</t>
  </si>
  <si>
    <t>ｽｶﾞﾇﾏ ﾂﾖｼ</t>
  </si>
  <si>
    <t>ｵｵﾀﾆ ﾕｳｾｲ</t>
  </si>
  <si>
    <t>ｶﾄｳ ﾕｳﾄ</t>
  </si>
  <si>
    <t>ﾐﾔﾓﾄ ｶｽﾞｷ</t>
  </si>
  <si>
    <t>ﾆｼｻｶ ﾅﾅｾ</t>
  </si>
  <si>
    <t>ｲﾜﾓﾄ ﾀｸﾄ</t>
  </si>
  <si>
    <t>ｷｼﾓﾄ ﾕｳﾏ</t>
  </si>
  <si>
    <t>ﾋﾗﾏ ﾚｲ</t>
  </si>
  <si>
    <t>ﾐﾔﾓﾄ ﾀﾀﾞｼ</t>
  </si>
  <si>
    <t>ﾀｷ ｼｮｳﾀ</t>
  </si>
  <si>
    <t>ﾖｼｲ ｻﾄｱｷ</t>
  </si>
  <si>
    <t>ｶﾄﾞﾜｷ ｴｲﾄ</t>
  </si>
  <si>
    <t>ｺｷﾝﾄﾞｳ ﾀﾂﾔ</t>
  </si>
  <si>
    <t>ｲﾉｳｴ ﾀｸﾐ</t>
  </si>
  <si>
    <t>ｶﾗｶﾜ ﾕｳﾀﾞｲ</t>
  </si>
  <si>
    <t>ｽｶﾞｴ ｿｳﾀ</t>
  </si>
  <si>
    <t>ｽﾐﾔ ｼｭﾝｽｹ</t>
  </si>
  <si>
    <t>ﾄﾞｲ ｹｲﾀ</t>
  </si>
  <si>
    <t>ｺｲｽﾞﾐ ﾕｳﾏ</t>
  </si>
  <si>
    <t>ｲﾁｶﾜ ﾅｵｷ</t>
  </si>
  <si>
    <t>ﾆｼｳﾐ ﾃﾙﾏ</t>
  </si>
  <si>
    <t>ｲﾜｶﾞﾐ ｺﾀﾛｳ</t>
  </si>
  <si>
    <t>ｲﾄｳ ﾀｸﾐ</t>
  </si>
  <si>
    <t>ｵｵﾉ ﾊﾙﾔ</t>
  </si>
  <si>
    <t>ｼｵﾀ ﾀｸﾐ</t>
  </si>
  <si>
    <t>ﾀﾆﾀﾞ ｿｳﾀﾛｳ</t>
  </si>
  <si>
    <t>ﾅｶｻﾞﾄ ﾕｲﾄ</t>
  </si>
  <si>
    <t>ﾆｼﾑｺ ｱｵｲ</t>
  </si>
  <si>
    <t>ﾊﾞﾊﾞ ﾕｳﾀ</t>
  </si>
  <si>
    <t>ﾊﾔｼ ﾀﾞｲｷ</t>
  </si>
  <si>
    <t>ﾐﾅﾐ ｲﾁｶ</t>
  </si>
  <si>
    <t>ﾓﾁﾀﾞ ｸｳｶﾞ</t>
  </si>
  <si>
    <t>ﾏﾂﾓﾄ ﾚｲﾔ</t>
  </si>
  <si>
    <t>ﾔｷﾞｲ ﾀﾞｲｷ</t>
  </si>
  <si>
    <t>ﾔﾏﾄ ｶｶﾞﾘ</t>
  </si>
  <si>
    <t>ﾅｶｶﾞﾜ ﾄﾜ</t>
  </si>
  <si>
    <t>ﾆｼﾓﾘ ﾏｻﾄ</t>
  </si>
  <si>
    <t>ｽｺﾞｳ ﾀﾛｳ</t>
  </si>
  <si>
    <t>ｷﾀｽﾞﾐ ｲｵ</t>
  </si>
  <si>
    <t>ｷﾖｼﾏ ｼﾝﾄ</t>
  </si>
  <si>
    <t>ﾐﾖｼ ｻｽｹ</t>
  </si>
  <si>
    <t>ｵｵｷﾀ ｼｮｳﾍｲ</t>
  </si>
  <si>
    <t>ｼﾊﾞﾀ ｺｳﾒｲ</t>
  </si>
  <si>
    <t>ﾂﾑﾗ ｼｮｳｷ</t>
  </si>
  <si>
    <t>ﾊﾏ ﾕｳﾀ</t>
  </si>
  <si>
    <t>ｵｸﾞﾗ ﾋｶﾙ</t>
  </si>
  <si>
    <t>ﾄｸﾎ ｼｭﾝｽｹ</t>
  </si>
  <si>
    <t>ﾏﾙﾀ ﾘｸﾄ</t>
  </si>
  <si>
    <t>ｺﾛﾔｽ ﾊﾙﾄ</t>
  </si>
  <si>
    <t>ﾌｼﾞｴﾀﾞ ﾊﾙｷ</t>
  </si>
  <si>
    <t>ｵｵｸﾎﾞ ｱﾕﾅﾘ</t>
  </si>
  <si>
    <t>ｶﾜｻｷ ﾋﾅﾘ</t>
  </si>
  <si>
    <t>ｽｹﾉﾌﾞ ｿｳﾏ</t>
  </si>
  <si>
    <t>ﾀｸﾞﾁ ｾﾅ</t>
  </si>
  <si>
    <t>ｽｽﾞｷ ﾊﾔﾄ</t>
  </si>
  <si>
    <t>ｽｶﾞﾊﾗ ﾏｻｷ</t>
  </si>
  <si>
    <t>ｶﾜｽｼﾞ ﾀｲｽｹ</t>
  </si>
  <si>
    <t>ﾋﾗｲ ｱﾂｷ</t>
  </si>
  <si>
    <t>ﾋｮｳﾄﾞｳ ﾚｵﾝ</t>
  </si>
  <si>
    <t>ﾌｼﾞｲ ﾃﾙｷ</t>
  </si>
  <si>
    <t>ﾖﾈﾔﾏ ﾘｭｳｾｲ</t>
  </si>
  <si>
    <t>ﾜｶﾏﾂ ﾘｮｳﾀ</t>
  </si>
  <si>
    <t>ｵｵｽｷﾞ ﾕｳ</t>
  </si>
  <si>
    <t>ｵｶｻﾞｷ ｺｳｷ</t>
  </si>
  <si>
    <t>ｶｷﾓﾄ ｶｽﾞｷ</t>
  </si>
  <si>
    <t>ｺﾛ ﾕｷﾄ</t>
  </si>
  <si>
    <t>ｻｻｷ ﾕｳ</t>
  </si>
  <si>
    <t>ｵｶﾀﾞ ｶｽﾞﾏ</t>
  </si>
  <si>
    <t>ﾊﾙﾀ ｱﾂｼ</t>
  </si>
  <si>
    <t>ﾋｷﾁ ﾊﾔﾄ</t>
  </si>
  <si>
    <t>ﾓﾘｸﾞﾁ ﾄﾓﾅﾘ</t>
  </si>
  <si>
    <t>ﾔﾏｼﾀ ﾕｷﾄ</t>
  </si>
  <si>
    <t>ｲｸﾀ ｿｳｽｹ</t>
  </si>
  <si>
    <t>ｲﾅﾊﾞﾔｼ ﾉﾌﾞﾀｶ</t>
  </si>
  <si>
    <t>ｳﾗﾔﾏ ｼｮｳ</t>
  </si>
  <si>
    <t>ｵﾝﾁﾞ ﾋﾛﾄ</t>
  </si>
  <si>
    <t>ｶｶﾞﾜ ｼﾝ</t>
  </si>
  <si>
    <t>ﾔﾏﾓﾄ ﾂﾖｼ</t>
  </si>
  <si>
    <t>ｻｻｷ ﾘｭｳｷ</t>
  </si>
  <si>
    <t>ｻｻｸﾗ ﾘｵ</t>
  </si>
  <si>
    <t>ﾊﾀﾉ ﾌﾐﾔ</t>
  </si>
  <si>
    <t>ﾀｶﾊｼ ﾕｳﾀﾞｲ</t>
  </si>
  <si>
    <t>ﾀﾁﾊﾞﾅ ﾕｳｶﾞ</t>
  </si>
  <si>
    <t>ﾅｶﾂｶｻ ﾕｳﾜ</t>
  </si>
  <si>
    <t>ﾎﾝﾀﾞ ｶｹﾙ</t>
  </si>
  <si>
    <t>ﾑﾗｶﾐ ｱｷﾄ</t>
  </si>
  <si>
    <t>ｳﾂﾉﾐﾔ ｺｳｷ</t>
  </si>
  <si>
    <t>ﾀｼﾞﾘ ｱﾂｷ</t>
  </si>
  <si>
    <t>ﾀﾆｸﾞﾁ ｿｳｽｹ</t>
  </si>
  <si>
    <t>ﾄﾓﾅﾘ ﾕｳﾀ</t>
  </si>
  <si>
    <t>ﾌｼﾞｲ ﾊﾙ</t>
  </si>
  <si>
    <t>ﾜﾀﾅﾍﾞ ﾏｻｷ</t>
  </si>
  <si>
    <t>ﾊｼﾓﾄ ｼｮｳﾀ</t>
  </si>
  <si>
    <t>ｵｶﾞｻﾊﾗ ﾄﾓｷ</t>
  </si>
  <si>
    <t>ｼｶﾀ ﾕｳｷ</t>
  </si>
  <si>
    <t>ｵｷﾞｼﾀ ﾅｵﾀﾛｳ</t>
  </si>
  <si>
    <t>ｻｶｳｴ ｿﾗ</t>
  </si>
  <si>
    <t>ﾉﾑﾗ ｹﾝﾔ</t>
  </si>
  <si>
    <t>ﾔﾏｸﾞﾁ ﾕｳﾄ</t>
  </si>
  <si>
    <t>ｱﾀﾞﾁ ﾀｸﾏ</t>
  </si>
  <si>
    <t>ﾂｼﾞ ｶｲﾄ</t>
  </si>
  <si>
    <t>ﾃﾗﾓﾄ ﾕｳｼﾝ</t>
  </si>
  <si>
    <t>ｲｼｲ ﾐﾂｷ</t>
  </si>
  <si>
    <t>ｼﾏﾓﾄ ﾃﾙﾏ</t>
  </si>
  <si>
    <t>ﾅｶﾔﾏ ｴｲﾄ</t>
  </si>
  <si>
    <t>ｽﾐﾉ ﾊﾙｷ</t>
  </si>
  <si>
    <t>ﾖｼﾀﾞ ｹｲｼ</t>
  </si>
  <si>
    <t>ｲｿｶﾜ ﾕｳ</t>
  </si>
  <si>
    <t>ｽｴｻﾀﾞ ﾕｳﾉｽｹ</t>
  </si>
  <si>
    <t>ﾅｶ ｹｲｲﾁﾛｳ</t>
  </si>
  <si>
    <t>ﾓﾘﾓﾄ ｼｮｳｷ</t>
  </si>
  <si>
    <t>ﾅﾝﾊﾞ ﾔﾏﾄ</t>
  </si>
  <si>
    <t>ﾖｼｼｹﾞ ｹｲﾄ</t>
  </si>
  <si>
    <t>ｴﾉﾓﾄ ﾘｭｳﾀ</t>
  </si>
  <si>
    <t>ﾉﾊﾗ ｴｲｼﾝ</t>
  </si>
  <si>
    <t>ｲﾉｳｴ ﾕｳﾀ</t>
  </si>
  <si>
    <t>ｼﾊﾞﾀ ｹﾝｼｮｳ</t>
  </si>
  <si>
    <t>ｷﾇｶﾞｻ ﾀﾞｲﾁ</t>
  </si>
  <si>
    <t>ﾋﾛﾀ ｲﾂｷ</t>
  </si>
  <si>
    <t>ﾏｴﾀﾞ ｴﾅ</t>
  </si>
  <si>
    <t>ﾀﾅｶ ﾊﾙ</t>
  </si>
  <si>
    <t>ｼﾓﾐﾅﾐ ｱﾕ</t>
  </si>
  <si>
    <t>ﾀﾅﾍﾞ ﾉｱ</t>
  </si>
  <si>
    <t>ﾔﾏｸﾞﾁ ﾕｳﾕ</t>
  </si>
  <si>
    <t>ﾔﾏｼﾀ ﾒｲｶ</t>
  </si>
  <si>
    <t>ﾓﾘｼﾀ ﾕﾒ</t>
  </si>
  <si>
    <t>ﾜﾀﾅﾍﾞ ｷｾﾗ</t>
  </si>
  <si>
    <t>ｻｲﾄｳ ﾓﾓｶ</t>
  </si>
  <si>
    <t>ﾌｸﾁ ﾕｲｶ</t>
  </si>
  <si>
    <t>ﾂﾊﾞｷﾔﾏ ﾙｷｱ</t>
  </si>
  <si>
    <t>ﾏｴﾀﾞ ﾚﾝｶ</t>
  </si>
  <si>
    <t>ﾔﾏｼﾀ ｱｲｺ</t>
  </si>
  <si>
    <t>ｱｶﾏﾂ ﾚｲ</t>
  </si>
  <si>
    <t>ｵｸ ﾕｷﾅ</t>
  </si>
  <si>
    <t>ﾊｼﾓﾄ ﾏﾘﾝ</t>
  </si>
  <si>
    <t>ｷﾀﾉ ｼｵﾘ</t>
  </si>
  <si>
    <t>ｶﾜﾀ ﾊﾙﾅ</t>
  </si>
  <si>
    <t>ｺﾊﾞﾔｼ ｱｲ</t>
  </si>
  <si>
    <t>ｻｸﾏ ｶｴ</t>
  </si>
  <si>
    <t>ｻｶｲ ﾘﾝ</t>
  </si>
  <si>
    <t>ﾖｼﾀﾞ ﾅﾅ</t>
  </si>
  <si>
    <t>ﾅｶﾞﾓﾄ ｶﾅｴ</t>
  </si>
  <si>
    <t>ｵﾉ ｲｸﾐ</t>
  </si>
  <si>
    <t>ﾀﾂﾀ ﾏｺ</t>
  </si>
  <si>
    <t>ﾀﾊﾞﾀ ﾕｳｷ</t>
  </si>
  <si>
    <t>ﾃﾗｻｶ ﾕﾂﾞｷ</t>
  </si>
  <si>
    <t>ｳｼﾔﾏ ﾅﾂｷ</t>
  </si>
  <si>
    <t>ｲﾉｳｴ ﾐﾕｺ</t>
  </si>
  <si>
    <t>ｻｲﾄｳ ﾕｷｴ</t>
  </si>
  <si>
    <t>ｳｴﾆｼ ｻﾅ</t>
  </si>
  <si>
    <t>ﾅｲﾄｳ ﾕｱ</t>
  </si>
  <si>
    <t>ｱﾘﾏ ﾋﾅﾉ</t>
  </si>
  <si>
    <t>ｲｹﾀﾞ ﾋﾅ</t>
  </si>
  <si>
    <t>ｵｵｶﾞﾐ ｲﾛﾊ</t>
  </si>
  <si>
    <t>ｶﾒｵｶ ｷﾗﾅ</t>
  </si>
  <si>
    <t>ｶﾜﾐ ﾙｲ</t>
  </si>
  <si>
    <t>ｺｸｼｮｳ ﾜｶ</t>
  </si>
  <si>
    <t>ｺﾊﾞﾔｼ ﾙｶ</t>
  </si>
  <si>
    <t>ｻｶﾓﾄ ﾌｳｶ</t>
  </si>
  <si>
    <t>ﾀﾀﾞ ﾕｲｶ</t>
  </si>
  <si>
    <t>ﾀﾅｶ ﾒｲ</t>
  </si>
  <si>
    <t>ﾄﾀﾞ ﾁｲ</t>
  </si>
  <si>
    <t>ﾅｶﾞｾ ｻｷ</t>
  </si>
  <si>
    <t>ﾊﾔｶﾜ ﾕｳｷ</t>
  </si>
  <si>
    <t>ﾊﾔｼ ﾕｱ</t>
  </si>
  <si>
    <t>ﾌｸｲ ｱﾔﾉ</t>
  </si>
  <si>
    <t>ﾎﾘ ｶﾘﾅ</t>
  </si>
  <si>
    <t>ﾐﾔｷﾞｼ ｲｻﾅ</t>
  </si>
  <si>
    <t>ﾑﾗｶﾐ ﾋｲﾅ</t>
  </si>
  <si>
    <t>ﾔｽﾀﾞ ﾌｳ</t>
  </si>
  <si>
    <t>ﾌｼﾞﾜﾗ ﾕｽﾞﾊ</t>
  </si>
  <si>
    <t>ｱﾏﾉ ﾒｲ</t>
  </si>
  <si>
    <t>ｵｶﾀﾞ ﾋﾅｷ</t>
  </si>
  <si>
    <t>ｵｶﾞﾜ ﾐｷ</t>
  </si>
  <si>
    <t>ｷｼﾀﾞ ﾅﾅﾐ</t>
  </si>
  <si>
    <t>ｷﾉｼﾀ ﾕｲｶ</t>
  </si>
  <si>
    <t>ﾀｶﾊﾏ ﾐｽﾞｷ</t>
  </si>
  <si>
    <t>ﾋｶﾞｼ ﾐﾂｷ</t>
  </si>
  <si>
    <t>ﾔﾏﾀﾞ ﾊﾙﾅ</t>
  </si>
  <si>
    <t>ﾀｹﾀﾞ ﾁｻﾄ</t>
  </si>
  <si>
    <t>ｱｿ ﾓﾓｶ</t>
  </si>
  <si>
    <t>ﾘｭｳﾓﾄ ﾏﾘﾅ</t>
  </si>
  <si>
    <t>ｶﾜﾓﾘ ｺｺﾉ</t>
  </si>
  <si>
    <t>ﾏﾓﾘ ｶｴﾃﾞ</t>
  </si>
  <si>
    <t>ﾔｻﾞﾜ ﾘﾅ</t>
  </si>
  <si>
    <t>ﾑｶｲ ｳﾀﾊ</t>
  </si>
  <si>
    <t>ｵｳｻｶ ﾋｶﾘ</t>
  </si>
  <si>
    <t>ｻｶｸﾞﾁ ﾓﾓ</t>
  </si>
  <si>
    <t>ﾏｴﾀﾞ ﾐﾉﾘ</t>
  </si>
  <si>
    <t>ﾔﾏﾓﾄ ｱｵｲ</t>
  </si>
  <si>
    <t>ｶﾜﾂｸﾞ ﾅﾅﾎ</t>
  </si>
  <si>
    <t>ﾌｼﾞﾉ ﾐﾔﾋﾞ</t>
  </si>
  <si>
    <t>ｷｻｷ ﾕｲ</t>
  </si>
  <si>
    <t>ﾆｼﾓﾄ ﾕｷｶ</t>
  </si>
  <si>
    <t>ﾏｽﾀﾞ ﾏｺ</t>
  </si>
  <si>
    <t>ﾀｶｼﾏ ﾕｳ</t>
  </si>
  <si>
    <t>ｽｷﾞﾔﾏ ｻｲ</t>
  </si>
  <si>
    <t>ﾏﾂｻﾞｷ ﾊﾅｺ</t>
  </si>
  <si>
    <t>ﾒﾝﾃﾞ ﾉﾌﾞｷ</t>
  </si>
  <si>
    <t>ｲﾅﾘ ﾕｳﾏ</t>
  </si>
  <si>
    <t>ｶﾜﾐ ﾘｺ</t>
  </si>
  <si>
    <t>ﾔﾏｼﾛ ｻｷ</t>
  </si>
  <si>
    <t>ﾌﾙﾀﾆ ﾅﾎ</t>
  </si>
  <si>
    <t>ﾆｼﾑﾗ ｺﾊﾙ</t>
  </si>
  <si>
    <t>ｸﾚﾀ ｶﾉﾝ</t>
  </si>
  <si>
    <t>ﾅｶｶﾞﾜ ﾘｶｺ</t>
  </si>
  <si>
    <t>ﾌｼﾞﾓﾄ ﾗﾗｶ</t>
  </si>
  <si>
    <t>ｵｶﾞﾜ ﾎﾉｶ</t>
  </si>
  <si>
    <t>ｱﾗｲ ﾕｳｶ</t>
  </si>
  <si>
    <t>ｲﾉｳｴ ﾘﾅ</t>
  </si>
  <si>
    <t>ﾆｼﾑﾗ ｺﾖﾘ</t>
  </si>
  <si>
    <t>ﾌﾀｸﾁ ｺｺﾐ</t>
  </si>
  <si>
    <t>ﾌｼﾞﾀ ﾓﾓｶ</t>
  </si>
  <si>
    <t>ｻﾄｳ ｱｵｲ</t>
  </si>
  <si>
    <t>ﾉﾏｻ ﾋﾅ</t>
  </si>
  <si>
    <t>ﾊﾘﾔ ｺｺﾛ</t>
  </si>
  <si>
    <t>ﾀﾏｷ ﾒｲ</t>
  </si>
  <si>
    <t>ﾛｯｸﾊｰﾄ ｱｲﾘ</t>
  </si>
  <si>
    <t>ﾏｴﾉ ｱﾔｶ</t>
  </si>
  <si>
    <t>ｶｶﾞﾜ ｺﾊﾙ</t>
  </si>
  <si>
    <t>ﾆｼﾊﾗ ｱｲﾘ</t>
  </si>
  <si>
    <t>ﾅｶｶﾞﾜ ﾅﾅ</t>
  </si>
  <si>
    <t>ﾂｼﾞｼﾀ ﾘｲｺ</t>
  </si>
  <si>
    <t>ｵｵｷﾞｼ ｸｳﾊ</t>
  </si>
  <si>
    <t>ｶﾀﾋﾗ ｶﾉﾝ</t>
  </si>
  <si>
    <t>ｻﾄｳ ﾚﾅ</t>
  </si>
  <si>
    <t>ﾃﾗﾉ ﾏﾎ</t>
  </si>
  <si>
    <t>ﾄｷﾜ ｷｽﾞﾅ</t>
  </si>
  <si>
    <t>ﾊｾ ｱｻﾅ</t>
  </si>
  <si>
    <t>ｲﾉｳｴ ﾁｶｺ</t>
  </si>
  <si>
    <t>ｳｴｻｶ ﾘﾝ</t>
  </si>
  <si>
    <t>ｻﾄｳ ｱﾔﾈ</t>
  </si>
  <si>
    <t>ｺﾊﾞﾔｼ ﾈﾈ</t>
  </si>
  <si>
    <t>ｽｽﾞｷ ｺﾅ</t>
  </si>
  <si>
    <t>ﾀｶｽ ﾚｲｱ</t>
  </si>
  <si>
    <t>ｱﾍﾞ ｻｸﾗ</t>
  </si>
  <si>
    <t>ﾅｶｾ ﾐｷ</t>
  </si>
  <si>
    <t>ｷﾀﾔﾏ ﾘﾝｶ</t>
  </si>
  <si>
    <t>ｻﾜﾀﾞ ﾅﾂﾊ</t>
  </si>
  <si>
    <t>ﾅｶﾊﾏ ﾏｵ</t>
  </si>
  <si>
    <t>ﾊﾗﾀﾞ ﾘｵ</t>
  </si>
  <si>
    <t>ｼｷﾞｮｳ ﾐﾁｶ</t>
  </si>
  <si>
    <t>ｱｵｸｻ ﾐﾁﾙ</t>
  </si>
  <si>
    <t>ﾔﾉ ｿﾗ</t>
  </si>
  <si>
    <t>2026年度　兵庫県高等学校地区別記録会（阪神地区）　　申込一覧表</t>
    <rPh sb="4" eb="5">
      <t>ネン</t>
    </rPh>
    <rPh sb="5" eb="6">
      <t>ド</t>
    </rPh>
    <rPh sb="7" eb="10">
      <t>ヒョウゴケン</t>
    </rPh>
    <rPh sb="10" eb="12">
      <t>コウトウ</t>
    </rPh>
    <rPh sb="12" eb="14">
      <t>ガッコウ</t>
    </rPh>
    <rPh sb="14" eb="16">
      <t>チク</t>
    </rPh>
    <rPh sb="16" eb="17">
      <t>ベツ</t>
    </rPh>
    <rPh sb="17" eb="19">
      <t>キロク</t>
    </rPh>
    <rPh sb="19" eb="20">
      <t>カイ</t>
    </rPh>
    <rPh sb="21" eb="23">
      <t>ハンシン</t>
    </rPh>
    <rPh sb="23" eb="25">
      <t>チク</t>
    </rPh>
    <rPh sb="28" eb="30">
      <t>モウシコミ</t>
    </rPh>
    <rPh sb="30" eb="32">
      <t>イチラン</t>
    </rPh>
    <rPh sb="32" eb="33">
      <t>ヒョウ</t>
    </rPh>
    <phoneticPr fontId="1"/>
  </si>
  <si>
    <t>小林  哲大 3</t>
  </si>
  <si>
    <t>矢吹  亮磨 3</t>
  </si>
  <si>
    <t>杉村  聡太 3</t>
  </si>
  <si>
    <t>片岡    歌 3</t>
  </si>
  <si>
    <t>谷口朔太郎 3</t>
  </si>
  <si>
    <t>長谷川銀平 3</t>
  </si>
  <si>
    <t>東    亘佑 3</t>
  </si>
  <si>
    <t>有本  椿季 3</t>
  </si>
  <si>
    <t>山本  琉生 3</t>
  </si>
  <si>
    <t>ﾔﾏﾓﾄ ﾙｲ</t>
  </si>
  <si>
    <t>小野  滉生 3</t>
  </si>
  <si>
    <t>ｵﾉ ﾋﾛｷ</t>
  </si>
  <si>
    <t>鳴神  佑規 2</t>
  </si>
  <si>
    <t>ﾅﾙｶﾐ ﾕｳｷ</t>
  </si>
  <si>
    <t>岩本  拓士 2</t>
  </si>
  <si>
    <t>ｲﾜﾓﾄ ﾀｸｼ</t>
  </si>
  <si>
    <t>山口  心優 2</t>
  </si>
  <si>
    <t>ﾔﾏｸﾞﾁ ｼｭｳ</t>
  </si>
  <si>
    <t>濵嵜    遥 2</t>
  </si>
  <si>
    <t>ﾊﾏｻｷ ﾊﾙ</t>
  </si>
  <si>
    <t>井口  敬太 2</t>
  </si>
  <si>
    <t>ｲｸﾞﾁ ｹｲﾀ</t>
  </si>
  <si>
    <t>保科  光一 2</t>
  </si>
  <si>
    <t>ﾎｼﾅ ｺｳｲﾁ</t>
  </si>
  <si>
    <t>能勢  楓空 2</t>
  </si>
  <si>
    <t>ﾉｾ ﾌｳｱ</t>
  </si>
  <si>
    <t>植田  廉三 2</t>
  </si>
  <si>
    <t>ｳｴﾀﾞ ﾚﾝｿﾞｳ</t>
  </si>
  <si>
    <t>西尾弘太郎 2</t>
  </si>
  <si>
    <t>ﾆｼｵ ｺｳﾀﾛｳ</t>
  </si>
  <si>
    <t>濱田  颯太 2</t>
  </si>
  <si>
    <t>ﾊﾏﾀﾞ ｿｳﾀ</t>
  </si>
  <si>
    <t>竹内  湊真 2</t>
  </si>
  <si>
    <t>ﾀｹｳﾁ ｿｳﾏ</t>
  </si>
  <si>
    <t>中村  晏琉 2</t>
  </si>
  <si>
    <t>ﾅｶﾑﾗ ﾊﾙ</t>
  </si>
  <si>
    <t>岡田  悠介 2</t>
  </si>
  <si>
    <t>ｵｶﾀﾞ ﾕｳｽｹ</t>
  </si>
  <si>
    <t>宮尾龍ノ介 2</t>
  </si>
  <si>
    <t>ﾐﾔｵ ﾘｭｳﾉｽｹ</t>
  </si>
  <si>
    <t>広沢  悠橙 2</t>
  </si>
  <si>
    <t>ﾋﾛｻﾜ ﾕｳﾄ</t>
  </si>
  <si>
    <t>石橋  優一 2</t>
  </si>
  <si>
    <t>ｲｼﾊﾞｼ ﾕｳｲﾁ</t>
  </si>
  <si>
    <t>中村  樹月 2</t>
  </si>
  <si>
    <t>ﾅｶﾑﾗ ｲﾂｷ</t>
  </si>
  <si>
    <t>塩見  玲雄 2</t>
  </si>
  <si>
    <t>ｼｵﾐ ﾚｵ</t>
  </si>
  <si>
    <t>加藤  雄貴 2</t>
  </si>
  <si>
    <t>ｶﾄｳ ﾕｳｷ</t>
  </si>
  <si>
    <t>森部  慶大 2</t>
  </si>
  <si>
    <t>ﾓﾘﾍﾞ ｹｲﾀﾞｲ</t>
  </si>
  <si>
    <t>植田  羚矢 2</t>
  </si>
  <si>
    <t>ｳｴﾀﾞ ﾚｲﾔ</t>
  </si>
  <si>
    <t>河﨑    聖 2</t>
  </si>
  <si>
    <t>ｶﾜｻｷ ｼｮｳ</t>
  </si>
  <si>
    <t>峰元  謙志 2</t>
  </si>
  <si>
    <t>ﾐﾈﾓﾄ ｹﾝｼ</t>
  </si>
  <si>
    <t>入谷  元巳 2</t>
  </si>
  <si>
    <t>ｲﾘﾀﾆ ﾓﾄﾐ</t>
  </si>
  <si>
    <t>松田  瑛希 2</t>
  </si>
  <si>
    <t>ﾏﾂﾀﾞ ｴｲｷ</t>
  </si>
  <si>
    <t>森    健剛 2</t>
  </si>
  <si>
    <t>ﾓﾘ ｹﾝｺﾞｳ</t>
  </si>
  <si>
    <t>石藏  優希 2</t>
  </si>
  <si>
    <t>ｲｼｸﾗ ﾕｳｷ</t>
  </si>
  <si>
    <t>森田  啓志 2</t>
  </si>
  <si>
    <t>ﾓﾘﾀ ｹｲｼ</t>
  </si>
  <si>
    <t>有井  慈瑛 3</t>
  </si>
  <si>
    <t>上原  和希 3</t>
  </si>
  <si>
    <t>奥田  春稀 3</t>
  </si>
  <si>
    <t>駒井  響季 3</t>
  </si>
  <si>
    <t>古田  紀貴 3</t>
  </si>
  <si>
    <t>今屋  瑛都 3</t>
  </si>
  <si>
    <t>壽崎  大学 3</t>
  </si>
  <si>
    <t>原田  惇輝 3</t>
  </si>
  <si>
    <t>三谷宗太郎 3</t>
  </si>
  <si>
    <t>宮垣    湊 3</t>
  </si>
  <si>
    <t>竹内  勇人 3</t>
  </si>
  <si>
    <t>森    亮輔 3</t>
  </si>
  <si>
    <t>脇    祥太 3</t>
  </si>
  <si>
    <t>佐藤  壮真 3</t>
  </si>
  <si>
    <t>森本  颯翔 3</t>
  </si>
  <si>
    <t>辰巳  昊晴 3</t>
  </si>
  <si>
    <t>石井  理久 3</t>
  </si>
  <si>
    <t>榎本壮一郎 3</t>
  </si>
  <si>
    <t>赤瀬    奨 3</t>
  </si>
  <si>
    <t>杉野  陽一 3</t>
  </si>
  <si>
    <t>池内  琉奏 3</t>
  </si>
  <si>
    <t>大﨑  一輝 3</t>
  </si>
  <si>
    <t>小川  大貴 3</t>
  </si>
  <si>
    <t>角谷  凪冴 3</t>
  </si>
  <si>
    <t>兼原  昌宏 3</t>
  </si>
  <si>
    <t>高面椋太郎 3</t>
  </si>
  <si>
    <t>瀬良  七瀬 3</t>
  </si>
  <si>
    <t>辰巳  颯太 3</t>
  </si>
  <si>
    <t>本道  樟磨 3</t>
  </si>
  <si>
    <t>矢橋  大樹 3</t>
  </si>
  <si>
    <t>梅島悠一郎 3</t>
  </si>
  <si>
    <t>吉川  颯人 2</t>
  </si>
  <si>
    <t>ﾖｼｶﾜ ﾊﾔﾄ</t>
  </si>
  <si>
    <t>藤田  琉心 2</t>
  </si>
  <si>
    <t>ﾌｼﾞﾀ ﾘｭｳｼﾝ</t>
  </si>
  <si>
    <t>渡邉  晴琉 2</t>
  </si>
  <si>
    <t>ﾜﾀﾅﾍﾞ ﾊﾙ</t>
  </si>
  <si>
    <t>足立    光 2</t>
  </si>
  <si>
    <t>ｱﾀﾞﾁ ﾋｶﾙ</t>
  </si>
  <si>
    <t>桝田  悠人 2</t>
  </si>
  <si>
    <t>ﾏｽﾀﾞ ﾊﾙﾄ</t>
  </si>
  <si>
    <t>政木  元汰 3</t>
  </si>
  <si>
    <t>宮本  琉誠 3</t>
  </si>
  <si>
    <t>渡部  遥人 3</t>
  </si>
  <si>
    <t>本村  優斗 3</t>
  </si>
  <si>
    <t>生駒  叶翔 2</t>
  </si>
  <si>
    <t>ｲｺﾏ ｶﾅﾄ</t>
  </si>
  <si>
    <t>市橋  克考 2</t>
  </si>
  <si>
    <t>ｲﾁﾊｼ ｶﾂﾀｶ</t>
  </si>
  <si>
    <t>井戸本友穂 2</t>
  </si>
  <si>
    <t>ｲﾄﾞﾓﾄ ﾕｳﾎ</t>
  </si>
  <si>
    <t>富谷  葵也 2</t>
  </si>
  <si>
    <t>ﾄﾐﾀﾆ ｷｲﾔ</t>
  </si>
  <si>
    <t>畠    優心 2</t>
  </si>
  <si>
    <t>ﾊﾀｹ ﾕｳｼﾝ</t>
  </si>
  <si>
    <t>村岡  陸空 2</t>
  </si>
  <si>
    <t>ﾑﾗｵｶ ﾘｸ</t>
  </si>
  <si>
    <t>前田  陽和 2</t>
  </si>
  <si>
    <t>ﾏｴﾀﾞ ﾋﾖﾘ</t>
  </si>
  <si>
    <t>北野  景大 3</t>
  </si>
  <si>
    <t>田中  大輔 3</t>
  </si>
  <si>
    <t>中島  瞭佑 3</t>
  </si>
  <si>
    <t>武雄  悠人 3</t>
  </si>
  <si>
    <t>杉山晟一朗 3</t>
  </si>
  <si>
    <t>吉田  伊吹 3</t>
  </si>
  <si>
    <t>山本  佳知 3</t>
  </si>
  <si>
    <t>本田  琉徠 3</t>
  </si>
  <si>
    <t>宇野  陽登 3</t>
  </si>
  <si>
    <t>小山  拓紀 3</t>
  </si>
  <si>
    <t>藤川  隼世 2</t>
  </si>
  <si>
    <t>ﾌｼﾞｶﾜ ﾊﾔｾ</t>
  </si>
  <si>
    <t>前田  啓太 2</t>
  </si>
  <si>
    <t>ﾏｴﾀﾞ ｹｲﾀ</t>
  </si>
  <si>
    <t>村上  大翔 2</t>
  </si>
  <si>
    <t>ﾑﾗｶﾐ ﾋﾛﾄ</t>
  </si>
  <si>
    <t>城田  晃佑 2</t>
  </si>
  <si>
    <t>ｼﾛﾀ ｺｳｽｹ</t>
  </si>
  <si>
    <t>丹羽  亮太 2</t>
  </si>
  <si>
    <t>ﾆﾜ ﾘｮｳﾀ</t>
  </si>
  <si>
    <t>前田  遼太 2</t>
  </si>
  <si>
    <t>ﾏｴﾀﾞ ﾘｮｳﾀ</t>
  </si>
  <si>
    <t>山本  太一 2</t>
  </si>
  <si>
    <t>ﾔﾏﾓﾄ ﾀｲﾁ</t>
  </si>
  <si>
    <t>酒井    優 2</t>
  </si>
  <si>
    <t>伏井    翠 2</t>
  </si>
  <si>
    <t>ﾌｼｲ ｽｲ</t>
  </si>
  <si>
    <t>葉山洸千代 3</t>
  </si>
  <si>
    <t>市島  優樹 3</t>
  </si>
  <si>
    <t>佐藤  和哉 3</t>
  </si>
  <si>
    <t>森    悠登 3</t>
  </si>
  <si>
    <t>ﾓﾘ ﾊﾙﾄ</t>
  </si>
  <si>
    <t>西村  颯真 3</t>
  </si>
  <si>
    <t>蓑田  昊汰 3</t>
  </si>
  <si>
    <t>別芝  諒也 3</t>
  </si>
  <si>
    <t>南野  翔太 3</t>
  </si>
  <si>
    <t>大出  悠人 3</t>
  </si>
  <si>
    <t>荒井  大輝 3</t>
  </si>
  <si>
    <t>村井  新汰 3</t>
  </si>
  <si>
    <t>伊藤  立希 3</t>
  </si>
  <si>
    <t>品川    蓮 3</t>
  </si>
  <si>
    <t>釘宮  壮佑 3</t>
  </si>
  <si>
    <t>橋    陸仁 3</t>
  </si>
  <si>
    <t>国富  悠斗 2</t>
  </si>
  <si>
    <t>ｸﾆﾄﾐ ﾕｳﾄ</t>
  </si>
  <si>
    <t>雫    友翔 2</t>
  </si>
  <si>
    <t>ｼｽﾞｸ ﾕｳﾄ</t>
  </si>
  <si>
    <t>浅井  雄介 2</t>
  </si>
  <si>
    <t>ｱｻｲ ﾕｳｽｹ</t>
  </si>
  <si>
    <t>横山  智大 2</t>
  </si>
  <si>
    <t>ﾖｺﾔﾏ ﾄﾓﾋﾛ</t>
  </si>
  <si>
    <t>小笹  涼太 2</t>
  </si>
  <si>
    <t>ｵｻﾞｻ ﾘｮｳﾀ</t>
  </si>
  <si>
    <t>小西  颯太 2</t>
  </si>
  <si>
    <t>ｺﾆｼ ﾊﾔﾀ</t>
  </si>
  <si>
    <t>田口  煌稀 2</t>
  </si>
  <si>
    <t>ﾀｸﾞﾁ ｺｳｷ</t>
  </si>
  <si>
    <t>德田  直人 3</t>
  </si>
  <si>
    <t>金森  結叶 2</t>
  </si>
  <si>
    <t>ｶﾈﾓﾘ ﾕｲﾄ</t>
  </si>
  <si>
    <t>飯田    蓮 2</t>
  </si>
  <si>
    <t>ｲｲﾀﾞ ﾚﾝ</t>
  </si>
  <si>
    <t>江崎  龍己 2</t>
  </si>
  <si>
    <t>ｴｻｷ ﾘｭｳｷ</t>
  </si>
  <si>
    <t>石田  凌太 2</t>
  </si>
  <si>
    <t>ｲｼﾀﾞ ﾘｮｳﾀ</t>
  </si>
  <si>
    <t>勢志  晴樹 2</t>
  </si>
  <si>
    <t>ｾｼ ﾊﾙｷ</t>
  </si>
  <si>
    <t>新垣  丈琉 3</t>
  </si>
  <si>
    <t>佐藤    隼 3</t>
  </si>
  <si>
    <t>獅子内希悠 2</t>
  </si>
  <si>
    <t>ｼｼﾅｲ ﾕｳ</t>
  </si>
  <si>
    <t>篠畑矢真翔 2</t>
  </si>
  <si>
    <t>ｼﾉﾊﾀ ﾔﾏﾄ</t>
  </si>
  <si>
    <t>原田    蓮 2</t>
  </si>
  <si>
    <t>ﾊﾗﾀﾞ ﾚﾝ</t>
  </si>
  <si>
    <t>吉田  國鷹 2</t>
  </si>
  <si>
    <t>ﾖｼﾀﾞ ｸﾆﾀｶ</t>
  </si>
  <si>
    <t>井上  大雅 2</t>
  </si>
  <si>
    <t>ｲﾉｳｴ ﾀｲｶﾞ</t>
  </si>
  <si>
    <t>田原  蒼太 2</t>
  </si>
  <si>
    <t>ﾀﾊﾗ ｿｳﾀ</t>
  </si>
  <si>
    <t>植田  葉瑠 3</t>
  </si>
  <si>
    <t>大庭  佑月 3</t>
  </si>
  <si>
    <t>鎌倉    希 3</t>
  </si>
  <si>
    <t>鎌田  蒼平 3</t>
  </si>
  <si>
    <t>國本    駿 3</t>
  </si>
  <si>
    <t>坂本  悠真 3</t>
  </si>
  <si>
    <t>城屋敷  篤 3</t>
  </si>
  <si>
    <t>中島  慶悟 3</t>
  </si>
  <si>
    <t>中村    旬 3</t>
  </si>
  <si>
    <t>藤村航太郎 3</t>
  </si>
  <si>
    <t>槇野晄太郎 3</t>
  </si>
  <si>
    <t>宮本  武典 3</t>
  </si>
  <si>
    <t>向井  恒稀 3</t>
  </si>
  <si>
    <t>三浦  維央 3</t>
  </si>
  <si>
    <t>坂田  夕海 2</t>
  </si>
  <si>
    <t>ｻｶﾀ ﾕｳﾅ</t>
  </si>
  <si>
    <t>岩崎  令依 2</t>
  </si>
  <si>
    <t>ｲﾜｻｷ ﾚｲ</t>
  </si>
  <si>
    <t>片山  慎也 2</t>
  </si>
  <si>
    <t>ｶﾀﾔﾏ ｼﾝﾔ</t>
  </si>
  <si>
    <t>衣笠  翔馬 2</t>
  </si>
  <si>
    <t>ｷﾇｶﾞｻ ｼｮｳﾏ</t>
  </si>
  <si>
    <t>坂口  大悟 2</t>
  </si>
  <si>
    <t>ｻｶｸﾞﾁ ﾀﾞｲｺﾞ</t>
  </si>
  <si>
    <t>田村  峻也 2</t>
  </si>
  <si>
    <t>ﾀﾑﾗ ｼｭﾝﾔ</t>
  </si>
  <si>
    <t>豊田  瑛士 2</t>
  </si>
  <si>
    <t>ﾄﾖﾀﾞ ｴｲｼﾞ</t>
  </si>
  <si>
    <t>永井  悠介 2</t>
  </si>
  <si>
    <t>ﾅｶﾞｲ ﾕｳｽｹ</t>
  </si>
  <si>
    <t>畑野  駿亮 2</t>
  </si>
  <si>
    <t>ﾊﾀﾉ ｼｭﾝｽｹ</t>
  </si>
  <si>
    <t>真鍋  斗生 2</t>
  </si>
  <si>
    <t>ﾏﾅﾍﾞ ﾄｳｲ</t>
  </si>
  <si>
    <t>水野  透麻 2</t>
  </si>
  <si>
    <t>ﾐｽﾞﾉ ﾄｳﾏ</t>
  </si>
  <si>
    <t>本﨑  大湖 2</t>
  </si>
  <si>
    <t>ﾓﾄｻﾞｷ ﾀﾞｲｺﾞ</t>
  </si>
  <si>
    <t>山根  大空 2</t>
  </si>
  <si>
    <t>ﾔﾏﾈ ｿﾗ</t>
  </si>
  <si>
    <t>弓場  啓司 2</t>
  </si>
  <si>
    <t>ﾕﾝﾊﾞ ｹｲｼﾞ</t>
  </si>
  <si>
    <t>松風    海 3</t>
  </si>
  <si>
    <t>今西  勇葵 3</t>
  </si>
  <si>
    <t>辰己  恭一 3</t>
  </si>
  <si>
    <t>前田朔太朗 3</t>
  </si>
  <si>
    <t>本池  柚太 3</t>
  </si>
  <si>
    <t>米澤  隼人 3</t>
  </si>
  <si>
    <t>上田禮次郎 3</t>
  </si>
  <si>
    <t>土井  優太 3</t>
  </si>
  <si>
    <t>丸山  結翔 3</t>
  </si>
  <si>
    <t>森本  啓太 3</t>
  </si>
  <si>
    <t>阿部  真士 3</t>
  </si>
  <si>
    <t>小原  匠海 3</t>
  </si>
  <si>
    <t>辻  那悠太 3</t>
  </si>
  <si>
    <t>向井    円 3</t>
  </si>
  <si>
    <t>山中  秀真 3</t>
  </si>
  <si>
    <t>吉田  祐大 2</t>
  </si>
  <si>
    <t>ﾖｼﾀﾞ ﾕｳﾀﾞｲ</t>
  </si>
  <si>
    <t>皆川晃太朗 2</t>
  </si>
  <si>
    <t>ﾐﾅｶﾞﾜ ｺｳﾀﾛｳ</t>
  </si>
  <si>
    <t>間  研一郎 2</t>
  </si>
  <si>
    <t>ﾊｻﾞﾏ ｹﾝｲﾁﾛｳ</t>
  </si>
  <si>
    <t>楠本    秀 2</t>
  </si>
  <si>
    <t>ｸｽﾓﾄ ｼｭｳ</t>
  </si>
  <si>
    <t>薦田  泰知 2</t>
  </si>
  <si>
    <t>ｺﾓﾀﾞ ﾀｲﾁ</t>
  </si>
  <si>
    <t>大塚  晴久 2</t>
  </si>
  <si>
    <t>ｵｵﾂｶ ﾊｸ</t>
  </si>
  <si>
    <t>小畑  歩己 2</t>
  </si>
  <si>
    <t>ｵﾊﾞﾀ ｱﾕﾐ</t>
  </si>
  <si>
    <t>佐奈  琉成 2</t>
  </si>
  <si>
    <t>ｻﾅ ﾘｭｳｾｲ</t>
  </si>
  <si>
    <t>澤田  壮真 2</t>
  </si>
  <si>
    <t>ｻﾜﾀﾞ ｿｳﾏ</t>
  </si>
  <si>
    <t>渋谷  宥成 2</t>
  </si>
  <si>
    <t>ｼﾌﾞﾔ ﾕｳｾｲ</t>
  </si>
  <si>
    <t>中井  柊駕 2</t>
  </si>
  <si>
    <t>ﾅｶｲ ｼｭｳｶﾞ</t>
  </si>
  <si>
    <t>福家  佑樹 2</t>
  </si>
  <si>
    <t>ﾌｹ ﾕｷ</t>
  </si>
  <si>
    <t>三隅  利音 2</t>
  </si>
  <si>
    <t>ﾐｽﾐ ﾘｵﾝ</t>
  </si>
  <si>
    <t>山中  悠輔 2</t>
  </si>
  <si>
    <t>ﾔﾏﾅｶ ﾕｳｽｹ</t>
  </si>
  <si>
    <t>横山  数馬 2</t>
  </si>
  <si>
    <t>ﾖｺﾔﾏ ｶｽﾞﾏ</t>
  </si>
  <si>
    <t>杉原  大悟 2</t>
  </si>
  <si>
    <t>ｽｷﾞﾊﾗ ﾀﾞｲｺﾞ</t>
  </si>
  <si>
    <t>西田  温哉 3</t>
  </si>
  <si>
    <t>廣田  大珂 3</t>
  </si>
  <si>
    <t>松林  和哉 3</t>
  </si>
  <si>
    <t>権田  雅暉 3</t>
  </si>
  <si>
    <t>小柳  柊那 3</t>
  </si>
  <si>
    <t>鳥本    翼 2</t>
  </si>
  <si>
    <t>ﾄﾘﾓﾄ ﾂﾊﾞｻ</t>
  </si>
  <si>
    <t>畦地  一輝 2</t>
  </si>
  <si>
    <t>ｱｾﾞﾁ ｶｽﾞｷ</t>
  </si>
  <si>
    <t>森    彬良 2</t>
  </si>
  <si>
    <t>ﾓﾘ ｱｷﾗ</t>
  </si>
  <si>
    <t>髙嶋  悠翔 2</t>
  </si>
  <si>
    <t>ﾀｶｼﾏ ﾊﾙﾄ</t>
  </si>
  <si>
    <t>小松  幸平 2</t>
  </si>
  <si>
    <t>ｺﾏﾂ ｺｳﾍｲ</t>
  </si>
  <si>
    <t>𠮷川  一輝( 2</t>
  </si>
  <si>
    <t>ﾖｼｶﾜ ｶｽﾞｷ</t>
  </si>
  <si>
    <t>小玉  拓海 2</t>
  </si>
  <si>
    <t>ｺﾀﾞﾏ ﾀｸﾐ</t>
  </si>
  <si>
    <t>三田  悠生 2</t>
  </si>
  <si>
    <t>ﾐﾀ ﾕｳｾｲ</t>
  </si>
  <si>
    <t>添田  倖大 2</t>
  </si>
  <si>
    <t>ｿｴﾀﾞ ｺｳﾀﾞｲ</t>
  </si>
  <si>
    <t>栗屋  岳弘 2</t>
  </si>
  <si>
    <t>ｸﾘﾔ ﾀｹﾋﾛ</t>
  </si>
  <si>
    <t>尾上  航大 3</t>
  </si>
  <si>
    <t>木宮  肇太 3</t>
  </si>
  <si>
    <t>溝邉  翔大 3</t>
  </si>
  <si>
    <t>浅井  蒼天 3</t>
  </si>
  <si>
    <t>春田  圭悟 3</t>
  </si>
  <si>
    <t>濵    英汰 3</t>
  </si>
  <si>
    <t>藤本  光祐 3</t>
  </si>
  <si>
    <t>神木  彗汰 3</t>
  </si>
  <si>
    <t>山橋  颯斗 3</t>
  </si>
  <si>
    <t>松田  大空 3</t>
  </si>
  <si>
    <t>佐藤  由朔 3</t>
  </si>
  <si>
    <t>山内  悠生 3</t>
  </si>
  <si>
    <t>稲荷  優真 3</t>
  </si>
  <si>
    <t>平木  大智 3</t>
  </si>
  <si>
    <t>田村  駿英 3</t>
  </si>
  <si>
    <t>薮田  紘生 2</t>
  </si>
  <si>
    <t>ﾔﾌﾞﾀ ｺｳｷ</t>
  </si>
  <si>
    <t>榎本  理人 2</t>
  </si>
  <si>
    <t>ｴﾉﾓﾄ ﾘﾄ</t>
  </si>
  <si>
    <t>髙橋  秀弥 2</t>
  </si>
  <si>
    <t>ﾀｶﾊｼ ｼｭｳﾔ</t>
  </si>
  <si>
    <t>吉成  敬斗 2</t>
  </si>
  <si>
    <t>ﾖｼﾅﾘ ﾊﾔﾄ</t>
  </si>
  <si>
    <t>上野    心 2</t>
  </si>
  <si>
    <t>ｳｴﾉ ｼﾝ</t>
  </si>
  <si>
    <t>野口  征歩 2</t>
  </si>
  <si>
    <t>ﾉｸﾞﾁ ﾕｷｱ</t>
  </si>
  <si>
    <t>西北苦楽園</t>
  </si>
  <si>
    <t>足立    葵 3</t>
  </si>
  <si>
    <t>栁川  文吾 3</t>
  </si>
  <si>
    <t>鈴池  研徳 3</t>
  </si>
  <si>
    <t>蕨野  凌多 3</t>
  </si>
  <si>
    <t>田中  智葵 2</t>
  </si>
  <si>
    <t>ﾀﾅｶ ﾄﾓｷ</t>
  </si>
  <si>
    <t>小田桐  旭 2</t>
  </si>
  <si>
    <t>ｵﾀﾞｷﾞﾘ ｱｻﾋ</t>
  </si>
  <si>
    <t>川邊  裕也 2</t>
  </si>
  <si>
    <t>ｶﾜﾍﾞ ﾋﾛﾔ</t>
  </si>
  <si>
    <t>北村    閃 2</t>
  </si>
  <si>
    <t>ｷﾀﾑﾗ ｾﾝ</t>
  </si>
  <si>
    <t>中村  隼士 2</t>
  </si>
  <si>
    <t>ﾅｶﾑﾗ ﾊﾔﾄ</t>
  </si>
  <si>
    <t>飯田    慶 2</t>
  </si>
  <si>
    <t>ｲｲﾀﾞ ｹｲ</t>
  </si>
  <si>
    <t>池端    陽 2</t>
  </si>
  <si>
    <t>ｲｹﾊﾞﾀ ﾖｳ</t>
  </si>
  <si>
    <t>尾河  遼也 2</t>
  </si>
  <si>
    <t>ｵｶﾞﾜ ﾘｮｳﾔ</t>
  </si>
  <si>
    <t>嶋田    陸 3</t>
  </si>
  <si>
    <t>杉本  賢祐 3</t>
  </si>
  <si>
    <t>三浦  瞬成 3</t>
  </si>
  <si>
    <t>中川健志朗 3</t>
  </si>
  <si>
    <t>竹村  晃琉 3</t>
  </si>
  <si>
    <t>河    旺佑 3</t>
  </si>
  <si>
    <t>岡田  耀仁 2</t>
  </si>
  <si>
    <t>ｵｶﾀﾞ ｱｷﾄ</t>
  </si>
  <si>
    <t>濵田  青波 2</t>
  </si>
  <si>
    <t>ﾊﾏﾀﾞ ｾｲﾊ</t>
  </si>
  <si>
    <t>原田  航汰 2</t>
  </si>
  <si>
    <t>ﾊﾗﾀﾞ ｺｳﾀ</t>
  </si>
  <si>
    <t>中谷  安吾 2</t>
  </si>
  <si>
    <t>ﾅｶﾀﾆ ｱﾝｺﾞ</t>
  </si>
  <si>
    <t>高橋  大地 2</t>
  </si>
  <si>
    <t>ﾀｶﾊｼ ﾀﾞｲﾁ</t>
  </si>
  <si>
    <t>櫻井  康多 2</t>
  </si>
  <si>
    <t>ｻｸﾗｲ ｺｳﾀ</t>
  </si>
  <si>
    <t>有野  将貴 2</t>
  </si>
  <si>
    <t>ｱﾘﾉ ﾏｻｷ</t>
  </si>
  <si>
    <t>射場  涼成 3</t>
  </si>
  <si>
    <t>福竹  照彦 2</t>
  </si>
  <si>
    <t>ﾌｸﾀｹ ﾃﾙﾋｺ</t>
  </si>
  <si>
    <t>磯山直太郎 2</t>
  </si>
  <si>
    <t>ｲｿﾔﾏ ﾅｵﾀﾛｳ</t>
  </si>
  <si>
    <t>今里  哉斗 2</t>
  </si>
  <si>
    <t>ｲﾏｻﾞﾄ ｶﾅﾄ</t>
  </si>
  <si>
    <t>同免木  蓮 2</t>
  </si>
  <si>
    <t>ﾄﾞｳﾒﾝｷ ﾚﾝ</t>
  </si>
  <si>
    <t>山﨑  颯太 2</t>
  </si>
  <si>
    <t>ﾔﾏｻｷ ｿｳﾀ</t>
  </si>
  <si>
    <t>後藤  真治 2</t>
  </si>
  <si>
    <t>ｺﾞﾄｳ ｼﾝｼﾞ</t>
  </si>
  <si>
    <t>山下  雅仁 2</t>
  </si>
  <si>
    <t>ﾔﾏｼﾀ ﾏｻﾋﾄ</t>
  </si>
  <si>
    <t>辻    壮真 2</t>
  </si>
  <si>
    <t>ﾂｼﾞ ｼｮｳﾏ</t>
  </si>
  <si>
    <t>鈴木  海生 2</t>
  </si>
  <si>
    <t>ｽｽﾞｷ ｶｲ</t>
  </si>
  <si>
    <t>田中  優也 2</t>
  </si>
  <si>
    <t>ﾀﾅｶ ﾕｳﾔ</t>
  </si>
  <si>
    <t>東    航平 2</t>
  </si>
  <si>
    <t>ｱｽﾞﾏ ｺｳﾍｲ</t>
  </si>
  <si>
    <t>川原  一輝 2</t>
  </si>
  <si>
    <t>ｶﾜﾊﾗ ｲﾂｷ</t>
  </si>
  <si>
    <t>藤原  直人 2</t>
  </si>
  <si>
    <t>ﾌｼﾞﾜﾗ ﾅｵﾄ</t>
  </si>
  <si>
    <t>濱田  知洋 2</t>
  </si>
  <si>
    <t>ﾊﾏﾀﾞ ﾁﾋﾛ</t>
  </si>
  <si>
    <t>奥村  悠誓 2</t>
  </si>
  <si>
    <t>ｵｸﾑﾗ ﾕｳｾｲ</t>
  </si>
  <si>
    <t>菅沼    剛 3</t>
  </si>
  <si>
    <t>大谷  祐晴 3</t>
  </si>
  <si>
    <t>加藤  友斗 3</t>
  </si>
  <si>
    <t>宮本  一輝 3</t>
  </si>
  <si>
    <t>松岡  南翔 3</t>
  </si>
  <si>
    <t>ﾏﾂｵｶ ﾐﾅﾄ</t>
  </si>
  <si>
    <t>杉本  修宇 3</t>
  </si>
  <si>
    <t>ｽｷﾞﾓﾄ ｼｭｳ</t>
  </si>
  <si>
    <t>逵    祐介 3</t>
  </si>
  <si>
    <t>ﾂｼﾞ ﾕｳｽｹ</t>
  </si>
  <si>
    <t>関本  雅久 2</t>
  </si>
  <si>
    <t>ｾｷﾓﾄ ｶﾞｸ</t>
  </si>
  <si>
    <t>西坂  虹勢 3</t>
  </si>
  <si>
    <t>岩本  拓翔 3</t>
  </si>
  <si>
    <t>岸本  祐真 3</t>
  </si>
  <si>
    <t>平間    禮 3</t>
  </si>
  <si>
    <t>宮本    義 3</t>
  </si>
  <si>
    <t>瀧    彰太 3</t>
  </si>
  <si>
    <t>吉井  聡明 3</t>
  </si>
  <si>
    <t>赤堀  永真 2</t>
  </si>
  <si>
    <t>ｱｶﾎﾘ ﾊﾙﾏ</t>
  </si>
  <si>
    <t>岩鶴  泰知 2</t>
  </si>
  <si>
    <t>ｲﾜﾂﾙ ﾀｲﾁ</t>
  </si>
  <si>
    <t>滝田  航太 2</t>
  </si>
  <si>
    <t>ﾀｷﾀ ｺｳﾀ</t>
  </si>
  <si>
    <t>田中航大郎 2</t>
  </si>
  <si>
    <t>ﾀﾅｶ ｺｳﾀﾛｳ</t>
  </si>
  <si>
    <t>松田    類 2</t>
  </si>
  <si>
    <t>ﾏﾂﾀﾞ ﾙｲ</t>
  </si>
  <si>
    <t>江川  薫瑠 2</t>
  </si>
  <si>
    <t>ｴｶﾞﾜ ｶｵﾙ</t>
  </si>
  <si>
    <t>児玉  蒼士 2</t>
  </si>
  <si>
    <t>ｺﾀﾞﾏ ｱｵｼ</t>
  </si>
  <si>
    <t>眞岩  亮侑 2</t>
  </si>
  <si>
    <t>ﾏｲﾜ ﾘｮｳ</t>
  </si>
  <si>
    <t>佐々木崚成 2</t>
  </si>
  <si>
    <t>ｻｻｷ ﾘｮｳｾｲ</t>
  </si>
  <si>
    <t>関西学院</t>
  </si>
  <si>
    <t>門脇  瑛人 3</t>
  </si>
  <si>
    <t>古今堂辰弥 3</t>
  </si>
  <si>
    <t>井上  拓海 3</t>
  </si>
  <si>
    <t>唐川  侑大 3</t>
  </si>
  <si>
    <t>菅江  奏太 3</t>
  </si>
  <si>
    <t>角谷  俊輔 3</t>
  </si>
  <si>
    <t>藤原  大輝 3</t>
  </si>
  <si>
    <t>ﾌｼﾞﾜﾗ ﾀﾞｲｷ</t>
  </si>
  <si>
    <t>今井  琉仁 3</t>
  </si>
  <si>
    <t>ｲﾏｲ ﾘｭｳﾄ</t>
  </si>
  <si>
    <t>飯森  慎介 3</t>
  </si>
  <si>
    <t>ｲｲﾓﾘ ｼﾝｽｹ</t>
  </si>
  <si>
    <t>中嶋    浬 3</t>
  </si>
  <si>
    <t>ﾅｶｼﾞﾏ ｶｲﾘ</t>
  </si>
  <si>
    <t>大東  真空 3</t>
  </si>
  <si>
    <t>ｵｵﾋｶﾞｼ ﾏﾋﾛ</t>
  </si>
  <si>
    <t>楠本  幸助 2</t>
  </si>
  <si>
    <t>ｸｽﾓﾄ ｺｳｽｹ</t>
  </si>
  <si>
    <t>網内  創大 2</t>
  </si>
  <si>
    <t>ｱﾐｳﾁ ｿｳﾀﾞｲ</t>
  </si>
  <si>
    <t>土井  瑛太 2</t>
  </si>
  <si>
    <t>ﾄﾞｲ ｴｲﾀ</t>
  </si>
  <si>
    <t>中嶋  悠裕 2</t>
  </si>
  <si>
    <t>ﾅｶｼﾞﾏ ﾕｳｽｹ</t>
  </si>
  <si>
    <t>平加  佳志 2</t>
  </si>
  <si>
    <t>ﾋﾗｶ ｹｲｼ</t>
  </si>
  <si>
    <t>杉井  陸人 2</t>
  </si>
  <si>
    <t>ｽｷﾞｲ ﾘｸﾄ</t>
  </si>
  <si>
    <t>森田  智哉 2</t>
  </si>
  <si>
    <t>ﾓﾘﾀ ﾄﾓﾔ</t>
  </si>
  <si>
    <t>辰巳  佳祐 2</t>
  </si>
  <si>
    <t>ﾀﾂﾐ ｹｲｽｹ</t>
  </si>
  <si>
    <t>山下    蓮 2</t>
  </si>
  <si>
    <t>ﾔﾏｼﾀ ﾚﾝ</t>
  </si>
  <si>
    <t>桑田  悠生 2</t>
  </si>
  <si>
    <t>ｸﾜﾀ ﾕｳｾｲ</t>
  </si>
  <si>
    <t>安樂    哲 2</t>
  </si>
  <si>
    <t>ｱﾝﾗｸ ｻﾄﾙ</t>
  </si>
  <si>
    <t>今西  勇晴 2</t>
  </si>
  <si>
    <t>ｲﾏﾆｼ ﾕｳｾｲ</t>
  </si>
  <si>
    <t>谷    謙志 2</t>
  </si>
  <si>
    <t>ﾀﾆ ｹﾝｼ</t>
  </si>
  <si>
    <t>清水  裕充 2</t>
  </si>
  <si>
    <t>ｼﾐｽﾞ ﾋﾛﾐﾁ</t>
  </si>
  <si>
    <t>成田  斗真 2</t>
  </si>
  <si>
    <t>ﾅﾘﾀ ﾄｳﾏ</t>
  </si>
  <si>
    <t>松本    響 2</t>
  </si>
  <si>
    <t>ﾏﾂﾓﾄ ｷｮｳ</t>
  </si>
  <si>
    <t>梅田  春翔 2</t>
  </si>
  <si>
    <t>ｳﾒﾀﾞ ﾊﾙﾄ</t>
  </si>
  <si>
    <t>山本  圭悟 2</t>
  </si>
  <si>
    <t>ﾔﾏﾓﾄ ｹｲｺﾞ</t>
  </si>
  <si>
    <t>村上  晃大 2</t>
  </si>
  <si>
    <t>ﾑﾗｶﾐ ｺｳﾀﾞｲ</t>
  </si>
  <si>
    <t>土井  敬太 3</t>
  </si>
  <si>
    <t>小泉  雄万 3</t>
  </si>
  <si>
    <t>市川  直幹 3</t>
  </si>
  <si>
    <t>鈴木  優斗 2</t>
  </si>
  <si>
    <t>ｽｽﾞｷ ﾋﾛﾄ</t>
  </si>
  <si>
    <t>土居  祐貴 2</t>
  </si>
  <si>
    <t>ﾄﾞｲ ﾕｳｷ</t>
  </si>
  <si>
    <t>舛永  啓泰 2</t>
  </si>
  <si>
    <t>ﾏｽﾅｶﾞ ﾋﾛﾔｽ</t>
  </si>
  <si>
    <t>田淵  頌大 2</t>
  </si>
  <si>
    <t>ﾀﾌﾞﾁ ｼｮｳﾀ</t>
  </si>
  <si>
    <t>浜松  そら 2</t>
  </si>
  <si>
    <t>ﾊﾏﾏﾂ ｿﾗ</t>
  </si>
  <si>
    <t>阿部  蒼馬 2</t>
  </si>
  <si>
    <t>ｱﾍﾞ ｿｳﾏ</t>
  </si>
  <si>
    <t>元井  太智 2</t>
  </si>
  <si>
    <t>ﾓﾄｲ ﾀﾞｲﾁ</t>
  </si>
  <si>
    <t>髙松  祢徳 2</t>
  </si>
  <si>
    <t>ﾀｶﾏﾂ ﾅｲﾄ</t>
  </si>
  <si>
    <t>三本松佑茉 2</t>
  </si>
  <si>
    <t>ｻﾝﾎﾞﾝﾏﾂ ﾕｳﾏ</t>
  </si>
  <si>
    <t>増谷  佑太 2</t>
  </si>
  <si>
    <t>ﾏｽﾀﾆ ﾕｳﾀ</t>
  </si>
  <si>
    <t>山本  修大 2</t>
  </si>
  <si>
    <t>ﾔﾏﾓﾄ ﾖｼﾋﾛ</t>
  </si>
  <si>
    <t>川島  輝晃 2</t>
  </si>
  <si>
    <t>ｶﾜｼﾏ ﾃﾙｱｷ</t>
  </si>
  <si>
    <t>小津  惺太 2</t>
  </si>
  <si>
    <t>ｵﾂﾞ ｾｲﾀ</t>
  </si>
  <si>
    <t>佐野本大地 2</t>
  </si>
  <si>
    <t>ｻﾉﾓﾄ ﾀﾞｲﾁ</t>
  </si>
  <si>
    <t>谷口  蒼佑 2</t>
  </si>
  <si>
    <t>徳山  泰輝 2</t>
  </si>
  <si>
    <t>村上  慧宕 2</t>
  </si>
  <si>
    <t>ﾑﾗｶﾐ ｹｲｺﾞ</t>
  </si>
  <si>
    <t>横山  千尋 2</t>
  </si>
  <si>
    <t>ﾖｺﾔﾏ ﾁﾋﾛ</t>
  </si>
  <si>
    <t>野口  大成 2</t>
  </si>
  <si>
    <t>ﾉｸﾞﾁ ﾀｲｾｲ</t>
  </si>
  <si>
    <t>太田  継聖 2</t>
  </si>
  <si>
    <t>ｵｵﾀ ｹｲｾｲ</t>
  </si>
  <si>
    <t>品田  翔伍 2</t>
  </si>
  <si>
    <t>ｼﾅﾀﾞ ｼｮｳｺﾞ</t>
  </si>
  <si>
    <t>堤    仁真 2</t>
  </si>
  <si>
    <t>ﾂﾂﾐ ﾄｵﾏ</t>
  </si>
  <si>
    <t>杉谷  悠真 2</t>
  </si>
  <si>
    <t>ｽｷﾞﾀﾆ ﾊﾙﾏ</t>
  </si>
  <si>
    <t>西海  光馬 3</t>
  </si>
  <si>
    <t>岩上琥太朗 3</t>
  </si>
  <si>
    <t>伊藤  拓海 3</t>
  </si>
  <si>
    <t>大野  遥矢 3</t>
  </si>
  <si>
    <t>塩田  拓未 3</t>
  </si>
  <si>
    <t>谷田颯太朗 3</t>
  </si>
  <si>
    <t>中里  唯人 3</t>
  </si>
  <si>
    <t>西向    蒼 3</t>
  </si>
  <si>
    <t>馬場  祐多 3</t>
  </si>
  <si>
    <t>林    大貴 3</t>
  </si>
  <si>
    <t>南    唯嘉 3</t>
  </si>
  <si>
    <t>持田  空我 3</t>
  </si>
  <si>
    <t>松本  羚也 3</t>
  </si>
  <si>
    <t>楊井  大貴 3</t>
  </si>
  <si>
    <t>大和    煌 3</t>
  </si>
  <si>
    <t>米田  尚恭 2</t>
  </si>
  <si>
    <t>ｺﾒﾀﾞ ﾅｵﾕｷ</t>
  </si>
  <si>
    <t>椎谷  雄樹 2</t>
  </si>
  <si>
    <t>ｼｲﾀﾆ ﾕｳｷ</t>
  </si>
  <si>
    <t>須内  遙也 2</t>
  </si>
  <si>
    <t>ｽｳﾁ ﾊﾙﾔ</t>
  </si>
  <si>
    <t>辻    結太 2</t>
  </si>
  <si>
    <t>ﾂｼﾞ ﾕｳﾀ</t>
  </si>
  <si>
    <t>富田  周佑 2</t>
  </si>
  <si>
    <t>ﾄﾐﾀ ｼｭｳｽｹ</t>
  </si>
  <si>
    <t>福沢  賢心 2</t>
  </si>
  <si>
    <t>ﾌｸｻﾞﾜ ｹﾝｼﾝ</t>
  </si>
  <si>
    <t>舟橋  奏佑 2</t>
  </si>
  <si>
    <t>ﾌﾅﾊｼ ｿｳｽｹ</t>
  </si>
  <si>
    <t>井倉  琉惺 2</t>
  </si>
  <si>
    <t>ｲｸﾗ ﾘｭｳｾｲ</t>
  </si>
  <si>
    <t>池田  稜弥 2</t>
  </si>
  <si>
    <t>ｲｹﾀﾞ ﾘｮｳﾔ</t>
  </si>
  <si>
    <t>金井  俊弥 2</t>
  </si>
  <si>
    <t>ｶﾅｲ ｼｭﾝﾔ</t>
  </si>
  <si>
    <t>小阪  琉碧 2</t>
  </si>
  <si>
    <t>ｺｻｶ ﾘｭｳｾｲ</t>
  </si>
  <si>
    <t>髙橋  祐翔 3</t>
  </si>
  <si>
    <t>中川  透輪 3</t>
  </si>
  <si>
    <t>西森  真賢 3</t>
  </si>
  <si>
    <t>菅生  汰朗 3</t>
  </si>
  <si>
    <t>北住  惟央 3</t>
  </si>
  <si>
    <t>清島  信惇 3</t>
  </si>
  <si>
    <t>三好  爽介 3</t>
  </si>
  <si>
    <t>大北  祥平 3</t>
  </si>
  <si>
    <t>柴田  昊明 3</t>
  </si>
  <si>
    <t>津村  将希 3</t>
  </si>
  <si>
    <t>濵    悠太 3</t>
  </si>
  <si>
    <t>小倉    皓 3</t>
  </si>
  <si>
    <t>徳穂  隼祐 3</t>
  </si>
  <si>
    <t>小谷  純己 2</t>
  </si>
  <si>
    <t>ｺﾀﾆ ｱﾂｷ</t>
  </si>
  <si>
    <t>森    祐太 2</t>
  </si>
  <si>
    <t>ﾓﾘ ﾕｳﾀ</t>
  </si>
  <si>
    <t>鎌田  大翔 2</t>
  </si>
  <si>
    <t>ｶﾏﾀﾞ ﾊﾙﾄ</t>
  </si>
  <si>
    <t>中野    樹 2</t>
  </si>
  <si>
    <t>ﾅｶﾉ ﾀﾂｷ</t>
  </si>
  <si>
    <t>小林  凌雅 2</t>
  </si>
  <si>
    <t>ｺﾊﾞﾔｼ ﾘｮｳｶﾞ</t>
  </si>
  <si>
    <t>久保田航陽 2</t>
  </si>
  <si>
    <t>ｸﾎﾞﾀ ｺｳﾖｳ</t>
  </si>
  <si>
    <t>古賀  大晴 2</t>
  </si>
  <si>
    <t>ｺｶﾞ ﾀｲｾｲ</t>
  </si>
  <si>
    <t>戸髙  友翔 2</t>
  </si>
  <si>
    <t>ﾄﾀﾞｶ ﾕｳﾄ</t>
  </si>
  <si>
    <t>森岡  咲太 2</t>
  </si>
  <si>
    <t>ﾓﾘｵｶ ｼｮｳﾀ</t>
  </si>
  <si>
    <t>伊藤  旬輝 2</t>
  </si>
  <si>
    <t>ｲﾄｳ ｼｭﾝｷ</t>
  </si>
  <si>
    <t>中西  宏将 2</t>
  </si>
  <si>
    <t>ﾅｶﾆｼ ﾋﾛﾄ</t>
  </si>
  <si>
    <t>井上    葵 2</t>
  </si>
  <si>
    <t>ｲﾉｳｴ ｱｵｲ</t>
  </si>
  <si>
    <t>丸田  陸人 3</t>
  </si>
  <si>
    <t>頃安  陽仁 3</t>
  </si>
  <si>
    <t>藤枝  晴生 3</t>
  </si>
  <si>
    <t>立花  将大 2</t>
  </si>
  <si>
    <t>ﾀﾁﾊﾞﾅ ｼｮｳﾄ</t>
  </si>
  <si>
    <t>宮脇  唯人 2</t>
  </si>
  <si>
    <t>ﾐﾔﾜｷ ﾕｲﾄ</t>
  </si>
  <si>
    <t>岡野  琉生 2</t>
  </si>
  <si>
    <t>ｵｶﾉ ﾙｲ</t>
  </si>
  <si>
    <t>河岸  拓臣 2</t>
  </si>
  <si>
    <t>ｶﾜｷﾞｼ ﾀｸﾐ</t>
  </si>
  <si>
    <t>寺田    隼 2</t>
  </si>
  <si>
    <t>ﾃﾗﾀﾞ ﾊﾔﾄ</t>
  </si>
  <si>
    <t>村社  春希 2</t>
  </si>
  <si>
    <t>ﾑﾗｺｿ ﾊﾙｷ</t>
  </si>
  <si>
    <t>大久保歩成 3</t>
  </si>
  <si>
    <t>川﨑  稀生 3</t>
  </si>
  <si>
    <t>輔信  颯真 3</t>
  </si>
  <si>
    <t>田口  聖七 3</t>
  </si>
  <si>
    <t>鈴木    颯 3</t>
  </si>
  <si>
    <t>開田  陽大 2</t>
  </si>
  <si>
    <t>ｶｲﾀﾞ ﾊﾙﾄ</t>
  </si>
  <si>
    <t>向田  悠真 2</t>
  </si>
  <si>
    <t>ﾑｺｳﾀﾞ ﾕｳﾏ</t>
  </si>
  <si>
    <t>松本  知樹 2</t>
  </si>
  <si>
    <t>ﾏﾂﾓﾄ ﾄﾓｷ</t>
  </si>
  <si>
    <t>常賀  陽斗 2</t>
  </si>
  <si>
    <t>ﾂﾈｶﾞ ﾊﾙﾄ</t>
  </si>
  <si>
    <t>畑佐  海翔 2</t>
  </si>
  <si>
    <t>ﾊﾀｻ ｶｲﾄ</t>
  </si>
  <si>
    <t>京兼  広汰 2</t>
  </si>
  <si>
    <t>ｷｮｳｶﾈ ｺｳﾀ</t>
  </si>
  <si>
    <t>佐藤昂太郎 2</t>
  </si>
  <si>
    <t>ｻﾄｳ ｺｳﾀﾛｳ</t>
  </si>
  <si>
    <t>御﨑  大輔 2</t>
  </si>
  <si>
    <t>ﾐｻｷ ﾀﾞｲｽｹ</t>
  </si>
  <si>
    <t>桑田  凌冴 2</t>
  </si>
  <si>
    <t>ｸﾜﾀ ﾘｮｳｶﾞ</t>
  </si>
  <si>
    <t>菅原  真樹 3</t>
  </si>
  <si>
    <t>川筋  泰輔 3</t>
  </si>
  <si>
    <t>平井  淳貴 3</t>
  </si>
  <si>
    <t>兵頭  玲音 3</t>
  </si>
  <si>
    <t>藤井  輝生 3</t>
  </si>
  <si>
    <t>米山  龍星 3</t>
  </si>
  <si>
    <t>若松  遼泰 3</t>
  </si>
  <si>
    <t>根占  航太 3</t>
  </si>
  <si>
    <t>ﾈｼﾞﾒ ｺｳﾀ</t>
  </si>
  <si>
    <t>河島  大翔 2</t>
  </si>
  <si>
    <t>ｶﾜｼﾏ ﾔﾏﾄ</t>
  </si>
  <si>
    <t>鈴木  庸平 2</t>
  </si>
  <si>
    <t>ｽｽﾞｷ ﾖｳﾍｲ</t>
  </si>
  <si>
    <t>土井慎太郎 2</t>
  </si>
  <si>
    <t>ﾄﾞｲ ｼﾝﾀﾛｳ</t>
  </si>
  <si>
    <t>本間    瞬 2</t>
  </si>
  <si>
    <t>ﾎﾝﾏ ｼｭﾝ</t>
  </si>
  <si>
    <t>小林  泰地 2</t>
  </si>
  <si>
    <t>ｺﾊﾞﾔｼ ﾀｲﾁ</t>
  </si>
  <si>
    <t>佐藤  聖悟 2</t>
  </si>
  <si>
    <t>ｻﾄｳ ｾｲｺﾞ</t>
  </si>
  <si>
    <t>佐藤  理雄 2</t>
  </si>
  <si>
    <t>ｻﾄｳ ﾘｵ</t>
  </si>
  <si>
    <t>田口  陽葵 2</t>
  </si>
  <si>
    <t>ﾀｸﾞﾁ ﾊﾙｷ</t>
  </si>
  <si>
    <t>中島  温太 2</t>
  </si>
  <si>
    <t>ﾅｶｼﾞﾏ ﾊﾙﾀ</t>
  </si>
  <si>
    <t>新田  啓翔 2</t>
  </si>
  <si>
    <t>ﾆｯﾀ ﾋﾛﾄ</t>
  </si>
  <si>
    <t>前田  大輝 2</t>
  </si>
  <si>
    <t>ﾏｴﾀﾞ ﾀﾞｲｷ</t>
  </si>
  <si>
    <t>前田  暦音 2</t>
  </si>
  <si>
    <t>ﾏｴﾀﾞ ﾚｵﾝ</t>
  </si>
  <si>
    <t>昌川  銀河 2</t>
  </si>
  <si>
    <t>ﾏｻｶﾜ ｷﾞﾝｶﾞ</t>
  </si>
  <si>
    <t>美吉  拓門 2</t>
  </si>
  <si>
    <t>ﾐﾖｼ ﾀｸﾄ</t>
  </si>
  <si>
    <t>吉田  捷人 2</t>
  </si>
  <si>
    <t>ﾖｼﾀﾞ ﾊﾔﾄ</t>
  </si>
  <si>
    <t>大杉    悠 3</t>
  </si>
  <si>
    <t>岡﨑  航輝 3</t>
  </si>
  <si>
    <t>垣本  和輝 3</t>
  </si>
  <si>
    <t>上良  幸土 3</t>
  </si>
  <si>
    <t>佐々木  優 3</t>
  </si>
  <si>
    <t>岡田  一真 3</t>
  </si>
  <si>
    <t>春田    敦 3</t>
  </si>
  <si>
    <t>引地  颯斗 3</t>
  </si>
  <si>
    <t>横江  秀虎 3</t>
  </si>
  <si>
    <t>ﾖｺｴ ﾋﾃﾞﾄﾗ</t>
  </si>
  <si>
    <t>市原宇宙斗 2</t>
  </si>
  <si>
    <t>ｲﾁﾊﾗ ｿﾗﾄ</t>
  </si>
  <si>
    <t>辻    拓馬 2</t>
  </si>
  <si>
    <t>ﾂｼﾞ ﾀｸﾏ</t>
  </si>
  <si>
    <t>小谷  陽太 2</t>
  </si>
  <si>
    <t>ｺﾀﾆ ﾖｳﾀ</t>
  </si>
  <si>
    <t>由永  叡梧 2</t>
  </si>
  <si>
    <t>ﾖｼﾅｶﾞ ｴｲｺﾞ</t>
  </si>
  <si>
    <t>泉谷  捷斗 2</t>
  </si>
  <si>
    <t>ｲｽﾞﾀﾆ ﾊﾔﾄ</t>
  </si>
  <si>
    <t>小林聡一郎 2</t>
  </si>
  <si>
    <t>ｺﾊﾞﾔｼ ｿｳｲﾁﾛｳ</t>
  </si>
  <si>
    <t>齊藤  天飛 2</t>
  </si>
  <si>
    <t>ｻｲﾄｳ ｿﾗﾄ</t>
  </si>
  <si>
    <t>野村  将晃 2</t>
  </si>
  <si>
    <t>ﾉﾑﾗ ﾏｻｱｷ</t>
  </si>
  <si>
    <t>深見  亮仁 2</t>
  </si>
  <si>
    <t>ﾌｶﾐ ｱｷﾋﾄ</t>
  </si>
  <si>
    <t>森口  智成 3</t>
  </si>
  <si>
    <t>山下  幸斗 3</t>
  </si>
  <si>
    <t>濱田  雄祐 3</t>
  </si>
  <si>
    <t>ﾊﾏﾀﾞ ﾕｳｽｹ</t>
  </si>
  <si>
    <t>長尾  羽琉 2</t>
  </si>
  <si>
    <t>ﾅｶﾞｵ ﾊﾙ</t>
  </si>
  <si>
    <t>伊藤  優月 2</t>
  </si>
  <si>
    <t>ｲﾄｳ ﾕﾂﾞｷ</t>
  </si>
  <si>
    <t>生田  宗輔 3</t>
  </si>
  <si>
    <t>稲林  伸崇 3</t>
  </si>
  <si>
    <t>浦山    翔 3</t>
  </si>
  <si>
    <t>音地  広翔 3</t>
  </si>
  <si>
    <t>香川    心 3</t>
  </si>
  <si>
    <t>山本  剛義 3</t>
  </si>
  <si>
    <t>上内  大成 2</t>
  </si>
  <si>
    <t>ｳｴｳﾁ ﾀｲｾｲ</t>
  </si>
  <si>
    <t>宇杉  伊織 2</t>
  </si>
  <si>
    <t>ｳｽｷﾞ ｲｵﾘ</t>
  </si>
  <si>
    <t>亀岡    脩 2</t>
  </si>
  <si>
    <t>ｶﾒｵｶ ｼｭｳ</t>
  </si>
  <si>
    <t>國岡潤之祐 2</t>
  </si>
  <si>
    <t>ｸﾆｵｶ ｼﾞｭﾝﾉｽｹ</t>
  </si>
  <si>
    <t>糀谷    颯 2</t>
  </si>
  <si>
    <t>ｺｳｼﾞﾀﾆ ｿｳ</t>
  </si>
  <si>
    <t>高橋    央 2</t>
  </si>
  <si>
    <t>ﾀｶﾊｼ ﾋﾛ</t>
  </si>
  <si>
    <t>髙見  蒼汰 2</t>
  </si>
  <si>
    <t>ﾀｶﾐ ｿｳﾀ</t>
  </si>
  <si>
    <t>髙森  蒼空 2</t>
  </si>
  <si>
    <t>ﾀｶﾓﾘ ｿﾗ</t>
  </si>
  <si>
    <t>武村  光流 2</t>
  </si>
  <si>
    <t>ﾀｹﾑﾗ ﾋｶﾙ</t>
  </si>
  <si>
    <t>寺床  賢人 2</t>
  </si>
  <si>
    <t>ﾃﾗﾄｺ ｹﾝﾄ</t>
  </si>
  <si>
    <t>三浦  琉虹 2</t>
  </si>
  <si>
    <t>ﾐｳﾗ ﾙｳｸ</t>
  </si>
  <si>
    <t>瀬戸口里輝 3</t>
  </si>
  <si>
    <t>ｾﾄｸﾞﾁ ｻﾄｷ</t>
  </si>
  <si>
    <t>佐々木琉毅 3</t>
  </si>
  <si>
    <t>笹倉  理音 3</t>
  </si>
  <si>
    <t>羽田野史弥 3</t>
  </si>
  <si>
    <t>髙橋  雄大 3</t>
  </si>
  <si>
    <t>ロバートソン悠 3</t>
  </si>
  <si>
    <t>ﾛﾊﾞｰﾄｿﾝ ﾕｳ</t>
  </si>
  <si>
    <t>上原  優也 3</t>
  </si>
  <si>
    <t>ｳｴﾊﾗ ﾕｳﾔ</t>
  </si>
  <si>
    <t>北坂桜太朗 2</t>
  </si>
  <si>
    <t>ｷﾀｻｶ ｵｳﾀﾛｳ</t>
  </si>
  <si>
    <t>福嶋  寛人 2</t>
  </si>
  <si>
    <t>ﾌｸｼﾏ ﾋﾛﾄ</t>
  </si>
  <si>
    <t>橋本  舷斗 2</t>
  </si>
  <si>
    <t>ﾊｼﾓﾄ ｹﾞﾝﾄ</t>
  </si>
  <si>
    <t>向田真太朗 2</t>
  </si>
  <si>
    <t>ﾑｺｳﾀﾞ ｼﾝﾀﾛｳ</t>
  </si>
  <si>
    <t>日髙  陽斗 3</t>
  </si>
  <si>
    <t>ﾋﾀﾞｶ ﾊﾙﾄ</t>
  </si>
  <si>
    <t>黒田  創介 3</t>
  </si>
  <si>
    <t>ｸﾛﾀﾞ ｿｳｽｹ</t>
  </si>
  <si>
    <t>立花  友雅 3</t>
  </si>
  <si>
    <t>中務  優和 3</t>
  </si>
  <si>
    <t>本多    翔 3</t>
  </si>
  <si>
    <t>村上  亮斗 3</t>
  </si>
  <si>
    <t>宇都宮航生 3</t>
  </si>
  <si>
    <t>田尻  敦己 3</t>
  </si>
  <si>
    <t>谷口  颯亮 3</t>
  </si>
  <si>
    <t>友成  悠太 3</t>
  </si>
  <si>
    <t>藤井    暖 3</t>
  </si>
  <si>
    <t>渡辺  雅樹 3</t>
  </si>
  <si>
    <t>橋本  翔太 3</t>
  </si>
  <si>
    <t>時本  悠生 2</t>
  </si>
  <si>
    <t>ﾄｷﾓﾄ ﾕｳｷ</t>
  </si>
  <si>
    <t>前田  育人 2</t>
  </si>
  <si>
    <t>ﾏｴﾀﾞ ｲｸﾄ</t>
  </si>
  <si>
    <t>楠田  蒼甫 2</t>
  </si>
  <si>
    <t>ｸｽﾀﾞ ｿｳｽｹ</t>
  </si>
  <si>
    <t>山崎  煌貴 2</t>
  </si>
  <si>
    <t>ﾔﾏｻｷ ｺｳｷ</t>
  </si>
  <si>
    <t>塚本旺士郎 2</t>
  </si>
  <si>
    <t>ﾂｶﾓﾄ ｵｳｼﾛｳ</t>
  </si>
  <si>
    <t>田中  皓久 2</t>
  </si>
  <si>
    <t>ﾀﾅｶ ｱｷﾋｻ</t>
  </si>
  <si>
    <t>水口  悠大 2</t>
  </si>
  <si>
    <t>ﾐｽﾞｸﾞﾁ ﾕｳﾀﾞｲ</t>
  </si>
  <si>
    <t>神園    樹 2</t>
  </si>
  <si>
    <t>ｶﾐｿﾞﾉ ｲﾂｷ</t>
  </si>
  <si>
    <t>中村  友海 2</t>
  </si>
  <si>
    <t>ﾅｶﾑﾗ ﾕｳﾏ</t>
  </si>
  <si>
    <t>高瀬  陽路 2</t>
  </si>
  <si>
    <t>ﾀｶｾ ﾋﾛ</t>
  </si>
  <si>
    <t>熊    悠翔 2</t>
  </si>
  <si>
    <t>ｸﾏ ﾕｳﾄ</t>
  </si>
  <si>
    <t>奥野  祥史 2</t>
  </si>
  <si>
    <t>ｵｸﾉ ﾖｼﾌﾐ</t>
  </si>
  <si>
    <t>澤田  翔太 2</t>
  </si>
  <si>
    <t>ｻﾜﾀﾞ ｼｮｳﾀ</t>
  </si>
  <si>
    <t>植田  七碧 2</t>
  </si>
  <si>
    <t>ｳｴﾀﾞ ﾅﾅﾐ</t>
  </si>
  <si>
    <t>樋口  祥斗 2</t>
  </si>
  <si>
    <t>ﾋｸﾞﾁ ﾖｼﾄ</t>
  </si>
  <si>
    <t>古賀  陽葵 2</t>
  </si>
  <si>
    <t>ｺｶﾞ ﾊﾙｷ</t>
  </si>
  <si>
    <t>小笠原和己 3</t>
  </si>
  <si>
    <t>田村    匠 2</t>
  </si>
  <si>
    <t>ﾀﾑﾗ ﾀｸﾐ</t>
  </si>
  <si>
    <t>四方  悠貴 3</t>
  </si>
  <si>
    <t>荻下直太郎 3</t>
  </si>
  <si>
    <t>田中  拓斗 2</t>
  </si>
  <si>
    <t>ﾀﾅｶ ﾀｸﾄ</t>
  </si>
  <si>
    <t>光吉  智央 2</t>
  </si>
  <si>
    <t>ﾐﾂﾖｼ ﾁﾋﾛ</t>
  </si>
  <si>
    <t>西園  勇吹 2</t>
  </si>
  <si>
    <t>ﾆｼｿﾞﾉ ｲﾌﾞｷ</t>
  </si>
  <si>
    <t>佐藤  佑樹 3</t>
  </si>
  <si>
    <t>ｻﾄｳ ﾕｳｷ</t>
  </si>
  <si>
    <t>木原  脩太 2</t>
  </si>
  <si>
    <t>ｷﾊﾗ ｼｭｳﾀ</t>
  </si>
  <si>
    <t>木村  凌久 2</t>
  </si>
  <si>
    <t>ｷﾑﾗ ﾘｸ</t>
  </si>
  <si>
    <t>口田  瑛也 2</t>
  </si>
  <si>
    <t>ｸﾁﾀﾞ ﾃﾙﾔ</t>
  </si>
  <si>
    <t>高田  恭佑 2</t>
  </si>
  <si>
    <t>ﾀｶﾀﾞ ｷｮｳｽｹ</t>
  </si>
  <si>
    <t>市村  知寛 2</t>
  </si>
  <si>
    <t>ｲﾁﾑﾗ ﾁﾋﾛ</t>
  </si>
  <si>
    <t>丸小野  魁 2</t>
  </si>
  <si>
    <t>ﾏﾙｵﾉ ｶｲ</t>
  </si>
  <si>
    <t>阪上  蒼空 3</t>
  </si>
  <si>
    <t>野村  絢也 3</t>
  </si>
  <si>
    <t>山口  悠斗 3</t>
  </si>
  <si>
    <t>安達  巧馬 3</t>
  </si>
  <si>
    <t>辻    快統 3</t>
  </si>
  <si>
    <t>寺本  悠真 3</t>
  </si>
  <si>
    <t>石井  光騎 3</t>
  </si>
  <si>
    <t>島本  瑛真 3</t>
  </si>
  <si>
    <t>中山  瑛音 3</t>
  </si>
  <si>
    <t>伊賀  一騎 3</t>
  </si>
  <si>
    <t>ｲｶﾞ ｶｽﾞｷ</t>
  </si>
  <si>
    <t>山口  稜生 3</t>
  </si>
  <si>
    <t>ﾔﾏｸﾞﾁ ｲｽﾞｷ</t>
  </si>
  <si>
    <t>江川  凜祐 2</t>
  </si>
  <si>
    <t>ｴｶﾞﾜ ﾘﾝｽｹ</t>
  </si>
  <si>
    <t>沖    康太 2</t>
  </si>
  <si>
    <t>ｵｷ ｺｳﾀ</t>
  </si>
  <si>
    <t>栗原    優 2</t>
  </si>
  <si>
    <t>ｸﾘﾊﾗ ﾕｳ</t>
  </si>
  <si>
    <t>原田  壮真 2</t>
  </si>
  <si>
    <t>ﾊﾗﾀﾞ ｿｳﾏ</t>
  </si>
  <si>
    <t>前川  陽太 2</t>
  </si>
  <si>
    <t>ﾏｴｶﾞﾜ ﾊﾙﾀ</t>
  </si>
  <si>
    <t>松本    蒼 2</t>
  </si>
  <si>
    <t>ﾏﾂﾓﾄ ｱｵｲ</t>
  </si>
  <si>
    <t>下井  章歳 2</t>
  </si>
  <si>
    <t>ｼﾓｲ ｱｷﾄｼ</t>
  </si>
  <si>
    <t>住野  春樹 3</t>
  </si>
  <si>
    <t>吉田  圭志 3</t>
  </si>
  <si>
    <t>磯川    友 3</t>
  </si>
  <si>
    <t>末定優之介 3</t>
  </si>
  <si>
    <t>森田  優羽 3</t>
  </si>
  <si>
    <t>ﾓﾘﾀ ﾕｳ</t>
  </si>
  <si>
    <t>仲  慶一朗 3</t>
  </si>
  <si>
    <t>窪井  亮人 3</t>
  </si>
  <si>
    <t>ｸﾎﾞｲ ﾘｮｳﾄ</t>
  </si>
  <si>
    <t>村上  幸太 3</t>
  </si>
  <si>
    <t>ﾑﾗｶﾐ ｺｳﾀ</t>
  </si>
  <si>
    <t>出口  大翔 3</t>
  </si>
  <si>
    <t>ﾃﾞｸﾞﾁ ﾀﾞｲﾄ</t>
  </si>
  <si>
    <t>豊原  颯真 3</t>
  </si>
  <si>
    <t>ﾄﾖﾊﾗ ｿｳﾏ</t>
  </si>
  <si>
    <t>吉田  隼悠 3</t>
  </si>
  <si>
    <t>ﾖｼﾀﾞ ﾄｼﾊﾙ</t>
  </si>
  <si>
    <t>嶋本  拓磨 3</t>
  </si>
  <si>
    <t>ｼﾏﾓﾄ ﾀｸﾏ</t>
  </si>
  <si>
    <t>山﨑  文暁 3</t>
  </si>
  <si>
    <t>ﾔﾏｻｷ ﾌﾐｱｷ</t>
  </si>
  <si>
    <t>小寺  智仁 3</t>
  </si>
  <si>
    <t>ｺﾃﾗ ﾄﾓﾋﾄ</t>
  </si>
  <si>
    <t>堺    皐樹 3</t>
  </si>
  <si>
    <t>ｻｶｲ ｺｳｷ</t>
  </si>
  <si>
    <t>向井  陸人 3</t>
  </si>
  <si>
    <t>ﾑｶｲ ﾘｸﾄ</t>
  </si>
  <si>
    <t>池田  壮達 3</t>
  </si>
  <si>
    <t>ｲｹﾀﾞ ｿｳﾀﾂ</t>
  </si>
  <si>
    <t>紀伊聡一郎 3</t>
  </si>
  <si>
    <t>ｷｲ ｿｳｲﾁﾛｳ</t>
  </si>
  <si>
    <t>平田  昇馬 3</t>
  </si>
  <si>
    <t>ﾋﾗﾀ ｼｮｳﾏ</t>
  </si>
  <si>
    <t>町塚    悠 3</t>
  </si>
  <si>
    <t>ﾏﾁﾂﾞｶ ﾋｻｼ</t>
  </si>
  <si>
    <t>蘓我原大翔 3</t>
  </si>
  <si>
    <t>ｿｶﾞﾊﾗ ﾊﾙﾄ</t>
  </si>
  <si>
    <t>山下  慶輔 3</t>
  </si>
  <si>
    <t>ﾔﾏｼﾀ ｹｲｽｹ</t>
  </si>
  <si>
    <t>竹中  琉生 2</t>
  </si>
  <si>
    <t>ﾀｹﾅｶ ﾙｲ</t>
  </si>
  <si>
    <t>井田  陸王 2</t>
  </si>
  <si>
    <t>ｲﾀﾞ ﾘｵｳ</t>
  </si>
  <si>
    <t>西村  健琉 2</t>
  </si>
  <si>
    <t>ﾆｼﾑﾗ ﾀｹﾙ</t>
  </si>
  <si>
    <t>大﨑  陽太 2</t>
  </si>
  <si>
    <t>ｵｵｻｷ ﾋﾅﾀ</t>
  </si>
  <si>
    <t>牧部  英幸 2</t>
  </si>
  <si>
    <t>ﾏｷﾍﾞ ﾋﾃﾞﾕｷ</t>
  </si>
  <si>
    <t>松本  煌生 2</t>
  </si>
  <si>
    <t>仁科  颯人 2</t>
  </si>
  <si>
    <t>ﾆｼﾅ ﾊﾔﾄ</t>
  </si>
  <si>
    <t>中尾  颯志 2</t>
  </si>
  <si>
    <t>ﾅｶｵ ｿｳｼ</t>
  </si>
  <si>
    <t>二木  侑隼 2</t>
  </si>
  <si>
    <t>ﾆｷ ﾕｳﾄ</t>
  </si>
  <si>
    <t>橋本  寛平 2</t>
  </si>
  <si>
    <t>ﾊｼﾓﾄ ｶﾝﾍﾟｲ</t>
  </si>
  <si>
    <t>岩下  明叡 2</t>
  </si>
  <si>
    <t>ｲﾜｼﾀ ｱｷｻﾄ</t>
  </si>
  <si>
    <t>冨田  和佐 2</t>
  </si>
  <si>
    <t>ﾄﾐﾀ ｶｽﾞｻ</t>
  </si>
  <si>
    <t>松本  拓也 2</t>
  </si>
  <si>
    <t>ﾏﾂﾓﾄ ﾀｸﾔ</t>
  </si>
  <si>
    <t>戸田  天翔 2</t>
  </si>
  <si>
    <t>ﾄﾀﾞ ﾀｹﾙ</t>
  </si>
  <si>
    <t>向井  陸人 2</t>
  </si>
  <si>
    <t>長島乘太朗 2</t>
  </si>
  <si>
    <t>ﾅｶﾞｼﾏ ｼﾞｮｳﾀﾛｳ</t>
  </si>
  <si>
    <t>山口  泰生 2</t>
  </si>
  <si>
    <t>ﾔﾏｸﾞﾁ ﾋﾛｷ</t>
  </si>
  <si>
    <t>森本  祥輝 3</t>
  </si>
  <si>
    <t>南馬  大翔 3</t>
  </si>
  <si>
    <t>吉重  慧斗 3</t>
  </si>
  <si>
    <t>榎元  琉太 3</t>
  </si>
  <si>
    <t>野原  英心 3</t>
  </si>
  <si>
    <t>井上  悠大 3</t>
  </si>
  <si>
    <t>柴田  健翔 3</t>
  </si>
  <si>
    <t>衣笠  大地 3</t>
  </si>
  <si>
    <t>藤本    凱 2</t>
  </si>
  <si>
    <t>ﾌｼﾞﾓﾄ ｶｲ</t>
  </si>
  <si>
    <t>大台  一真 2</t>
  </si>
  <si>
    <t>ｵｵﾀﾞｲ ｶｽﾞﾏ</t>
  </si>
  <si>
    <t>若狹  大輔 2</t>
  </si>
  <si>
    <t>ﾜｶｻ ﾀﾞｲｽｹ</t>
  </si>
  <si>
    <t>野邊  暖人 2</t>
  </si>
  <si>
    <t>ﾉﾍﾞ ﾊﾙﾄ</t>
  </si>
  <si>
    <t>芳村  宇海 2</t>
  </si>
  <si>
    <t>ﾖｼﾑﾗ ｳﾐ</t>
  </si>
  <si>
    <t>北畠  悠馬 2</t>
  </si>
  <si>
    <t>ｷﾀﾊﾞﾀｹ ﾕｳﾏ</t>
  </si>
  <si>
    <t>中林  慶博 2</t>
  </si>
  <si>
    <t>ﾅｶﾊﾞﾔｼ ﾉﾘﾋﾛ</t>
  </si>
  <si>
    <t>重栖  時史 2</t>
  </si>
  <si>
    <t>ｵﾓｽ ﾄｷﾌﾐ</t>
  </si>
  <si>
    <t>廣田    樹 3</t>
  </si>
  <si>
    <t>玉置    舜 2</t>
  </si>
  <si>
    <t>ﾀﾏｷ ｼｭﾝ</t>
  </si>
  <si>
    <t>藤原  有毅 2</t>
  </si>
  <si>
    <t>ﾌｼﾞﾜﾗ ﾕｳｷ</t>
  </si>
  <si>
    <t>2025秋以降の追加登録選手（男子）はこのシートに入力してください</t>
    <rPh sb="4" eb="7">
      <t>アキイコウ</t>
    </rPh>
    <rPh sb="8" eb="10">
      <t>ツイカ</t>
    </rPh>
    <rPh sb="10" eb="12">
      <t>トウロク</t>
    </rPh>
    <rPh sb="12" eb="14">
      <t>センシュ</t>
    </rPh>
    <rPh sb="15" eb="17">
      <t>ダンシ</t>
    </rPh>
    <rPh sb="25" eb="27">
      <t>ニュウリョク</t>
    </rPh>
    <phoneticPr fontId="1"/>
  </si>
  <si>
    <t>前田  栄愛 3</t>
  </si>
  <si>
    <t>田中  はる 3</t>
  </si>
  <si>
    <t>得能  瑠莉 2</t>
  </si>
  <si>
    <t>ﾄｸﾉｳ ﾙﾘ</t>
  </si>
  <si>
    <t>宮  真奈佳 2</t>
  </si>
  <si>
    <t>ﾐﾔ ﾏﾅｶ</t>
  </si>
  <si>
    <t>寺﨑    杏 2</t>
  </si>
  <si>
    <t>ﾃﾗｻｷ ｱﾝｽﾞ</t>
  </si>
  <si>
    <t>円山  凛緒 2</t>
  </si>
  <si>
    <t>ﾏﾙﾔﾏ ﾘｵ</t>
  </si>
  <si>
    <t>藤原  幸加 2</t>
  </si>
  <si>
    <t>ﾌｼﾞﾜﾗ ｻﾁｶ</t>
  </si>
  <si>
    <t>鰕原    希 2</t>
  </si>
  <si>
    <t>ｴﾋﾞﾊﾗ ﾉｿﾞﾐ</t>
  </si>
  <si>
    <t>中附  歩菜 2</t>
  </si>
  <si>
    <t>ﾅｶﾂｷ ｱﾕﾅ</t>
  </si>
  <si>
    <t>下南  愛優 3</t>
  </si>
  <si>
    <t>田邊  乃愛 3</t>
  </si>
  <si>
    <t>山口結羽優 3</t>
  </si>
  <si>
    <t>山下  芽歌 3</t>
  </si>
  <si>
    <t>森下  友愛 3</t>
  </si>
  <si>
    <t>渡部  結楽 3</t>
  </si>
  <si>
    <t>齋藤  百花 3</t>
  </si>
  <si>
    <t>福地  結花 3</t>
  </si>
  <si>
    <t>椿山流季彩 3</t>
  </si>
  <si>
    <t>松村  芽依 2</t>
  </si>
  <si>
    <t>ﾏﾂﾑﾗ ﾒｲ</t>
  </si>
  <si>
    <t>窪田莉々奈 2</t>
  </si>
  <si>
    <t>ｸﾎﾞﾀ ﾘﾘﾅ</t>
  </si>
  <si>
    <t>山口  紗和 2</t>
  </si>
  <si>
    <t>ﾔﾏｸﾞﾁ ｻﾜ</t>
  </si>
  <si>
    <t>弘瀬  花歩 2</t>
  </si>
  <si>
    <t>ﾋﾛｾ ｶﾎ</t>
  </si>
  <si>
    <t>増本  愛音 3</t>
  </si>
  <si>
    <t>ﾏｽﾓﾄ ｶﾉﾝ</t>
  </si>
  <si>
    <t>前田  恋風 3</t>
  </si>
  <si>
    <t>山下  愛子 3</t>
  </si>
  <si>
    <t>德田  真羽 2</t>
  </si>
  <si>
    <t>ﾄｸﾀﾞ ﾏｳ</t>
  </si>
  <si>
    <t>井上あおい 2</t>
  </si>
  <si>
    <t>赤松    玲 3</t>
  </si>
  <si>
    <t>奥    倖菜 3</t>
  </si>
  <si>
    <t>橋本まりん 3</t>
  </si>
  <si>
    <t>北野  志織 3</t>
  </si>
  <si>
    <t>河田  陽菜 3</t>
  </si>
  <si>
    <t>今﨑  彩葉 2</t>
  </si>
  <si>
    <t>ｲﾏｻｷ ｲﾛﾊ</t>
  </si>
  <si>
    <t>岸原  結愛 2</t>
  </si>
  <si>
    <t>ｷｼﾊﾗ ﾕﾒ</t>
  </si>
  <si>
    <t>平内  ノア 2</t>
  </si>
  <si>
    <t>ﾋﾗｳﾁ ﾉｱ</t>
  </si>
  <si>
    <t>増田  彩乃 2</t>
  </si>
  <si>
    <t>ﾏｽﾀﾞ ｻﾔﾉ</t>
  </si>
  <si>
    <t>小林  あい 3</t>
  </si>
  <si>
    <t>佐久間華恵 3</t>
  </si>
  <si>
    <t>堺井  りん 3</t>
  </si>
  <si>
    <t>吉田  奈々 3</t>
  </si>
  <si>
    <t>永本  奏瑛 3</t>
  </si>
  <si>
    <t>山本  麻由 2</t>
  </si>
  <si>
    <t>ﾔﾏﾓﾄ ﾏﾕ</t>
  </si>
  <si>
    <t>小森  羽留 2</t>
  </si>
  <si>
    <t>ｺﾓﾘ ﾊﾙ</t>
  </si>
  <si>
    <t>的場    涼 2</t>
  </si>
  <si>
    <t>ﾏﾄﾊﾞ ﾘｮｳ</t>
  </si>
  <si>
    <t>小野  郁海 3</t>
  </si>
  <si>
    <t>辰田  真子 3</t>
  </si>
  <si>
    <t>田畑  優樹 3</t>
  </si>
  <si>
    <t>寺坂  結月 3</t>
  </si>
  <si>
    <t>牛山奈律希 3</t>
  </si>
  <si>
    <t>井上実由子 3</t>
  </si>
  <si>
    <t>斎藤友紀恵 3</t>
  </si>
  <si>
    <t>西村映浬永 2</t>
  </si>
  <si>
    <t>ﾆｼﾑﾗ ｴﾘﾅ</t>
  </si>
  <si>
    <t>村上  涼菜 2</t>
  </si>
  <si>
    <t>ﾑﾗｶﾐ ｽｽﾞﾅ</t>
  </si>
  <si>
    <t>安田こころ 2</t>
  </si>
  <si>
    <t>ﾔｽﾀﾞ ｺｺﾛ</t>
  </si>
  <si>
    <t>秋山  結南 2</t>
  </si>
  <si>
    <t>ｱｷﾔﾏ ﾕﾅ</t>
  </si>
  <si>
    <t>井田  彩希 2</t>
  </si>
  <si>
    <t>ｲﾀﾞ ｱﾔﾉ</t>
  </si>
  <si>
    <t>名畑  花穂 2</t>
  </si>
  <si>
    <t>ﾅﾊﾀ ｶﾎ</t>
  </si>
  <si>
    <t>鈴木  璃子 2</t>
  </si>
  <si>
    <t>ｽｽﾞｷ ﾘｺ</t>
  </si>
  <si>
    <t>迫    穂波 2</t>
  </si>
  <si>
    <t>ｻｺ ﾎﾅﾐ</t>
  </si>
  <si>
    <t>松尾  実歩 2</t>
  </si>
  <si>
    <t>ﾏﾂｵ ﾐﾎ</t>
  </si>
  <si>
    <t>日向  悠菜 2</t>
  </si>
  <si>
    <t>ﾋﾅﾀ ﾕｳﾅ</t>
  </si>
  <si>
    <t>西川  結菜 2</t>
  </si>
  <si>
    <t>ﾆｼｶﾜ ﾕﾅ</t>
  </si>
  <si>
    <t>植西  紗奈 3</t>
  </si>
  <si>
    <t>打越  琴音 3</t>
  </si>
  <si>
    <t>ｳﾁｺｼ ｺﾄﾈ</t>
  </si>
  <si>
    <t>太田  有香 2</t>
  </si>
  <si>
    <t>ｵｵﾀ ﾕｳｶ</t>
  </si>
  <si>
    <t>芦田  美夢 2</t>
  </si>
  <si>
    <t>ｱｼﾀﾞ ﾐﾕ</t>
  </si>
  <si>
    <t>福留  花菜 2</t>
  </si>
  <si>
    <t>ﾌｸﾄﾞﾒ ﾊﾅ</t>
  </si>
  <si>
    <t>金子実優奈 2</t>
  </si>
  <si>
    <t>ｶﾈｺ ﾐﾕﾅ</t>
  </si>
  <si>
    <t>内藤  優空 3</t>
  </si>
  <si>
    <t>有馬妃奈乃 3</t>
  </si>
  <si>
    <t>天本  倖帆 2</t>
  </si>
  <si>
    <t>ｱﾏﾓﾄ ﾕｷﾎ</t>
  </si>
  <si>
    <t>江辺野小夏 2</t>
  </si>
  <si>
    <t>ｴﾍﾞﾉ ｺﾅﾂ</t>
  </si>
  <si>
    <t>黒田  智花 2</t>
  </si>
  <si>
    <t>ｸﾛﾀﾞ ﾄﾓｶ</t>
  </si>
  <si>
    <t>山口  夢花 2</t>
  </si>
  <si>
    <t>ﾔﾏｸﾞﾁ ﾕﾒｶ</t>
  </si>
  <si>
    <t>池田  妃那 3</t>
  </si>
  <si>
    <t>園田学園</t>
  </si>
  <si>
    <t>大神  彩羽 3</t>
  </si>
  <si>
    <t>亀岡きらな 3</t>
  </si>
  <si>
    <t>川見  瑠依 3</t>
  </si>
  <si>
    <t>國生  和花 3</t>
  </si>
  <si>
    <t>小林  流歌 3</t>
  </si>
  <si>
    <t>坂本  楓夏 3</t>
  </si>
  <si>
    <t>多田優衣香 3</t>
  </si>
  <si>
    <t>田中  芽依 3</t>
  </si>
  <si>
    <t>戸田  智唯 3</t>
  </si>
  <si>
    <t>長瀬  早紀 3</t>
  </si>
  <si>
    <t>早川  侑希 3</t>
  </si>
  <si>
    <t>林    佑亜 3</t>
  </si>
  <si>
    <t>福井  絢乃 3</t>
  </si>
  <si>
    <t>堀  香里奈 3</t>
  </si>
  <si>
    <t>宮岸依瑳菜 3</t>
  </si>
  <si>
    <t>村上姫以菜 3</t>
  </si>
  <si>
    <t>安田  風羽 3</t>
  </si>
  <si>
    <t>藤原  柚花 3</t>
  </si>
  <si>
    <t>五十嵐遥花 2</t>
  </si>
  <si>
    <t>ｲｶﾞﾗｼ ﾊﾙｶ</t>
  </si>
  <si>
    <t>飯伏  暖花 2</t>
  </si>
  <si>
    <t>ｲﾌﾞｼ ﾉﾉｶ</t>
  </si>
  <si>
    <t>岡山    花 2</t>
  </si>
  <si>
    <t>ｵｶﾔﾏ ﾊﾅ</t>
  </si>
  <si>
    <t>北本    樹 2</t>
  </si>
  <si>
    <t>ｷﾀﾓﾄ ｲﾂｷ</t>
  </si>
  <si>
    <t>桒田  怜音 2</t>
  </si>
  <si>
    <t>ｸﾜﾀ ﾚﾉﾝ</t>
  </si>
  <si>
    <t>西谷はんな 2</t>
  </si>
  <si>
    <t>ﾆｼﾀﾆ ﾊﾝﾅ</t>
  </si>
  <si>
    <t>原    楓夏 2</t>
  </si>
  <si>
    <t>ﾊﾗ ﾌｳｶ</t>
  </si>
  <si>
    <t>藤井  志帆 2</t>
  </si>
  <si>
    <t>ﾌｼﾞｲ ｼﾎ</t>
  </si>
  <si>
    <t>松下  心優 2</t>
  </si>
  <si>
    <t>ﾏﾂｼﾀ ｺｺﾅ</t>
  </si>
  <si>
    <t>山本  胡桃 2</t>
  </si>
  <si>
    <t>ﾔﾏﾓﾄ ｸﾙﾐ</t>
  </si>
  <si>
    <t>渡邉  佳純 2</t>
  </si>
  <si>
    <t>ﾜﾀﾅﾍﾞ ｶｽﾐ</t>
  </si>
  <si>
    <t>奥山  心陽 2</t>
  </si>
  <si>
    <t>ｵｸﾔﾏ ｺﾊﾙ</t>
  </si>
  <si>
    <t>天野  芽衣 3</t>
  </si>
  <si>
    <t>岡田  雛妃 3</t>
  </si>
  <si>
    <t>小川  美輝 3</t>
  </si>
  <si>
    <t>岸田  七海 3</t>
  </si>
  <si>
    <t>木下  結賀 3</t>
  </si>
  <si>
    <t>高濵  瑞紀 3</t>
  </si>
  <si>
    <t>東    光希 3</t>
  </si>
  <si>
    <t>山田  遥菜 3</t>
  </si>
  <si>
    <t>武田  千怜 3</t>
  </si>
  <si>
    <t>津田帆乃風 2</t>
  </si>
  <si>
    <t>ﾂﾀﾞ ﾎﾉｶ</t>
  </si>
  <si>
    <t>新子  菜智 2</t>
  </si>
  <si>
    <t>ｱﾀﾗｼ ﾅﾁ</t>
  </si>
  <si>
    <t>尾﨑  奏月 2</t>
  </si>
  <si>
    <t>ｵｻｷ ｶﾅﾐ</t>
  </si>
  <si>
    <t>坂手  優菜 2</t>
  </si>
  <si>
    <t>ｻｶﾃ ﾕｳﾅ</t>
  </si>
  <si>
    <t>鈴木  さら 2</t>
  </si>
  <si>
    <t>ｽｽﾞｷ ｻﾗ</t>
  </si>
  <si>
    <t>村田かのん 2</t>
  </si>
  <si>
    <t>ﾑﾗﾀ ｶﾉﾝ</t>
  </si>
  <si>
    <t>阿曽  杏香 3</t>
  </si>
  <si>
    <t>龍本まりな 3</t>
  </si>
  <si>
    <t>川森  心希 3</t>
  </si>
  <si>
    <t>間森    楓 3</t>
  </si>
  <si>
    <t>矢澤  里奈 3</t>
  </si>
  <si>
    <t>向井  詩葉 3</t>
  </si>
  <si>
    <t>逢坂ひかり 3</t>
  </si>
  <si>
    <t>坂口  桃萌 3</t>
  </si>
  <si>
    <t>白坂    陽 2</t>
  </si>
  <si>
    <t>ｼﾗｻｶ ﾐﾅﾐ</t>
  </si>
  <si>
    <t>為廣  采音 2</t>
  </si>
  <si>
    <t>ﾀﾒﾋﾛ ｺﾄﾈ</t>
  </si>
  <si>
    <t>関    夏希 2</t>
  </si>
  <si>
    <t>ｾｷ ﾅﾂｷ</t>
  </si>
  <si>
    <t>岡本  麗央 2</t>
  </si>
  <si>
    <t>ｵｶﾓﾄ ﾘｵ</t>
  </si>
  <si>
    <t>神本  柚希 2</t>
  </si>
  <si>
    <t>ｶﾐﾓﾄ ﾕｽﾞｷ</t>
  </si>
  <si>
    <t>豐田  瑞葉 2</t>
  </si>
  <si>
    <t>ﾄﾖﾀﾞ ﾐｽﾞﾊ</t>
  </si>
  <si>
    <t>前田  美詞 3</t>
  </si>
  <si>
    <t>山本    葵 3</t>
  </si>
  <si>
    <t>川次菜々穂 3</t>
  </si>
  <si>
    <t>藤野    雅 3</t>
  </si>
  <si>
    <t>木﨑  友結 3</t>
  </si>
  <si>
    <t>西本  雪華 3</t>
  </si>
  <si>
    <t>増田  真心 3</t>
  </si>
  <si>
    <t>高島  由羽 3</t>
  </si>
  <si>
    <t>山下  蒼空 3</t>
  </si>
  <si>
    <t>ﾔﾏｼﾀ ｿﾗ</t>
  </si>
  <si>
    <t>坂本  結月 2</t>
  </si>
  <si>
    <t>ｻｶﾓﾄ ﾕﾂﾞｷ</t>
  </si>
  <si>
    <t>木村    晃 2</t>
  </si>
  <si>
    <t>ｷﾑﾗ ﾋｶﾘ</t>
  </si>
  <si>
    <t>長坂  結奈 2</t>
  </si>
  <si>
    <t>ﾅｶﾞｻｶ ﾕﾅ</t>
  </si>
  <si>
    <t>鈴木  沙彩 2</t>
  </si>
  <si>
    <t>ｽｽﾞｷ ｻﾔ</t>
  </si>
  <si>
    <t>田中  秋羽 2</t>
  </si>
  <si>
    <t>ﾀﾅｶ ｱｷﾊ</t>
  </si>
  <si>
    <t>大石  来未 2</t>
  </si>
  <si>
    <t>ｵｵｲｼ ｸﾙﾐ</t>
  </si>
  <si>
    <t>杉山  さい 3</t>
  </si>
  <si>
    <t>松崎  華子 3</t>
  </si>
  <si>
    <t>免出  治起 3</t>
  </si>
  <si>
    <t>石田  愛温 2</t>
  </si>
  <si>
    <t>ｲｼﾀﾞ ﾐｵﾝ</t>
  </si>
  <si>
    <t>齋藤    聖 2</t>
  </si>
  <si>
    <t>藤井  幸亜 2</t>
  </si>
  <si>
    <t>ﾌｼﾞｲ ﾕｷｱ</t>
  </si>
  <si>
    <t>轟木  莉央 2</t>
  </si>
  <si>
    <t>ﾄﾄﾞﾛｷ ﾘｵ</t>
  </si>
  <si>
    <t>川見  梨瑚 3</t>
  </si>
  <si>
    <t>山城  紗希 3</t>
  </si>
  <si>
    <t>古谷  菜穂 3</t>
  </si>
  <si>
    <t>西村  胡春 3</t>
  </si>
  <si>
    <t>呉田  花音 3</t>
  </si>
  <si>
    <t>府中  芙樹 3</t>
  </si>
  <si>
    <t>ﾌﾁｭｳ ﾊｽﾞｷ</t>
  </si>
  <si>
    <t>善齊  楓佳 2</t>
  </si>
  <si>
    <t>ｾﾞﾝｻｲ ﾌｳｶ</t>
  </si>
  <si>
    <t>五島  茉桜 2</t>
  </si>
  <si>
    <t>ｺﾞﾄｳ ﾏｵ</t>
  </si>
  <si>
    <t>髙久  亜珠 2</t>
  </si>
  <si>
    <t>ﾀｶｸ ｱﾐ</t>
  </si>
  <si>
    <t>中川利香子 3</t>
  </si>
  <si>
    <t>藤本楽々花 3</t>
  </si>
  <si>
    <t>小川穂乃果 3</t>
  </si>
  <si>
    <t>井上  心花 2</t>
  </si>
  <si>
    <t>ｲﾉｳｴ ｺﾊﾅ</t>
  </si>
  <si>
    <t>吉村  玲奈 2</t>
  </si>
  <si>
    <t>ﾖｼﾑﾗ ﾚﾅ</t>
  </si>
  <si>
    <t>山下  美海 2</t>
  </si>
  <si>
    <t>ﾔﾏｼﾀ ﾁｭﾗ</t>
  </si>
  <si>
    <t>小宮  瑠莉 2</t>
  </si>
  <si>
    <t>ｺﾐﾔ ﾙﾘ</t>
  </si>
  <si>
    <t>植木  春陽 2</t>
  </si>
  <si>
    <t>ｳｴｷ ﾊﾙﾋ</t>
  </si>
  <si>
    <t>山本  海咲 2</t>
  </si>
  <si>
    <t>ﾔﾏﾓﾄ ﾐｻｷ</t>
  </si>
  <si>
    <t>井上  梨奈 3</t>
  </si>
  <si>
    <t>荒井  祐香 3</t>
  </si>
  <si>
    <t>西村  小和 3</t>
  </si>
  <si>
    <t>二口  心美 3</t>
  </si>
  <si>
    <t>岡  友実子 3</t>
  </si>
  <si>
    <t>ｵｶ ﾕﾐｺ</t>
  </si>
  <si>
    <t>高尾  唯玖 3</t>
  </si>
  <si>
    <t>ﾀｶｵ ｲｸ</t>
  </si>
  <si>
    <t>石野明日香 2</t>
  </si>
  <si>
    <t>ｲｼﾉ ｱｽｶ</t>
  </si>
  <si>
    <t>井阪  颯希 2</t>
  </si>
  <si>
    <t>ｲｻｶ ｻｷ</t>
  </si>
  <si>
    <t>北島  依央 2</t>
  </si>
  <si>
    <t>ｷﾀｼﾞﾏ ｲｵ</t>
  </si>
  <si>
    <t>辻    理子 2</t>
  </si>
  <si>
    <t>ﾂｼﾞ ﾘｺ</t>
  </si>
  <si>
    <t>和田いおり 2</t>
  </si>
  <si>
    <t>ﾜﾀﾞ ｲｵﾘ</t>
  </si>
  <si>
    <t>村林  咲季 2</t>
  </si>
  <si>
    <t>ﾑﾗﾊﾞﾔｼ ｻｷ</t>
  </si>
  <si>
    <t>三ツ屋  鈴 2</t>
  </si>
  <si>
    <t>ﾐﾂﾔ ﾘﾝ</t>
  </si>
  <si>
    <t>井上麻莉紗 2</t>
  </si>
  <si>
    <t>ｲﾉｳｴ ﾏﾘｻ</t>
  </si>
  <si>
    <t>神田奈々晴 3</t>
  </si>
  <si>
    <t>ｶﾝﾀﾞ ﾅﾅﾊ</t>
  </si>
  <si>
    <t>藤田  桃花 3</t>
  </si>
  <si>
    <t>大城  千結 2</t>
  </si>
  <si>
    <t>ｵｵｼﾛ ﾁﾕ</t>
  </si>
  <si>
    <t>小山  綾華 2</t>
  </si>
  <si>
    <t>ｺﾔﾏ ｱﾔｶ</t>
  </si>
  <si>
    <t>西裏  紗果 2</t>
  </si>
  <si>
    <t>ﾆｼｳﾗ ｽｽﾞｶ</t>
  </si>
  <si>
    <t>岸本  叶和 2</t>
  </si>
  <si>
    <t>ｷｼﾓﾄ ﾄﾜ</t>
  </si>
  <si>
    <t>乾    莉菜 2</t>
  </si>
  <si>
    <t>ｲﾇｲ ﾘﾅ</t>
  </si>
  <si>
    <t>佐藤あおい 3</t>
  </si>
  <si>
    <t>野正  妃捺 3</t>
  </si>
  <si>
    <t>針谷こころ 3</t>
  </si>
  <si>
    <t>玉置  芽衣 3</t>
  </si>
  <si>
    <t>伏屋  咲希 2</t>
  </si>
  <si>
    <t>ﾌｾﾔ ｻｷ</t>
  </si>
  <si>
    <t>米田  桃菜 2</t>
  </si>
  <si>
    <t>ﾖﾈﾀﾞ ﾓﾓﾅ</t>
  </si>
  <si>
    <t>院去  栞和 2</t>
  </si>
  <si>
    <t>ｲﾝｷｮ ｶﾝﾅ</t>
  </si>
  <si>
    <t>原    未咲 2</t>
  </si>
  <si>
    <t>ﾊﾗ ﾐｻｷ</t>
  </si>
  <si>
    <t>山上  万葉 2</t>
  </si>
  <si>
    <t>ﾔﾏｶﾞﾐ ｶｽﾞﾊ</t>
  </si>
  <si>
    <t>籠池  咲希 2</t>
  </si>
  <si>
    <t>ｶｺﾞｲｹ ｻｷ</t>
  </si>
  <si>
    <t>秋岡    叶 2</t>
  </si>
  <si>
    <t>ｱｷｵｶ ｶﾅｳ</t>
  </si>
  <si>
    <t>井尾  美咲 2</t>
  </si>
  <si>
    <t>ｲｵ ﾐｻｷ</t>
  </si>
  <si>
    <t>ﾛｯｸﾊｰﾄ愛里 3</t>
  </si>
  <si>
    <t>前野  彩夏 3</t>
  </si>
  <si>
    <t>奥田  愛羽 2</t>
  </si>
  <si>
    <t>ｵｸﾀﾞ ﾏﾅﾊ</t>
  </si>
  <si>
    <t>香川  心陽 3</t>
  </si>
  <si>
    <t>西原  愛哩 3</t>
  </si>
  <si>
    <t>小池  藍梨 2</t>
  </si>
  <si>
    <t>ｺｲｹ ｱｲﾘ</t>
  </si>
  <si>
    <t>宮本  悠那 2</t>
  </si>
  <si>
    <t>ﾐﾔﾓﾄ ﾕｳﾅ</t>
  </si>
  <si>
    <t>高田  明依 2</t>
  </si>
  <si>
    <t>ﾀｶﾀ ﾒｲ</t>
  </si>
  <si>
    <t>森口    凛 2</t>
  </si>
  <si>
    <t>ﾓﾘｸﾞﾁ ﾘﾝ</t>
  </si>
  <si>
    <t>中川  菜々 3</t>
  </si>
  <si>
    <t>松本  奈々 2</t>
  </si>
  <si>
    <t>ﾏﾂﾓﾄ ﾅﾅ</t>
  </si>
  <si>
    <t>辻下梨依子 3</t>
  </si>
  <si>
    <t>大岸  空琶 3</t>
  </si>
  <si>
    <t>東    美咲 2</t>
  </si>
  <si>
    <t>ﾋｶﾞｼ ﾐｻｷ</t>
  </si>
  <si>
    <t>藤井  環夏 2</t>
  </si>
  <si>
    <t>ﾌｼﾞｲ ｶﾝﾅ</t>
  </si>
  <si>
    <t>松本  志保 2</t>
  </si>
  <si>
    <t>ﾏﾂﾓﾄ ｼﾎ</t>
  </si>
  <si>
    <t>川島  杏奈 2</t>
  </si>
  <si>
    <t>ｶﾜｼﾏ ｱﾝﾅ</t>
  </si>
  <si>
    <t>片平  花音 3</t>
  </si>
  <si>
    <t>佐藤  怜菜 3</t>
  </si>
  <si>
    <t>寺野  真望 3</t>
  </si>
  <si>
    <t>常盤    絆 3</t>
  </si>
  <si>
    <t>長谷明沙奈 3</t>
  </si>
  <si>
    <t>保澤  来春 3</t>
  </si>
  <si>
    <t>ﾔｽｻﾞﾜ ｺﾊﾙ</t>
  </si>
  <si>
    <t>滝井  琴葉 2</t>
  </si>
  <si>
    <t>ﾀｷｲ ｺﾄﾊ</t>
  </si>
  <si>
    <t>池内  莉乃 3</t>
  </si>
  <si>
    <t>ｲｹｳﾁ ﾘﾉ</t>
  </si>
  <si>
    <t>東田あおい 2</t>
  </si>
  <si>
    <t>ﾋｶﾞｼﾀﾞ ｱｵｲ</t>
  </si>
  <si>
    <t>西川  歩凛 2</t>
  </si>
  <si>
    <t>ﾆｼｶﾜ ｱﾕﾘ</t>
  </si>
  <si>
    <t>住    優菜 2</t>
  </si>
  <si>
    <t>ｽﾐ ﾕｳﾅ</t>
  </si>
  <si>
    <t>阿部  愛弥 2</t>
  </si>
  <si>
    <t>ｱﾍﾞ ﾏﾅﾐ</t>
  </si>
  <si>
    <t>井上智香子 3</t>
  </si>
  <si>
    <t>上坂    凜 3</t>
  </si>
  <si>
    <t>佐藤  絢音 3</t>
  </si>
  <si>
    <t>水野  蒼栞 2</t>
  </si>
  <si>
    <t>ﾐｽﾞﾉ ｿﾉｶ</t>
  </si>
  <si>
    <t>北條  百咲 2</t>
  </si>
  <si>
    <t>ﾎｳｼﾞｮｳ ﾓｶ</t>
  </si>
  <si>
    <t>小林  寧々 3</t>
  </si>
  <si>
    <t>鈴木  湖奈 3</t>
  </si>
  <si>
    <t>髙須  玲杏 3</t>
  </si>
  <si>
    <t>阿部  桜來 3</t>
  </si>
  <si>
    <t>中瀬  美樹 3</t>
  </si>
  <si>
    <t>北山  凛佳 3</t>
  </si>
  <si>
    <t>澤田  夏葉 3</t>
  </si>
  <si>
    <t>中濵  舞央 3</t>
  </si>
  <si>
    <t>原田  莉緒 3</t>
  </si>
  <si>
    <t>大倉    希 2</t>
  </si>
  <si>
    <t>ｵｵｸﾗ ﾉｿﾞﾐ</t>
  </si>
  <si>
    <t>尾下  萌音 2</t>
  </si>
  <si>
    <t>ｵｼﾀ ﾓﾈ</t>
  </si>
  <si>
    <t>財田  七海 2</t>
  </si>
  <si>
    <t>ﾀｶﾗﾀﾞ ﾅﾅﾐ</t>
  </si>
  <si>
    <t>玉村  彩花 2</t>
  </si>
  <si>
    <t>ﾀﾏﾑﾗ ｲﾛﾊ</t>
  </si>
  <si>
    <t>堤    万菜 2</t>
  </si>
  <si>
    <t>ﾂﾂﾐ ﾏﾅ</t>
  </si>
  <si>
    <t>前花  琴乃 2</t>
  </si>
  <si>
    <t>ﾏｴﾊﾅ ｺﾄﾉ</t>
  </si>
  <si>
    <t>山本  珠愛 2</t>
  </si>
  <si>
    <t>ﾔﾏﾓﾄ ﾐﾉﾘ</t>
  </si>
  <si>
    <t>谷口  千洋 3</t>
  </si>
  <si>
    <t>ﾀﾆｸﾞﾁ ﾁﾋﾛ</t>
  </si>
  <si>
    <t>小林聖心</t>
  </si>
  <si>
    <t>松原  悠歩 3</t>
  </si>
  <si>
    <t>ﾏﾂﾊﾞﾗ ﾊｵ</t>
  </si>
  <si>
    <t>臼井  心路 3</t>
  </si>
  <si>
    <t>ｳｽｲ ｺｺﾛ</t>
  </si>
  <si>
    <t>宇仁  悠乃 3</t>
  </si>
  <si>
    <t>ｳﾆ ﾊﾙﾉ</t>
  </si>
  <si>
    <t>執行  美誓 3</t>
  </si>
  <si>
    <t>青草みちる 3</t>
  </si>
  <si>
    <t>和田  琴葉 3</t>
  </si>
  <si>
    <t>ﾜﾀﾞ ｺﾄﾊ</t>
  </si>
  <si>
    <t>竹田  奈未 3</t>
  </si>
  <si>
    <t>ﾀｹﾀﾞ ﾅﾐ</t>
  </si>
  <si>
    <t>眞鍋    舞 2</t>
  </si>
  <si>
    <t>ﾏﾅﾍﾞ ﾏｲ</t>
  </si>
  <si>
    <t>川原  和奏 2</t>
  </si>
  <si>
    <t>ｶﾜﾊﾗ ﾜｶﾅ</t>
  </si>
  <si>
    <t>神野    葵 2</t>
  </si>
  <si>
    <t>ｶﾝﾉ ｱｵｲ</t>
  </si>
  <si>
    <t>田中  結乃 3</t>
  </si>
  <si>
    <t>ﾀﾅｶ ﾕﾉ</t>
  </si>
  <si>
    <t>山﨑  美佳 3</t>
  </si>
  <si>
    <t>ﾔﾏｻｷ ﾐｶ</t>
  </si>
  <si>
    <t>成田  千紘 3</t>
  </si>
  <si>
    <t>ﾅﾘﾀ ﾁﾋﾛ</t>
  </si>
  <si>
    <t>森谷  莉子 2</t>
  </si>
  <si>
    <t>ﾓﾘﾔ ﾘｺ</t>
  </si>
  <si>
    <t>上條心桜子 2</t>
  </si>
  <si>
    <t>ｶﾐｼﾞｮｳ ﾐｵｺ</t>
  </si>
  <si>
    <t>村瀬はづき 2</t>
  </si>
  <si>
    <t>ﾑﾗｾ ﾊﾂﾞｷ</t>
  </si>
  <si>
    <t>川上    優 2</t>
  </si>
  <si>
    <t>ｶﾜｶﾐ ﾕｳ</t>
  </si>
  <si>
    <t>嶋田  遥望 2</t>
  </si>
  <si>
    <t>ｼﾏﾀﾞ ﾊﾙﾐ</t>
  </si>
  <si>
    <t>山下さくら 2</t>
  </si>
  <si>
    <t>ﾔﾏｼﾀ ｻｸﾗ</t>
  </si>
  <si>
    <t>矢野  蒼來 3</t>
  </si>
  <si>
    <t>藤原    芹 2</t>
  </si>
  <si>
    <t>ﾌｼﾞﾜﾗ ｾﾘ</t>
  </si>
  <si>
    <t>呉    安珠 2</t>
  </si>
  <si>
    <t>ｵｫ ｱﾝｼﾞｭ</t>
  </si>
  <si>
    <t>2025秋以降の追加登録選手（女子）はこのシートに入力してください</t>
    <rPh sb="4" eb="7">
      <t>アキイコウ</t>
    </rPh>
    <rPh sb="8" eb="10">
      <t>ツイカ</t>
    </rPh>
    <rPh sb="10" eb="12">
      <t>トウロク</t>
    </rPh>
    <rPh sb="12" eb="14">
      <t>センシュ</t>
    </rPh>
    <rPh sb="15" eb="17">
      <t>ジョシ</t>
    </rPh>
    <rPh sb="25" eb="27">
      <t>ニュウリョク</t>
    </rPh>
    <phoneticPr fontId="1"/>
  </si>
  <si>
    <t>このファイルをtandf@ichiita.comに送信してください</t>
    <rPh sb="25" eb="27">
      <t>ソウシン</t>
    </rPh>
    <phoneticPr fontId="1"/>
  </si>
  <si>
    <t>③申込書を印刷して下さい。</t>
    <rPh sb="1" eb="4">
      <t>モウシコミショ</t>
    </rPh>
    <rPh sb="5" eb="7">
      <t>インサツ</t>
    </rPh>
    <rPh sb="9" eb="10">
      <t>クダ</t>
    </rPh>
    <phoneticPr fontId="1"/>
  </si>
  <si>
    <t>※CSVファイルは出力されませんこのファイルのみをメール送付してください</t>
    <rPh sb="9" eb="11">
      <t>シュツリョク</t>
    </rPh>
    <rPh sb="28" eb="30">
      <t>ソウフ</t>
    </rPh>
    <phoneticPr fontId="1"/>
  </si>
  <si>
    <t>園田学園</t>
    <rPh sb="0" eb="2">
      <t>ソノダ</t>
    </rPh>
    <rPh sb="2" eb="4">
      <t>ガクエン</t>
    </rPh>
    <phoneticPr fontId="1"/>
  </si>
  <si>
    <t>関西学院</t>
    <rPh sb="0" eb="4">
      <t>カンセイガクイン</t>
    </rPh>
    <phoneticPr fontId="1"/>
  </si>
  <si>
    <t>県立西宮北高等学校　県立西宮苦楽園高等学校</t>
    <rPh sb="0" eb="2">
      <t>ケンリツ</t>
    </rPh>
    <rPh sb="2" eb="4">
      <t>ニシノミヤ</t>
    </rPh>
    <rPh sb="4" eb="5">
      <t>キタ</t>
    </rPh>
    <rPh sb="5" eb="7">
      <t>コウトウ</t>
    </rPh>
    <rPh sb="7" eb="9">
      <t>ガッコウ</t>
    </rPh>
    <rPh sb="10" eb="12">
      <t>ケンリツ</t>
    </rPh>
    <rPh sb="12" eb="17">
      <t>ニシノミヤクラクエン</t>
    </rPh>
    <rPh sb="17" eb="21">
      <t>コウトウガッコウ</t>
    </rPh>
    <phoneticPr fontId="1"/>
  </si>
  <si>
    <t>西宮北苦楽園</t>
    <rPh sb="0" eb="2">
      <t>ニシノミヤ</t>
    </rPh>
    <rPh sb="2" eb="3">
      <t>キタ</t>
    </rPh>
    <rPh sb="3" eb="6">
      <t>クラクエン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</si>
</sst>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 diagonalDown="1"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 style="hair">
        <color indexed="64"/>
      </diagonal>
    </border>
    <border diagonalDown="1"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 style="hair">
        <color auto="1"/>
      </diagonal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shrinkToFit="1"/>
    </xf>
    <xf numFmtId="0" fontId="0" fillId="0" borderId="11" xfId="0" applyBorder="1" applyAlignment="1">
      <alignment horizontal="center" shrinkToFit="1"/>
    </xf>
    <xf numFmtId="0" fontId="0" fillId="0" borderId="7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2" fillId="0" borderId="37" xfId="0" applyFont="1" applyBorder="1">
      <alignment vertical="center"/>
    </xf>
    <xf numFmtId="0" fontId="0" fillId="0" borderId="27" xfId="0" applyBorder="1">
      <alignment vertical="center"/>
    </xf>
    <xf numFmtId="0" fontId="2" fillId="0" borderId="28" xfId="0" applyFont="1" applyBorder="1">
      <alignment vertical="center"/>
    </xf>
    <xf numFmtId="0" fontId="0" fillId="0" borderId="33" xfId="0" applyBorder="1">
      <alignment vertical="center"/>
    </xf>
    <xf numFmtId="0" fontId="2" fillId="0" borderId="34" xfId="0" applyFont="1" applyBorder="1">
      <alignment vertical="center"/>
    </xf>
    <xf numFmtId="0" fontId="0" fillId="0" borderId="38" xfId="0" applyBorder="1">
      <alignment vertical="center"/>
    </xf>
    <xf numFmtId="0" fontId="2" fillId="0" borderId="39" xfId="0" applyFont="1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2" fillId="0" borderId="42" xfId="0" applyFont="1" applyBorder="1">
      <alignment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right" vertical="center"/>
    </xf>
    <xf numFmtId="0" fontId="2" fillId="0" borderId="46" xfId="0" applyFont="1" applyBorder="1" applyAlignment="1">
      <alignment horizontal="center" vertical="center"/>
    </xf>
    <xf numFmtId="0" fontId="10" fillId="0" borderId="42" xfId="0" applyFont="1" applyBorder="1" applyAlignment="1">
      <alignment horizontal="right" vertical="center"/>
    </xf>
    <xf numFmtId="0" fontId="0" fillId="0" borderId="47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/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15" fillId="2" borderId="0" xfId="0" applyFont="1" applyFill="1">
      <alignment vertical="center"/>
    </xf>
    <xf numFmtId="0" fontId="15" fillId="3" borderId="0" xfId="0" applyFont="1" applyFill="1" applyAlignment="1">
      <alignment horizontal="center" vertical="center"/>
    </xf>
    <xf numFmtId="0" fontId="15" fillId="0" borderId="0" xfId="0" applyFont="1">
      <alignment vertical="center"/>
    </xf>
    <xf numFmtId="0" fontId="0" fillId="4" borderId="0" xfId="0" applyFill="1">
      <alignment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48" xfId="0" applyBorder="1">
      <alignment vertical="center"/>
    </xf>
    <xf numFmtId="0" fontId="0" fillId="0" borderId="72" xfId="0" applyBorder="1">
      <alignment vertical="center"/>
    </xf>
    <xf numFmtId="0" fontId="0" fillId="0" borderId="53" xfId="0" applyBorder="1">
      <alignment vertical="center"/>
    </xf>
    <xf numFmtId="0" fontId="11" fillId="0" borderId="49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5" borderId="7" xfId="0" applyFont="1" applyFill="1" applyBorder="1">
      <alignment vertical="center"/>
    </xf>
    <xf numFmtId="49" fontId="0" fillId="0" borderId="0" xfId="0" applyNumberFormat="1">
      <alignment vertical="center"/>
    </xf>
    <xf numFmtId="0" fontId="0" fillId="0" borderId="7" xfId="0" applyBorder="1">
      <alignment vertical="center"/>
    </xf>
    <xf numFmtId="0" fontId="0" fillId="5" borderId="7" xfId="0" applyFill="1" applyBorder="1">
      <alignment vertical="center"/>
    </xf>
    <xf numFmtId="0" fontId="11" fillId="0" borderId="76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6" xfId="0" applyBorder="1">
      <alignment vertical="center"/>
    </xf>
    <xf numFmtId="0" fontId="0" fillId="0" borderId="77" xfId="0" applyBorder="1">
      <alignment vertical="center"/>
    </xf>
    <xf numFmtId="0" fontId="0" fillId="0" borderId="76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5" borderId="7" xfId="0" applyFill="1" applyBorder="1" applyProtection="1">
      <alignment vertical="center"/>
      <protection locked="0"/>
    </xf>
    <xf numFmtId="0" fontId="0" fillId="6" borderId="74" xfId="0" applyFill="1" applyBorder="1" applyProtection="1">
      <alignment vertical="center"/>
      <protection locked="0"/>
    </xf>
    <xf numFmtId="0" fontId="0" fillId="6" borderId="66" xfId="0" applyFill="1" applyBorder="1" applyProtection="1">
      <alignment vertical="center"/>
      <protection locked="0"/>
    </xf>
    <xf numFmtId="0" fontId="0" fillId="6" borderId="71" xfId="0" applyFill="1" applyBorder="1" applyProtection="1">
      <alignment vertical="center"/>
      <protection locked="0"/>
    </xf>
    <xf numFmtId="0" fontId="0" fillId="6" borderId="53" xfId="0" applyFill="1" applyBorder="1" applyProtection="1">
      <alignment vertical="center"/>
      <protection locked="0"/>
    </xf>
    <xf numFmtId="0" fontId="0" fillId="6" borderId="75" xfId="0" applyFill="1" applyBorder="1" applyProtection="1">
      <alignment vertical="center"/>
      <protection locked="0"/>
    </xf>
    <xf numFmtId="0" fontId="0" fillId="6" borderId="78" xfId="0" applyFill="1" applyBorder="1" applyProtection="1">
      <alignment vertical="center"/>
      <protection locked="0"/>
    </xf>
    <xf numFmtId="0" fontId="0" fillId="6" borderId="79" xfId="0" applyFill="1" applyBorder="1" applyProtection="1">
      <alignment vertical="center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70" xfId="0" applyFill="1" applyBorder="1" applyProtection="1">
      <alignment vertical="center"/>
      <protection locked="0"/>
    </xf>
    <xf numFmtId="0" fontId="0" fillId="6" borderId="72" xfId="0" applyFill="1" applyBorder="1" applyProtection="1">
      <alignment vertical="center"/>
      <protection locked="0"/>
    </xf>
    <xf numFmtId="0" fontId="0" fillId="6" borderId="82" xfId="0" applyFill="1" applyBorder="1" applyProtection="1">
      <alignment vertical="center"/>
      <protection locked="0"/>
    </xf>
    <xf numFmtId="0" fontId="0" fillId="6" borderId="73" xfId="0" applyFill="1" applyBorder="1" applyProtection="1">
      <alignment vertical="center"/>
      <protection locked="0"/>
    </xf>
    <xf numFmtId="0" fontId="0" fillId="6" borderId="80" xfId="0" applyFill="1" applyBorder="1" applyProtection="1">
      <alignment vertical="center"/>
      <protection locked="0"/>
    </xf>
    <xf numFmtId="0" fontId="0" fillId="6" borderId="81" xfId="0" applyFill="1" applyBorder="1" applyProtection="1">
      <alignment vertical="center"/>
      <protection locked="0"/>
    </xf>
    <xf numFmtId="0" fontId="2" fillId="5" borderId="0" xfId="0" applyFont="1" applyFill="1">
      <alignment vertical="center"/>
    </xf>
    <xf numFmtId="0" fontId="17" fillId="0" borderId="0" xfId="0" applyFont="1">
      <alignment vertical="center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11" xfId="0" applyBorder="1" applyAlignment="1">
      <alignment horizontal="center" shrinkToFit="1"/>
    </xf>
    <xf numFmtId="0" fontId="0" fillId="0" borderId="9" xfId="0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shrinkToFit="1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104775</xdr:colOff>
      <xdr:row>4</xdr:row>
      <xdr:rowOff>76200</xdr:rowOff>
    </xdr:from>
    <xdr:to>
      <xdr:col>10</xdr:col>
      <xdr:colOff>476250</xdr:colOff>
      <xdr:row>9</xdr:row>
      <xdr:rowOff>152400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048250" y="762000"/>
          <a:ext cx="237172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このシートに表示されていない選手は「男子選手追加」シートに入力して下さい。（このシートには入力しないで下さい。）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419100</xdr:colOff>
      <xdr:row>4</xdr:row>
      <xdr:rowOff>161925</xdr:rowOff>
    </xdr:from>
    <xdr:to>
      <xdr:col>11</xdr:col>
      <xdr:colOff>123825</xdr:colOff>
      <xdr:row>10</xdr:row>
      <xdr:rowOff>66675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62575" y="847725"/>
          <a:ext cx="2371725" cy="933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このシートに表示されていない選手は「女子選手追加」シートに入力して下さい。（このシートには入力しないで下さい。）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J11"/>
  <sheetViews>
    <sheetView tabSelected="1" workbookViewId="0">
      <selection activeCell="C3" sqref="C3"/>
    </sheetView>
  </sheetViews>
  <sheetFormatPr defaultRowHeight="13.5" x14ac:dyDescent="0.15"/>
  <cols>
    <col min="2" max="2" width="10.375" customWidth="1"/>
    <col min="4" max="4" width="8.75" customWidth="1"/>
  </cols>
  <sheetData>
    <row r="2" spans="2:10" ht="38.1" customHeight="1" thickBot="1" x14ac:dyDescent="0.2"/>
    <row r="3" spans="2:10" ht="25.5" customHeight="1" thickBot="1" x14ac:dyDescent="0.2">
      <c r="B3" s="33" t="s">
        <v>8</v>
      </c>
      <c r="C3" s="56"/>
      <c r="D3" s="141" t="str">
        <f>IFERROR(VLOOKUP(C3,学校番号!A3:B50,2,FALSE),"")</f>
        <v/>
      </c>
      <c r="E3" s="142"/>
      <c r="F3" s="142"/>
      <c r="G3" s="142"/>
      <c r="H3" s="143" t="str">
        <f>IFERROR(VLOOKUP(C3,学校番号!A3:D50,4,FALSE),"")</f>
        <v/>
      </c>
      <c r="J3" s="47" t="s">
        <v>200</v>
      </c>
    </row>
    <row r="4" spans="2:10" ht="13.5" customHeight="1" thickBot="1" x14ac:dyDescent="0.2"/>
    <row r="5" spans="2:10" ht="25.5" customHeight="1" thickBot="1" x14ac:dyDescent="0.2">
      <c r="B5" s="36" t="s">
        <v>131</v>
      </c>
      <c r="C5" s="101"/>
      <c r="D5" s="102"/>
      <c r="J5" s="48" t="s">
        <v>349</v>
      </c>
    </row>
    <row r="6" spans="2:10" ht="25.5" customHeight="1" thickBot="1" x14ac:dyDescent="0.2">
      <c r="B6" s="34" t="s">
        <v>132</v>
      </c>
      <c r="C6" s="103"/>
      <c r="D6" s="104"/>
      <c r="E6" s="35" t="s">
        <v>134</v>
      </c>
      <c r="F6" s="99"/>
      <c r="G6" s="99"/>
      <c r="H6" s="100"/>
      <c r="J6" s="48" t="s">
        <v>2167</v>
      </c>
    </row>
    <row r="7" spans="2:10" ht="25.5" customHeight="1" x14ac:dyDescent="0.15">
      <c r="B7" s="96" t="s">
        <v>133</v>
      </c>
      <c r="C7" s="105"/>
      <c r="D7" s="106"/>
      <c r="J7" t="s">
        <v>350</v>
      </c>
    </row>
    <row r="8" spans="2:10" ht="25.5" customHeight="1" x14ac:dyDescent="0.15">
      <c r="B8" s="97"/>
      <c r="C8" s="107"/>
      <c r="D8" s="108"/>
      <c r="J8" t="s">
        <v>2166</v>
      </c>
    </row>
    <row r="9" spans="2:10" ht="25.5" customHeight="1" x14ac:dyDescent="0.15">
      <c r="B9" s="97"/>
      <c r="C9" s="92"/>
      <c r="D9" s="93"/>
      <c r="J9" s="49" t="s">
        <v>357</v>
      </c>
    </row>
    <row r="10" spans="2:10" ht="25.5" customHeight="1" thickBot="1" x14ac:dyDescent="0.2">
      <c r="B10" s="98"/>
      <c r="C10" s="94"/>
      <c r="D10" s="95"/>
      <c r="J10" s="91" t="s">
        <v>356</v>
      </c>
    </row>
    <row r="11" spans="2:10" x14ac:dyDescent="0.15">
      <c r="J11" s="91" t="s">
        <v>2168</v>
      </c>
    </row>
  </sheetData>
  <sheetProtection sheet="1" selectLockedCells="1"/>
  <mergeCells count="9">
    <mergeCell ref="C9:D9"/>
    <mergeCell ref="C10:D10"/>
    <mergeCell ref="B7:B10"/>
    <mergeCell ref="F6:H6"/>
    <mergeCell ref="D3:G3"/>
    <mergeCell ref="C5:D5"/>
    <mergeCell ref="C6:D6"/>
    <mergeCell ref="C7:D7"/>
    <mergeCell ref="C8:D8"/>
  </mergeCells>
  <phoneticPr fontId="1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C100"/>
  <sheetViews>
    <sheetView workbookViewId="0">
      <selection activeCell="W27" sqref="W27"/>
    </sheetView>
  </sheetViews>
  <sheetFormatPr defaultRowHeight="13.5" x14ac:dyDescent="0.15"/>
  <cols>
    <col min="1" max="1" width="11.625" bestFit="1" customWidth="1"/>
    <col min="2" max="2" width="13.5" bestFit="1" customWidth="1"/>
    <col min="24" max="28" width="10.5" bestFit="1" customWidth="1"/>
    <col min="29" max="29" width="5.875" bestFit="1" customWidth="1"/>
  </cols>
  <sheetData>
    <row r="1" spans="1:29" x14ac:dyDescent="0.15">
      <c r="R1" t="s">
        <v>310</v>
      </c>
    </row>
    <row r="2" spans="1:29" x14ac:dyDescent="0.15">
      <c r="A2" t="str">
        <f>IF(入力!A2="","",28410000+入力!A2+IF(入力!E2="女",200000000,100000000))</f>
        <v/>
      </c>
      <c r="B2" t="str">
        <f>IF(A2="","",入力!B2)</f>
        <v/>
      </c>
      <c r="C2" t="str">
        <f>IF(A2="","",入力!C2)</f>
        <v/>
      </c>
      <c r="D2" t="str">
        <f>IF(A2="","",IF(入力!E2="男",1,2))</f>
        <v/>
      </c>
      <c r="E2" t="str">
        <f>IF(A2="","",28)</f>
        <v/>
      </c>
      <c r="F2" t="str">
        <f>IF(A2="","",入力!A2)</f>
        <v/>
      </c>
      <c r="G2" t="str">
        <f>IF(A2="","",初期設定!$C$3+280000)</f>
        <v/>
      </c>
      <c r="H2" t="str">
        <f>IFERROR(IF(A2="","",VLOOKUP(入力!E2&amp;入力!F2,種目!$M$2:$O$36,2,FALSE)),"")</f>
        <v/>
      </c>
      <c r="I2" t="str">
        <f>IFERROR(IF(A2="","",VLOOKUP(入力!E2&amp;入力!F2,種目!$M$2:$O$36,3,FALSE)),"")</f>
        <v/>
      </c>
      <c r="J2" t="str">
        <f>IF(H2="","",IF(I2="t",TEXT(入力!G2,"0000000"),TEXT(入力!G2,"00000")))</f>
        <v/>
      </c>
      <c r="K2" t="str">
        <f>IFERROR(IF(A2="","",VLOOKUP(入力!E2&amp;入力!H2,種目!$M$2:$O$36,2,FALSE)),"")</f>
        <v/>
      </c>
      <c r="L2" t="str">
        <f>IFERROR(IF(A2="","",VLOOKUP(入力!E2&amp;入力!H2,種目!$M$2:$O$36,3,FALSE)),"")</f>
        <v/>
      </c>
      <c r="M2" t="str">
        <f>IF(K2="","",IF(L2="t",TEXT(入力!I2,"0000000"),TEXT(入力!I2,"00000")))</f>
        <v/>
      </c>
      <c r="N2" t="str">
        <f>IF($A2="","",入力!J2)</f>
        <v/>
      </c>
      <c r="O2" t="str">
        <f>IF($A2="","",入力!K2)</f>
        <v/>
      </c>
      <c r="P2" t="str">
        <f>N2&amp;COUNTIFS($N$2:N2,N2)</f>
        <v>1</v>
      </c>
      <c r="Q2" t="str">
        <f>O2&amp;COUNTIFS($O$2:O2,O2)</f>
        <v>1</v>
      </c>
      <c r="S2" t="s">
        <v>317</v>
      </c>
      <c r="T2" t="s">
        <v>318</v>
      </c>
      <c r="U2" t="s">
        <v>319</v>
      </c>
      <c r="V2" t="s">
        <v>302</v>
      </c>
      <c r="W2" t="s">
        <v>320</v>
      </c>
      <c r="X2" t="s">
        <v>308</v>
      </c>
      <c r="Y2" t="s">
        <v>309</v>
      </c>
      <c r="Z2" t="s">
        <v>321</v>
      </c>
      <c r="AA2" t="s">
        <v>322</v>
      </c>
      <c r="AB2" t="s">
        <v>323</v>
      </c>
      <c r="AC2" t="s">
        <v>324</v>
      </c>
    </row>
    <row r="3" spans="1:29" x14ac:dyDescent="0.15">
      <c r="A3" t="str">
        <f>IF(入力!A3="","",28410000+入力!A3+IF(入力!E3="女",200000000,100000000))</f>
        <v/>
      </c>
      <c r="B3" t="str">
        <f>IF(A3="","",入力!B3)</f>
        <v/>
      </c>
      <c r="C3" t="str">
        <f>IF(A3="","",入力!C3)</f>
        <v/>
      </c>
      <c r="D3" t="str">
        <f>IF(A3="","",IF(入力!E3="男",1,2))</f>
        <v/>
      </c>
      <c r="E3" t="str">
        <f t="shared" ref="E3:E66" si="0">IF(A3="","",28)</f>
        <v/>
      </c>
      <c r="F3" t="str">
        <f>IF(A3="","",入力!A3)</f>
        <v/>
      </c>
      <c r="G3" t="str">
        <f>IF(A3="","",初期設定!$C$3+280000)</f>
        <v/>
      </c>
      <c r="H3" t="str">
        <f>IFERROR(IF(A3="","",VLOOKUP(入力!E3&amp;入力!F3,種目!$M$2:$O$36,2,FALSE)),"")</f>
        <v/>
      </c>
      <c r="I3" t="str">
        <f>IFERROR(IF(A3="","",VLOOKUP(入力!E3&amp;入力!F3,種目!$M$2:$O$36,3,FALSE)),"")</f>
        <v/>
      </c>
      <c r="J3" t="str">
        <f>IF(H3="","",IF(I3="t",TEXT(入力!G3,"0000000"),TEXT(入力!G3,"00000")))</f>
        <v/>
      </c>
      <c r="K3" t="str">
        <f>IFERROR(IF(A3="","",VLOOKUP(入力!E3&amp;入力!H3,種目!$M$2:$O$36,2,FALSE)),"")</f>
        <v/>
      </c>
      <c r="L3" t="str">
        <f>IFERROR(IF(A3="","",VLOOKUP(入力!E3&amp;入力!H3,種目!$M$2:$O$36,3,FALSE)),"")</f>
        <v/>
      </c>
      <c r="M3" t="str">
        <f>IF(K3="","",IF(L3="t",TEXT(入力!I3,"0000000"),TEXT(入力!I3,"00000")))</f>
        <v/>
      </c>
      <c r="N3" t="str">
        <f>IF($A3="","",入力!J3)</f>
        <v/>
      </c>
      <c r="O3" t="str">
        <f>IF($A3="","",入力!K3)</f>
        <v/>
      </c>
      <c r="P3" t="str">
        <f>N3&amp;COUNTIFS($N$2:N3,N3)</f>
        <v>2</v>
      </c>
      <c r="Q3" t="str">
        <f>O3&amp;COUNTIFS($O$2:O3,O3)</f>
        <v>2</v>
      </c>
      <c r="R3" t="s">
        <v>311</v>
      </c>
      <c r="S3" t="str">
        <f>IF(COUNTIFS($N$2:$N$100,"男"&amp;R3)&gt;=4,280000+初期設定!$C$3,"")</f>
        <v/>
      </c>
      <c r="U3" t="str">
        <f>IF(S3="","",IF(S4="",初期設定!$H$3,初期設定!$H$3&amp;"A"))</f>
        <v/>
      </c>
      <c r="W3" t="str">
        <f>IF(S3="","",IF(入力!M4="",95999,TEXT(入力!M4,"00000")))</f>
        <v/>
      </c>
      <c r="X3" t="str">
        <f t="shared" ref="X3:X8" si="1">IFERROR(INDEX($A$2:$A$100,MATCH("男"&amp;$R3&amp;RIGHT(X$2,1),$P$2:$P$100,0),1),"")</f>
        <v/>
      </c>
      <c r="Y3" t="str">
        <f t="shared" ref="Y3:AC8" si="2">IFERROR(INDEX($A$2:$A$100,MATCH("男"&amp;$R3&amp;RIGHT(Y$2,1),$P$2:$P$100,0),1),"")</f>
        <v/>
      </c>
      <c r="Z3" t="str">
        <f t="shared" si="2"/>
        <v/>
      </c>
      <c r="AA3" t="str">
        <f t="shared" si="2"/>
        <v/>
      </c>
      <c r="AB3" t="str">
        <f t="shared" si="2"/>
        <v/>
      </c>
      <c r="AC3" t="str">
        <f t="shared" si="2"/>
        <v/>
      </c>
    </row>
    <row r="4" spans="1:29" x14ac:dyDescent="0.15">
      <c r="A4" t="str">
        <f>IF(入力!A4="","",28410000+入力!A4+IF(入力!E4="女",200000000,100000000))</f>
        <v/>
      </c>
      <c r="B4" t="str">
        <f>IF(A4="","",入力!B4)</f>
        <v/>
      </c>
      <c r="C4" t="str">
        <f>IF(A4="","",入力!C4)</f>
        <v/>
      </c>
      <c r="D4" t="str">
        <f>IF(A4="","",IF(入力!E4="男",1,2))</f>
        <v/>
      </c>
      <c r="E4" t="str">
        <f t="shared" si="0"/>
        <v/>
      </c>
      <c r="F4" t="str">
        <f>IF(A4="","",入力!A4)</f>
        <v/>
      </c>
      <c r="G4" t="str">
        <f>IF(A4="","",初期設定!$C$3+280000)</f>
        <v/>
      </c>
      <c r="H4" t="str">
        <f>IFERROR(IF(A4="","",VLOOKUP(入力!E4&amp;入力!F4,種目!$M$2:$O$36,2,FALSE)),"")</f>
        <v/>
      </c>
      <c r="I4" t="str">
        <f>IFERROR(IF(A4="","",VLOOKUP(入力!E4&amp;入力!F4,種目!$M$2:$O$36,3,FALSE)),"")</f>
        <v/>
      </c>
      <c r="J4" t="str">
        <f>IF(H4="","",IF(I4="t",TEXT(入力!G4,"0000000"),TEXT(入力!G4,"00000")))</f>
        <v/>
      </c>
      <c r="K4" t="str">
        <f>IFERROR(IF(A4="","",VLOOKUP(入力!E4&amp;入力!H4,種目!$M$2:$O$36,2,FALSE)),"")</f>
        <v/>
      </c>
      <c r="L4" t="str">
        <f>IFERROR(IF(A4="","",VLOOKUP(入力!E4&amp;入力!H4,種目!$M$2:$O$36,3,FALSE)),"")</f>
        <v/>
      </c>
      <c r="M4" t="str">
        <f>IF(K4="","",IF(L4="t",TEXT(入力!I4,"0000000"),TEXT(入力!I4,"00000")))</f>
        <v/>
      </c>
      <c r="N4" t="str">
        <f>IF($A4="","",入力!J4)</f>
        <v/>
      </c>
      <c r="O4" t="str">
        <f>IF($A4="","",入力!K4)</f>
        <v/>
      </c>
      <c r="P4" t="str">
        <f>N4&amp;COUNTIFS($N$2:N4,N4)</f>
        <v>3</v>
      </c>
      <c r="Q4" t="str">
        <f>O4&amp;COUNTIFS($O$2:O4,O4)</f>
        <v>3</v>
      </c>
      <c r="R4" t="s">
        <v>312</v>
      </c>
      <c r="S4" t="str">
        <f>IF(COUNTIFS($N$2:$N$100,"男"&amp;R4)&gt;=4,900000+ROW(R1)*10000+初期設定!$C$3,"")</f>
        <v/>
      </c>
      <c r="U4" t="str">
        <f>IF(S4="","",初期設定!$H$3&amp;作業用!R4)</f>
        <v/>
      </c>
      <c r="W4" t="str">
        <f>IF(S4="","",IF(入力!M5="",95999,TEXT(入力!M5,"00000")))</f>
        <v/>
      </c>
      <c r="X4" t="str">
        <f t="shared" si="1"/>
        <v/>
      </c>
      <c r="Y4" t="str">
        <f t="shared" si="2"/>
        <v/>
      </c>
      <c r="Z4" t="str">
        <f t="shared" si="2"/>
        <v/>
      </c>
      <c r="AA4" t="str">
        <f t="shared" si="2"/>
        <v/>
      </c>
      <c r="AB4" t="str">
        <f t="shared" si="2"/>
        <v/>
      </c>
      <c r="AC4" t="str">
        <f t="shared" si="2"/>
        <v/>
      </c>
    </row>
    <row r="5" spans="1:29" x14ac:dyDescent="0.15">
      <c r="A5" t="str">
        <f>IF(入力!A5="","",28410000+入力!A5+IF(入力!E5="女",200000000,100000000))</f>
        <v/>
      </c>
      <c r="B5" t="str">
        <f>IF(A5="","",入力!B5)</f>
        <v/>
      </c>
      <c r="C5" t="str">
        <f>IF(A5="","",入力!C5)</f>
        <v/>
      </c>
      <c r="D5" t="str">
        <f>IF(A5="","",IF(入力!E5="男",1,2))</f>
        <v/>
      </c>
      <c r="E5" t="str">
        <f t="shared" si="0"/>
        <v/>
      </c>
      <c r="F5" t="str">
        <f>IF(A5="","",入力!A5)</f>
        <v/>
      </c>
      <c r="G5" t="str">
        <f>IF(A5="","",初期設定!$C$3+280000)</f>
        <v/>
      </c>
      <c r="H5" t="str">
        <f>IFERROR(IF(A5="","",VLOOKUP(入力!E5&amp;入力!F5,種目!$M$2:$O$36,2,FALSE)),"")</f>
        <v/>
      </c>
      <c r="I5" t="str">
        <f>IFERROR(IF(A5="","",VLOOKUP(入力!E5&amp;入力!F5,種目!$M$2:$O$36,3,FALSE)),"")</f>
        <v/>
      </c>
      <c r="J5" t="str">
        <f>IF(H5="","",IF(I5="t",TEXT(入力!G5,"0000000"),TEXT(入力!G5,"00000")))</f>
        <v/>
      </c>
      <c r="K5" t="str">
        <f>IFERROR(IF(A5="","",VLOOKUP(入力!E5&amp;入力!H5,種目!$M$2:$O$36,2,FALSE)),"")</f>
        <v/>
      </c>
      <c r="L5" t="str">
        <f>IFERROR(IF(A5="","",VLOOKUP(入力!E5&amp;入力!H5,種目!$M$2:$O$36,3,FALSE)),"")</f>
        <v/>
      </c>
      <c r="M5" t="str">
        <f>IF(K5="","",IF(L5="t",TEXT(入力!I5,"0000000"),TEXT(入力!I5,"00000")))</f>
        <v/>
      </c>
      <c r="N5" t="str">
        <f>IF($A5="","",入力!J5)</f>
        <v/>
      </c>
      <c r="O5" t="str">
        <f>IF($A5="","",入力!K5)</f>
        <v/>
      </c>
      <c r="P5" t="str">
        <f>N5&amp;COUNTIFS($N$2:N5,N5)</f>
        <v>4</v>
      </c>
      <c r="Q5" t="str">
        <f>O5&amp;COUNTIFS($O$2:O5,O5)</f>
        <v>4</v>
      </c>
      <c r="R5" t="s">
        <v>313</v>
      </c>
      <c r="S5" t="str">
        <f>IF(COUNTIFS($N$2:$N$100,"男"&amp;R5)&gt;=4,900000+ROW(R2)*10000+初期設定!$C$3,"")</f>
        <v/>
      </c>
      <c r="U5" t="str">
        <f>IF(S5="","",初期設定!$H$3&amp;作業用!R5)</f>
        <v/>
      </c>
      <c r="W5" t="str">
        <f>IF(S5="","",IF(入力!M6="",95999,TEXT(入力!M6,"00000")))</f>
        <v/>
      </c>
      <c r="X5" t="str">
        <f t="shared" si="1"/>
        <v/>
      </c>
      <c r="Y5" t="str">
        <f t="shared" si="2"/>
        <v/>
      </c>
      <c r="Z5" t="str">
        <f t="shared" si="2"/>
        <v/>
      </c>
      <c r="AA5" t="str">
        <f t="shared" si="2"/>
        <v/>
      </c>
      <c r="AB5" t="str">
        <f t="shared" si="2"/>
        <v/>
      </c>
      <c r="AC5" t="str">
        <f t="shared" si="2"/>
        <v/>
      </c>
    </row>
    <row r="6" spans="1:29" x14ac:dyDescent="0.15">
      <c r="A6" t="str">
        <f>IF(入力!A6="","",28410000+入力!A6+IF(入力!E6="女",200000000,100000000))</f>
        <v/>
      </c>
      <c r="B6" t="str">
        <f>IF(A6="","",入力!B6)</f>
        <v/>
      </c>
      <c r="C6" t="str">
        <f>IF(A6="","",入力!C6)</f>
        <v/>
      </c>
      <c r="D6" t="str">
        <f>IF(A6="","",IF(入力!E6="男",1,2))</f>
        <v/>
      </c>
      <c r="E6" t="str">
        <f t="shared" si="0"/>
        <v/>
      </c>
      <c r="F6" t="str">
        <f>IF(A6="","",入力!A6)</f>
        <v/>
      </c>
      <c r="G6" t="str">
        <f>IF(A6="","",初期設定!$C$3+280000)</f>
        <v/>
      </c>
      <c r="H6" t="str">
        <f>IFERROR(IF(A6="","",VLOOKUP(入力!E6&amp;入力!F6,種目!$M$2:$O$36,2,FALSE)),"")</f>
        <v/>
      </c>
      <c r="I6" t="str">
        <f>IFERROR(IF(A6="","",VLOOKUP(入力!E6&amp;入力!F6,種目!$M$2:$O$36,3,FALSE)),"")</f>
        <v/>
      </c>
      <c r="J6" t="str">
        <f>IF(H6="","",IF(I6="t",TEXT(入力!G6,"0000000"),TEXT(入力!G6,"00000")))</f>
        <v/>
      </c>
      <c r="K6" t="str">
        <f>IFERROR(IF(A6="","",VLOOKUP(入力!E6&amp;入力!H6,種目!$M$2:$O$36,2,FALSE)),"")</f>
        <v/>
      </c>
      <c r="L6" t="str">
        <f>IFERROR(IF(A6="","",VLOOKUP(入力!E6&amp;入力!H6,種目!$M$2:$O$36,3,FALSE)),"")</f>
        <v/>
      </c>
      <c r="M6" t="str">
        <f>IF(K6="","",IF(L6="t",TEXT(入力!I6,"0000000"),TEXT(入力!I6,"00000")))</f>
        <v/>
      </c>
      <c r="N6" t="str">
        <f>IF($A6="","",入力!J6)</f>
        <v/>
      </c>
      <c r="O6" t="str">
        <f>IF($A6="","",入力!K6)</f>
        <v/>
      </c>
      <c r="P6" t="str">
        <f>N6&amp;COUNTIFS($N$2:N6,N6)</f>
        <v>5</v>
      </c>
      <c r="Q6" t="str">
        <f>O6&amp;COUNTIFS($O$2:O6,O6)</f>
        <v>5</v>
      </c>
      <c r="R6" t="s">
        <v>314</v>
      </c>
      <c r="S6" t="str">
        <f>IF(COUNTIFS($N$2:$N$100,"男"&amp;R6)&gt;=4,900000+ROW(R3)*10000+初期設定!$C$3,"")</f>
        <v/>
      </c>
      <c r="U6" t="str">
        <f>IF(S6="","",初期設定!$H$3&amp;作業用!R6)</f>
        <v/>
      </c>
      <c r="W6" t="str">
        <f>IF(S6="","",IF(入力!M7="",95999,TEXT(入力!M7,"00000")))</f>
        <v/>
      </c>
      <c r="X6" t="str">
        <f t="shared" si="1"/>
        <v/>
      </c>
      <c r="Y6" t="str">
        <f t="shared" si="2"/>
        <v/>
      </c>
      <c r="Z6" t="str">
        <f t="shared" si="2"/>
        <v/>
      </c>
      <c r="AA6" t="str">
        <f t="shared" si="2"/>
        <v/>
      </c>
      <c r="AB6" t="str">
        <f t="shared" si="2"/>
        <v/>
      </c>
      <c r="AC6" t="str">
        <f t="shared" si="2"/>
        <v/>
      </c>
    </row>
    <row r="7" spans="1:29" x14ac:dyDescent="0.15">
      <c r="A7" t="str">
        <f>IF(入力!A7="","",28410000+入力!A7+IF(入力!E7="女",200000000,100000000))</f>
        <v/>
      </c>
      <c r="B7" t="str">
        <f>IF(A7="","",入力!B7)</f>
        <v/>
      </c>
      <c r="C7" t="str">
        <f>IF(A7="","",入力!C7)</f>
        <v/>
      </c>
      <c r="D7" t="str">
        <f>IF(A7="","",IF(入力!E7="男",1,2))</f>
        <v/>
      </c>
      <c r="E7" t="str">
        <f t="shared" si="0"/>
        <v/>
      </c>
      <c r="F7" t="str">
        <f>IF(A7="","",入力!A7)</f>
        <v/>
      </c>
      <c r="G7" t="str">
        <f>IF(A7="","",初期設定!$C$3+280000)</f>
        <v/>
      </c>
      <c r="H7" t="str">
        <f>IFERROR(IF(A7="","",VLOOKUP(入力!E7&amp;入力!F7,種目!$M$2:$O$36,2,FALSE)),"")</f>
        <v/>
      </c>
      <c r="I7" t="str">
        <f>IFERROR(IF(A7="","",VLOOKUP(入力!E7&amp;入力!F7,種目!$M$2:$O$36,3,FALSE)),"")</f>
        <v/>
      </c>
      <c r="J7" t="str">
        <f>IF(H7="","",IF(I7="t",TEXT(入力!G7,"0000000"),TEXT(入力!G7,"00000")))</f>
        <v/>
      </c>
      <c r="K7" t="str">
        <f>IFERROR(IF(A7="","",VLOOKUP(入力!E7&amp;入力!H7,種目!$M$2:$O$36,2,FALSE)),"")</f>
        <v/>
      </c>
      <c r="L7" t="str">
        <f>IFERROR(IF(A7="","",VLOOKUP(入力!E7&amp;入力!H7,種目!$M$2:$O$36,3,FALSE)),"")</f>
        <v/>
      </c>
      <c r="M7" t="str">
        <f>IF(K7="","",IF(L7="t",TEXT(入力!I7,"0000000"),TEXT(入力!I7,"00000")))</f>
        <v/>
      </c>
      <c r="N7" t="str">
        <f>IF($A7="","",入力!J7)</f>
        <v/>
      </c>
      <c r="O7" t="str">
        <f>IF($A7="","",入力!K7)</f>
        <v/>
      </c>
      <c r="P7" t="str">
        <f>N7&amp;COUNTIFS($N$2:N7,N7)</f>
        <v>6</v>
      </c>
      <c r="Q7" t="str">
        <f>O7&amp;COUNTIFS($O$2:O7,O7)</f>
        <v>6</v>
      </c>
      <c r="R7" t="s">
        <v>315</v>
      </c>
      <c r="S7" t="str">
        <f>IF(COUNTIFS($N$2:$N$100,"男"&amp;R7)&gt;=4,900000+ROW(R4)*10000+初期設定!$C$3,"")</f>
        <v/>
      </c>
      <c r="U7" t="str">
        <f>IF(S7="","",初期設定!$H$3&amp;作業用!R7)</f>
        <v/>
      </c>
      <c r="W7" t="str">
        <f>IF(S7="","",IF(入力!M8="",95999,TEXT(入力!M8,"00000")))</f>
        <v/>
      </c>
      <c r="X7" t="str">
        <f t="shared" si="1"/>
        <v/>
      </c>
      <c r="Y7" t="str">
        <f t="shared" si="2"/>
        <v/>
      </c>
      <c r="Z7" t="str">
        <f t="shared" si="2"/>
        <v/>
      </c>
      <c r="AA7" t="str">
        <f t="shared" si="2"/>
        <v/>
      </c>
      <c r="AB7" t="str">
        <f t="shared" si="2"/>
        <v/>
      </c>
      <c r="AC7" t="str">
        <f t="shared" si="2"/>
        <v/>
      </c>
    </row>
    <row r="8" spans="1:29" x14ac:dyDescent="0.15">
      <c r="A8" t="str">
        <f>IF(入力!A8="","",28410000+入力!A8+IF(入力!E8="女",200000000,100000000))</f>
        <v/>
      </c>
      <c r="B8" t="str">
        <f>IF(A8="","",入力!B8)</f>
        <v/>
      </c>
      <c r="C8" t="str">
        <f>IF(A8="","",入力!C8)</f>
        <v/>
      </c>
      <c r="D8" t="str">
        <f>IF(A8="","",IF(入力!E8="男",1,2))</f>
        <v/>
      </c>
      <c r="E8" t="str">
        <f t="shared" si="0"/>
        <v/>
      </c>
      <c r="F8" t="str">
        <f>IF(A8="","",入力!A8)</f>
        <v/>
      </c>
      <c r="G8" t="str">
        <f>IF(A8="","",初期設定!$C$3+280000)</f>
        <v/>
      </c>
      <c r="H8" t="str">
        <f>IFERROR(IF(A8="","",VLOOKUP(入力!E8&amp;入力!F8,種目!$M$2:$O$36,2,FALSE)),"")</f>
        <v/>
      </c>
      <c r="I8" t="str">
        <f>IFERROR(IF(A8="","",VLOOKUP(入力!E8&amp;入力!F8,種目!$M$2:$O$36,3,FALSE)),"")</f>
        <v/>
      </c>
      <c r="J8" t="str">
        <f>IF(H8="","",IF(I8="t",TEXT(入力!G8,"0000000"),TEXT(入力!G8,"00000")))</f>
        <v/>
      </c>
      <c r="K8" t="str">
        <f>IFERROR(IF(A8="","",VLOOKUP(入力!E8&amp;入力!H8,種目!$M$2:$O$36,2,FALSE)),"")</f>
        <v/>
      </c>
      <c r="L8" t="str">
        <f>IFERROR(IF(A8="","",VLOOKUP(入力!E8&amp;入力!H8,種目!$M$2:$O$36,3,FALSE)),"")</f>
        <v/>
      </c>
      <c r="M8" t="str">
        <f>IF(K8="","",IF(L8="t",TEXT(入力!I8,"0000000"),TEXT(入力!I8,"00000")))</f>
        <v/>
      </c>
      <c r="N8" t="str">
        <f>IF($A8="","",入力!J8)</f>
        <v/>
      </c>
      <c r="O8" t="str">
        <f>IF($A8="","",入力!K8)</f>
        <v/>
      </c>
      <c r="P8" t="str">
        <f>N8&amp;COUNTIFS($N$2:N8,N8)</f>
        <v>7</v>
      </c>
      <c r="Q8" t="str">
        <f>O8&amp;COUNTIFS($O$2:O8,O8)</f>
        <v>7</v>
      </c>
      <c r="R8" t="s">
        <v>316</v>
      </c>
      <c r="S8" t="str">
        <f>IF(COUNTIFS($N$2:$N$100,"男"&amp;R8)&gt;=4,900000+ROW(R5)*10000+初期設定!$C$3,"")</f>
        <v/>
      </c>
      <c r="U8" t="str">
        <f>IF(S8="","",初期設定!$H$3&amp;作業用!R8)</f>
        <v/>
      </c>
      <c r="W8" t="str">
        <f>IF(S8="","",IF(入力!M9="",95999,TEXT(入力!M9,"00000")))</f>
        <v/>
      </c>
      <c r="X8" t="str">
        <f t="shared" si="1"/>
        <v/>
      </c>
      <c r="Y8" t="str">
        <f t="shared" si="2"/>
        <v/>
      </c>
      <c r="Z8" t="str">
        <f t="shared" si="2"/>
        <v/>
      </c>
      <c r="AA8" t="str">
        <f t="shared" si="2"/>
        <v/>
      </c>
      <c r="AB8" t="str">
        <f t="shared" si="2"/>
        <v/>
      </c>
      <c r="AC8" t="str">
        <f t="shared" si="2"/>
        <v/>
      </c>
    </row>
    <row r="9" spans="1:29" x14ac:dyDescent="0.15">
      <c r="A9" t="str">
        <f>IF(入力!A9="","",28410000+入力!A9+IF(入力!E9="女",200000000,100000000))</f>
        <v/>
      </c>
      <c r="B9" t="str">
        <f>IF(A9="","",入力!B9)</f>
        <v/>
      </c>
      <c r="C9" t="str">
        <f>IF(A9="","",入力!C9)</f>
        <v/>
      </c>
      <c r="D9" t="str">
        <f>IF(A9="","",IF(入力!E9="男",1,2))</f>
        <v/>
      </c>
      <c r="E9" t="str">
        <f t="shared" si="0"/>
        <v/>
      </c>
      <c r="F9" t="str">
        <f>IF(A9="","",入力!A9)</f>
        <v/>
      </c>
      <c r="G9" t="str">
        <f>IF(A9="","",初期設定!$C$3+280000)</f>
        <v/>
      </c>
      <c r="H9" t="str">
        <f>IFERROR(IF(A9="","",VLOOKUP(入力!E9&amp;入力!F9,種目!$M$2:$O$36,2,FALSE)),"")</f>
        <v/>
      </c>
      <c r="I9" t="str">
        <f>IFERROR(IF(A9="","",VLOOKUP(入力!E9&amp;入力!F9,種目!$M$2:$O$36,3,FALSE)),"")</f>
        <v/>
      </c>
      <c r="J9" t="str">
        <f>IF(H9="","",IF(I9="t",TEXT(入力!G9,"0000000"),TEXT(入力!G9,"00000")))</f>
        <v/>
      </c>
      <c r="K9" t="str">
        <f>IFERROR(IF(A9="","",VLOOKUP(入力!E9&amp;入力!H9,種目!$M$2:$O$36,2,FALSE)),"")</f>
        <v/>
      </c>
      <c r="L9" t="str">
        <f>IFERROR(IF(A9="","",VLOOKUP(入力!E9&amp;入力!H9,種目!$M$2:$O$36,3,FALSE)),"")</f>
        <v/>
      </c>
      <c r="M9" t="str">
        <f>IF(K9="","",IF(L9="t",TEXT(入力!I9,"0000000"),TEXT(入力!I9,"00000")))</f>
        <v/>
      </c>
      <c r="N9" t="str">
        <f>IF($A9="","",入力!J9)</f>
        <v/>
      </c>
      <c r="O9" t="str">
        <f>IF($A9="","",入力!K9)</f>
        <v/>
      </c>
      <c r="P9" t="str">
        <f>N9&amp;COUNTIFS($N$2:N9,N9)</f>
        <v>8</v>
      </c>
      <c r="Q9" t="str">
        <f>O9&amp;COUNTIFS($O$2:O9,O9)</f>
        <v>8</v>
      </c>
    </row>
    <row r="10" spans="1:29" x14ac:dyDescent="0.15">
      <c r="A10" t="str">
        <f>IF(入力!A10="","",28410000+入力!A10+IF(入力!E10="女",200000000,100000000))</f>
        <v/>
      </c>
      <c r="B10" t="str">
        <f>IF(A10="","",入力!B10)</f>
        <v/>
      </c>
      <c r="C10" t="str">
        <f>IF(A10="","",入力!C10)</f>
        <v/>
      </c>
      <c r="D10" t="str">
        <f>IF(A10="","",IF(入力!E10="男",1,2))</f>
        <v/>
      </c>
      <c r="E10" t="str">
        <f t="shared" si="0"/>
        <v/>
      </c>
      <c r="F10" t="str">
        <f>IF(A10="","",入力!A10)</f>
        <v/>
      </c>
      <c r="G10" t="str">
        <f>IF(A10="","",初期設定!$C$3+280000)</f>
        <v/>
      </c>
      <c r="H10" t="str">
        <f>IFERROR(IF(A10="","",VLOOKUP(入力!E10&amp;入力!F10,種目!$M$2:$O$36,2,FALSE)),"")</f>
        <v/>
      </c>
      <c r="I10" t="str">
        <f>IFERROR(IF(A10="","",VLOOKUP(入力!E10&amp;入力!F10,種目!$M$2:$O$36,3,FALSE)),"")</f>
        <v/>
      </c>
      <c r="J10" t="str">
        <f>IF(H10="","",IF(I10="t",TEXT(入力!G10,"0000000"),TEXT(入力!G10,"00000")))</f>
        <v/>
      </c>
      <c r="K10" t="str">
        <f>IFERROR(IF(A10="","",VLOOKUP(入力!E10&amp;入力!H10,種目!$M$2:$O$36,2,FALSE)),"")</f>
        <v/>
      </c>
      <c r="L10" t="str">
        <f>IFERROR(IF(A10="","",VLOOKUP(入力!E10&amp;入力!H10,種目!$M$2:$O$36,3,FALSE)),"")</f>
        <v/>
      </c>
      <c r="M10" t="str">
        <f>IF(K10="","",IF(L10="t",TEXT(入力!I10,"0000000"),TEXT(入力!I10,"00000")))</f>
        <v/>
      </c>
      <c r="N10" t="str">
        <f>IF($A10="","",入力!J10)</f>
        <v/>
      </c>
      <c r="O10" t="str">
        <f>IF($A10="","",入力!K10)</f>
        <v/>
      </c>
      <c r="P10" t="str">
        <f>N10&amp;COUNTIFS($N$2:N10,N10)</f>
        <v>9</v>
      </c>
      <c r="Q10" t="str">
        <f>O10&amp;COUNTIFS($O$2:O10,O10)</f>
        <v>9</v>
      </c>
      <c r="R10" t="s">
        <v>339</v>
      </c>
    </row>
    <row r="11" spans="1:29" x14ac:dyDescent="0.15">
      <c r="A11" t="str">
        <f>IF(入力!A11="","",28410000+入力!A11+IF(入力!E11="女",200000000,100000000))</f>
        <v/>
      </c>
      <c r="B11" t="str">
        <f>IF(A11="","",入力!B11)</f>
        <v/>
      </c>
      <c r="C11" t="str">
        <f>IF(A11="","",入力!C11)</f>
        <v/>
      </c>
      <c r="D11" t="str">
        <f>IF(A11="","",IF(入力!E11="男",1,2))</f>
        <v/>
      </c>
      <c r="E11" t="str">
        <f t="shared" si="0"/>
        <v/>
      </c>
      <c r="F11" t="str">
        <f>IF(A11="","",入力!A11)</f>
        <v/>
      </c>
      <c r="G11" t="str">
        <f>IF(A11="","",初期設定!$C$3+280000)</f>
        <v/>
      </c>
      <c r="H11" t="str">
        <f>IFERROR(IF(A11="","",VLOOKUP(入力!E11&amp;入力!F11,種目!$M$2:$O$36,2,FALSE)),"")</f>
        <v/>
      </c>
      <c r="I11" t="str">
        <f>IFERROR(IF(A11="","",VLOOKUP(入力!E11&amp;入力!F11,種目!$M$2:$O$36,3,FALSE)),"")</f>
        <v/>
      </c>
      <c r="J11" t="str">
        <f>IF(H11="","",IF(I11="t",TEXT(入力!G11,"0000000"),TEXT(入力!G11,"00000")))</f>
        <v/>
      </c>
      <c r="K11" t="str">
        <f>IFERROR(IF(A11="","",VLOOKUP(入力!E11&amp;入力!H11,種目!$M$2:$O$36,2,FALSE)),"")</f>
        <v/>
      </c>
      <c r="L11" t="str">
        <f>IFERROR(IF(A11="","",VLOOKUP(入力!E11&amp;入力!H11,種目!$M$2:$O$36,3,FALSE)),"")</f>
        <v/>
      </c>
      <c r="M11" t="str">
        <f>IF(K11="","",IF(L11="t",TEXT(入力!I11,"0000000"),TEXT(入力!I11,"00000")))</f>
        <v/>
      </c>
      <c r="N11" t="str">
        <f>IF($A11="","",入力!J11)</f>
        <v/>
      </c>
      <c r="O11" t="str">
        <f>IF($A11="","",入力!K11)</f>
        <v/>
      </c>
      <c r="P11" t="str">
        <f>N11&amp;COUNTIFS($N$2:N11,N11)</f>
        <v>10</v>
      </c>
      <c r="Q11" t="str">
        <f>O11&amp;COUNTIFS($O$2:O11,O11)</f>
        <v>10</v>
      </c>
      <c r="S11" t="s">
        <v>317</v>
      </c>
      <c r="T11" t="s">
        <v>318</v>
      </c>
      <c r="U11" t="s">
        <v>319</v>
      </c>
      <c r="V11" t="s">
        <v>302</v>
      </c>
      <c r="W11" t="s">
        <v>320</v>
      </c>
      <c r="X11" t="s">
        <v>308</v>
      </c>
      <c r="Y11" t="s">
        <v>309</v>
      </c>
      <c r="Z11" t="s">
        <v>321</v>
      </c>
      <c r="AA11" t="s">
        <v>322</v>
      </c>
      <c r="AB11" t="s">
        <v>323</v>
      </c>
      <c r="AC11" t="s">
        <v>324</v>
      </c>
    </row>
    <row r="12" spans="1:29" x14ac:dyDescent="0.15">
      <c r="A12" t="str">
        <f>IF(入力!A12="","",28410000+入力!A12+IF(入力!E12="女",200000000,100000000))</f>
        <v/>
      </c>
      <c r="B12" t="str">
        <f>IF(A12="","",入力!B12)</f>
        <v/>
      </c>
      <c r="C12" t="str">
        <f>IF(A12="","",入力!C12)</f>
        <v/>
      </c>
      <c r="D12" t="str">
        <f>IF(A12="","",IF(入力!E12="男",1,2))</f>
        <v/>
      </c>
      <c r="E12" t="str">
        <f t="shared" si="0"/>
        <v/>
      </c>
      <c r="F12" t="str">
        <f>IF(A12="","",入力!A12)</f>
        <v/>
      </c>
      <c r="G12" t="str">
        <f>IF(A12="","",初期設定!$C$3+280000)</f>
        <v/>
      </c>
      <c r="H12" t="str">
        <f>IFERROR(IF(A12="","",VLOOKUP(入力!E12&amp;入力!F12,種目!$M$2:$O$36,2,FALSE)),"")</f>
        <v/>
      </c>
      <c r="I12" t="str">
        <f>IFERROR(IF(A12="","",VLOOKUP(入力!E12&amp;入力!F12,種目!$M$2:$O$36,3,FALSE)),"")</f>
        <v/>
      </c>
      <c r="J12" t="str">
        <f>IF(H12="","",IF(I12="t",TEXT(入力!G12,"0000000"),TEXT(入力!G12,"00000")))</f>
        <v/>
      </c>
      <c r="K12" t="str">
        <f>IFERROR(IF(A12="","",VLOOKUP(入力!E12&amp;入力!H12,種目!$M$2:$O$36,2,FALSE)),"")</f>
        <v/>
      </c>
      <c r="L12" t="str">
        <f>IFERROR(IF(A12="","",VLOOKUP(入力!E12&amp;入力!H12,種目!$M$2:$O$36,3,FALSE)),"")</f>
        <v/>
      </c>
      <c r="M12" t="str">
        <f>IF(K12="","",IF(L12="t",TEXT(入力!I12,"0000000"),TEXT(入力!I12,"00000")))</f>
        <v/>
      </c>
      <c r="N12" t="str">
        <f>IF($A12="","",入力!J12)</f>
        <v/>
      </c>
      <c r="O12" t="str">
        <f>IF($A12="","",入力!K12)</f>
        <v/>
      </c>
      <c r="P12" t="str">
        <f>N12&amp;COUNTIFS($N$2:N12,N12)</f>
        <v>11</v>
      </c>
      <c r="Q12" t="str">
        <f>O12&amp;COUNTIFS($O$2:O12,O12)</f>
        <v>11</v>
      </c>
      <c r="R12" t="s">
        <v>311</v>
      </c>
      <c r="S12" t="str">
        <f>IF(COUNTIFS($O$2:$O$100,"男"&amp;R12)&gt;=4,280000+初期設定!$C$3,"")</f>
        <v/>
      </c>
      <c r="U12" t="str">
        <f>IF(S12="","",IF(S13="",初期設定!$H$3,初期設定!$H$3&amp;"A"))</f>
        <v/>
      </c>
      <c r="W12" t="str">
        <f>IF(S12="","",IF(入力!O4="",95999,TEXT(入力!O4,"00000")))</f>
        <v/>
      </c>
      <c r="X12" t="str">
        <f t="shared" ref="X12:X17" si="3">IFERROR(INDEX($A$2:$A$100,MATCH("男"&amp;$R12&amp;RIGHT(X$2,1),$Q$2:$Q$100,0),1),"")</f>
        <v/>
      </c>
      <c r="Y12" t="str">
        <f t="shared" ref="Y12:AC17" si="4">IFERROR(INDEX($A$2:$A$100,MATCH("男"&amp;$R12&amp;RIGHT(Y$2,1),$Q$2:$Q$100,0),1),"")</f>
        <v/>
      </c>
      <c r="Z12" t="str">
        <f t="shared" si="4"/>
        <v/>
      </c>
      <c r="AA12" t="str">
        <f t="shared" si="4"/>
        <v/>
      </c>
      <c r="AB12" t="str">
        <f t="shared" si="4"/>
        <v/>
      </c>
      <c r="AC12" t="str">
        <f t="shared" si="4"/>
        <v/>
      </c>
    </row>
    <row r="13" spans="1:29" x14ac:dyDescent="0.15">
      <c r="A13" t="str">
        <f>IF(入力!A13="","",28410000+入力!A13+IF(入力!E13="女",200000000,100000000))</f>
        <v/>
      </c>
      <c r="B13" t="str">
        <f>IF(A13="","",入力!B13)</f>
        <v/>
      </c>
      <c r="C13" t="str">
        <f>IF(A13="","",入力!C13)</f>
        <v/>
      </c>
      <c r="D13" t="str">
        <f>IF(A13="","",IF(入力!E13="男",1,2))</f>
        <v/>
      </c>
      <c r="E13" t="str">
        <f t="shared" si="0"/>
        <v/>
      </c>
      <c r="F13" t="str">
        <f>IF(A13="","",入力!A13)</f>
        <v/>
      </c>
      <c r="G13" t="str">
        <f>IF(A13="","",初期設定!$C$3+280000)</f>
        <v/>
      </c>
      <c r="H13" t="str">
        <f>IFERROR(IF(A13="","",VLOOKUP(入力!E13&amp;入力!F13,種目!$M$2:$O$36,2,FALSE)),"")</f>
        <v/>
      </c>
      <c r="I13" t="str">
        <f>IFERROR(IF(A13="","",VLOOKUP(入力!E13&amp;入力!F13,種目!$M$2:$O$36,3,FALSE)),"")</f>
        <v/>
      </c>
      <c r="J13" t="str">
        <f>IF(H13="","",IF(I13="t",TEXT(入力!G13,"0000000"),TEXT(入力!G13,"00000")))</f>
        <v/>
      </c>
      <c r="K13" t="str">
        <f>IFERROR(IF(A13="","",VLOOKUP(入力!E13&amp;入力!H13,種目!$M$2:$O$36,2,FALSE)),"")</f>
        <v/>
      </c>
      <c r="L13" t="str">
        <f>IFERROR(IF(A13="","",VLOOKUP(入力!E13&amp;入力!H13,種目!$M$2:$O$36,3,FALSE)),"")</f>
        <v/>
      </c>
      <c r="M13" t="str">
        <f>IF(K13="","",IF(L13="t",TEXT(入力!I13,"0000000"),TEXT(入力!I13,"00000")))</f>
        <v/>
      </c>
      <c r="N13" t="str">
        <f>IF($A13="","",入力!J13)</f>
        <v/>
      </c>
      <c r="O13" t="str">
        <f>IF($A13="","",入力!K13)</f>
        <v/>
      </c>
      <c r="P13" t="str">
        <f>N13&amp;COUNTIFS($N$2:N13,N13)</f>
        <v>12</v>
      </c>
      <c r="Q13" t="str">
        <f>O13&amp;COUNTIFS($O$2:O13,O13)</f>
        <v>12</v>
      </c>
      <c r="R13" t="s">
        <v>312</v>
      </c>
      <c r="S13" t="str">
        <f>IF(COUNTIFS($O$2:$O$100,"男"&amp;R13)&gt;=4,900000+ROW(R1)*10000+初期設定!$C$3,"")</f>
        <v/>
      </c>
      <c r="U13" t="str">
        <f>IF(S13="","",初期設定!$H$3&amp;作業用!R13)</f>
        <v/>
      </c>
      <c r="W13" t="str">
        <f>IF(S13="","",IF(入力!O5="",95999,TEXT(入力!O5,"00000")))</f>
        <v/>
      </c>
      <c r="X13" t="str">
        <f t="shared" si="3"/>
        <v/>
      </c>
      <c r="Y13" t="str">
        <f t="shared" si="4"/>
        <v/>
      </c>
      <c r="Z13" t="str">
        <f t="shared" si="4"/>
        <v/>
      </c>
      <c r="AA13" t="str">
        <f t="shared" si="4"/>
        <v/>
      </c>
      <c r="AB13" t="str">
        <f t="shared" si="4"/>
        <v/>
      </c>
      <c r="AC13" t="str">
        <f t="shared" si="4"/>
        <v/>
      </c>
    </row>
    <row r="14" spans="1:29" x14ac:dyDescent="0.15">
      <c r="A14" t="str">
        <f>IF(入力!A14="","",28410000+入力!A14+IF(入力!E14="女",200000000,100000000))</f>
        <v/>
      </c>
      <c r="B14" t="str">
        <f>IF(A14="","",入力!B14)</f>
        <v/>
      </c>
      <c r="C14" t="str">
        <f>IF(A14="","",入力!C14)</f>
        <v/>
      </c>
      <c r="D14" t="str">
        <f>IF(A14="","",IF(入力!E14="男",1,2))</f>
        <v/>
      </c>
      <c r="E14" t="str">
        <f t="shared" si="0"/>
        <v/>
      </c>
      <c r="F14" t="str">
        <f>IF(A14="","",入力!A14)</f>
        <v/>
      </c>
      <c r="G14" t="str">
        <f>IF(A14="","",初期設定!$C$3+280000)</f>
        <v/>
      </c>
      <c r="H14" t="str">
        <f>IFERROR(IF(A14="","",VLOOKUP(入力!E14&amp;入力!F14,種目!$M$2:$O$36,2,FALSE)),"")</f>
        <v/>
      </c>
      <c r="I14" t="str">
        <f>IFERROR(IF(A14="","",VLOOKUP(入力!E14&amp;入力!F14,種目!$M$2:$O$36,3,FALSE)),"")</f>
        <v/>
      </c>
      <c r="J14" t="str">
        <f>IF(H14="","",IF(I14="t",TEXT(入力!G14,"0000000"),TEXT(入力!G14,"00000")))</f>
        <v/>
      </c>
      <c r="K14" t="str">
        <f>IFERROR(IF(A14="","",VLOOKUP(入力!E14&amp;入力!H14,種目!$M$2:$O$36,2,FALSE)),"")</f>
        <v/>
      </c>
      <c r="L14" t="str">
        <f>IFERROR(IF(A14="","",VLOOKUP(入力!E14&amp;入力!H14,種目!$M$2:$O$36,3,FALSE)),"")</f>
        <v/>
      </c>
      <c r="M14" t="str">
        <f>IF(K14="","",IF(L14="t",TEXT(入力!I14,"0000000"),TEXT(入力!I14,"00000")))</f>
        <v/>
      </c>
      <c r="N14" t="str">
        <f>IF($A14="","",入力!J14)</f>
        <v/>
      </c>
      <c r="O14" t="str">
        <f>IF($A14="","",入力!K14)</f>
        <v/>
      </c>
      <c r="P14" t="str">
        <f>N14&amp;COUNTIFS($N$2:N14,N14)</f>
        <v>13</v>
      </c>
      <c r="Q14" t="str">
        <f>O14&amp;COUNTIFS($O$2:O14,O14)</f>
        <v>13</v>
      </c>
      <c r="R14" t="s">
        <v>313</v>
      </c>
      <c r="S14" t="str">
        <f>IF(COUNTIFS($O$2:$O$100,"男"&amp;R14)&gt;=4,900000+ROW(R2)*10000+初期設定!$C$3,"")</f>
        <v/>
      </c>
      <c r="U14" t="str">
        <f>IF(S14="","",初期設定!$H$3&amp;作業用!R14)</f>
        <v/>
      </c>
      <c r="W14" t="str">
        <f>IF(S14="","",IF(入力!O6="",95999,TEXT(入力!O6,"00000")))</f>
        <v/>
      </c>
      <c r="X14" t="str">
        <f t="shared" si="3"/>
        <v/>
      </c>
      <c r="Y14" t="str">
        <f t="shared" si="4"/>
        <v/>
      </c>
      <c r="Z14" t="str">
        <f t="shared" si="4"/>
        <v/>
      </c>
      <c r="AA14" t="str">
        <f t="shared" si="4"/>
        <v/>
      </c>
      <c r="AB14" t="str">
        <f t="shared" si="4"/>
        <v/>
      </c>
      <c r="AC14" t="str">
        <f t="shared" si="4"/>
        <v/>
      </c>
    </row>
    <row r="15" spans="1:29" x14ac:dyDescent="0.15">
      <c r="A15" t="str">
        <f>IF(入力!A15="","",28410000+入力!A15+IF(入力!E15="女",200000000,100000000))</f>
        <v/>
      </c>
      <c r="B15" t="str">
        <f>IF(A15="","",入力!B15)</f>
        <v/>
      </c>
      <c r="C15" t="str">
        <f>IF(A15="","",入力!C15)</f>
        <v/>
      </c>
      <c r="D15" t="str">
        <f>IF(A15="","",IF(入力!E15="男",1,2))</f>
        <v/>
      </c>
      <c r="E15" t="str">
        <f t="shared" si="0"/>
        <v/>
      </c>
      <c r="F15" t="str">
        <f>IF(A15="","",入力!A15)</f>
        <v/>
      </c>
      <c r="G15" t="str">
        <f>IF(A15="","",初期設定!$C$3+280000)</f>
        <v/>
      </c>
      <c r="H15" t="str">
        <f>IFERROR(IF(A15="","",VLOOKUP(入力!E15&amp;入力!F15,種目!$M$2:$O$36,2,FALSE)),"")</f>
        <v/>
      </c>
      <c r="I15" t="str">
        <f>IFERROR(IF(A15="","",VLOOKUP(入力!E15&amp;入力!F15,種目!$M$2:$O$36,3,FALSE)),"")</f>
        <v/>
      </c>
      <c r="J15" t="str">
        <f>IF(H15="","",IF(I15="t",TEXT(入力!G15,"0000000"),TEXT(入力!G15,"00000")))</f>
        <v/>
      </c>
      <c r="K15" t="str">
        <f>IFERROR(IF(A15="","",VLOOKUP(入力!E15&amp;入力!H15,種目!$M$2:$O$36,2,FALSE)),"")</f>
        <v/>
      </c>
      <c r="L15" t="str">
        <f>IFERROR(IF(A15="","",VLOOKUP(入力!E15&amp;入力!H15,種目!$M$2:$O$36,3,FALSE)),"")</f>
        <v/>
      </c>
      <c r="M15" t="str">
        <f>IF(K15="","",IF(L15="t",TEXT(入力!I15,"0000000"),TEXT(入力!I15,"00000")))</f>
        <v/>
      </c>
      <c r="N15" t="str">
        <f>IF($A15="","",入力!J15)</f>
        <v/>
      </c>
      <c r="O15" t="str">
        <f>IF($A15="","",入力!K15)</f>
        <v/>
      </c>
      <c r="P15" t="str">
        <f>N15&amp;COUNTIFS($N$2:N15,N15)</f>
        <v>14</v>
      </c>
      <c r="Q15" t="str">
        <f>O15&amp;COUNTIFS($O$2:O15,O15)</f>
        <v>14</v>
      </c>
      <c r="R15" t="s">
        <v>314</v>
      </c>
      <c r="S15" t="str">
        <f>IF(COUNTIFS($O$2:$O$100,"男"&amp;R15)&gt;=4,900000+ROW(R3)*10000+初期設定!$C$3,"")</f>
        <v/>
      </c>
      <c r="U15" t="str">
        <f>IF(S15="","",初期設定!$H$3&amp;作業用!R15)</f>
        <v/>
      </c>
      <c r="W15" t="str">
        <f>IF(S15="","",IF(入力!O7="",95999,TEXT(入力!O7,"00000")))</f>
        <v/>
      </c>
      <c r="X15" t="str">
        <f t="shared" si="3"/>
        <v/>
      </c>
      <c r="Y15" t="str">
        <f t="shared" si="4"/>
        <v/>
      </c>
      <c r="Z15" t="str">
        <f t="shared" si="4"/>
        <v/>
      </c>
      <c r="AA15" t="str">
        <f t="shared" si="4"/>
        <v/>
      </c>
      <c r="AB15" t="str">
        <f t="shared" si="4"/>
        <v/>
      </c>
      <c r="AC15" t="str">
        <f t="shared" si="4"/>
        <v/>
      </c>
    </row>
    <row r="16" spans="1:29" x14ac:dyDescent="0.15">
      <c r="A16" t="str">
        <f>IF(入力!A16="","",28410000+入力!A16+IF(入力!E16="女",200000000,100000000))</f>
        <v/>
      </c>
      <c r="B16" t="str">
        <f>IF(A16="","",入力!B16)</f>
        <v/>
      </c>
      <c r="C16" t="str">
        <f>IF(A16="","",入力!C16)</f>
        <v/>
      </c>
      <c r="D16" t="str">
        <f>IF(A16="","",IF(入力!E16="男",1,2))</f>
        <v/>
      </c>
      <c r="E16" t="str">
        <f t="shared" si="0"/>
        <v/>
      </c>
      <c r="F16" t="str">
        <f>IF(A16="","",入力!A16)</f>
        <v/>
      </c>
      <c r="G16" t="str">
        <f>IF(A16="","",初期設定!$C$3+280000)</f>
        <v/>
      </c>
      <c r="H16" t="str">
        <f>IFERROR(IF(A16="","",VLOOKUP(入力!E16&amp;入力!F16,種目!$M$2:$O$36,2,FALSE)),"")</f>
        <v/>
      </c>
      <c r="I16" t="str">
        <f>IFERROR(IF(A16="","",VLOOKUP(入力!E16&amp;入力!F16,種目!$M$2:$O$36,3,FALSE)),"")</f>
        <v/>
      </c>
      <c r="J16" t="str">
        <f>IF(H16="","",IF(I16="t",TEXT(入力!G16,"0000000"),TEXT(入力!G16,"00000")))</f>
        <v/>
      </c>
      <c r="K16" t="str">
        <f>IFERROR(IF(A16="","",VLOOKUP(入力!E16&amp;入力!H16,種目!$M$2:$O$36,2,FALSE)),"")</f>
        <v/>
      </c>
      <c r="L16" t="str">
        <f>IFERROR(IF(A16="","",VLOOKUP(入力!E16&amp;入力!H16,種目!$M$2:$O$36,3,FALSE)),"")</f>
        <v/>
      </c>
      <c r="M16" t="str">
        <f>IF(K16="","",IF(L16="t",TEXT(入力!I16,"0000000"),TEXT(入力!I16,"00000")))</f>
        <v/>
      </c>
      <c r="N16" t="str">
        <f>IF($A16="","",入力!J16)</f>
        <v/>
      </c>
      <c r="O16" t="str">
        <f>IF($A16="","",入力!K16)</f>
        <v/>
      </c>
      <c r="P16" t="str">
        <f>N16&amp;COUNTIFS($N$2:N16,N16)</f>
        <v>15</v>
      </c>
      <c r="Q16" t="str">
        <f>O16&amp;COUNTIFS($O$2:O16,O16)</f>
        <v>15</v>
      </c>
      <c r="R16" t="s">
        <v>315</v>
      </c>
      <c r="S16" t="str">
        <f>IF(COUNTIFS($O$2:$O$100,"男"&amp;R16)&gt;=4,900000+ROW(R4)*10000+初期設定!$C$3,"")</f>
        <v/>
      </c>
      <c r="U16" t="str">
        <f>IF(S16="","",初期設定!$H$3&amp;作業用!R16)</f>
        <v/>
      </c>
      <c r="W16" t="str">
        <f>IF(S16="","",IF(入力!O8="",95999,TEXT(入力!O8,"00000")))</f>
        <v/>
      </c>
      <c r="X16" t="str">
        <f t="shared" si="3"/>
        <v/>
      </c>
      <c r="Y16" t="str">
        <f t="shared" si="4"/>
        <v/>
      </c>
      <c r="Z16" t="str">
        <f t="shared" si="4"/>
        <v/>
      </c>
      <c r="AA16" t="str">
        <f t="shared" si="4"/>
        <v/>
      </c>
      <c r="AB16" t="str">
        <f t="shared" si="4"/>
        <v/>
      </c>
      <c r="AC16" t="str">
        <f t="shared" si="4"/>
        <v/>
      </c>
    </row>
    <row r="17" spans="1:29" x14ac:dyDescent="0.15">
      <c r="A17" t="str">
        <f>IF(入力!A17="","",28410000+入力!A17+IF(入力!E17="女",200000000,100000000))</f>
        <v/>
      </c>
      <c r="B17" t="str">
        <f>IF(A17="","",入力!B17)</f>
        <v/>
      </c>
      <c r="C17" t="str">
        <f>IF(A17="","",入力!C17)</f>
        <v/>
      </c>
      <c r="D17" t="str">
        <f>IF(A17="","",IF(入力!E17="男",1,2))</f>
        <v/>
      </c>
      <c r="E17" t="str">
        <f t="shared" si="0"/>
        <v/>
      </c>
      <c r="F17" t="str">
        <f>IF(A17="","",入力!A17)</f>
        <v/>
      </c>
      <c r="G17" t="str">
        <f>IF(A17="","",初期設定!$C$3+280000)</f>
        <v/>
      </c>
      <c r="H17" t="str">
        <f>IFERROR(IF(A17="","",VLOOKUP(入力!E17&amp;入力!F17,種目!$M$2:$O$36,2,FALSE)),"")</f>
        <v/>
      </c>
      <c r="I17" t="str">
        <f>IFERROR(IF(A17="","",VLOOKUP(入力!E17&amp;入力!F17,種目!$M$2:$O$36,3,FALSE)),"")</f>
        <v/>
      </c>
      <c r="J17" t="str">
        <f>IF(H17="","",IF(I17="t",TEXT(入力!G17,"0000000"),TEXT(入力!G17,"00000")))</f>
        <v/>
      </c>
      <c r="K17" t="str">
        <f>IFERROR(IF(A17="","",VLOOKUP(入力!E17&amp;入力!H17,種目!$M$2:$O$36,2,FALSE)),"")</f>
        <v/>
      </c>
      <c r="L17" t="str">
        <f>IFERROR(IF(A17="","",VLOOKUP(入力!E17&amp;入力!H17,種目!$M$2:$O$36,3,FALSE)),"")</f>
        <v/>
      </c>
      <c r="M17" t="str">
        <f>IF(K17="","",IF(L17="t",TEXT(入力!I17,"0000000"),TEXT(入力!I17,"00000")))</f>
        <v/>
      </c>
      <c r="N17" t="str">
        <f>IF($A17="","",入力!J17)</f>
        <v/>
      </c>
      <c r="O17" t="str">
        <f>IF($A17="","",入力!K17)</f>
        <v/>
      </c>
      <c r="P17" t="str">
        <f>N17&amp;COUNTIFS($N$2:N17,N17)</f>
        <v>16</v>
      </c>
      <c r="Q17" t="str">
        <f>O17&amp;COUNTIFS($O$2:O17,O17)</f>
        <v>16</v>
      </c>
      <c r="R17" t="s">
        <v>316</v>
      </c>
      <c r="S17" t="str">
        <f>IF(COUNTIFS($O$2:$O$100,"男"&amp;R17)&gt;=4,900000+ROW(R5)*10000+初期設定!$C$3,"")</f>
        <v/>
      </c>
      <c r="U17" t="str">
        <f>IF(S17="","",初期設定!$H$3&amp;作業用!R17)</f>
        <v/>
      </c>
      <c r="W17" t="str">
        <f>IF(S17="","",IF(入力!O9="",95999,TEXT(入力!O9,"00000")))</f>
        <v/>
      </c>
      <c r="X17" t="str">
        <f t="shared" si="3"/>
        <v/>
      </c>
      <c r="Y17" t="str">
        <f t="shared" si="4"/>
        <v/>
      </c>
      <c r="Z17" t="str">
        <f t="shared" si="4"/>
        <v/>
      </c>
      <c r="AA17" t="str">
        <f t="shared" si="4"/>
        <v/>
      </c>
      <c r="AB17" t="str">
        <f t="shared" si="4"/>
        <v/>
      </c>
      <c r="AC17" t="str">
        <f t="shared" si="4"/>
        <v/>
      </c>
    </row>
    <row r="18" spans="1:29" x14ac:dyDescent="0.15">
      <c r="A18" t="str">
        <f>IF(入力!A18="","",28410000+入力!A18+IF(入力!E18="女",200000000,100000000))</f>
        <v/>
      </c>
      <c r="B18" t="str">
        <f>IF(A18="","",入力!B18)</f>
        <v/>
      </c>
      <c r="C18" t="str">
        <f>IF(A18="","",入力!C18)</f>
        <v/>
      </c>
      <c r="D18" t="str">
        <f>IF(A18="","",IF(入力!E18="男",1,2))</f>
        <v/>
      </c>
      <c r="E18" t="str">
        <f t="shared" si="0"/>
        <v/>
      </c>
      <c r="F18" t="str">
        <f>IF(A18="","",入力!A18)</f>
        <v/>
      </c>
      <c r="G18" t="str">
        <f>IF(A18="","",初期設定!$C$3+280000)</f>
        <v/>
      </c>
      <c r="H18" t="str">
        <f>IFERROR(IF(A18="","",VLOOKUP(入力!E18&amp;入力!F18,種目!$M$2:$O$36,2,FALSE)),"")</f>
        <v/>
      </c>
      <c r="I18" t="str">
        <f>IFERROR(IF(A18="","",VLOOKUP(入力!E18&amp;入力!F18,種目!$M$2:$O$36,3,FALSE)),"")</f>
        <v/>
      </c>
      <c r="J18" t="str">
        <f>IF(H18="","",IF(I18="t",TEXT(入力!G18,"0000000"),TEXT(入力!G18,"00000")))</f>
        <v/>
      </c>
      <c r="K18" t="str">
        <f>IFERROR(IF(A18="","",VLOOKUP(入力!E18&amp;入力!H18,種目!$M$2:$O$36,2,FALSE)),"")</f>
        <v/>
      </c>
      <c r="L18" t="str">
        <f>IFERROR(IF(A18="","",VLOOKUP(入力!E18&amp;入力!H18,種目!$M$2:$O$36,3,FALSE)),"")</f>
        <v/>
      </c>
      <c r="M18" t="str">
        <f>IF(K18="","",IF(L18="t",TEXT(入力!I18,"0000000"),TEXT(入力!I18,"00000")))</f>
        <v/>
      </c>
      <c r="N18" t="str">
        <f>IF($A18="","",入力!J18)</f>
        <v/>
      </c>
      <c r="O18" t="str">
        <f>IF($A18="","",入力!K18)</f>
        <v/>
      </c>
      <c r="P18" t="str">
        <f>N18&amp;COUNTIFS($N$2:N18,N18)</f>
        <v>17</v>
      </c>
      <c r="Q18" t="str">
        <f>O18&amp;COUNTIFS($O$2:O18,O18)</f>
        <v>17</v>
      </c>
    </row>
    <row r="19" spans="1:29" x14ac:dyDescent="0.15">
      <c r="A19" t="str">
        <f>IF(入力!A19="","",28410000+入力!A19+IF(入力!E19="女",200000000,100000000))</f>
        <v/>
      </c>
      <c r="B19" t="str">
        <f>IF(A19="","",入力!B19)</f>
        <v/>
      </c>
      <c r="C19" t="str">
        <f>IF(A19="","",入力!C19)</f>
        <v/>
      </c>
      <c r="D19" t="str">
        <f>IF(A19="","",IF(入力!E19="男",1,2))</f>
        <v/>
      </c>
      <c r="E19" t="str">
        <f t="shared" si="0"/>
        <v/>
      </c>
      <c r="F19" t="str">
        <f>IF(A19="","",入力!A19)</f>
        <v/>
      </c>
      <c r="G19" t="str">
        <f>IF(A19="","",初期設定!$C$3+280000)</f>
        <v/>
      </c>
      <c r="H19" t="str">
        <f>IFERROR(IF(A19="","",VLOOKUP(入力!E19&amp;入力!F19,種目!$M$2:$O$36,2,FALSE)),"")</f>
        <v/>
      </c>
      <c r="I19" t="str">
        <f>IFERROR(IF(A19="","",VLOOKUP(入力!E19&amp;入力!F19,種目!$M$2:$O$36,3,FALSE)),"")</f>
        <v/>
      </c>
      <c r="J19" t="str">
        <f>IF(H19="","",IF(I19="t",TEXT(入力!G19,"0000000"),TEXT(入力!G19,"00000")))</f>
        <v/>
      </c>
      <c r="K19" t="str">
        <f>IFERROR(IF(A19="","",VLOOKUP(入力!E19&amp;入力!H19,種目!$M$2:$O$36,2,FALSE)),"")</f>
        <v/>
      </c>
      <c r="L19" t="str">
        <f>IFERROR(IF(A19="","",VLOOKUP(入力!E19&amp;入力!H19,種目!$M$2:$O$36,3,FALSE)),"")</f>
        <v/>
      </c>
      <c r="M19" t="str">
        <f>IF(K19="","",IF(L19="t",TEXT(入力!I19,"0000000"),TEXT(入力!I19,"00000")))</f>
        <v/>
      </c>
      <c r="N19" t="str">
        <f>IF($A19="","",入力!J19)</f>
        <v/>
      </c>
      <c r="O19" t="str">
        <f>IF($A19="","",入力!K19)</f>
        <v/>
      </c>
      <c r="P19" t="str">
        <f>N19&amp;COUNTIFS($N$2:N19,N19)</f>
        <v>18</v>
      </c>
      <c r="Q19" t="str">
        <f>O19&amp;COUNTIFS($O$2:O19,O19)</f>
        <v>18</v>
      </c>
      <c r="R19" t="s">
        <v>340</v>
      </c>
    </row>
    <row r="20" spans="1:29" x14ac:dyDescent="0.15">
      <c r="A20" t="str">
        <f>IF(入力!A20="","",28410000+入力!A20+IF(入力!E20="女",200000000,100000000))</f>
        <v/>
      </c>
      <c r="B20" t="str">
        <f>IF(A20="","",入力!B20)</f>
        <v/>
      </c>
      <c r="C20" t="str">
        <f>IF(A20="","",入力!C20)</f>
        <v/>
      </c>
      <c r="D20" t="str">
        <f>IF(A20="","",IF(入力!E20="男",1,2))</f>
        <v/>
      </c>
      <c r="E20" t="str">
        <f t="shared" si="0"/>
        <v/>
      </c>
      <c r="F20" t="str">
        <f>IF(A20="","",入力!A20)</f>
        <v/>
      </c>
      <c r="G20" t="str">
        <f>IF(A20="","",初期設定!$C$3+280000)</f>
        <v/>
      </c>
      <c r="H20" t="str">
        <f>IFERROR(IF(A20="","",VLOOKUP(入力!E20&amp;入力!F20,種目!$M$2:$O$36,2,FALSE)),"")</f>
        <v/>
      </c>
      <c r="I20" t="str">
        <f>IFERROR(IF(A20="","",VLOOKUP(入力!E20&amp;入力!F20,種目!$M$2:$O$36,3,FALSE)),"")</f>
        <v/>
      </c>
      <c r="J20" t="str">
        <f>IF(H20="","",IF(I20="t",TEXT(入力!G20,"0000000"),TEXT(入力!G20,"00000")))</f>
        <v/>
      </c>
      <c r="K20" t="str">
        <f>IFERROR(IF(A20="","",VLOOKUP(入力!E20&amp;入力!H20,種目!$M$2:$O$36,2,FALSE)),"")</f>
        <v/>
      </c>
      <c r="L20" t="str">
        <f>IFERROR(IF(A20="","",VLOOKUP(入力!E20&amp;入力!H20,種目!$M$2:$O$36,3,FALSE)),"")</f>
        <v/>
      </c>
      <c r="M20" t="str">
        <f>IF(K20="","",IF(L20="t",TEXT(入力!I20,"0000000"),TEXT(入力!I20,"00000")))</f>
        <v/>
      </c>
      <c r="N20" t="str">
        <f>IF($A20="","",入力!J20)</f>
        <v/>
      </c>
      <c r="O20" t="str">
        <f>IF($A20="","",入力!K20)</f>
        <v/>
      </c>
      <c r="P20" t="str">
        <f>N20&amp;COUNTIFS($N$2:N20,N20)</f>
        <v>19</v>
      </c>
      <c r="Q20" t="str">
        <f>O20&amp;COUNTIFS($O$2:O20,O20)</f>
        <v>19</v>
      </c>
      <c r="S20" t="s">
        <v>317</v>
      </c>
      <c r="T20" t="s">
        <v>318</v>
      </c>
      <c r="U20" t="s">
        <v>319</v>
      </c>
      <c r="V20" t="s">
        <v>302</v>
      </c>
      <c r="W20" t="s">
        <v>320</v>
      </c>
      <c r="X20" t="s">
        <v>308</v>
      </c>
      <c r="Y20" t="s">
        <v>309</v>
      </c>
      <c r="Z20" t="s">
        <v>321</v>
      </c>
      <c r="AA20" t="s">
        <v>322</v>
      </c>
      <c r="AB20" t="s">
        <v>323</v>
      </c>
      <c r="AC20" t="s">
        <v>324</v>
      </c>
    </row>
    <row r="21" spans="1:29" x14ac:dyDescent="0.15">
      <c r="A21" t="str">
        <f>IF(入力!A21="","",28410000+入力!A21+IF(入力!E21="女",200000000,100000000))</f>
        <v/>
      </c>
      <c r="B21" t="str">
        <f>IF(A21="","",入力!B21)</f>
        <v/>
      </c>
      <c r="C21" t="str">
        <f>IF(A21="","",入力!C21)</f>
        <v/>
      </c>
      <c r="D21" t="str">
        <f>IF(A21="","",IF(入力!E21="男",1,2))</f>
        <v/>
      </c>
      <c r="E21" t="str">
        <f t="shared" si="0"/>
        <v/>
      </c>
      <c r="F21" t="str">
        <f>IF(A21="","",入力!A21)</f>
        <v/>
      </c>
      <c r="G21" t="str">
        <f>IF(A21="","",初期設定!$C$3+280000)</f>
        <v/>
      </c>
      <c r="H21" t="str">
        <f>IFERROR(IF(A21="","",VLOOKUP(入力!E21&amp;入力!F21,種目!$M$2:$O$36,2,FALSE)),"")</f>
        <v/>
      </c>
      <c r="I21" t="str">
        <f>IFERROR(IF(A21="","",VLOOKUP(入力!E21&amp;入力!F21,種目!$M$2:$O$36,3,FALSE)),"")</f>
        <v/>
      </c>
      <c r="J21" t="str">
        <f>IF(H21="","",IF(I21="t",TEXT(入力!G21,"0000000"),TEXT(入力!G21,"00000")))</f>
        <v/>
      </c>
      <c r="K21" t="str">
        <f>IFERROR(IF(A21="","",VLOOKUP(入力!E21&amp;入力!H21,種目!$M$2:$O$36,2,FALSE)),"")</f>
        <v/>
      </c>
      <c r="L21" t="str">
        <f>IFERROR(IF(A21="","",VLOOKUP(入力!E21&amp;入力!H21,種目!$M$2:$O$36,3,FALSE)),"")</f>
        <v/>
      </c>
      <c r="M21" t="str">
        <f>IF(K21="","",IF(L21="t",TEXT(入力!I21,"0000000"),TEXT(入力!I21,"00000")))</f>
        <v/>
      </c>
      <c r="N21" t="str">
        <f>IF($A21="","",入力!J21)</f>
        <v/>
      </c>
      <c r="O21" t="str">
        <f>IF($A21="","",入力!K21)</f>
        <v/>
      </c>
      <c r="P21" t="str">
        <f>N21&amp;COUNTIFS($N$2:N21,N21)</f>
        <v>20</v>
      </c>
      <c r="Q21" t="str">
        <f>O21&amp;COUNTIFS($O$2:O21,O21)</f>
        <v>20</v>
      </c>
      <c r="R21" t="s">
        <v>311</v>
      </c>
      <c r="S21" t="str">
        <f>IF(COUNTIFS($N$2:$N$100,"女"&amp;R21)&gt;=4,280000+初期設定!$C$3,"")</f>
        <v/>
      </c>
      <c r="U21" t="str">
        <f>IF(S21="","",IF(S22="",初期設定!$H$3,初期設定!$H$3&amp;"A"))</f>
        <v/>
      </c>
      <c r="W21" t="str">
        <f>IF(S21="","",IF(入力!M12="",95999,TEXT(入力!M12,"00000")))</f>
        <v/>
      </c>
      <c r="X21" t="str">
        <f t="shared" ref="X21:X26" si="5">IFERROR(INDEX($A$2:$A$100,MATCH("女"&amp;$R21&amp;RIGHT(X$2,1),$P$2:$P$100,0),1),"")</f>
        <v/>
      </c>
      <c r="Y21" t="str">
        <f t="shared" ref="Y21:AC26" si="6">IFERROR(INDEX($A$2:$A$100,MATCH("女"&amp;$R21&amp;RIGHT(Y$2,1),$P$2:$P$100,0),1),"")</f>
        <v/>
      </c>
      <c r="Z21" t="str">
        <f t="shared" si="6"/>
        <v/>
      </c>
      <c r="AA21" t="str">
        <f t="shared" si="6"/>
        <v/>
      </c>
      <c r="AB21" t="str">
        <f t="shared" si="6"/>
        <v/>
      </c>
      <c r="AC21" t="str">
        <f t="shared" si="6"/>
        <v/>
      </c>
    </row>
    <row r="22" spans="1:29" x14ac:dyDescent="0.15">
      <c r="A22" t="str">
        <f>IF(入力!A22="","",28410000+入力!A22+IF(入力!E22="女",200000000,100000000))</f>
        <v/>
      </c>
      <c r="B22" t="str">
        <f>IF(A22="","",入力!B22)</f>
        <v/>
      </c>
      <c r="C22" t="str">
        <f>IF(A22="","",入力!C22)</f>
        <v/>
      </c>
      <c r="D22" t="str">
        <f>IF(A22="","",IF(入力!E22="男",1,2))</f>
        <v/>
      </c>
      <c r="E22" t="str">
        <f t="shared" si="0"/>
        <v/>
      </c>
      <c r="F22" t="str">
        <f>IF(A22="","",入力!A22)</f>
        <v/>
      </c>
      <c r="G22" t="str">
        <f>IF(A22="","",初期設定!$C$3+280000)</f>
        <v/>
      </c>
      <c r="H22" t="str">
        <f>IFERROR(IF(A22="","",VLOOKUP(入力!E22&amp;入力!F22,種目!$M$2:$O$36,2,FALSE)),"")</f>
        <v/>
      </c>
      <c r="I22" t="str">
        <f>IFERROR(IF(A22="","",VLOOKUP(入力!E22&amp;入力!F22,種目!$M$2:$O$36,3,FALSE)),"")</f>
        <v/>
      </c>
      <c r="J22" t="str">
        <f>IF(H22="","",IF(I22="t",TEXT(入力!G22,"0000000"),TEXT(入力!G22,"00000")))</f>
        <v/>
      </c>
      <c r="K22" t="str">
        <f>IFERROR(IF(A22="","",VLOOKUP(入力!E22&amp;入力!H22,種目!$M$2:$O$36,2,FALSE)),"")</f>
        <v/>
      </c>
      <c r="L22" t="str">
        <f>IFERROR(IF(A22="","",VLOOKUP(入力!E22&amp;入力!H22,種目!$M$2:$O$36,3,FALSE)),"")</f>
        <v/>
      </c>
      <c r="M22" t="str">
        <f>IF(K22="","",IF(L22="t",TEXT(入力!I22,"0000000"),TEXT(入力!I22,"00000")))</f>
        <v/>
      </c>
      <c r="N22" t="str">
        <f>IF($A22="","",入力!J22)</f>
        <v/>
      </c>
      <c r="O22" t="str">
        <f>IF($A22="","",入力!K22)</f>
        <v/>
      </c>
      <c r="P22" t="str">
        <f>N22&amp;COUNTIFS($N$2:N22,N22)</f>
        <v>21</v>
      </c>
      <c r="Q22" t="str">
        <f>O22&amp;COUNTIFS($O$2:O22,O22)</f>
        <v>21</v>
      </c>
      <c r="R22" t="s">
        <v>312</v>
      </c>
      <c r="S22" t="str">
        <f>IF(COUNTIFS($N$2:$N$100,"女"&amp;R22)&gt;=4,900000+ROW(R1)*10000+初期設定!$C$3,"")</f>
        <v/>
      </c>
      <c r="U22" t="str">
        <f>IF(S22="","",初期設定!$H$3&amp;作業用!R22)</f>
        <v/>
      </c>
      <c r="W22" t="str">
        <f>IF(S22="","",IF(入力!M13="",95999,TEXT(入力!M13,"00000")))</f>
        <v/>
      </c>
      <c r="X22" t="str">
        <f t="shared" si="5"/>
        <v/>
      </c>
      <c r="Y22" t="str">
        <f t="shared" si="6"/>
        <v/>
      </c>
      <c r="Z22" t="str">
        <f t="shared" si="6"/>
        <v/>
      </c>
      <c r="AA22" t="str">
        <f t="shared" si="6"/>
        <v/>
      </c>
      <c r="AB22" t="str">
        <f t="shared" si="6"/>
        <v/>
      </c>
      <c r="AC22" t="str">
        <f t="shared" si="6"/>
        <v/>
      </c>
    </row>
    <row r="23" spans="1:29" x14ac:dyDescent="0.15">
      <c r="A23" t="str">
        <f>IF(入力!A23="","",28410000+入力!A23+IF(入力!E23="女",200000000,100000000))</f>
        <v/>
      </c>
      <c r="B23" t="str">
        <f>IF(A23="","",入力!B23)</f>
        <v/>
      </c>
      <c r="C23" t="str">
        <f>IF(A23="","",入力!C23)</f>
        <v/>
      </c>
      <c r="D23" t="str">
        <f>IF(A23="","",IF(入力!E23="男",1,2))</f>
        <v/>
      </c>
      <c r="E23" t="str">
        <f t="shared" si="0"/>
        <v/>
      </c>
      <c r="F23" t="str">
        <f>IF(A23="","",入力!A23)</f>
        <v/>
      </c>
      <c r="G23" t="str">
        <f>IF(A23="","",初期設定!$C$3+280000)</f>
        <v/>
      </c>
      <c r="H23" t="str">
        <f>IFERROR(IF(A23="","",VLOOKUP(入力!E23&amp;入力!F23,種目!$M$2:$O$36,2,FALSE)),"")</f>
        <v/>
      </c>
      <c r="I23" t="str">
        <f>IFERROR(IF(A23="","",VLOOKUP(入力!E23&amp;入力!F23,種目!$M$2:$O$36,3,FALSE)),"")</f>
        <v/>
      </c>
      <c r="J23" t="str">
        <f>IF(H23="","",IF(I23="t",TEXT(入力!G23,"0000000"),TEXT(入力!G23,"00000")))</f>
        <v/>
      </c>
      <c r="K23" t="str">
        <f>IFERROR(IF(A23="","",VLOOKUP(入力!E23&amp;入力!H23,種目!$M$2:$O$36,2,FALSE)),"")</f>
        <v/>
      </c>
      <c r="L23" t="str">
        <f>IFERROR(IF(A23="","",VLOOKUP(入力!E23&amp;入力!H23,種目!$M$2:$O$36,3,FALSE)),"")</f>
        <v/>
      </c>
      <c r="M23" t="str">
        <f>IF(K23="","",IF(L23="t",TEXT(入力!I23,"0000000"),TEXT(入力!I23,"00000")))</f>
        <v/>
      </c>
      <c r="N23" t="str">
        <f>IF($A23="","",入力!J23)</f>
        <v/>
      </c>
      <c r="O23" t="str">
        <f>IF($A23="","",入力!K23)</f>
        <v/>
      </c>
      <c r="P23" t="str">
        <f>N23&amp;COUNTIFS($N$2:N23,N23)</f>
        <v>22</v>
      </c>
      <c r="Q23" t="str">
        <f>O23&amp;COUNTIFS($O$2:O23,O23)</f>
        <v>22</v>
      </c>
      <c r="R23" t="s">
        <v>313</v>
      </c>
      <c r="S23" t="str">
        <f>IF(COUNTIFS($N$2:$N$100,"女"&amp;R23)&gt;=4,900000+ROW(R2)*10000+初期設定!$C$3,"")</f>
        <v/>
      </c>
      <c r="U23" t="str">
        <f>IF(S23="","",初期設定!$H$3&amp;作業用!R23)</f>
        <v/>
      </c>
      <c r="W23" t="str">
        <f>IF(S23="","",IF(入力!M14="",95999,TEXT(入力!M14,"00000")))</f>
        <v/>
      </c>
      <c r="X23" t="str">
        <f t="shared" si="5"/>
        <v/>
      </c>
      <c r="Y23" t="str">
        <f t="shared" si="6"/>
        <v/>
      </c>
      <c r="Z23" t="str">
        <f t="shared" si="6"/>
        <v/>
      </c>
      <c r="AA23" t="str">
        <f t="shared" si="6"/>
        <v/>
      </c>
      <c r="AB23" t="str">
        <f t="shared" si="6"/>
        <v/>
      </c>
      <c r="AC23" t="str">
        <f t="shared" si="6"/>
        <v/>
      </c>
    </row>
    <row r="24" spans="1:29" x14ac:dyDescent="0.15">
      <c r="A24" t="str">
        <f>IF(入力!A24="","",28410000+入力!A24+IF(入力!E24="女",200000000,100000000))</f>
        <v/>
      </c>
      <c r="B24" t="str">
        <f>IF(A24="","",入力!B24)</f>
        <v/>
      </c>
      <c r="C24" t="str">
        <f>IF(A24="","",入力!C24)</f>
        <v/>
      </c>
      <c r="D24" t="str">
        <f>IF(A24="","",IF(入力!E24="男",1,2))</f>
        <v/>
      </c>
      <c r="E24" t="str">
        <f t="shared" si="0"/>
        <v/>
      </c>
      <c r="F24" t="str">
        <f>IF(A24="","",入力!A24)</f>
        <v/>
      </c>
      <c r="G24" t="str">
        <f>IF(A24="","",初期設定!$C$3+280000)</f>
        <v/>
      </c>
      <c r="H24" t="str">
        <f>IFERROR(IF(A24="","",VLOOKUP(入力!E24&amp;入力!F24,種目!$M$2:$O$36,2,FALSE)),"")</f>
        <v/>
      </c>
      <c r="I24" t="str">
        <f>IFERROR(IF(A24="","",VLOOKUP(入力!E24&amp;入力!F24,種目!$M$2:$O$36,3,FALSE)),"")</f>
        <v/>
      </c>
      <c r="J24" t="str">
        <f>IF(H24="","",IF(I24="t",TEXT(入力!G24,"0000000"),TEXT(入力!G24,"00000")))</f>
        <v/>
      </c>
      <c r="K24" t="str">
        <f>IFERROR(IF(A24="","",VLOOKUP(入力!E24&amp;入力!H24,種目!$M$2:$O$36,2,FALSE)),"")</f>
        <v/>
      </c>
      <c r="L24" t="str">
        <f>IFERROR(IF(A24="","",VLOOKUP(入力!E24&amp;入力!H24,種目!$M$2:$O$36,3,FALSE)),"")</f>
        <v/>
      </c>
      <c r="M24" t="str">
        <f>IF(K24="","",IF(L24="t",TEXT(入力!I24,"0000000"),TEXT(入力!I24,"00000")))</f>
        <v/>
      </c>
      <c r="N24" t="str">
        <f>IF($A24="","",入力!J24)</f>
        <v/>
      </c>
      <c r="O24" t="str">
        <f>IF($A24="","",入力!K24)</f>
        <v/>
      </c>
      <c r="P24" t="str">
        <f>N24&amp;COUNTIFS($N$2:N24,N24)</f>
        <v>23</v>
      </c>
      <c r="Q24" t="str">
        <f>O24&amp;COUNTIFS($O$2:O24,O24)</f>
        <v>23</v>
      </c>
      <c r="R24" t="s">
        <v>314</v>
      </c>
      <c r="S24" t="str">
        <f>IF(COUNTIFS($N$2:$N$100,"女"&amp;R24)&gt;=4,900000+ROW(R3)*10000+初期設定!$C$3,"")</f>
        <v/>
      </c>
      <c r="U24" t="str">
        <f>IF(S24="","",初期設定!$H$3&amp;作業用!R24)</f>
        <v/>
      </c>
      <c r="W24" t="str">
        <f>IF(S24="","",IF(入力!M15="",95999,TEXT(入力!M15,"00000")))</f>
        <v/>
      </c>
      <c r="X24" t="str">
        <f t="shared" si="5"/>
        <v/>
      </c>
      <c r="Y24" t="str">
        <f t="shared" si="6"/>
        <v/>
      </c>
      <c r="Z24" t="str">
        <f t="shared" si="6"/>
        <v/>
      </c>
      <c r="AA24" t="str">
        <f t="shared" si="6"/>
        <v/>
      </c>
      <c r="AB24" t="str">
        <f t="shared" si="6"/>
        <v/>
      </c>
      <c r="AC24" t="str">
        <f t="shared" si="6"/>
        <v/>
      </c>
    </row>
    <row r="25" spans="1:29" x14ac:dyDescent="0.15">
      <c r="A25" t="str">
        <f>IF(入力!A25="","",28410000+入力!A25+IF(入力!E25="女",200000000,100000000))</f>
        <v/>
      </c>
      <c r="B25" t="str">
        <f>IF(A25="","",入力!B25)</f>
        <v/>
      </c>
      <c r="C25" t="str">
        <f>IF(A25="","",入力!C25)</f>
        <v/>
      </c>
      <c r="D25" t="str">
        <f>IF(A25="","",IF(入力!E25="男",1,2))</f>
        <v/>
      </c>
      <c r="E25" t="str">
        <f t="shared" si="0"/>
        <v/>
      </c>
      <c r="F25" t="str">
        <f>IF(A25="","",入力!A25)</f>
        <v/>
      </c>
      <c r="G25" t="str">
        <f>IF(A25="","",初期設定!$C$3+280000)</f>
        <v/>
      </c>
      <c r="H25" t="str">
        <f>IFERROR(IF(A25="","",VLOOKUP(入力!E25&amp;入力!F25,種目!$M$2:$O$36,2,FALSE)),"")</f>
        <v/>
      </c>
      <c r="I25" t="str">
        <f>IFERROR(IF(A25="","",VLOOKUP(入力!E25&amp;入力!F25,種目!$M$2:$O$36,3,FALSE)),"")</f>
        <v/>
      </c>
      <c r="J25" t="str">
        <f>IF(H25="","",IF(I25="t",TEXT(入力!G25,"0000000"),TEXT(入力!G25,"00000")))</f>
        <v/>
      </c>
      <c r="K25" t="str">
        <f>IFERROR(IF(A25="","",VLOOKUP(入力!E25&amp;入力!H25,種目!$M$2:$O$36,2,FALSE)),"")</f>
        <v/>
      </c>
      <c r="L25" t="str">
        <f>IFERROR(IF(A25="","",VLOOKUP(入力!E25&amp;入力!H25,種目!$M$2:$O$36,3,FALSE)),"")</f>
        <v/>
      </c>
      <c r="M25" t="str">
        <f>IF(K25="","",IF(L25="t",TEXT(入力!I25,"0000000"),TEXT(入力!I25,"00000")))</f>
        <v/>
      </c>
      <c r="N25" t="str">
        <f>IF($A25="","",入力!J25)</f>
        <v/>
      </c>
      <c r="O25" t="str">
        <f>IF($A25="","",入力!K25)</f>
        <v/>
      </c>
      <c r="P25" t="str">
        <f>N25&amp;COUNTIFS($N$2:N25,N25)</f>
        <v>24</v>
      </c>
      <c r="Q25" t="str">
        <f>O25&amp;COUNTIFS($O$2:O25,O25)</f>
        <v>24</v>
      </c>
      <c r="R25" t="s">
        <v>315</v>
      </c>
      <c r="S25" t="str">
        <f>IF(COUNTIFS($N$2:$N$100,"女"&amp;R25)&gt;=4,900000+ROW(R4)*10000+初期設定!$C$3,"")</f>
        <v/>
      </c>
      <c r="U25" t="str">
        <f>IF(S25="","",初期設定!$H$3&amp;作業用!R25)</f>
        <v/>
      </c>
      <c r="W25" t="str">
        <f>IF(S25="","",IF(入力!M16="",95999,TEXT(入力!M16,"00000")))</f>
        <v/>
      </c>
      <c r="X25" t="str">
        <f t="shared" si="5"/>
        <v/>
      </c>
      <c r="Y25" t="str">
        <f t="shared" si="6"/>
        <v/>
      </c>
      <c r="Z25" t="str">
        <f t="shared" si="6"/>
        <v/>
      </c>
      <c r="AA25" t="str">
        <f t="shared" si="6"/>
        <v/>
      </c>
      <c r="AB25" t="str">
        <f t="shared" si="6"/>
        <v/>
      </c>
      <c r="AC25" t="str">
        <f t="shared" si="6"/>
        <v/>
      </c>
    </row>
    <row r="26" spans="1:29" x14ac:dyDescent="0.15">
      <c r="A26" t="str">
        <f>IF(入力!A26="","",28410000+入力!A26+IF(入力!E26="女",200000000,100000000))</f>
        <v/>
      </c>
      <c r="B26" t="str">
        <f>IF(A26="","",入力!B26)</f>
        <v/>
      </c>
      <c r="C26" t="str">
        <f>IF(A26="","",入力!C26)</f>
        <v/>
      </c>
      <c r="D26" t="str">
        <f>IF(A26="","",IF(入力!E26="男",1,2))</f>
        <v/>
      </c>
      <c r="E26" t="str">
        <f t="shared" si="0"/>
        <v/>
      </c>
      <c r="F26" t="str">
        <f>IF(A26="","",入力!A26)</f>
        <v/>
      </c>
      <c r="G26" t="str">
        <f>IF(A26="","",初期設定!$C$3+280000)</f>
        <v/>
      </c>
      <c r="H26" t="str">
        <f>IFERROR(IF(A26="","",VLOOKUP(入力!E26&amp;入力!F26,種目!$M$2:$O$36,2,FALSE)),"")</f>
        <v/>
      </c>
      <c r="I26" t="str">
        <f>IFERROR(IF(A26="","",VLOOKUP(入力!E26&amp;入力!F26,種目!$M$2:$O$36,3,FALSE)),"")</f>
        <v/>
      </c>
      <c r="J26" t="str">
        <f>IF(H26="","",IF(I26="t",TEXT(入力!G26,"0000000"),TEXT(入力!G26,"00000")))</f>
        <v/>
      </c>
      <c r="K26" t="str">
        <f>IFERROR(IF(A26="","",VLOOKUP(入力!E26&amp;入力!H26,種目!$M$2:$O$36,2,FALSE)),"")</f>
        <v/>
      </c>
      <c r="L26" t="str">
        <f>IFERROR(IF(A26="","",VLOOKUP(入力!E26&amp;入力!H26,種目!$M$2:$O$36,3,FALSE)),"")</f>
        <v/>
      </c>
      <c r="M26" t="str">
        <f>IF(K26="","",IF(L26="t",TEXT(入力!I26,"0000000"),TEXT(入力!I26,"00000")))</f>
        <v/>
      </c>
      <c r="N26" t="str">
        <f>IF($A26="","",入力!J26)</f>
        <v/>
      </c>
      <c r="O26" t="str">
        <f>IF($A26="","",入力!K26)</f>
        <v/>
      </c>
      <c r="P26" t="str">
        <f>N26&amp;COUNTIFS($N$2:N26,N26)</f>
        <v>25</v>
      </c>
      <c r="Q26" t="str">
        <f>O26&amp;COUNTIFS($O$2:O26,O26)</f>
        <v>25</v>
      </c>
      <c r="R26" t="s">
        <v>316</v>
      </c>
      <c r="S26" t="str">
        <f>IF(COUNTIFS($N$2:$N$100,"女"&amp;R26)&gt;=4,900000+ROW(R5)*10000+初期設定!$C$3,"")</f>
        <v/>
      </c>
      <c r="U26" t="str">
        <f>IF(S26="","",初期設定!$H$3&amp;作業用!R26)</f>
        <v/>
      </c>
      <c r="W26" t="str">
        <f>IF(S26="","",IF(入力!M17="",95999,TEXT(入力!M17,"00000")))</f>
        <v/>
      </c>
      <c r="X26" t="str">
        <f t="shared" si="5"/>
        <v/>
      </c>
      <c r="Y26" t="str">
        <f t="shared" si="6"/>
        <v/>
      </c>
      <c r="Z26" t="str">
        <f t="shared" si="6"/>
        <v/>
      </c>
      <c r="AA26" t="str">
        <f t="shared" si="6"/>
        <v/>
      </c>
      <c r="AB26" t="str">
        <f t="shared" si="6"/>
        <v/>
      </c>
      <c r="AC26" t="str">
        <f t="shared" si="6"/>
        <v/>
      </c>
    </row>
    <row r="27" spans="1:29" x14ac:dyDescent="0.15">
      <c r="A27" t="str">
        <f>IF(入力!A27="","",28410000+入力!A27+IF(入力!E27="女",200000000,100000000))</f>
        <v/>
      </c>
      <c r="B27" t="str">
        <f>IF(A27="","",入力!B27)</f>
        <v/>
      </c>
      <c r="C27" t="str">
        <f>IF(A27="","",入力!C27)</f>
        <v/>
      </c>
      <c r="D27" t="str">
        <f>IF(A27="","",IF(入力!E27="男",1,2))</f>
        <v/>
      </c>
      <c r="E27" t="str">
        <f t="shared" si="0"/>
        <v/>
      </c>
      <c r="F27" t="str">
        <f>IF(A27="","",入力!A27)</f>
        <v/>
      </c>
      <c r="G27" t="str">
        <f>IF(A27="","",初期設定!$C$3+280000)</f>
        <v/>
      </c>
      <c r="H27" t="str">
        <f>IFERROR(IF(A27="","",VLOOKUP(入力!E27&amp;入力!F27,種目!$M$2:$O$36,2,FALSE)),"")</f>
        <v/>
      </c>
      <c r="I27" t="str">
        <f>IFERROR(IF(A27="","",VLOOKUP(入力!E27&amp;入力!F27,種目!$M$2:$O$36,3,FALSE)),"")</f>
        <v/>
      </c>
      <c r="J27" t="str">
        <f>IF(H27="","",IF(I27="t",TEXT(入力!G27,"0000000"),TEXT(入力!G27,"00000")))</f>
        <v/>
      </c>
      <c r="K27" t="str">
        <f>IFERROR(IF(A27="","",VLOOKUP(入力!E27&amp;入力!H27,種目!$M$2:$O$36,2,FALSE)),"")</f>
        <v/>
      </c>
      <c r="L27" t="str">
        <f>IFERROR(IF(A27="","",VLOOKUP(入力!E27&amp;入力!H27,種目!$M$2:$O$36,3,FALSE)),"")</f>
        <v/>
      </c>
      <c r="M27" t="str">
        <f>IF(K27="","",IF(L27="t",TEXT(入力!I27,"0000000"),TEXT(入力!I27,"00000")))</f>
        <v/>
      </c>
      <c r="N27" t="str">
        <f>IF($A27="","",入力!J27)</f>
        <v/>
      </c>
      <c r="O27" t="str">
        <f>IF($A27="","",入力!K27)</f>
        <v/>
      </c>
      <c r="P27" t="str">
        <f>N27&amp;COUNTIFS($N$2:N27,N27)</f>
        <v>26</v>
      </c>
      <c r="Q27" t="str">
        <f>O27&amp;COUNTIFS($O$2:O27,O27)</f>
        <v>26</v>
      </c>
    </row>
    <row r="28" spans="1:29" x14ac:dyDescent="0.15">
      <c r="A28" t="str">
        <f>IF(入力!A28="","",28410000+入力!A28+IF(入力!E28="女",200000000,100000000))</f>
        <v/>
      </c>
      <c r="B28" t="str">
        <f>IF(A28="","",入力!B28)</f>
        <v/>
      </c>
      <c r="C28" t="str">
        <f>IF(A28="","",入力!C28)</f>
        <v/>
      </c>
      <c r="D28" t="str">
        <f>IF(A28="","",IF(入力!E28="男",1,2))</f>
        <v/>
      </c>
      <c r="E28" t="str">
        <f t="shared" si="0"/>
        <v/>
      </c>
      <c r="F28" t="str">
        <f>IF(A28="","",入力!A28)</f>
        <v/>
      </c>
      <c r="G28" t="str">
        <f>IF(A28="","",初期設定!$C$3+280000)</f>
        <v/>
      </c>
      <c r="H28" t="str">
        <f>IFERROR(IF(A28="","",VLOOKUP(入力!E28&amp;入力!F28,種目!$M$2:$O$36,2,FALSE)),"")</f>
        <v/>
      </c>
      <c r="I28" t="str">
        <f>IFERROR(IF(A28="","",VLOOKUP(入力!E28&amp;入力!F28,種目!$M$2:$O$36,3,FALSE)),"")</f>
        <v/>
      </c>
      <c r="J28" t="str">
        <f>IF(H28="","",IF(I28="t",TEXT(入力!G28,"0000000"),TEXT(入力!G28,"00000")))</f>
        <v/>
      </c>
      <c r="K28" t="str">
        <f>IFERROR(IF(A28="","",VLOOKUP(入力!E28&amp;入力!H28,種目!$M$2:$O$36,2,FALSE)),"")</f>
        <v/>
      </c>
      <c r="L28" t="str">
        <f>IFERROR(IF(A28="","",VLOOKUP(入力!E28&amp;入力!H28,種目!$M$2:$O$36,3,FALSE)),"")</f>
        <v/>
      </c>
      <c r="M28" t="str">
        <f>IF(K28="","",IF(L28="t",TEXT(入力!I28,"0000000"),TEXT(入力!I28,"00000")))</f>
        <v/>
      </c>
      <c r="N28" t="str">
        <f>IF($A28="","",入力!J28)</f>
        <v/>
      </c>
      <c r="O28" t="str">
        <f>IF($A28="","",入力!K28)</f>
        <v/>
      </c>
      <c r="P28" t="str">
        <f>N28&amp;COUNTIFS($N$2:N28,N28)</f>
        <v>27</v>
      </c>
      <c r="Q28" t="str">
        <f>O28&amp;COUNTIFS($O$2:O28,O28)</f>
        <v>27</v>
      </c>
      <c r="R28" t="s">
        <v>341</v>
      </c>
    </row>
    <row r="29" spans="1:29" x14ac:dyDescent="0.15">
      <c r="A29" t="str">
        <f>IF(入力!A29="","",28410000+入力!A29+IF(入力!E29="女",200000000,100000000))</f>
        <v/>
      </c>
      <c r="B29" t="str">
        <f>IF(A29="","",入力!B29)</f>
        <v/>
      </c>
      <c r="C29" t="str">
        <f>IF(A29="","",入力!C29)</f>
        <v/>
      </c>
      <c r="D29" t="str">
        <f>IF(A29="","",IF(入力!E29="男",1,2))</f>
        <v/>
      </c>
      <c r="E29" t="str">
        <f t="shared" si="0"/>
        <v/>
      </c>
      <c r="F29" t="str">
        <f>IF(A29="","",入力!A29)</f>
        <v/>
      </c>
      <c r="G29" t="str">
        <f>IF(A29="","",初期設定!$C$3+280000)</f>
        <v/>
      </c>
      <c r="H29" t="str">
        <f>IFERROR(IF(A29="","",VLOOKUP(入力!E29&amp;入力!F29,種目!$M$2:$O$36,2,FALSE)),"")</f>
        <v/>
      </c>
      <c r="I29" t="str">
        <f>IFERROR(IF(A29="","",VLOOKUP(入力!E29&amp;入力!F29,種目!$M$2:$O$36,3,FALSE)),"")</f>
        <v/>
      </c>
      <c r="J29" t="str">
        <f>IF(H29="","",IF(I29="t",TEXT(入力!G29,"0000000"),TEXT(入力!G29,"00000")))</f>
        <v/>
      </c>
      <c r="K29" t="str">
        <f>IFERROR(IF(A29="","",VLOOKUP(入力!E29&amp;入力!H29,種目!$M$2:$O$36,2,FALSE)),"")</f>
        <v/>
      </c>
      <c r="L29" t="str">
        <f>IFERROR(IF(A29="","",VLOOKUP(入力!E29&amp;入力!H29,種目!$M$2:$O$36,3,FALSE)),"")</f>
        <v/>
      </c>
      <c r="M29" t="str">
        <f>IF(K29="","",IF(L29="t",TEXT(入力!I29,"0000000"),TEXT(入力!I29,"00000")))</f>
        <v/>
      </c>
      <c r="N29" t="str">
        <f>IF($A29="","",入力!J29)</f>
        <v/>
      </c>
      <c r="O29" t="str">
        <f>IF($A29="","",入力!K29)</f>
        <v/>
      </c>
      <c r="P29" t="str">
        <f>N29&amp;COUNTIFS($N$2:N29,N29)</f>
        <v>28</v>
      </c>
      <c r="Q29" t="str">
        <f>O29&amp;COUNTIFS($O$2:O29,O29)</f>
        <v>28</v>
      </c>
      <c r="S29" t="s">
        <v>317</v>
      </c>
      <c r="T29" t="s">
        <v>318</v>
      </c>
      <c r="U29" t="s">
        <v>319</v>
      </c>
      <c r="V29" t="s">
        <v>302</v>
      </c>
      <c r="W29" t="s">
        <v>320</v>
      </c>
      <c r="X29" t="s">
        <v>308</v>
      </c>
      <c r="Y29" t="s">
        <v>309</v>
      </c>
      <c r="Z29" t="s">
        <v>321</v>
      </c>
      <c r="AA29" t="s">
        <v>322</v>
      </c>
      <c r="AB29" t="s">
        <v>323</v>
      </c>
      <c r="AC29" t="s">
        <v>324</v>
      </c>
    </row>
    <row r="30" spans="1:29" x14ac:dyDescent="0.15">
      <c r="A30" t="str">
        <f>IF(入力!A30="","",28410000+入力!A30+IF(入力!E30="女",200000000,100000000))</f>
        <v/>
      </c>
      <c r="B30" t="str">
        <f>IF(A30="","",入力!B30)</f>
        <v/>
      </c>
      <c r="C30" t="str">
        <f>IF(A30="","",入力!C30)</f>
        <v/>
      </c>
      <c r="D30" t="str">
        <f>IF(A30="","",IF(入力!E30="男",1,2))</f>
        <v/>
      </c>
      <c r="E30" t="str">
        <f t="shared" si="0"/>
        <v/>
      </c>
      <c r="F30" t="str">
        <f>IF(A30="","",入力!A30)</f>
        <v/>
      </c>
      <c r="G30" t="str">
        <f>IF(A30="","",初期設定!$C$3+280000)</f>
        <v/>
      </c>
      <c r="H30" t="str">
        <f>IFERROR(IF(A30="","",VLOOKUP(入力!E30&amp;入力!F30,種目!$M$2:$O$36,2,FALSE)),"")</f>
        <v/>
      </c>
      <c r="I30" t="str">
        <f>IFERROR(IF(A30="","",VLOOKUP(入力!E30&amp;入力!F30,種目!$M$2:$O$36,3,FALSE)),"")</f>
        <v/>
      </c>
      <c r="J30" t="str">
        <f>IF(H30="","",IF(I30="t",TEXT(入力!G30,"0000000"),TEXT(入力!G30,"00000")))</f>
        <v/>
      </c>
      <c r="K30" t="str">
        <f>IFERROR(IF(A30="","",VLOOKUP(入力!E30&amp;入力!H30,種目!$M$2:$O$36,2,FALSE)),"")</f>
        <v/>
      </c>
      <c r="L30" t="str">
        <f>IFERROR(IF(A30="","",VLOOKUP(入力!E30&amp;入力!H30,種目!$M$2:$O$36,3,FALSE)),"")</f>
        <v/>
      </c>
      <c r="M30" t="str">
        <f>IF(K30="","",IF(L30="t",TEXT(入力!I30,"0000000"),TEXT(入力!I30,"00000")))</f>
        <v/>
      </c>
      <c r="N30" t="str">
        <f>IF($A30="","",入力!J30)</f>
        <v/>
      </c>
      <c r="O30" t="str">
        <f>IF($A30="","",入力!K30)</f>
        <v/>
      </c>
      <c r="P30" t="str">
        <f>N30&amp;COUNTIFS($N$2:N30,N30)</f>
        <v>29</v>
      </c>
      <c r="Q30" t="str">
        <f>O30&amp;COUNTIFS($O$2:O30,O30)</f>
        <v>29</v>
      </c>
      <c r="R30" t="s">
        <v>311</v>
      </c>
      <c r="S30" t="str">
        <f>IF(COUNTIFS($O$2:$O$100,"女"&amp;R30)&gt;=4,280000+初期設定!$C$3,"")</f>
        <v/>
      </c>
      <c r="U30" t="str">
        <f>IF(S30="","",IF(S31="",初期設定!$H$3,初期設定!$H$3&amp;"A"))</f>
        <v/>
      </c>
      <c r="W30" t="str">
        <f>IF(S30="","",IF(入力!O12="",95999,TEXT(入力!O12,"00000")))</f>
        <v/>
      </c>
      <c r="X30" t="str">
        <f t="shared" ref="X30:X35" si="7">IFERROR(INDEX($A$2:$A$100,MATCH("女"&amp;$R30&amp;RIGHT(X$2,1),$Q$2:$Q$100,0),1),"")</f>
        <v/>
      </c>
      <c r="Y30" t="str">
        <f t="shared" ref="Y30:AC35" si="8">IFERROR(INDEX($A$2:$A$100,MATCH("女"&amp;$R30&amp;RIGHT(Y$2,1),$Q$2:$Q$100,0),1),"")</f>
        <v/>
      </c>
      <c r="Z30" t="str">
        <f t="shared" si="8"/>
        <v/>
      </c>
      <c r="AA30" t="str">
        <f t="shared" si="8"/>
        <v/>
      </c>
      <c r="AB30" t="str">
        <f t="shared" si="8"/>
        <v/>
      </c>
      <c r="AC30" t="str">
        <f t="shared" si="8"/>
        <v/>
      </c>
    </row>
    <row r="31" spans="1:29" x14ac:dyDescent="0.15">
      <c r="A31" t="str">
        <f>IF(入力!A31="","",28410000+入力!A31+IF(入力!E31="女",200000000,100000000))</f>
        <v/>
      </c>
      <c r="B31" t="str">
        <f>IF(A31="","",入力!B31)</f>
        <v/>
      </c>
      <c r="C31" t="str">
        <f>IF(A31="","",入力!C31)</f>
        <v/>
      </c>
      <c r="D31" t="str">
        <f>IF(A31="","",IF(入力!E31="男",1,2))</f>
        <v/>
      </c>
      <c r="E31" t="str">
        <f t="shared" si="0"/>
        <v/>
      </c>
      <c r="F31" t="str">
        <f>IF(A31="","",入力!A31)</f>
        <v/>
      </c>
      <c r="G31" t="str">
        <f>IF(A31="","",初期設定!$C$3+280000)</f>
        <v/>
      </c>
      <c r="H31" t="str">
        <f>IFERROR(IF(A31="","",VLOOKUP(入力!E31&amp;入力!F31,種目!$M$2:$O$36,2,FALSE)),"")</f>
        <v/>
      </c>
      <c r="I31" t="str">
        <f>IFERROR(IF(A31="","",VLOOKUP(入力!E31&amp;入力!F31,種目!$M$2:$O$36,3,FALSE)),"")</f>
        <v/>
      </c>
      <c r="J31" t="str">
        <f>IF(H31="","",IF(I31="t",TEXT(入力!G31,"0000000"),TEXT(入力!G31,"00000")))</f>
        <v/>
      </c>
      <c r="K31" t="str">
        <f>IFERROR(IF(A31="","",VLOOKUP(入力!E31&amp;入力!H31,種目!$M$2:$O$36,2,FALSE)),"")</f>
        <v/>
      </c>
      <c r="L31" t="str">
        <f>IFERROR(IF(A31="","",VLOOKUP(入力!E31&amp;入力!H31,種目!$M$2:$O$36,3,FALSE)),"")</f>
        <v/>
      </c>
      <c r="M31" t="str">
        <f>IF(K31="","",IF(L31="t",TEXT(入力!I31,"0000000"),TEXT(入力!I31,"00000")))</f>
        <v/>
      </c>
      <c r="N31" t="str">
        <f>IF($A31="","",入力!J31)</f>
        <v/>
      </c>
      <c r="O31" t="str">
        <f>IF($A31="","",入力!K31)</f>
        <v/>
      </c>
      <c r="P31" t="str">
        <f>N31&amp;COUNTIFS($N$2:N31,N31)</f>
        <v>30</v>
      </c>
      <c r="Q31" t="str">
        <f>O31&amp;COUNTIFS($O$2:O31,O31)</f>
        <v>30</v>
      </c>
      <c r="R31" t="s">
        <v>312</v>
      </c>
      <c r="S31" t="str">
        <f>IF(COUNTIFS($O$2:$O$100,"女"&amp;R31)&gt;=4,900000+ROW(R1)*10000+初期設定!$C$3,"")</f>
        <v/>
      </c>
      <c r="U31" t="str">
        <f>IF(S31="","",初期設定!$H$3&amp;作業用!R31)</f>
        <v/>
      </c>
      <c r="W31" t="str">
        <f>IF(S31="","",IF(入力!O13="",95999,TEXT(入力!O13,"00000")))</f>
        <v/>
      </c>
      <c r="X31" t="str">
        <f t="shared" si="7"/>
        <v/>
      </c>
      <c r="Y31" t="str">
        <f t="shared" si="8"/>
        <v/>
      </c>
      <c r="Z31" t="str">
        <f t="shared" si="8"/>
        <v/>
      </c>
      <c r="AA31" t="str">
        <f t="shared" si="8"/>
        <v/>
      </c>
      <c r="AB31" t="str">
        <f t="shared" si="8"/>
        <v/>
      </c>
      <c r="AC31" t="str">
        <f t="shared" si="8"/>
        <v/>
      </c>
    </row>
    <row r="32" spans="1:29" x14ac:dyDescent="0.15">
      <c r="A32" t="str">
        <f>IF(入力!A32="","",28410000+入力!A32+IF(入力!E32="女",200000000,100000000))</f>
        <v/>
      </c>
      <c r="B32" t="str">
        <f>IF(A32="","",入力!B32)</f>
        <v/>
      </c>
      <c r="C32" t="str">
        <f>IF(A32="","",入力!C32)</f>
        <v/>
      </c>
      <c r="D32" t="str">
        <f>IF(A32="","",IF(入力!E32="男",1,2))</f>
        <v/>
      </c>
      <c r="E32" t="str">
        <f t="shared" si="0"/>
        <v/>
      </c>
      <c r="F32" t="str">
        <f>IF(A32="","",入力!A32)</f>
        <v/>
      </c>
      <c r="G32" t="str">
        <f>IF(A32="","",初期設定!$C$3+280000)</f>
        <v/>
      </c>
      <c r="H32" t="str">
        <f>IFERROR(IF(A32="","",VLOOKUP(入力!E32&amp;入力!F32,種目!$M$2:$O$36,2,FALSE)),"")</f>
        <v/>
      </c>
      <c r="I32" t="str">
        <f>IFERROR(IF(A32="","",VLOOKUP(入力!E32&amp;入力!F32,種目!$M$2:$O$36,3,FALSE)),"")</f>
        <v/>
      </c>
      <c r="J32" t="str">
        <f>IF(H32="","",IF(I32="t",TEXT(入力!G32,"0000000"),TEXT(入力!G32,"00000")))</f>
        <v/>
      </c>
      <c r="K32" t="str">
        <f>IFERROR(IF(A32="","",VLOOKUP(入力!E32&amp;入力!H32,種目!$M$2:$O$36,2,FALSE)),"")</f>
        <v/>
      </c>
      <c r="L32" t="str">
        <f>IFERROR(IF(A32="","",VLOOKUP(入力!E32&amp;入力!H32,種目!$M$2:$O$36,3,FALSE)),"")</f>
        <v/>
      </c>
      <c r="M32" t="str">
        <f>IF(K32="","",IF(L32="t",TEXT(入力!I32,"0000000"),TEXT(入力!I32,"00000")))</f>
        <v/>
      </c>
      <c r="N32" t="str">
        <f>IF($A32="","",入力!J32)</f>
        <v/>
      </c>
      <c r="O32" t="str">
        <f>IF($A32="","",入力!K32)</f>
        <v/>
      </c>
      <c r="P32" t="str">
        <f>N32&amp;COUNTIFS($N$2:N32,N32)</f>
        <v>31</v>
      </c>
      <c r="Q32" t="str">
        <f>O32&amp;COUNTIFS($O$2:O32,O32)</f>
        <v>31</v>
      </c>
      <c r="R32" t="s">
        <v>313</v>
      </c>
      <c r="S32" t="str">
        <f>IF(COUNTIFS($O$2:$O$100,"女"&amp;R32)&gt;=4,900000+ROW(R2)*10000+初期設定!$C$3,"")</f>
        <v/>
      </c>
      <c r="U32" t="str">
        <f>IF(S32="","",初期設定!$H$3&amp;作業用!R32)</f>
        <v/>
      </c>
      <c r="W32" t="str">
        <f>IF(S32="","",IF(入力!O14="",95999,TEXT(入力!O14,"00000")))</f>
        <v/>
      </c>
      <c r="X32" t="str">
        <f t="shared" si="7"/>
        <v/>
      </c>
      <c r="Y32" t="str">
        <f t="shared" si="8"/>
        <v/>
      </c>
      <c r="Z32" t="str">
        <f t="shared" si="8"/>
        <v/>
      </c>
      <c r="AA32" t="str">
        <f t="shared" si="8"/>
        <v/>
      </c>
      <c r="AB32" t="str">
        <f t="shared" si="8"/>
        <v/>
      </c>
      <c r="AC32" t="str">
        <f t="shared" si="8"/>
        <v/>
      </c>
    </row>
    <row r="33" spans="1:29" x14ac:dyDescent="0.15">
      <c r="A33" t="str">
        <f>IF(入力!A33="","",28410000+入力!A33+IF(入力!E33="女",200000000,100000000))</f>
        <v/>
      </c>
      <c r="B33" t="str">
        <f>IF(A33="","",入力!B33)</f>
        <v/>
      </c>
      <c r="C33" t="str">
        <f>IF(A33="","",入力!C33)</f>
        <v/>
      </c>
      <c r="D33" t="str">
        <f>IF(A33="","",IF(入力!E33="男",1,2))</f>
        <v/>
      </c>
      <c r="E33" t="str">
        <f t="shared" si="0"/>
        <v/>
      </c>
      <c r="F33" t="str">
        <f>IF(A33="","",入力!A33)</f>
        <v/>
      </c>
      <c r="G33" t="str">
        <f>IF(A33="","",初期設定!$C$3+280000)</f>
        <v/>
      </c>
      <c r="H33" t="str">
        <f>IFERROR(IF(A33="","",VLOOKUP(入力!E33&amp;入力!F33,種目!$M$2:$O$36,2,FALSE)),"")</f>
        <v/>
      </c>
      <c r="I33" t="str">
        <f>IFERROR(IF(A33="","",VLOOKUP(入力!E33&amp;入力!F33,種目!$M$2:$O$36,3,FALSE)),"")</f>
        <v/>
      </c>
      <c r="J33" t="str">
        <f>IF(H33="","",IF(I33="t",TEXT(入力!G33,"0000000"),TEXT(入力!G33,"00000")))</f>
        <v/>
      </c>
      <c r="K33" t="str">
        <f>IFERROR(IF(A33="","",VLOOKUP(入力!E33&amp;入力!H33,種目!$M$2:$O$36,2,FALSE)),"")</f>
        <v/>
      </c>
      <c r="L33" t="str">
        <f>IFERROR(IF(A33="","",VLOOKUP(入力!E33&amp;入力!H33,種目!$M$2:$O$36,3,FALSE)),"")</f>
        <v/>
      </c>
      <c r="M33" t="str">
        <f>IF(K33="","",IF(L33="t",TEXT(入力!I33,"0000000"),TEXT(入力!I33,"00000")))</f>
        <v/>
      </c>
      <c r="N33" t="str">
        <f>IF($A33="","",入力!J33)</f>
        <v/>
      </c>
      <c r="O33" t="str">
        <f>IF($A33="","",入力!K33)</f>
        <v/>
      </c>
      <c r="P33" t="str">
        <f>N33&amp;COUNTIFS($N$2:N33,N33)</f>
        <v>32</v>
      </c>
      <c r="Q33" t="str">
        <f>O33&amp;COUNTIFS($O$2:O33,O33)</f>
        <v>32</v>
      </c>
      <c r="R33" t="s">
        <v>314</v>
      </c>
      <c r="S33" t="str">
        <f>IF(COUNTIFS($O$2:$O$100,"女"&amp;R33)&gt;=4,900000+ROW(R3)*10000+初期設定!$C$3,"")</f>
        <v/>
      </c>
      <c r="U33" t="str">
        <f>IF(S33="","",初期設定!$H$3&amp;作業用!R33)</f>
        <v/>
      </c>
      <c r="W33" t="str">
        <f>IF(S33="","",IF(入力!O15="",95999,TEXT(入力!O15,"00000")))</f>
        <v/>
      </c>
      <c r="X33" t="str">
        <f t="shared" si="7"/>
        <v/>
      </c>
      <c r="Y33" t="str">
        <f t="shared" si="8"/>
        <v/>
      </c>
      <c r="Z33" t="str">
        <f t="shared" si="8"/>
        <v/>
      </c>
      <c r="AA33" t="str">
        <f t="shared" si="8"/>
        <v/>
      </c>
      <c r="AB33" t="str">
        <f t="shared" si="8"/>
        <v/>
      </c>
      <c r="AC33" t="str">
        <f t="shared" si="8"/>
        <v/>
      </c>
    </row>
    <row r="34" spans="1:29" x14ac:dyDescent="0.15">
      <c r="A34" t="str">
        <f>IF(入力!A34="","",28410000+入力!A34+IF(入力!E34="女",200000000,100000000))</f>
        <v/>
      </c>
      <c r="B34" t="str">
        <f>IF(A34="","",入力!B34)</f>
        <v/>
      </c>
      <c r="C34" t="str">
        <f>IF(A34="","",入力!C34)</f>
        <v/>
      </c>
      <c r="D34" t="str">
        <f>IF(A34="","",IF(入力!E34="男",1,2))</f>
        <v/>
      </c>
      <c r="E34" t="str">
        <f t="shared" si="0"/>
        <v/>
      </c>
      <c r="F34" t="str">
        <f>IF(A34="","",入力!A34)</f>
        <v/>
      </c>
      <c r="G34" t="str">
        <f>IF(A34="","",初期設定!$C$3+280000)</f>
        <v/>
      </c>
      <c r="H34" t="str">
        <f>IFERROR(IF(A34="","",VLOOKUP(入力!E34&amp;入力!F34,種目!$M$2:$O$36,2,FALSE)),"")</f>
        <v/>
      </c>
      <c r="I34" t="str">
        <f>IFERROR(IF(A34="","",VLOOKUP(入力!E34&amp;入力!F34,種目!$M$2:$O$36,3,FALSE)),"")</f>
        <v/>
      </c>
      <c r="J34" t="str">
        <f>IF(H34="","",IF(I34="t",TEXT(入力!G34,"0000000"),TEXT(入力!G34,"00000")))</f>
        <v/>
      </c>
      <c r="K34" t="str">
        <f>IFERROR(IF(A34="","",VLOOKUP(入力!E34&amp;入力!H34,種目!$M$2:$O$36,2,FALSE)),"")</f>
        <v/>
      </c>
      <c r="L34" t="str">
        <f>IFERROR(IF(A34="","",VLOOKUP(入力!E34&amp;入力!H34,種目!$M$2:$O$36,3,FALSE)),"")</f>
        <v/>
      </c>
      <c r="M34" t="str">
        <f>IF(K34="","",IF(L34="t",TEXT(入力!I34,"0000000"),TEXT(入力!I34,"00000")))</f>
        <v/>
      </c>
      <c r="N34" t="str">
        <f>IF($A34="","",入力!J34)</f>
        <v/>
      </c>
      <c r="O34" t="str">
        <f>IF($A34="","",入力!K34)</f>
        <v/>
      </c>
      <c r="P34" t="str">
        <f>N34&amp;COUNTIFS($N$2:N34,N34)</f>
        <v>33</v>
      </c>
      <c r="Q34" t="str">
        <f>O34&amp;COUNTIFS($O$2:O34,O34)</f>
        <v>33</v>
      </c>
      <c r="R34" t="s">
        <v>315</v>
      </c>
      <c r="S34" t="str">
        <f>IF(COUNTIFS($O$2:$O$100,"女"&amp;R34)&gt;=4,900000+ROW(R4)*10000+初期設定!$C$3,"")</f>
        <v/>
      </c>
      <c r="U34" t="str">
        <f>IF(S34="","",初期設定!$H$3&amp;作業用!R34)</f>
        <v/>
      </c>
      <c r="W34" t="str">
        <f>IF(S34="","",IF(入力!O16="",95999,TEXT(入力!O16,"00000")))</f>
        <v/>
      </c>
      <c r="X34" t="str">
        <f t="shared" si="7"/>
        <v/>
      </c>
      <c r="Y34" t="str">
        <f t="shared" si="8"/>
        <v/>
      </c>
      <c r="Z34" t="str">
        <f t="shared" si="8"/>
        <v/>
      </c>
      <c r="AA34" t="str">
        <f t="shared" si="8"/>
        <v/>
      </c>
      <c r="AB34" t="str">
        <f t="shared" si="8"/>
        <v/>
      </c>
      <c r="AC34" t="str">
        <f t="shared" si="8"/>
        <v/>
      </c>
    </row>
    <row r="35" spans="1:29" x14ac:dyDescent="0.15">
      <c r="A35" t="str">
        <f>IF(入力!A35="","",28410000+入力!A35+IF(入力!E35="女",200000000,100000000))</f>
        <v/>
      </c>
      <c r="B35" t="str">
        <f>IF(A35="","",入力!B35)</f>
        <v/>
      </c>
      <c r="C35" t="str">
        <f>IF(A35="","",入力!C35)</f>
        <v/>
      </c>
      <c r="D35" t="str">
        <f>IF(A35="","",IF(入力!E35="男",1,2))</f>
        <v/>
      </c>
      <c r="E35" t="str">
        <f t="shared" si="0"/>
        <v/>
      </c>
      <c r="F35" t="str">
        <f>IF(A35="","",入力!A35)</f>
        <v/>
      </c>
      <c r="G35" t="str">
        <f>IF(A35="","",初期設定!$C$3+280000)</f>
        <v/>
      </c>
      <c r="H35" t="str">
        <f>IFERROR(IF(A35="","",VLOOKUP(入力!E35&amp;入力!F35,種目!$M$2:$O$36,2,FALSE)),"")</f>
        <v/>
      </c>
      <c r="I35" t="str">
        <f>IFERROR(IF(A35="","",VLOOKUP(入力!E35&amp;入力!F35,種目!$M$2:$O$36,3,FALSE)),"")</f>
        <v/>
      </c>
      <c r="J35" t="str">
        <f>IF(H35="","",IF(I35="t",TEXT(入力!G35,"0000000"),TEXT(入力!G35,"00000")))</f>
        <v/>
      </c>
      <c r="K35" t="str">
        <f>IFERROR(IF(A35="","",VLOOKUP(入力!E35&amp;入力!H35,種目!$M$2:$O$36,2,FALSE)),"")</f>
        <v/>
      </c>
      <c r="L35" t="str">
        <f>IFERROR(IF(A35="","",VLOOKUP(入力!E35&amp;入力!H35,種目!$M$2:$O$36,3,FALSE)),"")</f>
        <v/>
      </c>
      <c r="M35" t="str">
        <f>IF(K35="","",IF(L35="t",TEXT(入力!I35,"0000000"),TEXT(入力!I35,"00000")))</f>
        <v/>
      </c>
      <c r="N35" t="str">
        <f>IF($A35="","",入力!J35)</f>
        <v/>
      </c>
      <c r="O35" t="str">
        <f>IF($A35="","",入力!K35)</f>
        <v/>
      </c>
      <c r="P35" t="str">
        <f>N35&amp;COUNTIFS($N$2:N35,N35)</f>
        <v>34</v>
      </c>
      <c r="Q35" t="str">
        <f>O35&amp;COUNTIFS($O$2:O35,O35)</f>
        <v>34</v>
      </c>
      <c r="R35" t="s">
        <v>316</v>
      </c>
      <c r="S35" t="str">
        <f>IF(COUNTIFS($O$2:$O$100,"女"&amp;R35)&gt;=4,900000+ROW(R5)*10000+初期設定!$C$3,"")</f>
        <v/>
      </c>
      <c r="U35" t="str">
        <f>IF(S35="","",初期設定!$H$3&amp;作業用!R35)</f>
        <v/>
      </c>
      <c r="W35" t="str">
        <f>IF(S35="","",IF(入力!O17="",95999,TEXT(入力!O17,"00000")))</f>
        <v/>
      </c>
      <c r="X35" t="str">
        <f t="shared" si="7"/>
        <v/>
      </c>
      <c r="Y35" t="str">
        <f t="shared" si="8"/>
        <v/>
      </c>
      <c r="Z35" t="str">
        <f t="shared" si="8"/>
        <v/>
      </c>
      <c r="AA35" t="str">
        <f t="shared" si="8"/>
        <v/>
      </c>
      <c r="AB35" t="str">
        <f t="shared" si="8"/>
        <v/>
      </c>
      <c r="AC35" t="str">
        <f t="shared" si="8"/>
        <v/>
      </c>
    </row>
    <row r="36" spans="1:29" x14ac:dyDescent="0.15">
      <c r="A36" t="str">
        <f>IF(入力!A36="","",28410000+入力!A36+IF(入力!E36="女",200000000,100000000))</f>
        <v/>
      </c>
      <c r="B36" t="str">
        <f>IF(A36="","",入力!B36)</f>
        <v/>
      </c>
      <c r="C36" t="str">
        <f>IF(A36="","",入力!C36)</f>
        <v/>
      </c>
      <c r="D36" t="str">
        <f>IF(A36="","",IF(入力!E36="男",1,2))</f>
        <v/>
      </c>
      <c r="E36" t="str">
        <f t="shared" si="0"/>
        <v/>
      </c>
      <c r="F36" t="str">
        <f>IF(A36="","",入力!A36)</f>
        <v/>
      </c>
      <c r="G36" t="str">
        <f>IF(A36="","",初期設定!$C$3+280000)</f>
        <v/>
      </c>
      <c r="H36" t="str">
        <f>IFERROR(IF(A36="","",VLOOKUP(入力!E36&amp;入力!F36,種目!$M$2:$O$36,2,FALSE)),"")</f>
        <v/>
      </c>
      <c r="I36" t="str">
        <f>IFERROR(IF(A36="","",VLOOKUP(入力!E36&amp;入力!F36,種目!$M$2:$O$36,3,FALSE)),"")</f>
        <v/>
      </c>
      <c r="J36" t="str">
        <f>IF(H36="","",IF(I36="t",TEXT(入力!G36,"0000000"),TEXT(入力!G36,"00000")))</f>
        <v/>
      </c>
      <c r="K36" t="str">
        <f>IFERROR(IF(A36="","",VLOOKUP(入力!E36&amp;入力!H36,種目!$M$2:$O$36,2,FALSE)),"")</f>
        <v/>
      </c>
      <c r="L36" t="str">
        <f>IFERROR(IF(A36="","",VLOOKUP(入力!E36&amp;入力!H36,種目!$M$2:$O$36,3,FALSE)),"")</f>
        <v/>
      </c>
      <c r="M36" t="str">
        <f>IF(K36="","",IF(L36="t",TEXT(入力!I36,"0000000"),TEXT(入力!I36,"00000")))</f>
        <v/>
      </c>
      <c r="N36" t="str">
        <f>IF($A36="","",入力!J36)</f>
        <v/>
      </c>
      <c r="O36" t="str">
        <f>IF($A36="","",入力!K36)</f>
        <v/>
      </c>
      <c r="P36" t="str">
        <f>N36&amp;COUNTIFS($N$2:N36,N36)</f>
        <v>35</v>
      </c>
      <c r="Q36" t="str">
        <f>O36&amp;COUNTIFS($O$2:O36,O36)</f>
        <v>35</v>
      </c>
    </row>
    <row r="37" spans="1:29" x14ac:dyDescent="0.15">
      <c r="A37" t="str">
        <f>IF(入力!A37="","",28410000+入力!A37+IF(入力!E37="女",200000000,100000000))</f>
        <v/>
      </c>
      <c r="B37" t="str">
        <f>IF(A37="","",入力!B37)</f>
        <v/>
      </c>
      <c r="C37" t="str">
        <f>IF(A37="","",入力!C37)</f>
        <v/>
      </c>
      <c r="D37" t="str">
        <f>IF(A37="","",IF(入力!E37="男",1,2))</f>
        <v/>
      </c>
      <c r="E37" t="str">
        <f t="shared" si="0"/>
        <v/>
      </c>
      <c r="F37" t="str">
        <f>IF(A37="","",入力!A37)</f>
        <v/>
      </c>
      <c r="G37" t="str">
        <f>IF(A37="","",初期設定!$C$3+280000)</f>
        <v/>
      </c>
      <c r="H37" t="str">
        <f>IFERROR(IF(A37="","",VLOOKUP(入力!E37&amp;入力!F37,種目!$M$2:$O$36,2,FALSE)),"")</f>
        <v/>
      </c>
      <c r="I37" t="str">
        <f>IFERROR(IF(A37="","",VLOOKUP(入力!E37&amp;入力!F37,種目!$M$2:$O$36,3,FALSE)),"")</f>
        <v/>
      </c>
      <c r="J37" t="str">
        <f>IF(H37="","",IF(I37="t",TEXT(入力!G37,"0000000"),TEXT(入力!G37,"00000")))</f>
        <v/>
      </c>
      <c r="K37" t="str">
        <f>IFERROR(IF(A37="","",VLOOKUP(入力!E37&amp;入力!H37,種目!$M$2:$O$36,2,FALSE)),"")</f>
        <v/>
      </c>
      <c r="L37" t="str">
        <f>IFERROR(IF(A37="","",VLOOKUP(入力!E37&amp;入力!H37,種目!$M$2:$O$36,3,FALSE)),"")</f>
        <v/>
      </c>
      <c r="M37" t="str">
        <f>IF(K37="","",IF(L37="t",TEXT(入力!I37,"0000000"),TEXT(入力!I37,"00000")))</f>
        <v/>
      </c>
      <c r="N37" t="str">
        <f>IF($A37="","",入力!J37)</f>
        <v/>
      </c>
      <c r="O37" t="str">
        <f>IF($A37="","",入力!K37)</f>
        <v/>
      </c>
      <c r="P37" t="str">
        <f>N37&amp;COUNTIFS($N$2:N37,N37)</f>
        <v>36</v>
      </c>
      <c r="Q37" t="str">
        <f>O37&amp;COUNTIFS($O$2:O37,O37)</f>
        <v>36</v>
      </c>
    </row>
    <row r="38" spans="1:29" x14ac:dyDescent="0.15">
      <c r="A38" t="str">
        <f>IF(入力!A38="","",28410000+入力!A38+IF(入力!E38="女",200000000,100000000))</f>
        <v/>
      </c>
      <c r="B38" t="str">
        <f>IF(A38="","",入力!B38)</f>
        <v/>
      </c>
      <c r="C38" t="str">
        <f>IF(A38="","",入力!C38)</f>
        <v/>
      </c>
      <c r="D38" t="str">
        <f>IF(A38="","",IF(入力!E38="男",1,2))</f>
        <v/>
      </c>
      <c r="E38" t="str">
        <f t="shared" si="0"/>
        <v/>
      </c>
      <c r="F38" t="str">
        <f>IF(A38="","",入力!A38)</f>
        <v/>
      </c>
      <c r="G38" t="str">
        <f>IF(A38="","",初期設定!$C$3+280000)</f>
        <v/>
      </c>
      <c r="H38" t="str">
        <f>IFERROR(IF(A38="","",VLOOKUP(入力!E38&amp;入力!F38,種目!$M$2:$O$36,2,FALSE)),"")</f>
        <v/>
      </c>
      <c r="I38" t="str">
        <f>IFERROR(IF(A38="","",VLOOKUP(入力!E38&amp;入力!F38,種目!$M$2:$O$36,3,FALSE)),"")</f>
        <v/>
      </c>
      <c r="J38" t="str">
        <f>IF(H38="","",IF(I38="t",TEXT(入力!G38,"0000000"),TEXT(入力!G38,"00000")))</f>
        <v/>
      </c>
      <c r="K38" t="str">
        <f>IFERROR(IF(A38="","",VLOOKUP(入力!E38&amp;入力!H38,種目!$M$2:$O$36,2,FALSE)),"")</f>
        <v/>
      </c>
      <c r="L38" t="str">
        <f>IFERROR(IF(A38="","",VLOOKUP(入力!E38&amp;入力!H38,種目!$M$2:$O$36,3,FALSE)),"")</f>
        <v/>
      </c>
      <c r="M38" t="str">
        <f>IF(K38="","",IF(L38="t",TEXT(入力!I38,"0000000"),TEXT(入力!I38,"00000")))</f>
        <v/>
      </c>
      <c r="N38" t="str">
        <f>IF($A38="","",入力!J38)</f>
        <v/>
      </c>
      <c r="O38" t="str">
        <f>IF($A38="","",入力!K38)</f>
        <v/>
      </c>
      <c r="P38" t="str">
        <f>N38&amp;COUNTIFS($N$2:N38,N38)</f>
        <v>37</v>
      </c>
      <c r="Q38" t="str">
        <f>O38&amp;COUNTIFS($O$2:O38,O38)</f>
        <v>37</v>
      </c>
    </row>
    <row r="39" spans="1:29" x14ac:dyDescent="0.15">
      <c r="A39" t="str">
        <f>IF(入力!A39="","",28410000+入力!A39+IF(入力!E39="女",200000000,100000000))</f>
        <v/>
      </c>
      <c r="B39" t="str">
        <f>IF(A39="","",入力!B39)</f>
        <v/>
      </c>
      <c r="C39" t="str">
        <f>IF(A39="","",入力!C39)</f>
        <v/>
      </c>
      <c r="D39" t="str">
        <f>IF(A39="","",IF(入力!E39="男",1,2))</f>
        <v/>
      </c>
      <c r="E39" t="str">
        <f t="shared" si="0"/>
        <v/>
      </c>
      <c r="F39" t="str">
        <f>IF(A39="","",入力!A39)</f>
        <v/>
      </c>
      <c r="G39" t="str">
        <f>IF(A39="","",初期設定!$C$3+280000)</f>
        <v/>
      </c>
      <c r="H39" t="str">
        <f>IFERROR(IF(A39="","",VLOOKUP(入力!E39&amp;入力!F39,種目!$M$2:$O$36,2,FALSE)),"")</f>
        <v/>
      </c>
      <c r="I39" t="str">
        <f>IFERROR(IF(A39="","",VLOOKUP(入力!E39&amp;入力!F39,種目!$M$2:$O$36,3,FALSE)),"")</f>
        <v/>
      </c>
      <c r="J39" t="str">
        <f>IF(H39="","",IF(I39="t",TEXT(入力!G39,"0000000"),TEXT(入力!G39,"00000")))</f>
        <v/>
      </c>
      <c r="K39" t="str">
        <f>IFERROR(IF(A39="","",VLOOKUP(入力!E39&amp;入力!H39,種目!$M$2:$O$36,2,FALSE)),"")</f>
        <v/>
      </c>
      <c r="L39" t="str">
        <f>IFERROR(IF(A39="","",VLOOKUP(入力!E39&amp;入力!H39,種目!$M$2:$O$36,3,FALSE)),"")</f>
        <v/>
      </c>
      <c r="M39" t="str">
        <f>IF(K39="","",IF(L39="t",TEXT(入力!I39,"0000000"),TEXT(入力!I39,"00000")))</f>
        <v/>
      </c>
      <c r="N39" t="str">
        <f>IF($A39="","",入力!J39)</f>
        <v/>
      </c>
      <c r="O39" t="str">
        <f>IF($A39="","",入力!K39)</f>
        <v/>
      </c>
      <c r="P39" t="str">
        <f>N39&amp;COUNTIFS($N$2:N39,N39)</f>
        <v>38</v>
      </c>
      <c r="Q39" t="str">
        <f>O39&amp;COUNTIFS($O$2:O39,O39)</f>
        <v>38</v>
      </c>
    </row>
    <row r="40" spans="1:29" x14ac:dyDescent="0.15">
      <c r="A40" t="str">
        <f>IF(入力!A40="","",28410000+入力!A40+IF(入力!E40="女",200000000,100000000))</f>
        <v/>
      </c>
      <c r="B40" t="str">
        <f>IF(A40="","",入力!B40)</f>
        <v/>
      </c>
      <c r="C40" t="str">
        <f>IF(A40="","",入力!C40)</f>
        <v/>
      </c>
      <c r="D40" t="str">
        <f>IF(A40="","",IF(入力!E40="男",1,2))</f>
        <v/>
      </c>
      <c r="E40" t="str">
        <f t="shared" si="0"/>
        <v/>
      </c>
      <c r="F40" t="str">
        <f>IF(A40="","",入力!A40)</f>
        <v/>
      </c>
      <c r="G40" t="str">
        <f>IF(A40="","",初期設定!$C$3+280000)</f>
        <v/>
      </c>
      <c r="H40" t="str">
        <f>IFERROR(IF(A40="","",VLOOKUP(入力!E40&amp;入力!F40,種目!$M$2:$O$36,2,FALSE)),"")</f>
        <v/>
      </c>
      <c r="I40" t="str">
        <f>IFERROR(IF(A40="","",VLOOKUP(入力!E40&amp;入力!F40,種目!$M$2:$O$36,3,FALSE)),"")</f>
        <v/>
      </c>
      <c r="J40" t="str">
        <f>IF(H40="","",IF(I40="t",TEXT(入力!G40,"0000000"),TEXT(入力!G40,"00000")))</f>
        <v/>
      </c>
      <c r="K40" t="str">
        <f>IFERROR(IF(A40="","",VLOOKUP(入力!E40&amp;入力!H40,種目!$M$2:$O$36,2,FALSE)),"")</f>
        <v/>
      </c>
      <c r="L40" t="str">
        <f>IFERROR(IF(A40="","",VLOOKUP(入力!E40&amp;入力!H40,種目!$M$2:$O$36,3,FALSE)),"")</f>
        <v/>
      </c>
      <c r="M40" t="str">
        <f>IF(K40="","",IF(L40="t",TEXT(入力!I40,"0000000"),TEXT(入力!I40,"00000")))</f>
        <v/>
      </c>
      <c r="N40" t="str">
        <f>IF($A40="","",入力!J40)</f>
        <v/>
      </c>
      <c r="O40" t="str">
        <f>IF($A40="","",入力!K40)</f>
        <v/>
      </c>
      <c r="P40" t="str">
        <f>N40&amp;COUNTIFS($N$2:N40,N40)</f>
        <v>39</v>
      </c>
      <c r="Q40" t="str">
        <f>O40&amp;COUNTIFS($O$2:O40,O40)</f>
        <v>39</v>
      </c>
    </row>
    <row r="41" spans="1:29" x14ac:dyDescent="0.15">
      <c r="A41" t="str">
        <f>IF(入力!A41="","",28410000+入力!A41+IF(入力!E41="女",200000000,100000000))</f>
        <v/>
      </c>
      <c r="B41" t="str">
        <f>IF(A41="","",入力!B41)</f>
        <v/>
      </c>
      <c r="C41" t="str">
        <f>IF(A41="","",入力!C41)</f>
        <v/>
      </c>
      <c r="D41" t="str">
        <f>IF(A41="","",IF(入力!E41="男",1,2))</f>
        <v/>
      </c>
      <c r="E41" t="str">
        <f t="shared" si="0"/>
        <v/>
      </c>
      <c r="F41" t="str">
        <f>IF(A41="","",入力!A41)</f>
        <v/>
      </c>
      <c r="G41" t="str">
        <f>IF(A41="","",初期設定!$C$3+280000)</f>
        <v/>
      </c>
      <c r="H41" t="str">
        <f>IFERROR(IF(A41="","",VLOOKUP(入力!E41&amp;入力!F41,種目!$M$2:$O$36,2,FALSE)),"")</f>
        <v/>
      </c>
      <c r="I41" t="str">
        <f>IFERROR(IF(A41="","",VLOOKUP(入力!E41&amp;入力!F41,種目!$M$2:$O$36,3,FALSE)),"")</f>
        <v/>
      </c>
      <c r="J41" t="str">
        <f>IF(H41="","",IF(I41="t",TEXT(入力!G41,"0000000"),TEXT(入力!G41,"00000")))</f>
        <v/>
      </c>
      <c r="K41" t="str">
        <f>IFERROR(IF(A41="","",VLOOKUP(入力!E41&amp;入力!H41,種目!$M$2:$O$36,2,FALSE)),"")</f>
        <v/>
      </c>
      <c r="L41" t="str">
        <f>IFERROR(IF(A41="","",VLOOKUP(入力!E41&amp;入力!H41,種目!$M$2:$O$36,3,FALSE)),"")</f>
        <v/>
      </c>
      <c r="M41" t="str">
        <f>IF(K41="","",IF(L41="t",TEXT(入力!I41,"0000000"),TEXT(入力!I41,"00000")))</f>
        <v/>
      </c>
      <c r="N41" t="str">
        <f>IF($A41="","",入力!J41)</f>
        <v/>
      </c>
      <c r="O41" t="str">
        <f>IF($A41="","",入力!K41)</f>
        <v/>
      </c>
      <c r="P41" t="str">
        <f>N41&amp;COUNTIFS($N$2:N41,N41)</f>
        <v>40</v>
      </c>
      <c r="Q41" t="str">
        <f>O41&amp;COUNTIFS($O$2:O41,O41)</f>
        <v>40</v>
      </c>
    </row>
    <row r="42" spans="1:29" x14ac:dyDescent="0.15">
      <c r="A42" t="str">
        <f>IF(入力!A42="","",28410000+入力!A42+IF(入力!E42="女",200000000,100000000))</f>
        <v/>
      </c>
      <c r="B42" t="str">
        <f>IF(A42="","",入力!B42)</f>
        <v/>
      </c>
      <c r="C42" t="str">
        <f>IF(A42="","",入力!C42)</f>
        <v/>
      </c>
      <c r="D42" t="str">
        <f>IF(A42="","",IF(入力!E42="男",1,2))</f>
        <v/>
      </c>
      <c r="E42" t="str">
        <f t="shared" si="0"/>
        <v/>
      </c>
      <c r="F42" t="str">
        <f>IF(A42="","",入力!A42)</f>
        <v/>
      </c>
      <c r="G42" t="str">
        <f>IF(A42="","",初期設定!$C$3+280000)</f>
        <v/>
      </c>
      <c r="H42" t="str">
        <f>IFERROR(IF(A42="","",VLOOKUP(入力!E42&amp;入力!F42,種目!$M$2:$O$36,2,FALSE)),"")</f>
        <v/>
      </c>
      <c r="I42" t="str">
        <f>IFERROR(IF(A42="","",VLOOKUP(入力!E42&amp;入力!F42,種目!$M$2:$O$36,3,FALSE)),"")</f>
        <v/>
      </c>
      <c r="J42" t="str">
        <f>IF(H42="","",IF(I42="t",TEXT(入力!G42,"0000000"),TEXT(入力!G42,"00000")))</f>
        <v/>
      </c>
      <c r="K42" t="str">
        <f>IFERROR(IF(A42="","",VLOOKUP(入力!E42&amp;入力!H42,種目!$M$2:$O$36,2,FALSE)),"")</f>
        <v/>
      </c>
      <c r="L42" t="str">
        <f>IFERROR(IF(A42="","",VLOOKUP(入力!E42&amp;入力!H42,種目!$M$2:$O$36,3,FALSE)),"")</f>
        <v/>
      </c>
      <c r="M42" t="str">
        <f>IF(K42="","",IF(L42="t",TEXT(入力!I42,"0000000"),TEXT(入力!I42,"00000")))</f>
        <v/>
      </c>
      <c r="N42" t="str">
        <f>IF($A42="","",入力!J42)</f>
        <v/>
      </c>
      <c r="O42" t="str">
        <f>IF($A42="","",入力!K42)</f>
        <v/>
      </c>
      <c r="P42" t="str">
        <f>N42&amp;COUNTIFS($N$2:N42,N42)</f>
        <v>41</v>
      </c>
      <c r="Q42" t="str">
        <f>O42&amp;COUNTIFS($O$2:O42,O42)</f>
        <v>41</v>
      </c>
    </row>
    <row r="43" spans="1:29" x14ac:dyDescent="0.15">
      <c r="A43" t="str">
        <f>IF(入力!A43="","",28410000+入力!A43+IF(入力!E43="女",200000000,100000000))</f>
        <v/>
      </c>
      <c r="B43" t="str">
        <f>IF(A43="","",入力!B43)</f>
        <v/>
      </c>
      <c r="C43" t="str">
        <f>IF(A43="","",入力!C43)</f>
        <v/>
      </c>
      <c r="D43" t="str">
        <f>IF(A43="","",IF(入力!E43="男",1,2))</f>
        <v/>
      </c>
      <c r="E43" t="str">
        <f t="shared" si="0"/>
        <v/>
      </c>
      <c r="F43" t="str">
        <f>IF(A43="","",入力!A43)</f>
        <v/>
      </c>
      <c r="G43" t="str">
        <f>IF(A43="","",初期設定!$C$3+280000)</f>
        <v/>
      </c>
      <c r="H43" t="str">
        <f>IFERROR(IF(A43="","",VLOOKUP(入力!E43&amp;入力!F43,種目!$M$2:$O$36,2,FALSE)),"")</f>
        <v/>
      </c>
      <c r="I43" t="str">
        <f>IFERROR(IF(A43="","",VLOOKUP(入力!E43&amp;入力!F43,種目!$M$2:$O$36,3,FALSE)),"")</f>
        <v/>
      </c>
      <c r="J43" t="str">
        <f>IF(H43="","",IF(I43="t",TEXT(入力!G43,"0000000"),TEXT(入力!G43,"00000")))</f>
        <v/>
      </c>
      <c r="K43" t="str">
        <f>IFERROR(IF(A43="","",VLOOKUP(入力!E43&amp;入力!H43,種目!$M$2:$O$36,2,FALSE)),"")</f>
        <v/>
      </c>
      <c r="L43" t="str">
        <f>IFERROR(IF(A43="","",VLOOKUP(入力!E43&amp;入力!H43,種目!$M$2:$O$36,3,FALSE)),"")</f>
        <v/>
      </c>
      <c r="M43" t="str">
        <f>IF(K43="","",IF(L43="t",TEXT(入力!I43,"0000000"),TEXT(入力!I43,"00000")))</f>
        <v/>
      </c>
      <c r="N43" t="str">
        <f>IF($A43="","",入力!J43)</f>
        <v/>
      </c>
      <c r="O43" t="str">
        <f>IF($A43="","",入力!K43)</f>
        <v/>
      </c>
      <c r="P43" t="str">
        <f>N43&amp;COUNTIFS($N$2:N43,N43)</f>
        <v>42</v>
      </c>
      <c r="Q43" t="str">
        <f>O43&amp;COUNTIFS($O$2:O43,O43)</f>
        <v>42</v>
      </c>
    </row>
    <row r="44" spans="1:29" x14ac:dyDescent="0.15">
      <c r="A44" t="str">
        <f>IF(入力!A44="","",28410000+入力!A44+IF(入力!E44="女",200000000,100000000))</f>
        <v/>
      </c>
      <c r="B44" t="str">
        <f>IF(A44="","",入力!B44)</f>
        <v/>
      </c>
      <c r="C44" t="str">
        <f>IF(A44="","",入力!C44)</f>
        <v/>
      </c>
      <c r="D44" t="str">
        <f>IF(A44="","",IF(入力!E44="男",1,2))</f>
        <v/>
      </c>
      <c r="E44" t="str">
        <f t="shared" si="0"/>
        <v/>
      </c>
      <c r="F44" t="str">
        <f>IF(A44="","",入力!A44)</f>
        <v/>
      </c>
      <c r="G44" t="str">
        <f>IF(A44="","",初期設定!$C$3+280000)</f>
        <v/>
      </c>
      <c r="H44" t="str">
        <f>IFERROR(IF(A44="","",VLOOKUP(入力!E44&amp;入力!F44,種目!$M$2:$O$36,2,FALSE)),"")</f>
        <v/>
      </c>
      <c r="I44" t="str">
        <f>IFERROR(IF(A44="","",VLOOKUP(入力!E44&amp;入力!F44,種目!$M$2:$O$36,3,FALSE)),"")</f>
        <v/>
      </c>
      <c r="J44" t="str">
        <f>IF(H44="","",IF(I44="t",TEXT(入力!G44,"0000000"),TEXT(入力!G44,"00000")))</f>
        <v/>
      </c>
      <c r="K44" t="str">
        <f>IFERROR(IF(A44="","",VLOOKUP(入力!E44&amp;入力!H44,種目!$M$2:$O$36,2,FALSE)),"")</f>
        <v/>
      </c>
      <c r="L44" t="str">
        <f>IFERROR(IF(A44="","",VLOOKUP(入力!E44&amp;入力!H44,種目!$M$2:$O$36,3,FALSE)),"")</f>
        <v/>
      </c>
      <c r="M44" t="str">
        <f>IF(K44="","",IF(L44="t",TEXT(入力!I44,"0000000"),TEXT(入力!I44,"00000")))</f>
        <v/>
      </c>
      <c r="N44" t="str">
        <f>IF($A44="","",入力!J44)</f>
        <v/>
      </c>
      <c r="O44" t="str">
        <f>IF($A44="","",入力!K44)</f>
        <v/>
      </c>
      <c r="P44" t="str">
        <f>N44&amp;COUNTIFS($N$2:N44,N44)</f>
        <v>43</v>
      </c>
      <c r="Q44" t="str">
        <f>O44&amp;COUNTIFS($O$2:O44,O44)</f>
        <v>43</v>
      </c>
    </row>
    <row r="45" spans="1:29" x14ac:dyDescent="0.15">
      <c r="A45" t="str">
        <f>IF(入力!A45="","",28410000+入力!A45+IF(入力!E45="女",200000000,100000000))</f>
        <v/>
      </c>
      <c r="B45" t="str">
        <f>IF(A45="","",入力!B45)</f>
        <v/>
      </c>
      <c r="C45" t="str">
        <f>IF(A45="","",入力!C45)</f>
        <v/>
      </c>
      <c r="D45" t="str">
        <f>IF(A45="","",IF(入力!E45="男",1,2))</f>
        <v/>
      </c>
      <c r="E45" t="str">
        <f t="shared" si="0"/>
        <v/>
      </c>
      <c r="F45" t="str">
        <f>IF(A45="","",入力!A45)</f>
        <v/>
      </c>
      <c r="G45" t="str">
        <f>IF(A45="","",初期設定!$C$3+280000)</f>
        <v/>
      </c>
      <c r="H45" t="str">
        <f>IFERROR(IF(A45="","",VLOOKUP(入力!E45&amp;入力!F45,種目!$M$2:$O$36,2,FALSE)),"")</f>
        <v/>
      </c>
      <c r="I45" t="str">
        <f>IFERROR(IF(A45="","",VLOOKUP(入力!E45&amp;入力!F45,種目!$M$2:$O$36,3,FALSE)),"")</f>
        <v/>
      </c>
      <c r="J45" t="str">
        <f>IF(H45="","",IF(I45="t",TEXT(入力!G45,"0000000"),TEXT(入力!G45,"00000")))</f>
        <v/>
      </c>
      <c r="K45" t="str">
        <f>IFERROR(IF(A45="","",VLOOKUP(入力!E45&amp;入力!H45,種目!$M$2:$O$36,2,FALSE)),"")</f>
        <v/>
      </c>
      <c r="L45" t="str">
        <f>IFERROR(IF(A45="","",VLOOKUP(入力!E45&amp;入力!H45,種目!$M$2:$O$36,3,FALSE)),"")</f>
        <v/>
      </c>
      <c r="M45" t="str">
        <f>IF(K45="","",IF(L45="t",TEXT(入力!I45,"0000000"),TEXT(入力!I45,"00000")))</f>
        <v/>
      </c>
      <c r="N45" t="str">
        <f>IF($A45="","",入力!J45)</f>
        <v/>
      </c>
      <c r="O45" t="str">
        <f>IF($A45="","",入力!K45)</f>
        <v/>
      </c>
      <c r="P45" t="str">
        <f>N45&amp;COUNTIFS($N$2:N45,N45)</f>
        <v>44</v>
      </c>
      <c r="Q45" t="str">
        <f>O45&amp;COUNTIFS($O$2:O45,O45)</f>
        <v>44</v>
      </c>
    </row>
    <row r="46" spans="1:29" x14ac:dyDescent="0.15">
      <c r="A46" t="str">
        <f>IF(入力!A46="","",28410000+入力!A46+IF(入力!E46="女",200000000,100000000))</f>
        <v/>
      </c>
      <c r="B46" t="str">
        <f>IF(A46="","",入力!B46)</f>
        <v/>
      </c>
      <c r="C46" t="str">
        <f>IF(A46="","",入力!C46)</f>
        <v/>
      </c>
      <c r="D46" t="str">
        <f>IF(A46="","",IF(入力!E46="男",1,2))</f>
        <v/>
      </c>
      <c r="E46" t="str">
        <f t="shared" si="0"/>
        <v/>
      </c>
      <c r="F46" t="str">
        <f>IF(A46="","",入力!A46)</f>
        <v/>
      </c>
      <c r="G46" t="str">
        <f>IF(A46="","",初期設定!$C$3+280000)</f>
        <v/>
      </c>
      <c r="H46" t="str">
        <f>IFERROR(IF(A46="","",VLOOKUP(入力!E46&amp;入力!F46,種目!$M$2:$O$36,2,FALSE)),"")</f>
        <v/>
      </c>
      <c r="I46" t="str">
        <f>IFERROR(IF(A46="","",VLOOKUP(入力!E46&amp;入力!F46,種目!$M$2:$O$36,3,FALSE)),"")</f>
        <v/>
      </c>
      <c r="J46" t="str">
        <f>IF(H46="","",IF(I46="t",TEXT(入力!G46,"0000000"),TEXT(入力!G46,"00000")))</f>
        <v/>
      </c>
      <c r="K46" t="str">
        <f>IFERROR(IF(A46="","",VLOOKUP(入力!E46&amp;入力!H46,種目!$M$2:$O$36,2,FALSE)),"")</f>
        <v/>
      </c>
      <c r="L46" t="str">
        <f>IFERROR(IF(A46="","",VLOOKUP(入力!E46&amp;入力!H46,種目!$M$2:$O$36,3,FALSE)),"")</f>
        <v/>
      </c>
      <c r="M46" t="str">
        <f>IF(K46="","",IF(L46="t",TEXT(入力!I46,"0000000"),TEXT(入力!I46,"00000")))</f>
        <v/>
      </c>
      <c r="N46" t="str">
        <f>IF($A46="","",入力!J46)</f>
        <v/>
      </c>
      <c r="O46" t="str">
        <f>IF($A46="","",入力!K46)</f>
        <v/>
      </c>
      <c r="P46" t="str">
        <f>N46&amp;COUNTIFS($N$2:N46,N46)</f>
        <v>45</v>
      </c>
      <c r="Q46" t="str">
        <f>O46&amp;COUNTIFS($O$2:O46,O46)</f>
        <v>45</v>
      </c>
    </row>
    <row r="47" spans="1:29" x14ac:dyDescent="0.15">
      <c r="A47" t="str">
        <f>IF(入力!A47="","",28410000+入力!A47+IF(入力!E47="女",200000000,100000000))</f>
        <v/>
      </c>
      <c r="B47" t="str">
        <f>IF(A47="","",入力!B47)</f>
        <v/>
      </c>
      <c r="C47" t="str">
        <f>IF(A47="","",入力!C47)</f>
        <v/>
      </c>
      <c r="D47" t="str">
        <f>IF(A47="","",IF(入力!E47="男",1,2))</f>
        <v/>
      </c>
      <c r="E47" t="str">
        <f t="shared" si="0"/>
        <v/>
      </c>
      <c r="F47" t="str">
        <f>IF(A47="","",入力!A47)</f>
        <v/>
      </c>
      <c r="G47" t="str">
        <f>IF(A47="","",初期設定!$C$3+280000)</f>
        <v/>
      </c>
      <c r="H47" t="str">
        <f>IFERROR(IF(A47="","",VLOOKUP(入力!E47&amp;入力!F47,種目!$M$2:$O$36,2,FALSE)),"")</f>
        <v/>
      </c>
      <c r="I47" t="str">
        <f>IFERROR(IF(A47="","",VLOOKUP(入力!E47&amp;入力!F47,種目!$M$2:$O$36,3,FALSE)),"")</f>
        <v/>
      </c>
      <c r="J47" t="str">
        <f>IF(H47="","",IF(I47="t",TEXT(入力!G47,"0000000"),TEXT(入力!G47,"00000")))</f>
        <v/>
      </c>
      <c r="K47" t="str">
        <f>IFERROR(IF(A47="","",VLOOKUP(入力!E47&amp;入力!H47,種目!$M$2:$O$36,2,FALSE)),"")</f>
        <v/>
      </c>
      <c r="L47" t="str">
        <f>IFERROR(IF(A47="","",VLOOKUP(入力!E47&amp;入力!H47,種目!$M$2:$O$36,3,FALSE)),"")</f>
        <v/>
      </c>
      <c r="M47" t="str">
        <f>IF(K47="","",IF(L47="t",TEXT(入力!I47,"0000000"),TEXT(入力!I47,"00000")))</f>
        <v/>
      </c>
      <c r="N47" t="str">
        <f>IF($A47="","",入力!J47)</f>
        <v/>
      </c>
      <c r="O47" t="str">
        <f>IF($A47="","",入力!K47)</f>
        <v/>
      </c>
      <c r="P47" t="str">
        <f>N47&amp;COUNTIFS($N$2:N47,N47)</f>
        <v>46</v>
      </c>
      <c r="Q47" t="str">
        <f>O47&amp;COUNTIFS($O$2:O47,O47)</f>
        <v>46</v>
      </c>
    </row>
    <row r="48" spans="1:29" x14ac:dyDescent="0.15">
      <c r="A48" t="str">
        <f>IF(入力!A48="","",28410000+入力!A48+IF(入力!E48="女",200000000,100000000))</f>
        <v/>
      </c>
      <c r="B48" t="str">
        <f>IF(A48="","",入力!B48)</f>
        <v/>
      </c>
      <c r="C48" t="str">
        <f>IF(A48="","",入力!C48)</f>
        <v/>
      </c>
      <c r="D48" t="str">
        <f>IF(A48="","",IF(入力!E48="男",1,2))</f>
        <v/>
      </c>
      <c r="E48" t="str">
        <f t="shared" si="0"/>
        <v/>
      </c>
      <c r="F48" t="str">
        <f>IF(A48="","",入力!A48)</f>
        <v/>
      </c>
      <c r="G48" t="str">
        <f>IF(A48="","",初期設定!$C$3+280000)</f>
        <v/>
      </c>
      <c r="H48" t="str">
        <f>IFERROR(IF(A48="","",VLOOKUP(入力!E48&amp;入力!F48,種目!$M$2:$O$36,2,FALSE)),"")</f>
        <v/>
      </c>
      <c r="I48" t="str">
        <f>IFERROR(IF(A48="","",VLOOKUP(入力!E48&amp;入力!F48,種目!$M$2:$O$36,3,FALSE)),"")</f>
        <v/>
      </c>
      <c r="J48" t="str">
        <f>IF(H48="","",IF(I48="t",TEXT(入力!G48,"0000000"),TEXT(入力!G48,"00000")))</f>
        <v/>
      </c>
      <c r="K48" t="str">
        <f>IFERROR(IF(A48="","",VLOOKUP(入力!E48&amp;入力!H48,種目!$M$2:$O$36,2,FALSE)),"")</f>
        <v/>
      </c>
      <c r="L48" t="str">
        <f>IFERROR(IF(A48="","",VLOOKUP(入力!E48&amp;入力!H48,種目!$M$2:$O$36,3,FALSE)),"")</f>
        <v/>
      </c>
      <c r="M48" t="str">
        <f>IF(K48="","",IF(L48="t",TEXT(入力!I48,"0000000"),TEXT(入力!I48,"00000")))</f>
        <v/>
      </c>
      <c r="N48" t="str">
        <f>IF($A48="","",入力!J48)</f>
        <v/>
      </c>
      <c r="O48" t="str">
        <f>IF($A48="","",入力!K48)</f>
        <v/>
      </c>
      <c r="P48" t="str">
        <f>N48&amp;COUNTIFS($N$2:N48,N48)</f>
        <v>47</v>
      </c>
      <c r="Q48" t="str">
        <f>O48&amp;COUNTIFS($O$2:O48,O48)</f>
        <v>47</v>
      </c>
    </row>
    <row r="49" spans="1:17" x14ac:dyDescent="0.15">
      <c r="A49" t="str">
        <f>IF(入力!A49="","",28410000+入力!A49+IF(入力!E49="女",200000000,100000000))</f>
        <v/>
      </c>
      <c r="B49" t="str">
        <f>IF(A49="","",入力!B49)</f>
        <v/>
      </c>
      <c r="C49" t="str">
        <f>IF(A49="","",入力!C49)</f>
        <v/>
      </c>
      <c r="D49" t="str">
        <f>IF(A49="","",IF(入力!E49="男",1,2))</f>
        <v/>
      </c>
      <c r="E49" t="str">
        <f t="shared" si="0"/>
        <v/>
      </c>
      <c r="F49" t="str">
        <f>IF(A49="","",入力!A49)</f>
        <v/>
      </c>
      <c r="G49" t="str">
        <f>IF(A49="","",初期設定!$C$3+280000)</f>
        <v/>
      </c>
      <c r="H49" t="str">
        <f>IFERROR(IF(A49="","",VLOOKUP(入力!E49&amp;入力!F49,種目!$M$2:$O$36,2,FALSE)),"")</f>
        <v/>
      </c>
      <c r="I49" t="str">
        <f>IFERROR(IF(A49="","",VLOOKUP(入力!E49&amp;入力!F49,種目!$M$2:$O$36,3,FALSE)),"")</f>
        <v/>
      </c>
      <c r="J49" t="str">
        <f>IF(H49="","",IF(I49="t",TEXT(入力!G49,"0000000"),TEXT(入力!G49,"00000")))</f>
        <v/>
      </c>
      <c r="K49" t="str">
        <f>IFERROR(IF(A49="","",VLOOKUP(入力!E49&amp;入力!H49,種目!$M$2:$O$36,2,FALSE)),"")</f>
        <v/>
      </c>
      <c r="L49" t="str">
        <f>IFERROR(IF(A49="","",VLOOKUP(入力!E49&amp;入力!H49,種目!$M$2:$O$36,3,FALSE)),"")</f>
        <v/>
      </c>
      <c r="M49" t="str">
        <f>IF(K49="","",IF(L49="t",TEXT(入力!I49,"0000000"),TEXT(入力!I49,"00000")))</f>
        <v/>
      </c>
      <c r="N49" t="str">
        <f>IF($A49="","",入力!J49)</f>
        <v/>
      </c>
      <c r="O49" t="str">
        <f>IF($A49="","",入力!K49)</f>
        <v/>
      </c>
      <c r="P49" t="str">
        <f>N49&amp;COUNTIFS($N$2:N49,N49)</f>
        <v>48</v>
      </c>
      <c r="Q49" t="str">
        <f>O49&amp;COUNTIFS($O$2:O49,O49)</f>
        <v>48</v>
      </c>
    </row>
    <row r="50" spans="1:17" x14ac:dyDescent="0.15">
      <c r="A50" t="str">
        <f>IF(入力!A50="","",28410000+入力!A50+IF(入力!E50="女",200000000,100000000))</f>
        <v/>
      </c>
      <c r="B50" t="str">
        <f>IF(A50="","",入力!B50)</f>
        <v/>
      </c>
      <c r="C50" t="str">
        <f>IF(A50="","",入力!C50)</f>
        <v/>
      </c>
      <c r="D50" t="str">
        <f>IF(A50="","",IF(入力!E50="男",1,2))</f>
        <v/>
      </c>
      <c r="E50" t="str">
        <f t="shared" si="0"/>
        <v/>
      </c>
      <c r="F50" t="str">
        <f>IF(A50="","",入力!A50)</f>
        <v/>
      </c>
      <c r="G50" t="str">
        <f>IF(A50="","",初期設定!$C$3+280000)</f>
        <v/>
      </c>
      <c r="H50" t="str">
        <f>IFERROR(IF(A50="","",VLOOKUP(入力!E50&amp;入力!F50,種目!$M$2:$O$36,2,FALSE)),"")</f>
        <v/>
      </c>
      <c r="I50" t="str">
        <f>IFERROR(IF(A50="","",VLOOKUP(入力!E50&amp;入力!F50,種目!$M$2:$O$36,3,FALSE)),"")</f>
        <v/>
      </c>
      <c r="J50" t="str">
        <f>IF(H50="","",IF(I50="t",TEXT(入力!G50,"0000000"),TEXT(入力!G50,"00000")))</f>
        <v/>
      </c>
      <c r="K50" t="str">
        <f>IFERROR(IF(A50="","",VLOOKUP(入力!E50&amp;入力!H50,種目!$M$2:$O$36,2,FALSE)),"")</f>
        <v/>
      </c>
      <c r="L50" t="str">
        <f>IFERROR(IF(A50="","",VLOOKUP(入力!E50&amp;入力!H50,種目!$M$2:$O$36,3,FALSE)),"")</f>
        <v/>
      </c>
      <c r="M50" t="str">
        <f>IF(K50="","",IF(L50="t",TEXT(入力!I50,"0000000"),TEXT(入力!I50,"00000")))</f>
        <v/>
      </c>
      <c r="N50" t="str">
        <f>IF($A50="","",入力!J50)</f>
        <v/>
      </c>
      <c r="O50" t="str">
        <f>IF($A50="","",入力!K50)</f>
        <v/>
      </c>
      <c r="P50" t="str">
        <f>N50&amp;COUNTIFS($N$2:N50,N50)</f>
        <v>49</v>
      </c>
      <c r="Q50" t="str">
        <f>O50&amp;COUNTIFS($O$2:O50,O50)</f>
        <v>49</v>
      </c>
    </row>
    <row r="51" spans="1:17" x14ac:dyDescent="0.15">
      <c r="A51" t="str">
        <f>IF(入力!A51="","",28410000+入力!A51+IF(入力!E51="女",200000000,100000000))</f>
        <v/>
      </c>
      <c r="B51" t="str">
        <f>IF(A51="","",入力!B51)</f>
        <v/>
      </c>
      <c r="C51" t="str">
        <f>IF(A51="","",入力!C51)</f>
        <v/>
      </c>
      <c r="D51" t="str">
        <f>IF(A51="","",IF(入力!E51="男",1,2))</f>
        <v/>
      </c>
      <c r="E51" t="str">
        <f t="shared" si="0"/>
        <v/>
      </c>
      <c r="F51" t="str">
        <f>IF(A51="","",入力!A51)</f>
        <v/>
      </c>
      <c r="G51" t="str">
        <f>IF(A51="","",初期設定!$C$3+280000)</f>
        <v/>
      </c>
      <c r="H51" t="str">
        <f>IFERROR(IF(A51="","",VLOOKUP(入力!E51&amp;入力!F51,種目!$M$2:$O$36,2,FALSE)),"")</f>
        <v/>
      </c>
      <c r="I51" t="str">
        <f>IFERROR(IF(A51="","",VLOOKUP(入力!E51&amp;入力!F51,種目!$M$2:$O$36,3,FALSE)),"")</f>
        <v/>
      </c>
      <c r="J51" t="str">
        <f>IF(H51="","",IF(I51="t",TEXT(入力!G51,"0000000"),TEXT(入力!G51,"00000")))</f>
        <v/>
      </c>
      <c r="K51" t="str">
        <f>IFERROR(IF(A51="","",VLOOKUP(入力!E51&amp;入力!H51,種目!$M$2:$O$36,2,FALSE)),"")</f>
        <v/>
      </c>
      <c r="L51" t="str">
        <f>IFERROR(IF(A51="","",VLOOKUP(入力!E51&amp;入力!H51,種目!$M$2:$O$36,3,FALSE)),"")</f>
        <v/>
      </c>
      <c r="M51" t="str">
        <f>IF(K51="","",IF(L51="t",TEXT(入力!I51,"0000000"),TEXT(入力!I51,"00000")))</f>
        <v/>
      </c>
      <c r="N51" t="str">
        <f>IF($A51="","",入力!J51)</f>
        <v/>
      </c>
      <c r="O51" t="str">
        <f>IF($A51="","",入力!K51)</f>
        <v/>
      </c>
      <c r="P51" t="str">
        <f>N51&amp;COUNTIFS($N$2:N51,N51)</f>
        <v>50</v>
      </c>
      <c r="Q51" t="str">
        <f>O51&amp;COUNTIFS($O$2:O51,O51)</f>
        <v>50</v>
      </c>
    </row>
    <row r="52" spans="1:17" x14ac:dyDescent="0.15">
      <c r="A52" t="str">
        <f>IF(入力!A52="","",28410000+入力!A52+IF(入力!E52="女",200000000,100000000))</f>
        <v/>
      </c>
      <c r="B52" t="str">
        <f>IF(A52="","",入力!B52)</f>
        <v/>
      </c>
      <c r="C52" t="str">
        <f>IF(A52="","",入力!C52)</f>
        <v/>
      </c>
      <c r="D52" t="str">
        <f>IF(A52="","",IF(入力!E52="男",1,2))</f>
        <v/>
      </c>
      <c r="E52" t="str">
        <f t="shared" si="0"/>
        <v/>
      </c>
      <c r="F52" t="str">
        <f>IF(A52="","",入力!A52)</f>
        <v/>
      </c>
      <c r="G52" t="str">
        <f>IF(A52="","",初期設定!$C$3+280000)</f>
        <v/>
      </c>
      <c r="H52" t="str">
        <f>IFERROR(IF(A52="","",VLOOKUP(入力!E52&amp;入力!F52,種目!$M$2:$O$36,2,FALSE)),"")</f>
        <v/>
      </c>
      <c r="I52" t="str">
        <f>IFERROR(IF(A52="","",VLOOKUP(入力!E52&amp;入力!F52,種目!$M$2:$O$36,3,FALSE)),"")</f>
        <v/>
      </c>
      <c r="J52" t="str">
        <f>IF(H52="","",IF(I52="t",TEXT(入力!G52,"0000000"),TEXT(入力!G52,"00000")))</f>
        <v/>
      </c>
      <c r="K52" t="str">
        <f>IFERROR(IF(A52="","",VLOOKUP(入力!E52&amp;入力!H52,種目!$M$2:$O$36,2,FALSE)),"")</f>
        <v/>
      </c>
      <c r="L52" t="str">
        <f>IFERROR(IF(A52="","",VLOOKUP(入力!E52&amp;入力!H52,種目!$M$2:$O$36,3,FALSE)),"")</f>
        <v/>
      </c>
      <c r="M52" t="str">
        <f>IF(K52="","",IF(L52="t",TEXT(入力!I52,"0000000"),TEXT(入力!I52,"00000")))</f>
        <v/>
      </c>
      <c r="N52" t="str">
        <f>IF($A52="","",入力!J52)</f>
        <v/>
      </c>
      <c r="O52" t="str">
        <f>IF($A52="","",入力!K52)</f>
        <v/>
      </c>
      <c r="P52" t="str">
        <f>N52&amp;COUNTIFS($N$2:N52,N52)</f>
        <v>51</v>
      </c>
      <c r="Q52" t="str">
        <f>O52&amp;COUNTIFS($O$2:O52,O52)</f>
        <v>51</v>
      </c>
    </row>
    <row r="53" spans="1:17" x14ac:dyDescent="0.15">
      <c r="A53" t="str">
        <f>IF(入力!A53="","",28410000+入力!A53+IF(入力!E53="女",200000000,100000000))</f>
        <v/>
      </c>
      <c r="B53" t="str">
        <f>IF(A53="","",入力!B53)</f>
        <v/>
      </c>
      <c r="C53" t="str">
        <f>IF(A53="","",入力!C53)</f>
        <v/>
      </c>
      <c r="D53" t="str">
        <f>IF(A53="","",IF(入力!E53="男",1,2))</f>
        <v/>
      </c>
      <c r="E53" t="str">
        <f t="shared" si="0"/>
        <v/>
      </c>
      <c r="F53" t="str">
        <f>IF(A53="","",入力!A53)</f>
        <v/>
      </c>
      <c r="G53" t="str">
        <f>IF(A53="","",初期設定!$C$3+280000)</f>
        <v/>
      </c>
      <c r="H53" t="str">
        <f>IFERROR(IF(A53="","",VLOOKUP(入力!E53&amp;入力!F53,種目!$M$2:$O$36,2,FALSE)),"")</f>
        <v/>
      </c>
      <c r="I53" t="str">
        <f>IFERROR(IF(A53="","",VLOOKUP(入力!E53&amp;入力!F53,種目!$M$2:$O$36,3,FALSE)),"")</f>
        <v/>
      </c>
      <c r="J53" t="str">
        <f>IF(H53="","",IF(I53="t",TEXT(入力!G53,"0000000"),TEXT(入力!G53,"00000")))</f>
        <v/>
      </c>
      <c r="K53" t="str">
        <f>IFERROR(IF(A53="","",VLOOKUP(入力!E53&amp;入力!H53,種目!$M$2:$O$36,2,FALSE)),"")</f>
        <v/>
      </c>
      <c r="L53" t="str">
        <f>IFERROR(IF(A53="","",VLOOKUP(入力!E53&amp;入力!H53,種目!$M$2:$O$36,3,FALSE)),"")</f>
        <v/>
      </c>
      <c r="M53" t="str">
        <f>IF(K53="","",IF(L53="t",TEXT(入力!I53,"0000000"),TEXT(入力!I53,"00000")))</f>
        <v/>
      </c>
      <c r="N53" t="str">
        <f>IF($A53="","",入力!J53)</f>
        <v/>
      </c>
      <c r="O53" t="str">
        <f>IF($A53="","",入力!K53)</f>
        <v/>
      </c>
      <c r="P53" t="str">
        <f>N53&amp;COUNTIFS($N$2:N53,N53)</f>
        <v>52</v>
      </c>
      <c r="Q53" t="str">
        <f>O53&amp;COUNTIFS($O$2:O53,O53)</f>
        <v>52</v>
      </c>
    </row>
    <row r="54" spans="1:17" x14ac:dyDescent="0.15">
      <c r="A54" t="str">
        <f>IF(入力!A54="","",28410000+入力!A54+IF(入力!E54="女",200000000,100000000))</f>
        <v/>
      </c>
      <c r="B54" t="str">
        <f>IF(A54="","",入力!B54)</f>
        <v/>
      </c>
      <c r="C54" t="str">
        <f>IF(A54="","",入力!C54)</f>
        <v/>
      </c>
      <c r="D54" t="str">
        <f>IF(A54="","",IF(入力!E54="男",1,2))</f>
        <v/>
      </c>
      <c r="E54" t="str">
        <f t="shared" si="0"/>
        <v/>
      </c>
      <c r="F54" t="str">
        <f>IF(A54="","",入力!A54)</f>
        <v/>
      </c>
      <c r="G54" t="str">
        <f>IF(A54="","",初期設定!$C$3+280000)</f>
        <v/>
      </c>
      <c r="H54" t="str">
        <f>IFERROR(IF(A54="","",VLOOKUP(入力!E54&amp;入力!F54,種目!$M$2:$O$36,2,FALSE)),"")</f>
        <v/>
      </c>
      <c r="I54" t="str">
        <f>IFERROR(IF(A54="","",VLOOKUP(入力!E54&amp;入力!F54,種目!$M$2:$O$36,3,FALSE)),"")</f>
        <v/>
      </c>
      <c r="J54" t="str">
        <f>IF(H54="","",IF(I54="t",TEXT(入力!G54,"0000000"),TEXT(入力!G54,"00000")))</f>
        <v/>
      </c>
      <c r="K54" t="str">
        <f>IFERROR(IF(A54="","",VLOOKUP(入力!E54&amp;入力!H54,種目!$M$2:$O$36,2,FALSE)),"")</f>
        <v/>
      </c>
      <c r="L54" t="str">
        <f>IFERROR(IF(A54="","",VLOOKUP(入力!E54&amp;入力!H54,種目!$M$2:$O$36,3,FALSE)),"")</f>
        <v/>
      </c>
      <c r="M54" t="str">
        <f>IF(K54="","",IF(L54="t",TEXT(入力!I54,"0000000"),TEXT(入力!I54,"00000")))</f>
        <v/>
      </c>
      <c r="N54" t="str">
        <f>IF($A54="","",入力!J54)</f>
        <v/>
      </c>
      <c r="O54" t="str">
        <f>IF($A54="","",入力!K54)</f>
        <v/>
      </c>
      <c r="P54" t="str">
        <f>N54&amp;COUNTIFS($N$2:N54,N54)</f>
        <v>53</v>
      </c>
      <c r="Q54" t="str">
        <f>O54&amp;COUNTIFS($O$2:O54,O54)</f>
        <v>53</v>
      </c>
    </row>
    <row r="55" spans="1:17" x14ac:dyDescent="0.15">
      <c r="A55" t="str">
        <f>IF(入力!A55="","",28410000+入力!A55+IF(入力!E55="女",200000000,100000000))</f>
        <v/>
      </c>
      <c r="B55" t="str">
        <f>IF(A55="","",入力!B55)</f>
        <v/>
      </c>
      <c r="C55" t="str">
        <f>IF(A55="","",入力!C55)</f>
        <v/>
      </c>
      <c r="D55" t="str">
        <f>IF(A55="","",IF(入力!E55="男",1,2))</f>
        <v/>
      </c>
      <c r="E55" t="str">
        <f t="shared" si="0"/>
        <v/>
      </c>
      <c r="F55" t="str">
        <f>IF(A55="","",入力!A55)</f>
        <v/>
      </c>
      <c r="G55" t="str">
        <f>IF(A55="","",初期設定!$C$3+280000)</f>
        <v/>
      </c>
      <c r="H55" t="str">
        <f>IFERROR(IF(A55="","",VLOOKUP(入力!E55&amp;入力!F55,種目!$M$2:$O$36,2,FALSE)),"")</f>
        <v/>
      </c>
      <c r="I55" t="str">
        <f>IFERROR(IF(A55="","",VLOOKUP(入力!E55&amp;入力!F55,種目!$M$2:$O$36,3,FALSE)),"")</f>
        <v/>
      </c>
      <c r="J55" t="str">
        <f>IF(H55="","",IF(I55="t",TEXT(入力!G55,"0000000"),TEXT(入力!G55,"00000")))</f>
        <v/>
      </c>
      <c r="K55" t="str">
        <f>IFERROR(IF(A55="","",VLOOKUP(入力!E55&amp;入力!H55,種目!$M$2:$O$36,2,FALSE)),"")</f>
        <v/>
      </c>
      <c r="L55" t="str">
        <f>IFERROR(IF(A55="","",VLOOKUP(入力!E55&amp;入力!H55,種目!$M$2:$O$36,3,FALSE)),"")</f>
        <v/>
      </c>
      <c r="M55" t="str">
        <f>IF(K55="","",IF(L55="t",TEXT(入力!I55,"0000000"),TEXT(入力!I55,"00000")))</f>
        <v/>
      </c>
      <c r="N55" t="str">
        <f>IF($A55="","",入力!J55)</f>
        <v/>
      </c>
      <c r="O55" t="str">
        <f>IF($A55="","",入力!K55)</f>
        <v/>
      </c>
      <c r="P55" t="str">
        <f>N55&amp;COUNTIFS($N$2:N55,N55)</f>
        <v>54</v>
      </c>
      <c r="Q55" t="str">
        <f>O55&amp;COUNTIFS($O$2:O55,O55)</f>
        <v>54</v>
      </c>
    </row>
    <row r="56" spans="1:17" x14ac:dyDescent="0.15">
      <c r="A56" t="str">
        <f>IF(入力!A56="","",28410000+入力!A56+IF(入力!E56="女",200000000,100000000))</f>
        <v/>
      </c>
      <c r="B56" t="str">
        <f>IF(A56="","",入力!B56)</f>
        <v/>
      </c>
      <c r="C56" t="str">
        <f>IF(A56="","",入力!C56)</f>
        <v/>
      </c>
      <c r="D56" t="str">
        <f>IF(A56="","",IF(入力!E56="男",1,2))</f>
        <v/>
      </c>
      <c r="E56" t="str">
        <f t="shared" si="0"/>
        <v/>
      </c>
      <c r="F56" t="str">
        <f>IF(A56="","",入力!A56)</f>
        <v/>
      </c>
      <c r="G56" t="str">
        <f>IF(A56="","",初期設定!$C$3+280000)</f>
        <v/>
      </c>
      <c r="H56" t="str">
        <f>IFERROR(IF(A56="","",VLOOKUP(入力!E56&amp;入力!F56,種目!$M$2:$O$36,2,FALSE)),"")</f>
        <v/>
      </c>
      <c r="I56" t="str">
        <f>IFERROR(IF(A56="","",VLOOKUP(入力!E56&amp;入力!F56,種目!$M$2:$O$36,3,FALSE)),"")</f>
        <v/>
      </c>
      <c r="J56" t="str">
        <f>IF(H56="","",IF(I56="t",TEXT(入力!G56,"0000000"),TEXT(入力!G56,"00000")))</f>
        <v/>
      </c>
      <c r="K56" t="str">
        <f>IFERROR(IF(A56="","",VLOOKUP(入力!E56&amp;入力!H56,種目!$M$2:$O$36,2,FALSE)),"")</f>
        <v/>
      </c>
      <c r="L56" t="str">
        <f>IFERROR(IF(A56="","",VLOOKUP(入力!E56&amp;入力!H56,種目!$M$2:$O$36,3,FALSE)),"")</f>
        <v/>
      </c>
      <c r="M56" t="str">
        <f>IF(K56="","",IF(L56="t",TEXT(入力!I56,"0000000"),TEXT(入力!I56,"00000")))</f>
        <v/>
      </c>
      <c r="N56" t="str">
        <f>IF($A56="","",入力!J56)</f>
        <v/>
      </c>
      <c r="O56" t="str">
        <f>IF($A56="","",入力!K56)</f>
        <v/>
      </c>
      <c r="P56" t="str">
        <f>N56&amp;COUNTIFS($N$2:N56,N56)</f>
        <v>55</v>
      </c>
      <c r="Q56" t="str">
        <f>O56&amp;COUNTIFS($O$2:O56,O56)</f>
        <v>55</v>
      </c>
    </row>
    <row r="57" spans="1:17" x14ac:dyDescent="0.15">
      <c r="A57" t="str">
        <f>IF(入力!A57="","",28410000+入力!A57+IF(入力!E57="女",200000000,100000000))</f>
        <v/>
      </c>
      <c r="B57" t="str">
        <f>IF(A57="","",入力!B57)</f>
        <v/>
      </c>
      <c r="C57" t="str">
        <f>IF(A57="","",入力!C57)</f>
        <v/>
      </c>
      <c r="D57" t="str">
        <f>IF(A57="","",IF(入力!E57="男",1,2))</f>
        <v/>
      </c>
      <c r="E57" t="str">
        <f t="shared" si="0"/>
        <v/>
      </c>
      <c r="F57" t="str">
        <f>IF(A57="","",入力!A57)</f>
        <v/>
      </c>
      <c r="G57" t="str">
        <f>IF(A57="","",初期設定!$C$3+280000)</f>
        <v/>
      </c>
      <c r="H57" t="str">
        <f>IFERROR(IF(A57="","",VLOOKUP(入力!E57&amp;入力!F57,種目!$M$2:$O$36,2,FALSE)),"")</f>
        <v/>
      </c>
      <c r="I57" t="str">
        <f>IFERROR(IF(A57="","",VLOOKUP(入力!E57&amp;入力!F57,種目!$M$2:$O$36,3,FALSE)),"")</f>
        <v/>
      </c>
      <c r="J57" t="str">
        <f>IF(H57="","",IF(I57="t",TEXT(入力!G57,"0000000"),TEXT(入力!G57,"00000")))</f>
        <v/>
      </c>
      <c r="K57" t="str">
        <f>IFERROR(IF(A57="","",VLOOKUP(入力!E57&amp;入力!H57,種目!$M$2:$O$36,2,FALSE)),"")</f>
        <v/>
      </c>
      <c r="L57" t="str">
        <f>IFERROR(IF(A57="","",VLOOKUP(入力!E57&amp;入力!H57,種目!$M$2:$O$36,3,FALSE)),"")</f>
        <v/>
      </c>
      <c r="M57" t="str">
        <f>IF(K57="","",IF(L57="t",TEXT(入力!I57,"0000000"),TEXT(入力!I57,"00000")))</f>
        <v/>
      </c>
      <c r="N57" t="str">
        <f>IF($A57="","",入力!J57)</f>
        <v/>
      </c>
      <c r="O57" t="str">
        <f>IF($A57="","",入力!K57)</f>
        <v/>
      </c>
      <c r="P57" t="str">
        <f>N57&amp;COUNTIFS($N$2:N57,N57)</f>
        <v>56</v>
      </c>
      <c r="Q57" t="str">
        <f>O57&amp;COUNTIFS($O$2:O57,O57)</f>
        <v>56</v>
      </c>
    </row>
    <row r="58" spans="1:17" x14ac:dyDescent="0.15">
      <c r="A58" t="str">
        <f>IF(入力!A58="","",28410000+入力!A58+IF(入力!E58="女",200000000,100000000))</f>
        <v/>
      </c>
      <c r="B58" t="str">
        <f>IF(A58="","",入力!B58)</f>
        <v/>
      </c>
      <c r="C58" t="str">
        <f>IF(A58="","",入力!C58)</f>
        <v/>
      </c>
      <c r="D58" t="str">
        <f>IF(A58="","",IF(入力!E58="男",1,2))</f>
        <v/>
      </c>
      <c r="E58" t="str">
        <f t="shared" si="0"/>
        <v/>
      </c>
      <c r="F58" t="str">
        <f>IF(A58="","",入力!A58)</f>
        <v/>
      </c>
      <c r="G58" t="str">
        <f>IF(A58="","",初期設定!$C$3+280000)</f>
        <v/>
      </c>
      <c r="H58" t="str">
        <f>IFERROR(IF(A58="","",VLOOKUP(入力!E58&amp;入力!F58,種目!$M$2:$O$36,2,FALSE)),"")</f>
        <v/>
      </c>
      <c r="I58" t="str">
        <f>IFERROR(IF(A58="","",VLOOKUP(入力!E58&amp;入力!F58,種目!$M$2:$O$36,3,FALSE)),"")</f>
        <v/>
      </c>
      <c r="J58" t="str">
        <f>IF(H58="","",IF(I58="t",TEXT(入力!G58,"0000000"),TEXT(入力!G58,"00000")))</f>
        <v/>
      </c>
      <c r="K58" t="str">
        <f>IFERROR(IF(A58="","",VLOOKUP(入力!E58&amp;入力!H58,種目!$M$2:$O$36,2,FALSE)),"")</f>
        <v/>
      </c>
      <c r="L58" t="str">
        <f>IFERROR(IF(A58="","",VLOOKUP(入力!E58&amp;入力!H58,種目!$M$2:$O$36,3,FALSE)),"")</f>
        <v/>
      </c>
      <c r="M58" t="str">
        <f>IF(K58="","",IF(L58="t",TEXT(入力!I58,"0000000"),TEXT(入力!I58,"00000")))</f>
        <v/>
      </c>
      <c r="N58" t="str">
        <f>IF($A58="","",入力!J58)</f>
        <v/>
      </c>
      <c r="O58" t="str">
        <f>IF($A58="","",入力!K58)</f>
        <v/>
      </c>
      <c r="P58" t="str">
        <f>N58&amp;COUNTIFS($N$2:N58,N58)</f>
        <v>57</v>
      </c>
      <c r="Q58" t="str">
        <f>O58&amp;COUNTIFS($O$2:O58,O58)</f>
        <v>57</v>
      </c>
    </row>
    <row r="59" spans="1:17" x14ac:dyDescent="0.15">
      <c r="A59" t="str">
        <f>IF(入力!A59="","",28410000+入力!A59+IF(入力!E59="女",200000000,100000000))</f>
        <v/>
      </c>
      <c r="B59" t="str">
        <f>IF(A59="","",入力!B59)</f>
        <v/>
      </c>
      <c r="C59" t="str">
        <f>IF(A59="","",入力!C59)</f>
        <v/>
      </c>
      <c r="D59" t="str">
        <f>IF(A59="","",IF(入力!E59="男",1,2))</f>
        <v/>
      </c>
      <c r="E59" t="str">
        <f t="shared" si="0"/>
        <v/>
      </c>
      <c r="F59" t="str">
        <f>IF(A59="","",入力!A59)</f>
        <v/>
      </c>
      <c r="G59" t="str">
        <f>IF(A59="","",初期設定!$C$3+280000)</f>
        <v/>
      </c>
      <c r="H59" t="str">
        <f>IFERROR(IF(A59="","",VLOOKUP(入力!E59&amp;入力!F59,種目!$M$2:$O$36,2,FALSE)),"")</f>
        <v/>
      </c>
      <c r="I59" t="str">
        <f>IFERROR(IF(A59="","",VLOOKUP(入力!E59&amp;入力!F59,種目!$M$2:$O$36,3,FALSE)),"")</f>
        <v/>
      </c>
      <c r="J59" t="str">
        <f>IF(H59="","",IF(I59="t",TEXT(入力!G59,"0000000"),TEXT(入力!G59,"00000")))</f>
        <v/>
      </c>
      <c r="K59" t="str">
        <f>IFERROR(IF(A59="","",VLOOKUP(入力!E59&amp;入力!H59,種目!$M$2:$O$36,2,FALSE)),"")</f>
        <v/>
      </c>
      <c r="L59" t="str">
        <f>IFERROR(IF(A59="","",VLOOKUP(入力!E59&amp;入力!H59,種目!$M$2:$O$36,3,FALSE)),"")</f>
        <v/>
      </c>
      <c r="M59" t="str">
        <f>IF(K59="","",IF(L59="t",TEXT(入力!I59,"0000000"),TEXT(入力!I59,"00000")))</f>
        <v/>
      </c>
      <c r="N59" t="str">
        <f>IF($A59="","",入力!J59)</f>
        <v/>
      </c>
      <c r="O59" t="str">
        <f>IF($A59="","",入力!K59)</f>
        <v/>
      </c>
      <c r="P59" t="str">
        <f>N59&amp;COUNTIFS($N$2:N59,N59)</f>
        <v>58</v>
      </c>
      <c r="Q59" t="str">
        <f>O59&amp;COUNTIFS($O$2:O59,O59)</f>
        <v>58</v>
      </c>
    </row>
    <row r="60" spans="1:17" x14ac:dyDescent="0.15">
      <c r="A60" t="str">
        <f>IF(入力!A60="","",28410000+入力!A60+IF(入力!E60="女",200000000,100000000))</f>
        <v/>
      </c>
      <c r="B60" t="str">
        <f>IF(A60="","",入力!B60)</f>
        <v/>
      </c>
      <c r="C60" t="str">
        <f>IF(A60="","",入力!C60)</f>
        <v/>
      </c>
      <c r="D60" t="str">
        <f>IF(A60="","",IF(入力!E60="男",1,2))</f>
        <v/>
      </c>
      <c r="E60" t="str">
        <f t="shared" si="0"/>
        <v/>
      </c>
      <c r="F60" t="str">
        <f>IF(A60="","",入力!A60)</f>
        <v/>
      </c>
      <c r="G60" t="str">
        <f>IF(A60="","",初期設定!$C$3+280000)</f>
        <v/>
      </c>
      <c r="H60" t="str">
        <f>IFERROR(IF(A60="","",VLOOKUP(入力!E60&amp;入力!F60,種目!$M$2:$O$36,2,FALSE)),"")</f>
        <v/>
      </c>
      <c r="I60" t="str">
        <f>IFERROR(IF(A60="","",VLOOKUP(入力!E60&amp;入力!F60,種目!$M$2:$O$36,3,FALSE)),"")</f>
        <v/>
      </c>
      <c r="J60" t="str">
        <f>IF(H60="","",IF(I60="t",TEXT(入力!G60,"0000000"),TEXT(入力!G60,"00000")))</f>
        <v/>
      </c>
      <c r="K60" t="str">
        <f>IFERROR(IF(A60="","",VLOOKUP(入力!E60&amp;入力!H60,種目!$M$2:$O$36,2,FALSE)),"")</f>
        <v/>
      </c>
      <c r="L60" t="str">
        <f>IFERROR(IF(A60="","",VLOOKUP(入力!E60&amp;入力!H60,種目!$M$2:$O$36,3,FALSE)),"")</f>
        <v/>
      </c>
      <c r="M60" t="str">
        <f>IF(K60="","",IF(L60="t",TEXT(入力!I60,"0000000"),TEXT(入力!I60,"00000")))</f>
        <v/>
      </c>
      <c r="N60" t="str">
        <f>IF($A60="","",入力!J60)</f>
        <v/>
      </c>
      <c r="O60" t="str">
        <f>IF($A60="","",入力!K60)</f>
        <v/>
      </c>
      <c r="P60" t="str">
        <f>N60&amp;COUNTIFS($N$2:N60,N60)</f>
        <v>59</v>
      </c>
      <c r="Q60" t="str">
        <f>O60&amp;COUNTIFS($O$2:O60,O60)</f>
        <v>59</v>
      </c>
    </row>
    <row r="61" spans="1:17" x14ac:dyDescent="0.15">
      <c r="A61" t="str">
        <f>IF(入力!A61="","",28410000+入力!A61+IF(入力!E61="女",200000000,100000000))</f>
        <v/>
      </c>
      <c r="B61" t="str">
        <f>IF(A61="","",入力!B61)</f>
        <v/>
      </c>
      <c r="C61" t="str">
        <f>IF(A61="","",入力!C61)</f>
        <v/>
      </c>
      <c r="D61" t="str">
        <f>IF(A61="","",IF(入力!E61="男",1,2))</f>
        <v/>
      </c>
      <c r="E61" t="str">
        <f t="shared" si="0"/>
        <v/>
      </c>
      <c r="F61" t="str">
        <f>IF(A61="","",入力!A61)</f>
        <v/>
      </c>
      <c r="G61" t="str">
        <f>IF(A61="","",初期設定!$C$3+280000)</f>
        <v/>
      </c>
      <c r="H61" t="str">
        <f>IFERROR(IF(A61="","",VLOOKUP(入力!E61&amp;入力!F61,種目!$M$2:$O$36,2,FALSE)),"")</f>
        <v/>
      </c>
      <c r="I61" t="str">
        <f>IFERROR(IF(A61="","",VLOOKUP(入力!E61&amp;入力!F61,種目!$M$2:$O$36,3,FALSE)),"")</f>
        <v/>
      </c>
      <c r="J61" t="str">
        <f>IF(H61="","",IF(I61="t",TEXT(入力!G61,"0000000"),TEXT(入力!G61,"00000")))</f>
        <v/>
      </c>
      <c r="K61" t="str">
        <f>IFERROR(IF(A61="","",VLOOKUP(入力!E61&amp;入力!H61,種目!$M$2:$O$36,2,FALSE)),"")</f>
        <v/>
      </c>
      <c r="L61" t="str">
        <f>IFERROR(IF(A61="","",VLOOKUP(入力!E61&amp;入力!H61,種目!$M$2:$O$36,3,FALSE)),"")</f>
        <v/>
      </c>
      <c r="M61" t="str">
        <f>IF(K61="","",IF(L61="t",TEXT(入力!I61,"0000000"),TEXT(入力!I61,"00000")))</f>
        <v/>
      </c>
      <c r="N61" t="str">
        <f>IF($A61="","",入力!J61)</f>
        <v/>
      </c>
      <c r="O61" t="str">
        <f>IF($A61="","",入力!K61)</f>
        <v/>
      </c>
      <c r="P61" t="str">
        <f>N61&amp;COUNTIFS($N$2:N61,N61)</f>
        <v>60</v>
      </c>
      <c r="Q61" t="str">
        <f>O61&amp;COUNTIFS($O$2:O61,O61)</f>
        <v>60</v>
      </c>
    </row>
    <row r="62" spans="1:17" x14ac:dyDescent="0.15">
      <c r="A62" t="str">
        <f>IF(入力!A62="","",28410000+入力!A62+IF(入力!E62="女",200000000,100000000))</f>
        <v/>
      </c>
      <c r="B62" t="str">
        <f>IF(A62="","",入力!B62)</f>
        <v/>
      </c>
      <c r="C62" t="str">
        <f>IF(A62="","",入力!C62)</f>
        <v/>
      </c>
      <c r="D62" t="str">
        <f>IF(A62="","",IF(入力!E62="男",1,2))</f>
        <v/>
      </c>
      <c r="E62" t="str">
        <f t="shared" si="0"/>
        <v/>
      </c>
      <c r="F62" t="str">
        <f>IF(A62="","",入力!A62)</f>
        <v/>
      </c>
      <c r="G62" t="str">
        <f>IF(A62="","",初期設定!$C$3+280000)</f>
        <v/>
      </c>
      <c r="H62" t="str">
        <f>IFERROR(IF(A62="","",VLOOKUP(入力!E62&amp;入力!F62,種目!$M$2:$O$36,2,FALSE)),"")</f>
        <v/>
      </c>
      <c r="I62" t="str">
        <f>IFERROR(IF(A62="","",VLOOKUP(入力!E62&amp;入力!F62,種目!$M$2:$O$36,3,FALSE)),"")</f>
        <v/>
      </c>
      <c r="J62" t="str">
        <f>IF(H62="","",IF(I62="t",TEXT(入力!G62,"0000000"),TEXT(入力!G62,"00000")))</f>
        <v/>
      </c>
      <c r="K62" t="str">
        <f>IFERROR(IF(A62="","",VLOOKUP(入力!E62&amp;入力!H62,種目!$M$2:$O$36,2,FALSE)),"")</f>
        <v/>
      </c>
      <c r="L62" t="str">
        <f>IFERROR(IF(A62="","",VLOOKUP(入力!E62&amp;入力!H62,種目!$M$2:$O$36,3,FALSE)),"")</f>
        <v/>
      </c>
      <c r="M62" t="str">
        <f>IF(K62="","",IF(L62="t",TEXT(入力!I62,"0000000"),TEXT(入力!I62,"00000")))</f>
        <v/>
      </c>
      <c r="N62" t="str">
        <f>IF($A62="","",入力!J62)</f>
        <v/>
      </c>
      <c r="O62" t="str">
        <f>IF($A62="","",入力!K62)</f>
        <v/>
      </c>
      <c r="P62" t="str">
        <f>N62&amp;COUNTIFS($N$2:N62,N62)</f>
        <v>61</v>
      </c>
      <c r="Q62" t="str">
        <f>O62&amp;COUNTIFS($O$2:O62,O62)</f>
        <v>61</v>
      </c>
    </row>
    <row r="63" spans="1:17" x14ac:dyDescent="0.15">
      <c r="A63" t="str">
        <f>IF(入力!A63="","",28410000+入力!A63+IF(入力!E63="女",200000000,100000000))</f>
        <v/>
      </c>
      <c r="B63" t="str">
        <f>IF(A63="","",入力!B63)</f>
        <v/>
      </c>
      <c r="C63" t="str">
        <f>IF(A63="","",入力!C63)</f>
        <v/>
      </c>
      <c r="D63" t="str">
        <f>IF(A63="","",IF(入力!E63="男",1,2))</f>
        <v/>
      </c>
      <c r="E63" t="str">
        <f t="shared" si="0"/>
        <v/>
      </c>
      <c r="F63" t="str">
        <f>IF(A63="","",入力!A63)</f>
        <v/>
      </c>
      <c r="G63" t="str">
        <f>IF(A63="","",初期設定!$C$3+280000)</f>
        <v/>
      </c>
      <c r="H63" t="str">
        <f>IFERROR(IF(A63="","",VLOOKUP(入力!E63&amp;入力!F63,種目!$M$2:$O$36,2,FALSE)),"")</f>
        <v/>
      </c>
      <c r="I63" t="str">
        <f>IFERROR(IF(A63="","",VLOOKUP(入力!E63&amp;入力!F63,種目!$M$2:$O$36,3,FALSE)),"")</f>
        <v/>
      </c>
      <c r="J63" t="str">
        <f>IF(H63="","",IF(I63="t",TEXT(入力!G63,"0000000"),TEXT(入力!G63,"00000")))</f>
        <v/>
      </c>
      <c r="K63" t="str">
        <f>IFERROR(IF(A63="","",VLOOKUP(入力!E63&amp;入力!H63,種目!$M$2:$O$36,2,FALSE)),"")</f>
        <v/>
      </c>
      <c r="L63" t="str">
        <f>IFERROR(IF(A63="","",VLOOKUP(入力!E63&amp;入力!H63,種目!$M$2:$O$36,3,FALSE)),"")</f>
        <v/>
      </c>
      <c r="M63" t="str">
        <f>IF(K63="","",IF(L63="t",TEXT(入力!I63,"0000000"),TEXT(入力!I63,"00000")))</f>
        <v/>
      </c>
      <c r="N63" t="str">
        <f>IF($A63="","",入力!J63)</f>
        <v/>
      </c>
      <c r="O63" t="str">
        <f>IF($A63="","",入力!K63)</f>
        <v/>
      </c>
      <c r="P63" t="str">
        <f>N63&amp;COUNTIFS($N$2:N63,N63)</f>
        <v>62</v>
      </c>
      <c r="Q63" t="str">
        <f>O63&amp;COUNTIFS($O$2:O63,O63)</f>
        <v>62</v>
      </c>
    </row>
    <row r="64" spans="1:17" x14ac:dyDescent="0.15">
      <c r="A64" t="str">
        <f>IF(入力!A64="","",28410000+入力!A64+IF(入力!E64="女",200000000,100000000))</f>
        <v/>
      </c>
      <c r="B64" t="str">
        <f>IF(A64="","",入力!B64)</f>
        <v/>
      </c>
      <c r="C64" t="str">
        <f>IF(A64="","",入力!C64)</f>
        <v/>
      </c>
      <c r="D64" t="str">
        <f>IF(A64="","",IF(入力!E64="男",1,2))</f>
        <v/>
      </c>
      <c r="E64" t="str">
        <f t="shared" si="0"/>
        <v/>
      </c>
      <c r="F64" t="str">
        <f>IF(A64="","",入力!A64)</f>
        <v/>
      </c>
      <c r="G64" t="str">
        <f>IF(A64="","",初期設定!$C$3+280000)</f>
        <v/>
      </c>
      <c r="H64" t="str">
        <f>IFERROR(IF(A64="","",VLOOKUP(入力!E64&amp;入力!F64,種目!$M$2:$O$36,2,FALSE)),"")</f>
        <v/>
      </c>
      <c r="I64" t="str">
        <f>IFERROR(IF(A64="","",VLOOKUP(入力!E64&amp;入力!F64,種目!$M$2:$O$36,3,FALSE)),"")</f>
        <v/>
      </c>
      <c r="J64" t="str">
        <f>IF(H64="","",IF(I64="t",TEXT(入力!G64,"0000000"),TEXT(入力!G64,"00000")))</f>
        <v/>
      </c>
      <c r="K64" t="str">
        <f>IFERROR(IF(A64="","",VLOOKUP(入力!E64&amp;入力!H64,種目!$M$2:$O$36,2,FALSE)),"")</f>
        <v/>
      </c>
      <c r="L64" t="str">
        <f>IFERROR(IF(A64="","",VLOOKUP(入力!E64&amp;入力!H64,種目!$M$2:$O$36,3,FALSE)),"")</f>
        <v/>
      </c>
      <c r="M64" t="str">
        <f>IF(K64="","",IF(L64="t",TEXT(入力!I64,"0000000"),TEXT(入力!I64,"00000")))</f>
        <v/>
      </c>
      <c r="N64" t="str">
        <f>IF($A64="","",入力!J64)</f>
        <v/>
      </c>
      <c r="O64" t="str">
        <f>IF($A64="","",入力!K64)</f>
        <v/>
      </c>
      <c r="P64" t="str">
        <f>N64&amp;COUNTIFS($N$2:N64,N64)</f>
        <v>63</v>
      </c>
      <c r="Q64" t="str">
        <f>O64&amp;COUNTIFS($O$2:O64,O64)</f>
        <v>63</v>
      </c>
    </row>
    <row r="65" spans="1:17" x14ac:dyDescent="0.15">
      <c r="A65" t="str">
        <f>IF(入力!A65="","",28410000+入力!A65+IF(入力!E65="女",200000000,100000000))</f>
        <v/>
      </c>
      <c r="B65" t="str">
        <f>IF(A65="","",入力!B65)</f>
        <v/>
      </c>
      <c r="C65" t="str">
        <f>IF(A65="","",入力!C65)</f>
        <v/>
      </c>
      <c r="D65" t="str">
        <f>IF(A65="","",IF(入力!E65="男",1,2))</f>
        <v/>
      </c>
      <c r="E65" t="str">
        <f t="shared" si="0"/>
        <v/>
      </c>
      <c r="F65" t="str">
        <f>IF(A65="","",入力!A65)</f>
        <v/>
      </c>
      <c r="G65" t="str">
        <f>IF(A65="","",初期設定!$C$3+280000)</f>
        <v/>
      </c>
      <c r="H65" t="str">
        <f>IFERROR(IF(A65="","",VLOOKUP(入力!E65&amp;入力!F65,種目!$M$2:$O$36,2,FALSE)),"")</f>
        <v/>
      </c>
      <c r="I65" t="str">
        <f>IFERROR(IF(A65="","",VLOOKUP(入力!E65&amp;入力!F65,種目!$M$2:$O$36,3,FALSE)),"")</f>
        <v/>
      </c>
      <c r="J65" t="str">
        <f>IF(H65="","",IF(I65="t",TEXT(入力!G65,"0000000"),TEXT(入力!G65,"00000")))</f>
        <v/>
      </c>
      <c r="K65" t="str">
        <f>IFERROR(IF(A65="","",VLOOKUP(入力!E65&amp;入力!H65,種目!$M$2:$O$36,2,FALSE)),"")</f>
        <v/>
      </c>
      <c r="L65" t="str">
        <f>IFERROR(IF(A65="","",VLOOKUP(入力!E65&amp;入力!H65,種目!$M$2:$O$36,3,FALSE)),"")</f>
        <v/>
      </c>
      <c r="M65" t="str">
        <f>IF(K65="","",IF(L65="t",TEXT(入力!I65,"0000000"),TEXT(入力!I65,"00000")))</f>
        <v/>
      </c>
      <c r="N65" t="str">
        <f>IF($A65="","",入力!J65)</f>
        <v/>
      </c>
      <c r="O65" t="str">
        <f>IF($A65="","",入力!K65)</f>
        <v/>
      </c>
      <c r="P65" t="str">
        <f>N65&amp;COUNTIFS($N$2:N65,N65)</f>
        <v>64</v>
      </c>
      <c r="Q65" t="str">
        <f>O65&amp;COUNTIFS($O$2:O65,O65)</f>
        <v>64</v>
      </c>
    </row>
    <row r="66" spans="1:17" x14ac:dyDescent="0.15">
      <c r="A66" t="str">
        <f>IF(入力!A66="","",28410000+入力!A66+IF(入力!E66="女",200000000,100000000))</f>
        <v/>
      </c>
      <c r="B66" t="str">
        <f>IF(A66="","",入力!B66)</f>
        <v/>
      </c>
      <c r="C66" t="str">
        <f>IF(A66="","",入力!C66)</f>
        <v/>
      </c>
      <c r="D66" t="str">
        <f>IF(A66="","",IF(入力!E66="男",1,2))</f>
        <v/>
      </c>
      <c r="E66" t="str">
        <f t="shared" si="0"/>
        <v/>
      </c>
      <c r="F66" t="str">
        <f>IF(A66="","",入力!A66)</f>
        <v/>
      </c>
      <c r="G66" t="str">
        <f>IF(A66="","",初期設定!$C$3+280000)</f>
        <v/>
      </c>
      <c r="H66" t="str">
        <f>IFERROR(IF(A66="","",VLOOKUP(入力!E66&amp;入力!F66,種目!$M$2:$O$36,2,FALSE)),"")</f>
        <v/>
      </c>
      <c r="I66" t="str">
        <f>IFERROR(IF(A66="","",VLOOKUP(入力!E66&amp;入力!F66,種目!$M$2:$O$36,3,FALSE)),"")</f>
        <v/>
      </c>
      <c r="J66" t="str">
        <f>IF(H66="","",IF(I66="t",TEXT(入力!G66,"0000000"),TEXT(入力!G66,"00000")))</f>
        <v/>
      </c>
      <c r="K66" t="str">
        <f>IFERROR(IF(A66="","",VLOOKUP(入力!E66&amp;入力!H66,種目!$M$2:$O$36,2,FALSE)),"")</f>
        <v/>
      </c>
      <c r="L66" t="str">
        <f>IFERROR(IF(A66="","",VLOOKUP(入力!E66&amp;入力!H66,種目!$M$2:$O$36,3,FALSE)),"")</f>
        <v/>
      </c>
      <c r="M66" t="str">
        <f>IF(K66="","",IF(L66="t",TEXT(入力!I66,"0000000"),TEXT(入力!I66,"00000")))</f>
        <v/>
      </c>
      <c r="N66" t="str">
        <f>IF($A66="","",入力!J66)</f>
        <v/>
      </c>
      <c r="O66" t="str">
        <f>IF($A66="","",入力!K66)</f>
        <v/>
      </c>
      <c r="P66" t="str">
        <f>N66&amp;COUNTIFS($N$2:N66,N66)</f>
        <v>65</v>
      </c>
      <c r="Q66" t="str">
        <f>O66&amp;COUNTIFS($O$2:O66,O66)</f>
        <v>65</v>
      </c>
    </row>
    <row r="67" spans="1:17" x14ac:dyDescent="0.15">
      <c r="A67" t="str">
        <f>IF(入力!A67="","",28410000+入力!A67+IF(入力!E67="女",200000000,100000000))</f>
        <v/>
      </c>
      <c r="B67" t="str">
        <f>IF(A67="","",入力!B67)</f>
        <v/>
      </c>
      <c r="C67" t="str">
        <f>IF(A67="","",入力!C67)</f>
        <v/>
      </c>
      <c r="D67" t="str">
        <f>IF(A67="","",IF(入力!E67="男",1,2))</f>
        <v/>
      </c>
      <c r="E67" t="str">
        <f t="shared" ref="E67:E100" si="9">IF(A67="","",28)</f>
        <v/>
      </c>
      <c r="F67" t="str">
        <f>IF(A67="","",入力!A67)</f>
        <v/>
      </c>
      <c r="G67" t="str">
        <f>IF(A67="","",初期設定!$C$3+280000)</f>
        <v/>
      </c>
      <c r="H67" t="str">
        <f>IFERROR(IF(A67="","",VLOOKUP(入力!E67&amp;入力!F67,種目!$M$2:$O$36,2,FALSE)),"")</f>
        <v/>
      </c>
      <c r="I67" t="str">
        <f>IFERROR(IF(A67="","",VLOOKUP(入力!E67&amp;入力!F67,種目!$M$2:$O$36,3,FALSE)),"")</f>
        <v/>
      </c>
      <c r="J67" t="str">
        <f>IF(H67="","",IF(I67="t",TEXT(入力!G67,"0000000"),TEXT(入力!G67,"00000")))</f>
        <v/>
      </c>
      <c r="K67" t="str">
        <f>IFERROR(IF(A67="","",VLOOKUP(入力!E67&amp;入力!H67,種目!$M$2:$O$36,2,FALSE)),"")</f>
        <v/>
      </c>
      <c r="L67" t="str">
        <f>IFERROR(IF(A67="","",VLOOKUP(入力!E67&amp;入力!H67,種目!$M$2:$O$36,3,FALSE)),"")</f>
        <v/>
      </c>
      <c r="M67" t="str">
        <f>IF(K67="","",IF(L67="t",TEXT(入力!I67,"0000000"),TEXT(入力!I67,"00000")))</f>
        <v/>
      </c>
      <c r="N67" t="str">
        <f>IF($A67="","",入力!J67)</f>
        <v/>
      </c>
      <c r="O67" t="str">
        <f>IF($A67="","",入力!K67)</f>
        <v/>
      </c>
      <c r="P67" t="str">
        <f>N67&amp;COUNTIFS($N$2:N67,N67)</f>
        <v>66</v>
      </c>
      <c r="Q67" t="str">
        <f>O67&amp;COUNTIFS($O$2:O67,O67)</f>
        <v>66</v>
      </c>
    </row>
    <row r="68" spans="1:17" x14ac:dyDescent="0.15">
      <c r="A68" t="str">
        <f>IF(入力!A68="","",28410000+入力!A68+IF(入力!E68="女",200000000,100000000))</f>
        <v/>
      </c>
      <c r="B68" t="str">
        <f>IF(A68="","",入力!B68)</f>
        <v/>
      </c>
      <c r="C68" t="str">
        <f>IF(A68="","",入力!C68)</f>
        <v/>
      </c>
      <c r="D68" t="str">
        <f>IF(A68="","",IF(入力!E68="男",1,2))</f>
        <v/>
      </c>
      <c r="E68" t="str">
        <f t="shared" si="9"/>
        <v/>
      </c>
      <c r="F68" t="str">
        <f>IF(A68="","",入力!A68)</f>
        <v/>
      </c>
      <c r="G68" t="str">
        <f>IF(A68="","",初期設定!$C$3+280000)</f>
        <v/>
      </c>
      <c r="H68" t="str">
        <f>IFERROR(IF(A68="","",VLOOKUP(入力!E68&amp;入力!F68,種目!$M$2:$O$36,2,FALSE)),"")</f>
        <v/>
      </c>
      <c r="I68" t="str">
        <f>IFERROR(IF(A68="","",VLOOKUP(入力!E68&amp;入力!F68,種目!$M$2:$O$36,3,FALSE)),"")</f>
        <v/>
      </c>
      <c r="J68" t="str">
        <f>IF(H68="","",IF(I68="t",TEXT(入力!G68,"0000000"),TEXT(入力!G68,"00000")))</f>
        <v/>
      </c>
      <c r="K68" t="str">
        <f>IFERROR(IF(A68="","",VLOOKUP(入力!E68&amp;入力!H68,種目!$M$2:$O$36,2,FALSE)),"")</f>
        <v/>
      </c>
      <c r="L68" t="str">
        <f>IFERROR(IF(A68="","",VLOOKUP(入力!E68&amp;入力!H68,種目!$M$2:$O$36,3,FALSE)),"")</f>
        <v/>
      </c>
      <c r="M68" t="str">
        <f>IF(K68="","",IF(L68="t",TEXT(入力!I68,"0000000"),TEXT(入力!I68,"00000")))</f>
        <v/>
      </c>
      <c r="N68" t="str">
        <f>IF($A68="","",入力!J68)</f>
        <v/>
      </c>
      <c r="O68" t="str">
        <f>IF($A68="","",入力!K68)</f>
        <v/>
      </c>
      <c r="P68" t="str">
        <f>N68&amp;COUNTIFS($N$2:N68,N68)</f>
        <v>67</v>
      </c>
      <c r="Q68" t="str">
        <f>O68&amp;COUNTIFS($O$2:O68,O68)</f>
        <v>67</v>
      </c>
    </row>
    <row r="69" spans="1:17" x14ac:dyDescent="0.15">
      <c r="A69" t="str">
        <f>IF(入力!A69="","",28410000+入力!A69+IF(入力!E69="女",200000000,100000000))</f>
        <v/>
      </c>
      <c r="B69" t="str">
        <f>IF(A69="","",入力!B69)</f>
        <v/>
      </c>
      <c r="C69" t="str">
        <f>IF(A69="","",入力!C69)</f>
        <v/>
      </c>
      <c r="D69" t="str">
        <f>IF(A69="","",IF(入力!E69="男",1,2))</f>
        <v/>
      </c>
      <c r="E69" t="str">
        <f t="shared" si="9"/>
        <v/>
      </c>
      <c r="F69" t="str">
        <f>IF(A69="","",入力!A69)</f>
        <v/>
      </c>
      <c r="G69" t="str">
        <f>IF(A69="","",初期設定!$C$3+280000)</f>
        <v/>
      </c>
      <c r="H69" t="str">
        <f>IFERROR(IF(A69="","",VLOOKUP(入力!E69&amp;入力!F69,種目!$M$2:$O$36,2,FALSE)),"")</f>
        <v/>
      </c>
      <c r="I69" t="str">
        <f>IFERROR(IF(A69="","",VLOOKUP(入力!E69&amp;入力!F69,種目!$M$2:$O$36,3,FALSE)),"")</f>
        <v/>
      </c>
      <c r="J69" t="str">
        <f>IF(H69="","",IF(I69="t",TEXT(入力!G69,"0000000"),TEXT(入力!G69,"00000")))</f>
        <v/>
      </c>
      <c r="K69" t="str">
        <f>IFERROR(IF(A69="","",VLOOKUP(入力!E69&amp;入力!H69,種目!$M$2:$O$36,2,FALSE)),"")</f>
        <v/>
      </c>
      <c r="L69" t="str">
        <f>IFERROR(IF(A69="","",VLOOKUP(入力!E69&amp;入力!H69,種目!$M$2:$O$36,3,FALSE)),"")</f>
        <v/>
      </c>
      <c r="M69" t="str">
        <f>IF(K69="","",IF(L69="t",TEXT(入力!I69,"0000000"),TEXT(入力!I69,"00000")))</f>
        <v/>
      </c>
      <c r="N69" t="str">
        <f>IF($A69="","",入力!J69)</f>
        <v/>
      </c>
      <c r="O69" t="str">
        <f>IF($A69="","",入力!K69)</f>
        <v/>
      </c>
      <c r="P69" t="str">
        <f>N69&amp;COUNTIFS($N$2:N69,N69)</f>
        <v>68</v>
      </c>
      <c r="Q69" t="str">
        <f>O69&amp;COUNTIFS($O$2:O69,O69)</f>
        <v>68</v>
      </c>
    </row>
    <row r="70" spans="1:17" x14ac:dyDescent="0.15">
      <c r="A70" t="str">
        <f>IF(入力!A70="","",28410000+入力!A70+IF(入力!E70="女",200000000,100000000))</f>
        <v/>
      </c>
      <c r="B70" t="str">
        <f>IF(A70="","",入力!B70)</f>
        <v/>
      </c>
      <c r="C70" t="str">
        <f>IF(A70="","",入力!C70)</f>
        <v/>
      </c>
      <c r="D70" t="str">
        <f>IF(A70="","",IF(入力!E70="男",1,2))</f>
        <v/>
      </c>
      <c r="E70" t="str">
        <f t="shared" si="9"/>
        <v/>
      </c>
      <c r="F70" t="str">
        <f>IF(A70="","",入力!A70)</f>
        <v/>
      </c>
      <c r="G70" t="str">
        <f>IF(A70="","",初期設定!$C$3+280000)</f>
        <v/>
      </c>
      <c r="H70" t="str">
        <f>IFERROR(IF(A70="","",VLOOKUP(入力!E70&amp;入力!F70,種目!$M$2:$O$36,2,FALSE)),"")</f>
        <v/>
      </c>
      <c r="I70" t="str">
        <f>IFERROR(IF(A70="","",VLOOKUP(入力!E70&amp;入力!F70,種目!$M$2:$O$36,3,FALSE)),"")</f>
        <v/>
      </c>
      <c r="J70" t="str">
        <f>IF(H70="","",IF(I70="t",TEXT(入力!G70,"0000000"),TEXT(入力!G70,"00000")))</f>
        <v/>
      </c>
      <c r="K70" t="str">
        <f>IFERROR(IF(A70="","",VLOOKUP(入力!E70&amp;入力!H70,種目!$M$2:$O$36,2,FALSE)),"")</f>
        <v/>
      </c>
      <c r="L70" t="str">
        <f>IFERROR(IF(A70="","",VLOOKUP(入力!E70&amp;入力!H70,種目!$M$2:$O$36,3,FALSE)),"")</f>
        <v/>
      </c>
      <c r="M70" t="str">
        <f>IF(K70="","",IF(L70="t",TEXT(入力!I70,"0000000"),TEXT(入力!I70,"00000")))</f>
        <v/>
      </c>
      <c r="N70" t="str">
        <f>IF($A70="","",入力!J70)</f>
        <v/>
      </c>
      <c r="O70" t="str">
        <f>IF($A70="","",入力!K70)</f>
        <v/>
      </c>
      <c r="P70" t="str">
        <f>N70&amp;COUNTIFS($N$2:N70,N70)</f>
        <v>69</v>
      </c>
      <c r="Q70" t="str">
        <f>O70&amp;COUNTIFS($O$2:O70,O70)</f>
        <v>69</v>
      </c>
    </row>
    <row r="71" spans="1:17" x14ac:dyDescent="0.15">
      <c r="A71" t="str">
        <f>IF(入力!A71="","",28410000+入力!A71+IF(入力!E71="女",200000000,100000000))</f>
        <v/>
      </c>
      <c r="B71" t="str">
        <f>IF(A71="","",入力!B71)</f>
        <v/>
      </c>
      <c r="C71" t="str">
        <f>IF(A71="","",入力!C71)</f>
        <v/>
      </c>
      <c r="D71" t="str">
        <f>IF(A71="","",IF(入力!E71="男",1,2))</f>
        <v/>
      </c>
      <c r="E71" t="str">
        <f t="shared" si="9"/>
        <v/>
      </c>
      <c r="F71" t="str">
        <f>IF(A71="","",入力!A71)</f>
        <v/>
      </c>
      <c r="G71" t="str">
        <f>IF(A71="","",初期設定!$C$3+280000)</f>
        <v/>
      </c>
      <c r="H71" t="str">
        <f>IFERROR(IF(A71="","",VLOOKUP(入力!E71&amp;入力!F71,種目!$M$2:$O$36,2,FALSE)),"")</f>
        <v/>
      </c>
      <c r="I71" t="str">
        <f>IFERROR(IF(A71="","",VLOOKUP(入力!E71&amp;入力!F71,種目!$M$2:$O$36,3,FALSE)),"")</f>
        <v/>
      </c>
      <c r="J71" t="str">
        <f>IF(H71="","",IF(I71="t",TEXT(入力!G71,"0000000"),TEXT(入力!G71,"00000")))</f>
        <v/>
      </c>
      <c r="K71" t="str">
        <f>IFERROR(IF(A71="","",VLOOKUP(入力!E71&amp;入力!H71,種目!$M$2:$O$36,2,FALSE)),"")</f>
        <v/>
      </c>
      <c r="L71" t="str">
        <f>IFERROR(IF(A71="","",VLOOKUP(入力!E71&amp;入力!H71,種目!$M$2:$O$36,3,FALSE)),"")</f>
        <v/>
      </c>
      <c r="M71" t="str">
        <f>IF(K71="","",IF(L71="t",TEXT(入力!I71,"0000000"),TEXT(入力!I71,"00000")))</f>
        <v/>
      </c>
      <c r="N71" t="str">
        <f>IF($A71="","",入力!J71)</f>
        <v/>
      </c>
      <c r="O71" t="str">
        <f>IF($A71="","",入力!K71)</f>
        <v/>
      </c>
      <c r="P71" t="str">
        <f>N71&amp;COUNTIFS($N$2:N71,N71)</f>
        <v>70</v>
      </c>
      <c r="Q71" t="str">
        <f>O71&amp;COUNTIFS($O$2:O71,O71)</f>
        <v>70</v>
      </c>
    </row>
    <row r="72" spans="1:17" x14ac:dyDescent="0.15">
      <c r="A72" t="str">
        <f>IF(入力!A72="","",28410000+入力!A72+IF(入力!E72="女",200000000,100000000))</f>
        <v/>
      </c>
      <c r="B72" t="str">
        <f>IF(A72="","",入力!B72)</f>
        <v/>
      </c>
      <c r="C72" t="str">
        <f>IF(A72="","",入力!C72)</f>
        <v/>
      </c>
      <c r="D72" t="str">
        <f>IF(A72="","",IF(入力!E72="男",1,2))</f>
        <v/>
      </c>
      <c r="E72" t="str">
        <f t="shared" si="9"/>
        <v/>
      </c>
      <c r="F72" t="str">
        <f>IF(A72="","",入力!A72)</f>
        <v/>
      </c>
      <c r="G72" t="str">
        <f>IF(A72="","",初期設定!$C$3+280000)</f>
        <v/>
      </c>
      <c r="H72" t="str">
        <f>IFERROR(IF(A72="","",VLOOKUP(入力!E72&amp;入力!F72,種目!$M$2:$O$36,2,FALSE)),"")</f>
        <v/>
      </c>
      <c r="I72" t="str">
        <f>IFERROR(IF(A72="","",VLOOKUP(入力!E72&amp;入力!F72,種目!$M$2:$O$36,3,FALSE)),"")</f>
        <v/>
      </c>
      <c r="J72" t="str">
        <f>IF(H72="","",IF(I72="t",TEXT(入力!G72,"0000000"),TEXT(入力!G72,"00000")))</f>
        <v/>
      </c>
      <c r="K72" t="str">
        <f>IFERROR(IF(A72="","",VLOOKUP(入力!E72&amp;入力!H72,種目!$M$2:$O$36,2,FALSE)),"")</f>
        <v/>
      </c>
      <c r="L72" t="str">
        <f>IFERROR(IF(A72="","",VLOOKUP(入力!E72&amp;入力!H72,種目!$M$2:$O$36,3,FALSE)),"")</f>
        <v/>
      </c>
      <c r="M72" t="str">
        <f>IF(K72="","",IF(L72="t",TEXT(入力!I72,"0000000"),TEXT(入力!I72,"00000")))</f>
        <v/>
      </c>
      <c r="N72" t="str">
        <f>IF($A72="","",入力!J72)</f>
        <v/>
      </c>
      <c r="O72" t="str">
        <f>IF($A72="","",入力!K72)</f>
        <v/>
      </c>
      <c r="P72" t="str">
        <f>N72&amp;COUNTIFS($N$2:N72,N72)</f>
        <v>71</v>
      </c>
      <c r="Q72" t="str">
        <f>O72&amp;COUNTIFS($O$2:O72,O72)</f>
        <v>71</v>
      </c>
    </row>
    <row r="73" spans="1:17" x14ac:dyDescent="0.15">
      <c r="A73" t="str">
        <f>IF(入力!A73="","",28410000+入力!A73+IF(入力!E73="女",200000000,100000000))</f>
        <v/>
      </c>
      <c r="B73" t="str">
        <f>IF(A73="","",入力!B73)</f>
        <v/>
      </c>
      <c r="C73" t="str">
        <f>IF(A73="","",入力!C73)</f>
        <v/>
      </c>
      <c r="D73" t="str">
        <f>IF(A73="","",IF(入力!E73="男",1,2))</f>
        <v/>
      </c>
      <c r="E73" t="str">
        <f t="shared" si="9"/>
        <v/>
      </c>
      <c r="F73" t="str">
        <f>IF(A73="","",入力!A73)</f>
        <v/>
      </c>
      <c r="G73" t="str">
        <f>IF(A73="","",初期設定!$C$3+280000)</f>
        <v/>
      </c>
      <c r="H73" t="str">
        <f>IFERROR(IF(A73="","",VLOOKUP(入力!E73&amp;入力!F73,種目!$M$2:$O$36,2,FALSE)),"")</f>
        <v/>
      </c>
      <c r="I73" t="str">
        <f>IFERROR(IF(A73="","",VLOOKUP(入力!E73&amp;入力!F73,種目!$M$2:$O$36,3,FALSE)),"")</f>
        <v/>
      </c>
      <c r="J73" t="str">
        <f>IF(H73="","",IF(I73="t",TEXT(入力!G73,"0000000"),TEXT(入力!G73,"00000")))</f>
        <v/>
      </c>
      <c r="K73" t="str">
        <f>IFERROR(IF(A73="","",VLOOKUP(入力!E73&amp;入力!H73,種目!$M$2:$O$36,2,FALSE)),"")</f>
        <v/>
      </c>
      <c r="L73" t="str">
        <f>IFERROR(IF(A73="","",VLOOKUP(入力!E73&amp;入力!H73,種目!$M$2:$O$36,3,FALSE)),"")</f>
        <v/>
      </c>
      <c r="M73" t="str">
        <f>IF(K73="","",IF(L73="t",TEXT(入力!I73,"0000000"),TEXT(入力!I73,"00000")))</f>
        <v/>
      </c>
      <c r="N73" t="str">
        <f>IF($A73="","",入力!J73)</f>
        <v/>
      </c>
      <c r="O73" t="str">
        <f>IF($A73="","",入力!K73)</f>
        <v/>
      </c>
      <c r="P73" t="str">
        <f>N73&amp;COUNTIFS($N$2:N73,N73)</f>
        <v>72</v>
      </c>
      <c r="Q73" t="str">
        <f>O73&amp;COUNTIFS($O$2:O73,O73)</f>
        <v>72</v>
      </c>
    </row>
    <row r="74" spans="1:17" x14ac:dyDescent="0.15">
      <c r="A74" t="str">
        <f>IF(入力!A74="","",28410000+入力!A74+IF(入力!E74="女",200000000,100000000))</f>
        <v/>
      </c>
      <c r="B74" t="str">
        <f>IF(A74="","",入力!B74)</f>
        <v/>
      </c>
      <c r="C74" t="str">
        <f>IF(A74="","",入力!C74)</f>
        <v/>
      </c>
      <c r="D74" t="str">
        <f>IF(A74="","",IF(入力!E74="男",1,2))</f>
        <v/>
      </c>
      <c r="E74" t="str">
        <f t="shared" si="9"/>
        <v/>
      </c>
      <c r="F74" t="str">
        <f>IF(A74="","",入力!A74)</f>
        <v/>
      </c>
      <c r="G74" t="str">
        <f>IF(A74="","",初期設定!$C$3+280000)</f>
        <v/>
      </c>
      <c r="H74" t="str">
        <f>IFERROR(IF(A74="","",VLOOKUP(入力!E74&amp;入力!F74,種目!$M$2:$O$36,2,FALSE)),"")</f>
        <v/>
      </c>
      <c r="I74" t="str">
        <f>IFERROR(IF(A74="","",VLOOKUP(入力!E74&amp;入力!F74,種目!$M$2:$O$36,3,FALSE)),"")</f>
        <v/>
      </c>
      <c r="J74" t="str">
        <f>IF(H74="","",IF(I74="t",TEXT(入力!G74,"0000000"),TEXT(入力!G74,"00000")))</f>
        <v/>
      </c>
      <c r="K74" t="str">
        <f>IFERROR(IF(A74="","",VLOOKUP(入力!E74&amp;入力!H74,種目!$M$2:$O$36,2,FALSE)),"")</f>
        <v/>
      </c>
      <c r="L74" t="str">
        <f>IFERROR(IF(A74="","",VLOOKUP(入力!E74&amp;入力!H74,種目!$M$2:$O$36,3,FALSE)),"")</f>
        <v/>
      </c>
      <c r="M74" t="str">
        <f>IF(K74="","",IF(L74="t",TEXT(入力!I74,"0000000"),TEXT(入力!I74,"00000")))</f>
        <v/>
      </c>
      <c r="N74" t="str">
        <f>IF($A74="","",入力!J74)</f>
        <v/>
      </c>
      <c r="O74" t="str">
        <f>IF($A74="","",入力!K74)</f>
        <v/>
      </c>
      <c r="P74" t="str">
        <f>N74&amp;COUNTIFS($N$2:N74,N74)</f>
        <v>73</v>
      </c>
      <c r="Q74" t="str">
        <f>O74&amp;COUNTIFS($O$2:O74,O74)</f>
        <v>73</v>
      </c>
    </row>
    <row r="75" spans="1:17" x14ac:dyDescent="0.15">
      <c r="A75" t="str">
        <f>IF(入力!A75="","",28410000+入力!A75+IF(入力!E75="女",200000000,100000000))</f>
        <v/>
      </c>
      <c r="B75" t="str">
        <f>IF(A75="","",入力!B75)</f>
        <v/>
      </c>
      <c r="C75" t="str">
        <f>IF(A75="","",入力!C75)</f>
        <v/>
      </c>
      <c r="D75" t="str">
        <f>IF(A75="","",IF(入力!E75="男",1,2))</f>
        <v/>
      </c>
      <c r="E75" t="str">
        <f t="shared" si="9"/>
        <v/>
      </c>
      <c r="F75" t="str">
        <f>IF(A75="","",入力!A75)</f>
        <v/>
      </c>
      <c r="G75" t="str">
        <f>IF(A75="","",初期設定!$C$3+280000)</f>
        <v/>
      </c>
      <c r="H75" t="str">
        <f>IFERROR(IF(A75="","",VLOOKUP(入力!E75&amp;入力!F75,種目!$M$2:$O$36,2,FALSE)),"")</f>
        <v/>
      </c>
      <c r="I75" t="str">
        <f>IFERROR(IF(A75="","",VLOOKUP(入力!E75&amp;入力!F75,種目!$M$2:$O$36,3,FALSE)),"")</f>
        <v/>
      </c>
      <c r="J75" t="str">
        <f>IF(H75="","",IF(I75="t",TEXT(入力!G75,"0000000"),TEXT(入力!G75,"00000")))</f>
        <v/>
      </c>
      <c r="K75" t="str">
        <f>IFERROR(IF(A75="","",VLOOKUP(入力!E75&amp;入力!H75,種目!$M$2:$O$36,2,FALSE)),"")</f>
        <v/>
      </c>
      <c r="L75" t="str">
        <f>IFERROR(IF(A75="","",VLOOKUP(入力!E75&amp;入力!H75,種目!$M$2:$O$36,3,FALSE)),"")</f>
        <v/>
      </c>
      <c r="M75" t="str">
        <f>IF(K75="","",IF(L75="t",TEXT(入力!I75,"0000000"),TEXT(入力!I75,"00000")))</f>
        <v/>
      </c>
      <c r="N75" t="str">
        <f>IF($A75="","",入力!J75)</f>
        <v/>
      </c>
      <c r="O75" t="str">
        <f>IF($A75="","",入力!K75)</f>
        <v/>
      </c>
      <c r="P75" t="str">
        <f>N75&amp;COUNTIFS($N$2:N75,N75)</f>
        <v>74</v>
      </c>
      <c r="Q75" t="str">
        <f>O75&amp;COUNTIFS($O$2:O75,O75)</f>
        <v>74</v>
      </c>
    </row>
    <row r="76" spans="1:17" x14ac:dyDescent="0.15">
      <c r="A76" t="str">
        <f>IF(入力!A76="","",28410000+入力!A76+IF(入力!E76="女",200000000,100000000))</f>
        <v/>
      </c>
      <c r="B76" t="str">
        <f>IF(A76="","",入力!B76)</f>
        <v/>
      </c>
      <c r="C76" t="str">
        <f>IF(A76="","",入力!C76)</f>
        <v/>
      </c>
      <c r="D76" t="str">
        <f>IF(A76="","",IF(入力!E76="男",1,2))</f>
        <v/>
      </c>
      <c r="E76" t="str">
        <f t="shared" si="9"/>
        <v/>
      </c>
      <c r="F76" t="str">
        <f>IF(A76="","",入力!A76)</f>
        <v/>
      </c>
      <c r="G76" t="str">
        <f>IF(A76="","",初期設定!$C$3+280000)</f>
        <v/>
      </c>
      <c r="H76" t="str">
        <f>IFERROR(IF(A76="","",VLOOKUP(入力!E76&amp;入力!F76,種目!$M$2:$O$36,2,FALSE)),"")</f>
        <v/>
      </c>
      <c r="I76" t="str">
        <f>IFERROR(IF(A76="","",VLOOKUP(入力!E76&amp;入力!F76,種目!$M$2:$O$36,3,FALSE)),"")</f>
        <v/>
      </c>
      <c r="J76" t="str">
        <f>IF(H76="","",IF(I76="t",TEXT(入力!G76,"0000000"),TEXT(入力!G76,"00000")))</f>
        <v/>
      </c>
      <c r="K76" t="str">
        <f>IFERROR(IF(A76="","",VLOOKUP(入力!E76&amp;入力!H76,種目!$M$2:$O$36,2,FALSE)),"")</f>
        <v/>
      </c>
      <c r="L76" t="str">
        <f>IFERROR(IF(A76="","",VLOOKUP(入力!E76&amp;入力!H76,種目!$M$2:$O$36,3,FALSE)),"")</f>
        <v/>
      </c>
      <c r="M76" t="str">
        <f>IF(K76="","",IF(L76="t",TEXT(入力!I76,"0000000"),TEXT(入力!I76,"00000")))</f>
        <v/>
      </c>
      <c r="N76" t="str">
        <f>IF($A76="","",入力!J76)</f>
        <v/>
      </c>
      <c r="O76" t="str">
        <f>IF($A76="","",入力!K76)</f>
        <v/>
      </c>
      <c r="P76" t="str">
        <f>N76&amp;COUNTIFS($N$2:N76,N76)</f>
        <v>75</v>
      </c>
      <c r="Q76" t="str">
        <f>O76&amp;COUNTIFS($O$2:O76,O76)</f>
        <v>75</v>
      </c>
    </row>
    <row r="77" spans="1:17" x14ac:dyDescent="0.15">
      <c r="A77" t="str">
        <f>IF(入力!A77="","",28410000+入力!A77+IF(入力!E77="女",200000000,100000000))</f>
        <v/>
      </c>
      <c r="B77" t="str">
        <f>IF(A77="","",入力!B77)</f>
        <v/>
      </c>
      <c r="C77" t="str">
        <f>IF(A77="","",入力!C77)</f>
        <v/>
      </c>
      <c r="D77" t="str">
        <f>IF(A77="","",IF(入力!E77="男",1,2))</f>
        <v/>
      </c>
      <c r="E77" t="str">
        <f t="shared" si="9"/>
        <v/>
      </c>
      <c r="F77" t="str">
        <f>IF(A77="","",入力!A77)</f>
        <v/>
      </c>
      <c r="G77" t="str">
        <f>IF(A77="","",初期設定!$C$3+280000)</f>
        <v/>
      </c>
      <c r="H77" t="str">
        <f>IFERROR(IF(A77="","",VLOOKUP(入力!E77&amp;入力!F77,種目!$M$2:$O$36,2,FALSE)),"")</f>
        <v/>
      </c>
      <c r="I77" t="str">
        <f>IFERROR(IF(A77="","",VLOOKUP(入力!E77&amp;入力!F77,種目!$M$2:$O$36,3,FALSE)),"")</f>
        <v/>
      </c>
      <c r="J77" t="str">
        <f>IF(H77="","",IF(I77="t",TEXT(入力!G77,"0000000"),TEXT(入力!G77,"00000")))</f>
        <v/>
      </c>
      <c r="K77" t="str">
        <f>IFERROR(IF(A77="","",VLOOKUP(入力!E77&amp;入力!H77,種目!$M$2:$O$36,2,FALSE)),"")</f>
        <v/>
      </c>
      <c r="L77" t="str">
        <f>IFERROR(IF(A77="","",VLOOKUP(入力!E77&amp;入力!H77,種目!$M$2:$O$36,3,FALSE)),"")</f>
        <v/>
      </c>
      <c r="M77" t="str">
        <f>IF(K77="","",IF(L77="t",TEXT(入力!I77,"0000000"),TEXT(入力!I77,"00000")))</f>
        <v/>
      </c>
      <c r="N77" t="str">
        <f>IF($A77="","",入力!J77)</f>
        <v/>
      </c>
      <c r="O77" t="str">
        <f>IF($A77="","",入力!K77)</f>
        <v/>
      </c>
      <c r="P77" t="str">
        <f>N77&amp;COUNTIFS($N$2:N77,N77)</f>
        <v>76</v>
      </c>
      <c r="Q77" t="str">
        <f>O77&amp;COUNTIFS($O$2:O77,O77)</f>
        <v>76</v>
      </c>
    </row>
    <row r="78" spans="1:17" x14ac:dyDescent="0.15">
      <c r="A78" t="str">
        <f>IF(入力!A78="","",28410000+入力!A78+IF(入力!E78="女",200000000,100000000))</f>
        <v/>
      </c>
      <c r="B78" t="str">
        <f>IF(A78="","",入力!B78)</f>
        <v/>
      </c>
      <c r="C78" t="str">
        <f>IF(A78="","",入力!C78)</f>
        <v/>
      </c>
      <c r="D78" t="str">
        <f>IF(A78="","",IF(入力!E78="男",1,2))</f>
        <v/>
      </c>
      <c r="E78" t="str">
        <f t="shared" si="9"/>
        <v/>
      </c>
      <c r="F78" t="str">
        <f>IF(A78="","",入力!A78)</f>
        <v/>
      </c>
      <c r="G78" t="str">
        <f>IF(A78="","",初期設定!$C$3+280000)</f>
        <v/>
      </c>
      <c r="H78" t="str">
        <f>IFERROR(IF(A78="","",VLOOKUP(入力!E78&amp;入力!F78,種目!$M$2:$O$36,2,FALSE)),"")</f>
        <v/>
      </c>
      <c r="I78" t="str">
        <f>IFERROR(IF(A78="","",VLOOKUP(入力!E78&amp;入力!F78,種目!$M$2:$O$36,3,FALSE)),"")</f>
        <v/>
      </c>
      <c r="J78" t="str">
        <f>IF(H78="","",IF(I78="t",TEXT(入力!G78,"0000000"),TEXT(入力!G78,"00000")))</f>
        <v/>
      </c>
      <c r="K78" t="str">
        <f>IFERROR(IF(A78="","",VLOOKUP(入力!E78&amp;入力!H78,種目!$M$2:$O$36,2,FALSE)),"")</f>
        <v/>
      </c>
      <c r="L78" t="str">
        <f>IFERROR(IF(A78="","",VLOOKUP(入力!E78&amp;入力!H78,種目!$M$2:$O$36,3,FALSE)),"")</f>
        <v/>
      </c>
      <c r="M78" t="str">
        <f>IF(K78="","",IF(L78="t",TEXT(入力!I78,"0000000"),TEXT(入力!I78,"00000")))</f>
        <v/>
      </c>
      <c r="N78" t="str">
        <f>IF($A78="","",入力!J78)</f>
        <v/>
      </c>
      <c r="O78" t="str">
        <f>IF($A78="","",入力!K78)</f>
        <v/>
      </c>
      <c r="P78" t="str">
        <f>N78&amp;COUNTIFS($N$2:N78,N78)</f>
        <v>77</v>
      </c>
      <c r="Q78" t="str">
        <f>O78&amp;COUNTIFS($O$2:O78,O78)</f>
        <v>77</v>
      </c>
    </row>
    <row r="79" spans="1:17" x14ac:dyDescent="0.15">
      <c r="A79" t="str">
        <f>IF(入力!A79="","",28410000+入力!A79+IF(入力!E79="女",200000000,100000000))</f>
        <v/>
      </c>
      <c r="B79" t="str">
        <f>IF(A79="","",入力!B79)</f>
        <v/>
      </c>
      <c r="C79" t="str">
        <f>IF(A79="","",入力!C79)</f>
        <v/>
      </c>
      <c r="D79" t="str">
        <f>IF(A79="","",IF(入力!E79="男",1,2))</f>
        <v/>
      </c>
      <c r="E79" t="str">
        <f t="shared" si="9"/>
        <v/>
      </c>
      <c r="F79" t="str">
        <f>IF(A79="","",入力!A79)</f>
        <v/>
      </c>
      <c r="G79" t="str">
        <f>IF(A79="","",初期設定!$C$3+280000)</f>
        <v/>
      </c>
      <c r="H79" t="str">
        <f>IFERROR(IF(A79="","",VLOOKUP(入力!E79&amp;入力!F79,種目!$M$2:$O$36,2,FALSE)),"")</f>
        <v/>
      </c>
      <c r="I79" t="str">
        <f>IFERROR(IF(A79="","",VLOOKUP(入力!E79&amp;入力!F79,種目!$M$2:$O$36,3,FALSE)),"")</f>
        <v/>
      </c>
      <c r="J79" t="str">
        <f>IF(H79="","",IF(I79="t",TEXT(入力!G79,"0000000"),TEXT(入力!G79,"00000")))</f>
        <v/>
      </c>
      <c r="K79" t="str">
        <f>IFERROR(IF(A79="","",VLOOKUP(入力!E79&amp;入力!H79,種目!$M$2:$O$36,2,FALSE)),"")</f>
        <v/>
      </c>
      <c r="L79" t="str">
        <f>IFERROR(IF(A79="","",VLOOKUP(入力!E79&amp;入力!H79,種目!$M$2:$O$36,3,FALSE)),"")</f>
        <v/>
      </c>
      <c r="M79" t="str">
        <f>IF(K79="","",IF(L79="t",TEXT(入力!I79,"0000000"),TEXT(入力!I79,"00000")))</f>
        <v/>
      </c>
      <c r="N79" t="str">
        <f>IF($A79="","",入力!J79)</f>
        <v/>
      </c>
      <c r="O79" t="str">
        <f>IF($A79="","",入力!K79)</f>
        <v/>
      </c>
      <c r="P79" t="str">
        <f>N79&amp;COUNTIFS($N$2:N79,N79)</f>
        <v>78</v>
      </c>
      <c r="Q79" t="str">
        <f>O79&amp;COUNTIFS($O$2:O79,O79)</f>
        <v>78</v>
      </c>
    </row>
    <row r="80" spans="1:17" x14ac:dyDescent="0.15">
      <c r="A80" t="str">
        <f>IF(入力!A80="","",28410000+入力!A80+IF(入力!E80="女",200000000,100000000))</f>
        <v/>
      </c>
      <c r="B80" t="str">
        <f>IF(A80="","",入力!B80)</f>
        <v/>
      </c>
      <c r="C80" t="str">
        <f>IF(A80="","",入力!C80)</f>
        <v/>
      </c>
      <c r="D80" t="str">
        <f>IF(A80="","",IF(入力!E80="男",1,2))</f>
        <v/>
      </c>
      <c r="E80" t="str">
        <f t="shared" si="9"/>
        <v/>
      </c>
      <c r="F80" t="str">
        <f>IF(A80="","",入力!A80)</f>
        <v/>
      </c>
      <c r="G80" t="str">
        <f>IF(A80="","",初期設定!$C$3+280000)</f>
        <v/>
      </c>
      <c r="H80" t="str">
        <f>IFERROR(IF(A80="","",VLOOKUP(入力!E80&amp;入力!F80,種目!$M$2:$O$36,2,FALSE)),"")</f>
        <v/>
      </c>
      <c r="I80" t="str">
        <f>IFERROR(IF(A80="","",VLOOKUP(入力!E80&amp;入力!F80,種目!$M$2:$O$36,3,FALSE)),"")</f>
        <v/>
      </c>
      <c r="J80" t="str">
        <f>IF(H80="","",IF(I80="t",TEXT(入力!G80,"0000000"),TEXT(入力!G80,"00000")))</f>
        <v/>
      </c>
      <c r="K80" t="str">
        <f>IFERROR(IF(A80="","",VLOOKUP(入力!E80&amp;入力!H80,種目!$M$2:$O$36,2,FALSE)),"")</f>
        <v/>
      </c>
      <c r="L80" t="str">
        <f>IFERROR(IF(A80="","",VLOOKUP(入力!E80&amp;入力!H80,種目!$M$2:$O$36,3,FALSE)),"")</f>
        <v/>
      </c>
      <c r="M80" t="str">
        <f>IF(K80="","",IF(L80="t",TEXT(入力!I80,"0000000"),TEXT(入力!I80,"00000")))</f>
        <v/>
      </c>
      <c r="N80" t="str">
        <f>IF($A80="","",入力!J80)</f>
        <v/>
      </c>
      <c r="O80" t="str">
        <f>IF($A80="","",入力!K80)</f>
        <v/>
      </c>
      <c r="P80" t="str">
        <f>N80&amp;COUNTIFS($N$2:N80,N80)</f>
        <v>79</v>
      </c>
      <c r="Q80" t="str">
        <f>O80&amp;COUNTIFS($O$2:O80,O80)</f>
        <v>79</v>
      </c>
    </row>
    <row r="81" spans="1:17" x14ac:dyDescent="0.15">
      <c r="A81" t="str">
        <f>IF(入力!A81="","",28410000+入力!A81+IF(入力!E81="女",200000000,100000000))</f>
        <v/>
      </c>
      <c r="B81" t="str">
        <f>IF(A81="","",入力!B81)</f>
        <v/>
      </c>
      <c r="C81" t="str">
        <f>IF(A81="","",入力!C81)</f>
        <v/>
      </c>
      <c r="D81" t="str">
        <f>IF(A81="","",IF(入力!E81="男",1,2))</f>
        <v/>
      </c>
      <c r="E81" t="str">
        <f t="shared" si="9"/>
        <v/>
      </c>
      <c r="F81" t="str">
        <f>IF(A81="","",入力!A81)</f>
        <v/>
      </c>
      <c r="G81" t="str">
        <f>IF(A81="","",初期設定!$C$3+280000)</f>
        <v/>
      </c>
      <c r="H81" t="str">
        <f>IFERROR(IF(A81="","",VLOOKUP(入力!E81&amp;入力!F81,種目!$M$2:$O$36,2,FALSE)),"")</f>
        <v/>
      </c>
      <c r="I81" t="str">
        <f>IFERROR(IF(A81="","",VLOOKUP(入力!E81&amp;入力!F81,種目!$M$2:$O$36,3,FALSE)),"")</f>
        <v/>
      </c>
      <c r="J81" t="str">
        <f>IF(H81="","",IF(I81="t",TEXT(入力!G81,"0000000"),TEXT(入力!G81,"00000")))</f>
        <v/>
      </c>
      <c r="K81" t="str">
        <f>IFERROR(IF(A81="","",VLOOKUP(入力!E81&amp;入力!H81,種目!$M$2:$O$36,2,FALSE)),"")</f>
        <v/>
      </c>
      <c r="L81" t="str">
        <f>IFERROR(IF(A81="","",VLOOKUP(入力!E81&amp;入力!H81,種目!$M$2:$O$36,3,FALSE)),"")</f>
        <v/>
      </c>
      <c r="M81" t="str">
        <f>IF(K81="","",IF(L81="t",TEXT(入力!I81,"0000000"),TEXT(入力!I81,"00000")))</f>
        <v/>
      </c>
      <c r="N81" t="str">
        <f>IF($A81="","",入力!J81)</f>
        <v/>
      </c>
      <c r="O81" t="str">
        <f>IF($A81="","",入力!K81)</f>
        <v/>
      </c>
      <c r="P81" t="str">
        <f>N81&amp;COUNTIFS($N$2:N81,N81)</f>
        <v>80</v>
      </c>
      <c r="Q81" t="str">
        <f>O81&amp;COUNTIFS($O$2:O81,O81)</f>
        <v>80</v>
      </c>
    </row>
    <row r="82" spans="1:17" x14ac:dyDescent="0.15">
      <c r="A82" t="str">
        <f>IF(入力!A82="","",28410000+入力!A82+IF(入力!E82="女",200000000,100000000))</f>
        <v/>
      </c>
      <c r="B82" t="str">
        <f>IF(A82="","",入力!B82)</f>
        <v/>
      </c>
      <c r="C82" t="str">
        <f>IF(A82="","",入力!C82)</f>
        <v/>
      </c>
      <c r="D82" t="str">
        <f>IF(A82="","",IF(入力!E82="男",1,2))</f>
        <v/>
      </c>
      <c r="E82" t="str">
        <f t="shared" si="9"/>
        <v/>
      </c>
      <c r="F82" t="str">
        <f>IF(A82="","",入力!A82)</f>
        <v/>
      </c>
      <c r="G82" t="str">
        <f>IF(A82="","",初期設定!$C$3+280000)</f>
        <v/>
      </c>
      <c r="H82" t="str">
        <f>IFERROR(IF(A82="","",VLOOKUP(入力!E82&amp;入力!F82,種目!$M$2:$O$36,2,FALSE)),"")</f>
        <v/>
      </c>
      <c r="I82" t="str">
        <f>IFERROR(IF(A82="","",VLOOKUP(入力!E82&amp;入力!F82,種目!$M$2:$O$36,3,FALSE)),"")</f>
        <v/>
      </c>
      <c r="J82" t="str">
        <f>IF(H82="","",IF(I82="t",TEXT(入力!G82,"0000000"),TEXT(入力!G82,"00000")))</f>
        <v/>
      </c>
      <c r="K82" t="str">
        <f>IFERROR(IF(A82="","",VLOOKUP(入力!E82&amp;入力!H82,種目!$M$2:$O$36,2,FALSE)),"")</f>
        <v/>
      </c>
      <c r="L82" t="str">
        <f>IFERROR(IF(A82="","",VLOOKUP(入力!E82&amp;入力!H82,種目!$M$2:$O$36,3,FALSE)),"")</f>
        <v/>
      </c>
      <c r="M82" t="str">
        <f>IF(K82="","",IF(L82="t",TEXT(入力!I82,"0000000"),TEXT(入力!I82,"00000")))</f>
        <v/>
      </c>
      <c r="N82" t="str">
        <f>IF($A82="","",入力!J82)</f>
        <v/>
      </c>
      <c r="O82" t="str">
        <f>IF($A82="","",入力!K82)</f>
        <v/>
      </c>
      <c r="P82" t="str">
        <f>N82&amp;COUNTIFS($N$2:N82,N82)</f>
        <v>81</v>
      </c>
      <c r="Q82" t="str">
        <f>O82&amp;COUNTIFS($O$2:O82,O82)</f>
        <v>81</v>
      </c>
    </row>
    <row r="83" spans="1:17" x14ac:dyDescent="0.15">
      <c r="A83" t="str">
        <f>IF(入力!A83="","",28410000+入力!A83+IF(入力!E83="女",200000000,100000000))</f>
        <v/>
      </c>
      <c r="B83" t="str">
        <f>IF(A83="","",入力!B83)</f>
        <v/>
      </c>
      <c r="C83" t="str">
        <f>IF(A83="","",入力!C83)</f>
        <v/>
      </c>
      <c r="D83" t="str">
        <f>IF(A83="","",IF(入力!E83="男",1,2))</f>
        <v/>
      </c>
      <c r="E83" t="str">
        <f t="shared" si="9"/>
        <v/>
      </c>
      <c r="F83" t="str">
        <f>IF(A83="","",入力!A83)</f>
        <v/>
      </c>
      <c r="G83" t="str">
        <f>IF(A83="","",初期設定!$C$3+280000)</f>
        <v/>
      </c>
      <c r="H83" t="str">
        <f>IFERROR(IF(A83="","",VLOOKUP(入力!E83&amp;入力!F83,種目!$M$2:$O$36,2,FALSE)),"")</f>
        <v/>
      </c>
      <c r="I83" t="str">
        <f>IFERROR(IF(A83="","",VLOOKUP(入力!E83&amp;入力!F83,種目!$M$2:$O$36,3,FALSE)),"")</f>
        <v/>
      </c>
      <c r="J83" t="str">
        <f>IF(H83="","",IF(I83="t",TEXT(入力!G83,"0000000"),TEXT(入力!G83,"00000")))</f>
        <v/>
      </c>
      <c r="K83" t="str">
        <f>IFERROR(IF(A83="","",VLOOKUP(入力!E83&amp;入力!H83,種目!$M$2:$O$36,2,FALSE)),"")</f>
        <v/>
      </c>
      <c r="L83" t="str">
        <f>IFERROR(IF(A83="","",VLOOKUP(入力!E83&amp;入力!H83,種目!$M$2:$O$36,3,FALSE)),"")</f>
        <v/>
      </c>
      <c r="M83" t="str">
        <f>IF(K83="","",IF(L83="t",TEXT(入力!I83,"0000000"),TEXT(入力!I83,"00000")))</f>
        <v/>
      </c>
      <c r="N83" t="str">
        <f>IF($A83="","",入力!J83)</f>
        <v/>
      </c>
      <c r="O83" t="str">
        <f>IF($A83="","",入力!K83)</f>
        <v/>
      </c>
      <c r="P83" t="str">
        <f>N83&amp;COUNTIFS($N$2:N83,N83)</f>
        <v>82</v>
      </c>
      <c r="Q83" t="str">
        <f>O83&amp;COUNTIFS($O$2:O83,O83)</f>
        <v>82</v>
      </c>
    </row>
    <row r="84" spans="1:17" x14ac:dyDescent="0.15">
      <c r="A84" t="str">
        <f>IF(入力!A84="","",28410000+入力!A84+IF(入力!E84="女",200000000,100000000))</f>
        <v/>
      </c>
      <c r="B84" t="str">
        <f>IF(A84="","",入力!B84)</f>
        <v/>
      </c>
      <c r="C84" t="str">
        <f>IF(A84="","",入力!C84)</f>
        <v/>
      </c>
      <c r="D84" t="str">
        <f>IF(A84="","",IF(入力!E84="男",1,2))</f>
        <v/>
      </c>
      <c r="E84" t="str">
        <f t="shared" si="9"/>
        <v/>
      </c>
      <c r="F84" t="str">
        <f>IF(A84="","",入力!A84)</f>
        <v/>
      </c>
      <c r="G84" t="str">
        <f>IF(A84="","",初期設定!$C$3+280000)</f>
        <v/>
      </c>
      <c r="H84" t="str">
        <f>IFERROR(IF(A84="","",VLOOKUP(入力!E84&amp;入力!F84,種目!$M$2:$O$36,2,FALSE)),"")</f>
        <v/>
      </c>
      <c r="I84" t="str">
        <f>IFERROR(IF(A84="","",VLOOKUP(入力!E84&amp;入力!F84,種目!$M$2:$O$36,3,FALSE)),"")</f>
        <v/>
      </c>
      <c r="J84" t="str">
        <f>IF(H84="","",IF(I84="t",TEXT(入力!G84,"0000000"),TEXT(入力!G84,"00000")))</f>
        <v/>
      </c>
      <c r="K84" t="str">
        <f>IFERROR(IF(A84="","",VLOOKUP(入力!E84&amp;入力!H84,種目!$M$2:$O$36,2,FALSE)),"")</f>
        <v/>
      </c>
      <c r="L84" t="str">
        <f>IFERROR(IF(A84="","",VLOOKUP(入力!E84&amp;入力!H84,種目!$M$2:$O$36,3,FALSE)),"")</f>
        <v/>
      </c>
      <c r="M84" t="str">
        <f>IF(K84="","",IF(L84="t",TEXT(入力!I84,"0000000"),TEXT(入力!I84,"00000")))</f>
        <v/>
      </c>
      <c r="N84" t="str">
        <f>IF($A84="","",入力!J84)</f>
        <v/>
      </c>
      <c r="O84" t="str">
        <f>IF($A84="","",入力!K84)</f>
        <v/>
      </c>
      <c r="P84" t="str">
        <f>N84&amp;COUNTIFS($N$2:N84,N84)</f>
        <v>83</v>
      </c>
      <c r="Q84" t="str">
        <f>O84&amp;COUNTIFS($O$2:O84,O84)</f>
        <v>83</v>
      </c>
    </row>
    <row r="85" spans="1:17" x14ac:dyDescent="0.15">
      <c r="A85" t="str">
        <f>IF(入力!A85="","",28410000+入力!A85+IF(入力!E85="女",200000000,100000000))</f>
        <v/>
      </c>
      <c r="B85" t="str">
        <f>IF(A85="","",入力!B85)</f>
        <v/>
      </c>
      <c r="C85" t="str">
        <f>IF(A85="","",入力!C85)</f>
        <v/>
      </c>
      <c r="D85" t="str">
        <f>IF(A85="","",IF(入力!E85="男",1,2))</f>
        <v/>
      </c>
      <c r="E85" t="str">
        <f t="shared" si="9"/>
        <v/>
      </c>
      <c r="F85" t="str">
        <f>IF(A85="","",入力!A85)</f>
        <v/>
      </c>
      <c r="G85" t="str">
        <f>IF(A85="","",初期設定!$C$3+280000)</f>
        <v/>
      </c>
      <c r="H85" t="str">
        <f>IFERROR(IF(A85="","",VLOOKUP(入力!E85&amp;入力!F85,種目!$M$2:$O$36,2,FALSE)),"")</f>
        <v/>
      </c>
      <c r="I85" t="str">
        <f>IFERROR(IF(A85="","",VLOOKUP(入力!E85&amp;入力!F85,種目!$M$2:$O$36,3,FALSE)),"")</f>
        <v/>
      </c>
      <c r="J85" t="str">
        <f>IF(H85="","",IF(I85="t",TEXT(入力!G85,"0000000"),TEXT(入力!G85,"00000")))</f>
        <v/>
      </c>
      <c r="K85" t="str">
        <f>IFERROR(IF(A85="","",VLOOKUP(入力!E85&amp;入力!H85,種目!$M$2:$O$36,2,FALSE)),"")</f>
        <v/>
      </c>
      <c r="L85" t="str">
        <f>IFERROR(IF(A85="","",VLOOKUP(入力!E85&amp;入力!H85,種目!$M$2:$O$36,3,FALSE)),"")</f>
        <v/>
      </c>
      <c r="M85" t="str">
        <f>IF(K85="","",IF(L85="t",TEXT(入力!I85,"0000000"),TEXT(入力!I85,"00000")))</f>
        <v/>
      </c>
      <c r="N85" t="str">
        <f>IF($A85="","",入力!J85)</f>
        <v/>
      </c>
      <c r="O85" t="str">
        <f>IF($A85="","",入力!K85)</f>
        <v/>
      </c>
      <c r="P85" t="str">
        <f>N85&amp;COUNTIFS($N$2:N85,N85)</f>
        <v>84</v>
      </c>
      <c r="Q85" t="str">
        <f>O85&amp;COUNTIFS($O$2:O85,O85)</f>
        <v>84</v>
      </c>
    </row>
    <row r="86" spans="1:17" x14ac:dyDescent="0.15">
      <c r="A86" t="str">
        <f>IF(入力!A86="","",28410000+入力!A86+IF(入力!E86="女",200000000,100000000))</f>
        <v/>
      </c>
      <c r="B86" t="str">
        <f>IF(A86="","",入力!B86)</f>
        <v/>
      </c>
      <c r="C86" t="str">
        <f>IF(A86="","",入力!C86)</f>
        <v/>
      </c>
      <c r="D86" t="str">
        <f>IF(A86="","",IF(入力!E86="男",1,2))</f>
        <v/>
      </c>
      <c r="E86" t="str">
        <f t="shared" si="9"/>
        <v/>
      </c>
      <c r="F86" t="str">
        <f>IF(A86="","",入力!A86)</f>
        <v/>
      </c>
      <c r="G86" t="str">
        <f>IF(A86="","",初期設定!$C$3+280000)</f>
        <v/>
      </c>
      <c r="H86" t="str">
        <f>IFERROR(IF(A86="","",VLOOKUP(入力!E86&amp;入力!F86,種目!$M$2:$O$36,2,FALSE)),"")</f>
        <v/>
      </c>
      <c r="I86" t="str">
        <f>IFERROR(IF(A86="","",VLOOKUP(入力!E86&amp;入力!F86,種目!$M$2:$O$36,3,FALSE)),"")</f>
        <v/>
      </c>
      <c r="J86" t="str">
        <f>IF(H86="","",IF(I86="t",TEXT(入力!G86,"0000000"),TEXT(入力!G86,"00000")))</f>
        <v/>
      </c>
      <c r="K86" t="str">
        <f>IFERROR(IF(A86="","",VLOOKUP(入力!E86&amp;入力!H86,種目!$M$2:$O$36,2,FALSE)),"")</f>
        <v/>
      </c>
      <c r="L86" t="str">
        <f>IFERROR(IF(A86="","",VLOOKUP(入力!E86&amp;入力!H86,種目!$M$2:$O$36,3,FALSE)),"")</f>
        <v/>
      </c>
      <c r="M86" t="str">
        <f>IF(K86="","",IF(L86="t",TEXT(入力!I86,"0000000"),TEXT(入力!I86,"00000")))</f>
        <v/>
      </c>
      <c r="N86" t="str">
        <f>IF($A86="","",入力!J86)</f>
        <v/>
      </c>
      <c r="O86" t="str">
        <f>IF($A86="","",入力!K86)</f>
        <v/>
      </c>
      <c r="P86" t="str">
        <f>N86&amp;COUNTIFS($N$2:N86,N86)</f>
        <v>85</v>
      </c>
      <c r="Q86" t="str">
        <f>O86&amp;COUNTIFS($O$2:O86,O86)</f>
        <v>85</v>
      </c>
    </row>
    <row r="87" spans="1:17" x14ac:dyDescent="0.15">
      <c r="A87" t="str">
        <f>IF(入力!A87="","",28410000+入力!A87+IF(入力!E87="女",200000000,100000000))</f>
        <v/>
      </c>
      <c r="B87" t="str">
        <f>IF(A87="","",入力!B87)</f>
        <v/>
      </c>
      <c r="C87" t="str">
        <f>IF(A87="","",入力!C87)</f>
        <v/>
      </c>
      <c r="D87" t="str">
        <f>IF(A87="","",IF(入力!E87="男",1,2))</f>
        <v/>
      </c>
      <c r="E87" t="str">
        <f t="shared" si="9"/>
        <v/>
      </c>
      <c r="F87" t="str">
        <f>IF(A87="","",入力!A87)</f>
        <v/>
      </c>
      <c r="G87" t="str">
        <f>IF(A87="","",初期設定!$C$3+280000)</f>
        <v/>
      </c>
      <c r="H87" t="str">
        <f>IFERROR(IF(A87="","",VLOOKUP(入力!E87&amp;入力!F87,種目!$M$2:$O$36,2,FALSE)),"")</f>
        <v/>
      </c>
      <c r="I87" t="str">
        <f>IFERROR(IF(A87="","",VLOOKUP(入力!E87&amp;入力!F87,種目!$M$2:$O$36,3,FALSE)),"")</f>
        <v/>
      </c>
      <c r="J87" t="str">
        <f>IF(H87="","",IF(I87="t",TEXT(入力!G87,"0000000"),TEXT(入力!G87,"00000")))</f>
        <v/>
      </c>
      <c r="K87" t="str">
        <f>IFERROR(IF(A87="","",VLOOKUP(入力!E87&amp;入力!H87,種目!$M$2:$O$36,2,FALSE)),"")</f>
        <v/>
      </c>
      <c r="L87" t="str">
        <f>IFERROR(IF(A87="","",VLOOKUP(入力!E87&amp;入力!H87,種目!$M$2:$O$36,3,FALSE)),"")</f>
        <v/>
      </c>
      <c r="M87" t="str">
        <f>IF(K87="","",IF(L87="t",TEXT(入力!I87,"0000000"),TEXT(入力!I87,"00000")))</f>
        <v/>
      </c>
      <c r="N87" t="str">
        <f>IF($A87="","",入力!J87)</f>
        <v/>
      </c>
      <c r="O87" t="str">
        <f>IF($A87="","",入力!K87)</f>
        <v/>
      </c>
      <c r="P87" t="str">
        <f>N87&amp;COUNTIFS($N$2:N87,N87)</f>
        <v>86</v>
      </c>
      <c r="Q87" t="str">
        <f>O87&amp;COUNTIFS($O$2:O87,O87)</f>
        <v>86</v>
      </c>
    </row>
    <row r="88" spans="1:17" x14ac:dyDescent="0.15">
      <c r="A88" t="str">
        <f>IF(入力!A88="","",28410000+入力!A88+IF(入力!E88="女",200000000,100000000))</f>
        <v/>
      </c>
      <c r="B88" t="str">
        <f>IF(A88="","",入力!B88)</f>
        <v/>
      </c>
      <c r="C88" t="str">
        <f>IF(A88="","",入力!C88)</f>
        <v/>
      </c>
      <c r="D88" t="str">
        <f>IF(A88="","",IF(入力!E88="男",1,2))</f>
        <v/>
      </c>
      <c r="E88" t="str">
        <f t="shared" si="9"/>
        <v/>
      </c>
      <c r="F88" t="str">
        <f>IF(A88="","",入力!A88)</f>
        <v/>
      </c>
      <c r="G88" t="str">
        <f>IF(A88="","",初期設定!$C$3+280000)</f>
        <v/>
      </c>
      <c r="H88" t="str">
        <f>IFERROR(IF(A88="","",VLOOKUP(入力!E88&amp;入力!F88,種目!$M$2:$O$36,2,FALSE)),"")</f>
        <v/>
      </c>
      <c r="I88" t="str">
        <f>IFERROR(IF(A88="","",VLOOKUP(入力!E88&amp;入力!F88,種目!$M$2:$O$36,3,FALSE)),"")</f>
        <v/>
      </c>
      <c r="J88" t="str">
        <f>IF(H88="","",IF(I88="t",TEXT(入力!G88,"0000000"),TEXT(入力!G88,"00000")))</f>
        <v/>
      </c>
      <c r="K88" t="str">
        <f>IFERROR(IF(A88="","",VLOOKUP(入力!E88&amp;入力!H88,種目!$M$2:$O$36,2,FALSE)),"")</f>
        <v/>
      </c>
      <c r="L88" t="str">
        <f>IFERROR(IF(A88="","",VLOOKUP(入力!E88&amp;入力!H88,種目!$M$2:$O$36,3,FALSE)),"")</f>
        <v/>
      </c>
      <c r="M88" t="str">
        <f>IF(K88="","",IF(L88="t",TEXT(入力!I88,"0000000"),TEXT(入力!I88,"00000")))</f>
        <v/>
      </c>
      <c r="N88" t="str">
        <f>IF($A88="","",入力!J88)</f>
        <v/>
      </c>
      <c r="O88" t="str">
        <f>IF($A88="","",入力!K88)</f>
        <v/>
      </c>
      <c r="P88" t="str">
        <f>N88&amp;COUNTIFS($N$2:N88,N88)</f>
        <v>87</v>
      </c>
      <c r="Q88" t="str">
        <f>O88&amp;COUNTIFS($O$2:O88,O88)</f>
        <v>87</v>
      </c>
    </row>
    <row r="89" spans="1:17" x14ac:dyDescent="0.15">
      <c r="A89" t="str">
        <f>IF(入力!A89="","",28410000+入力!A89+IF(入力!E89="女",200000000,100000000))</f>
        <v/>
      </c>
      <c r="B89" t="str">
        <f>IF(A89="","",入力!B89)</f>
        <v/>
      </c>
      <c r="C89" t="str">
        <f>IF(A89="","",入力!C89)</f>
        <v/>
      </c>
      <c r="D89" t="str">
        <f>IF(A89="","",IF(入力!E89="男",1,2))</f>
        <v/>
      </c>
      <c r="E89" t="str">
        <f t="shared" si="9"/>
        <v/>
      </c>
      <c r="F89" t="str">
        <f>IF(A89="","",入力!A89)</f>
        <v/>
      </c>
      <c r="G89" t="str">
        <f>IF(A89="","",初期設定!$C$3+280000)</f>
        <v/>
      </c>
      <c r="H89" t="str">
        <f>IFERROR(IF(A89="","",VLOOKUP(入力!E89&amp;入力!F89,種目!$M$2:$O$36,2,FALSE)),"")</f>
        <v/>
      </c>
      <c r="I89" t="str">
        <f>IFERROR(IF(A89="","",VLOOKUP(入力!E89&amp;入力!F89,種目!$M$2:$O$36,3,FALSE)),"")</f>
        <v/>
      </c>
      <c r="J89" t="str">
        <f>IF(H89="","",IF(I89="t",TEXT(入力!G89,"0000000"),TEXT(入力!G89,"00000")))</f>
        <v/>
      </c>
      <c r="K89" t="str">
        <f>IFERROR(IF(A89="","",VLOOKUP(入力!E89&amp;入力!H89,種目!$M$2:$O$36,2,FALSE)),"")</f>
        <v/>
      </c>
      <c r="L89" t="str">
        <f>IFERROR(IF(A89="","",VLOOKUP(入力!E89&amp;入力!H89,種目!$M$2:$O$36,3,FALSE)),"")</f>
        <v/>
      </c>
      <c r="M89" t="str">
        <f>IF(K89="","",IF(L89="t",TEXT(入力!I89,"0000000"),TEXT(入力!I89,"00000")))</f>
        <v/>
      </c>
      <c r="N89" t="str">
        <f>IF($A89="","",入力!J89)</f>
        <v/>
      </c>
      <c r="O89" t="str">
        <f>IF($A89="","",入力!K89)</f>
        <v/>
      </c>
      <c r="P89" t="str">
        <f>N89&amp;COUNTIFS($N$2:N89,N89)</f>
        <v>88</v>
      </c>
      <c r="Q89" t="str">
        <f>O89&amp;COUNTIFS($O$2:O89,O89)</f>
        <v>88</v>
      </c>
    </row>
    <row r="90" spans="1:17" x14ac:dyDescent="0.15">
      <c r="A90" t="str">
        <f>IF(入力!A90="","",28410000+入力!A90+IF(入力!E90="女",200000000,100000000))</f>
        <v/>
      </c>
      <c r="B90" t="str">
        <f>IF(A90="","",入力!B90)</f>
        <v/>
      </c>
      <c r="C90" t="str">
        <f>IF(A90="","",入力!C90)</f>
        <v/>
      </c>
      <c r="D90" t="str">
        <f>IF(A90="","",IF(入力!E90="男",1,2))</f>
        <v/>
      </c>
      <c r="E90" t="str">
        <f t="shared" si="9"/>
        <v/>
      </c>
      <c r="F90" t="str">
        <f>IF(A90="","",入力!A90)</f>
        <v/>
      </c>
      <c r="G90" t="str">
        <f>IF(A90="","",初期設定!$C$3+280000)</f>
        <v/>
      </c>
      <c r="H90" t="str">
        <f>IFERROR(IF(A90="","",VLOOKUP(入力!E90&amp;入力!F90,種目!$M$2:$O$36,2,FALSE)),"")</f>
        <v/>
      </c>
      <c r="I90" t="str">
        <f>IFERROR(IF(A90="","",VLOOKUP(入力!E90&amp;入力!F90,種目!$M$2:$O$36,3,FALSE)),"")</f>
        <v/>
      </c>
      <c r="J90" t="str">
        <f>IF(H90="","",IF(I90="t",TEXT(入力!G90,"0000000"),TEXT(入力!G90,"00000")))</f>
        <v/>
      </c>
      <c r="K90" t="str">
        <f>IFERROR(IF(A90="","",VLOOKUP(入力!E90&amp;入力!H90,種目!$M$2:$O$36,2,FALSE)),"")</f>
        <v/>
      </c>
      <c r="L90" t="str">
        <f>IFERROR(IF(A90="","",VLOOKUP(入力!E90&amp;入力!H90,種目!$M$2:$O$36,3,FALSE)),"")</f>
        <v/>
      </c>
      <c r="M90" t="str">
        <f>IF(K90="","",IF(L90="t",TEXT(入力!I90,"0000000"),TEXT(入力!I90,"00000")))</f>
        <v/>
      </c>
      <c r="N90" t="str">
        <f>IF($A90="","",入力!J90)</f>
        <v/>
      </c>
      <c r="O90" t="str">
        <f>IF($A90="","",入力!K90)</f>
        <v/>
      </c>
      <c r="P90" t="str">
        <f>N90&amp;COUNTIFS($N$2:N90,N90)</f>
        <v>89</v>
      </c>
      <c r="Q90" t="str">
        <f>O90&amp;COUNTIFS($O$2:O90,O90)</f>
        <v>89</v>
      </c>
    </row>
    <row r="91" spans="1:17" x14ac:dyDescent="0.15">
      <c r="A91" t="str">
        <f>IF(入力!A91="","",28410000+入力!A91+IF(入力!E91="女",200000000,100000000))</f>
        <v/>
      </c>
      <c r="B91" t="str">
        <f>IF(A91="","",入力!B91)</f>
        <v/>
      </c>
      <c r="C91" t="str">
        <f>IF(A91="","",入力!C91)</f>
        <v/>
      </c>
      <c r="D91" t="str">
        <f>IF(A91="","",IF(入力!E91="男",1,2))</f>
        <v/>
      </c>
      <c r="E91" t="str">
        <f t="shared" si="9"/>
        <v/>
      </c>
      <c r="F91" t="str">
        <f>IF(A91="","",入力!A91)</f>
        <v/>
      </c>
      <c r="G91" t="str">
        <f>IF(A91="","",初期設定!$C$3+280000)</f>
        <v/>
      </c>
      <c r="H91" t="str">
        <f>IFERROR(IF(A91="","",VLOOKUP(入力!E91&amp;入力!F91,種目!$M$2:$O$36,2,FALSE)),"")</f>
        <v/>
      </c>
      <c r="I91" t="str">
        <f>IFERROR(IF(A91="","",VLOOKUP(入力!E91&amp;入力!F91,種目!$M$2:$O$36,3,FALSE)),"")</f>
        <v/>
      </c>
      <c r="J91" t="str">
        <f>IF(H91="","",IF(I91="t",TEXT(入力!G91,"0000000"),TEXT(入力!G91,"00000")))</f>
        <v/>
      </c>
      <c r="K91" t="str">
        <f>IFERROR(IF(A91="","",VLOOKUP(入力!E91&amp;入力!H91,種目!$M$2:$O$36,2,FALSE)),"")</f>
        <v/>
      </c>
      <c r="L91" t="str">
        <f>IFERROR(IF(A91="","",VLOOKUP(入力!E91&amp;入力!H91,種目!$M$2:$O$36,3,FALSE)),"")</f>
        <v/>
      </c>
      <c r="M91" t="str">
        <f>IF(K91="","",IF(L91="t",TEXT(入力!I91,"0000000"),TEXT(入力!I91,"00000")))</f>
        <v/>
      </c>
      <c r="N91" t="str">
        <f>IF($A91="","",入力!J91)</f>
        <v/>
      </c>
      <c r="O91" t="str">
        <f>IF($A91="","",入力!K91)</f>
        <v/>
      </c>
      <c r="P91" t="str">
        <f>N91&amp;COUNTIFS($N$2:N91,N91)</f>
        <v>90</v>
      </c>
      <c r="Q91" t="str">
        <f>O91&amp;COUNTIFS($O$2:O91,O91)</f>
        <v>90</v>
      </c>
    </row>
    <row r="92" spans="1:17" x14ac:dyDescent="0.15">
      <c r="A92" t="str">
        <f>IF(入力!A92="","",28410000+入力!A92+IF(入力!E92="女",200000000,100000000))</f>
        <v/>
      </c>
      <c r="B92" t="str">
        <f>IF(A92="","",入力!B92)</f>
        <v/>
      </c>
      <c r="C92" t="str">
        <f>IF(A92="","",入力!C92)</f>
        <v/>
      </c>
      <c r="D92" t="str">
        <f>IF(A92="","",IF(入力!E92="男",1,2))</f>
        <v/>
      </c>
      <c r="E92" t="str">
        <f t="shared" si="9"/>
        <v/>
      </c>
      <c r="F92" t="str">
        <f>IF(A92="","",入力!A92)</f>
        <v/>
      </c>
      <c r="G92" t="str">
        <f>IF(A92="","",初期設定!$C$3+280000)</f>
        <v/>
      </c>
      <c r="H92" t="str">
        <f>IFERROR(IF(A92="","",VLOOKUP(入力!E92&amp;入力!F92,種目!$M$2:$O$36,2,FALSE)),"")</f>
        <v/>
      </c>
      <c r="I92" t="str">
        <f>IFERROR(IF(A92="","",VLOOKUP(入力!E92&amp;入力!F92,種目!$M$2:$O$36,3,FALSE)),"")</f>
        <v/>
      </c>
      <c r="J92" t="str">
        <f>IF(H92="","",IF(I92="t",TEXT(入力!G92,"0000000"),TEXT(入力!G92,"00000")))</f>
        <v/>
      </c>
      <c r="K92" t="str">
        <f>IFERROR(IF(A92="","",VLOOKUP(入力!E92&amp;入力!H92,種目!$M$2:$O$36,2,FALSE)),"")</f>
        <v/>
      </c>
      <c r="L92" t="str">
        <f>IFERROR(IF(A92="","",VLOOKUP(入力!E92&amp;入力!H92,種目!$M$2:$O$36,3,FALSE)),"")</f>
        <v/>
      </c>
      <c r="M92" t="str">
        <f>IF(K92="","",IF(L92="t",TEXT(入力!I92,"0000000"),TEXT(入力!I92,"00000")))</f>
        <v/>
      </c>
      <c r="N92" t="str">
        <f>IF($A92="","",入力!J92)</f>
        <v/>
      </c>
      <c r="O92" t="str">
        <f>IF($A92="","",入力!K92)</f>
        <v/>
      </c>
      <c r="P92" t="str">
        <f>N92&amp;COUNTIFS($N$2:N92,N92)</f>
        <v>91</v>
      </c>
      <c r="Q92" t="str">
        <f>O92&amp;COUNTIFS($O$2:O92,O92)</f>
        <v>91</v>
      </c>
    </row>
    <row r="93" spans="1:17" x14ac:dyDescent="0.15">
      <c r="A93" t="str">
        <f>IF(入力!A93="","",28410000+入力!A93+IF(入力!E93="女",200000000,100000000))</f>
        <v/>
      </c>
      <c r="B93" t="str">
        <f>IF(A93="","",入力!B93)</f>
        <v/>
      </c>
      <c r="C93" t="str">
        <f>IF(A93="","",入力!C93)</f>
        <v/>
      </c>
      <c r="D93" t="str">
        <f>IF(A93="","",IF(入力!E93="男",1,2))</f>
        <v/>
      </c>
      <c r="E93" t="str">
        <f t="shared" si="9"/>
        <v/>
      </c>
      <c r="F93" t="str">
        <f>IF(A93="","",入力!A93)</f>
        <v/>
      </c>
      <c r="G93" t="str">
        <f>IF(A93="","",初期設定!$C$3+280000)</f>
        <v/>
      </c>
      <c r="H93" t="str">
        <f>IFERROR(IF(A93="","",VLOOKUP(入力!E93&amp;入力!F93,種目!$M$2:$O$36,2,FALSE)),"")</f>
        <v/>
      </c>
      <c r="I93" t="str">
        <f>IFERROR(IF(A93="","",VLOOKUP(入力!E93&amp;入力!F93,種目!$M$2:$O$36,3,FALSE)),"")</f>
        <v/>
      </c>
      <c r="J93" t="str">
        <f>IF(H93="","",IF(I93="t",TEXT(入力!G93,"0000000"),TEXT(入力!G93,"00000")))</f>
        <v/>
      </c>
      <c r="K93" t="str">
        <f>IFERROR(IF(A93="","",VLOOKUP(入力!E93&amp;入力!H93,種目!$M$2:$O$36,2,FALSE)),"")</f>
        <v/>
      </c>
      <c r="L93" t="str">
        <f>IFERROR(IF(A93="","",VLOOKUP(入力!E93&amp;入力!H93,種目!$M$2:$O$36,3,FALSE)),"")</f>
        <v/>
      </c>
      <c r="M93" t="str">
        <f>IF(K93="","",IF(L93="t",TEXT(入力!I93,"0000000"),TEXT(入力!I93,"00000")))</f>
        <v/>
      </c>
      <c r="N93" t="str">
        <f>IF($A93="","",入力!J93)</f>
        <v/>
      </c>
      <c r="O93" t="str">
        <f>IF($A93="","",入力!K93)</f>
        <v/>
      </c>
      <c r="P93" t="str">
        <f>N93&amp;COUNTIFS($N$2:N93,N93)</f>
        <v>92</v>
      </c>
      <c r="Q93" t="str">
        <f>O93&amp;COUNTIFS($O$2:O93,O93)</f>
        <v>92</v>
      </c>
    </row>
    <row r="94" spans="1:17" x14ac:dyDescent="0.15">
      <c r="A94" t="str">
        <f>IF(入力!A94="","",28410000+入力!A94+IF(入力!E94="女",200000000,100000000))</f>
        <v/>
      </c>
      <c r="B94" t="str">
        <f>IF(A94="","",入力!B94)</f>
        <v/>
      </c>
      <c r="C94" t="str">
        <f>IF(A94="","",入力!C94)</f>
        <v/>
      </c>
      <c r="D94" t="str">
        <f>IF(A94="","",IF(入力!E94="男",1,2))</f>
        <v/>
      </c>
      <c r="E94" t="str">
        <f t="shared" si="9"/>
        <v/>
      </c>
      <c r="F94" t="str">
        <f>IF(A94="","",入力!A94)</f>
        <v/>
      </c>
      <c r="G94" t="str">
        <f>IF(A94="","",初期設定!$C$3+280000)</f>
        <v/>
      </c>
      <c r="H94" t="str">
        <f>IFERROR(IF(A94="","",VLOOKUP(入力!E94&amp;入力!F94,種目!$M$2:$O$36,2,FALSE)),"")</f>
        <v/>
      </c>
      <c r="I94" t="str">
        <f>IFERROR(IF(A94="","",VLOOKUP(入力!E94&amp;入力!F94,種目!$M$2:$O$36,3,FALSE)),"")</f>
        <v/>
      </c>
      <c r="J94" t="str">
        <f>IF(H94="","",IF(I94="t",TEXT(入力!G94,"0000000"),TEXT(入力!G94,"00000")))</f>
        <v/>
      </c>
      <c r="K94" t="str">
        <f>IFERROR(IF(A94="","",VLOOKUP(入力!E94&amp;入力!H94,種目!$M$2:$O$36,2,FALSE)),"")</f>
        <v/>
      </c>
      <c r="L94" t="str">
        <f>IFERROR(IF(A94="","",VLOOKUP(入力!E94&amp;入力!H94,種目!$M$2:$O$36,3,FALSE)),"")</f>
        <v/>
      </c>
      <c r="M94" t="str">
        <f>IF(K94="","",IF(L94="t",TEXT(入力!I94,"0000000"),TEXT(入力!I94,"00000")))</f>
        <v/>
      </c>
      <c r="N94" t="str">
        <f>IF($A94="","",入力!J94)</f>
        <v/>
      </c>
      <c r="O94" t="str">
        <f>IF($A94="","",入力!K94)</f>
        <v/>
      </c>
      <c r="P94" t="str">
        <f>N94&amp;COUNTIFS($N$2:N94,N94)</f>
        <v>93</v>
      </c>
      <c r="Q94" t="str">
        <f>O94&amp;COUNTIFS($O$2:O94,O94)</f>
        <v>93</v>
      </c>
    </row>
    <row r="95" spans="1:17" x14ac:dyDescent="0.15">
      <c r="A95" t="str">
        <f>IF(入力!A95="","",28410000+入力!A95+IF(入力!E95="女",200000000,100000000))</f>
        <v/>
      </c>
      <c r="B95" t="str">
        <f>IF(A95="","",入力!B95)</f>
        <v/>
      </c>
      <c r="C95" t="str">
        <f>IF(A95="","",入力!C95)</f>
        <v/>
      </c>
      <c r="D95" t="str">
        <f>IF(A95="","",IF(入力!E95="男",1,2))</f>
        <v/>
      </c>
      <c r="E95" t="str">
        <f t="shared" si="9"/>
        <v/>
      </c>
      <c r="F95" t="str">
        <f>IF(A95="","",入力!A95)</f>
        <v/>
      </c>
      <c r="G95" t="str">
        <f>IF(A95="","",初期設定!$C$3+280000)</f>
        <v/>
      </c>
      <c r="H95" t="str">
        <f>IFERROR(IF(A95="","",VLOOKUP(入力!E95&amp;入力!F95,種目!$M$2:$O$36,2,FALSE)),"")</f>
        <v/>
      </c>
      <c r="I95" t="str">
        <f>IFERROR(IF(A95="","",VLOOKUP(入力!E95&amp;入力!F95,種目!$M$2:$O$36,3,FALSE)),"")</f>
        <v/>
      </c>
      <c r="J95" t="str">
        <f>IF(H95="","",IF(I95="t",TEXT(入力!G95,"0000000"),TEXT(入力!G95,"00000")))</f>
        <v/>
      </c>
      <c r="K95" t="str">
        <f>IFERROR(IF(A95="","",VLOOKUP(入力!E95&amp;入力!H95,種目!$M$2:$O$36,2,FALSE)),"")</f>
        <v/>
      </c>
      <c r="L95" t="str">
        <f>IFERROR(IF(A95="","",VLOOKUP(入力!E95&amp;入力!H95,種目!$M$2:$O$36,3,FALSE)),"")</f>
        <v/>
      </c>
      <c r="M95" t="str">
        <f>IF(K95="","",IF(L95="t",TEXT(入力!I95,"0000000"),TEXT(入力!I95,"00000")))</f>
        <v/>
      </c>
      <c r="N95" t="str">
        <f>IF($A95="","",入力!J95)</f>
        <v/>
      </c>
      <c r="O95" t="str">
        <f>IF($A95="","",入力!K95)</f>
        <v/>
      </c>
      <c r="P95" t="str">
        <f>N95&amp;COUNTIFS($N$2:N95,N95)</f>
        <v>94</v>
      </c>
      <c r="Q95" t="str">
        <f>O95&amp;COUNTIFS($O$2:O95,O95)</f>
        <v>94</v>
      </c>
    </row>
    <row r="96" spans="1:17" x14ac:dyDescent="0.15">
      <c r="A96" t="str">
        <f>IF(入力!A96="","",28410000+入力!A96+IF(入力!E96="女",200000000,100000000))</f>
        <v/>
      </c>
      <c r="B96" t="str">
        <f>IF(A96="","",入力!B96)</f>
        <v/>
      </c>
      <c r="C96" t="str">
        <f>IF(A96="","",入力!C96)</f>
        <v/>
      </c>
      <c r="D96" t="str">
        <f>IF(A96="","",IF(入力!E96="男",1,2))</f>
        <v/>
      </c>
      <c r="E96" t="str">
        <f t="shared" si="9"/>
        <v/>
      </c>
      <c r="F96" t="str">
        <f>IF(A96="","",入力!A96)</f>
        <v/>
      </c>
      <c r="G96" t="str">
        <f>IF(A96="","",初期設定!$C$3+280000)</f>
        <v/>
      </c>
      <c r="H96" t="str">
        <f>IFERROR(IF(A96="","",VLOOKUP(入力!E96&amp;入力!F96,種目!$M$2:$O$36,2,FALSE)),"")</f>
        <v/>
      </c>
      <c r="I96" t="str">
        <f>IFERROR(IF(A96="","",VLOOKUP(入力!E96&amp;入力!F96,種目!$M$2:$O$36,3,FALSE)),"")</f>
        <v/>
      </c>
      <c r="J96" t="str">
        <f>IF(H96="","",IF(I96="t",TEXT(入力!G96,"0000000"),TEXT(入力!G96,"00000")))</f>
        <v/>
      </c>
      <c r="K96" t="str">
        <f>IFERROR(IF(A96="","",VLOOKUP(入力!E96&amp;入力!H96,種目!$M$2:$O$36,2,FALSE)),"")</f>
        <v/>
      </c>
      <c r="L96" t="str">
        <f>IFERROR(IF(A96="","",VLOOKUP(入力!E96&amp;入力!H96,種目!$M$2:$O$36,3,FALSE)),"")</f>
        <v/>
      </c>
      <c r="M96" t="str">
        <f>IF(K96="","",IF(L96="t",TEXT(入力!I96,"0000000"),TEXT(入力!I96,"00000")))</f>
        <v/>
      </c>
      <c r="N96" t="str">
        <f>IF($A96="","",入力!J96)</f>
        <v/>
      </c>
      <c r="O96" t="str">
        <f>IF($A96="","",入力!K96)</f>
        <v/>
      </c>
      <c r="P96" t="str">
        <f>N96&amp;COUNTIFS($N$2:N96,N96)</f>
        <v>95</v>
      </c>
      <c r="Q96" t="str">
        <f>O96&amp;COUNTIFS($O$2:O96,O96)</f>
        <v>95</v>
      </c>
    </row>
    <row r="97" spans="1:17" x14ac:dyDescent="0.15">
      <c r="A97" t="str">
        <f>IF(入力!A97="","",28410000+入力!A97+IF(入力!E97="女",200000000,100000000))</f>
        <v/>
      </c>
      <c r="B97" t="str">
        <f>IF(A97="","",入力!B97)</f>
        <v/>
      </c>
      <c r="C97" t="str">
        <f>IF(A97="","",入力!C97)</f>
        <v/>
      </c>
      <c r="D97" t="str">
        <f>IF(A97="","",IF(入力!E97="男",1,2))</f>
        <v/>
      </c>
      <c r="E97" t="str">
        <f t="shared" si="9"/>
        <v/>
      </c>
      <c r="F97" t="str">
        <f>IF(A97="","",入力!A97)</f>
        <v/>
      </c>
      <c r="G97" t="str">
        <f>IF(A97="","",初期設定!$C$3+280000)</f>
        <v/>
      </c>
      <c r="H97" t="str">
        <f>IFERROR(IF(A97="","",VLOOKUP(入力!E97&amp;入力!F97,種目!$M$2:$O$36,2,FALSE)),"")</f>
        <v/>
      </c>
      <c r="I97" t="str">
        <f>IFERROR(IF(A97="","",VLOOKUP(入力!E97&amp;入力!F97,種目!$M$2:$O$36,3,FALSE)),"")</f>
        <v/>
      </c>
      <c r="J97" t="str">
        <f>IF(H97="","",IF(I97="t",TEXT(入力!G97,"0000000"),TEXT(入力!G97,"00000")))</f>
        <v/>
      </c>
      <c r="K97" t="str">
        <f>IFERROR(IF(A97="","",VLOOKUP(入力!E97&amp;入力!H97,種目!$M$2:$O$36,2,FALSE)),"")</f>
        <v/>
      </c>
      <c r="L97" t="str">
        <f>IFERROR(IF(A97="","",VLOOKUP(入力!E97&amp;入力!H97,種目!$M$2:$O$36,3,FALSE)),"")</f>
        <v/>
      </c>
      <c r="M97" t="str">
        <f>IF(K97="","",IF(L97="t",TEXT(入力!I97,"0000000"),TEXT(入力!I97,"00000")))</f>
        <v/>
      </c>
      <c r="N97" t="str">
        <f>IF($A97="","",入力!J97)</f>
        <v/>
      </c>
      <c r="O97" t="str">
        <f>IF($A97="","",入力!K97)</f>
        <v/>
      </c>
      <c r="P97" t="str">
        <f>N97&amp;COUNTIFS($N$2:N97,N97)</f>
        <v>96</v>
      </c>
      <c r="Q97" t="str">
        <f>O97&amp;COUNTIFS($O$2:O97,O97)</f>
        <v>96</v>
      </c>
    </row>
    <row r="98" spans="1:17" x14ac:dyDescent="0.15">
      <c r="A98" t="str">
        <f>IF(入力!A98="","",28410000+入力!A98+IF(入力!E98="女",200000000,100000000))</f>
        <v/>
      </c>
      <c r="B98" t="str">
        <f>IF(A98="","",入力!B98)</f>
        <v/>
      </c>
      <c r="C98" t="str">
        <f>IF(A98="","",入力!C98)</f>
        <v/>
      </c>
      <c r="D98" t="str">
        <f>IF(A98="","",IF(入力!E98="男",1,2))</f>
        <v/>
      </c>
      <c r="E98" t="str">
        <f t="shared" si="9"/>
        <v/>
      </c>
      <c r="F98" t="str">
        <f>IF(A98="","",入力!A98)</f>
        <v/>
      </c>
      <c r="G98" t="str">
        <f>IF(A98="","",初期設定!$C$3+280000)</f>
        <v/>
      </c>
      <c r="H98" t="str">
        <f>IFERROR(IF(A98="","",VLOOKUP(入力!E98&amp;入力!F98,種目!$M$2:$O$36,2,FALSE)),"")</f>
        <v/>
      </c>
      <c r="I98" t="str">
        <f>IFERROR(IF(A98="","",VLOOKUP(入力!E98&amp;入力!F98,種目!$M$2:$O$36,3,FALSE)),"")</f>
        <v/>
      </c>
      <c r="J98" t="str">
        <f>IF(H98="","",IF(I98="t",TEXT(入力!G98,"0000000"),TEXT(入力!G98,"00000")))</f>
        <v/>
      </c>
      <c r="K98" t="str">
        <f>IFERROR(IF(A98="","",VLOOKUP(入力!E98&amp;入力!H98,種目!$M$2:$O$36,2,FALSE)),"")</f>
        <v/>
      </c>
      <c r="L98" t="str">
        <f>IFERROR(IF(A98="","",VLOOKUP(入力!E98&amp;入力!H98,種目!$M$2:$O$36,3,FALSE)),"")</f>
        <v/>
      </c>
      <c r="M98" t="str">
        <f>IF(K98="","",IF(L98="t",TEXT(入力!I98,"0000000"),TEXT(入力!I98,"00000")))</f>
        <v/>
      </c>
      <c r="N98" t="str">
        <f>IF($A98="","",入力!J98)</f>
        <v/>
      </c>
      <c r="O98" t="str">
        <f>IF($A98="","",入力!K98)</f>
        <v/>
      </c>
      <c r="P98" t="str">
        <f>N98&amp;COUNTIFS($N$2:N98,N98)</f>
        <v>97</v>
      </c>
      <c r="Q98" t="str">
        <f>O98&amp;COUNTIFS($O$2:O98,O98)</f>
        <v>97</v>
      </c>
    </row>
    <row r="99" spans="1:17" x14ac:dyDescent="0.15">
      <c r="A99" t="str">
        <f>IF(入力!A99="","",28410000+入力!A99+IF(入力!E99="女",200000000,100000000))</f>
        <v/>
      </c>
      <c r="B99" t="str">
        <f>IF(A99="","",入力!B99)</f>
        <v/>
      </c>
      <c r="C99" t="str">
        <f>IF(A99="","",入力!C99)</f>
        <v/>
      </c>
      <c r="D99" t="str">
        <f>IF(A99="","",IF(入力!E99="男",1,2))</f>
        <v/>
      </c>
      <c r="E99" t="str">
        <f t="shared" si="9"/>
        <v/>
      </c>
      <c r="F99" t="str">
        <f>IF(A99="","",入力!A99)</f>
        <v/>
      </c>
      <c r="G99" t="str">
        <f>IF(A99="","",初期設定!$C$3+280000)</f>
        <v/>
      </c>
      <c r="H99" t="str">
        <f>IFERROR(IF(A99="","",VLOOKUP(入力!E99&amp;入力!F99,種目!$M$2:$O$36,2,FALSE)),"")</f>
        <v/>
      </c>
      <c r="I99" t="str">
        <f>IFERROR(IF(A99="","",VLOOKUP(入力!E99&amp;入力!F99,種目!$M$2:$O$36,3,FALSE)),"")</f>
        <v/>
      </c>
      <c r="J99" t="str">
        <f>IF(H99="","",IF(I99="t",TEXT(入力!G99,"0000000"),TEXT(入力!G99,"00000")))</f>
        <v/>
      </c>
      <c r="K99" t="str">
        <f>IFERROR(IF(A99="","",VLOOKUP(入力!E99&amp;入力!H99,種目!$M$2:$O$36,2,FALSE)),"")</f>
        <v/>
      </c>
      <c r="L99" t="str">
        <f>IFERROR(IF(A99="","",VLOOKUP(入力!E99&amp;入力!H99,種目!$M$2:$O$36,3,FALSE)),"")</f>
        <v/>
      </c>
      <c r="M99" t="str">
        <f>IF(K99="","",IF(L99="t",TEXT(入力!I99,"0000000"),TEXT(入力!I99,"00000")))</f>
        <v/>
      </c>
      <c r="N99" t="str">
        <f>IF($A99="","",入力!J99)</f>
        <v/>
      </c>
      <c r="O99" t="str">
        <f>IF($A99="","",入力!K99)</f>
        <v/>
      </c>
      <c r="P99" t="str">
        <f>N99&amp;COUNTIFS($N$2:N99,N99)</f>
        <v>98</v>
      </c>
      <c r="Q99" t="str">
        <f>O99&amp;COUNTIFS($O$2:O99,O99)</f>
        <v>98</v>
      </c>
    </row>
    <row r="100" spans="1:17" x14ac:dyDescent="0.15">
      <c r="A100" t="str">
        <f>IF(入力!A100="","",28410000+入力!A100+IF(入力!E100="女",200000000,100000000))</f>
        <v/>
      </c>
      <c r="B100" t="str">
        <f>IF(A100="","",入力!B100)</f>
        <v/>
      </c>
      <c r="C100" t="str">
        <f>IF(A100="","",入力!C100)</f>
        <v/>
      </c>
      <c r="D100" t="str">
        <f>IF(A100="","",IF(入力!E100="男",1,2))</f>
        <v/>
      </c>
      <c r="E100" t="str">
        <f t="shared" si="9"/>
        <v/>
      </c>
      <c r="F100" t="str">
        <f>IF(A100="","",入力!A100)</f>
        <v/>
      </c>
      <c r="G100" t="str">
        <f>IF(A100="","",初期設定!$C$3+280000)</f>
        <v/>
      </c>
      <c r="H100" t="str">
        <f>IFERROR(IF(A100="","",VLOOKUP(入力!E100&amp;入力!F100,種目!$M$2:$O$36,2,FALSE)),"")</f>
        <v/>
      </c>
      <c r="I100" t="str">
        <f>IFERROR(IF(A100="","",VLOOKUP(入力!E100&amp;入力!F100,種目!$M$2:$O$36,3,FALSE)),"")</f>
        <v/>
      </c>
      <c r="J100" t="str">
        <f>IF(H100="","",IF(I100="t",TEXT(入力!G100,"0000000"),TEXT(入力!G100,"00000")))</f>
        <v/>
      </c>
      <c r="K100" t="str">
        <f>IFERROR(IF(A100="","",VLOOKUP(入力!E100&amp;入力!H100,種目!$M$2:$O$36,2,FALSE)),"")</f>
        <v/>
      </c>
      <c r="L100" t="str">
        <f>IFERROR(IF(A100="","",VLOOKUP(入力!E100&amp;入力!H100,種目!$M$2:$O$36,3,FALSE)),"")</f>
        <v/>
      </c>
      <c r="M100" t="str">
        <f>IF(K100="","",IF(L100="t",TEXT(入力!I100,"0000000"),TEXT(入力!I100,"00000")))</f>
        <v/>
      </c>
      <c r="N100" t="str">
        <f>IF($A100="","",入力!J100)</f>
        <v/>
      </c>
      <c r="O100" t="str">
        <f>IF($A100="","",入力!K100)</f>
        <v/>
      </c>
      <c r="P100" t="str">
        <f>N100&amp;COUNTIFS($N$2:N100,N100)</f>
        <v>99</v>
      </c>
      <c r="Q100" t="str">
        <f>O100&amp;COUNTIFS($O$2:O100,O100)</f>
        <v>99</v>
      </c>
    </row>
  </sheetData>
  <phoneticPr fontId="1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BF100"/>
  <sheetViews>
    <sheetView workbookViewId="0">
      <selection activeCell="G8" sqref="G8"/>
    </sheetView>
  </sheetViews>
  <sheetFormatPr defaultRowHeight="13.5" x14ac:dyDescent="0.15"/>
  <cols>
    <col min="1" max="1" width="10.5" bestFit="1" customWidth="1"/>
    <col min="8" max="9" width="14.625" bestFit="1" customWidth="1"/>
  </cols>
  <sheetData>
    <row r="1" spans="1:58" x14ac:dyDescent="0.15">
      <c r="A1" t="s">
        <v>300</v>
      </c>
      <c r="B1" t="s">
        <v>301</v>
      </c>
      <c r="C1" t="s">
        <v>303</v>
      </c>
      <c r="D1" t="s">
        <v>304</v>
      </c>
      <c r="E1" t="s">
        <v>305</v>
      </c>
      <c r="F1" t="s">
        <v>306</v>
      </c>
      <c r="G1" t="s">
        <v>307</v>
      </c>
      <c r="H1" t="s">
        <v>308</v>
      </c>
      <c r="I1" t="s">
        <v>309</v>
      </c>
      <c r="K1" t="s">
        <v>342</v>
      </c>
      <c r="L1" t="s">
        <v>317</v>
      </c>
      <c r="M1" t="s">
        <v>318</v>
      </c>
      <c r="N1" t="s">
        <v>319</v>
      </c>
      <c r="O1" t="s">
        <v>302</v>
      </c>
      <c r="P1" t="s">
        <v>320</v>
      </c>
      <c r="Q1" t="s">
        <v>308</v>
      </c>
      <c r="R1" t="s">
        <v>309</v>
      </c>
      <c r="S1" t="s">
        <v>321</v>
      </c>
      <c r="T1" t="s">
        <v>322</v>
      </c>
      <c r="U1" t="s">
        <v>323</v>
      </c>
      <c r="V1" t="s">
        <v>324</v>
      </c>
      <c r="W1" t="s">
        <v>343</v>
      </c>
      <c r="X1" t="s">
        <v>317</v>
      </c>
      <c r="Y1" t="s">
        <v>318</v>
      </c>
      <c r="Z1" t="s">
        <v>319</v>
      </c>
      <c r="AA1" t="s">
        <v>302</v>
      </c>
      <c r="AB1" t="s">
        <v>320</v>
      </c>
      <c r="AC1" t="s">
        <v>308</v>
      </c>
      <c r="AD1" t="s">
        <v>309</v>
      </c>
      <c r="AE1" t="s">
        <v>321</v>
      </c>
      <c r="AF1" t="s">
        <v>322</v>
      </c>
      <c r="AG1" t="s">
        <v>323</v>
      </c>
      <c r="AH1" t="s">
        <v>324</v>
      </c>
      <c r="AI1" t="s">
        <v>344</v>
      </c>
      <c r="AJ1" t="s">
        <v>317</v>
      </c>
      <c r="AK1" t="s">
        <v>318</v>
      </c>
      <c r="AL1" t="s">
        <v>319</v>
      </c>
      <c r="AM1" t="s">
        <v>302</v>
      </c>
      <c r="AN1" t="s">
        <v>320</v>
      </c>
      <c r="AO1" t="s">
        <v>308</v>
      </c>
      <c r="AP1" t="s">
        <v>309</v>
      </c>
      <c r="AQ1" t="s">
        <v>321</v>
      </c>
      <c r="AR1" t="s">
        <v>322</v>
      </c>
      <c r="AS1" t="s">
        <v>323</v>
      </c>
      <c r="AT1" t="s">
        <v>324</v>
      </c>
      <c r="AU1" t="s">
        <v>345</v>
      </c>
      <c r="AV1" t="s">
        <v>317</v>
      </c>
      <c r="AW1" t="s">
        <v>318</v>
      </c>
      <c r="AX1" t="s">
        <v>319</v>
      </c>
      <c r="AY1" t="s">
        <v>302</v>
      </c>
      <c r="AZ1" t="s">
        <v>320</v>
      </c>
      <c r="BA1" t="s">
        <v>308</v>
      </c>
      <c r="BB1" t="s">
        <v>309</v>
      </c>
      <c r="BC1" t="s">
        <v>321</v>
      </c>
      <c r="BD1" t="s">
        <v>322</v>
      </c>
      <c r="BE1" t="s">
        <v>323</v>
      </c>
      <c r="BF1" t="s">
        <v>324</v>
      </c>
    </row>
    <row r="2" spans="1:58" x14ac:dyDescent="0.15">
      <c r="A2" t="str">
        <f>作業用!A2</f>
        <v/>
      </c>
      <c r="B2" t="str">
        <f>作業用!B2</f>
        <v/>
      </c>
      <c r="C2" t="str">
        <f>作業用!C2</f>
        <v/>
      </c>
      <c r="D2" t="str">
        <f>作業用!D2</f>
        <v/>
      </c>
      <c r="E2" t="str">
        <f>作業用!E2</f>
        <v/>
      </c>
      <c r="F2" t="str">
        <f>作業用!G2</f>
        <v/>
      </c>
      <c r="G2" t="str">
        <f>作業用!F2</f>
        <v/>
      </c>
      <c r="H2" t="str">
        <f>作業用!H2&amp;" "&amp;作業用!J2</f>
        <v xml:space="preserve"> </v>
      </c>
      <c r="I2" t="str">
        <f>作業用!K2&amp;" "&amp;作業用!M2</f>
        <v xml:space="preserve"> </v>
      </c>
      <c r="L2" t="str">
        <f>IF(作業用!S3="","",作業用!S3)</f>
        <v/>
      </c>
      <c r="M2" t="str">
        <f>IF(作業用!T3="","",作業用!T3)</f>
        <v/>
      </c>
      <c r="N2" t="str">
        <f>IF(作業用!U3="","",作業用!U3)</f>
        <v/>
      </c>
      <c r="O2" t="str">
        <f>IF(作業用!V3="","",作業用!V3)</f>
        <v/>
      </c>
      <c r="P2" t="str">
        <f>IF(作業用!W3="","",作業用!W3)</f>
        <v/>
      </c>
      <c r="Q2" t="str">
        <f>IF(作業用!X3="","",作業用!X3)</f>
        <v/>
      </c>
      <c r="R2" t="str">
        <f>IF(作業用!Y3="","",作業用!Y3)</f>
        <v/>
      </c>
      <c r="S2" t="str">
        <f>IF(作業用!Z3="","",作業用!Z3)</f>
        <v/>
      </c>
      <c r="T2" t="str">
        <f>IF(作業用!AA3="","",作業用!AA3)</f>
        <v/>
      </c>
      <c r="U2" t="str">
        <f>IF(作業用!AB3="","",作業用!AB3)</f>
        <v/>
      </c>
      <c r="V2" t="str">
        <f>IF(作業用!AC3="","",作業用!AC3)</f>
        <v/>
      </c>
      <c r="X2" t="str">
        <f>IF(作業用!S12="","",作業用!S12)</f>
        <v/>
      </c>
      <c r="Y2" t="str">
        <f>IF(作業用!T12="","",作業用!T12)</f>
        <v/>
      </c>
      <c r="Z2" t="str">
        <f>IF(作業用!U12="","",作業用!U12)</f>
        <v/>
      </c>
      <c r="AA2" t="str">
        <f>IF(作業用!V12="","",作業用!V12)</f>
        <v/>
      </c>
      <c r="AB2" t="str">
        <f>IF(作業用!W12="","",作業用!W12)</f>
        <v/>
      </c>
      <c r="AC2" t="str">
        <f>IF(作業用!X12="","",作業用!X12)</f>
        <v/>
      </c>
      <c r="AD2" t="str">
        <f>IF(作業用!Y12="","",作業用!Y12)</f>
        <v/>
      </c>
      <c r="AE2" t="str">
        <f>IF(作業用!Z12="","",作業用!Z12)</f>
        <v/>
      </c>
      <c r="AF2" t="str">
        <f>IF(作業用!AA12="","",作業用!AA12)</f>
        <v/>
      </c>
      <c r="AG2" t="str">
        <f>IF(作業用!AB12="","",作業用!AB12)</f>
        <v/>
      </c>
      <c r="AH2" t="str">
        <f>IF(作業用!AC12="","",作業用!AC12)</f>
        <v/>
      </c>
      <c r="AJ2" t="str">
        <f>IF(作業用!S21="","",作業用!S21)</f>
        <v/>
      </c>
      <c r="AK2" t="str">
        <f>IF(作業用!T21="","",作業用!T21)</f>
        <v/>
      </c>
      <c r="AL2" t="str">
        <f>IF(作業用!U21="","",作業用!U21)</f>
        <v/>
      </c>
      <c r="AM2" t="str">
        <f>IF(作業用!V21="","",作業用!V21)</f>
        <v/>
      </c>
      <c r="AN2" t="str">
        <f>IF(作業用!W21="","",作業用!W21)</f>
        <v/>
      </c>
      <c r="AO2" t="str">
        <f>IF(作業用!X21="","",作業用!X21)</f>
        <v/>
      </c>
      <c r="AP2" t="str">
        <f>IF(作業用!Y21="","",作業用!Y21)</f>
        <v/>
      </c>
      <c r="AQ2" t="str">
        <f>IF(作業用!Z21="","",作業用!Z21)</f>
        <v/>
      </c>
      <c r="AR2" t="str">
        <f>IF(作業用!AA21="","",作業用!AA21)</f>
        <v/>
      </c>
      <c r="AS2" t="str">
        <f>IF(作業用!AB21="","",作業用!AB21)</f>
        <v/>
      </c>
      <c r="AT2" t="str">
        <f>IF(作業用!AC21="","",作業用!AC21)</f>
        <v/>
      </c>
      <c r="AV2" t="str">
        <f>IF(作業用!S30="","",作業用!S30)</f>
        <v/>
      </c>
      <c r="AW2" t="str">
        <f>IF(作業用!T30="","",作業用!T30)</f>
        <v/>
      </c>
      <c r="AX2" t="str">
        <f>IF(作業用!U30="","",作業用!U30)</f>
        <v/>
      </c>
      <c r="AY2" t="str">
        <f>IF(作業用!V30="","",作業用!V30)</f>
        <v/>
      </c>
      <c r="AZ2" t="str">
        <f>IF(作業用!W30="","",作業用!W30)</f>
        <v/>
      </c>
      <c r="BA2" t="str">
        <f>IF(作業用!X30="","",作業用!X30)</f>
        <v/>
      </c>
      <c r="BB2" t="str">
        <f>IF(作業用!Y30="","",作業用!Y30)</f>
        <v/>
      </c>
      <c r="BC2" t="str">
        <f>IF(作業用!Z30="","",作業用!Z30)</f>
        <v/>
      </c>
      <c r="BD2" t="str">
        <f>IF(作業用!AA30="","",作業用!AA30)</f>
        <v/>
      </c>
      <c r="BE2" t="str">
        <f>IF(作業用!AB30="","",作業用!AB30)</f>
        <v/>
      </c>
      <c r="BF2" t="str">
        <f>IF(作業用!AC30="","",作業用!AC30)</f>
        <v/>
      </c>
    </row>
    <row r="3" spans="1:58" x14ac:dyDescent="0.15">
      <c r="A3" t="str">
        <f>作業用!A3</f>
        <v/>
      </c>
      <c r="B3" t="str">
        <f>作業用!B3</f>
        <v/>
      </c>
      <c r="C3" t="str">
        <f>作業用!C3</f>
        <v/>
      </c>
      <c r="D3" t="str">
        <f>作業用!D3</f>
        <v/>
      </c>
      <c r="E3" t="str">
        <f>作業用!E3</f>
        <v/>
      </c>
      <c r="F3" t="str">
        <f>作業用!G3</f>
        <v/>
      </c>
      <c r="G3" t="str">
        <f>作業用!F3</f>
        <v/>
      </c>
      <c r="H3" t="str">
        <f>作業用!H3&amp;" "&amp;作業用!J3</f>
        <v xml:space="preserve"> </v>
      </c>
      <c r="I3" t="str">
        <f>作業用!K3&amp;" "&amp;作業用!M3</f>
        <v xml:space="preserve"> </v>
      </c>
      <c r="L3" t="str">
        <f>IF(作業用!S4="","",作業用!S4)</f>
        <v/>
      </c>
      <c r="M3" t="str">
        <f>IF(作業用!T4="","",作業用!T4)</f>
        <v/>
      </c>
      <c r="N3" t="str">
        <f>IF(作業用!U4="","",作業用!U4)</f>
        <v/>
      </c>
      <c r="O3" t="str">
        <f>IF(作業用!V4="","",作業用!V4)</f>
        <v/>
      </c>
      <c r="P3" t="str">
        <f>IF(作業用!W4="","",作業用!W4)</f>
        <v/>
      </c>
      <c r="Q3" t="str">
        <f>IF(作業用!X4="","",作業用!X4)</f>
        <v/>
      </c>
      <c r="R3" t="str">
        <f>IF(作業用!Y4="","",作業用!Y4)</f>
        <v/>
      </c>
      <c r="S3" t="str">
        <f>IF(作業用!Z4="","",作業用!Z4)</f>
        <v/>
      </c>
      <c r="T3" t="str">
        <f>IF(作業用!AA4="","",作業用!AA4)</f>
        <v/>
      </c>
      <c r="U3" t="str">
        <f>IF(作業用!AB4="","",作業用!AB4)</f>
        <v/>
      </c>
      <c r="V3" t="str">
        <f>IF(作業用!AC4="","",作業用!AC4)</f>
        <v/>
      </c>
      <c r="X3" t="str">
        <f>IF(作業用!S13="","",作業用!S13)</f>
        <v/>
      </c>
      <c r="Y3" t="str">
        <f>IF(作業用!T13="","",作業用!T13)</f>
        <v/>
      </c>
      <c r="Z3" t="str">
        <f>IF(作業用!U13="","",作業用!U13)</f>
        <v/>
      </c>
      <c r="AA3" t="str">
        <f>IF(作業用!V13="","",作業用!V13)</f>
        <v/>
      </c>
      <c r="AB3" t="str">
        <f>IF(作業用!W13="","",作業用!W13)</f>
        <v/>
      </c>
      <c r="AC3" t="str">
        <f>IF(作業用!X13="","",作業用!X13)</f>
        <v/>
      </c>
      <c r="AD3" t="str">
        <f>IF(作業用!Y13="","",作業用!Y13)</f>
        <v/>
      </c>
      <c r="AE3" t="str">
        <f>IF(作業用!Z13="","",作業用!Z13)</f>
        <v/>
      </c>
      <c r="AF3" t="str">
        <f>IF(作業用!AA13="","",作業用!AA13)</f>
        <v/>
      </c>
      <c r="AG3" t="str">
        <f>IF(作業用!AB13="","",作業用!AB13)</f>
        <v/>
      </c>
      <c r="AH3" t="str">
        <f>IF(作業用!AC13="","",作業用!AC13)</f>
        <v/>
      </c>
      <c r="AJ3" t="str">
        <f>IF(作業用!S22="","",作業用!S22)</f>
        <v/>
      </c>
      <c r="AK3" t="str">
        <f>IF(作業用!T22="","",作業用!T22)</f>
        <v/>
      </c>
      <c r="AL3" t="str">
        <f>IF(作業用!U22="","",作業用!U22)</f>
        <v/>
      </c>
      <c r="AM3" t="str">
        <f>IF(作業用!V22="","",作業用!V22)</f>
        <v/>
      </c>
      <c r="AN3" t="str">
        <f>IF(作業用!W22="","",作業用!W22)</f>
        <v/>
      </c>
      <c r="AO3" t="str">
        <f>IF(作業用!X22="","",作業用!X22)</f>
        <v/>
      </c>
      <c r="AP3" t="str">
        <f>IF(作業用!Y22="","",作業用!Y22)</f>
        <v/>
      </c>
      <c r="AQ3" t="str">
        <f>IF(作業用!Z22="","",作業用!Z22)</f>
        <v/>
      </c>
      <c r="AR3" t="str">
        <f>IF(作業用!AA22="","",作業用!AA22)</f>
        <v/>
      </c>
      <c r="AS3" t="str">
        <f>IF(作業用!AB22="","",作業用!AB22)</f>
        <v/>
      </c>
      <c r="AT3" t="str">
        <f>IF(作業用!AC22="","",作業用!AC22)</f>
        <v/>
      </c>
      <c r="AV3" t="str">
        <f>IF(作業用!S31="","",作業用!S31)</f>
        <v/>
      </c>
      <c r="AW3" t="str">
        <f>IF(作業用!T31="","",作業用!T31)</f>
        <v/>
      </c>
      <c r="AX3" t="str">
        <f>IF(作業用!U31="","",作業用!U31)</f>
        <v/>
      </c>
      <c r="AY3" t="str">
        <f>IF(作業用!V31="","",作業用!V31)</f>
        <v/>
      </c>
      <c r="AZ3" t="str">
        <f>IF(作業用!W31="","",作業用!W31)</f>
        <v/>
      </c>
      <c r="BA3" t="str">
        <f>IF(作業用!X31="","",作業用!X31)</f>
        <v/>
      </c>
      <c r="BB3" t="str">
        <f>IF(作業用!Y31="","",作業用!Y31)</f>
        <v/>
      </c>
      <c r="BC3" t="str">
        <f>IF(作業用!Z31="","",作業用!Z31)</f>
        <v/>
      </c>
      <c r="BD3" t="str">
        <f>IF(作業用!AA31="","",作業用!AA31)</f>
        <v/>
      </c>
      <c r="BE3" t="str">
        <f>IF(作業用!AB31="","",作業用!AB31)</f>
        <v/>
      </c>
      <c r="BF3" t="str">
        <f>IF(作業用!AC31="","",作業用!AC31)</f>
        <v/>
      </c>
    </row>
    <row r="4" spans="1:58" x14ac:dyDescent="0.15">
      <c r="A4" t="str">
        <f>作業用!A4</f>
        <v/>
      </c>
      <c r="B4" t="str">
        <f>作業用!B4</f>
        <v/>
      </c>
      <c r="C4" t="str">
        <f>作業用!C4</f>
        <v/>
      </c>
      <c r="D4" t="str">
        <f>作業用!D4</f>
        <v/>
      </c>
      <c r="E4" t="str">
        <f>作業用!E4</f>
        <v/>
      </c>
      <c r="F4" t="str">
        <f>作業用!G4</f>
        <v/>
      </c>
      <c r="G4" t="str">
        <f>作業用!F4</f>
        <v/>
      </c>
      <c r="H4" t="str">
        <f>作業用!H4&amp;" "&amp;作業用!J4</f>
        <v xml:space="preserve"> </v>
      </c>
      <c r="I4" t="str">
        <f>作業用!K4&amp;" "&amp;作業用!M4</f>
        <v xml:space="preserve"> </v>
      </c>
      <c r="L4" t="str">
        <f>IF(作業用!S5="","",作業用!S5)</f>
        <v/>
      </c>
      <c r="M4" t="str">
        <f>IF(作業用!T5="","",作業用!T5)</f>
        <v/>
      </c>
      <c r="N4" t="str">
        <f>IF(作業用!U5="","",作業用!U5)</f>
        <v/>
      </c>
      <c r="O4" t="str">
        <f>IF(作業用!V5="","",作業用!V5)</f>
        <v/>
      </c>
      <c r="P4" t="str">
        <f>IF(作業用!W5="","",作業用!W5)</f>
        <v/>
      </c>
      <c r="Q4" t="str">
        <f>IF(作業用!X5="","",作業用!X5)</f>
        <v/>
      </c>
      <c r="R4" t="str">
        <f>IF(作業用!Y5="","",作業用!Y5)</f>
        <v/>
      </c>
      <c r="S4" t="str">
        <f>IF(作業用!Z5="","",作業用!Z5)</f>
        <v/>
      </c>
      <c r="T4" t="str">
        <f>IF(作業用!AA5="","",作業用!AA5)</f>
        <v/>
      </c>
      <c r="U4" t="str">
        <f>IF(作業用!AB5="","",作業用!AB5)</f>
        <v/>
      </c>
      <c r="V4" t="str">
        <f>IF(作業用!AC5="","",作業用!AC5)</f>
        <v/>
      </c>
      <c r="X4" t="str">
        <f>IF(作業用!S14="","",作業用!S14)</f>
        <v/>
      </c>
      <c r="Y4" t="str">
        <f>IF(作業用!T14="","",作業用!T14)</f>
        <v/>
      </c>
      <c r="Z4" t="str">
        <f>IF(作業用!U14="","",作業用!U14)</f>
        <v/>
      </c>
      <c r="AA4" t="str">
        <f>IF(作業用!V14="","",作業用!V14)</f>
        <v/>
      </c>
      <c r="AB4" t="str">
        <f>IF(作業用!W14="","",作業用!W14)</f>
        <v/>
      </c>
      <c r="AC4" t="str">
        <f>IF(作業用!X14="","",作業用!X14)</f>
        <v/>
      </c>
      <c r="AD4" t="str">
        <f>IF(作業用!Y14="","",作業用!Y14)</f>
        <v/>
      </c>
      <c r="AE4" t="str">
        <f>IF(作業用!Z14="","",作業用!Z14)</f>
        <v/>
      </c>
      <c r="AF4" t="str">
        <f>IF(作業用!AA14="","",作業用!AA14)</f>
        <v/>
      </c>
      <c r="AG4" t="str">
        <f>IF(作業用!AB14="","",作業用!AB14)</f>
        <v/>
      </c>
      <c r="AH4" t="str">
        <f>IF(作業用!AC14="","",作業用!AC14)</f>
        <v/>
      </c>
      <c r="AJ4" t="str">
        <f>IF(作業用!S23="","",作業用!S23)</f>
        <v/>
      </c>
      <c r="AK4" t="str">
        <f>IF(作業用!T23="","",作業用!T23)</f>
        <v/>
      </c>
      <c r="AL4" t="str">
        <f>IF(作業用!U23="","",作業用!U23)</f>
        <v/>
      </c>
      <c r="AM4" t="str">
        <f>IF(作業用!V23="","",作業用!V23)</f>
        <v/>
      </c>
      <c r="AN4" t="str">
        <f>IF(作業用!W23="","",作業用!W23)</f>
        <v/>
      </c>
      <c r="AO4" t="str">
        <f>IF(作業用!X23="","",作業用!X23)</f>
        <v/>
      </c>
      <c r="AP4" t="str">
        <f>IF(作業用!Y23="","",作業用!Y23)</f>
        <v/>
      </c>
      <c r="AQ4" t="str">
        <f>IF(作業用!Z23="","",作業用!Z23)</f>
        <v/>
      </c>
      <c r="AR4" t="str">
        <f>IF(作業用!AA23="","",作業用!AA23)</f>
        <v/>
      </c>
      <c r="AS4" t="str">
        <f>IF(作業用!AB23="","",作業用!AB23)</f>
        <v/>
      </c>
      <c r="AT4" t="str">
        <f>IF(作業用!AC23="","",作業用!AC23)</f>
        <v/>
      </c>
      <c r="AV4" t="str">
        <f>IF(作業用!S32="","",作業用!S32)</f>
        <v/>
      </c>
      <c r="AW4" t="str">
        <f>IF(作業用!T32="","",作業用!T32)</f>
        <v/>
      </c>
      <c r="AX4" t="str">
        <f>IF(作業用!U32="","",作業用!U32)</f>
        <v/>
      </c>
      <c r="AY4" t="str">
        <f>IF(作業用!V32="","",作業用!V32)</f>
        <v/>
      </c>
      <c r="AZ4" t="str">
        <f>IF(作業用!W32="","",作業用!W32)</f>
        <v/>
      </c>
      <c r="BA4" t="str">
        <f>IF(作業用!X32="","",作業用!X32)</f>
        <v/>
      </c>
      <c r="BB4" t="str">
        <f>IF(作業用!Y32="","",作業用!Y32)</f>
        <v/>
      </c>
      <c r="BC4" t="str">
        <f>IF(作業用!Z32="","",作業用!Z32)</f>
        <v/>
      </c>
      <c r="BD4" t="str">
        <f>IF(作業用!AA32="","",作業用!AA32)</f>
        <v/>
      </c>
      <c r="BE4" t="str">
        <f>IF(作業用!AB32="","",作業用!AB32)</f>
        <v/>
      </c>
      <c r="BF4" t="str">
        <f>IF(作業用!AC32="","",作業用!AC32)</f>
        <v/>
      </c>
    </row>
    <row r="5" spans="1:58" x14ac:dyDescent="0.15">
      <c r="A5" t="str">
        <f>作業用!A5</f>
        <v/>
      </c>
      <c r="B5" t="str">
        <f>作業用!B5</f>
        <v/>
      </c>
      <c r="C5" t="str">
        <f>作業用!C5</f>
        <v/>
      </c>
      <c r="D5" t="str">
        <f>作業用!D5</f>
        <v/>
      </c>
      <c r="E5" t="str">
        <f>作業用!E5</f>
        <v/>
      </c>
      <c r="F5" t="str">
        <f>作業用!G5</f>
        <v/>
      </c>
      <c r="G5" t="str">
        <f>作業用!F5</f>
        <v/>
      </c>
      <c r="H5" t="str">
        <f>作業用!H5&amp;" "&amp;作業用!J5</f>
        <v xml:space="preserve"> </v>
      </c>
      <c r="I5" t="str">
        <f>作業用!K5&amp;" "&amp;作業用!M5</f>
        <v xml:space="preserve"> </v>
      </c>
      <c r="L5" t="str">
        <f>IF(作業用!S6="","",作業用!S6)</f>
        <v/>
      </c>
      <c r="M5" t="str">
        <f>IF(作業用!T6="","",作業用!T6)</f>
        <v/>
      </c>
      <c r="N5" t="str">
        <f>IF(作業用!U6="","",作業用!U6)</f>
        <v/>
      </c>
      <c r="O5" t="str">
        <f>IF(作業用!V6="","",作業用!V6)</f>
        <v/>
      </c>
      <c r="P5" t="str">
        <f>IF(作業用!W6="","",作業用!W6)</f>
        <v/>
      </c>
      <c r="Q5" t="str">
        <f>IF(作業用!X6="","",作業用!X6)</f>
        <v/>
      </c>
      <c r="R5" t="str">
        <f>IF(作業用!Y6="","",作業用!Y6)</f>
        <v/>
      </c>
      <c r="S5" t="str">
        <f>IF(作業用!Z6="","",作業用!Z6)</f>
        <v/>
      </c>
      <c r="T5" t="str">
        <f>IF(作業用!AA6="","",作業用!AA6)</f>
        <v/>
      </c>
      <c r="U5" t="str">
        <f>IF(作業用!AB6="","",作業用!AB6)</f>
        <v/>
      </c>
      <c r="V5" t="str">
        <f>IF(作業用!AC6="","",作業用!AC6)</f>
        <v/>
      </c>
      <c r="X5" t="str">
        <f>IF(作業用!S15="","",作業用!S15)</f>
        <v/>
      </c>
      <c r="Y5" t="str">
        <f>IF(作業用!T15="","",作業用!T15)</f>
        <v/>
      </c>
      <c r="Z5" t="str">
        <f>IF(作業用!U15="","",作業用!U15)</f>
        <v/>
      </c>
      <c r="AA5" t="str">
        <f>IF(作業用!V15="","",作業用!V15)</f>
        <v/>
      </c>
      <c r="AB5" t="str">
        <f>IF(作業用!W15="","",作業用!W15)</f>
        <v/>
      </c>
      <c r="AC5" t="str">
        <f>IF(作業用!X15="","",作業用!X15)</f>
        <v/>
      </c>
      <c r="AD5" t="str">
        <f>IF(作業用!Y15="","",作業用!Y15)</f>
        <v/>
      </c>
      <c r="AE5" t="str">
        <f>IF(作業用!Z15="","",作業用!Z15)</f>
        <v/>
      </c>
      <c r="AF5" t="str">
        <f>IF(作業用!AA15="","",作業用!AA15)</f>
        <v/>
      </c>
      <c r="AG5" t="str">
        <f>IF(作業用!AB15="","",作業用!AB15)</f>
        <v/>
      </c>
      <c r="AH5" t="str">
        <f>IF(作業用!AC15="","",作業用!AC15)</f>
        <v/>
      </c>
      <c r="AJ5" t="str">
        <f>IF(作業用!S24="","",作業用!S24)</f>
        <v/>
      </c>
      <c r="AK5" t="str">
        <f>IF(作業用!T24="","",作業用!T24)</f>
        <v/>
      </c>
      <c r="AL5" t="str">
        <f>IF(作業用!U24="","",作業用!U24)</f>
        <v/>
      </c>
      <c r="AM5" t="str">
        <f>IF(作業用!V24="","",作業用!V24)</f>
        <v/>
      </c>
      <c r="AN5" t="str">
        <f>IF(作業用!W24="","",作業用!W24)</f>
        <v/>
      </c>
      <c r="AO5" t="str">
        <f>IF(作業用!X24="","",作業用!X24)</f>
        <v/>
      </c>
      <c r="AP5" t="str">
        <f>IF(作業用!Y24="","",作業用!Y24)</f>
        <v/>
      </c>
      <c r="AQ5" t="str">
        <f>IF(作業用!Z24="","",作業用!Z24)</f>
        <v/>
      </c>
      <c r="AR5" t="str">
        <f>IF(作業用!AA24="","",作業用!AA24)</f>
        <v/>
      </c>
      <c r="AS5" t="str">
        <f>IF(作業用!AB24="","",作業用!AB24)</f>
        <v/>
      </c>
      <c r="AT5" t="str">
        <f>IF(作業用!AC24="","",作業用!AC24)</f>
        <v/>
      </c>
      <c r="AV5" t="str">
        <f>IF(作業用!S33="","",作業用!S33)</f>
        <v/>
      </c>
      <c r="AW5" t="str">
        <f>IF(作業用!T33="","",作業用!T33)</f>
        <v/>
      </c>
      <c r="AX5" t="str">
        <f>IF(作業用!U33="","",作業用!U33)</f>
        <v/>
      </c>
      <c r="AY5" t="str">
        <f>IF(作業用!V33="","",作業用!V33)</f>
        <v/>
      </c>
      <c r="AZ5" t="str">
        <f>IF(作業用!W33="","",作業用!W33)</f>
        <v/>
      </c>
      <c r="BA5" t="str">
        <f>IF(作業用!X33="","",作業用!X33)</f>
        <v/>
      </c>
      <c r="BB5" t="str">
        <f>IF(作業用!Y33="","",作業用!Y33)</f>
        <v/>
      </c>
      <c r="BC5" t="str">
        <f>IF(作業用!Z33="","",作業用!Z33)</f>
        <v/>
      </c>
      <c r="BD5" t="str">
        <f>IF(作業用!AA33="","",作業用!AA33)</f>
        <v/>
      </c>
      <c r="BE5" t="str">
        <f>IF(作業用!AB33="","",作業用!AB33)</f>
        <v/>
      </c>
      <c r="BF5" t="str">
        <f>IF(作業用!AC33="","",作業用!AC33)</f>
        <v/>
      </c>
    </row>
    <row r="6" spans="1:58" x14ac:dyDescent="0.15">
      <c r="A6" t="str">
        <f>作業用!A6</f>
        <v/>
      </c>
      <c r="B6" t="str">
        <f>作業用!B6</f>
        <v/>
      </c>
      <c r="C6" t="str">
        <f>作業用!C6</f>
        <v/>
      </c>
      <c r="D6" t="str">
        <f>作業用!D6</f>
        <v/>
      </c>
      <c r="E6" t="str">
        <f>作業用!E6</f>
        <v/>
      </c>
      <c r="F6" t="str">
        <f>作業用!G6</f>
        <v/>
      </c>
      <c r="G6" t="str">
        <f>作業用!F6</f>
        <v/>
      </c>
      <c r="H6" t="str">
        <f>作業用!H6&amp;" "&amp;作業用!J6</f>
        <v xml:space="preserve"> </v>
      </c>
      <c r="I6" t="str">
        <f>作業用!K6&amp;" "&amp;作業用!M6</f>
        <v xml:space="preserve"> </v>
      </c>
      <c r="L6" t="str">
        <f>IF(作業用!S7="","",作業用!S7)</f>
        <v/>
      </c>
      <c r="M6" t="str">
        <f>IF(作業用!T7="","",作業用!T7)</f>
        <v/>
      </c>
      <c r="N6" t="str">
        <f>IF(作業用!U7="","",作業用!U7)</f>
        <v/>
      </c>
      <c r="O6" t="str">
        <f>IF(作業用!V7="","",作業用!V7)</f>
        <v/>
      </c>
      <c r="P6" t="str">
        <f>IF(作業用!W7="","",作業用!W7)</f>
        <v/>
      </c>
      <c r="Q6" t="str">
        <f>IF(作業用!X7="","",作業用!X7)</f>
        <v/>
      </c>
      <c r="R6" t="str">
        <f>IF(作業用!Y7="","",作業用!Y7)</f>
        <v/>
      </c>
      <c r="S6" t="str">
        <f>IF(作業用!Z7="","",作業用!Z7)</f>
        <v/>
      </c>
      <c r="T6" t="str">
        <f>IF(作業用!AA7="","",作業用!AA7)</f>
        <v/>
      </c>
      <c r="U6" t="str">
        <f>IF(作業用!AB7="","",作業用!AB7)</f>
        <v/>
      </c>
      <c r="V6" t="str">
        <f>IF(作業用!AC7="","",作業用!AC7)</f>
        <v/>
      </c>
      <c r="X6" t="str">
        <f>IF(作業用!S16="","",作業用!S16)</f>
        <v/>
      </c>
      <c r="Y6" t="str">
        <f>IF(作業用!T16="","",作業用!T16)</f>
        <v/>
      </c>
      <c r="Z6" t="str">
        <f>IF(作業用!U16="","",作業用!U16)</f>
        <v/>
      </c>
      <c r="AA6" t="str">
        <f>IF(作業用!V16="","",作業用!V16)</f>
        <v/>
      </c>
      <c r="AB6" t="str">
        <f>IF(作業用!W16="","",作業用!W16)</f>
        <v/>
      </c>
      <c r="AC6" t="str">
        <f>IF(作業用!X16="","",作業用!X16)</f>
        <v/>
      </c>
      <c r="AD6" t="str">
        <f>IF(作業用!Y16="","",作業用!Y16)</f>
        <v/>
      </c>
      <c r="AE6" t="str">
        <f>IF(作業用!Z16="","",作業用!Z16)</f>
        <v/>
      </c>
      <c r="AF6" t="str">
        <f>IF(作業用!AA16="","",作業用!AA16)</f>
        <v/>
      </c>
      <c r="AG6" t="str">
        <f>IF(作業用!AB16="","",作業用!AB16)</f>
        <v/>
      </c>
      <c r="AH6" t="str">
        <f>IF(作業用!AC16="","",作業用!AC16)</f>
        <v/>
      </c>
      <c r="AJ6" t="str">
        <f>IF(作業用!S25="","",作業用!S25)</f>
        <v/>
      </c>
      <c r="AK6" t="str">
        <f>IF(作業用!T25="","",作業用!T25)</f>
        <v/>
      </c>
      <c r="AL6" t="str">
        <f>IF(作業用!U25="","",作業用!U25)</f>
        <v/>
      </c>
      <c r="AM6" t="str">
        <f>IF(作業用!V25="","",作業用!V25)</f>
        <v/>
      </c>
      <c r="AN6" t="str">
        <f>IF(作業用!W25="","",作業用!W25)</f>
        <v/>
      </c>
      <c r="AO6" t="str">
        <f>IF(作業用!X25="","",作業用!X25)</f>
        <v/>
      </c>
      <c r="AP6" t="str">
        <f>IF(作業用!Y25="","",作業用!Y25)</f>
        <v/>
      </c>
      <c r="AQ6" t="str">
        <f>IF(作業用!Z25="","",作業用!Z25)</f>
        <v/>
      </c>
      <c r="AR6" t="str">
        <f>IF(作業用!AA25="","",作業用!AA25)</f>
        <v/>
      </c>
      <c r="AS6" t="str">
        <f>IF(作業用!AB25="","",作業用!AB25)</f>
        <v/>
      </c>
      <c r="AT6" t="str">
        <f>IF(作業用!AC25="","",作業用!AC25)</f>
        <v/>
      </c>
      <c r="AV6" t="str">
        <f>IF(作業用!S34="","",作業用!S34)</f>
        <v/>
      </c>
      <c r="AW6" t="str">
        <f>IF(作業用!T34="","",作業用!T34)</f>
        <v/>
      </c>
      <c r="AX6" t="str">
        <f>IF(作業用!U34="","",作業用!U34)</f>
        <v/>
      </c>
      <c r="AY6" t="str">
        <f>IF(作業用!V34="","",作業用!V34)</f>
        <v/>
      </c>
      <c r="AZ6" t="str">
        <f>IF(作業用!W34="","",作業用!W34)</f>
        <v/>
      </c>
      <c r="BA6" t="str">
        <f>IF(作業用!X34="","",作業用!X34)</f>
        <v/>
      </c>
      <c r="BB6" t="str">
        <f>IF(作業用!Y34="","",作業用!Y34)</f>
        <v/>
      </c>
      <c r="BC6" t="str">
        <f>IF(作業用!Z34="","",作業用!Z34)</f>
        <v/>
      </c>
      <c r="BD6" t="str">
        <f>IF(作業用!AA34="","",作業用!AA34)</f>
        <v/>
      </c>
      <c r="BE6" t="str">
        <f>IF(作業用!AB34="","",作業用!AB34)</f>
        <v/>
      </c>
      <c r="BF6" t="str">
        <f>IF(作業用!AC34="","",作業用!AC34)</f>
        <v/>
      </c>
    </row>
    <row r="7" spans="1:58" x14ac:dyDescent="0.15">
      <c r="A7" t="str">
        <f>作業用!A7</f>
        <v/>
      </c>
      <c r="B7" t="str">
        <f>作業用!B7</f>
        <v/>
      </c>
      <c r="C7" t="str">
        <f>作業用!C7</f>
        <v/>
      </c>
      <c r="D7" t="str">
        <f>作業用!D7</f>
        <v/>
      </c>
      <c r="E7" t="str">
        <f>作業用!E7</f>
        <v/>
      </c>
      <c r="F7" t="str">
        <f>作業用!G7</f>
        <v/>
      </c>
      <c r="G7" t="str">
        <f>作業用!F7</f>
        <v/>
      </c>
      <c r="H7" t="str">
        <f>作業用!H7&amp;" "&amp;作業用!J7</f>
        <v xml:space="preserve"> </v>
      </c>
      <c r="I7" t="str">
        <f>作業用!K7&amp;" "&amp;作業用!M7</f>
        <v xml:space="preserve"> </v>
      </c>
      <c r="L7" t="str">
        <f>IF(作業用!S8="","",作業用!S8)</f>
        <v/>
      </c>
      <c r="M7" t="str">
        <f>IF(作業用!T8="","",作業用!T8)</f>
        <v/>
      </c>
      <c r="N7" t="str">
        <f>IF(作業用!U8="","",作業用!U8)</f>
        <v/>
      </c>
      <c r="O7" t="str">
        <f>IF(作業用!V8="","",作業用!V8)</f>
        <v/>
      </c>
      <c r="P7" t="str">
        <f>IF(作業用!W8="","",作業用!W8)</f>
        <v/>
      </c>
      <c r="Q7" t="str">
        <f>IF(作業用!X8="","",作業用!X8)</f>
        <v/>
      </c>
      <c r="R7" t="str">
        <f>IF(作業用!Y8="","",作業用!Y8)</f>
        <v/>
      </c>
      <c r="S7" t="str">
        <f>IF(作業用!Z8="","",作業用!Z8)</f>
        <v/>
      </c>
      <c r="T7" t="str">
        <f>IF(作業用!AA8="","",作業用!AA8)</f>
        <v/>
      </c>
      <c r="U7" t="str">
        <f>IF(作業用!AB8="","",作業用!AB8)</f>
        <v/>
      </c>
      <c r="V7" t="str">
        <f>IF(作業用!AC8="","",作業用!AC8)</f>
        <v/>
      </c>
      <c r="X7" t="str">
        <f>IF(作業用!S17="","",作業用!S17)</f>
        <v/>
      </c>
      <c r="Y7" t="str">
        <f>IF(作業用!T17="","",作業用!T17)</f>
        <v/>
      </c>
      <c r="Z7" t="str">
        <f>IF(作業用!U17="","",作業用!U17)</f>
        <v/>
      </c>
      <c r="AA7" t="str">
        <f>IF(作業用!V17="","",作業用!V17)</f>
        <v/>
      </c>
      <c r="AB7" t="str">
        <f>IF(作業用!W17="","",作業用!W17)</f>
        <v/>
      </c>
      <c r="AC7" t="str">
        <f>IF(作業用!X17="","",作業用!X17)</f>
        <v/>
      </c>
      <c r="AD7" t="str">
        <f>IF(作業用!Y17="","",作業用!Y17)</f>
        <v/>
      </c>
      <c r="AE7" t="str">
        <f>IF(作業用!Z17="","",作業用!Z17)</f>
        <v/>
      </c>
      <c r="AF7" t="str">
        <f>IF(作業用!AA17="","",作業用!AA17)</f>
        <v/>
      </c>
      <c r="AG7" t="str">
        <f>IF(作業用!AB17="","",作業用!AB17)</f>
        <v/>
      </c>
      <c r="AH7" t="str">
        <f>IF(作業用!AC17="","",作業用!AC17)</f>
        <v/>
      </c>
      <c r="AJ7" t="str">
        <f>IF(作業用!S26="","",作業用!S26)</f>
        <v/>
      </c>
      <c r="AK7" t="str">
        <f>IF(作業用!T26="","",作業用!T26)</f>
        <v/>
      </c>
      <c r="AL7" t="str">
        <f>IF(作業用!U26="","",作業用!U26)</f>
        <v/>
      </c>
      <c r="AM7" t="str">
        <f>IF(作業用!V26="","",作業用!V26)</f>
        <v/>
      </c>
      <c r="AN7" t="str">
        <f>IF(作業用!W26="","",作業用!W26)</f>
        <v/>
      </c>
      <c r="AO7" t="str">
        <f>IF(作業用!X26="","",作業用!X26)</f>
        <v/>
      </c>
      <c r="AP7" t="str">
        <f>IF(作業用!Y26="","",作業用!Y26)</f>
        <v/>
      </c>
      <c r="AQ7" t="str">
        <f>IF(作業用!Z26="","",作業用!Z26)</f>
        <v/>
      </c>
      <c r="AR7" t="str">
        <f>IF(作業用!AA26="","",作業用!AA26)</f>
        <v/>
      </c>
      <c r="AS7" t="str">
        <f>IF(作業用!AB26="","",作業用!AB26)</f>
        <v/>
      </c>
      <c r="AT7" t="str">
        <f>IF(作業用!AC26="","",作業用!AC26)</f>
        <v/>
      </c>
      <c r="AV7" t="str">
        <f>IF(作業用!S35="","",作業用!S35)</f>
        <v/>
      </c>
      <c r="AW7" t="str">
        <f>IF(作業用!T35="","",作業用!T35)</f>
        <v/>
      </c>
      <c r="AX7" t="str">
        <f>IF(作業用!U35="","",作業用!U35)</f>
        <v/>
      </c>
      <c r="AY7" t="str">
        <f>IF(作業用!V35="","",作業用!V35)</f>
        <v/>
      </c>
      <c r="AZ7" t="str">
        <f>IF(作業用!W35="","",作業用!W35)</f>
        <v/>
      </c>
      <c r="BA7" t="str">
        <f>IF(作業用!X35="","",作業用!X35)</f>
        <v/>
      </c>
      <c r="BB7" t="str">
        <f>IF(作業用!Y35="","",作業用!Y35)</f>
        <v/>
      </c>
      <c r="BC7" t="str">
        <f>IF(作業用!Z35="","",作業用!Z35)</f>
        <v/>
      </c>
      <c r="BD7" t="str">
        <f>IF(作業用!AA35="","",作業用!AA35)</f>
        <v/>
      </c>
      <c r="BE7" t="str">
        <f>IF(作業用!AB35="","",作業用!AB35)</f>
        <v/>
      </c>
      <c r="BF7" t="str">
        <f>IF(作業用!AC35="","",作業用!AC35)</f>
        <v/>
      </c>
    </row>
    <row r="8" spans="1:58" x14ac:dyDescent="0.15">
      <c r="A8" t="str">
        <f>作業用!A8</f>
        <v/>
      </c>
      <c r="B8" t="str">
        <f>作業用!B8</f>
        <v/>
      </c>
      <c r="C8" t="str">
        <f>作業用!C8</f>
        <v/>
      </c>
      <c r="D8" t="str">
        <f>作業用!D8</f>
        <v/>
      </c>
      <c r="E8" t="str">
        <f>作業用!E8</f>
        <v/>
      </c>
      <c r="F8" t="str">
        <f>作業用!G8</f>
        <v/>
      </c>
      <c r="G8" t="str">
        <f>作業用!F8</f>
        <v/>
      </c>
      <c r="H8" t="str">
        <f>作業用!H8&amp;" "&amp;作業用!J8</f>
        <v xml:space="preserve"> </v>
      </c>
      <c r="I8" t="str">
        <f>作業用!K8&amp;" "&amp;作業用!M8</f>
        <v xml:space="preserve"> </v>
      </c>
    </row>
    <row r="9" spans="1:58" x14ac:dyDescent="0.15">
      <c r="A9" t="str">
        <f>作業用!A9</f>
        <v/>
      </c>
      <c r="B9" t="str">
        <f>作業用!B9</f>
        <v/>
      </c>
      <c r="C9" t="str">
        <f>作業用!C9</f>
        <v/>
      </c>
      <c r="D9" t="str">
        <f>作業用!D9</f>
        <v/>
      </c>
      <c r="E9" t="str">
        <f>作業用!E9</f>
        <v/>
      </c>
      <c r="F9" t="str">
        <f>作業用!G9</f>
        <v/>
      </c>
      <c r="G9" t="str">
        <f>作業用!F9</f>
        <v/>
      </c>
      <c r="H9" t="str">
        <f>作業用!H9&amp;" "&amp;作業用!J9</f>
        <v xml:space="preserve"> </v>
      </c>
      <c r="I9" t="str">
        <f>作業用!K9&amp;" "&amp;作業用!M9</f>
        <v xml:space="preserve"> </v>
      </c>
    </row>
    <row r="10" spans="1:58" x14ac:dyDescent="0.15">
      <c r="A10" t="str">
        <f>作業用!A10</f>
        <v/>
      </c>
      <c r="B10" t="str">
        <f>作業用!B10</f>
        <v/>
      </c>
      <c r="C10" t="str">
        <f>作業用!C10</f>
        <v/>
      </c>
      <c r="D10" t="str">
        <f>作業用!D10</f>
        <v/>
      </c>
      <c r="E10" t="str">
        <f>作業用!E10</f>
        <v/>
      </c>
      <c r="F10" t="str">
        <f>作業用!G10</f>
        <v/>
      </c>
      <c r="G10" t="str">
        <f>作業用!F10</f>
        <v/>
      </c>
      <c r="H10" t="str">
        <f>作業用!H10&amp;" "&amp;作業用!J10</f>
        <v xml:space="preserve"> </v>
      </c>
      <c r="I10" t="str">
        <f>作業用!K10&amp;" "&amp;作業用!M10</f>
        <v xml:space="preserve"> </v>
      </c>
    </row>
    <row r="11" spans="1:58" x14ac:dyDescent="0.15">
      <c r="A11" t="str">
        <f>作業用!A11</f>
        <v/>
      </c>
      <c r="B11" t="str">
        <f>作業用!B11</f>
        <v/>
      </c>
      <c r="C11" t="str">
        <f>作業用!C11</f>
        <v/>
      </c>
      <c r="D11" t="str">
        <f>作業用!D11</f>
        <v/>
      </c>
      <c r="E11" t="str">
        <f>作業用!E11</f>
        <v/>
      </c>
      <c r="F11" t="str">
        <f>作業用!G11</f>
        <v/>
      </c>
      <c r="G11" t="str">
        <f>作業用!F11</f>
        <v/>
      </c>
      <c r="H11" t="str">
        <f>作業用!H11&amp;" "&amp;作業用!J11</f>
        <v xml:space="preserve"> </v>
      </c>
      <c r="I11" t="str">
        <f>作業用!K11&amp;" "&amp;作業用!M11</f>
        <v xml:space="preserve"> </v>
      </c>
    </row>
    <row r="12" spans="1:58" x14ac:dyDescent="0.15">
      <c r="A12" t="str">
        <f>作業用!A12</f>
        <v/>
      </c>
      <c r="B12" t="str">
        <f>作業用!B12</f>
        <v/>
      </c>
      <c r="C12" t="str">
        <f>作業用!C12</f>
        <v/>
      </c>
      <c r="D12" t="str">
        <f>作業用!D12</f>
        <v/>
      </c>
      <c r="E12" t="str">
        <f>作業用!E12</f>
        <v/>
      </c>
      <c r="F12" t="str">
        <f>作業用!G12</f>
        <v/>
      </c>
      <c r="G12" t="str">
        <f>作業用!F12</f>
        <v/>
      </c>
      <c r="H12" t="str">
        <f>作業用!H12&amp;" "&amp;作業用!J12</f>
        <v xml:space="preserve"> </v>
      </c>
      <c r="I12" t="str">
        <f>作業用!K12&amp;" "&amp;作業用!M12</f>
        <v xml:space="preserve"> </v>
      </c>
    </row>
    <row r="13" spans="1:58" x14ac:dyDescent="0.15">
      <c r="A13" t="str">
        <f>作業用!A13</f>
        <v/>
      </c>
      <c r="B13" t="str">
        <f>作業用!B13</f>
        <v/>
      </c>
      <c r="C13" t="str">
        <f>作業用!C13</f>
        <v/>
      </c>
      <c r="D13" t="str">
        <f>作業用!D13</f>
        <v/>
      </c>
      <c r="E13" t="str">
        <f>作業用!E13</f>
        <v/>
      </c>
      <c r="F13" t="str">
        <f>作業用!G13</f>
        <v/>
      </c>
      <c r="G13" t="str">
        <f>作業用!F13</f>
        <v/>
      </c>
      <c r="H13" t="str">
        <f>作業用!H13&amp;" "&amp;作業用!J13</f>
        <v xml:space="preserve"> </v>
      </c>
      <c r="I13" t="str">
        <f>作業用!K13&amp;" "&amp;作業用!M13</f>
        <v xml:space="preserve"> </v>
      </c>
    </row>
    <row r="14" spans="1:58" x14ac:dyDescent="0.15">
      <c r="A14" t="str">
        <f>作業用!A14</f>
        <v/>
      </c>
      <c r="B14" t="str">
        <f>作業用!B14</f>
        <v/>
      </c>
      <c r="C14" t="str">
        <f>作業用!C14</f>
        <v/>
      </c>
      <c r="D14" t="str">
        <f>作業用!D14</f>
        <v/>
      </c>
      <c r="E14" t="str">
        <f>作業用!E14</f>
        <v/>
      </c>
      <c r="F14" t="str">
        <f>作業用!G14</f>
        <v/>
      </c>
      <c r="G14" t="str">
        <f>作業用!F14</f>
        <v/>
      </c>
      <c r="H14" t="str">
        <f>作業用!H14&amp;" "&amp;作業用!J14</f>
        <v xml:space="preserve"> </v>
      </c>
      <c r="I14" t="str">
        <f>作業用!K14&amp;" "&amp;作業用!M14</f>
        <v xml:space="preserve"> </v>
      </c>
    </row>
    <row r="15" spans="1:58" x14ac:dyDescent="0.15">
      <c r="A15" t="str">
        <f>作業用!A15</f>
        <v/>
      </c>
      <c r="B15" t="str">
        <f>作業用!B15</f>
        <v/>
      </c>
      <c r="C15" t="str">
        <f>作業用!C15</f>
        <v/>
      </c>
      <c r="D15" t="str">
        <f>作業用!D15</f>
        <v/>
      </c>
      <c r="E15" t="str">
        <f>作業用!E15</f>
        <v/>
      </c>
      <c r="F15" t="str">
        <f>作業用!G15</f>
        <v/>
      </c>
      <c r="G15" t="str">
        <f>作業用!F15</f>
        <v/>
      </c>
      <c r="H15" t="str">
        <f>作業用!H15&amp;" "&amp;作業用!J15</f>
        <v xml:space="preserve"> </v>
      </c>
      <c r="I15" t="str">
        <f>作業用!K15&amp;" "&amp;作業用!M15</f>
        <v xml:space="preserve"> </v>
      </c>
    </row>
    <row r="16" spans="1:58" x14ac:dyDescent="0.15">
      <c r="A16" t="str">
        <f>作業用!A16</f>
        <v/>
      </c>
      <c r="B16" t="str">
        <f>作業用!B16</f>
        <v/>
      </c>
      <c r="C16" t="str">
        <f>作業用!C16</f>
        <v/>
      </c>
      <c r="D16" t="str">
        <f>作業用!D16</f>
        <v/>
      </c>
      <c r="E16" t="str">
        <f>作業用!E16</f>
        <v/>
      </c>
      <c r="F16" t="str">
        <f>作業用!G16</f>
        <v/>
      </c>
      <c r="G16" t="str">
        <f>作業用!F16</f>
        <v/>
      </c>
      <c r="H16" t="str">
        <f>作業用!H16&amp;" "&amp;作業用!J16</f>
        <v xml:space="preserve"> </v>
      </c>
      <c r="I16" t="str">
        <f>作業用!K16&amp;" "&amp;作業用!M16</f>
        <v xml:space="preserve"> </v>
      </c>
    </row>
    <row r="17" spans="1:9" x14ac:dyDescent="0.15">
      <c r="A17" t="str">
        <f>作業用!A17</f>
        <v/>
      </c>
      <c r="B17" t="str">
        <f>作業用!B17</f>
        <v/>
      </c>
      <c r="C17" t="str">
        <f>作業用!C17</f>
        <v/>
      </c>
      <c r="D17" t="str">
        <f>作業用!D17</f>
        <v/>
      </c>
      <c r="E17" t="str">
        <f>作業用!E17</f>
        <v/>
      </c>
      <c r="F17" t="str">
        <f>作業用!G17</f>
        <v/>
      </c>
      <c r="G17" t="str">
        <f>作業用!F17</f>
        <v/>
      </c>
      <c r="H17" t="str">
        <f>作業用!H17&amp;" "&amp;作業用!J17</f>
        <v xml:space="preserve"> </v>
      </c>
      <c r="I17" t="str">
        <f>作業用!K17&amp;" "&amp;作業用!M17</f>
        <v xml:space="preserve"> </v>
      </c>
    </row>
    <row r="18" spans="1:9" x14ac:dyDescent="0.15">
      <c r="A18" t="str">
        <f>作業用!A18</f>
        <v/>
      </c>
      <c r="B18" t="str">
        <f>作業用!B18</f>
        <v/>
      </c>
      <c r="C18" t="str">
        <f>作業用!C18</f>
        <v/>
      </c>
      <c r="D18" t="str">
        <f>作業用!D18</f>
        <v/>
      </c>
      <c r="E18" t="str">
        <f>作業用!E18</f>
        <v/>
      </c>
      <c r="F18" t="str">
        <f>作業用!G18</f>
        <v/>
      </c>
      <c r="G18" t="str">
        <f>作業用!F18</f>
        <v/>
      </c>
      <c r="H18" t="str">
        <f>作業用!H18&amp;" "&amp;作業用!J18</f>
        <v xml:space="preserve"> </v>
      </c>
      <c r="I18" t="str">
        <f>作業用!K18&amp;" "&amp;作業用!M18</f>
        <v xml:space="preserve"> </v>
      </c>
    </row>
    <row r="19" spans="1:9" x14ac:dyDescent="0.15">
      <c r="A19" t="str">
        <f>作業用!A19</f>
        <v/>
      </c>
      <c r="B19" t="str">
        <f>作業用!B19</f>
        <v/>
      </c>
      <c r="C19" t="str">
        <f>作業用!C19</f>
        <v/>
      </c>
      <c r="D19" t="str">
        <f>作業用!D19</f>
        <v/>
      </c>
      <c r="E19" t="str">
        <f>作業用!E19</f>
        <v/>
      </c>
      <c r="F19" t="str">
        <f>作業用!G19</f>
        <v/>
      </c>
      <c r="G19" t="str">
        <f>作業用!F19</f>
        <v/>
      </c>
      <c r="H19" t="str">
        <f>作業用!H19&amp;" "&amp;作業用!J19</f>
        <v xml:space="preserve"> </v>
      </c>
      <c r="I19" t="str">
        <f>作業用!K19&amp;" "&amp;作業用!M19</f>
        <v xml:space="preserve"> </v>
      </c>
    </row>
    <row r="20" spans="1:9" x14ac:dyDescent="0.15">
      <c r="A20" t="str">
        <f>作業用!A20</f>
        <v/>
      </c>
      <c r="B20" t="str">
        <f>作業用!B20</f>
        <v/>
      </c>
      <c r="C20" t="str">
        <f>作業用!C20</f>
        <v/>
      </c>
      <c r="D20" t="str">
        <f>作業用!D20</f>
        <v/>
      </c>
      <c r="E20" t="str">
        <f>作業用!E20</f>
        <v/>
      </c>
      <c r="F20" t="str">
        <f>作業用!G20</f>
        <v/>
      </c>
      <c r="G20" t="str">
        <f>作業用!F20</f>
        <v/>
      </c>
      <c r="H20" t="str">
        <f>作業用!H20&amp;" "&amp;作業用!J20</f>
        <v xml:space="preserve"> </v>
      </c>
      <c r="I20" t="str">
        <f>作業用!K20&amp;" "&amp;作業用!M20</f>
        <v xml:space="preserve"> </v>
      </c>
    </row>
    <row r="21" spans="1:9" x14ac:dyDescent="0.15">
      <c r="A21" t="str">
        <f>作業用!A21</f>
        <v/>
      </c>
      <c r="B21" t="str">
        <f>作業用!B21</f>
        <v/>
      </c>
      <c r="C21" t="str">
        <f>作業用!C21</f>
        <v/>
      </c>
      <c r="D21" t="str">
        <f>作業用!D21</f>
        <v/>
      </c>
      <c r="E21" t="str">
        <f>作業用!E21</f>
        <v/>
      </c>
      <c r="F21" t="str">
        <f>作業用!G21</f>
        <v/>
      </c>
      <c r="G21" t="str">
        <f>作業用!F21</f>
        <v/>
      </c>
      <c r="H21" t="str">
        <f>作業用!H21&amp;" "&amp;作業用!J21</f>
        <v xml:space="preserve"> </v>
      </c>
      <c r="I21" t="str">
        <f>作業用!K21&amp;" "&amp;作業用!M21</f>
        <v xml:space="preserve"> </v>
      </c>
    </row>
    <row r="22" spans="1:9" x14ac:dyDescent="0.15">
      <c r="A22" t="str">
        <f>作業用!A22</f>
        <v/>
      </c>
      <c r="B22" t="str">
        <f>作業用!B22</f>
        <v/>
      </c>
      <c r="C22" t="str">
        <f>作業用!C22</f>
        <v/>
      </c>
      <c r="D22" t="str">
        <f>作業用!D22</f>
        <v/>
      </c>
      <c r="E22" t="str">
        <f>作業用!E22</f>
        <v/>
      </c>
      <c r="F22" t="str">
        <f>作業用!G22</f>
        <v/>
      </c>
      <c r="G22" t="str">
        <f>作業用!F22</f>
        <v/>
      </c>
      <c r="H22" t="str">
        <f>作業用!H22&amp;" "&amp;作業用!J22</f>
        <v xml:space="preserve"> </v>
      </c>
      <c r="I22" t="str">
        <f>作業用!K22&amp;" "&amp;作業用!M22</f>
        <v xml:space="preserve"> </v>
      </c>
    </row>
    <row r="23" spans="1:9" x14ac:dyDescent="0.15">
      <c r="A23" t="str">
        <f>作業用!A23</f>
        <v/>
      </c>
      <c r="B23" t="str">
        <f>作業用!B23</f>
        <v/>
      </c>
      <c r="C23" t="str">
        <f>作業用!C23</f>
        <v/>
      </c>
      <c r="D23" t="str">
        <f>作業用!D23</f>
        <v/>
      </c>
      <c r="E23" t="str">
        <f>作業用!E23</f>
        <v/>
      </c>
      <c r="F23" t="str">
        <f>作業用!G23</f>
        <v/>
      </c>
      <c r="G23" t="str">
        <f>作業用!F23</f>
        <v/>
      </c>
      <c r="H23" t="str">
        <f>作業用!H23&amp;" "&amp;作業用!J23</f>
        <v xml:space="preserve"> </v>
      </c>
      <c r="I23" t="str">
        <f>作業用!K23&amp;" "&amp;作業用!M23</f>
        <v xml:space="preserve"> </v>
      </c>
    </row>
    <row r="24" spans="1:9" x14ac:dyDescent="0.15">
      <c r="A24" t="str">
        <f>作業用!A24</f>
        <v/>
      </c>
      <c r="B24" t="str">
        <f>作業用!B24</f>
        <v/>
      </c>
      <c r="C24" t="str">
        <f>作業用!C24</f>
        <v/>
      </c>
      <c r="D24" t="str">
        <f>作業用!D24</f>
        <v/>
      </c>
      <c r="E24" t="str">
        <f>作業用!E24</f>
        <v/>
      </c>
      <c r="F24" t="str">
        <f>作業用!G24</f>
        <v/>
      </c>
      <c r="G24" t="str">
        <f>作業用!F24</f>
        <v/>
      </c>
      <c r="H24" t="str">
        <f>作業用!H24&amp;" "&amp;作業用!J24</f>
        <v xml:space="preserve"> </v>
      </c>
      <c r="I24" t="str">
        <f>作業用!K24&amp;" "&amp;作業用!M24</f>
        <v xml:space="preserve"> </v>
      </c>
    </row>
    <row r="25" spans="1:9" x14ac:dyDescent="0.15">
      <c r="A25" t="str">
        <f>作業用!A25</f>
        <v/>
      </c>
      <c r="B25" t="str">
        <f>作業用!B25</f>
        <v/>
      </c>
      <c r="C25" t="str">
        <f>作業用!C25</f>
        <v/>
      </c>
      <c r="D25" t="str">
        <f>作業用!D25</f>
        <v/>
      </c>
      <c r="E25" t="str">
        <f>作業用!E25</f>
        <v/>
      </c>
      <c r="F25" t="str">
        <f>作業用!G25</f>
        <v/>
      </c>
      <c r="G25" t="str">
        <f>作業用!F25</f>
        <v/>
      </c>
      <c r="H25" t="str">
        <f>作業用!H25&amp;" "&amp;作業用!J25</f>
        <v xml:space="preserve"> </v>
      </c>
      <c r="I25" t="str">
        <f>作業用!K25&amp;" "&amp;作業用!M25</f>
        <v xml:space="preserve"> </v>
      </c>
    </row>
    <row r="26" spans="1:9" x14ac:dyDescent="0.15">
      <c r="A26" t="str">
        <f>作業用!A26</f>
        <v/>
      </c>
      <c r="B26" t="str">
        <f>作業用!B26</f>
        <v/>
      </c>
      <c r="C26" t="str">
        <f>作業用!C26</f>
        <v/>
      </c>
      <c r="D26" t="str">
        <f>作業用!D26</f>
        <v/>
      </c>
      <c r="E26" t="str">
        <f>作業用!E26</f>
        <v/>
      </c>
      <c r="F26" t="str">
        <f>作業用!G26</f>
        <v/>
      </c>
      <c r="G26" t="str">
        <f>作業用!F26</f>
        <v/>
      </c>
      <c r="H26" t="str">
        <f>作業用!H26&amp;" "&amp;作業用!J26</f>
        <v xml:space="preserve"> </v>
      </c>
      <c r="I26" t="str">
        <f>作業用!K26&amp;" "&amp;作業用!M26</f>
        <v xml:space="preserve"> </v>
      </c>
    </row>
    <row r="27" spans="1:9" x14ac:dyDescent="0.15">
      <c r="A27" t="str">
        <f>作業用!A27</f>
        <v/>
      </c>
      <c r="B27" t="str">
        <f>作業用!B27</f>
        <v/>
      </c>
      <c r="C27" t="str">
        <f>作業用!C27</f>
        <v/>
      </c>
      <c r="D27" t="str">
        <f>作業用!D27</f>
        <v/>
      </c>
      <c r="E27" t="str">
        <f>作業用!E27</f>
        <v/>
      </c>
      <c r="F27" t="str">
        <f>作業用!G27</f>
        <v/>
      </c>
      <c r="G27" t="str">
        <f>作業用!F27</f>
        <v/>
      </c>
      <c r="H27" t="str">
        <f>作業用!H27&amp;" "&amp;作業用!J27</f>
        <v xml:space="preserve"> </v>
      </c>
      <c r="I27" t="str">
        <f>作業用!K27&amp;" "&amp;作業用!M27</f>
        <v xml:space="preserve"> </v>
      </c>
    </row>
    <row r="28" spans="1:9" x14ac:dyDescent="0.15">
      <c r="A28" t="str">
        <f>作業用!A28</f>
        <v/>
      </c>
      <c r="B28" t="str">
        <f>作業用!B28</f>
        <v/>
      </c>
      <c r="C28" t="str">
        <f>作業用!C28</f>
        <v/>
      </c>
      <c r="D28" t="str">
        <f>作業用!D28</f>
        <v/>
      </c>
      <c r="E28" t="str">
        <f>作業用!E28</f>
        <v/>
      </c>
      <c r="F28" t="str">
        <f>作業用!G28</f>
        <v/>
      </c>
      <c r="G28" t="str">
        <f>作業用!F28</f>
        <v/>
      </c>
      <c r="H28" t="str">
        <f>作業用!H28&amp;" "&amp;作業用!J28</f>
        <v xml:space="preserve"> </v>
      </c>
      <c r="I28" t="str">
        <f>作業用!K28&amp;" "&amp;作業用!M28</f>
        <v xml:space="preserve"> </v>
      </c>
    </row>
    <row r="29" spans="1:9" x14ac:dyDescent="0.15">
      <c r="A29" t="str">
        <f>作業用!A29</f>
        <v/>
      </c>
      <c r="B29" t="str">
        <f>作業用!B29</f>
        <v/>
      </c>
      <c r="C29" t="str">
        <f>作業用!C29</f>
        <v/>
      </c>
      <c r="D29" t="str">
        <f>作業用!D29</f>
        <v/>
      </c>
      <c r="E29" t="str">
        <f>作業用!E29</f>
        <v/>
      </c>
      <c r="F29" t="str">
        <f>作業用!G29</f>
        <v/>
      </c>
      <c r="G29" t="str">
        <f>作業用!F29</f>
        <v/>
      </c>
      <c r="H29" t="str">
        <f>作業用!H29&amp;" "&amp;作業用!J29</f>
        <v xml:space="preserve"> </v>
      </c>
      <c r="I29" t="str">
        <f>作業用!K29&amp;" "&amp;作業用!M29</f>
        <v xml:space="preserve"> </v>
      </c>
    </row>
    <row r="30" spans="1:9" x14ac:dyDescent="0.15">
      <c r="A30" t="str">
        <f>作業用!A30</f>
        <v/>
      </c>
      <c r="B30" t="str">
        <f>作業用!B30</f>
        <v/>
      </c>
      <c r="C30" t="str">
        <f>作業用!C30</f>
        <v/>
      </c>
      <c r="D30" t="str">
        <f>作業用!D30</f>
        <v/>
      </c>
      <c r="E30" t="str">
        <f>作業用!E30</f>
        <v/>
      </c>
      <c r="F30" t="str">
        <f>作業用!G30</f>
        <v/>
      </c>
      <c r="G30" t="str">
        <f>作業用!F30</f>
        <v/>
      </c>
      <c r="H30" t="str">
        <f>作業用!H30&amp;" "&amp;作業用!J30</f>
        <v xml:space="preserve"> </v>
      </c>
      <c r="I30" t="str">
        <f>作業用!K30&amp;" "&amp;作業用!M30</f>
        <v xml:space="preserve"> </v>
      </c>
    </row>
    <row r="31" spans="1:9" x14ac:dyDescent="0.15">
      <c r="A31" t="str">
        <f>作業用!A31</f>
        <v/>
      </c>
      <c r="B31" t="str">
        <f>作業用!B31</f>
        <v/>
      </c>
      <c r="C31" t="str">
        <f>作業用!C31</f>
        <v/>
      </c>
      <c r="D31" t="str">
        <f>作業用!D31</f>
        <v/>
      </c>
      <c r="E31" t="str">
        <f>作業用!E31</f>
        <v/>
      </c>
      <c r="F31" t="str">
        <f>作業用!G31</f>
        <v/>
      </c>
      <c r="G31" t="str">
        <f>作業用!F31</f>
        <v/>
      </c>
      <c r="H31" t="str">
        <f>作業用!H31&amp;" "&amp;作業用!J31</f>
        <v xml:space="preserve"> </v>
      </c>
      <c r="I31" t="str">
        <f>作業用!K31&amp;" "&amp;作業用!M31</f>
        <v xml:space="preserve"> </v>
      </c>
    </row>
    <row r="32" spans="1:9" x14ac:dyDescent="0.15">
      <c r="A32" t="str">
        <f>作業用!A32</f>
        <v/>
      </c>
      <c r="B32" t="str">
        <f>作業用!B32</f>
        <v/>
      </c>
      <c r="C32" t="str">
        <f>作業用!C32</f>
        <v/>
      </c>
      <c r="D32" t="str">
        <f>作業用!D32</f>
        <v/>
      </c>
      <c r="E32" t="str">
        <f>作業用!E32</f>
        <v/>
      </c>
      <c r="F32" t="str">
        <f>作業用!G32</f>
        <v/>
      </c>
      <c r="G32" t="str">
        <f>作業用!F32</f>
        <v/>
      </c>
      <c r="H32" t="str">
        <f>作業用!H32&amp;" "&amp;作業用!J32</f>
        <v xml:space="preserve"> </v>
      </c>
      <c r="I32" t="str">
        <f>作業用!K32&amp;" "&amp;作業用!M32</f>
        <v xml:space="preserve"> </v>
      </c>
    </row>
    <row r="33" spans="1:9" x14ac:dyDescent="0.15">
      <c r="A33" t="str">
        <f>作業用!A33</f>
        <v/>
      </c>
      <c r="B33" t="str">
        <f>作業用!B33</f>
        <v/>
      </c>
      <c r="C33" t="str">
        <f>作業用!C33</f>
        <v/>
      </c>
      <c r="D33" t="str">
        <f>作業用!D33</f>
        <v/>
      </c>
      <c r="E33" t="str">
        <f>作業用!E33</f>
        <v/>
      </c>
      <c r="F33" t="str">
        <f>作業用!G33</f>
        <v/>
      </c>
      <c r="G33" t="str">
        <f>作業用!F33</f>
        <v/>
      </c>
      <c r="H33" t="str">
        <f>作業用!H33&amp;" "&amp;作業用!J33</f>
        <v xml:space="preserve"> </v>
      </c>
      <c r="I33" t="str">
        <f>作業用!K33&amp;" "&amp;作業用!M33</f>
        <v xml:space="preserve"> </v>
      </c>
    </row>
    <row r="34" spans="1:9" x14ac:dyDescent="0.15">
      <c r="A34" t="str">
        <f>作業用!A34</f>
        <v/>
      </c>
      <c r="B34" t="str">
        <f>作業用!B34</f>
        <v/>
      </c>
      <c r="C34" t="str">
        <f>作業用!C34</f>
        <v/>
      </c>
      <c r="D34" t="str">
        <f>作業用!D34</f>
        <v/>
      </c>
      <c r="E34" t="str">
        <f>作業用!E34</f>
        <v/>
      </c>
      <c r="F34" t="str">
        <f>作業用!G34</f>
        <v/>
      </c>
      <c r="G34" t="str">
        <f>作業用!F34</f>
        <v/>
      </c>
      <c r="H34" t="str">
        <f>作業用!H34&amp;" "&amp;作業用!J34</f>
        <v xml:space="preserve"> </v>
      </c>
      <c r="I34" t="str">
        <f>作業用!K34&amp;" "&amp;作業用!M34</f>
        <v xml:space="preserve"> </v>
      </c>
    </row>
    <row r="35" spans="1:9" x14ac:dyDescent="0.15">
      <c r="A35" t="str">
        <f>作業用!A35</f>
        <v/>
      </c>
      <c r="B35" t="str">
        <f>作業用!B35</f>
        <v/>
      </c>
      <c r="C35" t="str">
        <f>作業用!C35</f>
        <v/>
      </c>
      <c r="D35" t="str">
        <f>作業用!D35</f>
        <v/>
      </c>
      <c r="E35" t="str">
        <f>作業用!E35</f>
        <v/>
      </c>
      <c r="F35" t="str">
        <f>作業用!G35</f>
        <v/>
      </c>
      <c r="G35" t="str">
        <f>作業用!F35</f>
        <v/>
      </c>
      <c r="H35" t="str">
        <f>作業用!H35&amp;" "&amp;作業用!J35</f>
        <v xml:space="preserve"> </v>
      </c>
      <c r="I35" t="str">
        <f>作業用!K35&amp;" "&amp;作業用!M35</f>
        <v xml:space="preserve"> </v>
      </c>
    </row>
    <row r="36" spans="1:9" x14ac:dyDescent="0.15">
      <c r="A36" t="str">
        <f>作業用!A36</f>
        <v/>
      </c>
      <c r="B36" t="str">
        <f>作業用!B36</f>
        <v/>
      </c>
      <c r="C36" t="str">
        <f>作業用!C36</f>
        <v/>
      </c>
      <c r="D36" t="str">
        <f>作業用!D36</f>
        <v/>
      </c>
      <c r="E36" t="str">
        <f>作業用!E36</f>
        <v/>
      </c>
      <c r="F36" t="str">
        <f>作業用!G36</f>
        <v/>
      </c>
      <c r="G36" t="str">
        <f>作業用!F36</f>
        <v/>
      </c>
      <c r="H36" t="str">
        <f>作業用!H36&amp;" "&amp;作業用!J36</f>
        <v xml:space="preserve"> </v>
      </c>
      <c r="I36" t="str">
        <f>作業用!K36&amp;" "&amp;作業用!M36</f>
        <v xml:space="preserve"> </v>
      </c>
    </row>
    <row r="37" spans="1:9" x14ac:dyDescent="0.15">
      <c r="A37" t="str">
        <f>作業用!A37</f>
        <v/>
      </c>
      <c r="B37" t="str">
        <f>作業用!B37</f>
        <v/>
      </c>
      <c r="C37" t="str">
        <f>作業用!C37</f>
        <v/>
      </c>
      <c r="D37" t="str">
        <f>作業用!D37</f>
        <v/>
      </c>
      <c r="E37" t="str">
        <f>作業用!E37</f>
        <v/>
      </c>
      <c r="F37" t="str">
        <f>作業用!G37</f>
        <v/>
      </c>
      <c r="G37" t="str">
        <f>作業用!F37</f>
        <v/>
      </c>
      <c r="H37" t="str">
        <f>作業用!H37&amp;" "&amp;作業用!J37</f>
        <v xml:space="preserve"> </v>
      </c>
      <c r="I37" t="str">
        <f>作業用!K37&amp;" "&amp;作業用!M37</f>
        <v xml:space="preserve"> </v>
      </c>
    </row>
    <row r="38" spans="1:9" x14ac:dyDescent="0.15">
      <c r="A38" t="str">
        <f>作業用!A38</f>
        <v/>
      </c>
      <c r="B38" t="str">
        <f>作業用!B38</f>
        <v/>
      </c>
      <c r="C38" t="str">
        <f>作業用!C38</f>
        <v/>
      </c>
      <c r="D38" t="str">
        <f>作業用!D38</f>
        <v/>
      </c>
      <c r="E38" t="str">
        <f>作業用!E38</f>
        <v/>
      </c>
      <c r="F38" t="str">
        <f>作業用!G38</f>
        <v/>
      </c>
      <c r="G38" t="str">
        <f>作業用!F38</f>
        <v/>
      </c>
      <c r="H38" t="str">
        <f>作業用!H38&amp;" "&amp;作業用!J38</f>
        <v xml:space="preserve"> </v>
      </c>
      <c r="I38" t="str">
        <f>作業用!K38&amp;" "&amp;作業用!M38</f>
        <v xml:space="preserve"> </v>
      </c>
    </row>
    <row r="39" spans="1:9" x14ac:dyDescent="0.15">
      <c r="A39" t="str">
        <f>作業用!A39</f>
        <v/>
      </c>
      <c r="B39" t="str">
        <f>作業用!B39</f>
        <v/>
      </c>
      <c r="C39" t="str">
        <f>作業用!C39</f>
        <v/>
      </c>
      <c r="D39" t="str">
        <f>作業用!D39</f>
        <v/>
      </c>
      <c r="E39" t="str">
        <f>作業用!E39</f>
        <v/>
      </c>
      <c r="F39" t="str">
        <f>作業用!G39</f>
        <v/>
      </c>
      <c r="G39" t="str">
        <f>作業用!F39</f>
        <v/>
      </c>
      <c r="H39" t="str">
        <f>作業用!H39&amp;" "&amp;作業用!J39</f>
        <v xml:space="preserve"> </v>
      </c>
      <c r="I39" t="str">
        <f>作業用!K39&amp;" "&amp;作業用!M39</f>
        <v xml:space="preserve"> </v>
      </c>
    </row>
    <row r="40" spans="1:9" x14ac:dyDescent="0.15">
      <c r="A40" t="str">
        <f>作業用!A40</f>
        <v/>
      </c>
      <c r="B40" t="str">
        <f>作業用!B40</f>
        <v/>
      </c>
      <c r="C40" t="str">
        <f>作業用!C40</f>
        <v/>
      </c>
      <c r="D40" t="str">
        <f>作業用!D40</f>
        <v/>
      </c>
      <c r="E40" t="str">
        <f>作業用!E40</f>
        <v/>
      </c>
      <c r="F40" t="str">
        <f>作業用!G40</f>
        <v/>
      </c>
      <c r="G40" t="str">
        <f>作業用!F40</f>
        <v/>
      </c>
      <c r="H40" t="str">
        <f>作業用!H40&amp;" "&amp;作業用!J40</f>
        <v xml:space="preserve"> </v>
      </c>
      <c r="I40" t="str">
        <f>作業用!K40&amp;" "&amp;作業用!M40</f>
        <v xml:space="preserve"> </v>
      </c>
    </row>
    <row r="41" spans="1:9" x14ac:dyDescent="0.15">
      <c r="A41" t="str">
        <f>作業用!A41</f>
        <v/>
      </c>
      <c r="B41" t="str">
        <f>作業用!B41</f>
        <v/>
      </c>
      <c r="C41" t="str">
        <f>作業用!C41</f>
        <v/>
      </c>
      <c r="D41" t="str">
        <f>作業用!D41</f>
        <v/>
      </c>
      <c r="E41" t="str">
        <f>作業用!E41</f>
        <v/>
      </c>
      <c r="F41" t="str">
        <f>作業用!G41</f>
        <v/>
      </c>
      <c r="G41" t="str">
        <f>作業用!F41</f>
        <v/>
      </c>
      <c r="H41" t="str">
        <f>作業用!H41&amp;" "&amp;作業用!J41</f>
        <v xml:space="preserve"> </v>
      </c>
      <c r="I41" t="str">
        <f>作業用!K41&amp;" "&amp;作業用!M41</f>
        <v xml:space="preserve"> </v>
      </c>
    </row>
    <row r="42" spans="1:9" x14ac:dyDescent="0.15">
      <c r="A42" t="str">
        <f>作業用!A42</f>
        <v/>
      </c>
      <c r="B42" t="str">
        <f>作業用!B42</f>
        <v/>
      </c>
      <c r="C42" t="str">
        <f>作業用!C42</f>
        <v/>
      </c>
      <c r="D42" t="str">
        <f>作業用!D42</f>
        <v/>
      </c>
      <c r="E42" t="str">
        <f>作業用!E42</f>
        <v/>
      </c>
      <c r="F42" t="str">
        <f>作業用!G42</f>
        <v/>
      </c>
      <c r="G42" t="str">
        <f>作業用!F42</f>
        <v/>
      </c>
      <c r="H42" t="str">
        <f>作業用!H42&amp;" "&amp;作業用!J42</f>
        <v xml:space="preserve"> </v>
      </c>
      <c r="I42" t="str">
        <f>作業用!K42&amp;" "&amp;作業用!M42</f>
        <v xml:space="preserve"> </v>
      </c>
    </row>
    <row r="43" spans="1:9" x14ac:dyDescent="0.15">
      <c r="A43" t="str">
        <f>作業用!A43</f>
        <v/>
      </c>
      <c r="B43" t="str">
        <f>作業用!B43</f>
        <v/>
      </c>
      <c r="C43" t="str">
        <f>作業用!C43</f>
        <v/>
      </c>
      <c r="D43" t="str">
        <f>作業用!D43</f>
        <v/>
      </c>
      <c r="E43" t="str">
        <f>作業用!E43</f>
        <v/>
      </c>
      <c r="F43" t="str">
        <f>作業用!G43</f>
        <v/>
      </c>
      <c r="G43" t="str">
        <f>作業用!F43</f>
        <v/>
      </c>
      <c r="H43" t="str">
        <f>作業用!H43&amp;" "&amp;作業用!J43</f>
        <v xml:space="preserve"> </v>
      </c>
      <c r="I43" t="str">
        <f>作業用!K43&amp;" "&amp;作業用!M43</f>
        <v xml:space="preserve"> </v>
      </c>
    </row>
    <row r="44" spans="1:9" x14ac:dyDescent="0.15">
      <c r="A44" t="str">
        <f>作業用!A44</f>
        <v/>
      </c>
      <c r="B44" t="str">
        <f>作業用!B44</f>
        <v/>
      </c>
      <c r="C44" t="str">
        <f>作業用!C44</f>
        <v/>
      </c>
      <c r="D44" t="str">
        <f>作業用!D44</f>
        <v/>
      </c>
      <c r="E44" t="str">
        <f>作業用!E44</f>
        <v/>
      </c>
      <c r="F44" t="str">
        <f>作業用!G44</f>
        <v/>
      </c>
      <c r="G44" t="str">
        <f>作業用!F44</f>
        <v/>
      </c>
      <c r="H44" t="str">
        <f>作業用!H44&amp;" "&amp;作業用!J44</f>
        <v xml:space="preserve"> </v>
      </c>
      <c r="I44" t="str">
        <f>作業用!K44&amp;" "&amp;作業用!M44</f>
        <v xml:space="preserve"> </v>
      </c>
    </row>
    <row r="45" spans="1:9" x14ac:dyDescent="0.15">
      <c r="A45" t="str">
        <f>作業用!A45</f>
        <v/>
      </c>
      <c r="B45" t="str">
        <f>作業用!B45</f>
        <v/>
      </c>
      <c r="C45" t="str">
        <f>作業用!C45</f>
        <v/>
      </c>
      <c r="D45" t="str">
        <f>作業用!D45</f>
        <v/>
      </c>
      <c r="E45" t="str">
        <f>作業用!E45</f>
        <v/>
      </c>
      <c r="F45" t="str">
        <f>作業用!G45</f>
        <v/>
      </c>
      <c r="G45" t="str">
        <f>作業用!F45</f>
        <v/>
      </c>
      <c r="H45" t="str">
        <f>作業用!H45&amp;" "&amp;作業用!J45</f>
        <v xml:space="preserve"> </v>
      </c>
      <c r="I45" t="str">
        <f>作業用!K45&amp;" "&amp;作業用!M45</f>
        <v xml:space="preserve"> </v>
      </c>
    </row>
    <row r="46" spans="1:9" x14ac:dyDescent="0.15">
      <c r="A46" t="str">
        <f>作業用!A46</f>
        <v/>
      </c>
      <c r="B46" t="str">
        <f>作業用!B46</f>
        <v/>
      </c>
      <c r="C46" t="str">
        <f>作業用!C46</f>
        <v/>
      </c>
      <c r="D46" t="str">
        <f>作業用!D46</f>
        <v/>
      </c>
      <c r="E46" t="str">
        <f>作業用!E46</f>
        <v/>
      </c>
      <c r="F46" t="str">
        <f>作業用!G46</f>
        <v/>
      </c>
      <c r="G46" t="str">
        <f>作業用!F46</f>
        <v/>
      </c>
      <c r="H46" t="str">
        <f>作業用!H46&amp;" "&amp;作業用!J46</f>
        <v xml:space="preserve"> </v>
      </c>
      <c r="I46" t="str">
        <f>作業用!K46&amp;" "&amp;作業用!M46</f>
        <v xml:space="preserve"> </v>
      </c>
    </row>
    <row r="47" spans="1:9" x14ac:dyDescent="0.15">
      <c r="A47" t="str">
        <f>作業用!A47</f>
        <v/>
      </c>
      <c r="B47" t="str">
        <f>作業用!B47</f>
        <v/>
      </c>
      <c r="C47" t="str">
        <f>作業用!C47</f>
        <v/>
      </c>
      <c r="D47" t="str">
        <f>作業用!D47</f>
        <v/>
      </c>
      <c r="E47" t="str">
        <f>作業用!E47</f>
        <v/>
      </c>
      <c r="F47" t="str">
        <f>作業用!G47</f>
        <v/>
      </c>
      <c r="G47" t="str">
        <f>作業用!F47</f>
        <v/>
      </c>
      <c r="H47" t="str">
        <f>作業用!H47&amp;" "&amp;作業用!J47</f>
        <v xml:space="preserve"> </v>
      </c>
      <c r="I47" t="str">
        <f>作業用!K47&amp;" "&amp;作業用!M47</f>
        <v xml:space="preserve"> </v>
      </c>
    </row>
    <row r="48" spans="1:9" x14ac:dyDescent="0.15">
      <c r="A48" t="str">
        <f>作業用!A48</f>
        <v/>
      </c>
      <c r="B48" t="str">
        <f>作業用!B48</f>
        <v/>
      </c>
      <c r="C48" t="str">
        <f>作業用!C48</f>
        <v/>
      </c>
      <c r="D48" t="str">
        <f>作業用!D48</f>
        <v/>
      </c>
      <c r="E48" t="str">
        <f>作業用!E48</f>
        <v/>
      </c>
      <c r="F48" t="str">
        <f>作業用!G48</f>
        <v/>
      </c>
      <c r="G48" t="str">
        <f>作業用!F48</f>
        <v/>
      </c>
      <c r="H48" t="str">
        <f>作業用!H48&amp;" "&amp;作業用!J48</f>
        <v xml:space="preserve"> </v>
      </c>
      <c r="I48" t="str">
        <f>作業用!K48&amp;" "&amp;作業用!M48</f>
        <v xml:space="preserve"> </v>
      </c>
    </row>
    <row r="49" spans="1:9" x14ac:dyDescent="0.15">
      <c r="A49" t="str">
        <f>作業用!A49</f>
        <v/>
      </c>
      <c r="B49" t="str">
        <f>作業用!B49</f>
        <v/>
      </c>
      <c r="C49" t="str">
        <f>作業用!C49</f>
        <v/>
      </c>
      <c r="D49" t="str">
        <f>作業用!D49</f>
        <v/>
      </c>
      <c r="E49" t="str">
        <f>作業用!E49</f>
        <v/>
      </c>
      <c r="F49" t="str">
        <f>作業用!G49</f>
        <v/>
      </c>
      <c r="G49" t="str">
        <f>作業用!F49</f>
        <v/>
      </c>
      <c r="H49" t="str">
        <f>作業用!H49&amp;" "&amp;作業用!J49</f>
        <v xml:space="preserve"> </v>
      </c>
      <c r="I49" t="str">
        <f>作業用!K49&amp;" "&amp;作業用!M49</f>
        <v xml:space="preserve"> </v>
      </c>
    </row>
    <row r="50" spans="1:9" x14ac:dyDescent="0.15">
      <c r="A50" t="str">
        <f>作業用!A50</f>
        <v/>
      </c>
      <c r="B50" t="str">
        <f>作業用!B50</f>
        <v/>
      </c>
      <c r="C50" t="str">
        <f>作業用!C50</f>
        <v/>
      </c>
      <c r="D50" t="str">
        <f>作業用!D50</f>
        <v/>
      </c>
      <c r="E50" t="str">
        <f>作業用!E50</f>
        <v/>
      </c>
      <c r="F50" t="str">
        <f>作業用!G50</f>
        <v/>
      </c>
      <c r="G50" t="str">
        <f>作業用!F50</f>
        <v/>
      </c>
      <c r="H50" t="str">
        <f>作業用!H50&amp;" "&amp;作業用!J50</f>
        <v xml:space="preserve"> </v>
      </c>
      <c r="I50" t="str">
        <f>作業用!K50&amp;" "&amp;作業用!M50</f>
        <v xml:space="preserve"> </v>
      </c>
    </row>
    <row r="51" spans="1:9" x14ac:dyDescent="0.15">
      <c r="A51" t="str">
        <f>作業用!A51</f>
        <v/>
      </c>
      <c r="B51" t="str">
        <f>作業用!B51</f>
        <v/>
      </c>
      <c r="C51" t="str">
        <f>作業用!C51</f>
        <v/>
      </c>
      <c r="D51" t="str">
        <f>作業用!D51</f>
        <v/>
      </c>
      <c r="E51" t="str">
        <f>作業用!E51</f>
        <v/>
      </c>
      <c r="F51" t="str">
        <f>作業用!G51</f>
        <v/>
      </c>
      <c r="G51" t="str">
        <f>作業用!F51</f>
        <v/>
      </c>
      <c r="H51" t="str">
        <f>作業用!H51&amp;" "&amp;作業用!J51</f>
        <v xml:space="preserve"> </v>
      </c>
      <c r="I51" t="str">
        <f>作業用!K51&amp;" "&amp;作業用!M51</f>
        <v xml:space="preserve"> </v>
      </c>
    </row>
    <row r="52" spans="1:9" x14ac:dyDescent="0.15">
      <c r="A52" t="str">
        <f>作業用!A52</f>
        <v/>
      </c>
      <c r="B52" t="str">
        <f>作業用!B52</f>
        <v/>
      </c>
      <c r="C52" t="str">
        <f>作業用!C52</f>
        <v/>
      </c>
      <c r="D52" t="str">
        <f>作業用!D52</f>
        <v/>
      </c>
      <c r="E52" t="str">
        <f>作業用!E52</f>
        <v/>
      </c>
      <c r="F52" t="str">
        <f>作業用!G52</f>
        <v/>
      </c>
      <c r="G52" t="str">
        <f>作業用!F52</f>
        <v/>
      </c>
      <c r="H52" t="str">
        <f>作業用!H52&amp;" "&amp;作業用!J52</f>
        <v xml:space="preserve"> </v>
      </c>
      <c r="I52" t="str">
        <f>作業用!K52&amp;" "&amp;作業用!M52</f>
        <v xml:space="preserve"> </v>
      </c>
    </row>
    <row r="53" spans="1:9" x14ac:dyDescent="0.15">
      <c r="A53" t="str">
        <f>作業用!A53</f>
        <v/>
      </c>
      <c r="B53" t="str">
        <f>作業用!B53</f>
        <v/>
      </c>
      <c r="C53" t="str">
        <f>作業用!C53</f>
        <v/>
      </c>
      <c r="D53" t="str">
        <f>作業用!D53</f>
        <v/>
      </c>
      <c r="E53" t="str">
        <f>作業用!E53</f>
        <v/>
      </c>
      <c r="F53" t="str">
        <f>作業用!G53</f>
        <v/>
      </c>
      <c r="G53" t="str">
        <f>作業用!F53</f>
        <v/>
      </c>
      <c r="H53" t="str">
        <f>作業用!H53&amp;" "&amp;作業用!J53</f>
        <v xml:space="preserve"> </v>
      </c>
      <c r="I53" t="str">
        <f>作業用!K53&amp;" "&amp;作業用!M53</f>
        <v xml:space="preserve"> </v>
      </c>
    </row>
    <row r="54" spans="1:9" x14ac:dyDescent="0.15">
      <c r="A54" t="str">
        <f>作業用!A54</f>
        <v/>
      </c>
      <c r="B54" t="str">
        <f>作業用!B54</f>
        <v/>
      </c>
      <c r="C54" t="str">
        <f>作業用!C54</f>
        <v/>
      </c>
      <c r="D54" t="str">
        <f>作業用!D54</f>
        <v/>
      </c>
      <c r="E54" t="str">
        <f>作業用!E54</f>
        <v/>
      </c>
      <c r="F54" t="str">
        <f>作業用!G54</f>
        <v/>
      </c>
      <c r="G54" t="str">
        <f>作業用!F54</f>
        <v/>
      </c>
      <c r="H54" t="str">
        <f>作業用!H54&amp;" "&amp;作業用!J54</f>
        <v xml:space="preserve"> </v>
      </c>
      <c r="I54" t="str">
        <f>作業用!K54&amp;" "&amp;作業用!M54</f>
        <v xml:space="preserve"> </v>
      </c>
    </row>
    <row r="55" spans="1:9" x14ac:dyDescent="0.15">
      <c r="A55" t="str">
        <f>作業用!A55</f>
        <v/>
      </c>
      <c r="B55" t="str">
        <f>作業用!B55</f>
        <v/>
      </c>
      <c r="C55" t="str">
        <f>作業用!C55</f>
        <v/>
      </c>
      <c r="D55" t="str">
        <f>作業用!D55</f>
        <v/>
      </c>
      <c r="E55" t="str">
        <f>作業用!E55</f>
        <v/>
      </c>
      <c r="F55" t="str">
        <f>作業用!G55</f>
        <v/>
      </c>
      <c r="G55" t="str">
        <f>作業用!F55</f>
        <v/>
      </c>
      <c r="H55" t="str">
        <f>作業用!H55&amp;" "&amp;作業用!J55</f>
        <v xml:space="preserve"> </v>
      </c>
      <c r="I55" t="str">
        <f>作業用!K55&amp;" "&amp;作業用!M55</f>
        <v xml:space="preserve"> </v>
      </c>
    </row>
    <row r="56" spans="1:9" x14ac:dyDescent="0.15">
      <c r="A56" t="str">
        <f>作業用!A56</f>
        <v/>
      </c>
      <c r="B56" t="str">
        <f>作業用!B56</f>
        <v/>
      </c>
      <c r="C56" t="str">
        <f>作業用!C56</f>
        <v/>
      </c>
      <c r="D56" t="str">
        <f>作業用!D56</f>
        <v/>
      </c>
      <c r="E56" t="str">
        <f>作業用!E56</f>
        <v/>
      </c>
      <c r="F56" t="str">
        <f>作業用!G56</f>
        <v/>
      </c>
      <c r="G56" t="str">
        <f>作業用!F56</f>
        <v/>
      </c>
      <c r="H56" t="str">
        <f>作業用!H56&amp;" "&amp;作業用!J56</f>
        <v xml:space="preserve"> </v>
      </c>
      <c r="I56" t="str">
        <f>作業用!K56&amp;" "&amp;作業用!M56</f>
        <v xml:space="preserve"> </v>
      </c>
    </row>
    <row r="57" spans="1:9" x14ac:dyDescent="0.15">
      <c r="A57" t="str">
        <f>作業用!A57</f>
        <v/>
      </c>
      <c r="B57" t="str">
        <f>作業用!B57</f>
        <v/>
      </c>
      <c r="C57" t="str">
        <f>作業用!C57</f>
        <v/>
      </c>
      <c r="D57" t="str">
        <f>作業用!D57</f>
        <v/>
      </c>
      <c r="E57" t="str">
        <f>作業用!E57</f>
        <v/>
      </c>
      <c r="F57" t="str">
        <f>作業用!G57</f>
        <v/>
      </c>
      <c r="G57" t="str">
        <f>作業用!F57</f>
        <v/>
      </c>
      <c r="H57" t="str">
        <f>作業用!H57&amp;" "&amp;作業用!J57</f>
        <v xml:space="preserve"> </v>
      </c>
      <c r="I57" t="str">
        <f>作業用!K57&amp;" "&amp;作業用!M57</f>
        <v xml:space="preserve"> </v>
      </c>
    </row>
    <row r="58" spans="1:9" x14ac:dyDescent="0.15">
      <c r="A58" t="str">
        <f>作業用!A58</f>
        <v/>
      </c>
      <c r="B58" t="str">
        <f>作業用!B58</f>
        <v/>
      </c>
      <c r="C58" t="str">
        <f>作業用!C58</f>
        <v/>
      </c>
      <c r="D58" t="str">
        <f>作業用!D58</f>
        <v/>
      </c>
      <c r="E58" t="str">
        <f>作業用!E58</f>
        <v/>
      </c>
      <c r="F58" t="str">
        <f>作業用!G58</f>
        <v/>
      </c>
      <c r="G58" t="str">
        <f>作業用!F58</f>
        <v/>
      </c>
      <c r="H58" t="str">
        <f>作業用!H58&amp;" "&amp;作業用!J58</f>
        <v xml:space="preserve"> </v>
      </c>
      <c r="I58" t="str">
        <f>作業用!K58&amp;" "&amp;作業用!M58</f>
        <v xml:space="preserve"> </v>
      </c>
    </row>
    <row r="59" spans="1:9" x14ac:dyDescent="0.15">
      <c r="A59" t="str">
        <f>作業用!A59</f>
        <v/>
      </c>
      <c r="B59" t="str">
        <f>作業用!B59</f>
        <v/>
      </c>
      <c r="C59" t="str">
        <f>作業用!C59</f>
        <v/>
      </c>
      <c r="D59" t="str">
        <f>作業用!D59</f>
        <v/>
      </c>
      <c r="E59" t="str">
        <f>作業用!E59</f>
        <v/>
      </c>
      <c r="F59" t="str">
        <f>作業用!G59</f>
        <v/>
      </c>
      <c r="G59" t="str">
        <f>作業用!F59</f>
        <v/>
      </c>
      <c r="H59" t="str">
        <f>作業用!H59&amp;" "&amp;作業用!J59</f>
        <v xml:space="preserve"> </v>
      </c>
      <c r="I59" t="str">
        <f>作業用!K59&amp;" "&amp;作業用!M59</f>
        <v xml:space="preserve"> </v>
      </c>
    </row>
    <row r="60" spans="1:9" x14ac:dyDescent="0.15">
      <c r="A60" t="str">
        <f>作業用!A60</f>
        <v/>
      </c>
      <c r="B60" t="str">
        <f>作業用!B60</f>
        <v/>
      </c>
      <c r="C60" t="str">
        <f>作業用!C60</f>
        <v/>
      </c>
      <c r="D60" t="str">
        <f>作業用!D60</f>
        <v/>
      </c>
      <c r="E60" t="str">
        <f>作業用!E60</f>
        <v/>
      </c>
      <c r="F60" t="str">
        <f>作業用!G60</f>
        <v/>
      </c>
      <c r="G60" t="str">
        <f>作業用!F60</f>
        <v/>
      </c>
      <c r="H60" t="str">
        <f>作業用!H60&amp;" "&amp;作業用!J60</f>
        <v xml:space="preserve"> </v>
      </c>
      <c r="I60" t="str">
        <f>作業用!K60&amp;" "&amp;作業用!M60</f>
        <v xml:space="preserve"> </v>
      </c>
    </row>
    <row r="61" spans="1:9" x14ac:dyDescent="0.15">
      <c r="A61" t="str">
        <f>作業用!A61</f>
        <v/>
      </c>
      <c r="B61" t="str">
        <f>作業用!B61</f>
        <v/>
      </c>
      <c r="C61" t="str">
        <f>作業用!C61</f>
        <v/>
      </c>
      <c r="D61" t="str">
        <f>作業用!D61</f>
        <v/>
      </c>
      <c r="E61" t="str">
        <f>作業用!E61</f>
        <v/>
      </c>
      <c r="F61" t="str">
        <f>作業用!G61</f>
        <v/>
      </c>
      <c r="G61" t="str">
        <f>作業用!F61</f>
        <v/>
      </c>
      <c r="H61" t="str">
        <f>作業用!H61&amp;" "&amp;作業用!J61</f>
        <v xml:space="preserve"> </v>
      </c>
      <c r="I61" t="str">
        <f>作業用!K61&amp;" "&amp;作業用!M61</f>
        <v xml:space="preserve"> </v>
      </c>
    </row>
    <row r="62" spans="1:9" x14ac:dyDescent="0.15">
      <c r="A62" t="str">
        <f>作業用!A62</f>
        <v/>
      </c>
      <c r="B62" t="str">
        <f>作業用!B62</f>
        <v/>
      </c>
      <c r="C62" t="str">
        <f>作業用!C62</f>
        <v/>
      </c>
      <c r="D62" t="str">
        <f>作業用!D62</f>
        <v/>
      </c>
      <c r="E62" t="str">
        <f>作業用!E62</f>
        <v/>
      </c>
      <c r="F62" t="str">
        <f>作業用!G62</f>
        <v/>
      </c>
      <c r="G62" t="str">
        <f>作業用!F62</f>
        <v/>
      </c>
      <c r="H62" t="str">
        <f>作業用!H62&amp;" "&amp;作業用!J62</f>
        <v xml:space="preserve"> </v>
      </c>
      <c r="I62" t="str">
        <f>作業用!K62&amp;" "&amp;作業用!M62</f>
        <v xml:space="preserve"> </v>
      </c>
    </row>
    <row r="63" spans="1:9" x14ac:dyDescent="0.15">
      <c r="A63" t="str">
        <f>作業用!A63</f>
        <v/>
      </c>
      <c r="B63" t="str">
        <f>作業用!B63</f>
        <v/>
      </c>
      <c r="C63" t="str">
        <f>作業用!C63</f>
        <v/>
      </c>
      <c r="D63" t="str">
        <f>作業用!D63</f>
        <v/>
      </c>
      <c r="E63" t="str">
        <f>作業用!E63</f>
        <v/>
      </c>
      <c r="F63" t="str">
        <f>作業用!G63</f>
        <v/>
      </c>
      <c r="G63" t="str">
        <f>作業用!F63</f>
        <v/>
      </c>
      <c r="H63" t="str">
        <f>作業用!H63&amp;" "&amp;作業用!J63</f>
        <v xml:space="preserve"> </v>
      </c>
      <c r="I63" t="str">
        <f>作業用!K63&amp;" "&amp;作業用!M63</f>
        <v xml:space="preserve"> </v>
      </c>
    </row>
    <row r="64" spans="1:9" x14ac:dyDescent="0.15">
      <c r="A64" t="str">
        <f>作業用!A64</f>
        <v/>
      </c>
      <c r="B64" t="str">
        <f>作業用!B64</f>
        <v/>
      </c>
      <c r="C64" t="str">
        <f>作業用!C64</f>
        <v/>
      </c>
      <c r="D64" t="str">
        <f>作業用!D64</f>
        <v/>
      </c>
      <c r="E64" t="str">
        <f>作業用!E64</f>
        <v/>
      </c>
      <c r="F64" t="str">
        <f>作業用!G64</f>
        <v/>
      </c>
      <c r="G64" t="str">
        <f>作業用!F64</f>
        <v/>
      </c>
      <c r="H64" t="str">
        <f>作業用!H64&amp;" "&amp;作業用!J64</f>
        <v xml:space="preserve"> </v>
      </c>
      <c r="I64" t="str">
        <f>作業用!K64&amp;" "&amp;作業用!M64</f>
        <v xml:space="preserve"> </v>
      </c>
    </row>
    <row r="65" spans="1:9" x14ac:dyDescent="0.15">
      <c r="A65" t="str">
        <f>作業用!A65</f>
        <v/>
      </c>
      <c r="B65" t="str">
        <f>作業用!B65</f>
        <v/>
      </c>
      <c r="C65" t="str">
        <f>作業用!C65</f>
        <v/>
      </c>
      <c r="D65" t="str">
        <f>作業用!D65</f>
        <v/>
      </c>
      <c r="E65" t="str">
        <f>作業用!E65</f>
        <v/>
      </c>
      <c r="F65" t="str">
        <f>作業用!G65</f>
        <v/>
      </c>
      <c r="G65" t="str">
        <f>作業用!F65</f>
        <v/>
      </c>
      <c r="H65" t="str">
        <f>作業用!H65&amp;" "&amp;作業用!J65</f>
        <v xml:space="preserve"> </v>
      </c>
      <c r="I65" t="str">
        <f>作業用!K65&amp;" "&amp;作業用!M65</f>
        <v xml:space="preserve"> </v>
      </c>
    </row>
    <row r="66" spans="1:9" x14ac:dyDescent="0.15">
      <c r="A66" t="str">
        <f>作業用!A66</f>
        <v/>
      </c>
      <c r="B66" t="str">
        <f>作業用!B66</f>
        <v/>
      </c>
      <c r="C66" t="str">
        <f>作業用!C66</f>
        <v/>
      </c>
      <c r="D66" t="str">
        <f>作業用!D66</f>
        <v/>
      </c>
      <c r="E66" t="str">
        <f>作業用!E66</f>
        <v/>
      </c>
      <c r="F66" t="str">
        <f>作業用!G66</f>
        <v/>
      </c>
      <c r="G66" t="str">
        <f>作業用!F66</f>
        <v/>
      </c>
      <c r="H66" t="str">
        <f>作業用!H66&amp;" "&amp;作業用!J66</f>
        <v xml:space="preserve"> </v>
      </c>
      <c r="I66" t="str">
        <f>作業用!K66&amp;" "&amp;作業用!M66</f>
        <v xml:space="preserve"> </v>
      </c>
    </row>
    <row r="67" spans="1:9" x14ac:dyDescent="0.15">
      <c r="A67" t="str">
        <f>作業用!A67</f>
        <v/>
      </c>
      <c r="B67" t="str">
        <f>作業用!B67</f>
        <v/>
      </c>
      <c r="C67" t="str">
        <f>作業用!C67</f>
        <v/>
      </c>
      <c r="D67" t="str">
        <f>作業用!D67</f>
        <v/>
      </c>
      <c r="E67" t="str">
        <f>作業用!E67</f>
        <v/>
      </c>
      <c r="F67" t="str">
        <f>作業用!G67</f>
        <v/>
      </c>
      <c r="G67" t="str">
        <f>作業用!F67</f>
        <v/>
      </c>
      <c r="H67" t="str">
        <f>作業用!H67&amp;" "&amp;作業用!J67</f>
        <v xml:space="preserve"> </v>
      </c>
      <c r="I67" t="str">
        <f>作業用!K67&amp;" "&amp;作業用!M67</f>
        <v xml:space="preserve"> </v>
      </c>
    </row>
    <row r="68" spans="1:9" x14ac:dyDescent="0.15">
      <c r="A68" t="str">
        <f>作業用!A68</f>
        <v/>
      </c>
      <c r="B68" t="str">
        <f>作業用!B68</f>
        <v/>
      </c>
      <c r="C68" t="str">
        <f>作業用!C68</f>
        <v/>
      </c>
      <c r="D68" t="str">
        <f>作業用!D68</f>
        <v/>
      </c>
      <c r="E68" t="str">
        <f>作業用!E68</f>
        <v/>
      </c>
      <c r="F68" t="str">
        <f>作業用!G68</f>
        <v/>
      </c>
      <c r="G68" t="str">
        <f>作業用!F68</f>
        <v/>
      </c>
      <c r="H68" t="str">
        <f>作業用!H68&amp;" "&amp;作業用!J68</f>
        <v xml:space="preserve"> </v>
      </c>
      <c r="I68" t="str">
        <f>作業用!K68&amp;" "&amp;作業用!M68</f>
        <v xml:space="preserve"> </v>
      </c>
    </row>
    <row r="69" spans="1:9" x14ac:dyDescent="0.15">
      <c r="A69" t="str">
        <f>作業用!A69</f>
        <v/>
      </c>
      <c r="B69" t="str">
        <f>作業用!B69</f>
        <v/>
      </c>
      <c r="C69" t="str">
        <f>作業用!C69</f>
        <v/>
      </c>
      <c r="D69" t="str">
        <f>作業用!D69</f>
        <v/>
      </c>
      <c r="E69" t="str">
        <f>作業用!E69</f>
        <v/>
      </c>
      <c r="F69" t="str">
        <f>作業用!G69</f>
        <v/>
      </c>
      <c r="G69" t="str">
        <f>作業用!F69</f>
        <v/>
      </c>
      <c r="H69" t="str">
        <f>作業用!H69&amp;" "&amp;作業用!J69</f>
        <v xml:space="preserve"> </v>
      </c>
      <c r="I69" t="str">
        <f>作業用!K69&amp;" "&amp;作業用!M69</f>
        <v xml:space="preserve"> </v>
      </c>
    </row>
    <row r="70" spans="1:9" x14ac:dyDescent="0.15">
      <c r="A70" t="str">
        <f>作業用!A70</f>
        <v/>
      </c>
      <c r="B70" t="str">
        <f>作業用!B70</f>
        <v/>
      </c>
      <c r="C70" t="str">
        <f>作業用!C70</f>
        <v/>
      </c>
      <c r="D70" t="str">
        <f>作業用!D70</f>
        <v/>
      </c>
      <c r="E70" t="str">
        <f>作業用!E70</f>
        <v/>
      </c>
      <c r="F70" t="str">
        <f>作業用!G70</f>
        <v/>
      </c>
      <c r="G70" t="str">
        <f>作業用!F70</f>
        <v/>
      </c>
      <c r="H70" t="str">
        <f>作業用!H70&amp;" "&amp;作業用!J70</f>
        <v xml:space="preserve"> </v>
      </c>
      <c r="I70" t="str">
        <f>作業用!K70&amp;" "&amp;作業用!M70</f>
        <v xml:space="preserve"> </v>
      </c>
    </row>
    <row r="71" spans="1:9" x14ac:dyDescent="0.15">
      <c r="A71" t="str">
        <f>作業用!A71</f>
        <v/>
      </c>
      <c r="B71" t="str">
        <f>作業用!B71</f>
        <v/>
      </c>
      <c r="C71" t="str">
        <f>作業用!C71</f>
        <v/>
      </c>
      <c r="D71" t="str">
        <f>作業用!D71</f>
        <v/>
      </c>
      <c r="E71" t="str">
        <f>作業用!E71</f>
        <v/>
      </c>
      <c r="F71" t="str">
        <f>作業用!G71</f>
        <v/>
      </c>
      <c r="G71" t="str">
        <f>作業用!F71</f>
        <v/>
      </c>
      <c r="H71" t="str">
        <f>作業用!H71&amp;" "&amp;作業用!J71</f>
        <v xml:space="preserve"> </v>
      </c>
      <c r="I71" t="str">
        <f>作業用!K71&amp;" "&amp;作業用!M71</f>
        <v xml:space="preserve"> </v>
      </c>
    </row>
    <row r="72" spans="1:9" x14ac:dyDescent="0.15">
      <c r="A72" t="str">
        <f>作業用!A72</f>
        <v/>
      </c>
      <c r="B72" t="str">
        <f>作業用!B72</f>
        <v/>
      </c>
      <c r="C72" t="str">
        <f>作業用!C72</f>
        <v/>
      </c>
      <c r="D72" t="str">
        <f>作業用!D72</f>
        <v/>
      </c>
      <c r="E72" t="str">
        <f>作業用!E72</f>
        <v/>
      </c>
      <c r="F72" t="str">
        <f>作業用!G72</f>
        <v/>
      </c>
      <c r="G72" t="str">
        <f>作業用!F72</f>
        <v/>
      </c>
      <c r="H72" t="str">
        <f>作業用!H72&amp;" "&amp;作業用!J72</f>
        <v xml:space="preserve"> </v>
      </c>
      <c r="I72" t="str">
        <f>作業用!K72&amp;" "&amp;作業用!M72</f>
        <v xml:space="preserve"> </v>
      </c>
    </row>
    <row r="73" spans="1:9" x14ac:dyDescent="0.15">
      <c r="A73" t="str">
        <f>作業用!A73</f>
        <v/>
      </c>
      <c r="B73" t="str">
        <f>作業用!B73</f>
        <v/>
      </c>
      <c r="C73" t="str">
        <f>作業用!C73</f>
        <v/>
      </c>
      <c r="D73" t="str">
        <f>作業用!D73</f>
        <v/>
      </c>
      <c r="E73" t="str">
        <f>作業用!E73</f>
        <v/>
      </c>
      <c r="F73" t="str">
        <f>作業用!G73</f>
        <v/>
      </c>
      <c r="G73" t="str">
        <f>作業用!F73</f>
        <v/>
      </c>
      <c r="H73" t="str">
        <f>作業用!H73&amp;" "&amp;作業用!J73</f>
        <v xml:space="preserve"> </v>
      </c>
      <c r="I73" t="str">
        <f>作業用!K73&amp;" "&amp;作業用!M73</f>
        <v xml:space="preserve"> </v>
      </c>
    </row>
    <row r="74" spans="1:9" x14ac:dyDescent="0.15">
      <c r="A74" t="str">
        <f>作業用!A74</f>
        <v/>
      </c>
      <c r="B74" t="str">
        <f>作業用!B74</f>
        <v/>
      </c>
      <c r="C74" t="str">
        <f>作業用!C74</f>
        <v/>
      </c>
      <c r="D74" t="str">
        <f>作業用!D74</f>
        <v/>
      </c>
      <c r="E74" t="str">
        <f>作業用!E74</f>
        <v/>
      </c>
      <c r="F74" t="str">
        <f>作業用!G74</f>
        <v/>
      </c>
      <c r="G74" t="str">
        <f>作業用!F74</f>
        <v/>
      </c>
      <c r="H74" t="str">
        <f>作業用!H74&amp;" "&amp;作業用!J74</f>
        <v xml:space="preserve"> </v>
      </c>
      <c r="I74" t="str">
        <f>作業用!K74&amp;" "&amp;作業用!M74</f>
        <v xml:space="preserve"> </v>
      </c>
    </row>
    <row r="75" spans="1:9" x14ac:dyDescent="0.15">
      <c r="A75" t="str">
        <f>作業用!A75</f>
        <v/>
      </c>
      <c r="B75" t="str">
        <f>作業用!B75</f>
        <v/>
      </c>
      <c r="C75" t="str">
        <f>作業用!C75</f>
        <v/>
      </c>
      <c r="D75" t="str">
        <f>作業用!D75</f>
        <v/>
      </c>
      <c r="E75" t="str">
        <f>作業用!E75</f>
        <v/>
      </c>
      <c r="F75" t="str">
        <f>作業用!G75</f>
        <v/>
      </c>
      <c r="G75" t="str">
        <f>作業用!F75</f>
        <v/>
      </c>
      <c r="H75" t="str">
        <f>作業用!H75&amp;" "&amp;作業用!J75</f>
        <v xml:space="preserve"> </v>
      </c>
      <c r="I75" t="str">
        <f>作業用!K75&amp;" "&amp;作業用!M75</f>
        <v xml:space="preserve"> </v>
      </c>
    </row>
    <row r="76" spans="1:9" x14ac:dyDescent="0.15">
      <c r="A76" t="str">
        <f>作業用!A76</f>
        <v/>
      </c>
      <c r="B76" t="str">
        <f>作業用!B76</f>
        <v/>
      </c>
      <c r="C76" t="str">
        <f>作業用!C76</f>
        <v/>
      </c>
      <c r="D76" t="str">
        <f>作業用!D76</f>
        <v/>
      </c>
      <c r="E76" t="str">
        <f>作業用!E76</f>
        <v/>
      </c>
      <c r="F76" t="str">
        <f>作業用!G76</f>
        <v/>
      </c>
      <c r="G76" t="str">
        <f>作業用!F76</f>
        <v/>
      </c>
      <c r="H76" t="str">
        <f>作業用!H76&amp;" "&amp;作業用!J76</f>
        <v xml:space="preserve"> </v>
      </c>
      <c r="I76" t="str">
        <f>作業用!K76&amp;" "&amp;作業用!M76</f>
        <v xml:space="preserve"> </v>
      </c>
    </row>
    <row r="77" spans="1:9" x14ac:dyDescent="0.15">
      <c r="A77" t="str">
        <f>作業用!A77</f>
        <v/>
      </c>
      <c r="B77" t="str">
        <f>作業用!B77</f>
        <v/>
      </c>
      <c r="C77" t="str">
        <f>作業用!C77</f>
        <v/>
      </c>
      <c r="D77" t="str">
        <f>作業用!D77</f>
        <v/>
      </c>
      <c r="E77" t="str">
        <f>作業用!E77</f>
        <v/>
      </c>
      <c r="F77" t="str">
        <f>作業用!G77</f>
        <v/>
      </c>
      <c r="G77" t="str">
        <f>作業用!F77</f>
        <v/>
      </c>
      <c r="H77" t="str">
        <f>作業用!H77&amp;" "&amp;作業用!J77</f>
        <v xml:space="preserve"> </v>
      </c>
      <c r="I77" t="str">
        <f>作業用!K77&amp;" "&amp;作業用!M77</f>
        <v xml:space="preserve"> </v>
      </c>
    </row>
    <row r="78" spans="1:9" x14ac:dyDescent="0.15">
      <c r="A78" t="str">
        <f>作業用!A78</f>
        <v/>
      </c>
      <c r="B78" t="str">
        <f>作業用!B78</f>
        <v/>
      </c>
      <c r="C78" t="str">
        <f>作業用!C78</f>
        <v/>
      </c>
      <c r="D78" t="str">
        <f>作業用!D78</f>
        <v/>
      </c>
      <c r="E78" t="str">
        <f>作業用!E78</f>
        <v/>
      </c>
      <c r="F78" t="str">
        <f>作業用!G78</f>
        <v/>
      </c>
      <c r="G78" t="str">
        <f>作業用!F78</f>
        <v/>
      </c>
      <c r="H78" t="str">
        <f>作業用!H78&amp;" "&amp;作業用!J78</f>
        <v xml:space="preserve"> </v>
      </c>
      <c r="I78" t="str">
        <f>作業用!K78&amp;" "&amp;作業用!M78</f>
        <v xml:space="preserve"> </v>
      </c>
    </row>
    <row r="79" spans="1:9" x14ac:dyDescent="0.15">
      <c r="A79" t="str">
        <f>作業用!A79</f>
        <v/>
      </c>
      <c r="B79" t="str">
        <f>作業用!B79</f>
        <v/>
      </c>
      <c r="C79" t="str">
        <f>作業用!C79</f>
        <v/>
      </c>
      <c r="D79" t="str">
        <f>作業用!D79</f>
        <v/>
      </c>
      <c r="E79" t="str">
        <f>作業用!E79</f>
        <v/>
      </c>
      <c r="F79" t="str">
        <f>作業用!G79</f>
        <v/>
      </c>
      <c r="G79" t="str">
        <f>作業用!F79</f>
        <v/>
      </c>
      <c r="H79" t="str">
        <f>作業用!H79&amp;" "&amp;作業用!J79</f>
        <v xml:space="preserve"> </v>
      </c>
      <c r="I79" t="str">
        <f>作業用!K79&amp;" "&amp;作業用!M79</f>
        <v xml:space="preserve"> </v>
      </c>
    </row>
    <row r="80" spans="1:9" x14ac:dyDescent="0.15">
      <c r="A80" t="str">
        <f>作業用!A80</f>
        <v/>
      </c>
      <c r="B80" t="str">
        <f>作業用!B80</f>
        <v/>
      </c>
      <c r="C80" t="str">
        <f>作業用!C80</f>
        <v/>
      </c>
      <c r="D80" t="str">
        <f>作業用!D80</f>
        <v/>
      </c>
      <c r="E80" t="str">
        <f>作業用!E80</f>
        <v/>
      </c>
      <c r="F80" t="str">
        <f>作業用!G80</f>
        <v/>
      </c>
      <c r="G80" t="str">
        <f>作業用!F80</f>
        <v/>
      </c>
      <c r="H80" t="str">
        <f>作業用!H80&amp;" "&amp;作業用!J80</f>
        <v xml:space="preserve"> </v>
      </c>
      <c r="I80" t="str">
        <f>作業用!K80&amp;" "&amp;作業用!M80</f>
        <v xml:space="preserve"> </v>
      </c>
    </row>
    <row r="81" spans="1:9" x14ac:dyDescent="0.15">
      <c r="A81" t="str">
        <f>作業用!A81</f>
        <v/>
      </c>
      <c r="B81" t="str">
        <f>作業用!B81</f>
        <v/>
      </c>
      <c r="C81" t="str">
        <f>作業用!C81</f>
        <v/>
      </c>
      <c r="D81" t="str">
        <f>作業用!D81</f>
        <v/>
      </c>
      <c r="E81" t="str">
        <f>作業用!E81</f>
        <v/>
      </c>
      <c r="F81" t="str">
        <f>作業用!G81</f>
        <v/>
      </c>
      <c r="G81" t="str">
        <f>作業用!F81</f>
        <v/>
      </c>
      <c r="H81" t="str">
        <f>作業用!H81&amp;" "&amp;作業用!J81</f>
        <v xml:space="preserve"> </v>
      </c>
      <c r="I81" t="str">
        <f>作業用!K81&amp;" "&amp;作業用!M81</f>
        <v xml:space="preserve"> </v>
      </c>
    </row>
    <row r="82" spans="1:9" x14ac:dyDescent="0.15">
      <c r="A82" t="str">
        <f>作業用!A82</f>
        <v/>
      </c>
      <c r="B82" t="str">
        <f>作業用!B82</f>
        <v/>
      </c>
      <c r="C82" t="str">
        <f>作業用!C82</f>
        <v/>
      </c>
      <c r="D82" t="str">
        <f>作業用!D82</f>
        <v/>
      </c>
      <c r="E82" t="str">
        <f>作業用!E82</f>
        <v/>
      </c>
      <c r="F82" t="str">
        <f>作業用!G82</f>
        <v/>
      </c>
      <c r="G82" t="str">
        <f>作業用!F82</f>
        <v/>
      </c>
      <c r="H82" t="str">
        <f>作業用!H82&amp;" "&amp;作業用!J82</f>
        <v xml:space="preserve"> </v>
      </c>
      <c r="I82" t="str">
        <f>作業用!K82&amp;" "&amp;作業用!M82</f>
        <v xml:space="preserve"> </v>
      </c>
    </row>
    <row r="83" spans="1:9" x14ac:dyDescent="0.15">
      <c r="A83" t="str">
        <f>作業用!A83</f>
        <v/>
      </c>
      <c r="B83" t="str">
        <f>作業用!B83</f>
        <v/>
      </c>
      <c r="C83" t="str">
        <f>作業用!C83</f>
        <v/>
      </c>
      <c r="D83" t="str">
        <f>作業用!D83</f>
        <v/>
      </c>
      <c r="E83" t="str">
        <f>作業用!E83</f>
        <v/>
      </c>
      <c r="F83" t="str">
        <f>作業用!G83</f>
        <v/>
      </c>
      <c r="G83" t="str">
        <f>作業用!F83</f>
        <v/>
      </c>
      <c r="H83" t="str">
        <f>作業用!H83&amp;" "&amp;作業用!J83</f>
        <v xml:space="preserve"> </v>
      </c>
      <c r="I83" t="str">
        <f>作業用!K83&amp;" "&amp;作業用!M83</f>
        <v xml:space="preserve"> </v>
      </c>
    </row>
    <row r="84" spans="1:9" x14ac:dyDescent="0.15">
      <c r="A84" t="str">
        <f>作業用!A84</f>
        <v/>
      </c>
      <c r="B84" t="str">
        <f>作業用!B84</f>
        <v/>
      </c>
      <c r="C84" t="str">
        <f>作業用!C84</f>
        <v/>
      </c>
      <c r="D84" t="str">
        <f>作業用!D84</f>
        <v/>
      </c>
      <c r="E84" t="str">
        <f>作業用!E84</f>
        <v/>
      </c>
      <c r="F84" t="str">
        <f>作業用!G84</f>
        <v/>
      </c>
      <c r="G84" t="str">
        <f>作業用!F84</f>
        <v/>
      </c>
      <c r="H84" t="str">
        <f>作業用!H84&amp;" "&amp;作業用!J84</f>
        <v xml:space="preserve"> </v>
      </c>
      <c r="I84" t="str">
        <f>作業用!K84&amp;" "&amp;作業用!M84</f>
        <v xml:space="preserve"> </v>
      </c>
    </row>
    <row r="85" spans="1:9" x14ac:dyDescent="0.15">
      <c r="A85" t="str">
        <f>作業用!A85</f>
        <v/>
      </c>
      <c r="B85" t="str">
        <f>作業用!B85</f>
        <v/>
      </c>
      <c r="C85" t="str">
        <f>作業用!C85</f>
        <v/>
      </c>
      <c r="D85" t="str">
        <f>作業用!D85</f>
        <v/>
      </c>
      <c r="E85" t="str">
        <f>作業用!E85</f>
        <v/>
      </c>
      <c r="F85" t="str">
        <f>作業用!G85</f>
        <v/>
      </c>
      <c r="G85" t="str">
        <f>作業用!F85</f>
        <v/>
      </c>
      <c r="H85" t="str">
        <f>作業用!H85&amp;" "&amp;作業用!J85</f>
        <v xml:space="preserve"> </v>
      </c>
      <c r="I85" t="str">
        <f>作業用!K85&amp;" "&amp;作業用!M85</f>
        <v xml:space="preserve"> </v>
      </c>
    </row>
    <row r="86" spans="1:9" x14ac:dyDescent="0.15">
      <c r="A86" t="str">
        <f>作業用!A86</f>
        <v/>
      </c>
      <c r="B86" t="str">
        <f>作業用!B86</f>
        <v/>
      </c>
      <c r="C86" t="str">
        <f>作業用!C86</f>
        <v/>
      </c>
      <c r="D86" t="str">
        <f>作業用!D86</f>
        <v/>
      </c>
      <c r="E86" t="str">
        <f>作業用!E86</f>
        <v/>
      </c>
      <c r="F86" t="str">
        <f>作業用!G86</f>
        <v/>
      </c>
      <c r="G86" t="str">
        <f>作業用!F86</f>
        <v/>
      </c>
      <c r="H86" t="str">
        <f>作業用!H86&amp;" "&amp;作業用!J86</f>
        <v xml:space="preserve"> </v>
      </c>
      <c r="I86" t="str">
        <f>作業用!K86&amp;" "&amp;作業用!M86</f>
        <v xml:space="preserve"> </v>
      </c>
    </row>
    <row r="87" spans="1:9" x14ac:dyDescent="0.15">
      <c r="A87" t="str">
        <f>作業用!A87</f>
        <v/>
      </c>
      <c r="B87" t="str">
        <f>作業用!B87</f>
        <v/>
      </c>
      <c r="C87" t="str">
        <f>作業用!C87</f>
        <v/>
      </c>
      <c r="D87" t="str">
        <f>作業用!D87</f>
        <v/>
      </c>
      <c r="E87" t="str">
        <f>作業用!E87</f>
        <v/>
      </c>
      <c r="F87" t="str">
        <f>作業用!G87</f>
        <v/>
      </c>
      <c r="G87" t="str">
        <f>作業用!F87</f>
        <v/>
      </c>
      <c r="H87" t="str">
        <f>作業用!H87&amp;" "&amp;作業用!J87</f>
        <v xml:space="preserve"> </v>
      </c>
      <c r="I87" t="str">
        <f>作業用!K87&amp;" "&amp;作業用!M87</f>
        <v xml:space="preserve"> </v>
      </c>
    </row>
    <row r="88" spans="1:9" x14ac:dyDescent="0.15">
      <c r="A88" t="str">
        <f>作業用!A88</f>
        <v/>
      </c>
      <c r="B88" t="str">
        <f>作業用!B88</f>
        <v/>
      </c>
      <c r="C88" t="str">
        <f>作業用!C88</f>
        <v/>
      </c>
      <c r="D88" t="str">
        <f>作業用!D88</f>
        <v/>
      </c>
      <c r="E88" t="str">
        <f>作業用!E88</f>
        <v/>
      </c>
      <c r="F88" t="str">
        <f>作業用!G88</f>
        <v/>
      </c>
      <c r="G88" t="str">
        <f>作業用!F88</f>
        <v/>
      </c>
      <c r="H88" t="str">
        <f>作業用!H88&amp;" "&amp;作業用!J88</f>
        <v xml:space="preserve"> </v>
      </c>
      <c r="I88" t="str">
        <f>作業用!K88&amp;" "&amp;作業用!M88</f>
        <v xml:space="preserve"> </v>
      </c>
    </row>
    <row r="89" spans="1:9" x14ac:dyDescent="0.15">
      <c r="A89" t="str">
        <f>作業用!A89</f>
        <v/>
      </c>
      <c r="B89" t="str">
        <f>作業用!B89</f>
        <v/>
      </c>
      <c r="C89" t="str">
        <f>作業用!C89</f>
        <v/>
      </c>
      <c r="D89" t="str">
        <f>作業用!D89</f>
        <v/>
      </c>
      <c r="E89" t="str">
        <f>作業用!E89</f>
        <v/>
      </c>
      <c r="F89" t="str">
        <f>作業用!G89</f>
        <v/>
      </c>
      <c r="G89" t="str">
        <f>作業用!F89</f>
        <v/>
      </c>
      <c r="H89" t="str">
        <f>作業用!H89&amp;" "&amp;作業用!J89</f>
        <v xml:space="preserve"> </v>
      </c>
      <c r="I89" t="str">
        <f>作業用!K89&amp;" "&amp;作業用!M89</f>
        <v xml:space="preserve"> </v>
      </c>
    </row>
    <row r="90" spans="1:9" x14ac:dyDescent="0.15">
      <c r="A90" t="str">
        <f>作業用!A90</f>
        <v/>
      </c>
      <c r="B90" t="str">
        <f>作業用!B90</f>
        <v/>
      </c>
      <c r="C90" t="str">
        <f>作業用!C90</f>
        <v/>
      </c>
      <c r="D90" t="str">
        <f>作業用!D90</f>
        <v/>
      </c>
      <c r="E90" t="str">
        <f>作業用!E90</f>
        <v/>
      </c>
      <c r="F90" t="str">
        <f>作業用!G90</f>
        <v/>
      </c>
      <c r="G90" t="str">
        <f>作業用!F90</f>
        <v/>
      </c>
      <c r="H90" t="str">
        <f>作業用!H90&amp;" "&amp;作業用!J90</f>
        <v xml:space="preserve"> </v>
      </c>
      <c r="I90" t="str">
        <f>作業用!K90&amp;" "&amp;作業用!M90</f>
        <v xml:space="preserve"> </v>
      </c>
    </row>
    <row r="91" spans="1:9" x14ac:dyDescent="0.15">
      <c r="A91" t="str">
        <f>作業用!A91</f>
        <v/>
      </c>
      <c r="B91" t="str">
        <f>作業用!B91</f>
        <v/>
      </c>
      <c r="C91" t="str">
        <f>作業用!C91</f>
        <v/>
      </c>
      <c r="D91" t="str">
        <f>作業用!D91</f>
        <v/>
      </c>
      <c r="E91" t="str">
        <f>作業用!E91</f>
        <v/>
      </c>
      <c r="F91" t="str">
        <f>作業用!G91</f>
        <v/>
      </c>
      <c r="G91" t="str">
        <f>作業用!F91</f>
        <v/>
      </c>
      <c r="H91" t="str">
        <f>作業用!H91&amp;" "&amp;作業用!J91</f>
        <v xml:space="preserve"> </v>
      </c>
      <c r="I91" t="str">
        <f>作業用!K91&amp;" "&amp;作業用!M91</f>
        <v xml:space="preserve"> </v>
      </c>
    </row>
    <row r="92" spans="1:9" x14ac:dyDescent="0.15">
      <c r="A92" t="str">
        <f>作業用!A92</f>
        <v/>
      </c>
      <c r="B92" t="str">
        <f>作業用!B92</f>
        <v/>
      </c>
      <c r="C92" t="str">
        <f>作業用!C92</f>
        <v/>
      </c>
      <c r="D92" t="str">
        <f>作業用!D92</f>
        <v/>
      </c>
      <c r="E92" t="str">
        <f>作業用!E92</f>
        <v/>
      </c>
      <c r="F92" t="str">
        <f>作業用!G92</f>
        <v/>
      </c>
      <c r="G92" t="str">
        <f>作業用!F92</f>
        <v/>
      </c>
      <c r="H92" t="str">
        <f>作業用!H92&amp;" "&amp;作業用!J92</f>
        <v xml:space="preserve"> </v>
      </c>
      <c r="I92" t="str">
        <f>作業用!K92&amp;" "&amp;作業用!M92</f>
        <v xml:space="preserve"> </v>
      </c>
    </row>
    <row r="93" spans="1:9" x14ac:dyDescent="0.15">
      <c r="A93" t="str">
        <f>作業用!A93</f>
        <v/>
      </c>
      <c r="B93" t="str">
        <f>作業用!B93</f>
        <v/>
      </c>
      <c r="C93" t="str">
        <f>作業用!C93</f>
        <v/>
      </c>
      <c r="D93" t="str">
        <f>作業用!D93</f>
        <v/>
      </c>
      <c r="E93" t="str">
        <f>作業用!E93</f>
        <v/>
      </c>
      <c r="F93" t="str">
        <f>作業用!G93</f>
        <v/>
      </c>
      <c r="G93" t="str">
        <f>作業用!F93</f>
        <v/>
      </c>
      <c r="H93" t="str">
        <f>作業用!H93&amp;" "&amp;作業用!J93</f>
        <v xml:space="preserve"> </v>
      </c>
      <c r="I93" t="str">
        <f>作業用!K93&amp;" "&amp;作業用!M93</f>
        <v xml:space="preserve"> </v>
      </c>
    </row>
    <row r="94" spans="1:9" x14ac:dyDescent="0.15">
      <c r="A94" t="str">
        <f>作業用!A94</f>
        <v/>
      </c>
      <c r="B94" t="str">
        <f>作業用!B94</f>
        <v/>
      </c>
      <c r="C94" t="str">
        <f>作業用!C94</f>
        <v/>
      </c>
      <c r="D94" t="str">
        <f>作業用!D94</f>
        <v/>
      </c>
      <c r="E94" t="str">
        <f>作業用!E94</f>
        <v/>
      </c>
      <c r="F94" t="str">
        <f>作業用!G94</f>
        <v/>
      </c>
      <c r="G94" t="str">
        <f>作業用!F94</f>
        <v/>
      </c>
      <c r="H94" t="str">
        <f>作業用!H94&amp;" "&amp;作業用!J94</f>
        <v xml:space="preserve"> </v>
      </c>
      <c r="I94" t="str">
        <f>作業用!K94&amp;" "&amp;作業用!M94</f>
        <v xml:space="preserve"> </v>
      </c>
    </row>
    <row r="95" spans="1:9" x14ac:dyDescent="0.15">
      <c r="A95" t="str">
        <f>作業用!A95</f>
        <v/>
      </c>
      <c r="B95" t="str">
        <f>作業用!B95</f>
        <v/>
      </c>
      <c r="C95" t="str">
        <f>作業用!C95</f>
        <v/>
      </c>
      <c r="D95" t="str">
        <f>作業用!D95</f>
        <v/>
      </c>
      <c r="E95" t="str">
        <f>作業用!E95</f>
        <v/>
      </c>
      <c r="F95" t="str">
        <f>作業用!G95</f>
        <v/>
      </c>
      <c r="G95" t="str">
        <f>作業用!F95</f>
        <v/>
      </c>
      <c r="H95" t="str">
        <f>作業用!H95&amp;" "&amp;作業用!J95</f>
        <v xml:space="preserve"> </v>
      </c>
      <c r="I95" t="str">
        <f>作業用!K95&amp;" "&amp;作業用!M95</f>
        <v xml:space="preserve"> </v>
      </c>
    </row>
    <row r="96" spans="1:9" x14ac:dyDescent="0.15">
      <c r="A96" t="str">
        <f>作業用!A96</f>
        <v/>
      </c>
      <c r="B96" t="str">
        <f>作業用!B96</f>
        <v/>
      </c>
      <c r="C96" t="str">
        <f>作業用!C96</f>
        <v/>
      </c>
      <c r="D96" t="str">
        <f>作業用!D96</f>
        <v/>
      </c>
      <c r="E96" t="str">
        <f>作業用!E96</f>
        <v/>
      </c>
      <c r="F96" t="str">
        <f>作業用!G96</f>
        <v/>
      </c>
      <c r="G96" t="str">
        <f>作業用!F96</f>
        <v/>
      </c>
      <c r="H96" t="str">
        <f>作業用!H96&amp;" "&amp;作業用!J96</f>
        <v xml:space="preserve"> </v>
      </c>
      <c r="I96" t="str">
        <f>作業用!K96&amp;" "&amp;作業用!M96</f>
        <v xml:space="preserve"> </v>
      </c>
    </row>
    <row r="97" spans="1:9" x14ac:dyDescent="0.15">
      <c r="A97" t="str">
        <f>作業用!A97</f>
        <v/>
      </c>
      <c r="B97" t="str">
        <f>作業用!B97</f>
        <v/>
      </c>
      <c r="C97" t="str">
        <f>作業用!C97</f>
        <v/>
      </c>
      <c r="D97" t="str">
        <f>作業用!D97</f>
        <v/>
      </c>
      <c r="E97" t="str">
        <f>作業用!E97</f>
        <v/>
      </c>
      <c r="F97" t="str">
        <f>作業用!G97</f>
        <v/>
      </c>
      <c r="G97" t="str">
        <f>作業用!F97</f>
        <v/>
      </c>
      <c r="H97" t="str">
        <f>作業用!H97&amp;" "&amp;作業用!J97</f>
        <v xml:space="preserve"> </v>
      </c>
      <c r="I97" t="str">
        <f>作業用!K97&amp;" "&amp;作業用!M97</f>
        <v xml:space="preserve"> </v>
      </c>
    </row>
    <row r="98" spans="1:9" x14ac:dyDescent="0.15">
      <c r="A98" t="str">
        <f>作業用!A98</f>
        <v/>
      </c>
      <c r="B98" t="str">
        <f>作業用!B98</f>
        <v/>
      </c>
      <c r="C98" t="str">
        <f>作業用!C98</f>
        <v/>
      </c>
      <c r="D98" t="str">
        <f>作業用!D98</f>
        <v/>
      </c>
      <c r="E98" t="str">
        <f>作業用!E98</f>
        <v/>
      </c>
      <c r="F98" t="str">
        <f>作業用!G98</f>
        <v/>
      </c>
      <c r="G98" t="str">
        <f>作業用!F98</f>
        <v/>
      </c>
      <c r="H98" t="str">
        <f>作業用!H98&amp;" "&amp;作業用!J98</f>
        <v xml:space="preserve"> </v>
      </c>
      <c r="I98" t="str">
        <f>作業用!K98&amp;" "&amp;作業用!M98</f>
        <v xml:space="preserve"> </v>
      </c>
    </row>
    <row r="99" spans="1:9" x14ac:dyDescent="0.15">
      <c r="A99" t="str">
        <f>作業用!A99</f>
        <v/>
      </c>
      <c r="B99" t="str">
        <f>作業用!B99</f>
        <v/>
      </c>
      <c r="C99" t="str">
        <f>作業用!C99</f>
        <v/>
      </c>
      <c r="D99" t="str">
        <f>作業用!D99</f>
        <v/>
      </c>
      <c r="E99" t="str">
        <f>作業用!E99</f>
        <v/>
      </c>
      <c r="F99" t="str">
        <f>作業用!G99</f>
        <v/>
      </c>
      <c r="G99" t="str">
        <f>作業用!F99</f>
        <v/>
      </c>
      <c r="H99" t="str">
        <f>作業用!H99&amp;" "&amp;作業用!J99</f>
        <v xml:space="preserve"> </v>
      </c>
      <c r="I99" t="str">
        <f>作業用!K99&amp;" "&amp;作業用!M99</f>
        <v xml:space="preserve"> </v>
      </c>
    </row>
    <row r="100" spans="1:9" x14ac:dyDescent="0.15">
      <c r="A100" t="str">
        <f>作業用!A100</f>
        <v/>
      </c>
      <c r="B100" t="str">
        <f>作業用!B100</f>
        <v/>
      </c>
      <c r="C100" t="str">
        <f>作業用!C100</f>
        <v/>
      </c>
      <c r="D100" t="str">
        <f>作業用!D100</f>
        <v/>
      </c>
      <c r="E100" t="str">
        <f>作業用!E100</f>
        <v/>
      </c>
      <c r="F100" t="str">
        <f>作業用!G100</f>
        <v/>
      </c>
      <c r="G100" t="str">
        <f>作業用!F100</f>
        <v/>
      </c>
      <c r="H100" t="str">
        <f>作業用!H100&amp;" "&amp;作業用!J100</f>
        <v xml:space="preserve"> </v>
      </c>
      <c r="I100" t="str">
        <f>作業用!K100&amp;" "&amp;作業用!M100</f>
        <v xml:space="preserve"> </v>
      </c>
    </row>
  </sheetData>
  <sheetProtection sheet="1" objects="1" scenarios="1"/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/>
  <dimension ref="A2:I151"/>
  <sheetViews>
    <sheetView workbookViewId="0">
      <selection activeCell="K19" sqref="K19"/>
    </sheetView>
  </sheetViews>
  <sheetFormatPr defaultRowHeight="13.5" x14ac:dyDescent="0.15"/>
  <cols>
    <col min="2" max="2" width="14.25" bestFit="1" customWidth="1"/>
    <col min="3" max="3" width="14.25" customWidth="1"/>
    <col min="8" max="8" width="12.125" bestFit="1" customWidth="1"/>
    <col min="9" max="9" width="9.125" customWidth="1"/>
  </cols>
  <sheetData>
    <row r="2" spans="1:9" x14ac:dyDescent="0.15">
      <c r="A2">
        <f>入力!A2</f>
        <v>0</v>
      </c>
      <c r="B2" t="str">
        <f>CONCATENATE(入力!F2,入力!E2)</f>
        <v/>
      </c>
      <c r="C2" t="str">
        <f>CONCATENATE(入力!H2,入力!E2)</f>
        <v/>
      </c>
      <c r="D2" t="s">
        <v>188</v>
      </c>
      <c r="E2" t="str">
        <f>CONCATENATE(D2,"男")</f>
        <v>100m男</v>
      </c>
      <c r="F2" t="str">
        <f>CONCATENATE(D2,"女")</f>
        <v>100m女</v>
      </c>
      <c r="H2" t="s">
        <v>167</v>
      </c>
      <c r="I2" t="s">
        <v>178</v>
      </c>
    </row>
    <row r="3" spans="1:9" x14ac:dyDescent="0.15">
      <c r="A3">
        <f>入力!A3</f>
        <v>0</v>
      </c>
      <c r="B3" t="str">
        <f>CONCATENATE(入力!F3,入力!E3)</f>
        <v/>
      </c>
      <c r="C3" t="str">
        <f>CONCATENATE(入力!H3,入力!E3)</f>
        <v/>
      </c>
      <c r="D3" t="s">
        <v>189</v>
      </c>
      <c r="E3" t="str">
        <f>CONCATENATE(D3,"男")</f>
        <v>200m男</v>
      </c>
      <c r="F3" t="str">
        <f t="shared" ref="F3:F21" si="0">CONCATENATE(D3,"女")</f>
        <v>200m女</v>
      </c>
      <c r="H3" t="s">
        <v>168</v>
      </c>
      <c r="I3" t="s">
        <v>179</v>
      </c>
    </row>
    <row r="4" spans="1:9" x14ac:dyDescent="0.15">
      <c r="A4">
        <f>入力!A4</f>
        <v>0</v>
      </c>
      <c r="B4" t="str">
        <f>CONCATENATE(入力!F4,入力!E4)</f>
        <v/>
      </c>
      <c r="C4" t="str">
        <f>CONCATENATE(入力!H4,入力!E4)</f>
        <v/>
      </c>
      <c r="D4" t="s">
        <v>195</v>
      </c>
      <c r="E4" t="str">
        <f t="shared" ref="E4:E21" si="1">CONCATENATE(D4,"男")</f>
        <v>400m男</v>
      </c>
      <c r="F4" t="str">
        <f t="shared" si="0"/>
        <v>400m女</v>
      </c>
      <c r="H4" t="s">
        <v>169</v>
      </c>
      <c r="I4" t="s">
        <v>180</v>
      </c>
    </row>
    <row r="5" spans="1:9" x14ac:dyDescent="0.15">
      <c r="A5">
        <f>入力!A5</f>
        <v>0</v>
      </c>
      <c r="B5" t="str">
        <f>CONCATENATE(入力!F5,入力!E5)</f>
        <v/>
      </c>
      <c r="C5" t="str">
        <f>CONCATENATE(入力!H5,入力!E5)</f>
        <v/>
      </c>
      <c r="D5" t="s">
        <v>190</v>
      </c>
      <c r="E5" t="str">
        <f t="shared" si="1"/>
        <v>800m男</v>
      </c>
      <c r="F5" t="str">
        <f t="shared" si="0"/>
        <v>800m女</v>
      </c>
      <c r="H5" t="s">
        <v>170</v>
      </c>
      <c r="I5" t="s">
        <v>181</v>
      </c>
    </row>
    <row r="6" spans="1:9" x14ac:dyDescent="0.15">
      <c r="A6">
        <f>入力!A6</f>
        <v>0</v>
      </c>
      <c r="B6" t="str">
        <f>CONCATENATE(入力!F6,入力!E6)</f>
        <v/>
      </c>
      <c r="C6" t="str">
        <f>CONCATENATE(入力!H6,入力!E6)</f>
        <v/>
      </c>
      <c r="D6" t="s">
        <v>191</v>
      </c>
      <c r="E6" t="str">
        <f t="shared" si="1"/>
        <v>1500m男</v>
      </c>
      <c r="F6" t="str">
        <f t="shared" si="0"/>
        <v>1500m女</v>
      </c>
      <c r="H6" t="s">
        <v>171</v>
      </c>
      <c r="I6" t="s">
        <v>182</v>
      </c>
    </row>
    <row r="7" spans="1:9" x14ac:dyDescent="0.15">
      <c r="A7">
        <f>入力!A7</f>
        <v>0</v>
      </c>
      <c r="B7" t="str">
        <f>CONCATENATE(入力!F7,入力!E7)</f>
        <v/>
      </c>
      <c r="C7" t="str">
        <f>CONCATENATE(入力!H7,入力!E7)</f>
        <v/>
      </c>
      <c r="D7" t="s">
        <v>196</v>
      </c>
      <c r="E7" t="str">
        <f t="shared" si="1"/>
        <v>3000m男</v>
      </c>
      <c r="F7" t="str">
        <f t="shared" si="0"/>
        <v>3000m女</v>
      </c>
      <c r="H7" t="s">
        <v>183</v>
      </c>
      <c r="I7" t="s">
        <v>172</v>
      </c>
    </row>
    <row r="8" spans="1:9" x14ac:dyDescent="0.15">
      <c r="A8">
        <f>入力!A8</f>
        <v>0</v>
      </c>
      <c r="B8" t="str">
        <f>CONCATENATE(入力!F8,入力!E8)</f>
        <v/>
      </c>
      <c r="C8" t="str">
        <f>CONCATENATE(入力!H8,入力!E8)</f>
        <v/>
      </c>
      <c r="D8" t="s">
        <v>192</v>
      </c>
      <c r="E8" t="str">
        <f t="shared" si="1"/>
        <v>5000m男</v>
      </c>
      <c r="F8" t="str">
        <f t="shared" si="0"/>
        <v>5000m女</v>
      </c>
      <c r="H8" t="s">
        <v>184</v>
      </c>
      <c r="I8" t="s">
        <v>173</v>
      </c>
    </row>
    <row r="9" spans="1:9" x14ac:dyDescent="0.15">
      <c r="A9">
        <f>入力!A9</f>
        <v>0</v>
      </c>
      <c r="B9" t="str">
        <f>CONCATENATE(入力!F9,入力!E9)</f>
        <v/>
      </c>
      <c r="C9" t="str">
        <f>CONCATENATE(入力!H9,入力!E9)</f>
        <v/>
      </c>
      <c r="D9" t="s">
        <v>197</v>
      </c>
      <c r="E9" t="str">
        <f t="shared" si="1"/>
        <v>100mH男</v>
      </c>
      <c r="F9" t="str">
        <f t="shared" si="0"/>
        <v>100mH女</v>
      </c>
      <c r="H9" t="s">
        <v>185</v>
      </c>
      <c r="I9" t="s">
        <v>174</v>
      </c>
    </row>
    <row r="10" spans="1:9" x14ac:dyDescent="0.15">
      <c r="A10">
        <f>入力!A10</f>
        <v>0</v>
      </c>
      <c r="B10" t="str">
        <f>CONCATENATE(入力!F10,入力!E10)</f>
        <v/>
      </c>
      <c r="C10" t="str">
        <f>CONCATENATE(入力!H10,入力!E10)</f>
        <v/>
      </c>
      <c r="D10" t="s">
        <v>193</v>
      </c>
      <c r="E10" t="str">
        <f t="shared" si="1"/>
        <v>110mH男</v>
      </c>
      <c r="F10" t="str">
        <f t="shared" si="0"/>
        <v>110mH女</v>
      </c>
      <c r="H10" t="s">
        <v>186</v>
      </c>
      <c r="I10" t="s">
        <v>175</v>
      </c>
    </row>
    <row r="11" spans="1:9" x14ac:dyDescent="0.15">
      <c r="A11">
        <f>入力!A11</f>
        <v>0</v>
      </c>
      <c r="B11" t="str">
        <f>CONCATENATE(入力!F11,入力!E11)</f>
        <v/>
      </c>
      <c r="C11" t="str">
        <f>CONCATENATE(入力!H11,入力!E11)</f>
        <v/>
      </c>
      <c r="D11" t="s">
        <v>194</v>
      </c>
      <c r="E11" t="str">
        <f t="shared" si="1"/>
        <v>400mH男</v>
      </c>
      <c r="F11" t="str">
        <f t="shared" si="0"/>
        <v>400mH女</v>
      </c>
      <c r="H11" t="s">
        <v>187</v>
      </c>
      <c r="I11" t="s">
        <v>176</v>
      </c>
    </row>
    <row r="12" spans="1:9" x14ac:dyDescent="0.15">
      <c r="A12">
        <f>入力!A12</f>
        <v>0</v>
      </c>
      <c r="B12" t="str">
        <f>CONCATENATE(入力!F12,入力!E12)</f>
        <v/>
      </c>
      <c r="C12" t="str">
        <f>CONCATENATE(入力!H12,入力!E12)</f>
        <v/>
      </c>
      <c r="D12" t="s">
        <v>198</v>
      </c>
      <c r="E12" t="str">
        <f t="shared" si="1"/>
        <v>3000mSC男</v>
      </c>
      <c r="F12" t="str">
        <f t="shared" si="0"/>
        <v>3000mSC女</v>
      </c>
    </row>
    <row r="13" spans="1:9" x14ac:dyDescent="0.15">
      <c r="A13">
        <f>入力!A13</f>
        <v>0</v>
      </c>
      <c r="B13" t="str">
        <f>CONCATENATE(入力!F13,入力!E13)</f>
        <v/>
      </c>
      <c r="C13" t="str">
        <f>CONCATENATE(入力!H13,入力!E13)</f>
        <v/>
      </c>
      <c r="D13" t="s">
        <v>199</v>
      </c>
      <c r="E13" t="str">
        <f t="shared" si="1"/>
        <v>5000mW男</v>
      </c>
      <c r="F13" t="str">
        <f t="shared" si="0"/>
        <v>5000mW女</v>
      </c>
    </row>
    <row r="14" spans="1:9" x14ac:dyDescent="0.15">
      <c r="A14">
        <f>入力!A14</f>
        <v>0</v>
      </c>
      <c r="B14" t="str">
        <f>CONCATENATE(入力!F14,入力!E14)</f>
        <v/>
      </c>
      <c r="C14" t="str">
        <f>CONCATENATE(入力!H14,入力!E14)</f>
        <v/>
      </c>
      <c r="D14" t="s">
        <v>121</v>
      </c>
      <c r="E14" t="str">
        <f t="shared" si="1"/>
        <v>棒高跳男</v>
      </c>
      <c r="F14" t="str">
        <f t="shared" si="0"/>
        <v>棒高跳女</v>
      </c>
    </row>
    <row r="15" spans="1:9" x14ac:dyDescent="0.15">
      <c r="A15">
        <f>入力!A15</f>
        <v>0</v>
      </c>
      <c r="B15" t="str">
        <f>CONCATENATE(入力!F15,入力!E15)</f>
        <v/>
      </c>
      <c r="C15" t="str">
        <f>CONCATENATE(入力!H15,入力!E15)</f>
        <v/>
      </c>
      <c r="D15" t="s">
        <v>122</v>
      </c>
      <c r="E15" t="str">
        <f t="shared" si="1"/>
        <v>走高跳男</v>
      </c>
      <c r="F15" t="str">
        <f t="shared" si="0"/>
        <v>走高跳女</v>
      </c>
    </row>
    <row r="16" spans="1:9" x14ac:dyDescent="0.15">
      <c r="A16">
        <f>入力!A16</f>
        <v>0</v>
      </c>
      <c r="B16" t="str">
        <f>CONCATENATE(入力!F16,入力!E16)</f>
        <v/>
      </c>
      <c r="C16" t="str">
        <f>CONCATENATE(入力!H16,入力!E16)</f>
        <v/>
      </c>
      <c r="D16" t="s">
        <v>123</v>
      </c>
      <c r="E16" t="str">
        <f t="shared" si="1"/>
        <v>走幅跳男</v>
      </c>
      <c r="F16" t="str">
        <f t="shared" si="0"/>
        <v>走幅跳女</v>
      </c>
    </row>
    <row r="17" spans="1:6" x14ac:dyDescent="0.15">
      <c r="A17">
        <f>入力!A17</f>
        <v>0</v>
      </c>
      <c r="B17" t="str">
        <f>CONCATENATE(入力!F17,入力!E17)</f>
        <v/>
      </c>
      <c r="C17" t="str">
        <f>CONCATENATE(入力!H17,入力!E17)</f>
        <v/>
      </c>
      <c r="D17" t="s">
        <v>124</v>
      </c>
      <c r="E17" t="str">
        <f t="shared" si="1"/>
        <v>三段跳男</v>
      </c>
      <c r="F17" t="str">
        <f t="shared" si="0"/>
        <v>三段跳女</v>
      </c>
    </row>
    <row r="18" spans="1:6" x14ac:dyDescent="0.15">
      <c r="A18">
        <f>入力!A18</f>
        <v>0</v>
      </c>
      <c r="B18" t="str">
        <f>CONCATENATE(入力!F18,入力!E18)</f>
        <v/>
      </c>
      <c r="C18" t="str">
        <f>CONCATENATE(入力!H18,入力!E18)</f>
        <v/>
      </c>
      <c r="D18" t="s">
        <v>125</v>
      </c>
      <c r="E18" t="str">
        <f t="shared" si="1"/>
        <v>砲丸投男</v>
      </c>
      <c r="F18" t="str">
        <f t="shared" si="0"/>
        <v>砲丸投女</v>
      </c>
    </row>
    <row r="19" spans="1:6" x14ac:dyDescent="0.15">
      <c r="A19">
        <f>入力!A19</f>
        <v>0</v>
      </c>
      <c r="B19" t="str">
        <f>CONCATENATE(入力!F19,入力!E19)</f>
        <v/>
      </c>
      <c r="C19" t="str">
        <f>CONCATENATE(入力!H19,入力!E19)</f>
        <v/>
      </c>
      <c r="D19" t="s">
        <v>126</v>
      </c>
      <c r="E19" t="str">
        <f t="shared" si="1"/>
        <v>円盤投男</v>
      </c>
      <c r="F19" t="str">
        <f t="shared" si="0"/>
        <v>円盤投女</v>
      </c>
    </row>
    <row r="20" spans="1:6" x14ac:dyDescent="0.15">
      <c r="A20">
        <f>入力!A20</f>
        <v>0</v>
      </c>
      <c r="B20" t="str">
        <f>CONCATENATE(入力!F20,入力!E20)</f>
        <v/>
      </c>
      <c r="C20" t="str">
        <f>CONCATENATE(入力!H20,入力!E20)</f>
        <v/>
      </c>
      <c r="D20" t="s">
        <v>127</v>
      </c>
      <c r="E20" t="str">
        <f t="shared" si="1"/>
        <v>ﾊﾝﾏｰ投男</v>
      </c>
      <c r="F20" t="str">
        <f t="shared" si="0"/>
        <v>ﾊﾝﾏｰ投女</v>
      </c>
    </row>
    <row r="21" spans="1:6" x14ac:dyDescent="0.15">
      <c r="A21">
        <f>入力!A21</f>
        <v>0</v>
      </c>
      <c r="B21" t="str">
        <f>CONCATENATE(入力!F21,入力!E21)</f>
        <v/>
      </c>
      <c r="C21" t="str">
        <f>CONCATENATE(入力!H21,入力!E21)</f>
        <v/>
      </c>
      <c r="D21" t="s">
        <v>128</v>
      </c>
      <c r="E21" t="str">
        <f t="shared" si="1"/>
        <v>やり投男</v>
      </c>
      <c r="F21" t="str">
        <f t="shared" si="0"/>
        <v>やり投女</v>
      </c>
    </row>
    <row r="22" spans="1:6" x14ac:dyDescent="0.15">
      <c r="A22">
        <f>入力!A22</f>
        <v>0</v>
      </c>
      <c r="B22" t="str">
        <f>CONCATENATE(入力!F22,入力!E22)</f>
        <v/>
      </c>
      <c r="C22" t="str">
        <f>CONCATENATE(入力!H22,入力!E22)</f>
        <v/>
      </c>
    </row>
    <row r="23" spans="1:6" x14ac:dyDescent="0.15">
      <c r="A23">
        <f>入力!A23</f>
        <v>0</v>
      </c>
      <c r="B23" t="str">
        <f>CONCATENATE(入力!F23,入力!E23)</f>
        <v/>
      </c>
      <c r="C23" t="str">
        <f>CONCATENATE(入力!H23,入力!E23)</f>
        <v/>
      </c>
    </row>
    <row r="24" spans="1:6" x14ac:dyDescent="0.15">
      <c r="A24">
        <f>入力!A24</f>
        <v>0</v>
      </c>
      <c r="B24" t="str">
        <f>CONCATENATE(入力!F24,入力!E24)</f>
        <v/>
      </c>
      <c r="C24" t="str">
        <f>CONCATENATE(入力!H24,入力!E24)</f>
        <v/>
      </c>
    </row>
    <row r="25" spans="1:6" x14ac:dyDescent="0.15">
      <c r="A25">
        <f>入力!A25</f>
        <v>0</v>
      </c>
      <c r="B25" t="str">
        <f>CONCATENATE(入力!F25,入力!E25)</f>
        <v/>
      </c>
      <c r="C25" t="str">
        <f>CONCATENATE(入力!H25,入力!E25)</f>
        <v/>
      </c>
    </row>
    <row r="26" spans="1:6" x14ac:dyDescent="0.15">
      <c r="A26">
        <f>入力!A26</f>
        <v>0</v>
      </c>
      <c r="B26" t="str">
        <f>CONCATENATE(入力!F26,入力!E26)</f>
        <v/>
      </c>
      <c r="C26" t="str">
        <f>CONCATENATE(入力!H26,入力!E26)</f>
        <v/>
      </c>
    </row>
    <row r="27" spans="1:6" x14ac:dyDescent="0.15">
      <c r="A27">
        <f>入力!A27</f>
        <v>0</v>
      </c>
      <c r="B27" t="str">
        <f>CONCATENATE(入力!F27,入力!E27)</f>
        <v/>
      </c>
      <c r="C27" t="str">
        <f>CONCATENATE(入力!H27,入力!E27)</f>
        <v/>
      </c>
    </row>
    <row r="28" spans="1:6" x14ac:dyDescent="0.15">
      <c r="A28">
        <f>入力!A28</f>
        <v>0</v>
      </c>
      <c r="B28" t="str">
        <f>CONCATENATE(入力!F28,入力!E28)</f>
        <v/>
      </c>
      <c r="C28" t="str">
        <f>CONCATENATE(入力!H28,入力!E28)</f>
        <v/>
      </c>
    </row>
    <row r="29" spans="1:6" x14ac:dyDescent="0.15">
      <c r="A29">
        <f>入力!A29</f>
        <v>0</v>
      </c>
      <c r="B29" t="str">
        <f>CONCATENATE(入力!F29,入力!E29)</f>
        <v/>
      </c>
      <c r="C29" t="str">
        <f>CONCATENATE(入力!H29,入力!E29)</f>
        <v/>
      </c>
    </row>
    <row r="30" spans="1:6" x14ac:dyDescent="0.15">
      <c r="A30">
        <f>入力!A30</f>
        <v>0</v>
      </c>
      <c r="B30" t="str">
        <f>CONCATENATE(入力!F30,入力!E30)</f>
        <v/>
      </c>
      <c r="C30" t="str">
        <f>CONCATENATE(入力!H30,入力!E30)</f>
        <v/>
      </c>
    </row>
    <row r="31" spans="1:6" x14ac:dyDescent="0.15">
      <c r="A31">
        <f>入力!A31</f>
        <v>0</v>
      </c>
      <c r="B31" t="str">
        <f>CONCATENATE(入力!F31,入力!E31)</f>
        <v xml:space="preserve"> </v>
      </c>
      <c r="C31" t="str">
        <f>CONCATENATE(入力!H31,入力!E31)</f>
        <v xml:space="preserve"> </v>
      </c>
    </row>
    <row r="32" spans="1:6" x14ac:dyDescent="0.15">
      <c r="A32">
        <f>入力!A32</f>
        <v>0</v>
      </c>
      <c r="B32" t="str">
        <f>CONCATENATE(入力!F32,入力!E32)</f>
        <v xml:space="preserve"> </v>
      </c>
      <c r="C32" t="str">
        <f>CONCATENATE(入力!H32,入力!E32)</f>
        <v xml:space="preserve"> </v>
      </c>
    </row>
    <row r="33" spans="1:3" x14ac:dyDescent="0.15">
      <c r="A33">
        <f>入力!A33</f>
        <v>0</v>
      </c>
      <c r="B33" t="str">
        <f>CONCATENATE(入力!F33,入力!E33)</f>
        <v xml:space="preserve">  </v>
      </c>
      <c r="C33" t="str">
        <f>CONCATENATE(入力!H33,入力!E33)</f>
        <v xml:space="preserve">  </v>
      </c>
    </row>
    <row r="34" spans="1:3" x14ac:dyDescent="0.15">
      <c r="A34">
        <f>入力!A34</f>
        <v>0</v>
      </c>
      <c r="B34" t="str">
        <f>CONCATENATE(入力!F34,入力!E34)</f>
        <v xml:space="preserve">  </v>
      </c>
      <c r="C34" t="str">
        <f>CONCATENATE(入力!H34,入力!E34)</f>
        <v xml:space="preserve">  </v>
      </c>
    </row>
    <row r="35" spans="1:3" x14ac:dyDescent="0.15">
      <c r="A35">
        <f>入力!A35</f>
        <v>0</v>
      </c>
      <c r="B35" t="str">
        <f>CONCATENATE(入力!F35,入力!E35)</f>
        <v xml:space="preserve">  </v>
      </c>
      <c r="C35" t="str">
        <f>CONCATENATE(入力!H35,入力!E35)</f>
        <v xml:space="preserve">  </v>
      </c>
    </row>
    <row r="36" spans="1:3" x14ac:dyDescent="0.15">
      <c r="A36">
        <f>入力!A36</f>
        <v>0</v>
      </c>
      <c r="B36" t="str">
        <f>CONCATENATE(入力!F36,入力!E36)</f>
        <v xml:space="preserve">  </v>
      </c>
      <c r="C36" t="str">
        <f>CONCATENATE(入力!H36,入力!E36)</f>
        <v xml:space="preserve">  </v>
      </c>
    </row>
    <row r="37" spans="1:3" x14ac:dyDescent="0.15">
      <c r="A37">
        <f>入力!A37</f>
        <v>0</v>
      </c>
      <c r="B37" t="str">
        <f>CONCATENATE(入力!F37,入力!E37)</f>
        <v xml:space="preserve">  </v>
      </c>
      <c r="C37" t="str">
        <f>CONCATENATE(入力!H37,入力!E37)</f>
        <v xml:space="preserve">  </v>
      </c>
    </row>
    <row r="38" spans="1:3" x14ac:dyDescent="0.15">
      <c r="A38">
        <f>入力!A38</f>
        <v>0</v>
      </c>
      <c r="B38" t="str">
        <f>CONCATENATE(入力!F38,入力!E38)</f>
        <v xml:space="preserve">  </v>
      </c>
      <c r="C38" t="str">
        <f>CONCATENATE(入力!H38,入力!E38)</f>
        <v xml:space="preserve">  </v>
      </c>
    </row>
    <row r="39" spans="1:3" x14ac:dyDescent="0.15">
      <c r="A39">
        <f>入力!A39</f>
        <v>0</v>
      </c>
      <c r="B39" t="str">
        <f>CONCATENATE(入力!F39,入力!E39)</f>
        <v xml:space="preserve">  </v>
      </c>
      <c r="C39" t="str">
        <f>CONCATENATE(入力!H39,入力!E39)</f>
        <v xml:space="preserve">  </v>
      </c>
    </row>
    <row r="40" spans="1:3" x14ac:dyDescent="0.15">
      <c r="A40">
        <f>入力!A40</f>
        <v>0</v>
      </c>
      <c r="B40" t="str">
        <f>CONCATENATE(入力!F40,入力!E40)</f>
        <v xml:space="preserve">  </v>
      </c>
      <c r="C40" t="str">
        <f>CONCATENATE(入力!H40,入力!E40)</f>
        <v xml:space="preserve">  </v>
      </c>
    </row>
    <row r="41" spans="1:3" x14ac:dyDescent="0.15">
      <c r="A41">
        <f>入力!A41</f>
        <v>0</v>
      </c>
      <c r="B41" t="str">
        <f>CONCATENATE(入力!F41,入力!E41)</f>
        <v xml:space="preserve">  </v>
      </c>
      <c r="C41" t="str">
        <f>CONCATENATE(入力!H41,入力!E41)</f>
        <v xml:space="preserve">  </v>
      </c>
    </row>
    <row r="42" spans="1:3" x14ac:dyDescent="0.15">
      <c r="A42">
        <f>入力!A42</f>
        <v>0</v>
      </c>
      <c r="B42" t="str">
        <f>CONCATENATE(入力!F42,入力!E42)</f>
        <v xml:space="preserve">  </v>
      </c>
      <c r="C42" t="str">
        <f>CONCATENATE(入力!H42,入力!E42)</f>
        <v xml:space="preserve">  </v>
      </c>
    </row>
    <row r="43" spans="1:3" x14ac:dyDescent="0.15">
      <c r="A43">
        <f>入力!A43</f>
        <v>0</v>
      </c>
      <c r="B43" t="str">
        <f>CONCATENATE(入力!F43,入力!E43)</f>
        <v xml:space="preserve">  </v>
      </c>
      <c r="C43" t="str">
        <f>CONCATENATE(入力!H43,入力!E43)</f>
        <v xml:space="preserve">  </v>
      </c>
    </row>
    <row r="44" spans="1:3" x14ac:dyDescent="0.15">
      <c r="A44">
        <f>入力!A44</f>
        <v>0</v>
      </c>
      <c r="B44" t="str">
        <f>CONCATENATE(入力!F44,入力!E44)</f>
        <v xml:space="preserve">  </v>
      </c>
      <c r="C44" t="str">
        <f>CONCATENATE(入力!H44,入力!E44)</f>
        <v xml:space="preserve">  </v>
      </c>
    </row>
    <row r="45" spans="1:3" x14ac:dyDescent="0.15">
      <c r="A45">
        <f>入力!A45</f>
        <v>0</v>
      </c>
      <c r="B45" t="str">
        <f>CONCATENATE(入力!F45,入力!E45)</f>
        <v xml:space="preserve">  </v>
      </c>
      <c r="C45" t="str">
        <f>CONCATENATE(入力!H45,入力!E45)</f>
        <v xml:space="preserve">  </v>
      </c>
    </row>
    <row r="46" spans="1:3" x14ac:dyDescent="0.15">
      <c r="A46">
        <f>入力!A46</f>
        <v>0</v>
      </c>
      <c r="B46" t="str">
        <f>CONCATENATE(入力!F46,入力!E46)</f>
        <v xml:space="preserve">  </v>
      </c>
      <c r="C46" t="str">
        <f>CONCATENATE(入力!H46,入力!E46)</f>
        <v xml:space="preserve">  </v>
      </c>
    </row>
    <row r="47" spans="1:3" x14ac:dyDescent="0.15">
      <c r="A47">
        <f>入力!A47</f>
        <v>0</v>
      </c>
      <c r="B47" t="str">
        <f>CONCATENATE(入力!F47,入力!E47)</f>
        <v xml:space="preserve">  </v>
      </c>
      <c r="C47" t="str">
        <f>CONCATENATE(入力!H47,入力!E47)</f>
        <v xml:space="preserve">  </v>
      </c>
    </row>
    <row r="48" spans="1:3" x14ac:dyDescent="0.15">
      <c r="A48">
        <f>入力!A48</f>
        <v>0</v>
      </c>
      <c r="B48" t="str">
        <f>CONCATENATE(入力!F48,入力!E48)</f>
        <v xml:space="preserve">  </v>
      </c>
      <c r="C48" t="str">
        <f>CONCATENATE(入力!H48,入力!E48)</f>
        <v xml:space="preserve">  </v>
      </c>
    </row>
    <row r="49" spans="1:3" x14ac:dyDescent="0.15">
      <c r="A49">
        <f>入力!A49</f>
        <v>0</v>
      </c>
      <c r="B49" t="str">
        <f>CONCATENATE(入力!F49,入力!E49)</f>
        <v xml:space="preserve">  </v>
      </c>
      <c r="C49" t="str">
        <f>CONCATENATE(入力!H49,入力!E49)</f>
        <v xml:space="preserve">  </v>
      </c>
    </row>
    <row r="50" spans="1:3" x14ac:dyDescent="0.15">
      <c r="A50">
        <f>入力!A50</f>
        <v>0</v>
      </c>
      <c r="B50" t="str">
        <f>CONCATENATE(入力!F50,入力!E50)</f>
        <v xml:space="preserve">  </v>
      </c>
      <c r="C50" t="str">
        <f>CONCATENATE(入力!H50,入力!E50)</f>
        <v xml:space="preserve">  </v>
      </c>
    </row>
    <row r="51" spans="1:3" x14ac:dyDescent="0.15">
      <c r="A51">
        <f>入力!A51</f>
        <v>0</v>
      </c>
      <c r="B51" t="str">
        <f>CONCATENATE(入力!F51,入力!E51)</f>
        <v xml:space="preserve">  </v>
      </c>
      <c r="C51" t="str">
        <f>CONCATENATE(入力!H51,入力!E51)</f>
        <v xml:space="preserve">  </v>
      </c>
    </row>
    <row r="52" spans="1:3" x14ac:dyDescent="0.15">
      <c r="A52">
        <f>入力!A52</f>
        <v>0</v>
      </c>
      <c r="B52" t="str">
        <f>CONCATENATE(入力!F52,入力!E52)</f>
        <v xml:space="preserve">  </v>
      </c>
      <c r="C52" t="str">
        <f>CONCATENATE(入力!H52,入力!E52)</f>
        <v xml:space="preserve">  </v>
      </c>
    </row>
    <row r="53" spans="1:3" x14ac:dyDescent="0.15">
      <c r="A53">
        <f>入力!A53</f>
        <v>0</v>
      </c>
      <c r="B53" t="str">
        <f>CONCATENATE(入力!F53,入力!E53)</f>
        <v xml:space="preserve">  </v>
      </c>
      <c r="C53" t="str">
        <f>CONCATENATE(入力!H53,入力!E53)</f>
        <v xml:space="preserve">  </v>
      </c>
    </row>
    <row r="54" spans="1:3" x14ac:dyDescent="0.15">
      <c r="A54">
        <f>入力!A54</f>
        <v>0</v>
      </c>
      <c r="B54" t="str">
        <f>CONCATENATE(入力!F54,入力!E54)</f>
        <v xml:space="preserve">  </v>
      </c>
      <c r="C54" t="str">
        <f>CONCATENATE(入力!H54,入力!E54)</f>
        <v xml:space="preserve">  </v>
      </c>
    </row>
    <row r="55" spans="1:3" x14ac:dyDescent="0.15">
      <c r="A55">
        <f>入力!A55</f>
        <v>0</v>
      </c>
      <c r="B55" t="str">
        <f>CONCATENATE(入力!F55,入力!E55)</f>
        <v xml:space="preserve">  </v>
      </c>
      <c r="C55" t="str">
        <f>CONCATENATE(入力!H55,入力!E55)</f>
        <v xml:space="preserve">  </v>
      </c>
    </row>
    <row r="56" spans="1:3" x14ac:dyDescent="0.15">
      <c r="A56">
        <f>入力!A56</f>
        <v>0</v>
      </c>
      <c r="B56" t="str">
        <f>CONCATENATE(入力!F56,入力!E56)</f>
        <v xml:space="preserve">  </v>
      </c>
      <c r="C56" t="str">
        <f>CONCATENATE(入力!H56,入力!E56)</f>
        <v xml:space="preserve">  </v>
      </c>
    </row>
    <row r="57" spans="1:3" x14ac:dyDescent="0.15">
      <c r="A57">
        <f>入力!A57</f>
        <v>0</v>
      </c>
      <c r="B57" t="str">
        <f>CONCATENATE(入力!F57,入力!E57)</f>
        <v xml:space="preserve">  </v>
      </c>
      <c r="C57" t="str">
        <f>CONCATENATE(入力!H57,入力!E57)</f>
        <v xml:space="preserve">  </v>
      </c>
    </row>
    <row r="58" spans="1:3" x14ac:dyDescent="0.15">
      <c r="A58">
        <f>入力!A58</f>
        <v>0</v>
      </c>
      <c r="B58" t="str">
        <f>CONCATENATE(入力!F58,入力!E58)</f>
        <v xml:space="preserve">  </v>
      </c>
      <c r="C58" t="str">
        <f>CONCATENATE(入力!H58,入力!E58)</f>
        <v xml:space="preserve">  </v>
      </c>
    </row>
    <row r="59" spans="1:3" x14ac:dyDescent="0.15">
      <c r="A59">
        <f>入力!A59</f>
        <v>0</v>
      </c>
      <c r="B59" t="str">
        <f>CONCATENATE(入力!F59,入力!E59)</f>
        <v xml:space="preserve">  </v>
      </c>
      <c r="C59" t="str">
        <f>CONCATENATE(入力!H59,入力!E59)</f>
        <v xml:space="preserve">  </v>
      </c>
    </row>
    <row r="60" spans="1:3" x14ac:dyDescent="0.15">
      <c r="A60">
        <f>入力!A60</f>
        <v>0</v>
      </c>
      <c r="B60" t="str">
        <f>CONCATENATE(入力!F60,入力!E60)</f>
        <v xml:space="preserve">  </v>
      </c>
      <c r="C60" t="str">
        <f>CONCATENATE(入力!H60,入力!E60)</f>
        <v xml:space="preserve">  </v>
      </c>
    </row>
    <row r="61" spans="1:3" x14ac:dyDescent="0.15">
      <c r="A61">
        <f>入力!A61</f>
        <v>0</v>
      </c>
      <c r="B61" t="str">
        <f>CONCATENATE(入力!F61,入力!E61)</f>
        <v xml:space="preserve">  </v>
      </c>
      <c r="C61" t="str">
        <f>CONCATENATE(入力!H61,入力!E61)</f>
        <v xml:space="preserve">  </v>
      </c>
    </row>
    <row r="62" spans="1:3" x14ac:dyDescent="0.15">
      <c r="A62">
        <f>入力!A62</f>
        <v>0</v>
      </c>
      <c r="B62" t="str">
        <f>CONCATENATE(入力!F62,入力!E62)</f>
        <v xml:space="preserve">  </v>
      </c>
      <c r="C62" t="str">
        <f>CONCATENATE(入力!H62,入力!E62)</f>
        <v xml:space="preserve">  </v>
      </c>
    </row>
    <row r="63" spans="1:3" x14ac:dyDescent="0.15">
      <c r="A63">
        <f>入力!A63</f>
        <v>0</v>
      </c>
      <c r="B63" t="str">
        <f>CONCATENATE(入力!F63,入力!E63)</f>
        <v xml:space="preserve">  </v>
      </c>
      <c r="C63" t="str">
        <f>CONCATENATE(入力!H63,入力!E63)</f>
        <v xml:space="preserve">  </v>
      </c>
    </row>
    <row r="64" spans="1:3" x14ac:dyDescent="0.15">
      <c r="A64">
        <f>入力!A64</f>
        <v>0</v>
      </c>
      <c r="B64" t="str">
        <f>CONCATENATE(入力!F64,入力!E64)</f>
        <v xml:space="preserve">  </v>
      </c>
      <c r="C64" t="str">
        <f>CONCATENATE(入力!H64,入力!E64)</f>
        <v xml:space="preserve">  </v>
      </c>
    </row>
    <row r="65" spans="1:3" x14ac:dyDescent="0.15">
      <c r="A65">
        <f>入力!A65</f>
        <v>0</v>
      </c>
      <c r="B65" t="str">
        <f>CONCATENATE(入力!F65,入力!E65)</f>
        <v xml:space="preserve">  </v>
      </c>
      <c r="C65" t="str">
        <f>CONCATENATE(入力!H65,入力!E65)</f>
        <v xml:space="preserve">  </v>
      </c>
    </row>
    <row r="66" spans="1:3" x14ac:dyDescent="0.15">
      <c r="A66">
        <f>入力!A66</f>
        <v>0</v>
      </c>
      <c r="B66" t="str">
        <f>CONCATENATE(入力!F66,入力!E66)</f>
        <v xml:space="preserve">  </v>
      </c>
      <c r="C66" t="str">
        <f>CONCATENATE(入力!H66,入力!E66)</f>
        <v xml:space="preserve">  </v>
      </c>
    </row>
    <row r="67" spans="1:3" x14ac:dyDescent="0.15">
      <c r="A67">
        <f>入力!A67</f>
        <v>0</v>
      </c>
      <c r="B67" t="str">
        <f>CONCATENATE(入力!F67,入力!E67)</f>
        <v xml:space="preserve">  </v>
      </c>
      <c r="C67" t="str">
        <f>CONCATENATE(入力!H67,入力!E67)</f>
        <v xml:space="preserve">  </v>
      </c>
    </row>
    <row r="68" spans="1:3" x14ac:dyDescent="0.15">
      <c r="A68">
        <f>入力!A68</f>
        <v>0</v>
      </c>
      <c r="B68" t="str">
        <f>CONCATENATE(入力!F68,入力!E68)</f>
        <v xml:space="preserve">  </v>
      </c>
      <c r="C68" t="str">
        <f>CONCATENATE(入力!H68,入力!E68)</f>
        <v xml:space="preserve">  </v>
      </c>
    </row>
    <row r="69" spans="1:3" x14ac:dyDescent="0.15">
      <c r="A69">
        <f>入力!A69</f>
        <v>0</v>
      </c>
      <c r="B69" t="str">
        <f>CONCATENATE(入力!F69,入力!E69)</f>
        <v xml:space="preserve">  </v>
      </c>
      <c r="C69" t="str">
        <f>CONCATENATE(入力!H69,入力!E69)</f>
        <v xml:space="preserve">  </v>
      </c>
    </row>
    <row r="70" spans="1:3" x14ac:dyDescent="0.15">
      <c r="A70">
        <f>入力!A70</f>
        <v>0</v>
      </c>
      <c r="B70" t="str">
        <f>CONCATENATE(入力!F70,入力!E70)</f>
        <v xml:space="preserve">  </v>
      </c>
      <c r="C70" t="str">
        <f>CONCATENATE(入力!H70,入力!E70)</f>
        <v xml:space="preserve">  </v>
      </c>
    </row>
    <row r="71" spans="1:3" x14ac:dyDescent="0.15">
      <c r="A71">
        <f>入力!A71</f>
        <v>0</v>
      </c>
      <c r="B71" t="str">
        <f>CONCATENATE(入力!F71,入力!E71)</f>
        <v xml:space="preserve">  </v>
      </c>
      <c r="C71" t="str">
        <f>CONCATENATE(入力!H71,入力!E71)</f>
        <v xml:space="preserve">  </v>
      </c>
    </row>
    <row r="72" spans="1:3" x14ac:dyDescent="0.15">
      <c r="A72">
        <f>入力!A72</f>
        <v>0</v>
      </c>
      <c r="B72" t="str">
        <f>CONCATENATE(入力!F72,入力!E72)</f>
        <v xml:space="preserve">  </v>
      </c>
      <c r="C72" t="str">
        <f>CONCATENATE(入力!H72,入力!E72)</f>
        <v xml:space="preserve">  </v>
      </c>
    </row>
    <row r="73" spans="1:3" x14ac:dyDescent="0.15">
      <c r="A73">
        <f>入力!A73</f>
        <v>0</v>
      </c>
      <c r="B73" t="str">
        <f>CONCATENATE(入力!F73,入力!E73)</f>
        <v xml:space="preserve">  </v>
      </c>
      <c r="C73" t="str">
        <f>CONCATENATE(入力!H73,入力!E73)</f>
        <v xml:space="preserve">  </v>
      </c>
    </row>
    <row r="74" spans="1:3" x14ac:dyDescent="0.15">
      <c r="A74">
        <f>入力!A74</f>
        <v>0</v>
      </c>
      <c r="B74" t="str">
        <f>CONCATENATE(入力!F74,入力!E74)</f>
        <v xml:space="preserve">  </v>
      </c>
      <c r="C74" t="str">
        <f>CONCATENATE(入力!H74,入力!E74)</f>
        <v xml:space="preserve">  </v>
      </c>
    </row>
    <row r="75" spans="1:3" x14ac:dyDescent="0.15">
      <c r="A75">
        <f>入力!A75</f>
        <v>0</v>
      </c>
      <c r="B75" t="str">
        <f>CONCATENATE(入力!F75,入力!E75)</f>
        <v xml:space="preserve">  </v>
      </c>
      <c r="C75" t="str">
        <f>CONCATENATE(入力!H75,入力!E75)</f>
        <v xml:space="preserve">  </v>
      </c>
    </row>
    <row r="76" spans="1:3" x14ac:dyDescent="0.15">
      <c r="A76">
        <f>入力!A76</f>
        <v>0</v>
      </c>
      <c r="B76" t="str">
        <f>CONCATENATE(入力!F76,入力!E76)</f>
        <v xml:space="preserve">  </v>
      </c>
      <c r="C76" t="str">
        <f>CONCATENATE(入力!H76,入力!E76)</f>
        <v xml:space="preserve">  </v>
      </c>
    </row>
    <row r="77" spans="1:3" x14ac:dyDescent="0.15">
      <c r="A77">
        <f>入力!A77</f>
        <v>0</v>
      </c>
      <c r="B77" t="str">
        <f>CONCATENATE(入力!F77,入力!E77)</f>
        <v xml:space="preserve">  </v>
      </c>
      <c r="C77" t="str">
        <f>CONCATENATE(入力!H77,入力!E77)</f>
        <v xml:space="preserve">  </v>
      </c>
    </row>
    <row r="78" spans="1:3" x14ac:dyDescent="0.15">
      <c r="A78">
        <f>入力!A78</f>
        <v>0</v>
      </c>
      <c r="B78" t="str">
        <f>CONCATENATE(入力!F78,入力!E78)</f>
        <v xml:space="preserve">  </v>
      </c>
      <c r="C78" t="str">
        <f>CONCATENATE(入力!H78,入力!E78)</f>
        <v xml:space="preserve">  </v>
      </c>
    </row>
    <row r="79" spans="1:3" x14ac:dyDescent="0.15">
      <c r="A79">
        <f>入力!A79</f>
        <v>0</v>
      </c>
      <c r="B79" t="str">
        <f>CONCATENATE(入力!F79,入力!E79)</f>
        <v xml:space="preserve">  </v>
      </c>
      <c r="C79" t="str">
        <f>CONCATENATE(入力!H79,入力!E79)</f>
        <v xml:space="preserve">  </v>
      </c>
    </row>
    <row r="80" spans="1:3" x14ac:dyDescent="0.15">
      <c r="A80">
        <f>入力!A80</f>
        <v>0</v>
      </c>
      <c r="B80" t="str">
        <f>CONCATENATE(入力!F80,入力!E80)</f>
        <v xml:space="preserve">  </v>
      </c>
      <c r="C80" t="str">
        <f>CONCATENATE(入力!H80,入力!E80)</f>
        <v xml:space="preserve">  </v>
      </c>
    </row>
    <row r="81" spans="1:3" x14ac:dyDescent="0.15">
      <c r="A81">
        <f>入力!A81</f>
        <v>0</v>
      </c>
      <c r="B81" t="str">
        <f>CONCATENATE(入力!F81,入力!E81)</f>
        <v xml:space="preserve">  </v>
      </c>
      <c r="C81" t="str">
        <f>CONCATENATE(入力!H81,入力!E81)</f>
        <v xml:space="preserve">  </v>
      </c>
    </row>
    <row r="82" spans="1:3" x14ac:dyDescent="0.15">
      <c r="A82">
        <f>入力!A82</f>
        <v>0</v>
      </c>
      <c r="B82" t="str">
        <f>CONCATENATE(入力!F82,入力!E82)</f>
        <v xml:space="preserve">  </v>
      </c>
      <c r="C82" t="str">
        <f>CONCATENATE(入力!H82,入力!E82)</f>
        <v xml:space="preserve">  </v>
      </c>
    </row>
    <row r="83" spans="1:3" x14ac:dyDescent="0.15">
      <c r="A83">
        <f>入力!A83</f>
        <v>0</v>
      </c>
      <c r="B83" t="str">
        <f>CONCATENATE(入力!F83,入力!E83)</f>
        <v xml:space="preserve">  </v>
      </c>
      <c r="C83" t="str">
        <f>CONCATENATE(入力!H83,入力!E83)</f>
        <v xml:space="preserve">  </v>
      </c>
    </row>
    <row r="84" spans="1:3" x14ac:dyDescent="0.15">
      <c r="A84">
        <f>入力!A84</f>
        <v>0</v>
      </c>
      <c r="B84" t="str">
        <f>CONCATENATE(入力!F84,入力!E84)</f>
        <v xml:space="preserve">  </v>
      </c>
      <c r="C84" t="str">
        <f>CONCATENATE(入力!H84,入力!E84)</f>
        <v xml:space="preserve">  </v>
      </c>
    </row>
    <row r="85" spans="1:3" x14ac:dyDescent="0.15">
      <c r="A85">
        <f>入力!A85</f>
        <v>0</v>
      </c>
      <c r="B85" t="str">
        <f>CONCATENATE(入力!F85,入力!E85)</f>
        <v xml:space="preserve">  </v>
      </c>
      <c r="C85" t="str">
        <f>CONCATENATE(入力!H85,入力!E85)</f>
        <v xml:space="preserve">  </v>
      </c>
    </row>
    <row r="86" spans="1:3" x14ac:dyDescent="0.15">
      <c r="A86">
        <f>入力!A86</f>
        <v>0</v>
      </c>
      <c r="B86" t="str">
        <f>CONCATENATE(入力!F86,入力!E86)</f>
        <v xml:space="preserve">  </v>
      </c>
      <c r="C86" t="str">
        <f>CONCATENATE(入力!H86,入力!E86)</f>
        <v xml:space="preserve">  </v>
      </c>
    </row>
    <row r="87" spans="1:3" x14ac:dyDescent="0.15">
      <c r="A87">
        <f>入力!A87</f>
        <v>0</v>
      </c>
      <c r="B87" t="str">
        <f>CONCATENATE(入力!F87,入力!E87)</f>
        <v xml:space="preserve">  </v>
      </c>
      <c r="C87" t="str">
        <f>CONCATENATE(入力!H87,入力!E87)</f>
        <v xml:space="preserve">  </v>
      </c>
    </row>
    <row r="88" spans="1:3" x14ac:dyDescent="0.15">
      <c r="A88">
        <f>入力!A88</f>
        <v>0</v>
      </c>
      <c r="B88" t="str">
        <f>CONCATENATE(入力!F88,入力!E88)</f>
        <v xml:space="preserve">  </v>
      </c>
      <c r="C88" t="str">
        <f>CONCATENATE(入力!H88,入力!E88)</f>
        <v xml:space="preserve">  </v>
      </c>
    </row>
    <row r="89" spans="1:3" x14ac:dyDescent="0.15">
      <c r="A89">
        <f>入力!A89</f>
        <v>0</v>
      </c>
      <c r="B89" t="str">
        <f>CONCATENATE(入力!F89,入力!E89)</f>
        <v xml:space="preserve">  </v>
      </c>
      <c r="C89" t="str">
        <f>CONCATENATE(入力!H89,入力!E89)</f>
        <v xml:space="preserve">  </v>
      </c>
    </row>
    <row r="90" spans="1:3" x14ac:dyDescent="0.15">
      <c r="A90">
        <f>入力!A90</f>
        <v>0</v>
      </c>
      <c r="B90" t="str">
        <f>CONCATENATE(入力!F90,入力!E90)</f>
        <v xml:space="preserve">  </v>
      </c>
      <c r="C90" t="str">
        <f>CONCATENATE(入力!H90,入力!E90)</f>
        <v xml:space="preserve">  </v>
      </c>
    </row>
    <row r="91" spans="1:3" x14ac:dyDescent="0.15">
      <c r="A91">
        <f>入力!A91</f>
        <v>0</v>
      </c>
      <c r="B91" t="str">
        <f>CONCATENATE(入力!F91,入力!E91)</f>
        <v xml:space="preserve">  </v>
      </c>
      <c r="C91" t="str">
        <f>CONCATENATE(入力!H91,入力!E91)</f>
        <v xml:space="preserve">  </v>
      </c>
    </row>
    <row r="92" spans="1:3" x14ac:dyDescent="0.15">
      <c r="A92">
        <f>入力!A92</f>
        <v>0</v>
      </c>
      <c r="B92" t="str">
        <f>CONCATENATE(入力!F92,入力!E92)</f>
        <v xml:space="preserve">  </v>
      </c>
      <c r="C92" t="str">
        <f>CONCATENATE(入力!H92,入力!E92)</f>
        <v xml:space="preserve">  </v>
      </c>
    </row>
    <row r="93" spans="1:3" x14ac:dyDescent="0.15">
      <c r="A93">
        <f>入力!A93</f>
        <v>0</v>
      </c>
      <c r="B93" t="str">
        <f>CONCATENATE(入力!F93,入力!E93)</f>
        <v xml:space="preserve">  </v>
      </c>
      <c r="C93" t="str">
        <f>CONCATENATE(入力!H93,入力!E93)</f>
        <v xml:space="preserve">  </v>
      </c>
    </row>
    <row r="94" spans="1:3" x14ac:dyDescent="0.15">
      <c r="A94">
        <f>入力!A94</f>
        <v>0</v>
      </c>
      <c r="B94" t="str">
        <f>CONCATENATE(入力!F94,入力!E94)</f>
        <v xml:space="preserve">  </v>
      </c>
      <c r="C94" t="str">
        <f>CONCATENATE(入力!H94,入力!E94)</f>
        <v xml:space="preserve">  </v>
      </c>
    </row>
    <row r="95" spans="1:3" x14ac:dyDescent="0.15">
      <c r="A95">
        <f>入力!A95</f>
        <v>0</v>
      </c>
      <c r="B95" t="str">
        <f>CONCATENATE(入力!F95,入力!E95)</f>
        <v xml:space="preserve">  </v>
      </c>
      <c r="C95" t="str">
        <f>CONCATENATE(入力!H95,入力!E95)</f>
        <v xml:space="preserve">  </v>
      </c>
    </row>
    <row r="96" spans="1:3" x14ac:dyDescent="0.15">
      <c r="A96">
        <f>入力!A96</f>
        <v>0</v>
      </c>
      <c r="B96" t="str">
        <f>CONCATENATE(入力!F96,入力!E96)</f>
        <v xml:space="preserve">  </v>
      </c>
      <c r="C96" t="str">
        <f>CONCATENATE(入力!H96,入力!E96)</f>
        <v xml:space="preserve">  </v>
      </c>
    </row>
    <row r="97" spans="1:3" x14ac:dyDescent="0.15">
      <c r="A97">
        <f>入力!A97</f>
        <v>0</v>
      </c>
      <c r="B97" t="str">
        <f>CONCATENATE(入力!F97,入力!E97)</f>
        <v xml:space="preserve">  </v>
      </c>
      <c r="C97" t="str">
        <f>CONCATENATE(入力!H97,入力!E97)</f>
        <v xml:space="preserve">  </v>
      </c>
    </row>
    <row r="98" spans="1:3" x14ac:dyDescent="0.15">
      <c r="A98">
        <f>入力!A98</f>
        <v>0</v>
      </c>
      <c r="B98" t="str">
        <f>CONCATENATE(入力!F98,入力!E98)</f>
        <v xml:space="preserve">  </v>
      </c>
      <c r="C98" t="str">
        <f>CONCATENATE(入力!H98,入力!E98)</f>
        <v xml:space="preserve">  </v>
      </c>
    </row>
    <row r="99" spans="1:3" x14ac:dyDescent="0.15">
      <c r="A99">
        <f>入力!A99</f>
        <v>0</v>
      </c>
      <c r="B99" t="str">
        <f>CONCATENATE(入力!F99,入力!E99)</f>
        <v xml:space="preserve">  </v>
      </c>
      <c r="C99" t="str">
        <f>CONCATENATE(入力!H99,入力!E99)</f>
        <v xml:space="preserve">  </v>
      </c>
    </row>
    <row r="100" spans="1:3" x14ac:dyDescent="0.15">
      <c r="A100">
        <f>入力!A100</f>
        <v>0</v>
      </c>
      <c r="B100" t="str">
        <f>CONCATENATE(入力!F100,入力!E100)</f>
        <v xml:space="preserve">  </v>
      </c>
      <c r="C100" t="str">
        <f>CONCATENATE(入力!H100,入力!E100)</f>
        <v xml:space="preserve">  </v>
      </c>
    </row>
    <row r="101" spans="1:3" x14ac:dyDescent="0.15">
      <c r="A101">
        <f>入力!A101</f>
        <v>0</v>
      </c>
      <c r="B101" t="str">
        <f>CONCATENATE(入力!F101,入力!E101)</f>
        <v xml:space="preserve">  </v>
      </c>
      <c r="C101" t="str">
        <f>CONCATENATE(入力!H101,入力!E101)</f>
        <v xml:space="preserve">  </v>
      </c>
    </row>
    <row r="102" spans="1:3" x14ac:dyDescent="0.15">
      <c r="A102">
        <f>入力!A102</f>
        <v>0</v>
      </c>
      <c r="B102" t="str">
        <f>CONCATENATE(入力!F102,入力!E102)</f>
        <v xml:space="preserve">  </v>
      </c>
      <c r="C102" t="str">
        <f>CONCATENATE(入力!H102,入力!E102)</f>
        <v xml:space="preserve">  </v>
      </c>
    </row>
    <row r="103" spans="1:3" x14ac:dyDescent="0.15">
      <c r="A103">
        <f>入力!A103</f>
        <v>0</v>
      </c>
      <c r="B103" t="str">
        <f>CONCATENATE(入力!F103,入力!E103)</f>
        <v xml:space="preserve">  </v>
      </c>
      <c r="C103" t="str">
        <f>CONCATENATE(入力!H103,入力!E103)</f>
        <v xml:space="preserve">  </v>
      </c>
    </row>
    <row r="104" spans="1:3" x14ac:dyDescent="0.15">
      <c r="A104">
        <f>入力!A104</f>
        <v>0</v>
      </c>
      <c r="B104" t="str">
        <f>CONCATENATE(入力!F104,入力!E104)</f>
        <v xml:space="preserve">  </v>
      </c>
      <c r="C104" t="str">
        <f>CONCATENATE(入力!H104,入力!E104)</f>
        <v xml:space="preserve">  </v>
      </c>
    </row>
    <row r="105" spans="1:3" x14ac:dyDescent="0.15">
      <c r="A105">
        <f>入力!A105</f>
        <v>0</v>
      </c>
      <c r="B105" t="str">
        <f>CONCATENATE(入力!F105,入力!E105)</f>
        <v xml:space="preserve">  </v>
      </c>
      <c r="C105" t="str">
        <f>CONCATENATE(入力!H105,入力!E105)</f>
        <v xml:space="preserve">  </v>
      </c>
    </row>
    <row r="106" spans="1:3" x14ac:dyDescent="0.15">
      <c r="A106">
        <f>入力!A106</f>
        <v>0</v>
      </c>
      <c r="B106" t="str">
        <f>CONCATENATE(入力!F106,入力!E106)</f>
        <v xml:space="preserve">  </v>
      </c>
      <c r="C106" t="str">
        <f>CONCATENATE(入力!H106,入力!E106)</f>
        <v xml:space="preserve">  </v>
      </c>
    </row>
    <row r="107" spans="1:3" x14ac:dyDescent="0.15">
      <c r="A107">
        <f>入力!A107</f>
        <v>0</v>
      </c>
      <c r="B107" t="str">
        <f>CONCATENATE(入力!F107,入力!E107)</f>
        <v xml:space="preserve">  </v>
      </c>
      <c r="C107" t="str">
        <f>CONCATENATE(入力!H107,入力!E107)</f>
        <v xml:space="preserve">  </v>
      </c>
    </row>
    <row r="108" spans="1:3" x14ac:dyDescent="0.15">
      <c r="A108">
        <f>入力!A108</f>
        <v>0</v>
      </c>
      <c r="B108" t="str">
        <f>CONCATENATE(入力!F108,入力!E108)</f>
        <v xml:space="preserve">  </v>
      </c>
      <c r="C108" t="str">
        <f>CONCATENATE(入力!H108,入力!E108)</f>
        <v xml:space="preserve">  </v>
      </c>
    </row>
    <row r="109" spans="1:3" x14ac:dyDescent="0.15">
      <c r="A109">
        <f>入力!A109</f>
        <v>0</v>
      </c>
      <c r="B109" t="str">
        <f>CONCATENATE(入力!F109,入力!E109)</f>
        <v xml:space="preserve">  </v>
      </c>
      <c r="C109" t="str">
        <f>CONCATENATE(入力!H109,入力!E109)</f>
        <v xml:space="preserve">  </v>
      </c>
    </row>
    <row r="110" spans="1:3" x14ac:dyDescent="0.15">
      <c r="A110">
        <f>入力!A110</f>
        <v>0</v>
      </c>
      <c r="B110" t="str">
        <f>CONCATENATE(入力!F110,入力!E110)</f>
        <v xml:space="preserve">  </v>
      </c>
      <c r="C110" t="str">
        <f>CONCATENATE(入力!H110,入力!E110)</f>
        <v xml:space="preserve">  </v>
      </c>
    </row>
    <row r="111" spans="1:3" x14ac:dyDescent="0.15">
      <c r="A111">
        <f>入力!A111</f>
        <v>0</v>
      </c>
      <c r="B111" t="str">
        <f>CONCATENATE(入力!F111,入力!E111)</f>
        <v xml:space="preserve">  </v>
      </c>
      <c r="C111" t="str">
        <f>CONCATENATE(入力!H111,入力!E111)</f>
        <v xml:space="preserve">  </v>
      </c>
    </row>
    <row r="112" spans="1:3" x14ac:dyDescent="0.15">
      <c r="A112">
        <f>入力!A112</f>
        <v>0</v>
      </c>
      <c r="B112" t="str">
        <f>CONCATENATE(入力!F112,入力!E112)</f>
        <v xml:space="preserve">  </v>
      </c>
      <c r="C112" t="str">
        <f>CONCATENATE(入力!H112,入力!E112)</f>
        <v xml:space="preserve">  </v>
      </c>
    </row>
    <row r="113" spans="1:3" x14ac:dyDescent="0.15">
      <c r="A113">
        <f>入力!A113</f>
        <v>0</v>
      </c>
      <c r="B113" t="str">
        <f>CONCATENATE(入力!F113,入力!E113)</f>
        <v xml:space="preserve">  </v>
      </c>
      <c r="C113" t="str">
        <f>CONCATENATE(入力!H113,入力!E113)</f>
        <v xml:space="preserve">  </v>
      </c>
    </row>
    <row r="114" spans="1:3" x14ac:dyDescent="0.15">
      <c r="A114">
        <f>入力!A114</f>
        <v>0</v>
      </c>
      <c r="B114" t="str">
        <f>CONCATENATE(入力!F114,入力!E114)</f>
        <v xml:space="preserve">  </v>
      </c>
      <c r="C114" t="str">
        <f>CONCATENATE(入力!H114,入力!E114)</f>
        <v xml:space="preserve">  </v>
      </c>
    </row>
    <row r="115" spans="1:3" x14ac:dyDescent="0.15">
      <c r="A115">
        <f>入力!A115</f>
        <v>0</v>
      </c>
      <c r="B115" t="str">
        <f>CONCATENATE(入力!F115,入力!E115)</f>
        <v xml:space="preserve">  </v>
      </c>
      <c r="C115" t="str">
        <f>CONCATENATE(入力!H115,入力!E115)</f>
        <v xml:space="preserve">  </v>
      </c>
    </row>
    <row r="116" spans="1:3" x14ac:dyDescent="0.15">
      <c r="A116">
        <f>入力!A116</f>
        <v>0</v>
      </c>
      <c r="B116" t="str">
        <f>CONCATENATE(入力!F116,入力!E116)</f>
        <v xml:space="preserve">  </v>
      </c>
      <c r="C116" t="str">
        <f>CONCATENATE(入力!H116,入力!E116)</f>
        <v xml:space="preserve">  </v>
      </c>
    </row>
    <row r="117" spans="1:3" x14ac:dyDescent="0.15">
      <c r="A117">
        <f>入力!A117</f>
        <v>0</v>
      </c>
      <c r="B117" t="str">
        <f>CONCATENATE(入力!F117,入力!E117)</f>
        <v xml:space="preserve">  </v>
      </c>
      <c r="C117" t="str">
        <f>CONCATENATE(入力!H117,入力!E117)</f>
        <v xml:space="preserve">  </v>
      </c>
    </row>
    <row r="118" spans="1:3" x14ac:dyDescent="0.15">
      <c r="A118">
        <f>入力!A118</f>
        <v>0</v>
      </c>
      <c r="B118" t="str">
        <f>CONCATENATE(入力!F118,入力!E118)</f>
        <v xml:space="preserve">  </v>
      </c>
      <c r="C118" t="str">
        <f>CONCATENATE(入力!H118,入力!E118)</f>
        <v xml:space="preserve">  </v>
      </c>
    </row>
    <row r="119" spans="1:3" x14ac:dyDescent="0.15">
      <c r="A119">
        <f>入力!A119</f>
        <v>0</v>
      </c>
      <c r="B119" t="str">
        <f>CONCATENATE(入力!F119,入力!E119)</f>
        <v xml:space="preserve">  </v>
      </c>
      <c r="C119" t="str">
        <f>CONCATENATE(入力!H119,入力!E119)</f>
        <v xml:space="preserve">  </v>
      </c>
    </row>
    <row r="120" spans="1:3" x14ac:dyDescent="0.15">
      <c r="A120">
        <f>入力!A120</f>
        <v>0</v>
      </c>
      <c r="B120" t="str">
        <f>CONCATENATE(入力!F120,入力!E120)</f>
        <v xml:space="preserve">  </v>
      </c>
      <c r="C120" t="str">
        <f>CONCATENATE(入力!H120,入力!E120)</f>
        <v xml:space="preserve">  </v>
      </c>
    </row>
    <row r="121" spans="1:3" x14ac:dyDescent="0.15">
      <c r="A121">
        <f>入力!A121</f>
        <v>0</v>
      </c>
      <c r="B121" t="str">
        <f>CONCATENATE(入力!F121,入力!E121)</f>
        <v xml:space="preserve">  </v>
      </c>
      <c r="C121" t="str">
        <f>CONCATENATE(入力!H121,入力!E121)</f>
        <v xml:space="preserve">  </v>
      </c>
    </row>
    <row r="122" spans="1:3" x14ac:dyDescent="0.15">
      <c r="A122">
        <f>入力!A122</f>
        <v>0</v>
      </c>
      <c r="B122" t="str">
        <f>CONCATENATE(入力!F122,入力!E122)</f>
        <v xml:space="preserve">  </v>
      </c>
      <c r="C122" t="str">
        <f>CONCATENATE(入力!H122,入力!E122)</f>
        <v xml:space="preserve">  </v>
      </c>
    </row>
    <row r="123" spans="1:3" x14ac:dyDescent="0.15">
      <c r="A123">
        <f>入力!A123</f>
        <v>0</v>
      </c>
      <c r="B123" t="str">
        <f>CONCATENATE(入力!F123,入力!E123)</f>
        <v xml:space="preserve">  </v>
      </c>
      <c r="C123" t="str">
        <f>CONCATENATE(入力!H123,入力!E123)</f>
        <v xml:space="preserve">  </v>
      </c>
    </row>
    <row r="124" spans="1:3" x14ac:dyDescent="0.15">
      <c r="A124">
        <f>入力!A124</f>
        <v>0</v>
      </c>
      <c r="B124" t="str">
        <f>CONCATENATE(入力!F124,入力!E124)</f>
        <v xml:space="preserve">  </v>
      </c>
      <c r="C124" t="str">
        <f>CONCATENATE(入力!H124,入力!E124)</f>
        <v xml:space="preserve">  </v>
      </c>
    </row>
    <row r="125" spans="1:3" x14ac:dyDescent="0.15">
      <c r="A125">
        <f>入力!A125</f>
        <v>0</v>
      </c>
      <c r="B125" t="str">
        <f>CONCATENATE(入力!F125,入力!E125)</f>
        <v xml:space="preserve">  </v>
      </c>
      <c r="C125" t="str">
        <f>CONCATENATE(入力!H125,入力!E125)</f>
        <v xml:space="preserve">  </v>
      </c>
    </row>
    <row r="126" spans="1:3" x14ac:dyDescent="0.15">
      <c r="A126">
        <f>入力!A126</f>
        <v>0</v>
      </c>
      <c r="B126" t="str">
        <f>CONCATENATE(入力!F126,入力!E126)</f>
        <v xml:space="preserve">  </v>
      </c>
      <c r="C126" t="str">
        <f>CONCATENATE(入力!H126,入力!E126)</f>
        <v xml:space="preserve">  </v>
      </c>
    </row>
    <row r="127" spans="1:3" x14ac:dyDescent="0.15">
      <c r="A127">
        <f>入力!A127</f>
        <v>0</v>
      </c>
      <c r="B127" t="str">
        <f>CONCATENATE(入力!F127,入力!E127)</f>
        <v xml:space="preserve">  </v>
      </c>
      <c r="C127" t="str">
        <f>CONCATENATE(入力!H127,入力!E127)</f>
        <v xml:space="preserve">  </v>
      </c>
    </row>
    <row r="128" spans="1:3" x14ac:dyDescent="0.15">
      <c r="A128">
        <f>入力!A128</f>
        <v>0</v>
      </c>
      <c r="B128" t="str">
        <f>CONCATENATE(入力!F128,入力!E128)</f>
        <v xml:space="preserve">  </v>
      </c>
      <c r="C128" t="str">
        <f>CONCATENATE(入力!H128,入力!E128)</f>
        <v xml:space="preserve">  </v>
      </c>
    </row>
    <row r="129" spans="1:3" x14ac:dyDescent="0.15">
      <c r="A129">
        <f>入力!A129</f>
        <v>0</v>
      </c>
      <c r="B129" t="str">
        <f>CONCATENATE(入力!F129,入力!E129)</f>
        <v xml:space="preserve">  </v>
      </c>
      <c r="C129" t="str">
        <f>CONCATENATE(入力!H129,入力!E129)</f>
        <v xml:space="preserve">  </v>
      </c>
    </row>
    <row r="130" spans="1:3" x14ac:dyDescent="0.15">
      <c r="A130">
        <f>入力!A130</f>
        <v>0</v>
      </c>
      <c r="B130" t="str">
        <f>CONCATENATE(入力!F130,入力!E130)</f>
        <v xml:space="preserve">  </v>
      </c>
      <c r="C130" t="str">
        <f>CONCATENATE(入力!H130,入力!E130)</f>
        <v xml:space="preserve">  </v>
      </c>
    </row>
    <row r="131" spans="1:3" x14ac:dyDescent="0.15">
      <c r="A131">
        <f>入力!A131</f>
        <v>0</v>
      </c>
      <c r="B131" t="str">
        <f>CONCATENATE(入力!F131,入力!E131)</f>
        <v xml:space="preserve">  </v>
      </c>
      <c r="C131" t="str">
        <f>CONCATENATE(入力!H131,入力!E131)</f>
        <v xml:space="preserve">  </v>
      </c>
    </row>
    <row r="132" spans="1:3" x14ac:dyDescent="0.15">
      <c r="A132">
        <f>入力!A132</f>
        <v>0</v>
      </c>
      <c r="B132" t="str">
        <f>CONCATENATE(入力!F132,入力!E132)</f>
        <v xml:space="preserve">  </v>
      </c>
      <c r="C132" t="str">
        <f>CONCATENATE(入力!H132,入力!E132)</f>
        <v xml:space="preserve">  </v>
      </c>
    </row>
    <row r="133" spans="1:3" x14ac:dyDescent="0.15">
      <c r="A133">
        <f>入力!A133</f>
        <v>0</v>
      </c>
      <c r="B133" t="str">
        <f>CONCATENATE(入力!F133,入力!E133)</f>
        <v xml:space="preserve">  </v>
      </c>
      <c r="C133" t="str">
        <f>CONCATENATE(入力!H133,入力!E133)</f>
        <v xml:space="preserve">  </v>
      </c>
    </row>
    <row r="134" spans="1:3" x14ac:dyDescent="0.15">
      <c r="A134">
        <f>入力!A134</f>
        <v>0</v>
      </c>
      <c r="B134" t="str">
        <f>CONCATENATE(入力!F134,入力!E134)</f>
        <v xml:space="preserve">  </v>
      </c>
      <c r="C134" t="str">
        <f>CONCATENATE(入力!H134,入力!E134)</f>
        <v xml:space="preserve">  </v>
      </c>
    </row>
    <row r="135" spans="1:3" x14ac:dyDescent="0.15">
      <c r="A135">
        <f>入力!A135</f>
        <v>0</v>
      </c>
      <c r="B135" t="str">
        <f>CONCATENATE(入力!F135,入力!E135)</f>
        <v xml:space="preserve">  </v>
      </c>
      <c r="C135" t="str">
        <f>CONCATENATE(入力!H135,入力!E135)</f>
        <v xml:space="preserve">  </v>
      </c>
    </row>
    <row r="136" spans="1:3" x14ac:dyDescent="0.15">
      <c r="A136">
        <f>入力!A136</f>
        <v>0</v>
      </c>
      <c r="B136" t="str">
        <f>CONCATENATE(入力!F136,入力!E136)</f>
        <v xml:space="preserve">  </v>
      </c>
      <c r="C136" t="str">
        <f>CONCATENATE(入力!H136,入力!E136)</f>
        <v xml:space="preserve">  </v>
      </c>
    </row>
    <row r="137" spans="1:3" x14ac:dyDescent="0.15">
      <c r="A137">
        <f>入力!A137</f>
        <v>0</v>
      </c>
      <c r="B137" t="str">
        <f>CONCATENATE(入力!F137,入力!E137)</f>
        <v xml:space="preserve">  </v>
      </c>
      <c r="C137" t="str">
        <f>CONCATENATE(入力!H137,入力!E137)</f>
        <v xml:space="preserve">  </v>
      </c>
    </row>
    <row r="138" spans="1:3" x14ac:dyDescent="0.15">
      <c r="A138">
        <f>入力!A138</f>
        <v>0</v>
      </c>
      <c r="B138" t="str">
        <f>CONCATENATE(入力!F138,入力!E138)</f>
        <v xml:space="preserve">  </v>
      </c>
      <c r="C138" t="str">
        <f>CONCATENATE(入力!H138,入力!E138)</f>
        <v xml:space="preserve">  </v>
      </c>
    </row>
    <row r="139" spans="1:3" x14ac:dyDescent="0.15">
      <c r="A139">
        <f>入力!A139</f>
        <v>0</v>
      </c>
      <c r="B139" t="str">
        <f>CONCATENATE(入力!F139,入力!E139)</f>
        <v xml:space="preserve">  </v>
      </c>
      <c r="C139" t="str">
        <f>CONCATENATE(入力!H139,入力!E139)</f>
        <v xml:space="preserve">  </v>
      </c>
    </row>
    <row r="140" spans="1:3" x14ac:dyDescent="0.15">
      <c r="A140">
        <f>入力!A140</f>
        <v>0</v>
      </c>
      <c r="B140" t="str">
        <f>CONCATENATE(入力!F140,入力!E140)</f>
        <v xml:space="preserve">  </v>
      </c>
      <c r="C140" t="str">
        <f>CONCATENATE(入力!H140,入力!E140)</f>
        <v xml:space="preserve">  </v>
      </c>
    </row>
    <row r="141" spans="1:3" x14ac:dyDescent="0.15">
      <c r="A141">
        <f>入力!A141</f>
        <v>0</v>
      </c>
      <c r="B141" t="str">
        <f>CONCATENATE(入力!F141,入力!E141)</f>
        <v xml:space="preserve">  </v>
      </c>
      <c r="C141" t="str">
        <f>CONCATENATE(入力!H141,入力!E141)</f>
        <v xml:space="preserve">  </v>
      </c>
    </row>
    <row r="142" spans="1:3" x14ac:dyDescent="0.15">
      <c r="A142">
        <f>入力!A142</f>
        <v>0</v>
      </c>
      <c r="B142" t="str">
        <f>CONCATENATE(入力!F142,入力!E142)</f>
        <v xml:space="preserve">  </v>
      </c>
      <c r="C142" t="str">
        <f>CONCATENATE(入力!H142,入力!E142)</f>
        <v xml:space="preserve">  </v>
      </c>
    </row>
    <row r="143" spans="1:3" x14ac:dyDescent="0.15">
      <c r="A143">
        <f>入力!A143</f>
        <v>0</v>
      </c>
      <c r="B143" t="str">
        <f>CONCATENATE(入力!F143,入力!E143)</f>
        <v xml:space="preserve">  </v>
      </c>
      <c r="C143" t="str">
        <f>CONCATENATE(入力!H143,入力!E143)</f>
        <v xml:space="preserve">  </v>
      </c>
    </row>
    <row r="144" spans="1:3" x14ac:dyDescent="0.15">
      <c r="A144">
        <f>入力!A144</f>
        <v>0</v>
      </c>
      <c r="B144" t="str">
        <f>CONCATENATE(入力!F144,入力!E144)</f>
        <v xml:space="preserve">  </v>
      </c>
      <c r="C144" t="str">
        <f>CONCATENATE(入力!H144,入力!E144)</f>
        <v xml:space="preserve">  </v>
      </c>
    </row>
    <row r="145" spans="1:3" x14ac:dyDescent="0.15">
      <c r="A145">
        <f>入力!A145</f>
        <v>0</v>
      </c>
      <c r="B145" t="str">
        <f>CONCATENATE(入力!F145,入力!E145)</f>
        <v xml:space="preserve">  </v>
      </c>
      <c r="C145" t="str">
        <f>CONCATENATE(入力!H145,入力!E145)</f>
        <v xml:space="preserve">  </v>
      </c>
    </row>
    <row r="146" spans="1:3" x14ac:dyDescent="0.15">
      <c r="A146">
        <f>入力!A146</f>
        <v>0</v>
      </c>
      <c r="B146" t="str">
        <f>CONCATENATE(入力!F146,入力!E146)</f>
        <v xml:space="preserve">  </v>
      </c>
      <c r="C146" t="str">
        <f>CONCATENATE(入力!H146,入力!E146)</f>
        <v xml:space="preserve">  </v>
      </c>
    </row>
    <row r="147" spans="1:3" x14ac:dyDescent="0.15">
      <c r="A147">
        <f>入力!A147</f>
        <v>0</v>
      </c>
      <c r="B147" t="str">
        <f>CONCATENATE(入力!F147,入力!E147)</f>
        <v xml:space="preserve">  </v>
      </c>
      <c r="C147" t="str">
        <f>CONCATENATE(入力!H147,入力!E147)</f>
        <v xml:space="preserve">  </v>
      </c>
    </row>
    <row r="148" spans="1:3" x14ac:dyDescent="0.15">
      <c r="A148">
        <f>入力!A148</f>
        <v>0</v>
      </c>
      <c r="B148" t="str">
        <f>CONCATENATE(入力!F148,入力!E148)</f>
        <v xml:space="preserve">  </v>
      </c>
      <c r="C148" t="str">
        <f>CONCATENATE(入力!H148,入力!E148)</f>
        <v xml:space="preserve">  </v>
      </c>
    </row>
    <row r="149" spans="1:3" x14ac:dyDescent="0.15">
      <c r="A149">
        <f>入力!A149</f>
        <v>0</v>
      </c>
      <c r="B149" t="str">
        <f>CONCATENATE(入力!F149,入力!E149)</f>
        <v xml:space="preserve">  </v>
      </c>
      <c r="C149" t="str">
        <f>CONCATENATE(入力!H149,入力!E149)</f>
        <v xml:space="preserve">  </v>
      </c>
    </row>
    <row r="150" spans="1:3" x14ac:dyDescent="0.15">
      <c r="A150">
        <f>入力!A150</f>
        <v>0</v>
      </c>
      <c r="B150" t="str">
        <f>CONCATENATE(入力!F150,入力!E150)</f>
        <v xml:space="preserve">  </v>
      </c>
      <c r="C150" t="str">
        <f>CONCATENATE(入力!H150,入力!E150)</f>
        <v xml:space="preserve">  </v>
      </c>
    </row>
    <row r="151" spans="1:3" x14ac:dyDescent="0.15">
      <c r="A151">
        <f>入力!A151</f>
        <v>0</v>
      </c>
      <c r="B151" t="str">
        <f>CONCATENATE(入力!F151,入力!E151)</f>
        <v/>
      </c>
      <c r="C151" t="str">
        <f>CONCATENATE(入力!H151,入力!E151)</f>
        <v/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92D050"/>
  </sheetPr>
  <dimension ref="A1:O150"/>
  <sheetViews>
    <sheetView workbookViewId="0">
      <selection activeCell="E2" sqref="E2:E8"/>
    </sheetView>
  </sheetViews>
  <sheetFormatPr defaultColWidth="8.75" defaultRowHeight="13.5" x14ac:dyDescent="0.15"/>
  <cols>
    <col min="1" max="1" width="9.25" style="44" bestFit="1" customWidth="1"/>
    <col min="2" max="2" width="12.5" bestFit="1" customWidth="1"/>
    <col min="3" max="3" width="12.625" bestFit="1" customWidth="1"/>
    <col min="4" max="4" width="5.25" bestFit="1" customWidth="1"/>
    <col min="5" max="5" width="5.25" style="44" bestFit="1" customWidth="1"/>
    <col min="6" max="6" width="9.25" style="44" bestFit="1" customWidth="1"/>
    <col min="7" max="7" width="7.5" style="44" bestFit="1" customWidth="1"/>
    <col min="8" max="8" width="8.125" style="44" bestFit="1" customWidth="1"/>
    <col min="9" max="9" width="7.5" style="44" bestFit="1" customWidth="1"/>
    <col min="10" max="10" width="8.75" customWidth="1"/>
    <col min="12" max="12" width="12.125" bestFit="1" customWidth="1"/>
  </cols>
  <sheetData>
    <row r="1" spans="1:15" x14ac:dyDescent="0.15">
      <c r="A1" s="67" t="s">
        <v>0</v>
      </c>
      <c r="B1" s="60" t="s">
        <v>1</v>
      </c>
      <c r="C1" s="60" t="s">
        <v>2</v>
      </c>
      <c r="D1" s="60" t="s">
        <v>3</v>
      </c>
      <c r="E1" s="60" t="s">
        <v>4</v>
      </c>
      <c r="F1" s="68" t="s">
        <v>5</v>
      </c>
      <c r="G1" s="68" t="s">
        <v>6</v>
      </c>
      <c r="H1" s="68" t="s">
        <v>7</v>
      </c>
      <c r="I1" s="69" t="s">
        <v>6</v>
      </c>
      <c r="J1" s="70" t="s">
        <v>326</v>
      </c>
      <c r="K1" s="71" t="s">
        <v>242</v>
      </c>
      <c r="L1" s="9" t="s">
        <v>325</v>
      </c>
    </row>
    <row r="2" spans="1:15" x14ac:dyDescent="0.15">
      <c r="A2" s="76"/>
      <c r="B2" s="59" t="str">
        <f>IFERROR(IF($E2="男",(VLOOKUP($A2,男子選手!$B$5:$G$103,6,FALSE)),VLOOKUP($A2,女子選手!$B$5:$H$103,6,FALSE)),"")</f>
        <v/>
      </c>
      <c r="C2" s="59" t="str">
        <f>IFERROR(IF($E2="男",(VLOOKUP($A2,男子選手!$B$5:$D$103,3,FALSE)),VLOOKUP($A2,女子選手!$B$5:$D$103,3,FALSE)),"")</f>
        <v/>
      </c>
      <c r="D2" s="59" t="str">
        <f>IFERROR(IF($E2="男",(VLOOKUP($A2,男子選手!$B$5:$E$103,4,FALSE)),VLOOKUP($A2,女子選手!$B$5:$E$103,4,FALSE)),"")</f>
        <v/>
      </c>
      <c r="E2" s="79"/>
      <c r="F2" s="79"/>
      <c r="G2" s="79"/>
      <c r="H2" s="79"/>
      <c r="I2" s="80"/>
      <c r="J2" s="81"/>
      <c r="K2" s="82"/>
      <c r="L2" t="s">
        <v>327</v>
      </c>
      <c r="N2" t="s">
        <v>336</v>
      </c>
    </row>
    <row r="3" spans="1:15" x14ac:dyDescent="0.15">
      <c r="A3" s="77"/>
      <c r="B3" s="57" t="str">
        <f>IFERROR(IF($E3="男",(VLOOKUP($A3,男子選手!$B$5:$G$103,6,FALSE)),VLOOKUP($A3,女子選手!$B$5:$H$103,6,FALSE)),"")</f>
        <v/>
      </c>
      <c r="C3" s="57" t="str">
        <f>IFERROR(IF($E3="男",(VLOOKUP($A3,男子選手!$B$5:$D$103,3,FALSE)),VLOOKUP($A3,女子選手!$B$5:$D$103,3,FALSE)),"")</f>
        <v/>
      </c>
      <c r="D3" s="57" t="str">
        <f>IFERROR(IF($E3="男",(VLOOKUP($A3,男子選手!$B$5:$E$103,4,FALSE)),VLOOKUP($A3,女子選手!$B$5:$E$103,4,FALSE)),"")</f>
        <v/>
      </c>
      <c r="E3" s="83"/>
      <c r="F3" s="79"/>
      <c r="G3" s="83"/>
      <c r="H3" s="83"/>
      <c r="I3" s="84"/>
      <c r="J3" s="76"/>
      <c r="K3" s="80"/>
      <c r="L3" s="72" t="s">
        <v>328</v>
      </c>
      <c r="M3" s="69" t="s">
        <v>329</v>
      </c>
      <c r="N3" s="72" t="s">
        <v>328</v>
      </c>
      <c r="O3" s="69" t="s">
        <v>329</v>
      </c>
    </row>
    <row r="4" spans="1:15" x14ac:dyDescent="0.15">
      <c r="A4" s="77"/>
      <c r="B4" s="57" t="str">
        <f>IFERROR(IF($E4="男",(VLOOKUP($A4,男子選手!$B$5:$G$103,6,FALSE)),VLOOKUP($A4,女子選手!$B$5:$H$103,6,FALSE)),"")</f>
        <v/>
      </c>
      <c r="C4" s="57" t="str">
        <f>IFERROR(IF($E4="男",(VLOOKUP($A4,男子選手!$B$5:$D$103,3,FALSE)),VLOOKUP($A4,女子選手!$B$5:$D$103,3,FALSE)),"")</f>
        <v/>
      </c>
      <c r="D4" s="57" t="str">
        <f>IFERROR(IF($E4="男",(VLOOKUP($A4,男子選手!$B$5:$E$103,4,FALSE)),VLOOKUP($A4,女子選手!$B$5:$E$103,4,FALSE)),"")</f>
        <v/>
      </c>
      <c r="E4" s="83"/>
      <c r="F4" s="79"/>
      <c r="G4" s="83"/>
      <c r="H4" s="79"/>
      <c r="I4" s="84"/>
      <c r="J4" s="76"/>
      <c r="K4" s="80"/>
      <c r="L4" s="73" t="s">
        <v>330</v>
      </c>
      <c r="M4" s="82"/>
      <c r="N4" s="73" t="s">
        <v>330</v>
      </c>
      <c r="O4" s="82"/>
    </row>
    <row r="5" spans="1:15" x14ac:dyDescent="0.15">
      <c r="A5" s="77"/>
      <c r="B5" s="57" t="str">
        <f>IFERROR(IF($E5="男",(VLOOKUP($A5,男子選手!$B$5:$G$103,6,FALSE)),VLOOKUP($A5,女子選手!$B$5:$H$103,6,FALSE)),"")</f>
        <v/>
      </c>
      <c r="C5" s="57" t="str">
        <f>IFERROR(IF($E5="男",(VLOOKUP($A5,男子選手!$B$5:$D$103,3,FALSE)),VLOOKUP($A5,女子選手!$B$5:$D$103,3,FALSE)),"")</f>
        <v/>
      </c>
      <c r="D5" s="57" t="str">
        <f>IFERROR(IF($E5="男",(VLOOKUP($A5,男子選手!$B$5:$E$103,4,FALSE)),VLOOKUP($A5,女子選手!$B$5:$E$103,4,FALSE)),"")</f>
        <v/>
      </c>
      <c r="E5" s="83"/>
      <c r="F5" s="79"/>
      <c r="G5" s="83"/>
      <c r="H5" s="79"/>
      <c r="I5" s="84"/>
      <c r="J5" s="76"/>
      <c r="K5" s="80"/>
      <c r="L5" s="46" t="s">
        <v>312</v>
      </c>
      <c r="M5" s="84"/>
      <c r="N5" s="46" t="s">
        <v>331</v>
      </c>
      <c r="O5" s="84"/>
    </row>
    <row r="6" spans="1:15" x14ac:dyDescent="0.15">
      <c r="A6" s="77"/>
      <c r="B6" s="57" t="str">
        <f>IFERROR(IF($E6="男",(VLOOKUP($A6,男子選手!$B$5:$G$103,6,FALSE)),VLOOKUP($A6,女子選手!$B$5:$H$103,6,FALSE)),"")</f>
        <v/>
      </c>
      <c r="C6" s="57" t="str">
        <f>IFERROR(IF($E6="男",(VLOOKUP($A6,男子選手!$B$5:$D$103,3,FALSE)),VLOOKUP($A6,女子選手!$B$5:$D$103,3,FALSE)),"")</f>
        <v/>
      </c>
      <c r="D6" s="57" t="str">
        <f>IFERROR(IF($E6="男",(VLOOKUP($A6,男子選手!$B$5:$E$103,4,FALSE)),VLOOKUP($A6,女子選手!$B$5:$E$103,4,FALSE)),"")</f>
        <v/>
      </c>
      <c r="E6" s="83"/>
      <c r="F6" s="79"/>
      <c r="G6" s="83"/>
      <c r="H6" s="79"/>
      <c r="I6" s="84"/>
      <c r="J6" s="76"/>
      <c r="K6" s="80"/>
      <c r="L6" s="46" t="s">
        <v>332</v>
      </c>
      <c r="M6" s="84"/>
      <c r="N6" s="46" t="s">
        <v>332</v>
      </c>
      <c r="O6" s="84"/>
    </row>
    <row r="7" spans="1:15" x14ac:dyDescent="0.15">
      <c r="A7" s="77"/>
      <c r="B7" s="57" t="str">
        <f>IFERROR(IF($E7="男",(VLOOKUP($A7,男子選手!$B$5:$G$103,6,FALSE)),VLOOKUP($A7,女子選手!$B$5:$H$103,6,FALSE)),"")</f>
        <v/>
      </c>
      <c r="C7" s="57" t="str">
        <f>IFERROR(IF($E7="男",(VLOOKUP($A7,男子選手!$B$5:$D$103,3,FALSE)),VLOOKUP($A7,女子選手!$B$5:$D$103,3,FALSE)),"")</f>
        <v/>
      </c>
      <c r="D7" s="57" t="str">
        <f>IFERROR(IF($E7="男",(VLOOKUP($A7,男子選手!$B$5:$E$103,4,FALSE)),VLOOKUP($A7,女子選手!$B$5:$E$103,4,FALSE)),"")</f>
        <v/>
      </c>
      <c r="E7" s="83"/>
      <c r="F7" s="79"/>
      <c r="G7" s="83"/>
      <c r="H7" s="79"/>
      <c r="I7" s="84"/>
      <c r="J7" s="76"/>
      <c r="K7" s="80"/>
      <c r="L7" s="46" t="s">
        <v>333</v>
      </c>
      <c r="M7" s="84"/>
      <c r="N7" s="46" t="s">
        <v>333</v>
      </c>
      <c r="O7" s="84"/>
    </row>
    <row r="8" spans="1:15" x14ac:dyDescent="0.15">
      <c r="A8" s="77"/>
      <c r="B8" s="57" t="str">
        <f>IFERROR(IF($E8="男",(VLOOKUP($A8,男子選手!$B$5:$G$103,6,FALSE)),VLOOKUP($A8,女子選手!$B$5:$H$103,6,FALSE)),"")</f>
        <v/>
      </c>
      <c r="C8" s="57" t="str">
        <f>IFERROR(IF($E8="男",(VLOOKUP($A8,男子選手!$B$5:$D$103,3,FALSE)),VLOOKUP($A8,女子選手!$B$5:$D$103,3,FALSE)),"")</f>
        <v/>
      </c>
      <c r="D8" s="57" t="str">
        <f>IFERROR(IF($E8="男",(VLOOKUP($A8,男子選手!$B$5:$E$103,4,FALSE)),VLOOKUP($A8,女子選手!$B$5:$E$103,4,FALSE)),"")</f>
        <v/>
      </c>
      <c r="E8" s="83"/>
      <c r="F8" s="79"/>
      <c r="G8" s="83"/>
      <c r="H8" s="79"/>
      <c r="I8" s="84"/>
      <c r="J8" s="76"/>
      <c r="K8" s="80"/>
      <c r="L8" s="46" t="s">
        <v>334</v>
      </c>
      <c r="M8" s="84"/>
      <c r="N8" s="46" t="s">
        <v>334</v>
      </c>
      <c r="O8" s="84"/>
    </row>
    <row r="9" spans="1:15" x14ac:dyDescent="0.15">
      <c r="A9" s="77"/>
      <c r="B9" s="57" t="str">
        <f>IFERROR(IF($E9="男",(VLOOKUP($A9,男子選手!$B$5:$G$103,6,FALSE)),VLOOKUP($A9,女子選手!$B$5:$H$103,6,FALSE)),"")</f>
        <v/>
      </c>
      <c r="C9" s="57" t="str">
        <f>IFERROR(IF($E9="男",(VLOOKUP($A9,男子選手!$B$5:$D$103,3,FALSE)),VLOOKUP($A9,女子選手!$B$5:$D$103,3,FALSE)),"")</f>
        <v/>
      </c>
      <c r="D9" s="57" t="str">
        <f>IFERROR(IF($E9="男",(VLOOKUP($A9,男子選手!$B$5:$E$103,4,FALSE)),VLOOKUP($A9,女子選手!$B$5:$E$103,4,FALSE)),"")</f>
        <v/>
      </c>
      <c r="E9" s="83"/>
      <c r="F9" s="79"/>
      <c r="G9" s="83"/>
      <c r="H9" s="79"/>
      <c r="I9" s="84"/>
      <c r="J9" s="76"/>
      <c r="K9" s="80"/>
      <c r="L9" s="74" t="s">
        <v>335</v>
      </c>
      <c r="M9" s="87"/>
      <c r="N9" s="74" t="s">
        <v>335</v>
      </c>
      <c r="O9" s="87"/>
    </row>
    <row r="10" spans="1:15" x14ac:dyDescent="0.15">
      <c r="A10" s="77"/>
      <c r="B10" s="57" t="str">
        <f>IFERROR(IF($E10="男",(VLOOKUP($A10,男子選手!$B$5:$G$103,6,FALSE)),VLOOKUP($A10,女子選手!$B$5:$H$103,6,FALSE)),"")</f>
        <v/>
      </c>
      <c r="C10" s="57" t="str">
        <f>IFERROR(IF($E10="男",(VLOOKUP($A10,男子選手!$B$5:$D$103,3,FALSE)),VLOOKUP($A10,女子選手!$B$5:$D$103,3,FALSE)),"")</f>
        <v/>
      </c>
      <c r="D10" s="57" t="str">
        <f>IFERROR(IF($E10="男",(VLOOKUP($A10,男子選手!$B$5:$E$103,4,FALSE)),VLOOKUP($A10,女子選手!$B$5:$E$103,4,FALSE)),"")</f>
        <v/>
      </c>
      <c r="E10" s="83"/>
      <c r="F10" s="79"/>
      <c r="G10" s="83"/>
      <c r="H10" s="79"/>
      <c r="I10" s="84"/>
      <c r="J10" s="76"/>
      <c r="K10" s="80"/>
      <c r="L10" t="s">
        <v>338</v>
      </c>
      <c r="N10" t="s">
        <v>337</v>
      </c>
    </row>
    <row r="11" spans="1:15" x14ac:dyDescent="0.15">
      <c r="A11" s="77"/>
      <c r="B11" s="57" t="str">
        <f>IFERROR(IF($E11="男",(VLOOKUP($A11,男子選手!$B$5:$G$103,6,FALSE)),VLOOKUP($A11,女子選手!$B$5:$H$103,6,FALSE)),"")</f>
        <v/>
      </c>
      <c r="C11" s="57" t="str">
        <f>IFERROR(IF($E11="男",(VLOOKUP($A11,男子選手!$B$5:$D$103,3,FALSE)),VLOOKUP($A11,女子選手!$B$5:$D$103,3,FALSE)),"")</f>
        <v/>
      </c>
      <c r="D11" s="57" t="str">
        <f>IFERROR(IF($E11="男",(VLOOKUP($A11,男子選手!$B$5:$E$103,4,FALSE)),VLOOKUP($A11,女子選手!$B$5:$E$103,4,FALSE)),"")</f>
        <v/>
      </c>
      <c r="E11" s="83"/>
      <c r="F11" s="79"/>
      <c r="G11" s="83"/>
      <c r="H11" s="79"/>
      <c r="I11" s="84"/>
      <c r="J11" s="76"/>
      <c r="K11" s="80"/>
      <c r="L11" s="72" t="s">
        <v>328</v>
      </c>
      <c r="M11" s="69" t="s">
        <v>329</v>
      </c>
      <c r="N11" s="72" t="s">
        <v>328</v>
      </c>
      <c r="O11" s="69" t="s">
        <v>329</v>
      </c>
    </row>
    <row r="12" spans="1:15" x14ac:dyDescent="0.15">
      <c r="A12" s="77"/>
      <c r="B12" s="57" t="str">
        <f>IFERROR(IF($E12="男",(VLOOKUP($A12,男子選手!$B$5:$G$103,6,FALSE)),VLOOKUP($A12,女子選手!$B$5:$H$103,6,FALSE)),"")</f>
        <v/>
      </c>
      <c r="C12" s="57" t="str">
        <f>IFERROR(IF($E12="男",(VLOOKUP($A12,男子選手!$B$5:$D$103,3,FALSE)),VLOOKUP($A12,女子選手!$B$5:$D$103,3,FALSE)),"")</f>
        <v/>
      </c>
      <c r="D12" s="57" t="str">
        <f>IFERROR(IF($E12="男",(VLOOKUP($A12,男子選手!$B$5:$E$103,4,FALSE)),VLOOKUP($A12,女子選手!$B$5:$E$103,4,FALSE)),"")</f>
        <v/>
      </c>
      <c r="E12" s="83"/>
      <c r="F12" s="79"/>
      <c r="G12" s="83"/>
      <c r="H12" s="79"/>
      <c r="I12" s="84"/>
      <c r="J12" s="76"/>
      <c r="K12" s="80"/>
      <c r="L12" s="73" t="s">
        <v>330</v>
      </c>
      <c r="M12" s="82"/>
      <c r="N12" s="73" t="s">
        <v>330</v>
      </c>
      <c r="O12" s="82"/>
    </row>
    <row r="13" spans="1:15" x14ac:dyDescent="0.15">
      <c r="A13" s="77"/>
      <c r="B13" s="57" t="str">
        <f>IFERROR(IF($E13="男",(VLOOKUP($A13,男子選手!$B$5:$G$103,6,FALSE)),VLOOKUP($A13,女子選手!$B$5:$H$103,6,FALSE)),"")</f>
        <v/>
      </c>
      <c r="C13" s="57" t="str">
        <f>IFERROR(IF($E13="男",(VLOOKUP($A13,男子選手!$B$5:$D$103,3,FALSE)),VLOOKUP($A13,女子選手!$B$5:$D$103,3,FALSE)),"")</f>
        <v/>
      </c>
      <c r="D13" s="57" t="str">
        <f>IFERROR(IF($E13="男",(VLOOKUP($A13,男子選手!$B$5:$E$103,4,FALSE)),VLOOKUP($A13,女子選手!$B$5:$E$103,4,FALSE)),"")</f>
        <v/>
      </c>
      <c r="E13" s="83"/>
      <c r="F13" s="79"/>
      <c r="G13" s="83"/>
      <c r="H13" s="79"/>
      <c r="I13" s="84"/>
      <c r="J13" s="76"/>
      <c r="K13" s="80"/>
      <c r="L13" s="46" t="s">
        <v>331</v>
      </c>
      <c r="M13" s="84"/>
      <c r="N13" s="46" t="s">
        <v>331</v>
      </c>
      <c r="O13" s="84"/>
    </row>
    <row r="14" spans="1:15" x14ac:dyDescent="0.15">
      <c r="A14" s="77"/>
      <c r="B14" s="57" t="str">
        <f>IFERROR(IF($E14="男",(VLOOKUP($A14,男子選手!$B$5:$G$103,6,FALSE)),VLOOKUP($A14,女子選手!$B$5:$H$103,6,FALSE)),"")</f>
        <v/>
      </c>
      <c r="C14" s="57" t="str">
        <f>IFERROR(IF($E14="男",(VLOOKUP($A14,男子選手!$B$5:$D$103,3,FALSE)),VLOOKUP($A14,女子選手!$B$5:$D$103,3,FALSE)),"")</f>
        <v/>
      </c>
      <c r="D14" s="57" t="str">
        <f>IFERROR(IF($E14="男",(VLOOKUP($A14,男子選手!$B$5:$E$103,4,FALSE)),VLOOKUP($A14,女子選手!$B$5:$E$103,4,FALSE)),"")</f>
        <v/>
      </c>
      <c r="E14" s="83"/>
      <c r="F14" s="79"/>
      <c r="G14" s="83"/>
      <c r="H14" s="79"/>
      <c r="I14" s="84"/>
      <c r="J14" s="76"/>
      <c r="K14" s="80"/>
      <c r="L14" s="46" t="s">
        <v>332</v>
      </c>
      <c r="M14" s="84"/>
      <c r="N14" s="46" t="s">
        <v>332</v>
      </c>
      <c r="O14" s="84"/>
    </row>
    <row r="15" spans="1:15" x14ac:dyDescent="0.15">
      <c r="A15" s="77"/>
      <c r="B15" s="57" t="str">
        <f>IFERROR(IF($E15="男",(VLOOKUP($A15,男子選手!$B$5:$G$103,6,FALSE)),VLOOKUP($A15,女子選手!$B$5:$H$103,6,FALSE)),"")</f>
        <v/>
      </c>
      <c r="C15" s="57" t="str">
        <f>IFERROR(IF($E15="男",(VLOOKUP($A15,男子選手!$B$5:$D$103,3,FALSE)),VLOOKUP($A15,女子選手!$B$5:$D$103,3,FALSE)),"")</f>
        <v/>
      </c>
      <c r="D15" s="57" t="str">
        <f>IFERROR(IF($E15="男",(VLOOKUP($A15,男子選手!$B$5:$E$103,4,FALSE)),VLOOKUP($A15,女子選手!$B$5:$E$103,4,FALSE)),"")</f>
        <v/>
      </c>
      <c r="E15" s="83"/>
      <c r="F15" s="79"/>
      <c r="G15" s="83"/>
      <c r="H15" s="79"/>
      <c r="I15" s="84"/>
      <c r="J15" s="76"/>
      <c r="K15" s="80"/>
      <c r="L15" s="46" t="s">
        <v>333</v>
      </c>
      <c r="M15" s="84"/>
      <c r="N15" s="46" t="s">
        <v>333</v>
      </c>
      <c r="O15" s="84"/>
    </row>
    <row r="16" spans="1:15" x14ac:dyDescent="0.15">
      <c r="A16" s="77"/>
      <c r="B16" s="57" t="str">
        <f>IFERROR(IF($E16="男",(VLOOKUP($A16,男子選手!$B$5:$G$103,6,FALSE)),VLOOKUP($A16,女子選手!$B$5:$H$103,6,FALSE)),"")</f>
        <v/>
      </c>
      <c r="C16" s="57" t="str">
        <f>IFERROR(IF($E16="男",(VLOOKUP($A16,男子選手!$B$5:$D$103,3,FALSE)),VLOOKUP($A16,女子選手!$B$5:$D$103,3,FALSE)),"")</f>
        <v/>
      </c>
      <c r="D16" s="57" t="str">
        <f>IFERROR(IF($E16="男",(VLOOKUP($A16,男子選手!$B$5:$E$103,4,FALSE)),VLOOKUP($A16,女子選手!$B$5:$E$103,4,FALSE)),"")</f>
        <v/>
      </c>
      <c r="E16" s="83"/>
      <c r="F16" s="79"/>
      <c r="G16" s="83"/>
      <c r="H16" s="79"/>
      <c r="I16" s="84"/>
      <c r="J16" s="76"/>
      <c r="K16" s="80"/>
      <c r="L16" s="46" t="s">
        <v>334</v>
      </c>
      <c r="M16" s="84"/>
      <c r="N16" s="46" t="s">
        <v>334</v>
      </c>
      <c r="O16" s="84"/>
    </row>
    <row r="17" spans="1:15" x14ac:dyDescent="0.15">
      <c r="A17" s="77"/>
      <c r="B17" s="57" t="str">
        <f>IFERROR(IF($E17="男",(VLOOKUP($A17,男子選手!$B$5:$G$103,6,FALSE)),VLOOKUP($A17,女子選手!$B$5:$H$103,6,FALSE)),"")</f>
        <v/>
      </c>
      <c r="C17" s="57" t="str">
        <f>IFERROR(IF($E17="男",(VLOOKUP($A17,男子選手!$B$5:$D$103,3,FALSE)),VLOOKUP($A17,女子選手!$B$5:$D$103,3,FALSE)),"")</f>
        <v/>
      </c>
      <c r="D17" s="57" t="str">
        <f>IFERROR(IF($E17="男",(VLOOKUP($A17,男子選手!$B$5:$E$103,4,FALSE)),VLOOKUP($A17,女子選手!$B$5:$E$103,4,FALSE)),"")</f>
        <v/>
      </c>
      <c r="E17" s="83"/>
      <c r="F17" s="79"/>
      <c r="G17" s="83"/>
      <c r="H17" s="79"/>
      <c r="I17" s="84"/>
      <c r="J17" s="76"/>
      <c r="K17" s="80"/>
      <c r="L17" s="74" t="s">
        <v>335</v>
      </c>
      <c r="M17" s="87"/>
      <c r="N17" s="74" t="s">
        <v>335</v>
      </c>
      <c r="O17" s="87"/>
    </row>
    <row r="18" spans="1:15" x14ac:dyDescent="0.15">
      <c r="A18" s="77"/>
      <c r="B18" s="57" t="str">
        <f>IFERROR(IF($E18="男",(VLOOKUP($A18,男子選手!$B$5:$G$103,6,FALSE)),VLOOKUP($A18,女子選手!$B$5:$H$103,6,FALSE)),"")</f>
        <v/>
      </c>
      <c r="C18" s="57" t="str">
        <f>IFERROR(IF($E18="男",(VLOOKUP($A18,男子選手!$B$5:$D$103,3,FALSE)),VLOOKUP($A18,女子選手!$B$5:$D$103,3,FALSE)),"")</f>
        <v/>
      </c>
      <c r="D18" s="57" t="str">
        <f>IFERROR(IF($E18="男",(VLOOKUP($A18,男子選手!$B$5:$E$103,4,FALSE)),VLOOKUP($A18,女子選手!$B$5:$E$103,4,FALSE)),"")</f>
        <v/>
      </c>
      <c r="E18" s="83"/>
      <c r="F18" s="79"/>
      <c r="G18" s="83"/>
      <c r="H18" s="79"/>
      <c r="I18" s="84"/>
      <c r="J18" s="76"/>
      <c r="K18" s="80"/>
      <c r="L18" s="90" t="s">
        <v>352</v>
      </c>
      <c r="M18" s="90"/>
      <c r="N18" s="90"/>
      <c r="O18" s="90"/>
    </row>
    <row r="19" spans="1:15" x14ac:dyDescent="0.15">
      <c r="A19" s="77"/>
      <c r="B19" s="57" t="str">
        <f>IFERROR(IF($E19="男",(VLOOKUP($A19,男子選手!$B$5:$G$103,6,FALSE)),VLOOKUP($A19,女子選手!$B$5:$H$103,6,FALSE)),"")</f>
        <v/>
      </c>
      <c r="C19" s="57" t="str">
        <f>IFERROR(IF($E19="男",(VLOOKUP($A19,男子選手!$B$5:$D$103,3,FALSE)),VLOOKUP($A19,女子選手!$B$5:$D$103,3,FALSE)),"")</f>
        <v/>
      </c>
      <c r="D19" s="57" t="str">
        <f>IFERROR(IF($E19="男",(VLOOKUP($A19,男子選手!$B$5:$E$103,4,FALSE)),VLOOKUP($A19,女子選手!$B$5:$E$103,4,FALSE)),"")</f>
        <v/>
      </c>
      <c r="E19" s="83"/>
      <c r="F19" s="79"/>
      <c r="G19" s="83"/>
      <c r="H19" s="79"/>
      <c r="I19" s="84"/>
      <c r="J19" s="76"/>
      <c r="K19" s="80"/>
      <c r="L19" s="90" t="s">
        <v>353</v>
      </c>
      <c r="M19" s="90"/>
      <c r="N19" s="90"/>
      <c r="O19" s="90"/>
    </row>
    <row r="20" spans="1:15" x14ac:dyDescent="0.15">
      <c r="A20" s="77"/>
      <c r="B20" s="57" t="str">
        <f>IFERROR(IF($E20="男",(VLOOKUP($A20,男子選手!$B$5:$G$103,6,FALSE)),VLOOKUP($A20,女子選手!$B$5:$H$103,6,FALSE)),"")</f>
        <v/>
      </c>
      <c r="C20" s="57" t="str">
        <f>IFERROR(IF($E20="男",(VLOOKUP($A20,男子選手!$B$5:$D$103,3,FALSE)),VLOOKUP($A20,女子選手!$B$5:$D$103,3,FALSE)),"")</f>
        <v/>
      </c>
      <c r="D20" s="57" t="str">
        <f>IFERROR(IF($E20="男",(VLOOKUP($A20,男子選手!$B$5:$E$103,4,FALSE)),VLOOKUP($A20,女子選手!$B$5:$E$103,4,FALSE)),"")</f>
        <v/>
      </c>
      <c r="E20" s="83"/>
      <c r="F20" s="79"/>
      <c r="G20" s="83"/>
      <c r="H20" s="79"/>
      <c r="I20" s="84"/>
      <c r="J20" s="76"/>
      <c r="K20" s="80"/>
      <c r="L20" s="90" t="s">
        <v>354</v>
      </c>
      <c r="M20" s="90"/>
      <c r="N20" s="90"/>
      <c r="O20" s="90"/>
    </row>
    <row r="21" spans="1:15" x14ac:dyDescent="0.15">
      <c r="A21" s="77"/>
      <c r="B21" s="57" t="str">
        <f>IFERROR(IF($E21="男",(VLOOKUP($A21,男子選手!$B$5:$G$103,6,FALSE)),VLOOKUP($A21,女子選手!$B$5:$H$103,6,FALSE)),"")</f>
        <v/>
      </c>
      <c r="C21" s="57" t="str">
        <f>IFERROR(IF($E21="男",(VLOOKUP($A21,男子選手!$B$5:$D$103,3,FALSE)),VLOOKUP($A21,女子選手!$B$5:$D$103,3,FALSE)),"")</f>
        <v/>
      </c>
      <c r="D21" s="57" t="str">
        <f>IFERROR(IF($E21="男",(VLOOKUP($A21,男子選手!$B$5:$E$103,4,FALSE)),VLOOKUP($A21,女子選手!$B$5:$E$103,4,FALSE)),"")</f>
        <v/>
      </c>
      <c r="E21" s="83"/>
      <c r="F21" s="79"/>
      <c r="G21" s="83"/>
      <c r="H21" s="79"/>
      <c r="I21" s="84"/>
      <c r="J21" s="76"/>
      <c r="K21" s="80"/>
      <c r="L21" s="90" t="s">
        <v>355</v>
      </c>
      <c r="M21" s="90"/>
      <c r="N21" s="90"/>
      <c r="O21" s="90"/>
    </row>
    <row r="22" spans="1:15" x14ac:dyDescent="0.15">
      <c r="A22" s="77"/>
      <c r="B22" s="57" t="str">
        <f>IFERROR(IF($E22="男",(VLOOKUP($A22,男子選手!$B$5:$G$103,6,FALSE)),VLOOKUP($A22,女子選手!$B$5:$H$103,6,FALSE)),"")</f>
        <v/>
      </c>
      <c r="C22" s="57" t="str">
        <f>IFERROR(IF($E22="男",(VLOOKUP($A22,男子選手!$B$5:$D$103,3,FALSE)),VLOOKUP($A22,女子選手!$B$5:$D$103,3,FALSE)),"")</f>
        <v/>
      </c>
      <c r="D22" s="57" t="str">
        <f>IFERROR(IF($E22="男",(VLOOKUP($A22,男子選手!$B$5:$E$103,4,FALSE)),VLOOKUP($A22,女子選手!$B$5:$E$103,4,FALSE)),"")</f>
        <v/>
      </c>
      <c r="E22" s="83"/>
      <c r="F22" s="79"/>
      <c r="G22" s="83"/>
      <c r="H22" s="79"/>
      <c r="I22" s="84"/>
      <c r="J22" s="76"/>
      <c r="K22" s="80"/>
    </row>
    <row r="23" spans="1:15" x14ac:dyDescent="0.15">
      <c r="A23" s="77"/>
      <c r="B23" s="57" t="str">
        <f>IFERROR(IF($E23="男",(VLOOKUP($A23,男子選手!$B$5:$G$103,6,FALSE)),VLOOKUP($A23,女子選手!$B$5:$H$103,6,FALSE)),"")</f>
        <v/>
      </c>
      <c r="C23" s="57" t="str">
        <f>IFERROR(IF($E23="男",(VLOOKUP($A23,男子選手!$B$5:$D$103,3,FALSE)),VLOOKUP($A23,女子選手!$B$5:$D$103,3,FALSE)),"")</f>
        <v/>
      </c>
      <c r="D23" s="57" t="str">
        <f>IFERROR(IF($E23="男",(VLOOKUP($A23,男子選手!$B$5:$E$103,4,FALSE)),VLOOKUP($A23,女子選手!$B$5:$E$103,4,FALSE)),"")</f>
        <v/>
      </c>
      <c r="E23" s="83"/>
      <c r="F23" s="79"/>
      <c r="G23" s="83"/>
      <c r="H23" s="79"/>
      <c r="I23" s="84"/>
      <c r="J23" s="76"/>
      <c r="K23" s="80"/>
    </row>
    <row r="24" spans="1:15" x14ac:dyDescent="0.15">
      <c r="A24" s="77"/>
      <c r="B24" s="57" t="str">
        <f>IFERROR(IF($E24="男",(VLOOKUP($A24,男子選手!$B$5:$G$103,6,FALSE)),VLOOKUP($A24,女子選手!$B$5:$H$103,6,FALSE)),"")</f>
        <v/>
      </c>
      <c r="C24" s="57" t="str">
        <f>IFERROR(IF($E24="男",(VLOOKUP($A24,男子選手!$B$5:$D$103,3,FALSE)),VLOOKUP($A24,女子選手!$B$5:$D$103,3,FALSE)),"")</f>
        <v/>
      </c>
      <c r="D24" s="57" t="str">
        <f>IFERROR(IF($E24="男",(VLOOKUP($A24,男子選手!$B$5:$E$103,4,FALSE)),VLOOKUP($A24,女子選手!$B$5:$E$103,4,FALSE)),"")</f>
        <v/>
      </c>
      <c r="E24" s="83"/>
      <c r="F24" s="79"/>
      <c r="G24" s="83"/>
      <c r="H24" s="79"/>
      <c r="I24" s="84"/>
      <c r="J24" s="76"/>
      <c r="K24" s="80"/>
    </row>
    <row r="25" spans="1:15" x14ac:dyDescent="0.15">
      <c r="A25" s="77"/>
      <c r="B25" s="57" t="str">
        <f>IFERROR(IF($E25="男",(VLOOKUP($A25,男子選手!$B$5:$G$103,6,FALSE)),VLOOKUP($A25,女子選手!$B$5:$H$103,6,FALSE)),"")</f>
        <v/>
      </c>
      <c r="C25" s="57" t="str">
        <f>IFERROR(IF($E25="男",(VLOOKUP($A25,男子選手!$B$5:$D$103,3,FALSE)),VLOOKUP($A25,女子選手!$B$5:$D$103,3,FALSE)),"")</f>
        <v/>
      </c>
      <c r="D25" s="57" t="str">
        <f>IFERROR(IF($E25="男",(VLOOKUP($A25,男子選手!$B$5:$E$103,4,FALSE)),VLOOKUP($A25,女子選手!$B$5:$E$103,4,FALSE)),"")</f>
        <v/>
      </c>
      <c r="E25" s="83"/>
      <c r="F25" s="79"/>
      <c r="G25" s="83"/>
      <c r="H25" s="79"/>
      <c r="I25" s="84"/>
      <c r="J25" s="76"/>
      <c r="K25" s="80"/>
    </row>
    <row r="26" spans="1:15" x14ac:dyDescent="0.15">
      <c r="A26" s="77"/>
      <c r="B26" s="57" t="str">
        <f>IFERROR(IF($E26="男",(VLOOKUP($A26,男子選手!$B$5:$G$103,6,FALSE)),VLOOKUP($A26,女子選手!$B$5:$H$103,6,FALSE)),"")</f>
        <v/>
      </c>
      <c r="C26" s="57" t="str">
        <f>IFERROR(IF($E26="男",(VLOOKUP($A26,男子選手!$B$5:$D$103,3,FALSE)),VLOOKUP($A26,女子選手!$B$5:$D$103,3,FALSE)),"")</f>
        <v/>
      </c>
      <c r="D26" s="57" t="str">
        <f>IFERROR(IF($E26="男",(VLOOKUP($A26,男子選手!$B$5:$E$103,4,FALSE)),VLOOKUP($A26,女子選手!$B$5:$E$103,4,FALSE)),"")</f>
        <v/>
      </c>
      <c r="E26" s="83"/>
      <c r="F26" s="79"/>
      <c r="G26" s="83"/>
      <c r="H26" s="79"/>
      <c r="I26" s="84"/>
      <c r="J26" s="76"/>
      <c r="K26" s="80"/>
    </row>
    <row r="27" spans="1:15" x14ac:dyDescent="0.15">
      <c r="A27" s="77"/>
      <c r="B27" s="57" t="str">
        <f>IFERROR(IF($E27="男",(VLOOKUP($A27,男子選手!$B$5:$G$103,6,FALSE)),VLOOKUP($A27,女子選手!$B$5:$H$103,6,FALSE)),"")</f>
        <v/>
      </c>
      <c r="C27" s="57" t="str">
        <f>IFERROR(IF($E27="男",(VLOOKUP($A27,男子選手!$B$5:$D$103,3,FALSE)),VLOOKUP($A27,女子選手!$B$5:$D$103,3,FALSE)),"")</f>
        <v/>
      </c>
      <c r="D27" s="57" t="str">
        <f>IFERROR(IF($E27="男",(VLOOKUP($A27,男子選手!$B$5:$E$103,4,FALSE)),VLOOKUP($A27,女子選手!$B$5:$E$103,4,FALSE)),"")</f>
        <v/>
      </c>
      <c r="E27" s="83"/>
      <c r="F27" s="79"/>
      <c r="G27" s="83"/>
      <c r="H27" s="79"/>
      <c r="I27" s="84"/>
      <c r="J27" s="76"/>
      <c r="K27" s="80"/>
    </row>
    <row r="28" spans="1:15" x14ac:dyDescent="0.15">
      <c r="A28" s="77"/>
      <c r="B28" s="57" t="str">
        <f>IFERROR(IF($E28="男",(VLOOKUP($A28,男子選手!$B$5:$G$103,6,FALSE)),VLOOKUP($A28,女子選手!$B$5:$H$103,6,FALSE)),"")</f>
        <v/>
      </c>
      <c r="C28" s="57" t="str">
        <f>IFERROR(IF($E28="男",(VLOOKUP($A28,男子選手!$B$5:$D$103,3,FALSE)),VLOOKUP($A28,女子選手!$B$5:$D$103,3,FALSE)),"")</f>
        <v/>
      </c>
      <c r="D28" s="57" t="str">
        <f>IFERROR(IF($E28="男",(VLOOKUP($A28,男子選手!$B$5:$E$103,4,FALSE)),VLOOKUP($A28,女子選手!$B$5:$E$103,4,FALSE)),"")</f>
        <v/>
      </c>
      <c r="E28" s="83"/>
      <c r="F28" s="79"/>
      <c r="G28" s="83"/>
      <c r="H28" s="79"/>
      <c r="I28" s="84"/>
      <c r="J28" s="76"/>
      <c r="K28" s="80"/>
    </row>
    <row r="29" spans="1:15" x14ac:dyDescent="0.15">
      <c r="A29" s="77"/>
      <c r="B29" s="57" t="str">
        <f>IFERROR(IF($E29="男",(VLOOKUP($A29,男子選手!$B$5:$G$103,6,FALSE)),VLOOKUP($A29,女子選手!$B$5:$H$103,6,FALSE)),"")</f>
        <v/>
      </c>
      <c r="C29" s="57" t="str">
        <f>IFERROR(IF($E29="男",(VLOOKUP($A29,男子選手!$B$5:$D$103,3,FALSE)),VLOOKUP($A29,女子選手!$B$5:$D$103,3,FALSE)),"")</f>
        <v/>
      </c>
      <c r="D29" s="57" t="str">
        <f>IFERROR(IF($E29="男",(VLOOKUP($A29,男子選手!$B$5:$E$103,4,FALSE)),VLOOKUP($A29,女子選手!$B$5:$E$103,4,FALSE)),"")</f>
        <v/>
      </c>
      <c r="E29" s="83"/>
      <c r="F29" s="79"/>
      <c r="G29" s="83"/>
      <c r="H29" s="79"/>
      <c r="I29" s="84"/>
      <c r="J29" s="76"/>
      <c r="K29" s="80"/>
    </row>
    <row r="30" spans="1:15" x14ac:dyDescent="0.15">
      <c r="A30" s="77"/>
      <c r="B30" s="57" t="str">
        <f>IFERROR(IF($E30="男",(VLOOKUP($A30,男子選手!$B$5:$G$103,6,FALSE)),VLOOKUP($A30,女子選手!$B$5:$H$103,6,FALSE)),"")</f>
        <v/>
      </c>
      <c r="C30" s="57" t="str">
        <f>IFERROR(IF($E30="男",(VLOOKUP($A30,男子選手!$B$5:$D$103,3,FALSE)),VLOOKUP($A30,女子選手!$B$5:$D$103,3,FALSE)),"")</f>
        <v/>
      </c>
      <c r="D30" s="57" t="str">
        <f>IFERROR(IF($E30="男",(VLOOKUP($A30,男子選手!$B$5:$E$103,4,FALSE)),VLOOKUP($A30,女子選手!$B$5:$E$103,4,FALSE)),"")</f>
        <v/>
      </c>
      <c r="E30" s="83"/>
      <c r="F30" s="79"/>
      <c r="G30" s="83"/>
      <c r="H30" s="79"/>
      <c r="I30" s="84"/>
      <c r="J30" s="76"/>
      <c r="K30" s="80"/>
    </row>
    <row r="31" spans="1:15" x14ac:dyDescent="0.15">
      <c r="A31" s="77"/>
      <c r="B31" s="57" t="str">
        <f>IFERROR(IF($E31="男",(VLOOKUP($A31,男子選手!$B$5:$G$103,6,FALSE)),VLOOKUP($A31,女子選手!$B$5:$H$103,6,FALSE)),"")</f>
        <v/>
      </c>
      <c r="C31" s="57" t="str">
        <f>IFERROR(IF($E31="男",(VLOOKUP($A31,男子選手!$B$5:$D$103,3,FALSE)),VLOOKUP($A31,女子選手!$B$5:$D$103,3,FALSE)),"")</f>
        <v/>
      </c>
      <c r="D31" s="57" t="str">
        <f>IFERROR(IF($E31="男",(VLOOKUP($A31,男子選手!$B$5:$E$103,4,FALSE)),VLOOKUP($A31,女子選手!$B$5:$E$103,4,FALSE)),"")</f>
        <v/>
      </c>
      <c r="E31" s="83"/>
      <c r="F31" s="79" t="s">
        <v>155</v>
      </c>
      <c r="G31" s="83"/>
      <c r="H31" s="79" t="s">
        <v>155</v>
      </c>
      <c r="I31" s="84"/>
      <c r="J31" s="76"/>
      <c r="K31" s="80"/>
    </row>
    <row r="32" spans="1:15" x14ac:dyDescent="0.15">
      <c r="A32" s="77"/>
      <c r="B32" s="57" t="str">
        <f>IFERROR(IF($E32="男",(VLOOKUP($A32,男子選手!$B$5:$G$103,6,FALSE)),VLOOKUP($A32,女子選手!$B$5:$H$103,6,FALSE)),"")</f>
        <v/>
      </c>
      <c r="C32" s="57" t="str">
        <f>IFERROR(IF($E32="男",(VLOOKUP($A32,男子選手!$B$5:$D$103,3,FALSE)),VLOOKUP($A32,女子選手!$B$5:$D$103,3,FALSE)),"")</f>
        <v/>
      </c>
      <c r="D32" s="57" t="str">
        <f>IFERROR(IF($E32="男",(VLOOKUP($A32,男子選手!$B$5:$E$103,4,FALSE)),VLOOKUP($A32,女子選手!$B$5:$E$103,4,FALSE)),"")</f>
        <v/>
      </c>
      <c r="E32" s="83"/>
      <c r="F32" s="79" t="s">
        <v>155</v>
      </c>
      <c r="G32" s="83"/>
      <c r="H32" s="79" t="s">
        <v>155</v>
      </c>
      <c r="I32" s="84"/>
      <c r="J32" s="76"/>
      <c r="K32" s="80"/>
    </row>
    <row r="33" spans="1:11" x14ac:dyDescent="0.15">
      <c r="A33" s="77"/>
      <c r="B33" s="57" t="str">
        <f>IFERROR(IF($E33="男",(VLOOKUP($A33,男子選手!$B$5:$G$103,6,FALSE)),VLOOKUP($A33,女子選手!$B$5:$H$103,6,FALSE)),"")</f>
        <v/>
      </c>
      <c r="C33" s="57" t="str">
        <f>IFERROR(IF($E33="男",(VLOOKUP($A33,男子選手!$B$5:$D$103,3,FALSE)),VLOOKUP($A33,女子選手!$B$5:$D$103,3,FALSE)),"")</f>
        <v/>
      </c>
      <c r="D33" s="57" t="str">
        <f>IFERROR(IF($E33="男",(VLOOKUP($A33,男子選手!$B$5:$E$103,4,FALSE)),VLOOKUP($A33,女子選手!$B$5:$E$103,4,FALSE)),"")</f>
        <v/>
      </c>
      <c r="E33" s="83" t="s">
        <v>155</v>
      </c>
      <c r="F33" s="79" t="s">
        <v>155</v>
      </c>
      <c r="G33" s="83"/>
      <c r="H33" s="79" t="s">
        <v>155</v>
      </c>
      <c r="I33" s="84"/>
      <c r="J33" s="76"/>
      <c r="K33" s="80"/>
    </row>
    <row r="34" spans="1:11" x14ac:dyDescent="0.15">
      <c r="A34" s="77"/>
      <c r="B34" s="57" t="str">
        <f>IFERROR(IF($E34="男",(VLOOKUP($A34,男子選手!$B$5:$G$103,6,FALSE)),VLOOKUP($A34,女子選手!$B$5:$H$103,6,FALSE)),"")</f>
        <v/>
      </c>
      <c r="C34" s="57" t="str">
        <f>IFERROR(IF($E34="男",(VLOOKUP($A34,男子選手!$B$5:$D$103,3,FALSE)),VLOOKUP($A34,女子選手!$B$5:$D$103,3,FALSE)),"")</f>
        <v/>
      </c>
      <c r="D34" s="57" t="str">
        <f>IFERROR(IF($E34="男",(VLOOKUP($A34,男子選手!$B$5:$E$103,4,FALSE)),VLOOKUP($A34,女子選手!$B$5:$E$103,4,FALSE)),"")</f>
        <v/>
      </c>
      <c r="E34" s="83" t="s">
        <v>155</v>
      </c>
      <c r="F34" s="79" t="s">
        <v>155</v>
      </c>
      <c r="G34" s="83"/>
      <c r="H34" s="79" t="s">
        <v>155</v>
      </c>
      <c r="I34" s="84"/>
      <c r="J34" s="76"/>
      <c r="K34" s="80"/>
    </row>
    <row r="35" spans="1:11" x14ac:dyDescent="0.15">
      <c r="A35" s="77"/>
      <c r="B35" s="57" t="str">
        <f>IFERROR(IF($E35="男",(VLOOKUP($A35,男子選手!$B$5:$G$103,6,FALSE)),VLOOKUP($A35,女子選手!$B$5:$H$103,6,FALSE)),"")</f>
        <v/>
      </c>
      <c r="C35" s="57" t="str">
        <f>IFERROR(IF($E35="男",(VLOOKUP($A35,男子選手!$B$5:$D$103,3,FALSE)),VLOOKUP($A35,女子選手!$B$5:$D$103,3,FALSE)),"")</f>
        <v/>
      </c>
      <c r="D35" s="57" t="str">
        <f>IFERROR(IF($E35="男",(VLOOKUP($A35,男子選手!$B$5:$E$103,4,FALSE)),VLOOKUP($A35,女子選手!$B$5:$E$103,4,FALSE)),"")</f>
        <v/>
      </c>
      <c r="E35" s="83" t="s">
        <v>155</v>
      </c>
      <c r="F35" s="79" t="s">
        <v>155</v>
      </c>
      <c r="G35" s="83"/>
      <c r="H35" s="79" t="s">
        <v>155</v>
      </c>
      <c r="I35" s="84"/>
      <c r="J35" s="76"/>
      <c r="K35" s="80"/>
    </row>
    <row r="36" spans="1:11" x14ac:dyDescent="0.15">
      <c r="A36" s="77"/>
      <c r="B36" s="57" t="str">
        <f>IFERROR(IF($E36="男",(VLOOKUP($A36,男子選手!$B$5:$G$103,6,FALSE)),VLOOKUP($A36,女子選手!$B$5:$H$103,6,FALSE)),"")</f>
        <v/>
      </c>
      <c r="C36" s="57" t="str">
        <f>IFERROR(IF($E36="男",(VLOOKUP($A36,男子選手!$B$5:$D$103,3,FALSE)),VLOOKUP($A36,女子選手!$B$5:$D$103,3,FALSE)),"")</f>
        <v/>
      </c>
      <c r="D36" s="57" t="str">
        <f>IFERROR(IF($E36="男",(VLOOKUP($A36,男子選手!$B$5:$E$103,4,FALSE)),VLOOKUP($A36,女子選手!$B$5:$E$103,4,FALSE)),"")</f>
        <v/>
      </c>
      <c r="E36" s="83" t="s">
        <v>155</v>
      </c>
      <c r="F36" s="79" t="s">
        <v>155</v>
      </c>
      <c r="G36" s="83"/>
      <c r="H36" s="79" t="s">
        <v>155</v>
      </c>
      <c r="I36" s="84"/>
      <c r="J36" s="76"/>
      <c r="K36" s="80"/>
    </row>
    <row r="37" spans="1:11" x14ac:dyDescent="0.15">
      <c r="A37" s="77"/>
      <c r="B37" s="57" t="str">
        <f>IFERROR(IF($E37="男",(VLOOKUP($A37,男子選手!$B$5:$G$103,6,FALSE)),VLOOKUP($A37,女子選手!$B$5:$H$103,6,FALSE)),"")</f>
        <v/>
      </c>
      <c r="C37" s="57" t="str">
        <f>IFERROR(IF($E37="男",(VLOOKUP($A37,男子選手!$B$5:$D$103,3,FALSE)),VLOOKUP($A37,女子選手!$B$5:$D$103,3,FALSE)),"")</f>
        <v/>
      </c>
      <c r="D37" s="57" t="str">
        <f>IFERROR(IF($E37="男",(VLOOKUP($A37,男子選手!$B$5:$E$103,4,FALSE)),VLOOKUP($A37,女子選手!$B$5:$E$103,4,FALSE)),"")</f>
        <v/>
      </c>
      <c r="E37" s="83" t="s">
        <v>155</v>
      </c>
      <c r="F37" s="79" t="s">
        <v>155</v>
      </c>
      <c r="G37" s="83"/>
      <c r="H37" s="79" t="s">
        <v>155</v>
      </c>
      <c r="I37" s="84"/>
      <c r="J37" s="76"/>
      <c r="K37" s="80"/>
    </row>
    <row r="38" spans="1:11" x14ac:dyDescent="0.15">
      <c r="A38" s="77"/>
      <c r="B38" s="57" t="str">
        <f>IFERROR(IF($E38="男",(VLOOKUP($A38,男子選手!$B$5:$G$103,6,FALSE)),VLOOKUP($A38,女子選手!$B$5:$H$103,6,FALSE)),"")</f>
        <v/>
      </c>
      <c r="C38" s="57" t="str">
        <f>IFERROR(IF($E38="男",(VLOOKUP($A38,男子選手!$B$5:$D$103,3,FALSE)),VLOOKUP($A38,女子選手!$B$5:$D$103,3,FALSE)),"")</f>
        <v/>
      </c>
      <c r="D38" s="57" t="str">
        <f>IFERROR(IF($E38="男",(VLOOKUP($A38,男子選手!$B$5:$E$103,4,FALSE)),VLOOKUP($A38,女子選手!$B$5:$E$103,4,FALSE)),"")</f>
        <v/>
      </c>
      <c r="E38" s="83" t="s">
        <v>155</v>
      </c>
      <c r="F38" s="79" t="s">
        <v>155</v>
      </c>
      <c r="G38" s="83"/>
      <c r="H38" s="79" t="s">
        <v>155</v>
      </c>
      <c r="I38" s="84"/>
      <c r="J38" s="76"/>
      <c r="K38" s="80"/>
    </row>
    <row r="39" spans="1:11" x14ac:dyDescent="0.15">
      <c r="A39" s="77"/>
      <c r="B39" s="57" t="str">
        <f>IFERROR(IF($E39="男",(VLOOKUP($A39,男子選手!$B$5:$G$103,6,FALSE)),VLOOKUP($A39,女子選手!$B$5:$H$103,6,FALSE)),"")</f>
        <v/>
      </c>
      <c r="C39" s="57" t="str">
        <f>IFERROR(IF($E39="男",(VLOOKUP($A39,男子選手!$B$5:$D$103,3,FALSE)),VLOOKUP($A39,女子選手!$B$5:$D$103,3,FALSE)),"")</f>
        <v/>
      </c>
      <c r="D39" s="57" t="str">
        <f>IFERROR(IF($E39="男",(VLOOKUP($A39,男子選手!$B$5:$E$103,4,FALSE)),VLOOKUP($A39,女子選手!$B$5:$E$103,4,FALSE)),"")</f>
        <v/>
      </c>
      <c r="E39" s="83" t="s">
        <v>155</v>
      </c>
      <c r="F39" s="79" t="s">
        <v>155</v>
      </c>
      <c r="G39" s="83"/>
      <c r="H39" s="79" t="s">
        <v>155</v>
      </c>
      <c r="I39" s="84"/>
      <c r="J39" s="76"/>
      <c r="K39" s="80"/>
    </row>
    <row r="40" spans="1:11" x14ac:dyDescent="0.15">
      <c r="A40" s="77"/>
      <c r="B40" s="57" t="str">
        <f>IFERROR(IF($E40="男",(VLOOKUP($A40,男子選手!$B$5:$G$103,6,FALSE)),VLOOKUP($A40,女子選手!$B$5:$H$103,6,FALSE)),"")</f>
        <v/>
      </c>
      <c r="C40" s="57" t="str">
        <f>IFERROR(IF($E40="男",(VLOOKUP($A40,男子選手!$B$5:$D$103,3,FALSE)),VLOOKUP($A40,女子選手!$B$5:$D$103,3,FALSE)),"")</f>
        <v/>
      </c>
      <c r="D40" s="57" t="str">
        <f>IFERROR(IF($E40="男",(VLOOKUP($A40,男子選手!$B$5:$E$103,4,FALSE)),VLOOKUP($A40,女子選手!$B$5:$E$103,4,FALSE)),"")</f>
        <v/>
      </c>
      <c r="E40" s="83" t="s">
        <v>155</v>
      </c>
      <c r="F40" s="79" t="s">
        <v>155</v>
      </c>
      <c r="G40" s="83"/>
      <c r="H40" s="79" t="s">
        <v>155</v>
      </c>
      <c r="I40" s="84"/>
      <c r="J40" s="76"/>
      <c r="K40" s="80"/>
    </row>
    <row r="41" spans="1:11" x14ac:dyDescent="0.15">
      <c r="A41" s="77"/>
      <c r="B41" s="57" t="str">
        <f>IFERROR(IF($E41="男",(VLOOKUP($A41,男子選手!$B$5:$G$103,6,FALSE)),VLOOKUP($A41,女子選手!$B$5:$H$103,6,FALSE)),"")</f>
        <v/>
      </c>
      <c r="C41" s="57" t="str">
        <f>IFERROR(IF($E41="男",(VLOOKUP($A41,男子選手!$B$5:$D$103,3,FALSE)),VLOOKUP($A41,女子選手!$B$5:$D$103,3,FALSE)),"")</f>
        <v/>
      </c>
      <c r="D41" s="57" t="str">
        <f>IFERROR(IF($E41="男",(VLOOKUP($A41,男子選手!$B$5:$E$103,4,FALSE)),VLOOKUP($A41,女子選手!$B$5:$E$103,4,FALSE)),"")</f>
        <v/>
      </c>
      <c r="E41" s="83" t="s">
        <v>155</v>
      </c>
      <c r="F41" s="79" t="s">
        <v>155</v>
      </c>
      <c r="G41" s="83"/>
      <c r="H41" s="79" t="s">
        <v>155</v>
      </c>
      <c r="I41" s="84"/>
      <c r="J41" s="76"/>
      <c r="K41" s="80"/>
    </row>
    <row r="42" spans="1:11" x14ac:dyDescent="0.15">
      <c r="A42" s="77"/>
      <c r="B42" s="57" t="str">
        <f>IFERROR(IF($E42="男",(VLOOKUP($A42,男子選手!$B$5:$G$103,6,FALSE)),VLOOKUP($A42,女子選手!$B$5:$H$103,6,FALSE)),"")</f>
        <v/>
      </c>
      <c r="C42" s="57" t="str">
        <f>IFERROR(IF($E42="男",(VLOOKUP($A42,男子選手!$B$5:$D$103,3,FALSE)),VLOOKUP($A42,女子選手!$B$5:$D$103,3,FALSE)),"")</f>
        <v/>
      </c>
      <c r="D42" s="57" t="str">
        <f>IFERROR(IF($E42="男",(VLOOKUP($A42,男子選手!$B$5:$E$103,4,FALSE)),VLOOKUP($A42,女子選手!$B$5:$E$103,4,FALSE)),"")</f>
        <v/>
      </c>
      <c r="E42" s="83" t="s">
        <v>155</v>
      </c>
      <c r="F42" s="79" t="s">
        <v>155</v>
      </c>
      <c r="G42" s="83"/>
      <c r="H42" s="79" t="s">
        <v>155</v>
      </c>
      <c r="I42" s="84"/>
      <c r="J42" s="76"/>
      <c r="K42" s="80"/>
    </row>
    <row r="43" spans="1:11" x14ac:dyDescent="0.15">
      <c r="A43" s="77"/>
      <c r="B43" s="57" t="str">
        <f>IFERROR(IF($E43="男",(VLOOKUP($A43,男子選手!$B$5:$G$103,6,FALSE)),VLOOKUP($A43,女子選手!$B$5:$H$103,6,FALSE)),"")</f>
        <v/>
      </c>
      <c r="C43" s="57" t="str">
        <f>IFERROR(IF($E43="男",(VLOOKUP($A43,男子選手!$B$5:$D$103,3,FALSE)),VLOOKUP($A43,女子選手!$B$5:$D$103,3,FALSE)),"")</f>
        <v/>
      </c>
      <c r="D43" s="57" t="str">
        <f>IFERROR(IF($E43="男",(VLOOKUP($A43,男子選手!$B$5:$E$103,4,FALSE)),VLOOKUP($A43,女子選手!$B$5:$E$103,4,FALSE)),"")</f>
        <v/>
      </c>
      <c r="E43" s="83" t="s">
        <v>155</v>
      </c>
      <c r="F43" s="79" t="s">
        <v>155</v>
      </c>
      <c r="G43" s="83"/>
      <c r="H43" s="79" t="s">
        <v>155</v>
      </c>
      <c r="I43" s="84"/>
      <c r="J43" s="76"/>
      <c r="K43" s="80"/>
    </row>
    <row r="44" spans="1:11" x14ac:dyDescent="0.15">
      <c r="A44" s="77"/>
      <c r="B44" s="57" t="str">
        <f>IFERROR(IF($E44="男",(VLOOKUP($A44,男子選手!$B$5:$G$103,6,FALSE)),VLOOKUP($A44,女子選手!$B$5:$H$103,6,FALSE)),"")</f>
        <v/>
      </c>
      <c r="C44" s="57" t="str">
        <f>IFERROR(IF($E44="男",(VLOOKUP($A44,男子選手!$B$5:$D$103,3,FALSE)),VLOOKUP($A44,女子選手!$B$5:$D$103,3,FALSE)),"")</f>
        <v/>
      </c>
      <c r="D44" s="57" t="str">
        <f>IFERROR(IF($E44="男",(VLOOKUP($A44,男子選手!$B$5:$E$103,4,FALSE)),VLOOKUP($A44,女子選手!$B$5:$E$103,4,FALSE)),"")</f>
        <v/>
      </c>
      <c r="E44" s="83" t="s">
        <v>155</v>
      </c>
      <c r="F44" s="79" t="s">
        <v>155</v>
      </c>
      <c r="G44" s="83"/>
      <c r="H44" s="79" t="s">
        <v>155</v>
      </c>
      <c r="I44" s="84"/>
      <c r="J44" s="76"/>
      <c r="K44" s="80"/>
    </row>
    <row r="45" spans="1:11" x14ac:dyDescent="0.15">
      <c r="A45" s="77"/>
      <c r="B45" s="57" t="str">
        <f>IFERROR(IF($E45="男",(VLOOKUP($A45,男子選手!$B$5:$G$103,6,FALSE)),VLOOKUP($A45,女子選手!$B$5:$H$103,6,FALSE)),"")</f>
        <v/>
      </c>
      <c r="C45" s="57" t="str">
        <f>IFERROR(IF($E45="男",(VLOOKUP($A45,男子選手!$B$5:$D$103,3,FALSE)),VLOOKUP($A45,女子選手!$B$5:$D$103,3,FALSE)),"")</f>
        <v/>
      </c>
      <c r="D45" s="57" t="str">
        <f>IFERROR(IF($E45="男",(VLOOKUP($A45,男子選手!$B$5:$E$103,4,FALSE)),VLOOKUP($A45,女子選手!$B$5:$E$103,4,FALSE)),"")</f>
        <v/>
      </c>
      <c r="E45" s="83" t="s">
        <v>155</v>
      </c>
      <c r="F45" s="79" t="s">
        <v>155</v>
      </c>
      <c r="G45" s="83"/>
      <c r="H45" s="79" t="s">
        <v>155</v>
      </c>
      <c r="I45" s="84"/>
      <c r="J45" s="76"/>
      <c r="K45" s="80"/>
    </row>
    <row r="46" spans="1:11" x14ac:dyDescent="0.15">
      <c r="A46" s="77"/>
      <c r="B46" s="57" t="str">
        <f>IFERROR(IF($E46="男",(VLOOKUP($A46,男子選手!$B$5:$G$103,6,FALSE)),VLOOKUP($A46,女子選手!$B$5:$H$103,6,FALSE)),"")</f>
        <v/>
      </c>
      <c r="C46" s="57" t="str">
        <f>IFERROR(IF($E46="男",(VLOOKUP($A46,男子選手!$B$5:$D$103,3,FALSE)),VLOOKUP($A46,女子選手!$B$5:$D$103,3,FALSE)),"")</f>
        <v/>
      </c>
      <c r="D46" s="57" t="str">
        <f>IFERROR(IF($E46="男",(VLOOKUP($A46,男子選手!$B$5:$E$103,4,FALSE)),VLOOKUP($A46,女子選手!$B$5:$E$103,4,FALSE)),"")</f>
        <v/>
      </c>
      <c r="E46" s="83" t="s">
        <v>155</v>
      </c>
      <c r="F46" s="79" t="s">
        <v>155</v>
      </c>
      <c r="G46" s="83"/>
      <c r="H46" s="79" t="s">
        <v>155</v>
      </c>
      <c r="I46" s="84"/>
      <c r="J46" s="76"/>
      <c r="K46" s="80"/>
    </row>
    <row r="47" spans="1:11" x14ac:dyDescent="0.15">
      <c r="A47" s="77"/>
      <c r="B47" s="57" t="str">
        <f>IFERROR(IF($E47="男",(VLOOKUP($A47,男子選手!$B$5:$G$103,6,FALSE)),VLOOKUP($A47,女子選手!$B$5:$H$103,6,FALSE)),"")</f>
        <v/>
      </c>
      <c r="C47" s="57" t="str">
        <f>IFERROR(IF($E47="男",(VLOOKUP($A47,男子選手!$B$5:$D$103,3,FALSE)),VLOOKUP($A47,女子選手!$B$5:$D$103,3,FALSE)),"")</f>
        <v/>
      </c>
      <c r="D47" s="57" t="str">
        <f>IFERROR(IF($E47="男",(VLOOKUP($A47,男子選手!$B$5:$E$103,4,FALSE)),VLOOKUP($A47,女子選手!$B$5:$E$103,4,FALSE)),"")</f>
        <v/>
      </c>
      <c r="E47" s="83" t="s">
        <v>155</v>
      </c>
      <c r="F47" s="79" t="s">
        <v>155</v>
      </c>
      <c r="G47" s="83"/>
      <c r="H47" s="79" t="s">
        <v>155</v>
      </c>
      <c r="I47" s="84"/>
      <c r="J47" s="76"/>
      <c r="K47" s="80"/>
    </row>
    <row r="48" spans="1:11" x14ac:dyDescent="0.15">
      <c r="A48" s="77"/>
      <c r="B48" s="57" t="str">
        <f>IFERROR(IF($E48="男",(VLOOKUP($A48,男子選手!$B$5:$G$103,6,FALSE)),VLOOKUP($A48,女子選手!$B$5:$H$103,6,FALSE)),"")</f>
        <v/>
      </c>
      <c r="C48" s="57" t="str">
        <f>IFERROR(IF($E48="男",(VLOOKUP($A48,男子選手!$B$5:$D$103,3,FALSE)),VLOOKUP($A48,女子選手!$B$5:$D$103,3,FALSE)),"")</f>
        <v/>
      </c>
      <c r="D48" s="57" t="str">
        <f>IFERROR(IF($E48="男",(VLOOKUP($A48,男子選手!$B$5:$E$103,4,FALSE)),VLOOKUP($A48,女子選手!$B$5:$E$103,4,FALSE)),"")</f>
        <v/>
      </c>
      <c r="E48" s="83" t="s">
        <v>155</v>
      </c>
      <c r="F48" s="79" t="s">
        <v>155</v>
      </c>
      <c r="G48" s="83"/>
      <c r="H48" s="79" t="s">
        <v>155</v>
      </c>
      <c r="I48" s="84"/>
      <c r="J48" s="76"/>
      <c r="K48" s="80"/>
    </row>
    <row r="49" spans="1:11" x14ac:dyDescent="0.15">
      <c r="A49" s="77"/>
      <c r="B49" s="57" t="str">
        <f>IFERROR(IF($E49="男",(VLOOKUP($A49,男子選手!$B$5:$G$103,6,FALSE)),VLOOKUP($A49,女子選手!$B$5:$H$103,6,FALSE)),"")</f>
        <v/>
      </c>
      <c r="C49" s="57" t="str">
        <f>IFERROR(IF($E49="男",(VLOOKUP($A49,男子選手!$B$5:$D$103,3,FALSE)),VLOOKUP($A49,女子選手!$B$5:$D$103,3,FALSE)),"")</f>
        <v/>
      </c>
      <c r="D49" s="57" t="str">
        <f>IFERROR(IF($E49="男",(VLOOKUP($A49,男子選手!$B$5:$E$103,4,FALSE)),VLOOKUP($A49,女子選手!$B$5:$E$103,4,FALSE)),"")</f>
        <v/>
      </c>
      <c r="E49" s="83" t="s">
        <v>155</v>
      </c>
      <c r="F49" s="79" t="s">
        <v>155</v>
      </c>
      <c r="G49" s="83"/>
      <c r="H49" s="79" t="s">
        <v>155</v>
      </c>
      <c r="I49" s="84"/>
      <c r="J49" s="76"/>
      <c r="K49" s="80"/>
    </row>
    <row r="50" spans="1:11" x14ac:dyDescent="0.15">
      <c r="A50" s="77"/>
      <c r="B50" s="57" t="str">
        <f>IFERROR(IF($E50="男",(VLOOKUP($A50,男子選手!$B$5:$G$103,6,FALSE)),VLOOKUP($A50,女子選手!$B$5:$H$103,6,FALSE)),"")</f>
        <v/>
      </c>
      <c r="C50" s="57" t="str">
        <f>IFERROR(IF($E50="男",(VLOOKUP($A50,男子選手!$B$5:$D$103,3,FALSE)),VLOOKUP($A50,女子選手!$B$5:$D$103,3,FALSE)),"")</f>
        <v/>
      </c>
      <c r="D50" s="57" t="str">
        <f>IFERROR(IF($E50="男",(VLOOKUP($A50,男子選手!$B$5:$E$103,4,FALSE)),VLOOKUP($A50,女子選手!$B$5:$E$103,4,FALSE)),"")</f>
        <v/>
      </c>
      <c r="E50" s="83" t="s">
        <v>155</v>
      </c>
      <c r="F50" s="79" t="s">
        <v>155</v>
      </c>
      <c r="G50" s="83"/>
      <c r="H50" s="79" t="s">
        <v>155</v>
      </c>
      <c r="I50" s="84"/>
      <c r="J50" s="76"/>
      <c r="K50" s="80"/>
    </row>
    <row r="51" spans="1:11" x14ac:dyDescent="0.15">
      <c r="A51" s="77"/>
      <c r="B51" s="57" t="str">
        <f>IFERROR(IF($E51="男",(VLOOKUP($A51,男子選手!$B$5:$G$103,6,FALSE)),VLOOKUP($A51,女子選手!$B$5:$H$103,6,FALSE)),"")</f>
        <v/>
      </c>
      <c r="C51" s="57" t="str">
        <f>IFERROR(IF($E51="男",(VLOOKUP($A51,男子選手!$B$5:$D$103,3,FALSE)),VLOOKUP($A51,女子選手!$B$5:$D$103,3,FALSE)),"")</f>
        <v/>
      </c>
      <c r="D51" s="57" t="str">
        <f>IFERROR(IF($E51="男",(VLOOKUP($A51,男子選手!$B$5:$E$103,4,FALSE)),VLOOKUP($A51,女子選手!$B$5:$E$103,4,FALSE)),"")</f>
        <v/>
      </c>
      <c r="E51" s="83" t="s">
        <v>155</v>
      </c>
      <c r="F51" s="79" t="s">
        <v>155</v>
      </c>
      <c r="G51" s="83"/>
      <c r="H51" s="79" t="s">
        <v>155</v>
      </c>
      <c r="I51" s="84"/>
      <c r="J51" s="76"/>
      <c r="K51" s="80"/>
    </row>
    <row r="52" spans="1:11" x14ac:dyDescent="0.15">
      <c r="A52" s="77"/>
      <c r="B52" s="57" t="str">
        <f>IFERROR(IF($E52="男",(VLOOKUP($A52,男子選手!$B$5:$G$103,6,FALSE)),VLOOKUP($A52,女子選手!$B$5:$H$103,6,FALSE)),"")</f>
        <v/>
      </c>
      <c r="C52" s="57" t="str">
        <f>IFERROR(IF($E52="男",(VLOOKUP($A52,男子選手!$B$5:$D$103,3,FALSE)),VLOOKUP($A52,女子選手!$B$5:$D$103,3,FALSE)),"")</f>
        <v/>
      </c>
      <c r="D52" s="57" t="str">
        <f>IFERROR(IF($E52="男",(VLOOKUP($A52,男子選手!$B$5:$E$103,4,FALSE)),VLOOKUP($A52,女子選手!$B$5:$E$103,4,FALSE)),"")</f>
        <v/>
      </c>
      <c r="E52" s="83" t="s">
        <v>155</v>
      </c>
      <c r="F52" s="79" t="s">
        <v>155</v>
      </c>
      <c r="G52" s="83"/>
      <c r="H52" s="79" t="s">
        <v>155</v>
      </c>
      <c r="I52" s="84"/>
      <c r="J52" s="76"/>
      <c r="K52" s="80"/>
    </row>
    <row r="53" spans="1:11" x14ac:dyDescent="0.15">
      <c r="A53" s="77"/>
      <c r="B53" s="57" t="str">
        <f>IFERROR(IF($E53="男",(VLOOKUP($A53,男子選手!$B$5:$G$103,6,FALSE)),VLOOKUP($A53,女子選手!$B$5:$H$103,6,FALSE)),"")</f>
        <v/>
      </c>
      <c r="C53" s="57" t="str">
        <f>IFERROR(IF($E53="男",(VLOOKUP($A53,男子選手!$B$5:$D$103,3,FALSE)),VLOOKUP($A53,女子選手!$B$5:$D$103,3,FALSE)),"")</f>
        <v/>
      </c>
      <c r="D53" s="57" t="str">
        <f>IFERROR(IF($E53="男",(VLOOKUP($A53,男子選手!$B$5:$E$103,4,FALSE)),VLOOKUP($A53,女子選手!$B$5:$E$103,4,FALSE)),"")</f>
        <v/>
      </c>
      <c r="E53" s="83" t="s">
        <v>155</v>
      </c>
      <c r="F53" s="79" t="s">
        <v>155</v>
      </c>
      <c r="G53" s="83"/>
      <c r="H53" s="79" t="s">
        <v>155</v>
      </c>
      <c r="I53" s="84"/>
      <c r="J53" s="76"/>
      <c r="K53" s="80"/>
    </row>
    <row r="54" spans="1:11" x14ac:dyDescent="0.15">
      <c r="A54" s="77"/>
      <c r="B54" s="57" t="str">
        <f>IFERROR(IF($E54="男",(VLOOKUP($A54,男子選手!$B$5:$G$103,6,FALSE)),VLOOKUP($A54,女子選手!$B$5:$H$103,6,FALSE)),"")</f>
        <v/>
      </c>
      <c r="C54" s="57" t="str">
        <f>IFERROR(IF($E54="男",(VLOOKUP($A54,男子選手!$B$5:$D$103,3,FALSE)),VLOOKUP($A54,女子選手!$B$5:$D$103,3,FALSE)),"")</f>
        <v/>
      </c>
      <c r="D54" s="57" t="str">
        <f>IFERROR(IF($E54="男",(VLOOKUP($A54,男子選手!$B$5:$E$103,4,FALSE)),VLOOKUP($A54,女子選手!$B$5:$E$103,4,FALSE)),"")</f>
        <v/>
      </c>
      <c r="E54" s="83" t="s">
        <v>155</v>
      </c>
      <c r="F54" s="79" t="s">
        <v>155</v>
      </c>
      <c r="G54" s="83"/>
      <c r="H54" s="79" t="s">
        <v>155</v>
      </c>
      <c r="I54" s="84"/>
      <c r="J54" s="76"/>
      <c r="K54" s="80"/>
    </row>
    <row r="55" spans="1:11" x14ac:dyDescent="0.15">
      <c r="A55" s="77"/>
      <c r="B55" s="57" t="str">
        <f>IFERROR(IF($E55="男",(VLOOKUP($A55,男子選手!$B$5:$G$103,6,FALSE)),VLOOKUP($A55,女子選手!$B$5:$H$103,6,FALSE)),"")</f>
        <v/>
      </c>
      <c r="C55" s="57" t="str">
        <f>IFERROR(IF($E55="男",(VLOOKUP($A55,男子選手!$B$5:$D$103,3,FALSE)),VLOOKUP($A55,女子選手!$B$5:$D$103,3,FALSE)),"")</f>
        <v/>
      </c>
      <c r="D55" s="57" t="str">
        <f>IFERROR(IF($E55="男",(VLOOKUP($A55,男子選手!$B$5:$E$103,4,FALSE)),VLOOKUP($A55,女子選手!$B$5:$E$103,4,FALSE)),"")</f>
        <v/>
      </c>
      <c r="E55" s="83" t="s">
        <v>155</v>
      </c>
      <c r="F55" s="79" t="s">
        <v>155</v>
      </c>
      <c r="G55" s="83"/>
      <c r="H55" s="79" t="s">
        <v>155</v>
      </c>
      <c r="I55" s="84"/>
      <c r="J55" s="76"/>
      <c r="K55" s="80"/>
    </row>
    <row r="56" spans="1:11" x14ac:dyDescent="0.15">
      <c r="A56" s="77"/>
      <c r="B56" s="57" t="str">
        <f>IFERROR(IF($E56="男",(VLOOKUP($A56,男子選手!$B$5:$G$103,6,FALSE)),VLOOKUP($A56,女子選手!$B$5:$H$103,6,FALSE)),"")</f>
        <v/>
      </c>
      <c r="C56" s="57" t="str">
        <f>IFERROR(IF($E56="男",(VLOOKUP($A56,男子選手!$B$5:$D$103,3,FALSE)),VLOOKUP($A56,女子選手!$B$5:$D$103,3,FALSE)),"")</f>
        <v/>
      </c>
      <c r="D56" s="57" t="str">
        <f>IFERROR(IF($E56="男",(VLOOKUP($A56,男子選手!$B$5:$E$103,4,FALSE)),VLOOKUP($A56,女子選手!$B$5:$E$103,4,FALSE)),"")</f>
        <v/>
      </c>
      <c r="E56" s="83" t="s">
        <v>155</v>
      </c>
      <c r="F56" s="79" t="s">
        <v>155</v>
      </c>
      <c r="G56" s="83"/>
      <c r="H56" s="79" t="s">
        <v>155</v>
      </c>
      <c r="I56" s="84"/>
      <c r="J56" s="76"/>
      <c r="K56" s="80"/>
    </row>
    <row r="57" spans="1:11" x14ac:dyDescent="0.15">
      <c r="A57" s="77"/>
      <c r="B57" s="57" t="str">
        <f>IFERROR(IF($E57="男",(VLOOKUP($A57,男子選手!$B$5:$G$103,6,FALSE)),VLOOKUP($A57,女子選手!$B$5:$H$103,6,FALSE)),"")</f>
        <v/>
      </c>
      <c r="C57" s="57" t="str">
        <f>IFERROR(IF($E57="男",(VLOOKUP($A57,男子選手!$B$5:$D$103,3,FALSE)),VLOOKUP($A57,女子選手!$B$5:$D$103,3,FALSE)),"")</f>
        <v/>
      </c>
      <c r="D57" s="57" t="str">
        <f>IFERROR(IF($E57="男",(VLOOKUP($A57,男子選手!$B$5:$E$103,4,FALSE)),VLOOKUP($A57,女子選手!$B$5:$E$103,4,FALSE)),"")</f>
        <v/>
      </c>
      <c r="E57" s="83" t="s">
        <v>155</v>
      </c>
      <c r="F57" s="79" t="s">
        <v>155</v>
      </c>
      <c r="G57" s="83"/>
      <c r="H57" s="79" t="s">
        <v>155</v>
      </c>
      <c r="I57" s="84"/>
      <c r="J57" s="76"/>
      <c r="K57" s="80"/>
    </row>
    <row r="58" spans="1:11" x14ac:dyDescent="0.15">
      <c r="A58" s="77"/>
      <c r="B58" s="57" t="str">
        <f>IFERROR(IF($E58="男",(VLOOKUP($A58,男子選手!$B$5:$G$103,6,FALSE)),VLOOKUP($A58,女子選手!$B$5:$H$103,6,FALSE)),"")</f>
        <v/>
      </c>
      <c r="C58" s="57" t="str">
        <f>IFERROR(IF($E58="男",(VLOOKUP($A58,男子選手!$B$5:$D$103,3,FALSE)),VLOOKUP($A58,女子選手!$B$5:$D$103,3,FALSE)),"")</f>
        <v/>
      </c>
      <c r="D58" s="57" t="str">
        <f>IFERROR(IF($E58="男",(VLOOKUP($A58,男子選手!$B$5:$E$103,4,FALSE)),VLOOKUP($A58,女子選手!$B$5:$E$103,4,FALSE)),"")</f>
        <v/>
      </c>
      <c r="E58" s="83" t="s">
        <v>155</v>
      </c>
      <c r="F58" s="79" t="s">
        <v>155</v>
      </c>
      <c r="G58" s="83"/>
      <c r="H58" s="79" t="s">
        <v>155</v>
      </c>
      <c r="I58" s="84"/>
      <c r="J58" s="76"/>
      <c r="K58" s="80"/>
    </row>
    <row r="59" spans="1:11" x14ac:dyDescent="0.15">
      <c r="A59" s="77"/>
      <c r="B59" s="57" t="str">
        <f>IFERROR(IF($E59="男",(VLOOKUP($A59,男子選手!$B$5:$G$103,6,FALSE)),VLOOKUP($A59,女子選手!$B$5:$H$103,6,FALSE)),"")</f>
        <v/>
      </c>
      <c r="C59" s="57" t="str">
        <f>IFERROR(IF($E59="男",(VLOOKUP($A59,男子選手!$B$5:$D$103,3,FALSE)),VLOOKUP($A59,女子選手!$B$5:$D$103,3,FALSE)),"")</f>
        <v/>
      </c>
      <c r="D59" s="57" t="str">
        <f>IFERROR(IF($E59="男",(VLOOKUP($A59,男子選手!$B$5:$E$103,4,FALSE)),VLOOKUP($A59,女子選手!$B$5:$E$103,4,FALSE)),"")</f>
        <v/>
      </c>
      <c r="E59" s="83" t="s">
        <v>155</v>
      </c>
      <c r="F59" s="79" t="s">
        <v>155</v>
      </c>
      <c r="G59" s="83"/>
      <c r="H59" s="79" t="s">
        <v>155</v>
      </c>
      <c r="I59" s="84"/>
      <c r="J59" s="76"/>
      <c r="K59" s="80"/>
    </row>
    <row r="60" spans="1:11" x14ac:dyDescent="0.15">
      <c r="A60" s="77"/>
      <c r="B60" s="57" t="str">
        <f>IFERROR(IF($E60="男",(VLOOKUP($A60,男子選手!$B$5:$G$103,6,FALSE)),VLOOKUP($A60,女子選手!$B$5:$H$103,6,FALSE)),"")</f>
        <v/>
      </c>
      <c r="C60" s="57" t="str">
        <f>IFERROR(IF($E60="男",(VLOOKUP($A60,男子選手!$B$5:$D$103,3,FALSE)),VLOOKUP($A60,女子選手!$B$5:$D$103,3,FALSE)),"")</f>
        <v/>
      </c>
      <c r="D60" s="57" t="str">
        <f>IFERROR(IF($E60="男",(VLOOKUP($A60,男子選手!$B$5:$E$103,4,FALSE)),VLOOKUP($A60,女子選手!$B$5:$E$103,4,FALSE)),"")</f>
        <v/>
      </c>
      <c r="E60" s="83" t="s">
        <v>155</v>
      </c>
      <c r="F60" s="79" t="s">
        <v>155</v>
      </c>
      <c r="G60" s="83"/>
      <c r="H60" s="79" t="s">
        <v>155</v>
      </c>
      <c r="I60" s="84"/>
      <c r="J60" s="76"/>
      <c r="K60" s="80"/>
    </row>
    <row r="61" spans="1:11" x14ac:dyDescent="0.15">
      <c r="A61" s="77"/>
      <c r="B61" s="57" t="str">
        <f>IFERROR(IF($E61="男",(VLOOKUP($A61,男子選手!$B$5:$G$103,6,FALSE)),VLOOKUP($A61,女子選手!$B$5:$H$103,6,FALSE)),"")</f>
        <v/>
      </c>
      <c r="C61" s="57" t="str">
        <f>IFERROR(IF($E61="男",(VLOOKUP($A61,男子選手!$B$5:$D$103,3,FALSE)),VLOOKUP($A61,女子選手!$B$5:$D$103,3,FALSE)),"")</f>
        <v/>
      </c>
      <c r="D61" s="57" t="str">
        <f>IFERROR(IF($E61="男",(VLOOKUP($A61,男子選手!$B$5:$E$103,4,FALSE)),VLOOKUP($A61,女子選手!$B$5:$E$103,4,FALSE)),"")</f>
        <v/>
      </c>
      <c r="E61" s="83" t="s">
        <v>155</v>
      </c>
      <c r="F61" s="79" t="s">
        <v>155</v>
      </c>
      <c r="G61" s="83"/>
      <c r="H61" s="79" t="s">
        <v>155</v>
      </c>
      <c r="I61" s="84"/>
      <c r="J61" s="76"/>
      <c r="K61" s="80"/>
    </row>
    <row r="62" spans="1:11" x14ac:dyDescent="0.15">
      <c r="A62" s="77"/>
      <c r="B62" s="57" t="str">
        <f>IFERROR(IF($E62="男",(VLOOKUP($A62,男子選手!$B$5:$G$103,6,FALSE)),VLOOKUP($A62,女子選手!$B$5:$H$103,6,FALSE)),"")</f>
        <v/>
      </c>
      <c r="C62" s="57" t="str">
        <f>IFERROR(IF($E62="男",(VLOOKUP($A62,男子選手!$B$5:$D$103,3,FALSE)),VLOOKUP($A62,女子選手!$B$5:$D$103,3,FALSE)),"")</f>
        <v/>
      </c>
      <c r="D62" s="57" t="str">
        <f>IFERROR(IF($E62="男",(VLOOKUP($A62,男子選手!$B$5:$E$103,4,FALSE)),VLOOKUP($A62,女子選手!$B$5:$E$103,4,FALSE)),"")</f>
        <v/>
      </c>
      <c r="E62" s="83" t="s">
        <v>155</v>
      </c>
      <c r="F62" s="79" t="s">
        <v>155</v>
      </c>
      <c r="G62" s="83"/>
      <c r="H62" s="79" t="s">
        <v>155</v>
      </c>
      <c r="I62" s="84"/>
      <c r="J62" s="76"/>
      <c r="K62" s="80"/>
    </row>
    <row r="63" spans="1:11" x14ac:dyDescent="0.15">
      <c r="A63" s="77"/>
      <c r="B63" s="57" t="str">
        <f>IFERROR(IF($E63="男",(VLOOKUP($A63,男子選手!$B$5:$G$103,6,FALSE)),VLOOKUP($A63,女子選手!$B$5:$H$103,6,FALSE)),"")</f>
        <v/>
      </c>
      <c r="C63" s="57" t="str">
        <f>IFERROR(IF($E63="男",(VLOOKUP($A63,男子選手!$B$5:$D$103,3,FALSE)),VLOOKUP($A63,女子選手!$B$5:$D$103,3,FALSE)),"")</f>
        <v/>
      </c>
      <c r="D63" s="57" t="str">
        <f>IFERROR(IF($E63="男",(VLOOKUP($A63,男子選手!$B$5:$E$103,4,FALSE)),VLOOKUP($A63,女子選手!$B$5:$E$103,4,FALSE)),"")</f>
        <v/>
      </c>
      <c r="E63" s="83" t="s">
        <v>155</v>
      </c>
      <c r="F63" s="79" t="s">
        <v>155</v>
      </c>
      <c r="G63" s="83"/>
      <c r="H63" s="79" t="s">
        <v>155</v>
      </c>
      <c r="I63" s="84"/>
      <c r="J63" s="76"/>
      <c r="K63" s="80"/>
    </row>
    <row r="64" spans="1:11" x14ac:dyDescent="0.15">
      <c r="A64" s="77"/>
      <c r="B64" s="57" t="str">
        <f>IFERROR(IF($E64="男",(VLOOKUP($A64,男子選手!$B$5:$G$103,6,FALSE)),VLOOKUP($A64,女子選手!$B$5:$H$103,6,FALSE)),"")</f>
        <v/>
      </c>
      <c r="C64" s="57" t="str">
        <f>IFERROR(IF($E64="男",(VLOOKUP($A64,男子選手!$B$5:$D$103,3,FALSE)),VLOOKUP($A64,女子選手!$B$5:$D$103,3,FALSE)),"")</f>
        <v/>
      </c>
      <c r="D64" s="57" t="str">
        <f>IFERROR(IF($E64="男",(VLOOKUP($A64,男子選手!$B$5:$E$103,4,FALSE)),VLOOKUP($A64,女子選手!$B$5:$E$103,4,FALSE)),"")</f>
        <v/>
      </c>
      <c r="E64" s="83" t="s">
        <v>155</v>
      </c>
      <c r="F64" s="79" t="s">
        <v>155</v>
      </c>
      <c r="G64" s="83"/>
      <c r="H64" s="79" t="s">
        <v>155</v>
      </c>
      <c r="I64" s="84"/>
      <c r="J64" s="76"/>
      <c r="K64" s="80"/>
    </row>
    <row r="65" spans="1:11" x14ac:dyDescent="0.15">
      <c r="A65" s="77"/>
      <c r="B65" s="57" t="str">
        <f>IFERROR(IF($E65="男",(VLOOKUP($A65,男子選手!$B$5:$G$103,6,FALSE)),VLOOKUP($A65,女子選手!$B$5:$H$103,6,FALSE)),"")</f>
        <v/>
      </c>
      <c r="C65" s="57" t="str">
        <f>IFERROR(IF($E65="男",(VLOOKUP($A65,男子選手!$B$5:$D$103,3,FALSE)),VLOOKUP($A65,女子選手!$B$5:$D$103,3,FALSE)),"")</f>
        <v/>
      </c>
      <c r="D65" s="57" t="str">
        <f>IFERROR(IF($E65="男",(VLOOKUP($A65,男子選手!$B$5:$E$103,4,FALSE)),VLOOKUP($A65,女子選手!$B$5:$E$103,4,FALSE)),"")</f>
        <v/>
      </c>
      <c r="E65" s="83" t="s">
        <v>155</v>
      </c>
      <c r="F65" s="79" t="s">
        <v>155</v>
      </c>
      <c r="G65" s="83"/>
      <c r="H65" s="79" t="s">
        <v>155</v>
      </c>
      <c r="I65" s="84"/>
      <c r="J65" s="76"/>
      <c r="K65" s="80"/>
    </row>
    <row r="66" spans="1:11" x14ac:dyDescent="0.15">
      <c r="A66" s="77"/>
      <c r="B66" s="57" t="str">
        <f>IFERROR(IF($E66="男",(VLOOKUP($A66,男子選手!$B$5:$G$103,6,FALSE)),VLOOKUP($A66,女子選手!$B$5:$H$103,6,FALSE)),"")</f>
        <v/>
      </c>
      <c r="C66" s="57" t="str">
        <f>IFERROR(IF($E66="男",(VLOOKUP($A66,男子選手!$B$5:$D$103,3,FALSE)),VLOOKUP($A66,女子選手!$B$5:$D$103,3,FALSE)),"")</f>
        <v/>
      </c>
      <c r="D66" s="57" t="str">
        <f>IFERROR(IF($E66="男",(VLOOKUP($A66,男子選手!$B$5:$E$103,4,FALSE)),VLOOKUP($A66,女子選手!$B$5:$E$103,4,FALSE)),"")</f>
        <v/>
      </c>
      <c r="E66" s="83" t="s">
        <v>155</v>
      </c>
      <c r="F66" s="79" t="s">
        <v>155</v>
      </c>
      <c r="G66" s="83"/>
      <c r="H66" s="79" t="s">
        <v>155</v>
      </c>
      <c r="I66" s="84"/>
      <c r="J66" s="76"/>
      <c r="K66" s="80"/>
    </row>
    <row r="67" spans="1:11" x14ac:dyDescent="0.15">
      <c r="A67" s="77"/>
      <c r="B67" s="57" t="str">
        <f>IFERROR(IF($E67="男",(VLOOKUP($A67,男子選手!$B$5:$G$103,6,FALSE)),VLOOKUP($A67,女子選手!$B$5:$H$103,6,FALSE)),"")</f>
        <v/>
      </c>
      <c r="C67" s="57" t="str">
        <f>IFERROR(IF($E67="男",(VLOOKUP($A67,男子選手!$B$5:$D$103,3,FALSE)),VLOOKUP($A67,女子選手!$B$5:$D$103,3,FALSE)),"")</f>
        <v/>
      </c>
      <c r="D67" s="57" t="str">
        <f>IFERROR(IF($E67="男",(VLOOKUP($A67,男子選手!$B$5:$E$103,4,FALSE)),VLOOKUP($A67,女子選手!$B$5:$E$103,4,FALSE)),"")</f>
        <v/>
      </c>
      <c r="E67" s="83" t="s">
        <v>155</v>
      </c>
      <c r="F67" s="79" t="s">
        <v>155</v>
      </c>
      <c r="G67" s="83"/>
      <c r="H67" s="79" t="s">
        <v>155</v>
      </c>
      <c r="I67" s="84"/>
      <c r="J67" s="76"/>
      <c r="K67" s="80"/>
    </row>
    <row r="68" spans="1:11" x14ac:dyDescent="0.15">
      <c r="A68" s="77"/>
      <c r="B68" s="57" t="str">
        <f>IFERROR(IF($E68="男",(VLOOKUP($A68,男子選手!$B$5:$G$103,6,FALSE)),VLOOKUP($A68,女子選手!$B$5:$H$103,6,FALSE)),"")</f>
        <v/>
      </c>
      <c r="C68" s="57" t="str">
        <f>IFERROR(IF($E68="男",(VLOOKUP($A68,男子選手!$B$5:$D$103,3,FALSE)),VLOOKUP($A68,女子選手!$B$5:$D$103,3,FALSE)),"")</f>
        <v/>
      </c>
      <c r="D68" s="57" t="str">
        <f>IFERROR(IF($E68="男",(VLOOKUP($A68,男子選手!$B$5:$E$103,4,FALSE)),VLOOKUP($A68,女子選手!$B$5:$E$103,4,FALSE)),"")</f>
        <v/>
      </c>
      <c r="E68" s="83" t="s">
        <v>155</v>
      </c>
      <c r="F68" s="79" t="s">
        <v>155</v>
      </c>
      <c r="G68" s="83"/>
      <c r="H68" s="79" t="s">
        <v>155</v>
      </c>
      <c r="I68" s="84"/>
      <c r="J68" s="76"/>
      <c r="K68" s="80"/>
    </row>
    <row r="69" spans="1:11" x14ac:dyDescent="0.15">
      <c r="A69" s="77"/>
      <c r="B69" s="57" t="str">
        <f>IFERROR(IF($E69="男",(VLOOKUP($A69,男子選手!$B$5:$G$103,6,FALSE)),VLOOKUP($A69,女子選手!$B$5:$H$103,6,FALSE)),"")</f>
        <v/>
      </c>
      <c r="C69" s="57" t="str">
        <f>IFERROR(IF($E69="男",(VLOOKUP($A69,男子選手!$B$5:$D$103,3,FALSE)),VLOOKUP($A69,女子選手!$B$5:$D$103,3,FALSE)),"")</f>
        <v/>
      </c>
      <c r="D69" s="57" t="str">
        <f>IFERROR(IF($E69="男",(VLOOKUP($A69,男子選手!$B$5:$E$103,4,FALSE)),VLOOKUP($A69,女子選手!$B$5:$E$103,4,FALSE)),"")</f>
        <v/>
      </c>
      <c r="E69" s="83" t="s">
        <v>155</v>
      </c>
      <c r="F69" s="79" t="s">
        <v>155</v>
      </c>
      <c r="G69" s="83"/>
      <c r="H69" s="79" t="s">
        <v>155</v>
      </c>
      <c r="I69" s="84"/>
      <c r="J69" s="76"/>
      <c r="K69" s="80"/>
    </row>
    <row r="70" spans="1:11" x14ac:dyDescent="0.15">
      <c r="A70" s="77"/>
      <c r="B70" s="57" t="str">
        <f>IFERROR(IF($E70="男",(VLOOKUP($A70,男子選手!$B$5:$G$103,6,FALSE)),VLOOKUP($A70,女子選手!$B$5:$H$103,6,FALSE)),"")</f>
        <v/>
      </c>
      <c r="C70" s="57" t="str">
        <f>IFERROR(IF($E70="男",(VLOOKUP($A70,男子選手!$B$5:$D$103,3,FALSE)),VLOOKUP($A70,女子選手!$B$5:$D$103,3,FALSE)),"")</f>
        <v/>
      </c>
      <c r="D70" s="57" t="str">
        <f>IFERROR(IF($E70="男",(VLOOKUP($A70,男子選手!$B$5:$E$103,4,FALSE)),VLOOKUP($A70,女子選手!$B$5:$E$103,4,FALSE)),"")</f>
        <v/>
      </c>
      <c r="E70" s="83" t="s">
        <v>155</v>
      </c>
      <c r="F70" s="79" t="s">
        <v>155</v>
      </c>
      <c r="G70" s="83"/>
      <c r="H70" s="79" t="s">
        <v>155</v>
      </c>
      <c r="I70" s="84"/>
      <c r="J70" s="76"/>
      <c r="K70" s="80"/>
    </row>
    <row r="71" spans="1:11" x14ac:dyDescent="0.15">
      <c r="A71" s="77"/>
      <c r="B71" s="57" t="str">
        <f>IFERROR(IF($E71="男",(VLOOKUP($A71,男子選手!$B$5:$G$103,6,FALSE)),VLOOKUP($A71,女子選手!$B$5:$H$103,6,FALSE)),"")</f>
        <v/>
      </c>
      <c r="C71" s="57" t="str">
        <f>IFERROR(IF($E71="男",(VLOOKUP($A71,男子選手!$B$5:$D$103,3,FALSE)),VLOOKUP($A71,女子選手!$B$5:$D$103,3,FALSE)),"")</f>
        <v/>
      </c>
      <c r="D71" s="57" t="str">
        <f>IFERROR(IF($E71="男",(VLOOKUP($A71,男子選手!$B$5:$E$103,4,FALSE)),VLOOKUP($A71,女子選手!$B$5:$E$103,4,FALSE)),"")</f>
        <v/>
      </c>
      <c r="E71" s="83" t="s">
        <v>155</v>
      </c>
      <c r="F71" s="79" t="s">
        <v>155</v>
      </c>
      <c r="G71" s="83"/>
      <c r="H71" s="79" t="s">
        <v>155</v>
      </c>
      <c r="I71" s="84"/>
      <c r="J71" s="76"/>
      <c r="K71" s="80"/>
    </row>
    <row r="72" spans="1:11" x14ac:dyDescent="0.15">
      <c r="A72" s="77"/>
      <c r="B72" s="57" t="str">
        <f>IFERROR(IF($E72="男",(VLOOKUP($A72,男子選手!$B$5:$G$103,6,FALSE)),VLOOKUP($A72,女子選手!$B$5:$H$103,6,FALSE)),"")</f>
        <v/>
      </c>
      <c r="C72" s="57" t="str">
        <f>IFERROR(IF($E72="男",(VLOOKUP($A72,男子選手!$B$5:$D$103,3,FALSE)),VLOOKUP($A72,女子選手!$B$5:$D$103,3,FALSE)),"")</f>
        <v/>
      </c>
      <c r="D72" s="57" t="str">
        <f>IFERROR(IF($E72="男",(VLOOKUP($A72,男子選手!$B$5:$E$103,4,FALSE)),VLOOKUP($A72,女子選手!$B$5:$E$103,4,FALSE)),"")</f>
        <v/>
      </c>
      <c r="E72" s="83" t="s">
        <v>155</v>
      </c>
      <c r="F72" s="79" t="s">
        <v>155</v>
      </c>
      <c r="G72" s="83"/>
      <c r="H72" s="79" t="s">
        <v>155</v>
      </c>
      <c r="I72" s="84"/>
      <c r="J72" s="76"/>
      <c r="K72" s="80"/>
    </row>
    <row r="73" spans="1:11" x14ac:dyDescent="0.15">
      <c r="A73" s="77"/>
      <c r="B73" s="57" t="str">
        <f>IFERROR(IF($E73="男",(VLOOKUP($A73,男子選手!$B$5:$G$103,6,FALSE)),VLOOKUP($A73,女子選手!$B$5:$H$103,6,FALSE)),"")</f>
        <v/>
      </c>
      <c r="C73" s="57" t="str">
        <f>IFERROR(IF($E73="男",(VLOOKUP($A73,男子選手!$B$5:$D$103,3,FALSE)),VLOOKUP($A73,女子選手!$B$5:$D$103,3,FALSE)),"")</f>
        <v/>
      </c>
      <c r="D73" s="57" t="str">
        <f>IFERROR(IF($E73="男",(VLOOKUP($A73,男子選手!$B$5:$E$103,4,FALSE)),VLOOKUP($A73,女子選手!$B$5:$E$103,4,FALSE)),"")</f>
        <v/>
      </c>
      <c r="E73" s="83" t="s">
        <v>155</v>
      </c>
      <c r="F73" s="79" t="s">
        <v>155</v>
      </c>
      <c r="G73" s="83"/>
      <c r="H73" s="79" t="s">
        <v>155</v>
      </c>
      <c r="I73" s="84"/>
      <c r="J73" s="76"/>
      <c r="K73" s="80"/>
    </row>
    <row r="74" spans="1:11" x14ac:dyDescent="0.15">
      <c r="A74" s="77"/>
      <c r="B74" s="57" t="str">
        <f>IFERROR(IF($E74="男",(VLOOKUP($A74,男子選手!$B$5:$G$103,6,FALSE)),VLOOKUP($A74,女子選手!$B$5:$H$103,6,FALSE)),"")</f>
        <v/>
      </c>
      <c r="C74" s="57" t="str">
        <f>IFERROR(IF($E74="男",(VLOOKUP($A74,男子選手!$B$5:$D$103,3,FALSE)),VLOOKUP($A74,女子選手!$B$5:$D$103,3,FALSE)),"")</f>
        <v/>
      </c>
      <c r="D74" s="57" t="str">
        <f>IFERROR(IF($E74="男",(VLOOKUP($A74,男子選手!$B$5:$E$103,4,FALSE)),VLOOKUP($A74,女子選手!$B$5:$E$103,4,FALSE)),"")</f>
        <v/>
      </c>
      <c r="E74" s="83" t="s">
        <v>155</v>
      </c>
      <c r="F74" s="79" t="s">
        <v>155</v>
      </c>
      <c r="G74" s="83"/>
      <c r="H74" s="79" t="s">
        <v>155</v>
      </c>
      <c r="I74" s="84"/>
      <c r="J74" s="76"/>
      <c r="K74" s="80"/>
    </row>
    <row r="75" spans="1:11" x14ac:dyDescent="0.15">
      <c r="A75" s="77"/>
      <c r="B75" s="57" t="str">
        <f>IFERROR(IF($E75="男",(VLOOKUP($A75,男子選手!$B$5:$G$103,6,FALSE)),VLOOKUP($A75,女子選手!$B$5:$H$103,6,FALSE)),"")</f>
        <v/>
      </c>
      <c r="C75" s="57" t="str">
        <f>IFERROR(IF($E75="男",(VLOOKUP($A75,男子選手!$B$5:$D$103,3,FALSE)),VLOOKUP($A75,女子選手!$B$5:$D$103,3,FALSE)),"")</f>
        <v/>
      </c>
      <c r="D75" s="57" t="str">
        <f>IFERROR(IF($E75="男",(VLOOKUP($A75,男子選手!$B$5:$E$103,4,FALSE)),VLOOKUP($A75,女子選手!$B$5:$E$103,4,FALSE)),"")</f>
        <v/>
      </c>
      <c r="E75" s="83" t="s">
        <v>155</v>
      </c>
      <c r="F75" s="79" t="s">
        <v>155</v>
      </c>
      <c r="G75" s="83"/>
      <c r="H75" s="79" t="s">
        <v>155</v>
      </c>
      <c r="I75" s="84"/>
      <c r="J75" s="76"/>
      <c r="K75" s="80"/>
    </row>
    <row r="76" spans="1:11" x14ac:dyDescent="0.15">
      <c r="A76" s="77"/>
      <c r="B76" s="57" t="str">
        <f>IFERROR(IF($E76="男",(VLOOKUP($A76,男子選手!$B$5:$G$103,6,FALSE)),VLOOKUP($A76,女子選手!$B$5:$H$103,6,FALSE)),"")</f>
        <v/>
      </c>
      <c r="C76" s="57" t="str">
        <f>IFERROR(IF($E76="男",(VLOOKUP($A76,男子選手!$B$5:$D$103,3,FALSE)),VLOOKUP($A76,女子選手!$B$5:$D$103,3,FALSE)),"")</f>
        <v/>
      </c>
      <c r="D76" s="57" t="str">
        <f>IFERROR(IF($E76="男",(VLOOKUP($A76,男子選手!$B$5:$E$103,4,FALSE)),VLOOKUP($A76,女子選手!$B$5:$E$103,4,FALSE)),"")</f>
        <v/>
      </c>
      <c r="E76" s="83" t="s">
        <v>155</v>
      </c>
      <c r="F76" s="79" t="s">
        <v>155</v>
      </c>
      <c r="G76" s="83"/>
      <c r="H76" s="79" t="s">
        <v>155</v>
      </c>
      <c r="I76" s="84"/>
      <c r="J76" s="76"/>
      <c r="K76" s="80"/>
    </row>
    <row r="77" spans="1:11" x14ac:dyDescent="0.15">
      <c r="A77" s="77"/>
      <c r="B77" s="57" t="str">
        <f>IFERROR(IF($E77="男",(VLOOKUP($A77,男子選手!$B$5:$G$103,6,FALSE)),VLOOKUP($A77,女子選手!$B$5:$H$103,6,FALSE)),"")</f>
        <v/>
      </c>
      <c r="C77" s="57" t="str">
        <f>IFERROR(IF($E77="男",(VLOOKUP($A77,男子選手!$B$5:$D$103,3,FALSE)),VLOOKUP($A77,女子選手!$B$5:$D$103,3,FALSE)),"")</f>
        <v/>
      </c>
      <c r="D77" s="57" t="str">
        <f>IFERROR(IF($E77="男",(VLOOKUP($A77,男子選手!$B$5:$E$103,4,FALSE)),VLOOKUP($A77,女子選手!$B$5:$E$103,4,FALSE)),"")</f>
        <v/>
      </c>
      <c r="E77" s="83" t="s">
        <v>155</v>
      </c>
      <c r="F77" s="79" t="s">
        <v>155</v>
      </c>
      <c r="G77" s="83"/>
      <c r="H77" s="79" t="s">
        <v>155</v>
      </c>
      <c r="I77" s="84"/>
      <c r="J77" s="76"/>
      <c r="K77" s="80"/>
    </row>
    <row r="78" spans="1:11" x14ac:dyDescent="0.15">
      <c r="A78" s="77"/>
      <c r="B78" s="57" t="str">
        <f>IFERROR(IF($E78="男",(VLOOKUP($A78,男子選手!$B$5:$G$103,6,FALSE)),VLOOKUP($A78,女子選手!$B$5:$H$103,6,FALSE)),"")</f>
        <v/>
      </c>
      <c r="C78" s="57" t="str">
        <f>IFERROR(IF($E78="男",(VLOOKUP($A78,男子選手!$B$5:$D$103,3,FALSE)),VLOOKUP($A78,女子選手!$B$5:$D$103,3,FALSE)),"")</f>
        <v/>
      </c>
      <c r="D78" s="57" t="str">
        <f>IFERROR(IF($E78="男",(VLOOKUP($A78,男子選手!$B$5:$E$103,4,FALSE)),VLOOKUP($A78,女子選手!$B$5:$E$103,4,FALSE)),"")</f>
        <v/>
      </c>
      <c r="E78" s="83" t="s">
        <v>155</v>
      </c>
      <c r="F78" s="79" t="s">
        <v>155</v>
      </c>
      <c r="G78" s="83"/>
      <c r="H78" s="79" t="s">
        <v>155</v>
      </c>
      <c r="I78" s="84"/>
      <c r="J78" s="76"/>
      <c r="K78" s="80"/>
    </row>
    <row r="79" spans="1:11" x14ac:dyDescent="0.15">
      <c r="A79" s="77"/>
      <c r="B79" s="57" t="str">
        <f>IFERROR(IF($E79="男",(VLOOKUP($A79,男子選手!$B$5:$G$103,6,FALSE)),VLOOKUP($A79,女子選手!$B$5:$H$103,6,FALSE)),"")</f>
        <v/>
      </c>
      <c r="C79" s="57" t="str">
        <f>IFERROR(IF($E79="男",(VLOOKUP($A79,男子選手!$B$5:$D$103,3,FALSE)),VLOOKUP($A79,女子選手!$B$5:$D$103,3,FALSE)),"")</f>
        <v/>
      </c>
      <c r="D79" s="57" t="str">
        <f>IFERROR(IF($E79="男",(VLOOKUP($A79,男子選手!$B$5:$E$103,4,FALSE)),VLOOKUP($A79,女子選手!$B$5:$E$103,4,FALSE)),"")</f>
        <v/>
      </c>
      <c r="E79" s="83" t="s">
        <v>155</v>
      </c>
      <c r="F79" s="79" t="s">
        <v>155</v>
      </c>
      <c r="G79" s="83"/>
      <c r="H79" s="79" t="s">
        <v>155</v>
      </c>
      <c r="I79" s="84"/>
      <c r="J79" s="76"/>
      <c r="K79" s="80"/>
    </row>
    <row r="80" spans="1:11" x14ac:dyDescent="0.15">
      <c r="A80" s="77"/>
      <c r="B80" s="57" t="str">
        <f>IFERROR(IF($E80="男",(VLOOKUP($A80,男子選手!$B$5:$G$103,6,FALSE)),VLOOKUP($A80,女子選手!$B$5:$H$103,6,FALSE)),"")</f>
        <v/>
      </c>
      <c r="C80" s="57" t="str">
        <f>IFERROR(IF($E80="男",(VLOOKUP($A80,男子選手!$B$5:$D$103,3,FALSE)),VLOOKUP($A80,女子選手!$B$5:$D$103,3,FALSE)),"")</f>
        <v/>
      </c>
      <c r="D80" s="57" t="str">
        <f>IFERROR(IF($E80="男",(VLOOKUP($A80,男子選手!$B$5:$E$103,4,FALSE)),VLOOKUP($A80,女子選手!$B$5:$E$103,4,FALSE)),"")</f>
        <v/>
      </c>
      <c r="E80" s="83" t="s">
        <v>155</v>
      </c>
      <c r="F80" s="79" t="s">
        <v>155</v>
      </c>
      <c r="G80" s="83"/>
      <c r="H80" s="79" t="s">
        <v>155</v>
      </c>
      <c r="I80" s="84"/>
      <c r="J80" s="76"/>
      <c r="K80" s="80"/>
    </row>
    <row r="81" spans="1:11" x14ac:dyDescent="0.15">
      <c r="A81" s="77"/>
      <c r="B81" s="57" t="str">
        <f>IFERROR(IF($E81="男",(VLOOKUP($A81,男子選手!$B$5:$G$103,6,FALSE)),VLOOKUP($A81,女子選手!$B$5:$H$103,6,FALSE)),"")</f>
        <v/>
      </c>
      <c r="C81" s="57" t="str">
        <f>IFERROR(IF($E81="男",(VLOOKUP($A81,男子選手!$B$5:$D$103,3,FALSE)),VLOOKUP($A81,女子選手!$B$5:$D$103,3,FALSE)),"")</f>
        <v/>
      </c>
      <c r="D81" s="57" t="str">
        <f>IFERROR(IF($E81="男",(VLOOKUP($A81,男子選手!$B$5:$E$103,4,FALSE)),VLOOKUP($A81,女子選手!$B$5:$E$103,4,FALSE)),"")</f>
        <v/>
      </c>
      <c r="E81" s="83" t="s">
        <v>155</v>
      </c>
      <c r="F81" s="79" t="s">
        <v>155</v>
      </c>
      <c r="G81" s="83"/>
      <c r="H81" s="79" t="s">
        <v>155</v>
      </c>
      <c r="I81" s="84"/>
      <c r="J81" s="76"/>
      <c r="K81" s="80"/>
    </row>
    <row r="82" spans="1:11" x14ac:dyDescent="0.15">
      <c r="A82" s="77"/>
      <c r="B82" s="57" t="str">
        <f>IFERROR(IF($E82="男",(VLOOKUP($A82,男子選手!$B$5:$G$103,6,FALSE)),VLOOKUP($A82,女子選手!$B$5:$H$103,6,FALSE)),"")</f>
        <v/>
      </c>
      <c r="C82" s="57" t="str">
        <f>IFERROR(IF($E82="男",(VLOOKUP($A82,男子選手!$B$5:$D$103,3,FALSE)),VLOOKUP($A82,女子選手!$B$5:$D$103,3,FALSE)),"")</f>
        <v/>
      </c>
      <c r="D82" s="57" t="str">
        <f>IFERROR(IF($E82="男",(VLOOKUP($A82,男子選手!$B$5:$E$103,4,FALSE)),VLOOKUP($A82,女子選手!$B$5:$E$103,4,FALSE)),"")</f>
        <v/>
      </c>
      <c r="E82" s="83" t="s">
        <v>155</v>
      </c>
      <c r="F82" s="79" t="s">
        <v>155</v>
      </c>
      <c r="G82" s="83"/>
      <c r="H82" s="79" t="s">
        <v>155</v>
      </c>
      <c r="I82" s="84"/>
      <c r="J82" s="76"/>
      <c r="K82" s="80"/>
    </row>
    <row r="83" spans="1:11" x14ac:dyDescent="0.15">
      <c r="A83" s="77"/>
      <c r="B83" s="57" t="str">
        <f>IFERROR(IF($E83="男",(VLOOKUP($A83,男子選手!$B$5:$G$103,6,FALSE)),VLOOKUP($A83,女子選手!$B$5:$H$103,6,FALSE)),"")</f>
        <v/>
      </c>
      <c r="C83" s="57" t="str">
        <f>IFERROR(IF($E83="男",(VLOOKUP($A83,男子選手!$B$5:$D$103,3,FALSE)),VLOOKUP($A83,女子選手!$B$5:$D$103,3,FALSE)),"")</f>
        <v/>
      </c>
      <c r="D83" s="57" t="str">
        <f>IFERROR(IF($E83="男",(VLOOKUP($A83,男子選手!$B$5:$E$103,4,FALSE)),VLOOKUP($A83,女子選手!$B$5:$E$103,4,FALSE)),"")</f>
        <v/>
      </c>
      <c r="E83" s="83" t="s">
        <v>155</v>
      </c>
      <c r="F83" s="79" t="s">
        <v>155</v>
      </c>
      <c r="G83" s="83"/>
      <c r="H83" s="79" t="s">
        <v>155</v>
      </c>
      <c r="I83" s="84"/>
      <c r="J83" s="76"/>
      <c r="K83" s="80"/>
    </row>
    <row r="84" spans="1:11" x14ac:dyDescent="0.15">
      <c r="A84" s="77"/>
      <c r="B84" s="57" t="str">
        <f>IFERROR(IF($E84="男",(VLOOKUP($A84,男子選手!$B$5:$G$103,6,FALSE)),VLOOKUP($A84,女子選手!$B$5:$H$103,6,FALSE)),"")</f>
        <v/>
      </c>
      <c r="C84" s="57" t="str">
        <f>IFERROR(IF($E84="男",(VLOOKUP($A84,男子選手!$B$5:$D$103,3,FALSE)),VLOOKUP($A84,女子選手!$B$5:$D$103,3,FALSE)),"")</f>
        <v/>
      </c>
      <c r="D84" s="57" t="str">
        <f>IFERROR(IF($E84="男",(VLOOKUP($A84,男子選手!$B$5:$E$103,4,FALSE)),VLOOKUP($A84,女子選手!$B$5:$E$103,4,FALSE)),"")</f>
        <v/>
      </c>
      <c r="E84" s="83" t="s">
        <v>155</v>
      </c>
      <c r="F84" s="79" t="s">
        <v>155</v>
      </c>
      <c r="G84" s="83"/>
      <c r="H84" s="79" t="s">
        <v>155</v>
      </c>
      <c r="I84" s="84"/>
      <c r="J84" s="76"/>
      <c r="K84" s="80"/>
    </row>
    <row r="85" spans="1:11" x14ac:dyDescent="0.15">
      <c r="A85" s="77"/>
      <c r="B85" s="57" t="str">
        <f>IFERROR(IF($E85="男",(VLOOKUP($A85,男子選手!$B$5:$G$103,6,FALSE)),VLOOKUP($A85,女子選手!$B$5:$H$103,6,FALSE)),"")</f>
        <v/>
      </c>
      <c r="C85" s="57" t="str">
        <f>IFERROR(IF($E85="男",(VLOOKUP($A85,男子選手!$B$5:$D$103,3,FALSE)),VLOOKUP($A85,女子選手!$B$5:$D$103,3,FALSE)),"")</f>
        <v/>
      </c>
      <c r="D85" s="57" t="str">
        <f>IFERROR(IF($E85="男",(VLOOKUP($A85,男子選手!$B$5:$E$103,4,FALSE)),VLOOKUP($A85,女子選手!$B$5:$E$103,4,FALSE)),"")</f>
        <v/>
      </c>
      <c r="E85" s="83" t="s">
        <v>155</v>
      </c>
      <c r="F85" s="79" t="s">
        <v>155</v>
      </c>
      <c r="G85" s="83"/>
      <c r="H85" s="79" t="s">
        <v>155</v>
      </c>
      <c r="I85" s="84"/>
      <c r="J85" s="76"/>
      <c r="K85" s="80"/>
    </row>
    <row r="86" spans="1:11" x14ac:dyDescent="0.15">
      <c r="A86" s="77"/>
      <c r="B86" s="57" t="str">
        <f>IFERROR(IF($E86="男",(VLOOKUP($A86,男子選手!$B$5:$G$103,6,FALSE)),VLOOKUP($A86,女子選手!$B$5:$H$103,6,FALSE)),"")</f>
        <v/>
      </c>
      <c r="C86" s="57" t="str">
        <f>IFERROR(IF($E86="男",(VLOOKUP($A86,男子選手!$B$5:$D$103,3,FALSE)),VLOOKUP($A86,女子選手!$B$5:$D$103,3,FALSE)),"")</f>
        <v/>
      </c>
      <c r="D86" s="57" t="str">
        <f>IFERROR(IF($E86="男",(VLOOKUP($A86,男子選手!$B$5:$E$103,4,FALSE)),VLOOKUP($A86,女子選手!$B$5:$E$103,4,FALSE)),"")</f>
        <v/>
      </c>
      <c r="E86" s="83" t="s">
        <v>155</v>
      </c>
      <c r="F86" s="79" t="s">
        <v>155</v>
      </c>
      <c r="G86" s="83"/>
      <c r="H86" s="79" t="s">
        <v>155</v>
      </c>
      <c r="I86" s="84"/>
      <c r="J86" s="76"/>
      <c r="K86" s="80"/>
    </row>
    <row r="87" spans="1:11" x14ac:dyDescent="0.15">
      <c r="A87" s="77"/>
      <c r="B87" s="57" t="str">
        <f>IFERROR(IF($E87="男",(VLOOKUP($A87,男子選手!$B$5:$G$103,6,FALSE)),VLOOKUP($A87,女子選手!$B$5:$H$103,6,FALSE)),"")</f>
        <v/>
      </c>
      <c r="C87" s="57" t="str">
        <f>IFERROR(IF($E87="男",(VLOOKUP($A87,男子選手!$B$5:$D$103,3,FALSE)),VLOOKUP($A87,女子選手!$B$5:$D$103,3,FALSE)),"")</f>
        <v/>
      </c>
      <c r="D87" s="57" t="str">
        <f>IFERROR(IF($E87="男",(VLOOKUP($A87,男子選手!$B$5:$E$103,4,FALSE)),VLOOKUP($A87,女子選手!$B$5:$E$103,4,FALSE)),"")</f>
        <v/>
      </c>
      <c r="E87" s="83" t="s">
        <v>155</v>
      </c>
      <c r="F87" s="79" t="s">
        <v>155</v>
      </c>
      <c r="G87" s="83"/>
      <c r="H87" s="79" t="s">
        <v>155</v>
      </c>
      <c r="I87" s="84"/>
      <c r="J87" s="76"/>
      <c r="K87" s="80"/>
    </row>
    <row r="88" spans="1:11" x14ac:dyDescent="0.15">
      <c r="A88" s="77"/>
      <c r="B88" s="57" t="str">
        <f>IFERROR(IF($E88="男",(VLOOKUP($A88,男子選手!$B$5:$G$103,6,FALSE)),VLOOKUP($A88,女子選手!$B$5:$H$103,6,FALSE)),"")</f>
        <v/>
      </c>
      <c r="C88" s="57" t="str">
        <f>IFERROR(IF($E88="男",(VLOOKUP($A88,男子選手!$B$5:$D$103,3,FALSE)),VLOOKUP($A88,女子選手!$B$5:$D$103,3,FALSE)),"")</f>
        <v/>
      </c>
      <c r="D88" s="57" t="str">
        <f>IFERROR(IF($E88="男",(VLOOKUP($A88,男子選手!$B$5:$E$103,4,FALSE)),VLOOKUP($A88,女子選手!$B$5:$E$103,4,FALSE)),"")</f>
        <v/>
      </c>
      <c r="E88" s="83" t="s">
        <v>155</v>
      </c>
      <c r="F88" s="79" t="s">
        <v>155</v>
      </c>
      <c r="G88" s="83"/>
      <c r="H88" s="79" t="s">
        <v>155</v>
      </c>
      <c r="I88" s="84"/>
      <c r="J88" s="76"/>
      <c r="K88" s="80"/>
    </row>
    <row r="89" spans="1:11" x14ac:dyDescent="0.15">
      <c r="A89" s="77"/>
      <c r="B89" s="57" t="str">
        <f>IFERROR(IF($E89="男",(VLOOKUP($A89,男子選手!$B$5:$G$103,6,FALSE)),VLOOKUP($A89,女子選手!$B$5:$H$103,6,FALSE)),"")</f>
        <v/>
      </c>
      <c r="C89" s="57" t="str">
        <f>IFERROR(IF($E89="男",(VLOOKUP($A89,男子選手!$B$5:$D$103,3,FALSE)),VLOOKUP($A89,女子選手!$B$5:$D$103,3,FALSE)),"")</f>
        <v/>
      </c>
      <c r="D89" s="57" t="str">
        <f>IFERROR(IF($E89="男",(VLOOKUP($A89,男子選手!$B$5:$E$103,4,FALSE)),VLOOKUP($A89,女子選手!$B$5:$E$103,4,FALSE)),"")</f>
        <v/>
      </c>
      <c r="E89" s="83" t="s">
        <v>155</v>
      </c>
      <c r="F89" s="79" t="s">
        <v>155</v>
      </c>
      <c r="G89" s="83"/>
      <c r="H89" s="79" t="s">
        <v>155</v>
      </c>
      <c r="I89" s="84"/>
      <c r="J89" s="76"/>
      <c r="K89" s="80"/>
    </row>
    <row r="90" spans="1:11" x14ac:dyDescent="0.15">
      <c r="A90" s="77"/>
      <c r="B90" s="57" t="str">
        <f>IFERROR(IF($E90="男",(VLOOKUP($A90,男子選手!$B$5:$G$103,6,FALSE)),VLOOKUP($A90,女子選手!$B$5:$H$103,6,FALSE)),"")</f>
        <v/>
      </c>
      <c r="C90" s="57" t="str">
        <f>IFERROR(IF($E90="男",(VLOOKUP($A90,男子選手!$B$5:$D$103,3,FALSE)),VLOOKUP($A90,女子選手!$B$5:$D$103,3,FALSE)),"")</f>
        <v/>
      </c>
      <c r="D90" s="57" t="str">
        <f>IFERROR(IF($E90="男",(VLOOKUP($A90,男子選手!$B$5:$E$103,4,FALSE)),VLOOKUP($A90,女子選手!$B$5:$E$103,4,FALSE)),"")</f>
        <v/>
      </c>
      <c r="E90" s="83" t="s">
        <v>155</v>
      </c>
      <c r="F90" s="79" t="s">
        <v>155</v>
      </c>
      <c r="G90" s="83"/>
      <c r="H90" s="79" t="s">
        <v>155</v>
      </c>
      <c r="I90" s="84"/>
      <c r="J90" s="76"/>
      <c r="K90" s="80"/>
    </row>
    <row r="91" spans="1:11" x14ac:dyDescent="0.15">
      <c r="A91" s="77"/>
      <c r="B91" s="57" t="str">
        <f>IFERROR(IF($E91="男",(VLOOKUP($A91,男子選手!$B$5:$G$103,6,FALSE)),VLOOKUP($A91,女子選手!$B$5:$H$103,6,FALSE)),"")</f>
        <v/>
      </c>
      <c r="C91" s="57" t="str">
        <f>IFERROR(IF($E91="男",(VLOOKUP($A91,男子選手!$B$5:$D$103,3,FALSE)),VLOOKUP($A91,女子選手!$B$5:$D$103,3,FALSE)),"")</f>
        <v/>
      </c>
      <c r="D91" s="57" t="str">
        <f>IFERROR(IF($E91="男",(VLOOKUP($A91,男子選手!$B$5:$E$103,4,FALSE)),VLOOKUP($A91,女子選手!$B$5:$E$103,4,FALSE)),"")</f>
        <v/>
      </c>
      <c r="E91" s="83" t="s">
        <v>155</v>
      </c>
      <c r="F91" s="79" t="s">
        <v>155</v>
      </c>
      <c r="G91" s="83"/>
      <c r="H91" s="79" t="s">
        <v>155</v>
      </c>
      <c r="I91" s="84"/>
      <c r="J91" s="76"/>
      <c r="K91" s="80"/>
    </row>
    <row r="92" spans="1:11" x14ac:dyDescent="0.15">
      <c r="A92" s="77"/>
      <c r="B92" s="57" t="str">
        <f>IFERROR(IF($E92="男",(VLOOKUP($A92,男子選手!$B$5:$G$103,6,FALSE)),VLOOKUP($A92,女子選手!$B$5:$H$103,6,FALSE)),"")</f>
        <v/>
      </c>
      <c r="C92" s="57" t="str">
        <f>IFERROR(IF($E92="男",(VLOOKUP($A92,男子選手!$B$5:$D$103,3,FALSE)),VLOOKUP($A92,女子選手!$B$5:$D$103,3,FALSE)),"")</f>
        <v/>
      </c>
      <c r="D92" s="57" t="str">
        <f>IFERROR(IF($E92="男",(VLOOKUP($A92,男子選手!$B$5:$E$103,4,FALSE)),VLOOKUP($A92,女子選手!$B$5:$E$103,4,FALSE)),"")</f>
        <v/>
      </c>
      <c r="E92" s="83" t="s">
        <v>155</v>
      </c>
      <c r="F92" s="79" t="s">
        <v>155</v>
      </c>
      <c r="G92" s="83"/>
      <c r="H92" s="79" t="s">
        <v>155</v>
      </c>
      <c r="I92" s="84"/>
      <c r="J92" s="76"/>
      <c r="K92" s="80"/>
    </row>
    <row r="93" spans="1:11" x14ac:dyDescent="0.15">
      <c r="A93" s="77"/>
      <c r="B93" s="57" t="str">
        <f>IFERROR(IF($E93="男",(VLOOKUP($A93,男子選手!$B$5:$G$103,6,FALSE)),VLOOKUP($A93,女子選手!$B$5:$H$103,6,FALSE)),"")</f>
        <v/>
      </c>
      <c r="C93" s="57" t="str">
        <f>IFERROR(IF($E93="男",(VLOOKUP($A93,男子選手!$B$5:$D$103,3,FALSE)),VLOOKUP($A93,女子選手!$B$5:$D$103,3,FALSE)),"")</f>
        <v/>
      </c>
      <c r="D93" s="57" t="str">
        <f>IFERROR(IF($E93="男",(VLOOKUP($A93,男子選手!$B$5:$E$103,4,FALSE)),VLOOKUP($A93,女子選手!$B$5:$E$103,4,FALSE)),"")</f>
        <v/>
      </c>
      <c r="E93" s="83" t="s">
        <v>155</v>
      </c>
      <c r="F93" s="79" t="s">
        <v>155</v>
      </c>
      <c r="G93" s="83"/>
      <c r="H93" s="79" t="s">
        <v>155</v>
      </c>
      <c r="I93" s="84"/>
      <c r="J93" s="76"/>
      <c r="K93" s="80"/>
    </row>
    <row r="94" spans="1:11" x14ac:dyDescent="0.15">
      <c r="A94" s="77"/>
      <c r="B94" s="57" t="str">
        <f>IFERROR(IF($E94="男",(VLOOKUP($A94,男子選手!$B$5:$G$103,6,FALSE)),VLOOKUP($A94,女子選手!$B$5:$H$103,6,FALSE)),"")</f>
        <v/>
      </c>
      <c r="C94" s="57" t="str">
        <f>IFERROR(IF($E94="男",(VLOOKUP($A94,男子選手!$B$5:$D$103,3,FALSE)),VLOOKUP($A94,女子選手!$B$5:$D$103,3,FALSE)),"")</f>
        <v/>
      </c>
      <c r="D94" s="57" t="str">
        <f>IFERROR(IF($E94="男",(VLOOKUP($A94,男子選手!$B$5:$E$103,4,FALSE)),VLOOKUP($A94,女子選手!$B$5:$E$103,4,FALSE)),"")</f>
        <v/>
      </c>
      <c r="E94" s="83" t="s">
        <v>155</v>
      </c>
      <c r="F94" s="79" t="s">
        <v>155</v>
      </c>
      <c r="G94" s="83"/>
      <c r="H94" s="79" t="s">
        <v>155</v>
      </c>
      <c r="I94" s="84"/>
      <c r="J94" s="76"/>
      <c r="K94" s="80"/>
    </row>
    <row r="95" spans="1:11" x14ac:dyDescent="0.15">
      <c r="A95" s="77"/>
      <c r="B95" s="57" t="str">
        <f>IFERROR(IF($E95="男",(VLOOKUP($A95,男子選手!$B$5:$G$103,6,FALSE)),VLOOKUP($A95,女子選手!$B$5:$H$103,6,FALSE)),"")</f>
        <v/>
      </c>
      <c r="C95" s="57" t="str">
        <f>IFERROR(IF($E95="男",(VLOOKUP($A95,男子選手!$B$5:$D$103,3,FALSE)),VLOOKUP($A95,女子選手!$B$5:$D$103,3,FALSE)),"")</f>
        <v/>
      </c>
      <c r="D95" s="57" t="str">
        <f>IFERROR(IF($E95="男",(VLOOKUP($A95,男子選手!$B$5:$E$103,4,FALSE)),VLOOKUP($A95,女子選手!$B$5:$E$103,4,FALSE)),"")</f>
        <v/>
      </c>
      <c r="E95" s="83" t="s">
        <v>155</v>
      </c>
      <c r="F95" s="79" t="s">
        <v>155</v>
      </c>
      <c r="G95" s="83"/>
      <c r="H95" s="79" t="s">
        <v>155</v>
      </c>
      <c r="I95" s="84"/>
      <c r="J95" s="76"/>
      <c r="K95" s="80"/>
    </row>
    <row r="96" spans="1:11" x14ac:dyDescent="0.15">
      <c r="A96" s="77"/>
      <c r="B96" s="57" t="str">
        <f>IFERROR(IF($E96="男",(VLOOKUP($A96,男子選手!$B$5:$G$103,6,FALSE)),VLOOKUP($A96,女子選手!$B$5:$H$103,6,FALSE)),"")</f>
        <v/>
      </c>
      <c r="C96" s="57" t="str">
        <f>IFERROR(IF($E96="男",(VLOOKUP($A96,男子選手!$B$5:$D$103,3,FALSE)),VLOOKUP($A96,女子選手!$B$5:$D$103,3,FALSE)),"")</f>
        <v/>
      </c>
      <c r="D96" s="57" t="str">
        <f>IFERROR(IF($E96="男",(VLOOKUP($A96,男子選手!$B$5:$E$103,4,FALSE)),VLOOKUP($A96,女子選手!$B$5:$E$103,4,FALSE)),"")</f>
        <v/>
      </c>
      <c r="E96" s="83" t="s">
        <v>155</v>
      </c>
      <c r="F96" s="79" t="s">
        <v>155</v>
      </c>
      <c r="G96" s="83"/>
      <c r="H96" s="79" t="s">
        <v>155</v>
      </c>
      <c r="I96" s="84"/>
      <c r="J96" s="76"/>
      <c r="K96" s="80"/>
    </row>
    <row r="97" spans="1:11" x14ac:dyDescent="0.15">
      <c r="A97" s="77"/>
      <c r="B97" s="57" t="str">
        <f>IFERROR(IF($E97="男",(VLOOKUP($A97,男子選手!$B$5:$G$103,6,FALSE)),VLOOKUP($A97,女子選手!$B$5:$H$103,6,FALSE)),"")</f>
        <v/>
      </c>
      <c r="C97" s="57" t="str">
        <f>IFERROR(IF($E97="男",(VLOOKUP($A97,男子選手!$B$5:$D$103,3,FALSE)),VLOOKUP($A97,女子選手!$B$5:$D$103,3,FALSE)),"")</f>
        <v/>
      </c>
      <c r="D97" s="57" t="str">
        <f>IFERROR(IF($E97="男",(VLOOKUP($A97,男子選手!$B$5:$E$103,4,FALSE)),VLOOKUP($A97,女子選手!$B$5:$E$103,4,FALSE)),"")</f>
        <v/>
      </c>
      <c r="E97" s="83" t="s">
        <v>155</v>
      </c>
      <c r="F97" s="79" t="s">
        <v>155</v>
      </c>
      <c r="G97" s="83"/>
      <c r="H97" s="79" t="s">
        <v>155</v>
      </c>
      <c r="I97" s="84"/>
      <c r="J97" s="76"/>
      <c r="K97" s="80"/>
    </row>
    <row r="98" spans="1:11" x14ac:dyDescent="0.15">
      <c r="A98" s="77"/>
      <c r="B98" s="57" t="str">
        <f>IFERROR(IF($E98="男",(VLOOKUP($A98,男子選手!$B$5:$G$103,6,FALSE)),VLOOKUP($A98,女子選手!$B$5:$H$103,6,FALSE)),"")</f>
        <v/>
      </c>
      <c r="C98" s="57" t="str">
        <f>IFERROR(IF($E98="男",(VLOOKUP($A98,男子選手!$B$5:$D$103,3,FALSE)),VLOOKUP($A98,女子選手!$B$5:$D$103,3,FALSE)),"")</f>
        <v/>
      </c>
      <c r="D98" s="57" t="str">
        <f>IFERROR(IF($E98="男",(VLOOKUP($A98,男子選手!$B$5:$E$103,4,FALSE)),VLOOKUP($A98,女子選手!$B$5:$E$103,4,FALSE)),"")</f>
        <v/>
      </c>
      <c r="E98" s="83" t="s">
        <v>155</v>
      </c>
      <c r="F98" s="79" t="s">
        <v>155</v>
      </c>
      <c r="G98" s="83"/>
      <c r="H98" s="79" t="s">
        <v>155</v>
      </c>
      <c r="I98" s="84"/>
      <c r="J98" s="76"/>
      <c r="K98" s="80"/>
    </row>
    <row r="99" spans="1:11" x14ac:dyDescent="0.15">
      <c r="A99" s="77"/>
      <c r="B99" s="57" t="str">
        <f>IFERROR(IF($E99="男",(VLOOKUP($A99,男子選手!$B$5:$G$103,6,FALSE)),VLOOKUP($A99,女子選手!$B$5:$H$103,6,FALSE)),"")</f>
        <v/>
      </c>
      <c r="C99" s="57" t="str">
        <f>IFERROR(IF($E99="男",(VLOOKUP($A99,男子選手!$B$5:$D$103,3,FALSE)),VLOOKUP($A99,女子選手!$B$5:$D$103,3,FALSE)),"")</f>
        <v/>
      </c>
      <c r="D99" s="57" t="str">
        <f>IFERROR(IF($E99="男",(VLOOKUP($A99,男子選手!$B$5:$E$103,4,FALSE)),VLOOKUP($A99,女子選手!$B$5:$E$103,4,FALSE)),"")</f>
        <v/>
      </c>
      <c r="E99" s="83" t="s">
        <v>155</v>
      </c>
      <c r="F99" s="79" t="s">
        <v>155</v>
      </c>
      <c r="G99" s="83"/>
      <c r="H99" s="79" t="s">
        <v>155</v>
      </c>
      <c r="I99" s="84"/>
      <c r="J99" s="76"/>
      <c r="K99" s="80"/>
    </row>
    <row r="100" spans="1:11" x14ac:dyDescent="0.15">
      <c r="A100" s="78"/>
      <c r="B100" s="58" t="str">
        <f>IFERROR(IF($E100="男",(VLOOKUP($A100,男子選手!$B$5:$G$103,6,FALSE)),VLOOKUP($A100,女子選手!$B$5:$H$103,6,FALSE)),"")</f>
        <v/>
      </c>
      <c r="C100" s="58" t="str">
        <f>IFERROR(IF($E100="男",(VLOOKUP($A100,男子選手!$B$5:$D$103,3,FALSE)),VLOOKUP($A100,女子選手!$B$5:$D$103,3,FALSE)),"")</f>
        <v/>
      </c>
      <c r="D100" s="58" t="str">
        <f>IFERROR(IF($E100="男",(VLOOKUP($A100,男子選手!$B$5:$E$103,4,FALSE)),VLOOKUP($A100,女子選手!$B$5:$E$103,4,FALSE)),"")</f>
        <v/>
      </c>
      <c r="E100" s="85" t="s">
        <v>155</v>
      </c>
      <c r="F100" s="85" t="s">
        <v>155</v>
      </c>
      <c r="G100" s="85"/>
      <c r="H100" s="86" t="s">
        <v>155</v>
      </c>
      <c r="I100" s="87"/>
      <c r="J100" s="88"/>
      <c r="K100" s="89"/>
    </row>
    <row r="101" spans="1:11" x14ac:dyDescent="0.15">
      <c r="B101" t="str">
        <f>IFERROR(IF($E101="男",(VLOOKUP($A101,男子選手!$B$5:$G$103,6,FALSE)),VLOOKUP($A101,女子選手!$B$5:$H$103,6,FALSE)),"")</f>
        <v/>
      </c>
      <c r="C101" t="str">
        <f>IFERROR(IF($E101="男",(VLOOKUP($A101,男子選手!$B$5:$D$103,3,FALSE)),VLOOKUP($A101,女子選手!$B$5:$D$103,3,FALSE)),"")</f>
        <v/>
      </c>
      <c r="D101" t="str">
        <f>IFERROR(IF($E101="男",(VLOOKUP($A101,男子選手!$B$5:$E$103,4,FALSE)),VLOOKUP($A101,女子選手!$B$5:$E$103,4,FALSE)),"")</f>
        <v/>
      </c>
      <c r="E101" s="44" t="s">
        <v>155</v>
      </c>
      <c r="F101" s="44" t="s">
        <v>155</v>
      </c>
      <c r="H101" s="44" t="s">
        <v>155</v>
      </c>
    </row>
    <row r="102" spans="1:11" x14ac:dyDescent="0.15">
      <c r="B102" t="str">
        <f>IFERROR(IF($E102="男",(VLOOKUP($A102,男子選手!$B$5:$G$103,6,FALSE)),VLOOKUP($A102,女子選手!$B$5:$H$103,6,FALSE)),"")</f>
        <v/>
      </c>
      <c r="C102" t="str">
        <f>IFERROR(IF($E102="男",(VLOOKUP($A102,男子選手!$B$5:$D$103,3,FALSE)),VLOOKUP($A102,女子選手!$B$5:$D$103,3,FALSE)),"")</f>
        <v/>
      </c>
      <c r="D102" t="str">
        <f>IFERROR(IF($E102="男",(VLOOKUP($A102,男子選手!$B$5:$E$103,4,FALSE)),VLOOKUP($A102,女子選手!$B$5:$E$103,4,FALSE)),"")</f>
        <v/>
      </c>
      <c r="E102" s="44" t="s">
        <v>155</v>
      </c>
      <c r="F102" s="44" t="s">
        <v>155</v>
      </c>
      <c r="H102" s="44" t="s">
        <v>155</v>
      </c>
    </row>
    <row r="103" spans="1:11" x14ac:dyDescent="0.15">
      <c r="B103" t="str">
        <f>IFERROR(IF($E103="男",(VLOOKUP($A103,男子選手!$B$5:$G$103,6,FALSE)),VLOOKUP($A103,女子選手!$B$5:$H$103,6,FALSE)),"")</f>
        <v/>
      </c>
      <c r="C103" t="str">
        <f>IFERROR(IF($E103="男",(VLOOKUP($A103,男子選手!$B$5:$D$103,3,FALSE)),VLOOKUP($A103,女子選手!$B$5:$D$103,3,FALSE)),"")</f>
        <v/>
      </c>
      <c r="D103" t="str">
        <f>IFERROR(IF($E103="男",(VLOOKUP($A103,男子選手!$B$5:$E$103,4,FALSE)),VLOOKUP($A103,女子選手!$B$5:$E$103,4,FALSE)),"")</f>
        <v/>
      </c>
      <c r="E103" s="44" t="s">
        <v>155</v>
      </c>
      <c r="F103" s="44" t="s">
        <v>155</v>
      </c>
      <c r="H103" s="44" t="s">
        <v>155</v>
      </c>
    </row>
    <row r="104" spans="1:11" x14ac:dyDescent="0.15">
      <c r="B104" t="str">
        <f>IFERROR(IF($E104="男",(VLOOKUP($A104,男子選手!$B$5:$G$103,6,FALSE)),VLOOKUP($A104,女子選手!$B$5:$H$103,6,FALSE)),"")</f>
        <v/>
      </c>
      <c r="C104" t="str">
        <f>IFERROR(IF($E104="男",(VLOOKUP($A104,男子選手!$B$5:$D$103,3,FALSE)),VLOOKUP($A104,女子選手!$B$5:$D$103,3,FALSE)),"")</f>
        <v/>
      </c>
      <c r="D104" t="str">
        <f>IFERROR(IF($E104="男",(VLOOKUP($A104,男子選手!$B$5:$E$103,4,FALSE)),VLOOKUP($A104,女子選手!$B$5:$E$103,4,FALSE)),"")</f>
        <v/>
      </c>
      <c r="E104" s="44" t="s">
        <v>155</v>
      </c>
      <c r="F104" s="44" t="s">
        <v>155</v>
      </c>
      <c r="H104" s="44" t="s">
        <v>155</v>
      </c>
    </row>
    <row r="105" spans="1:11" x14ac:dyDescent="0.15">
      <c r="B105" t="str">
        <f>IFERROR(IF($E105="男",(VLOOKUP($A105,男子選手!$B$5:$G$103,6,FALSE)),VLOOKUP($A105,女子選手!$B$5:$H$103,6,FALSE)),"")</f>
        <v/>
      </c>
      <c r="C105" t="str">
        <f>IFERROR(IF($E105="男",(VLOOKUP($A105,男子選手!$B$5:$D$103,3,FALSE)),VLOOKUP($A105,女子選手!$B$5:$D$103,3,FALSE)),"")</f>
        <v/>
      </c>
      <c r="D105" t="str">
        <f>IFERROR(IF($E105="男",(VLOOKUP($A105,男子選手!$B$5:$E$103,4,FALSE)),VLOOKUP($A105,女子選手!$B$5:$E$103,4,FALSE)),"")</f>
        <v/>
      </c>
      <c r="E105" s="44" t="s">
        <v>155</v>
      </c>
      <c r="F105" s="44" t="s">
        <v>155</v>
      </c>
      <c r="H105" s="44" t="s">
        <v>155</v>
      </c>
    </row>
    <row r="106" spans="1:11" x14ac:dyDescent="0.15">
      <c r="B106" t="str">
        <f>IFERROR(IF($E106="男",(VLOOKUP($A106,男子選手!$B$5:$G$103,6,FALSE)),VLOOKUP($A106,女子選手!$B$5:$H$103,6,FALSE)),"")</f>
        <v/>
      </c>
      <c r="C106" t="str">
        <f>IFERROR(IF($E106="男",(VLOOKUP($A106,男子選手!$B$5:$D$103,3,FALSE)),VLOOKUP($A106,女子選手!$B$5:$D$103,3,FALSE)),"")</f>
        <v/>
      </c>
      <c r="D106" t="str">
        <f>IFERROR(IF($E106="男",(VLOOKUP($A106,男子選手!$B$5:$E$103,4,FALSE)),VLOOKUP($A106,女子選手!$B$5:$E$103,4,FALSE)),"")</f>
        <v/>
      </c>
      <c r="E106" s="44" t="s">
        <v>155</v>
      </c>
      <c r="F106" s="44" t="s">
        <v>155</v>
      </c>
      <c r="H106" s="44" t="s">
        <v>155</v>
      </c>
    </row>
    <row r="107" spans="1:11" x14ac:dyDescent="0.15">
      <c r="B107" t="str">
        <f>IFERROR(IF($E107="男",(VLOOKUP($A107,男子選手!$B$5:$G$103,6,FALSE)),VLOOKUP($A107,女子選手!$B$5:$H$103,6,FALSE)),"")</f>
        <v/>
      </c>
      <c r="C107" t="str">
        <f>IFERROR(IF($E107="男",(VLOOKUP($A107,男子選手!$B$5:$D$103,3,FALSE)),VLOOKUP($A107,女子選手!$B$5:$D$103,3,FALSE)),"")</f>
        <v/>
      </c>
      <c r="D107" t="str">
        <f>IFERROR(IF($E107="男",(VLOOKUP($A107,男子選手!$B$5:$E$103,4,FALSE)),VLOOKUP($A107,女子選手!$B$5:$E$103,4,FALSE)),"")</f>
        <v/>
      </c>
      <c r="E107" s="44" t="s">
        <v>155</v>
      </c>
      <c r="F107" s="44" t="s">
        <v>155</v>
      </c>
      <c r="H107" s="44" t="s">
        <v>155</v>
      </c>
    </row>
    <row r="108" spans="1:11" x14ac:dyDescent="0.15">
      <c r="B108" t="str">
        <f>IFERROR(IF($E108="男",(VLOOKUP($A108,男子選手!$B$5:$G$103,6,FALSE)),VLOOKUP($A108,女子選手!$B$5:$H$103,6,FALSE)),"")</f>
        <v/>
      </c>
      <c r="C108" t="str">
        <f>IFERROR(IF($E108="男",(VLOOKUP($A108,男子選手!$B$5:$D$103,3,FALSE)),VLOOKUP($A108,女子選手!$B$5:$D$103,3,FALSE)),"")</f>
        <v/>
      </c>
      <c r="D108" t="str">
        <f>IFERROR(IF($E108="男",(VLOOKUP($A108,男子選手!$B$5:$E$103,4,FALSE)),VLOOKUP($A108,女子選手!$B$5:$E$103,4,FALSE)),"")</f>
        <v/>
      </c>
      <c r="E108" s="44" t="s">
        <v>155</v>
      </c>
      <c r="F108" s="44" t="s">
        <v>155</v>
      </c>
      <c r="H108" s="44" t="s">
        <v>155</v>
      </c>
    </row>
    <row r="109" spans="1:11" x14ac:dyDescent="0.15">
      <c r="B109" t="str">
        <f>IFERROR(IF($E109="男",(VLOOKUP($A109,男子選手!$B$5:$G$103,6,FALSE)),VLOOKUP($A109,女子選手!$B$5:$H$103,6,FALSE)),"")</f>
        <v/>
      </c>
      <c r="C109" t="str">
        <f>IFERROR(IF($E109="男",(VLOOKUP($A109,男子選手!$B$5:$D$103,3,FALSE)),VLOOKUP($A109,女子選手!$B$5:$D$103,3,FALSE)),"")</f>
        <v/>
      </c>
      <c r="D109" t="str">
        <f>IFERROR(IF($E109="男",(VLOOKUP($A109,男子選手!$B$5:$E$103,4,FALSE)),VLOOKUP($A109,女子選手!$B$5:$E$103,4,FALSE)),"")</f>
        <v/>
      </c>
      <c r="E109" s="44" t="s">
        <v>155</v>
      </c>
      <c r="F109" s="44" t="s">
        <v>155</v>
      </c>
      <c r="H109" s="44" t="s">
        <v>155</v>
      </c>
    </row>
    <row r="110" spans="1:11" x14ac:dyDescent="0.15">
      <c r="B110" t="str">
        <f>IFERROR(IF($E110="男",(VLOOKUP($A110,男子選手!$B$5:$G$103,6,FALSE)),VLOOKUP($A110,女子選手!$B$5:$H$103,6,FALSE)),"")</f>
        <v/>
      </c>
      <c r="C110" t="str">
        <f>IFERROR(IF($E110="男",(VLOOKUP($A110,男子選手!$B$5:$D$103,3,FALSE)),VLOOKUP($A110,女子選手!$B$5:$D$103,3,FALSE)),"")</f>
        <v/>
      </c>
      <c r="D110" t="str">
        <f>IFERROR(IF($E110="男",(VLOOKUP($A110,男子選手!$B$5:$E$103,4,FALSE)),VLOOKUP($A110,女子選手!$B$5:$E$103,4,FALSE)),"")</f>
        <v/>
      </c>
      <c r="E110" s="44" t="s">
        <v>155</v>
      </c>
      <c r="F110" s="44" t="s">
        <v>155</v>
      </c>
      <c r="H110" s="44" t="s">
        <v>155</v>
      </c>
    </row>
    <row r="111" spans="1:11" x14ac:dyDescent="0.15">
      <c r="B111" t="str">
        <f>IFERROR(IF($E111="男",(VLOOKUP($A111,男子選手!$B$5:$G$103,6,FALSE)),VLOOKUP($A111,女子選手!$B$5:$H$103,6,FALSE)),"")</f>
        <v/>
      </c>
      <c r="C111" t="str">
        <f>IFERROR(IF($E111="男",(VLOOKUP($A111,男子選手!$B$5:$D$103,3,FALSE)),VLOOKUP($A111,女子選手!$B$5:$D$103,3,FALSE)),"")</f>
        <v/>
      </c>
      <c r="D111" t="str">
        <f>IFERROR(IF($E111="男",(VLOOKUP($A111,男子選手!$B$5:$E$103,4,FALSE)),VLOOKUP($A111,女子選手!$B$5:$E$103,4,FALSE)),"")</f>
        <v/>
      </c>
      <c r="E111" s="44" t="s">
        <v>155</v>
      </c>
      <c r="F111" s="44" t="s">
        <v>155</v>
      </c>
      <c r="H111" s="44" t="s">
        <v>155</v>
      </c>
    </row>
    <row r="112" spans="1:11" x14ac:dyDescent="0.15">
      <c r="B112" t="str">
        <f>IFERROR(IF($E112="男",(VLOOKUP($A112,男子選手!$B$5:$G$103,6,FALSE)),VLOOKUP($A112,女子選手!$B$5:$H$103,6,FALSE)),"")</f>
        <v/>
      </c>
      <c r="C112" t="str">
        <f>IFERROR(IF($E112="男",(VLOOKUP($A112,男子選手!$B$5:$D$103,3,FALSE)),VLOOKUP($A112,女子選手!$B$5:$D$103,3,FALSE)),"")</f>
        <v/>
      </c>
      <c r="D112" t="str">
        <f>IFERROR(IF($E112="男",(VLOOKUP($A112,男子選手!$B$5:$E$103,4,FALSE)),VLOOKUP($A112,女子選手!$B$5:$E$103,4,FALSE)),"")</f>
        <v/>
      </c>
      <c r="E112" s="44" t="s">
        <v>155</v>
      </c>
      <c r="F112" s="44" t="s">
        <v>155</v>
      </c>
      <c r="H112" s="44" t="s">
        <v>155</v>
      </c>
    </row>
    <row r="113" spans="2:8" x14ac:dyDescent="0.15">
      <c r="B113" t="str">
        <f>IFERROR(IF($E113="男",(VLOOKUP($A113,男子選手!$B$5:$G$103,6,FALSE)),VLOOKUP($A113,女子選手!$B$5:$H$103,6,FALSE)),"")</f>
        <v/>
      </c>
      <c r="C113" t="str">
        <f>IFERROR(IF($E113="男",(VLOOKUP($A113,男子選手!$B$5:$D$103,3,FALSE)),VLOOKUP($A113,女子選手!$B$5:$D$103,3,FALSE)),"")</f>
        <v/>
      </c>
      <c r="D113" t="str">
        <f>IFERROR(IF($E113="男",(VLOOKUP($A113,男子選手!$B$5:$E$103,4,FALSE)),VLOOKUP($A113,女子選手!$B$5:$E$103,4,FALSE)),"")</f>
        <v/>
      </c>
      <c r="E113" s="44" t="s">
        <v>155</v>
      </c>
      <c r="F113" s="44" t="s">
        <v>155</v>
      </c>
      <c r="H113" s="44" t="s">
        <v>155</v>
      </c>
    </row>
    <row r="114" spans="2:8" x14ac:dyDescent="0.15">
      <c r="B114" t="str">
        <f>IFERROR(IF($E114="男",(VLOOKUP($A114,男子選手!$B$5:$G$103,6,FALSE)),VLOOKUP($A114,女子選手!$B$5:$H$103,6,FALSE)),"")</f>
        <v/>
      </c>
      <c r="C114" t="str">
        <f>IFERROR(IF($E114="男",(VLOOKUP($A114,男子選手!$B$5:$D$103,3,FALSE)),VLOOKUP($A114,女子選手!$B$5:$D$103,3,FALSE)),"")</f>
        <v/>
      </c>
      <c r="D114" t="str">
        <f>IFERROR(IF($E114="男",(VLOOKUP($A114,男子選手!$B$5:$E$103,4,FALSE)),VLOOKUP($A114,女子選手!$B$5:$E$103,4,FALSE)),"")</f>
        <v/>
      </c>
      <c r="E114" s="44" t="s">
        <v>155</v>
      </c>
      <c r="F114" s="44" t="s">
        <v>155</v>
      </c>
      <c r="H114" s="44" t="s">
        <v>155</v>
      </c>
    </row>
    <row r="115" spans="2:8" x14ac:dyDescent="0.15">
      <c r="B115" t="str">
        <f>IFERROR(IF($E115="男",(VLOOKUP($A115,男子選手!$B$5:$G$103,6,FALSE)),VLOOKUP($A115,女子選手!$B$5:$H$103,6,FALSE)),"")</f>
        <v/>
      </c>
      <c r="C115" t="str">
        <f>IFERROR(IF($E115="男",(VLOOKUP($A115,男子選手!$B$5:$D$103,3,FALSE)),VLOOKUP($A115,女子選手!$B$5:$D$103,3,FALSE)),"")</f>
        <v/>
      </c>
      <c r="D115" t="str">
        <f>IFERROR(IF($E115="男",(VLOOKUP($A115,男子選手!$B$5:$E$103,4,FALSE)),VLOOKUP($A115,女子選手!$B$5:$E$103,4,FALSE)),"")</f>
        <v/>
      </c>
      <c r="E115" s="44" t="s">
        <v>155</v>
      </c>
      <c r="F115" s="44" t="s">
        <v>155</v>
      </c>
      <c r="H115" s="44" t="s">
        <v>155</v>
      </c>
    </row>
    <row r="116" spans="2:8" x14ac:dyDescent="0.15">
      <c r="B116" t="str">
        <f>IFERROR(IF($E116="男",(VLOOKUP($A116,男子選手!$B$5:$G$103,6,FALSE)),VLOOKUP($A116,女子選手!$B$5:$H$103,6,FALSE)),"")</f>
        <v/>
      </c>
      <c r="C116" t="str">
        <f>IFERROR(IF($E116="男",(VLOOKUP($A116,男子選手!$B$5:$D$103,3,FALSE)),VLOOKUP($A116,女子選手!$B$5:$D$103,3,FALSE)),"")</f>
        <v/>
      </c>
      <c r="D116" t="str">
        <f>IFERROR(IF($E116="男",(VLOOKUP($A116,男子選手!$B$5:$E$103,4,FALSE)),VLOOKUP($A116,女子選手!$B$5:$E$103,4,FALSE)),"")</f>
        <v/>
      </c>
      <c r="E116" s="44" t="s">
        <v>155</v>
      </c>
      <c r="F116" s="44" t="s">
        <v>155</v>
      </c>
      <c r="H116" s="44" t="s">
        <v>155</v>
      </c>
    </row>
    <row r="117" spans="2:8" x14ac:dyDescent="0.15">
      <c r="B117" t="str">
        <f>IFERROR(IF($E117="男",(VLOOKUP($A117,男子選手!$B$5:$G$103,6,FALSE)),VLOOKUP($A117,女子選手!$B$5:$H$103,6,FALSE)),"")</f>
        <v/>
      </c>
      <c r="C117" t="str">
        <f>IFERROR(IF($E117="男",(VLOOKUP($A117,男子選手!$B$5:$D$103,3,FALSE)),VLOOKUP($A117,女子選手!$B$5:$D$103,3,FALSE)),"")</f>
        <v/>
      </c>
      <c r="D117" t="str">
        <f>IFERROR(IF($E117="男",(VLOOKUP($A117,男子選手!$B$5:$E$103,4,FALSE)),VLOOKUP($A117,女子選手!$B$5:$E$103,4,FALSE)),"")</f>
        <v/>
      </c>
      <c r="E117" s="44" t="s">
        <v>155</v>
      </c>
      <c r="F117" s="44" t="s">
        <v>155</v>
      </c>
      <c r="H117" s="44" t="s">
        <v>155</v>
      </c>
    </row>
    <row r="118" spans="2:8" x14ac:dyDescent="0.15">
      <c r="B118" t="str">
        <f>IFERROR(IF($E118="男",(VLOOKUP($A118,男子選手!$B$5:$G$103,6,FALSE)),VLOOKUP($A118,女子選手!$B$5:$H$103,6,FALSE)),"")</f>
        <v/>
      </c>
      <c r="C118" t="str">
        <f>IFERROR(IF($E118="男",(VLOOKUP($A118,男子選手!$B$5:$D$103,3,FALSE)),VLOOKUP($A118,女子選手!$B$5:$D$103,3,FALSE)),"")</f>
        <v/>
      </c>
      <c r="D118" t="str">
        <f>IFERROR(IF($E118="男",(VLOOKUP($A118,男子選手!$B$5:$E$103,4,FALSE)),VLOOKUP($A118,女子選手!$B$5:$E$103,4,FALSE)),"")</f>
        <v/>
      </c>
      <c r="E118" s="44" t="s">
        <v>155</v>
      </c>
      <c r="F118" s="44" t="s">
        <v>155</v>
      </c>
      <c r="H118" s="44" t="s">
        <v>155</v>
      </c>
    </row>
    <row r="119" spans="2:8" x14ac:dyDescent="0.15">
      <c r="B119" t="str">
        <f>IFERROR(IF($E119="男",(VLOOKUP($A119,男子選手!$B$5:$G$103,6,FALSE)),VLOOKUP($A119,女子選手!$B$5:$H$103,6,FALSE)),"")</f>
        <v/>
      </c>
      <c r="C119" t="str">
        <f>IFERROR(IF($E119="男",(VLOOKUP($A119,男子選手!$B$5:$D$103,3,FALSE)),VLOOKUP($A119,女子選手!$B$5:$D$103,3,FALSE)),"")</f>
        <v/>
      </c>
      <c r="D119" t="str">
        <f>IFERROR(IF($E119="男",(VLOOKUP($A119,男子選手!$B$5:$E$103,4,FALSE)),VLOOKUP($A119,女子選手!$B$5:$E$103,4,FALSE)),"")</f>
        <v/>
      </c>
      <c r="E119" s="44" t="s">
        <v>155</v>
      </c>
      <c r="F119" s="44" t="s">
        <v>155</v>
      </c>
      <c r="H119" s="44" t="s">
        <v>155</v>
      </c>
    </row>
    <row r="120" spans="2:8" x14ac:dyDescent="0.15">
      <c r="B120" t="str">
        <f>IFERROR(IF($E120="男",(VLOOKUP($A120,男子選手!$B$5:$G$103,6,FALSE)),VLOOKUP($A120,女子選手!$B$5:$H$103,6,FALSE)),"")</f>
        <v/>
      </c>
      <c r="C120" t="str">
        <f>IFERROR(IF($E120="男",(VLOOKUP($A120,男子選手!$B$5:$D$103,3,FALSE)),VLOOKUP($A120,女子選手!$B$5:$D$103,3,FALSE)),"")</f>
        <v/>
      </c>
      <c r="D120" t="str">
        <f>IFERROR(IF($E120="男",(VLOOKUP($A120,男子選手!$B$5:$E$103,4,FALSE)),VLOOKUP($A120,女子選手!$B$5:$E$103,4,FALSE)),"")</f>
        <v/>
      </c>
      <c r="E120" s="44" t="s">
        <v>155</v>
      </c>
      <c r="F120" s="44" t="s">
        <v>155</v>
      </c>
      <c r="H120" s="44" t="s">
        <v>155</v>
      </c>
    </row>
    <row r="121" spans="2:8" x14ac:dyDescent="0.15">
      <c r="B121" t="str">
        <f>IFERROR(IF($E121="男",(VLOOKUP($A121,男子選手!$B$5:$G$103,6,FALSE)),VLOOKUP($A121,女子選手!$B$5:$H$103,6,FALSE)),"")</f>
        <v/>
      </c>
      <c r="C121" t="str">
        <f>IFERROR(IF($E121="男",(VLOOKUP($A121,男子選手!$B$5:$D$103,3,FALSE)),VLOOKUP($A121,女子選手!$B$5:$D$103,3,FALSE)),"")</f>
        <v/>
      </c>
      <c r="D121" t="str">
        <f>IFERROR(IF($E121="男",(VLOOKUP($A121,男子選手!$B$5:$E$103,4,FALSE)),VLOOKUP($A121,女子選手!$B$5:$E$103,4,FALSE)),"")</f>
        <v/>
      </c>
      <c r="E121" s="44" t="s">
        <v>155</v>
      </c>
      <c r="F121" s="44" t="s">
        <v>155</v>
      </c>
      <c r="H121" s="44" t="s">
        <v>155</v>
      </c>
    </row>
    <row r="122" spans="2:8" x14ac:dyDescent="0.15">
      <c r="B122" t="str">
        <f>IFERROR(IF($E122="男",(VLOOKUP($A122,男子選手!$B$5:$G$103,6,FALSE)),VLOOKUP($A122,女子選手!$B$5:$H$103,6,FALSE)),"")</f>
        <v/>
      </c>
      <c r="C122" t="str">
        <f>IFERROR(IF($E122="男",(VLOOKUP($A122,男子選手!$B$5:$D$103,3,FALSE)),VLOOKUP($A122,女子選手!$B$5:$D$103,3,FALSE)),"")</f>
        <v/>
      </c>
      <c r="D122" t="str">
        <f>IFERROR(IF($E122="男",(VLOOKUP($A122,男子選手!$B$5:$E$103,4,FALSE)),VLOOKUP($A122,女子選手!$B$5:$E$103,4,FALSE)),"")</f>
        <v/>
      </c>
      <c r="E122" s="44" t="s">
        <v>155</v>
      </c>
      <c r="F122" s="44" t="s">
        <v>155</v>
      </c>
      <c r="H122" s="44" t="s">
        <v>155</v>
      </c>
    </row>
    <row r="123" spans="2:8" x14ac:dyDescent="0.15">
      <c r="B123" t="str">
        <f>IFERROR(IF($E123="男",(VLOOKUP($A123,男子選手!$B$5:$G$103,6,FALSE)),VLOOKUP($A123,女子選手!$B$5:$H$103,6,FALSE)),"")</f>
        <v/>
      </c>
      <c r="C123" t="str">
        <f>IFERROR(IF($E123="男",(VLOOKUP($A123,男子選手!$B$5:$D$103,3,FALSE)),VLOOKUP($A123,女子選手!$B$5:$D$103,3,FALSE)),"")</f>
        <v/>
      </c>
      <c r="D123" t="str">
        <f>IFERROR(IF($E123="男",(VLOOKUP($A123,男子選手!$B$5:$E$103,4,FALSE)),VLOOKUP($A123,女子選手!$B$5:$E$103,4,FALSE)),"")</f>
        <v/>
      </c>
      <c r="E123" s="44" t="s">
        <v>155</v>
      </c>
      <c r="F123" s="44" t="s">
        <v>155</v>
      </c>
      <c r="H123" s="44" t="s">
        <v>155</v>
      </c>
    </row>
    <row r="124" spans="2:8" x14ac:dyDescent="0.15">
      <c r="B124" t="str">
        <f>IFERROR(IF($E124="男",(VLOOKUP($A124,男子選手!$B$5:$G$103,6,FALSE)),VLOOKUP($A124,女子選手!$B$5:$H$103,6,FALSE)),"")</f>
        <v/>
      </c>
      <c r="C124" t="str">
        <f>IFERROR(IF($E124="男",(VLOOKUP($A124,男子選手!$B$5:$D$103,3,FALSE)),VLOOKUP($A124,女子選手!$B$5:$D$103,3,FALSE)),"")</f>
        <v/>
      </c>
      <c r="D124" t="str">
        <f>IFERROR(IF($E124="男",(VLOOKUP($A124,男子選手!$B$5:$E$103,4,FALSE)),VLOOKUP($A124,女子選手!$B$5:$E$103,4,FALSE)),"")</f>
        <v/>
      </c>
      <c r="E124" s="44" t="s">
        <v>155</v>
      </c>
      <c r="F124" s="44" t="s">
        <v>155</v>
      </c>
      <c r="H124" s="44" t="s">
        <v>155</v>
      </c>
    </row>
    <row r="125" spans="2:8" x14ac:dyDescent="0.15">
      <c r="B125" t="str">
        <f>IFERROR(IF($E125="男",(VLOOKUP($A125,男子選手!$B$5:$G$103,6,FALSE)),VLOOKUP($A125,女子選手!$B$5:$H$103,6,FALSE)),"")</f>
        <v/>
      </c>
      <c r="C125" t="str">
        <f>IFERROR(IF($E125="男",(VLOOKUP($A125,男子選手!$B$5:$D$103,3,FALSE)),VLOOKUP($A125,女子選手!$B$5:$D$103,3,FALSE)),"")</f>
        <v/>
      </c>
      <c r="D125" t="str">
        <f>IFERROR(IF($E125="男",(VLOOKUP($A125,男子選手!$B$5:$E$103,4,FALSE)),VLOOKUP($A125,女子選手!$B$5:$E$103,4,FALSE)),"")</f>
        <v/>
      </c>
      <c r="E125" s="44" t="s">
        <v>155</v>
      </c>
      <c r="F125" s="44" t="s">
        <v>155</v>
      </c>
      <c r="H125" s="44" t="s">
        <v>155</v>
      </c>
    </row>
    <row r="126" spans="2:8" x14ac:dyDescent="0.15">
      <c r="B126" t="str">
        <f>IFERROR(IF($E126="男",(VLOOKUP($A126,男子選手!$B$5:$G$103,6,FALSE)),VLOOKUP($A126,女子選手!$B$5:$H$103,6,FALSE)),"")</f>
        <v/>
      </c>
      <c r="C126" t="str">
        <f>IFERROR(IF($E126="男",(VLOOKUP($A126,男子選手!$B$5:$D$103,3,FALSE)),VLOOKUP($A126,女子選手!$B$5:$D$103,3,FALSE)),"")</f>
        <v/>
      </c>
      <c r="D126" t="str">
        <f>IFERROR(IF($E126="男",(VLOOKUP($A126,男子選手!$B$5:$E$103,4,FALSE)),VLOOKUP($A126,女子選手!$B$5:$E$103,4,FALSE)),"")</f>
        <v/>
      </c>
      <c r="E126" s="44" t="s">
        <v>155</v>
      </c>
      <c r="F126" s="44" t="s">
        <v>155</v>
      </c>
      <c r="H126" s="44" t="s">
        <v>155</v>
      </c>
    </row>
    <row r="127" spans="2:8" x14ac:dyDescent="0.15">
      <c r="B127" t="str">
        <f>IFERROR(IF($E127="男",(VLOOKUP($A127,男子選手!$B$5:$G$103,6,FALSE)),VLOOKUP($A127,女子選手!$B$5:$H$103,6,FALSE)),"")</f>
        <v/>
      </c>
      <c r="C127" t="str">
        <f>IFERROR(IF($E127="男",(VLOOKUP($A127,男子選手!$B$5:$D$103,3,FALSE)),VLOOKUP($A127,女子選手!$B$5:$D$103,3,FALSE)),"")</f>
        <v/>
      </c>
      <c r="D127" t="str">
        <f>IFERROR(IF($E127="男",(VLOOKUP($A127,男子選手!$B$5:$E$103,4,FALSE)),VLOOKUP($A127,女子選手!$B$5:$E$103,4,FALSE)),"")</f>
        <v/>
      </c>
      <c r="E127" s="44" t="s">
        <v>155</v>
      </c>
      <c r="F127" s="44" t="s">
        <v>155</v>
      </c>
      <c r="H127" s="44" t="s">
        <v>155</v>
      </c>
    </row>
    <row r="128" spans="2:8" x14ac:dyDescent="0.15">
      <c r="B128" t="str">
        <f>IFERROR(IF($E128="男",(VLOOKUP($A128,男子選手!$B$5:$G$103,6,FALSE)),VLOOKUP($A128,女子選手!$B$5:$H$103,6,FALSE)),"")</f>
        <v/>
      </c>
      <c r="C128" t="str">
        <f>IFERROR(IF($E128="男",(VLOOKUP($A128,男子選手!$B$5:$D$103,3,FALSE)),VLOOKUP($A128,女子選手!$B$5:$D$103,3,FALSE)),"")</f>
        <v/>
      </c>
      <c r="D128" t="str">
        <f>IFERROR(IF($E128="男",(VLOOKUP($A128,男子選手!$B$5:$E$103,4,FALSE)),VLOOKUP($A128,女子選手!$B$5:$E$103,4,FALSE)),"")</f>
        <v/>
      </c>
      <c r="E128" s="44" t="s">
        <v>155</v>
      </c>
      <c r="F128" s="44" t="s">
        <v>155</v>
      </c>
      <c r="H128" s="44" t="s">
        <v>155</v>
      </c>
    </row>
    <row r="129" spans="2:8" x14ac:dyDescent="0.15">
      <c r="B129" t="str">
        <f>IFERROR(IF($E129="男",(VLOOKUP($A129,男子選手!$B$5:$G$103,6,FALSE)),VLOOKUP($A129,女子選手!$B$5:$H$103,6,FALSE)),"")</f>
        <v/>
      </c>
      <c r="C129" t="str">
        <f>IFERROR(IF($E129="男",(VLOOKUP($A129,男子選手!$B$5:$D$103,3,FALSE)),VLOOKUP($A129,女子選手!$B$5:$D$103,3,FALSE)),"")</f>
        <v/>
      </c>
      <c r="D129" t="str">
        <f>IFERROR(IF($E129="男",(VLOOKUP($A129,男子選手!$B$5:$E$103,4,FALSE)),VLOOKUP($A129,女子選手!$B$5:$E$103,4,FALSE)),"")</f>
        <v/>
      </c>
      <c r="E129" s="44" t="s">
        <v>155</v>
      </c>
      <c r="F129" s="44" t="s">
        <v>155</v>
      </c>
      <c r="H129" s="44" t="s">
        <v>155</v>
      </c>
    </row>
    <row r="130" spans="2:8" x14ac:dyDescent="0.15">
      <c r="B130" t="str">
        <f>IFERROR(IF($E130="男",(VLOOKUP($A130,男子選手!$B$5:$G$103,6,FALSE)),VLOOKUP($A130,女子選手!$B$5:$H$103,6,FALSE)),"")</f>
        <v/>
      </c>
      <c r="C130" t="str">
        <f>IFERROR(IF($E130="男",(VLOOKUP($A130,男子選手!$B$5:$D$103,3,FALSE)),VLOOKUP($A130,女子選手!$B$5:$D$103,3,FALSE)),"")</f>
        <v/>
      </c>
      <c r="D130" t="str">
        <f>IFERROR(IF($E130="男",(VLOOKUP($A130,男子選手!$B$5:$E$103,4,FALSE)),VLOOKUP($A130,女子選手!$B$5:$E$103,4,FALSE)),"")</f>
        <v/>
      </c>
      <c r="E130" s="44" t="s">
        <v>155</v>
      </c>
      <c r="F130" s="44" t="s">
        <v>155</v>
      </c>
      <c r="H130" s="44" t="s">
        <v>155</v>
      </c>
    </row>
    <row r="131" spans="2:8" x14ac:dyDescent="0.15">
      <c r="B131" t="str">
        <f>IFERROR(IF($E131="男",(VLOOKUP($A131,男子選手!$B$5:$G$103,6,FALSE)),VLOOKUP($A131,女子選手!$B$5:$H$103,6,FALSE)),"")</f>
        <v/>
      </c>
      <c r="C131" t="str">
        <f>IFERROR(IF($E131="男",(VLOOKUP($A131,男子選手!$B$5:$D$103,3,FALSE)),VLOOKUP($A131,女子選手!$B$5:$D$103,3,FALSE)),"")</f>
        <v/>
      </c>
      <c r="D131" t="str">
        <f>IFERROR(IF($E131="男",(VLOOKUP($A131,男子選手!$B$5:$E$103,4,FALSE)),VLOOKUP($A131,女子選手!$B$5:$E$103,4,FALSE)),"")</f>
        <v/>
      </c>
      <c r="E131" s="44" t="s">
        <v>155</v>
      </c>
      <c r="F131" s="44" t="s">
        <v>155</v>
      </c>
      <c r="H131" s="44" t="s">
        <v>155</v>
      </c>
    </row>
    <row r="132" spans="2:8" x14ac:dyDescent="0.15">
      <c r="B132" t="str">
        <f>IFERROR(IF($E132="男",(VLOOKUP($A132,男子選手!$B$5:$G$103,6,FALSE)),VLOOKUP($A132,女子選手!$B$5:$H$103,6,FALSE)),"")</f>
        <v/>
      </c>
      <c r="C132" t="str">
        <f>IFERROR(IF($E132="男",(VLOOKUP($A132,男子選手!$B$5:$D$103,3,FALSE)),VLOOKUP($A132,女子選手!$B$5:$D$103,3,FALSE)),"")</f>
        <v/>
      </c>
      <c r="D132" t="str">
        <f>IFERROR(IF($E132="男",(VLOOKUP($A132,男子選手!$B$5:$E$103,4,FALSE)),VLOOKUP($A132,女子選手!$B$5:$E$103,4,FALSE)),"")</f>
        <v/>
      </c>
      <c r="E132" s="44" t="s">
        <v>155</v>
      </c>
      <c r="F132" s="44" t="s">
        <v>155</v>
      </c>
      <c r="H132" s="44" t="s">
        <v>155</v>
      </c>
    </row>
    <row r="133" spans="2:8" x14ac:dyDescent="0.15">
      <c r="B133" t="str">
        <f>IFERROR(IF($E133="男",(VLOOKUP($A133,男子選手!$B$5:$G$103,6,FALSE)),VLOOKUP($A133,女子選手!$B$5:$H$103,6,FALSE)),"")</f>
        <v/>
      </c>
      <c r="C133" t="str">
        <f>IFERROR(IF($E133="男",(VLOOKUP($A133,男子選手!$B$5:$D$103,3,FALSE)),VLOOKUP($A133,女子選手!$B$5:$D$103,3,FALSE)),"")</f>
        <v/>
      </c>
      <c r="D133" t="str">
        <f>IFERROR(IF($E133="男",(VLOOKUP($A133,男子選手!$B$5:$E$103,4,FALSE)),VLOOKUP($A133,女子選手!$B$5:$E$103,4,FALSE)),"")</f>
        <v/>
      </c>
      <c r="E133" s="44" t="s">
        <v>155</v>
      </c>
      <c r="F133" s="44" t="s">
        <v>155</v>
      </c>
      <c r="H133" s="44" t="s">
        <v>155</v>
      </c>
    </row>
    <row r="134" spans="2:8" x14ac:dyDescent="0.15">
      <c r="B134" t="str">
        <f>IFERROR(IF($E134="男",(VLOOKUP($A134,男子選手!$B$5:$G$103,6,FALSE)),VLOOKUP($A134,女子選手!$B$5:$H$103,6,FALSE)),"")</f>
        <v/>
      </c>
      <c r="C134" t="str">
        <f>IFERROR(IF($E134="男",(VLOOKUP($A134,男子選手!$B$5:$D$103,3,FALSE)),VLOOKUP($A134,女子選手!$B$5:$D$103,3,FALSE)),"")</f>
        <v/>
      </c>
      <c r="D134" t="str">
        <f>IFERROR(IF($E134="男",(VLOOKUP($A134,男子選手!$B$5:$E$103,4,FALSE)),VLOOKUP($A134,女子選手!$B$5:$E$103,4,FALSE)),"")</f>
        <v/>
      </c>
      <c r="E134" s="44" t="s">
        <v>155</v>
      </c>
      <c r="F134" s="44" t="s">
        <v>155</v>
      </c>
      <c r="H134" s="44" t="s">
        <v>155</v>
      </c>
    </row>
    <row r="135" spans="2:8" x14ac:dyDescent="0.15">
      <c r="B135" t="str">
        <f>IFERROR(IF($E135="男",(VLOOKUP($A135,男子選手!$B$5:$G$103,6,FALSE)),VLOOKUP($A135,女子選手!$B$5:$H$103,6,FALSE)),"")</f>
        <v/>
      </c>
      <c r="C135" t="str">
        <f>IFERROR(IF($E135="男",(VLOOKUP($A135,男子選手!$B$5:$D$103,3,FALSE)),VLOOKUP($A135,女子選手!$B$5:$D$103,3,FALSE)),"")</f>
        <v/>
      </c>
      <c r="D135" t="str">
        <f>IFERROR(IF($E135="男",(VLOOKUP($A135,男子選手!$B$5:$E$103,4,FALSE)),VLOOKUP($A135,女子選手!$B$5:$E$103,4,FALSE)),"")</f>
        <v/>
      </c>
      <c r="E135" s="44" t="s">
        <v>155</v>
      </c>
      <c r="F135" s="44" t="s">
        <v>155</v>
      </c>
      <c r="H135" s="44" t="s">
        <v>155</v>
      </c>
    </row>
    <row r="136" spans="2:8" x14ac:dyDescent="0.15">
      <c r="B136" t="str">
        <f>IFERROR(IF($E136="男",(VLOOKUP($A136,男子選手!$B$5:$G$103,6,FALSE)),VLOOKUP($A136,女子選手!$B$5:$H$103,6,FALSE)),"")</f>
        <v/>
      </c>
      <c r="C136" t="str">
        <f>IFERROR(IF($E136="男",(VLOOKUP($A136,男子選手!$B$5:$D$103,3,FALSE)),VLOOKUP($A136,女子選手!$B$5:$D$103,3,FALSE)),"")</f>
        <v/>
      </c>
      <c r="D136" t="str">
        <f>IFERROR(IF($E136="男",(VLOOKUP($A136,男子選手!$B$5:$E$103,4,FALSE)),VLOOKUP($A136,女子選手!$B$5:$E$103,4,FALSE)),"")</f>
        <v/>
      </c>
      <c r="E136" s="44" t="s">
        <v>155</v>
      </c>
      <c r="F136" s="44" t="s">
        <v>155</v>
      </c>
      <c r="H136" s="44" t="s">
        <v>155</v>
      </c>
    </row>
    <row r="137" spans="2:8" x14ac:dyDescent="0.15">
      <c r="B137" t="str">
        <f>IFERROR(IF($E137="男",(VLOOKUP($A137,男子選手!$B$5:$G$103,6,FALSE)),VLOOKUP($A137,女子選手!$B$5:$H$103,6,FALSE)),"")</f>
        <v/>
      </c>
      <c r="C137" t="str">
        <f>IFERROR(IF($E137="男",(VLOOKUP($A137,男子選手!$B$5:$D$103,3,FALSE)),VLOOKUP($A137,女子選手!$B$5:$D$103,3,FALSE)),"")</f>
        <v/>
      </c>
      <c r="D137" t="str">
        <f>IFERROR(IF($E137="男",(VLOOKUP($A137,男子選手!$B$5:$E$103,4,FALSE)),VLOOKUP($A137,女子選手!$B$5:$E$103,4,FALSE)),"")</f>
        <v/>
      </c>
      <c r="E137" s="44" t="s">
        <v>155</v>
      </c>
      <c r="F137" s="44" t="s">
        <v>155</v>
      </c>
      <c r="H137" s="44" t="s">
        <v>155</v>
      </c>
    </row>
    <row r="138" spans="2:8" x14ac:dyDescent="0.15">
      <c r="B138" t="str">
        <f>IFERROR(IF($E138="男",(VLOOKUP($A138,男子選手!$B$5:$G$103,6,FALSE)),VLOOKUP($A138,女子選手!$B$5:$H$103,6,FALSE)),"")</f>
        <v/>
      </c>
      <c r="C138" t="str">
        <f>IFERROR(IF($E138="男",(VLOOKUP($A138,男子選手!$B$5:$D$103,3,FALSE)),VLOOKUP($A138,女子選手!$B$5:$D$103,3,FALSE)),"")</f>
        <v/>
      </c>
      <c r="D138" t="str">
        <f>IFERROR(IF($E138="男",(VLOOKUP($A138,男子選手!$B$5:$E$103,4,FALSE)),VLOOKUP($A138,女子選手!$B$5:$E$103,4,FALSE)),"")</f>
        <v/>
      </c>
      <c r="E138" s="44" t="s">
        <v>155</v>
      </c>
      <c r="F138" s="44" t="s">
        <v>155</v>
      </c>
      <c r="H138" s="44" t="s">
        <v>155</v>
      </c>
    </row>
    <row r="139" spans="2:8" x14ac:dyDescent="0.15">
      <c r="B139" t="str">
        <f>IFERROR(IF($E139="男",(VLOOKUP($A139,男子選手!$B$5:$G$103,6,FALSE)),VLOOKUP($A139,女子選手!$B$5:$H$103,6,FALSE)),"")</f>
        <v/>
      </c>
      <c r="C139" t="str">
        <f>IFERROR(IF($E139="男",(VLOOKUP($A139,男子選手!$B$5:$D$103,3,FALSE)),VLOOKUP($A139,女子選手!$B$5:$D$103,3,FALSE)),"")</f>
        <v/>
      </c>
      <c r="D139" t="str">
        <f>IFERROR(IF($E139="男",(VLOOKUP($A139,男子選手!$B$5:$E$103,4,FALSE)),VLOOKUP($A139,女子選手!$B$5:$E$103,4,FALSE)),"")</f>
        <v/>
      </c>
      <c r="E139" s="44" t="s">
        <v>155</v>
      </c>
      <c r="F139" s="44" t="s">
        <v>155</v>
      </c>
      <c r="H139" s="44" t="s">
        <v>155</v>
      </c>
    </row>
    <row r="140" spans="2:8" x14ac:dyDescent="0.15">
      <c r="B140" t="str">
        <f>IFERROR(IF($E140="男",(VLOOKUP($A140,男子選手!$B$5:$G$103,6,FALSE)),VLOOKUP($A140,女子選手!$B$5:$H$103,6,FALSE)),"")</f>
        <v/>
      </c>
      <c r="C140" t="str">
        <f>IFERROR(IF($E140="男",(VLOOKUP($A140,男子選手!$B$5:$D$103,3,FALSE)),VLOOKUP($A140,女子選手!$B$5:$D$103,3,FALSE)),"")</f>
        <v/>
      </c>
      <c r="D140" t="str">
        <f>IFERROR(IF($E140="男",(VLOOKUP($A140,男子選手!$B$5:$E$103,4,FALSE)),VLOOKUP($A140,女子選手!$B$5:$E$103,4,FALSE)),"")</f>
        <v/>
      </c>
      <c r="E140" s="44" t="s">
        <v>155</v>
      </c>
      <c r="F140" s="44" t="s">
        <v>155</v>
      </c>
      <c r="H140" s="44" t="s">
        <v>155</v>
      </c>
    </row>
    <row r="141" spans="2:8" x14ac:dyDescent="0.15">
      <c r="B141" t="str">
        <f>IFERROR(IF($E141="男",(VLOOKUP($A141,男子選手!$B$5:$G$103,6,FALSE)),VLOOKUP($A141,女子選手!$B$5:$H$103,6,FALSE)),"")</f>
        <v/>
      </c>
      <c r="C141" t="str">
        <f>IFERROR(IF($E141="男",(VLOOKUP($A141,男子選手!$B$5:$D$103,3,FALSE)),VLOOKUP($A141,女子選手!$B$5:$D$103,3,FALSE)),"")</f>
        <v/>
      </c>
      <c r="D141" t="str">
        <f>IFERROR(IF($E141="男",(VLOOKUP($A141,男子選手!$B$5:$E$103,4,FALSE)),VLOOKUP($A141,女子選手!$B$5:$E$103,4,FALSE)),"")</f>
        <v/>
      </c>
      <c r="E141" s="44" t="s">
        <v>155</v>
      </c>
      <c r="F141" s="44" t="s">
        <v>155</v>
      </c>
      <c r="H141" s="44" t="s">
        <v>155</v>
      </c>
    </row>
    <row r="142" spans="2:8" x14ac:dyDescent="0.15">
      <c r="B142" t="str">
        <f>IFERROR(IF($E142="男",(VLOOKUP($A142,男子選手!$B$5:$G$103,6,FALSE)),VLOOKUP($A142,女子選手!$B$5:$H$103,6,FALSE)),"")</f>
        <v/>
      </c>
      <c r="C142" t="str">
        <f>IFERROR(IF($E142="男",(VLOOKUP($A142,男子選手!$B$5:$D$103,3,FALSE)),VLOOKUP($A142,女子選手!$B$5:$D$103,3,FALSE)),"")</f>
        <v/>
      </c>
      <c r="D142" t="str">
        <f>IFERROR(IF($E142="男",(VLOOKUP($A142,男子選手!$B$5:$E$103,4,FALSE)),VLOOKUP($A142,女子選手!$B$5:$E$103,4,FALSE)),"")</f>
        <v/>
      </c>
      <c r="E142" s="44" t="s">
        <v>155</v>
      </c>
      <c r="F142" s="44" t="s">
        <v>155</v>
      </c>
      <c r="H142" s="44" t="s">
        <v>155</v>
      </c>
    </row>
    <row r="143" spans="2:8" x14ac:dyDescent="0.15">
      <c r="B143" t="str">
        <f>IFERROR(IF($E143="男",(VLOOKUP($A143,男子選手!$B$5:$G$103,6,FALSE)),VLOOKUP($A143,女子選手!$B$5:$H$103,6,FALSE)),"")</f>
        <v/>
      </c>
      <c r="C143" t="str">
        <f>IFERROR(IF($E143="男",(VLOOKUP($A143,男子選手!$B$5:$D$103,3,FALSE)),VLOOKUP($A143,女子選手!$B$5:$D$103,3,FALSE)),"")</f>
        <v/>
      </c>
      <c r="D143" t="str">
        <f>IFERROR(IF($E143="男",(VLOOKUP($A143,男子選手!$B$5:$E$103,4,FALSE)),VLOOKUP($A143,女子選手!$B$5:$E$103,4,FALSE)),"")</f>
        <v/>
      </c>
      <c r="E143" s="44" t="s">
        <v>155</v>
      </c>
      <c r="F143" s="44" t="s">
        <v>155</v>
      </c>
      <c r="H143" s="44" t="s">
        <v>155</v>
      </c>
    </row>
    <row r="144" spans="2:8" x14ac:dyDescent="0.15">
      <c r="B144" t="str">
        <f>IFERROR(IF($E144="男",(VLOOKUP($A144,男子選手!$B$5:$G$103,6,FALSE)),VLOOKUP($A144,女子選手!$B$5:$H$103,6,FALSE)),"")</f>
        <v/>
      </c>
      <c r="C144" t="str">
        <f>IFERROR(IF($E144="男",(VLOOKUP($A144,男子選手!$B$5:$D$103,3,FALSE)),VLOOKUP($A144,女子選手!$B$5:$D$103,3,FALSE)),"")</f>
        <v/>
      </c>
      <c r="D144" t="str">
        <f>IFERROR(IF($E144="男",(VLOOKUP($A144,男子選手!$B$5:$E$103,4,FALSE)),VLOOKUP($A144,女子選手!$B$5:$E$103,4,FALSE)),"")</f>
        <v/>
      </c>
      <c r="E144" s="44" t="s">
        <v>155</v>
      </c>
      <c r="F144" s="44" t="s">
        <v>155</v>
      </c>
      <c r="H144" s="44" t="s">
        <v>155</v>
      </c>
    </row>
    <row r="145" spans="2:8" x14ac:dyDescent="0.15">
      <c r="B145" t="str">
        <f>IFERROR(IF($E145="男",(VLOOKUP($A145,男子選手!$B$5:$G$103,6,FALSE)),VLOOKUP($A145,女子選手!$B$5:$H$103,6,FALSE)),"")</f>
        <v/>
      </c>
      <c r="C145" t="str">
        <f>IFERROR(IF($E145="男",(VLOOKUP($A145,男子選手!$B$5:$D$103,3,FALSE)),VLOOKUP($A145,女子選手!$B$5:$D$103,3,FALSE)),"")</f>
        <v/>
      </c>
      <c r="D145" t="str">
        <f>IFERROR(IF($E145="男",(VLOOKUP($A145,男子選手!$B$5:$E$103,4,FALSE)),VLOOKUP($A145,女子選手!$B$5:$E$103,4,FALSE)),"")</f>
        <v/>
      </c>
      <c r="E145" s="44" t="s">
        <v>155</v>
      </c>
      <c r="F145" s="44" t="s">
        <v>155</v>
      </c>
      <c r="H145" s="44" t="s">
        <v>155</v>
      </c>
    </row>
    <row r="146" spans="2:8" x14ac:dyDescent="0.15">
      <c r="B146" t="str">
        <f>IFERROR(IF($E146="男",(VLOOKUP($A146,男子選手!$B$5:$G$103,6,FALSE)),VLOOKUP($A146,女子選手!$B$5:$H$103,6,FALSE)),"")</f>
        <v/>
      </c>
      <c r="C146" t="str">
        <f>IFERROR(IF($E146="男",(VLOOKUP($A146,男子選手!$B$5:$D$103,3,FALSE)),VLOOKUP($A146,女子選手!$B$5:$D$103,3,FALSE)),"")</f>
        <v/>
      </c>
      <c r="D146" t="str">
        <f>IFERROR(IF($E146="男",(VLOOKUP($A146,男子選手!$B$5:$E$103,4,FALSE)),VLOOKUP($A146,女子選手!$B$5:$E$103,4,FALSE)),"")</f>
        <v/>
      </c>
      <c r="E146" s="44" t="s">
        <v>155</v>
      </c>
      <c r="F146" s="44" t="s">
        <v>155</v>
      </c>
      <c r="H146" s="44" t="s">
        <v>155</v>
      </c>
    </row>
    <row r="147" spans="2:8" x14ac:dyDescent="0.15">
      <c r="B147" t="str">
        <f>IFERROR(IF($E147="男",(VLOOKUP($A147,男子選手!$B$5:$G$103,6,FALSE)),VLOOKUP($A147,女子選手!$B$5:$H$103,6,FALSE)),"")</f>
        <v/>
      </c>
      <c r="C147" t="str">
        <f>IFERROR(IF($E147="男",(VLOOKUP($A147,男子選手!$B$5:$D$103,3,FALSE)),VLOOKUP($A147,女子選手!$B$5:$D$103,3,FALSE)),"")</f>
        <v/>
      </c>
      <c r="D147" t="str">
        <f>IFERROR(IF($E147="男",(VLOOKUP($A147,男子選手!$B$5:$E$103,4,FALSE)),VLOOKUP($A147,女子選手!$B$5:$E$103,4,FALSE)),"")</f>
        <v/>
      </c>
      <c r="E147" s="44" t="s">
        <v>155</v>
      </c>
      <c r="F147" s="44" t="s">
        <v>155</v>
      </c>
      <c r="H147" s="44" t="s">
        <v>155</v>
      </c>
    </row>
    <row r="148" spans="2:8" x14ac:dyDescent="0.15">
      <c r="B148" t="str">
        <f>IFERROR(IF($E148="男",(VLOOKUP($A148,男子選手!$B$5:$G$103,6,FALSE)),VLOOKUP($A148,女子選手!$B$5:$H$103,6,FALSE)),"")</f>
        <v/>
      </c>
      <c r="C148" t="str">
        <f>IFERROR(IF($E148="男",(VLOOKUP($A148,男子選手!$B$5:$D$103,3,FALSE)),VLOOKUP($A148,女子選手!$B$5:$D$103,3,FALSE)),"")</f>
        <v/>
      </c>
      <c r="D148" t="str">
        <f>IFERROR(IF($E148="男",(VLOOKUP($A148,男子選手!$B$5:$E$103,4,FALSE)),VLOOKUP($A148,女子選手!$B$5:$E$103,4,FALSE)),"")</f>
        <v/>
      </c>
      <c r="E148" s="44" t="s">
        <v>155</v>
      </c>
      <c r="F148" s="44" t="s">
        <v>155</v>
      </c>
      <c r="H148" s="44" t="s">
        <v>155</v>
      </c>
    </row>
    <row r="149" spans="2:8" x14ac:dyDescent="0.15">
      <c r="B149" t="str">
        <f>IFERROR(IF($E149="男",(VLOOKUP($A149,男子選手!$B$5:$G$103,6,FALSE)),VLOOKUP($A149,女子選手!$B$5:$H$103,6,FALSE)),"")</f>
        <v/>
      </c>
      <c r="C149" t="str">
        <f>IFERROR(IF($E149="男",(VLOOKUP($A149,男子選手!$B$5:$D$103,3,FALSE)),VLOOKUP($A149,女子選手!$B$5:$D$103,3,FALSE)),"")</f>
        <v/>
      </c>
      <c r="D149" t="str">
        <f>IFERROR(IF($E149="男",(VLOOKUP($A149,男子選手!$B$5:$E$103,4,FALSE)),VLOOKUP($A149,女子選手!$B$5:$E$103,4,FALSE)),"")</f>
        <v/>
      </c>
      <c r="E149" s="44" t="s">
        <v>155</v>
      </c>
      <c r="F149" s="44" t="s">
        <v>155</v>
      </c>
      <c r="H149" s="44" t="s">
        <v>155</v>
      </c>
    </row>
    <row r="150" spans="2:8" x14ac:dyDescent="0.15">
      <c r="B150" t="str">
        <f>IFERROR(IF($E150="男",(VLOOKUP($A150,男子選手!$B$5:$G$103,6,FALSE)),VLOOKUP($A150,女子選手!$B$5:$H$103,6,FALSE)),"")</f>
        <v/>
      </c>
      <c r="C150" t="str">
        <f>IFERROR(IF($E150="男",(VLOOKUP($A150,男子選手!$B$5:$D$103,3,FALSE)),VLOOKUP($A150,女子選手!$B$5:$D$103,3,FALSE)),"")</f>
        <v/>
      </c>
      <c r="D150" t="str">
        <f>IFERROR(IF($E150="男",(VLOOKUP($A150,男子選手!$B$5:$E$103,4,FALSE)),VLOOKUP($A150,女子選手!$B$5:$E$103,4,FALSE)),"")</f>
        <v/>
      </c>
      <c r="E150" s="44" t="s">
        <v>155</v>
      </c>
      <c r="F150" s="44" t="s">
        <v>155</v>
      </c>
      <c r="H150" s="44" t="s">
        <v>155</v>
      </c>
    </row>
  </sheetData>
  <sheetProtection sheet="1" selectLockedCells="1"/>
  <phoneticPr fontId="1"/>
  <dataValidations count="1">
    <dataValidation type="whole" allowBlank="1" showInputMessage="1" showErrorMessage="1" sqref="G2:G152 I2:I150" xr:uid="{00000000-0002-0000-0100-000000000000}">
      <formula1>100</formula1>
      <formula2>300000</formula2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B2:D15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1000000}">
          <x14:formula1>
            <xm:f>種目!$B$1:$B$21</xm:f>
          </x14:formula1>
          <xm:sqref>H2:H150 F2:F150</xm:sqref>
        </x14:dataValidation>
        <x14:dataValidation type="list" allowBlank="1" showInputMessage="1" showErrorMessage="1" xr:uid="{00000000-0002-0000-0100-000002000000}">
          <x14:formula1>
            <xm:f>種目!$G$1:$G$3</xm:f>
          </x14:formula1>
          <xm:sqref>E2:E150</xm:sqref>
        </x14:dataValidation>
        <x14:dataValidation type="list" allowBlank="1" showInputMessage="1" showErrorMessage="1" xr:uid="{00000000-0002-0000-0100-000003000000}">
          <x14:formula1>
            <xm:f>種目!$I$2:$I$13</xm:f>
          </x14:formula1>
          <xm:sqref>J2:K100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</sheetPr>
  <dimension ref="A1:M116"/>
  <sheetViews>
    <sheetView workbookViewId="0">
      <selection activeCell="F9" sqref="F9"/>
    </sheetView>
  </sheetViews>
  <sheetFormatPr defaultRowHeight="13.5" x14ac:dyDescent="0.15"/>
  <cols>
    <col min="1" max="1" width="4.5" bestFit="1" customWidth="1"/>
    <col min="3" max="3" width="20.25" customWidth="1"/>
    <col min="4" max="5" width="5.25" bestFit="1" customWidth="1"/>
    <col min="6" max="9" width="12.625" customWidth="1"/>
    <col min="10" max="10" width="2.5" customWidth="1"/>
    <col min="11" max="11" width="9.625" bestFit="1" customWidth="1"/>
    <col min="12" max="13" width="6.375" customWidth="1"/>
  </cols>
  <sheetData>
    <row r="1" spans="1:13" x14ac:dyDescent="0.15">
      <c r="A1" s="120" t="s">
        <v>734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2"/>
    </row>
    <row r="2" spans="1:13" ht="14.25" thickBo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</row>
    <row r="3" spans="1:13" ht="9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L3" s="126" t="s">
        <v>93</v>
      </c>
      <c r="M3" s="126"/>
    </row>
    <row r="4" spans="1:13" ht="13.5" customHeight="1" x14ac:dyDescent="0.15">
      <c r="A4" s="128" t="s">
        <v>94</v>
      </c>
      <c r="B4" s="128"/>
      <c r="K4" s="2"/>
      <c r="L4" s="127"/>
      <c r="M4" s="127"/>
    </row>
    <row r="5" spans="1:13" ht="22.5" customHeight="1" x14ac:dyDescent="0.15">
      <c r="A5" s="129">
        <f>初期設定!C3</f>
        <v>0</v>
      </c>
      <c r="B5" s="129"/>
    </row>
    <row r="7" spans="1:13" ht="22.5" customHeight="1" x14ac:dyDescent="0.2">
      <c r="A7" s="129" t="s">
        <v>95</v>
      </c>
      <c r="B7" s="130"/>
      <c r="C7" s="138" t="str">
        <f>初期設定!D3</f>
        <v/>
      </c>
      <c r="D7" s="139"/>
      <c r="E7" s="140"/>
      <c r="F7" s="128" t="s">
        <v>96</v>
      </c>
      <c r="G7" s="128"/>
      <c r="I7" s="3" t="s">
        <v>97</v>
      </c>
      <c r="J7" s="131">
        <f>初期設定!C5</f>
        <v>0</v>
      </c>
      <c r="K7" s="131"/>
      <c r="L7" s="131"/>
      <c r="M7" s="4" t="s">
        <v>98</v>
      </c>
    </row>
    <row r="9" spans="1:13" x14ac:dyDescent="0.15">
      <c r="C9" s="5" t="s">
        <v>99</v>
      </c>
    </row>
    <row r="10" spans="1:13" ht="17.25" customHeight="1" x14ac:dyDescent="0.15">
      <c r="C10" s="6">
        <f>初期設定!C7</f>
        <v>0</v>
      </c>
      <c r="H10" s="114" t="s">
        <v>100</v>
      </c>
      <c r="I10" s="115"/>
      <c r="J10" s="116">
        <f>初期設定!C6</f>
        <v>0</v>
      </c>
      <c r="K10" s="116"/>
      <c r="L10" s="116"/>
      <c r="M10" s="4" t="s">
        <v>98</v>
      </c>
    </row>
    <row r="11" spans="1:13" ht="17.25" customHeight="1" x14ac:dyDescent="0.15">
      <c r="C11" s="7">
        <f>初期設定!C8</f>
        <v>0</v>
      </c>
      <c r="H11" s="114" t="s">
        <v>101</v>
      </c>
      <c r="I11" s="114"/>
      <c r="J11" s="117">
        <f>初期設定!F6</f>
        <v>0</v>
      </c>
      <c r="K11" s="117"/>
      <c r="L11" s="117"/>
      <c r="M11" s="117"/>
    </row>
    <row r="12" spans="1:13" ht="17.25" customHeight="1" x14ac:dyDescent="0.15">
      <c r="C12" s="7">
        <f>初期設定!C9</f>
        <v>0</v>
      </c>
    </row>
    <row r="13" spans="1:13" ht="17.25" customHeight="1" x14ac:dyDescent="0.15">
      <c r="C13" s="8">
        <f>初期設定!C10</f>
        <v>0</v>
      </c>
    </row>
    <row r="14" spans="1:13" ht="14.25" thickBot="1" x14ac:dyDescent="0.2"/>
    <row r="15" spans="1:13" ht="15.75" customHeight="1" x14ac:dyDescent="0.15">
      <c r="A15" s="132" t="s">
        <v>102</v>
      </c>
      <c r="B15" s="134" t="s">
        <v>0</v>
      </c>
      <c r="C15" s="118" t="s">
        <v>1</v>
      </c>
      <c r="D15" s="118" t="s">
        <v>4</v>
      </c>
      <c r="E15" s="118" t="s">
        <v>3</v>
      </c>
      <c r="F15" s="118" t="s">
        <v>5</v>
      </c>
      <c r="G15" s="118" t="s">
        <v>7</v>
      </c>
      <c r="H15" s="136" t="s">
        <v>103</v>
      </c>
      <c r="I15" s="137"/>
      <c r="J15" s="9"/>
    </row>
    <row r="16" spans="1:13" ht="15.75" customHeight="1" thickBot="1" x14ac:dyDescent="0.2">
      <c r="A16" s="133"/>
      <c r="B16" s="135"/>
      <c r="C16" s="119"/>
      <c r="D16" s="119"/>
      <c r="E16" s="119"/>
      <c r="F16" s="119"/>
      <c r="G16" s="119"/>
      <c r="H16" s="10" t="s">
        <v>104</v>
      </c>
      <c r="I16" s="11" t="s">
        <v>105</v>
      </c>
      <c r="J16" s="9"/>
    </row>
    <row r="17" spans="1:13" x14ac:dyDescent="0.15">
      <c r="A17" s="12" t="str">
        <f>IF(C17="","",1)</f>
        <v/>
      </c>
      <c r="B17" s="13">
        <f>入力!A2</f>
        <v>0</v>
      </c>
      <c r="C17" s="13" t="str">
        <f>入力!B2</f>
        <v/>
      </c>
      <c r="D17" s="13" t="str">
        <f>IF(C17="","",入力!E2)</f>
        <v/>
      </c>
      <c r="E17" s="38" t="str">
        <f>入力!D2</f>
        <v/>
      </c>
      <c r="F17" s="38">
        <f>入力!F2</f>
        <v>0</v>
      </c>
      <c r="G17" s="38">
        <f>入力!H2</f>
        <v>0</v>
      </c>
      <c r="H17" s="45">
        <f>IF($B17="","",入力!J2)</f>
        <v>0</v>
      </c>
      <c r="I17" s="41">
        <f>IF($B17="","",入力!K2)</f>
        <v>0</v>
      </c>
      <c r="J17" s="9"/>
      <c r="K17" s="109" t="s">
        <v>106</v>
      </c>
      <c r="L17" s="110"/>
      <c r="M17" s="111"/>
    </row>
    <row r="18" spans="1:13" x14ac:dyDescent="0.15">
      <c r="A18" s="15" t="str">
        <f>IF(C18="","",A17+1)</f>
        <v/>
      </c>
      <c r="B18" s="13">
        <f>入力!A3</f>
        <v>0</v>
      </c>
      <c r="C18" s="13" t="str">
        <f>入力!B3</f>
        <v/>
      </c>
      <c r="D18" s="13" t="str">
        <f>IF(C18="","",入力!E3)</f>
        <v/>
      </c>
      <c r="E18" s="13" t="str">
        <f>入力!D3</f>
        <v/>
      </c>
      <c r="F18" s="13">
        <f>入力!F3</f>
        <v>0</v>
      </c>
      <c r="G18" s="13">
        <f>入力!H3</f>
        <v>0</v>
      </c>
      <c r="H18" s="46">
        <f>IF($B18="","",入力!J3)</f>
        <v>0</v>
      </c>
      <c r="I18" s="42">
        <f>IF($B18="","",入力!K3)</f>
        <v>0</v>
      </c>
      <c r="J18" s="9"/>
      <c r="K18" s="16"/>
      <c r="L18" s="17" t="s">
        <v>107</v>
      </c>
      <c r="M18" s="18" t="s">
        <v>108</v>
      </c>
    </row>
    <row r="19" spans="1:13" x14ac:dyDescent="0.15">
      <c r="A19" s="15" t="str">
        <f t="shared" ref="A19:A82" si="0">IF(C19="","",A18+1)</f>
        <v/>
      </c>
      <c r="B19" s="13">
        <f>入力!A4</f>
        <v>0</v>
      </c>
      <c r="C19" s="13" t="str">
        <f>入力!B4</f>
        <v/>
      </c>
      <c r="D19" s="13" t="str">
        <f>IF(C19="","",入力!E4)</f>
        <v/>
      </c>
      <c r="E19" s="13" t="str">
        <f>入力!D4</f>
        <v/>
      </c>
      <c r="F19" s="13">
        <f>入力!F4</f>
        <v>0</v>
      </c>
      <c r="G19" s="13">
        <f>入力!H4</f>
        <v>0</v>
      </c>
      <c r="H19" s="46">
        <f>IF($B19="","",入力!J4)</f>
        <v>0</v>
      </c>
      <c r="I19" s="42">
        <f>IF($B19="","",入力!K4)</f>
        <v>0</v>
      </c>
      <c r="J19" s="9"/>
      <c r="K19" s="12" t="s">
        <v>109</v>
      </c>
      <c r="L19" s="19">
        <f>COUNTIF(作業領域!$B$2:$C$151,作業領域!E2)</f>
        <v>0</v>
      </c>
      <c r="M19" s="20">
        <f>COUNTIF(作業領域!$B$2:$C$151,作業領域!F2)</f>
        <v>0</v>
      </c>
    </row>
    <row r="20" spans="1:13" x14ac:dyDescent="0.15">
      <c r="A20" s="15" t="str">
        <f t="shared" si="0"/>
        <v/>
      </c>
      <c r="B20" s="13">
        <f>入力!A5</f>
        <v>0</v>
      </c>
      <c r="C20" s="13" t="str">
        <f>入力!B5</f>
        <v/>
      </c>
      <c r="D20" s="13" t="str">
        <f>IF(C20="","",入力!E5)</f>
        <v/>
      </c>
      <c r="E20" s="13" t="str">
        <f>入力!D5</f>
        <v/>
      </c>
      <c r="F20" s="13">
        <f>入力!F5</f>
        <v>0</v>
      </c>
      <c r="G20" s="13">
        <f>入力!H5</f>
        <v>0</v>
      </c>
      <c r="H20" s="46">
        <f>IF($B20="","",入力!J5)</f>
        <v>0</v>
      </c>
      <c r="I20" s="42">
        <f>IF($B20="","",入力!K5)</f>
        <v>0</v>
      </c>
      <c r="J20" s="9"/>
      <c r="K20" s="15" t="s">
        <v>110</v>
      </c>
      <c r="L20" s="21">
        <f>COUNTIF(作業領域!$B$2:$C$151,作業領域!E3)</f>
        <v>0</v>
      </c>
      <c r="M20" s="22">
        <f>COUNTIF(作業領域!$B$2:$C$151,作業領域!F3)</f>
        <v>0</v>
      </c>
    </row>
    <row r="21" spans="1:13" x14ac:dyDescent="0.15">
      <c r="A21" s="15" t="str">
        <f t="shared" si="0"/>
        <v/>
      </c>
      <c r="B21" s="13">
        <f>入力!A6</f>
        <v>0</v>
      </c>
      <c r="C21" s="13" t="str">
        <f>入力!B6</f>
        <v/>
      </c>
      <c r="D21" s="13" t="str">
        <f>IF(C21="","",入力!E6)</f>
        <v/>
      </c>
      <c r="E21" s="13" t="str">
        <f>入力!D6</f>
        <v/>
      </c>
      <c r="F21" s="13">
        <f>入力!F6</f>
        <v>0</v>
      </c>
      <c r="G21" s="13">
        <f>入力!H6</f>
        <v>0</v>
      </c>
      <c r="H21" s="46">
        <f>IF($B21="","",入力!J6)</f>
        <v>0</v>
      </c>
      <c r="I21" s="42">
        <f>IF($B21="","",入力!K6)</f>
        <v>0</v>
      </c>
      <c r="J21" s="9"/>
      <c r="K21" s="15" t="s">
        <v>111</v>
      </c>
      <c r="L21" s="21">
        <f>COUNTIF(作業領域!$B$2:$C$151,作業領域!E4)</f>
        <v>0</v>
      </c>
      <c r="M21" s="22">
        <f>COUNTIF(作業領域!$B$2:$C$151,作業領域!F4)</f>
        <v>0</v>
      </c>
    </row>
    <row r="22" spans="1:13" x14ac:dyDescent="0.15">
      <c r="A22" s="15" t="str">
        <f t="shared" si="0"/>
        <v/>
      </c>
      <c r="B22" s="13">
        <f>入力!A7</f>
        <v>0</v>
      </c>
      <c r="C22" s="13" t="str">
        <f>入力!B7</f>
        <v/>
      </c>
      <c r="D22" s="13" t="str">
        <f>IF(C22="","",入力!E7)</f>
        <v/>
      </c>
      <c r="E22" s="13" t="str">
        <f>入力!D7</f>
        <v/>
      </c>
      <c r="F22" s="13">
        <f>入力!F7</f>
        <v>0</v>
      </c>
      <c r="G22" s="13">
        <f>入力!H7</f>
        <v>0</v>
      </c>
      <c r="H22" s="46">
        <f>IF($B22="","",入力!J7)</f>
        <v>0</v>
      </c>
      <c r="I22" s="42">
        <f>IF($B22="","",入力!K7)</f>
        <v>0</v>
      </c>
      <c r="J22" s="9"/>
      <c r="K22" s="15" t="s">
        <v>112</v>
      </c>
      <c r="L22" s="21">
        <f>COUNTIF(作業領域!$B$2:$C$151,作業領域!E5)</f>
        <v>0</v>
      </c>
      <c r="M22" s="22">
        <f>COUNTIF(作業領域!$B$2:$C$151,作業領域!F5)</f>
        <v>0</v>
      </c>
    </row>
    <row r="23" spans="1:13" x14ac:dyDescent="0.15">
      <c r="A23" s="15" t="str">
        <f t="shared" si="0"/>
        <v/>
      </c>
      <c r="B23" s="13">
        <f>入力!A8</f>
        <v>0</v>
      </c>
      <c r="C23" s="13" t="str">
        <f>入力!B8</f>
        <v/>
      </c>
      <c r="D23" s="13" t="str">
        <f>IF(C23="","",入力!E8)</f>
        <v/>
      </c>
      <c r="E23" s="13" t="str">
        <f>入力!D8</f>
        <v/>
      </c>
      <c r="F23" s="13">
        <f>入力!F8</f>
        <v>0</v>
      </c>
      <c r="G23" s="13">
        <f>入力!H8</f>
        <v>0</v>
      </c>
      <c r="H23" s="46">
        <f>IF($B23="","",入力!J8)</f>
        <v>0</v>
      </c>
      <c r="I23" s="42">
        <f>IF($B23="","",入力!K8)</f>
        <v>0</v>
      </c>
      <c r="J23" s="9"/>
      <c r="K23" s="15" t="s">
        <v>113</v>
      </c>
      <c r="L23" s="21">
        <f>COUNTIF(作業領域!$B$2:$C$151,作業領域!E6)</f>
        <v>0</v>
      </c>
      <c r="M23" s="22">
        <f>COUNTIF(作業領域!$B$2:$C$151,作業領域!F6)</f>
        <v>0</v>
      </c>
    </row>
    <row r="24" spans="1:13" x14ac:dyDescent="0.15">
      <c r="A24" s="15" t="str">
        <f t="shared" si="0"/>
        <v/>
      </c>
      <c r="B24" s="13">
        <f>入力!A9</f>
        <v>0</v>
      </c>
      <c r="C24" s="13" t="str">
        <f>入力!B9</f>
        <v/>
      </c>
      <c r="D24" s="13" t="str">
        <f>IF(C24="","",入力!E9)</f>
        <v/>
      </c>
      <c r="E24" s="13" t="str">
        <f>入力!D9</f>
        <v/>
      </c>
      <c r="F24" s="13">
        <f>入力!F9</f>
        <v>0</v>
      </c>
      <c r="G24" s="13">
        <f>入力!H9</f>
        <v>0</v>
      </c>
      <c r="H24" s="46">
        <f>IF($B24="","",入力!J9)</f>
        <v>0</v>
      </c>
      <c r="I24" s="42">
        <f>IF($B24="","",入力!K9)</f>
        <v>0</v>
      </c>
      <c r="J24" s="9"/>
      <c r="K24" s="15" t="s">
        <v>114</v>
      </c>
      <c r="L24" s="23"/>
      <c r="M24" s="22">
        <f>COUNTIF(作業領域!$B$2:$C$151,作業領域!F7)</f>
        <v>0</v>
      </c>
    </row>
    <row r="25" spans="1:13" x14ac:dyDescent="0.15">
      <c r="A25" s="15" t="str">
        <f t="shared" si="0"/>
        <v/>
      </c>
      <c r="B25" s="13">
        <f>入力!A10</f>
        <v>0</v>
      </c>
      <c r="C25" s="13" t="str">
        <f>入力!B10</f>
        <v/>
      </c>
      <c r="D25" s="13" t="str">
        <f>IF(C25="","",入力!E10)</f>
        <v/>
      </c>
      <c r="E25" s="13" t="str">
        <f>入力!D10</f>
        <v/>
      </c>
      <c r="F25" s="13">
        <f>入力!F10</f>
        <v>0</v>
      </c>
      <c r="G25" s="13">
        <f>入力!H10</f>
        <v>0</v>
      </c>
      <c r="H25" s="46">
        <f>IF($B25="","",入力!J10)</f>
        <v>0</v>
      </c>
      <c r="I25" s="42">
        <f>IF($B25="","",入力!K10)</f>
        <v>0</v>
      </c>
      <c r="J25" s="9"/>
      <c r="K25" s="15" t="s">
        <v>115</v>
      </c>
      <c r="L25" s="21">
        <f>COUNTIF(作業領域!$B$2:$C$151,作業領域!E8)</f>
        <v>0</v>
      </c>
      <c r="M25" s="24"/>
    </row>
    <row r="26" spans="1:13" x14ac:dyDescent="0.15">
      <c r="A26" s="15" t="str">
        <f t="shared" si="0"/>
        <v/>
      </c>
      <c r="B26" s="13">
        <f>入力!A11</f>
        <v>0</v>
      </c>
      <c r="C26" s="13" t="str">
        <f>入力!B11</f>
        <v/>
      </c>
      <c r="D26" s="13" t="str">
        <f>IF(C26="","",入力!E11)</f>
        <v/>
      </c>
      <c r="E26" s="13" t="str">
        <f>入力!D11</f>
        <v/>
      </c>
      <c r="F26" s="13">
        <f>入力!F11</f>
        <v>0</v>
      </c>
      <c r="G26" s="13">
        <f>入力!H11</f>
        <v>0</v>
      </c>
      <c r="H26" s="46">
        <f>IF($B26="","",入力!J11)</f>
        <v>0</v>
      </c>
      <c r="I26" s="42">
        <f>IF($B26="","",入力!K11)</f>
        <v>0</v>
      </c>
      <c r="J26" s="9"/>
      <c r="K26" s="15" t="s">
        <v>116</v>
      </c>
      <c r="L26" s="23"/>
      <c r="M26" s="22">
        <f>COUNTIF(作業領域!$B$2:$C$151,作業領域!F9)</f>
        <v>0</v>
      </c>
    </row>
    <row r="27" spans="1:13" x14ac:dyDescent="0.15">
      <c r="A27" s="15" t="str">
        <f t="shared" si="0"/>
        <v/>
      </c>
      <c r="B27" s="13">
        <f>入力!A12</f>
        <v>0</v>
      </c>
      <c r="C27" s="13" t="str">
        <f>入力!B12</f>
        <v/>
      </c>
      <c r="D27" s="13" t="str">
        <f>IF(C27="","",入力!E12)</f>
        <v/>
      </c>
      <c r="E27" s="13" t="str">
        <f>入力!D12</f>
        <v/>
      </c>
      <c r="F27" s="13">
        <f>入力!F12</f>
        <v>0</v>
      </c>
      <c r="G27" s="13">
        <f>入力!H12</f>
        <v>0</v>
      </c>
      <c r="H27" s="46">
        <f>IF($B27="","",入力!J12)</f>
        <v>0</v>
      </c>
      <c r="I27" s="42">
        <f>IF($B27="","",入力!K12)</f>
        <v>0</v>
      </c>
      <c r="J27" s="9"/>
      <c r="K27" s="15" t="s">
        <v>117</v>
      </c>
      <c r="L27" s="21">
        <f>COUNTIF(作業領域!$B$2:$C$151,作業領域!E10)</f>
        <v>0</v>
      </c>
      <c r="M27" s="24"/>
    </row>
    <row r="28" spans="1:13" x14ac:dyDescent="0.15">
      <c r="A28" s="15" t="str">
        <f t="shared" si="0"/>
        <v/>
      </c>
      <c r="B28" s="13">
        <f>入力!A13</f>
        <v>0</v>
      </c>
      <c r="C28" s="13" t="str">
        <f>入力!B13</f>
        <v/>
      </c>
      <c r="D28" s="13" t="str">
        <f>IF(C28="","",入力!E13)</f>
        <v/>
      </c>
      <c r="E28" s="13" t="str">
        <f>入力!D13</f>
        <v/>
      </c>
      <c r="F28" s="13">
        <f>入力!F13</f>
        <v>0</v>
      </c>
      <c r="G28" s="13">
        <f>入力!H13</f>
        <v>0</v>
      </c>
      <c r="H28" s="46">
        <f>IF($B28="","",入力!J13)</f>
        <v>0</v>
      </c>
      <c r="I28" s="42">
        <f>IF($B28="","",入力!K13)</f>
        <v>0</v>
      </c>
      <c r="J28" s="9"/>
      <c r="K28" s="15" t="s">
        <v>118</v>
      </c>
      <c r="L28" s="21">
        <f>COUNTIF(作業領域!$B$2:$C$151,作業領域!E11)</f>
        <v>0</v>
      </c>
      <c r="M28" s="22">
        <f>COUNTIF(作業領域!$B$2:$C$151,作業領域!F11)</f>
        <v>0</v>
      </c>
    </row>
    <row r="29" spans="1:13" x14ac:dyDescent="0.15">
      <c r="A29" s="15" t="str">
        <f t="shared" si="0"/>
        <v/>
      </c>
      <c r="B29" s="13">
        <f>入力!A14</f>
        <v>0</v>
      </c>
      <c r="C29" s="13" t="str">
        <f>入力!B14</f>
        <v/>
      </c>
      <c r="D29" s="13" t="str">
        <f>IF(C29="","",入力!E14)</f>
        <v/>
      </c>
      <c r="E29" s="13" t="str">
        <f>入力!D14</f>
        <v/>
      </c>
      <c r="F29" s="13">
        <f>入力!F14</f>
        <v>0</v>
      </c>
      <c r="G29" s="13">
        <f>入力!H14</f>
        <v>0</v>
      </c>
      <c r="H29" s="46">
        <f>IF($B29="","",入力!J14)</f>
        <v>0</v>
      </c>
      <c r="I29" s="42">
        <f>IF($B29="","",入力!K14)</f>
        <v>0</v>
      </c>
      <c r="J29" s="9"/>
      <c r="K29" s="15" t="s">
        <v>119</v>
      </c>
      <c r="L29" s="21">
        <f>COUNTIF(作業領域!$B$2:$C$151,作業領域!E12)</f>
        <v>0</v>
      </c>
      <c r="M29" s="24"/>
    </row>
    <row r="30" spans="1:13" x14ac:dyDescent="0.15">
      <c r="A30" s="15" t="str">
        <f t="shared" si="0"/>
        <v/>
      </c>
      <c r="B30" s="13">
        <f>入力!A15</f>
        <v>0</v>
      </c>
      <c r="C30" s="13" t="str">
        <f>入力!B15</f>
        <v/>
      </c>
      <c r="D30" s="13" t="str">
        <f>IF(C30="","",入力!E15)</f>
        <v/>
      </c>
      <c r="E30" s="13" t="str">
        <f>入力!D15</f>
        <v/>
      </c>
      <c r="F30" s="13">
        <f>入力!F15</f>
        <v>0</v>
      </c>
      <c r="G30" s="13">
        <f>入力!H15</f>
        <v>0</v>
      </c>
      <c r="H30" s="46">
        <f>IF($B30="","",入力!J15)</f>
        <v>0</v>
      </c>
      <c r="I30" s="42">
        <f>IF($B30="","",入力!K15)</f>
        <v>0</v>
      </c>
      <c r="J30" s="9"/>
      <c r="K30" s="15" t="s">
        <v>120</v>
      </c>
      <c r="L30" s="21">
        <f>COUNTIF(作業領域!$B$2:$C$151,作業領域!E13)</f>
        <v>0</v>
      </c>
      <c r="M30" s="22">
        <f>COUNTIF(作業領域!$B$2:$C$151,作業領域!F13)</f>
        <v>0</v>
      </c>
    </row>
    <row r="31" spans="1:13" x14ac:dyDescent="0.15">
      <c r="A31" s="15" t="str">
        <f t="shared" si="0"/>
        <v/>
      </c>
      <c r="B31" s="13">
        <f>入力!A16</f>
        <v>0</v>
      </c>
      <c r="C31" s="13" t="str">
        <f>入力!B16</f>
        <v/>
      </c>
      <c r="D31" s="13" t="str">
        <f>IF(C31="","",入力!E16)</f>
        <v/>
      </c>
      <c r="E31" s="13" t="str">
        <f>入力!D16</f>
        <v/>
      </c>
      <c r="F31" s="13">
        <f>入力!F16</f>
        <v>0</v>
      </c>
      <c r="G31" s="13">
        <f>入力!H16</f>
        <v>0</v>
      </c>
      <c r="H31" s="46">
        <f>IF($B31="","",入力!J16)</f>
        <v>0</v>
      </c>
      <c r="I31" s="42">
        <f>IF($B31="","",入力!K16)</f>
        <v>0</v>
      </c>
      <c r="J31" s="9"/>
      <c r="K31" s="15" t="s">
        <v>121</v>
      </c>
      <c r="L31" s="21">
        <f>COUNTIF(作業領域!$B$2:$C$151,作業領域!E14)</f>
        <v>0</v>
      </c>
      <c r="M31" s="22">
        <f>COUNTIF(作業領域!$B$2:$C$151,作業領域!F14)</f>
        <v>0</v>
      </c>
    </row>
    <row r="32" spans="1:13" x14ac:dyDescent="0.15">
      <c r="A32" s="15" t="str">
        <f t="shared" si="0"/>
        <v/>
      </c>
      <c r="B32" s="13">
        <f>入力!A17</f>
        <v>0</v>
      </c>
      <c r="C32" s="13" t="str">
        <f>入力!B17</f>
        <v/>
      </c>
      <c r="D32" s="13" t="str">
        <f>IF(C32="","",入力!E17)</f>
        <v/>
      </c>
      <c r="E32" s="13" t="str">
        <f>入力!D17</f>
        <v/>
      </c>
      <c r="F32" s="13">
        <f>入力!F17</f>
        <v>0</v>
      </c>
      <c r="G32" s="13">
        <f>入力!H17</f>
        <v>0</v>
      </c>
      <c r="H32" s="46">
        <f>IF($B32="","",入力!J17)</f>
        <v>0</v>
      </c>
      <c r="I32" s="42">
        <f>IF($B32="","",入力!K17)</f>
        <v>0</v>
      </c>
      <c r="J32" s="9"/>
      <c r="K32" s="15" t="s">
        <v>122</v>
      </c>
      <c r="L32" s="21">
        <f>COUNTIF(作業領域!$B$2:$C$151,作業領域!E15)</f>
        <v>0</v>
      </c>
      <c r="M32" s="22">
        <f>COUNTIF(作業領域!$B$2:$C$151,作業領域!F15)</f>
        <v>0</v>
      </c>
    </row>
    <row r="33" spans="1:13" x14ac:dyDescent="0.15">
      <c r="A33" s="15" t="str">
        <f t="shared" si="0"/>
        <v/>
      </c>
      <c r="B33" s="13">
        <f>入力!A18</f>
        <v>0</v>
      </c>
      <c r="C33" s="13" t="str">
        <f>入力!B18</f>
        <v/>
      </c>
      <c r="D33" s="13" t="str">
        <f>IF(C33="","",入力!E18)</f>
        <v/>
      </c>
      <c r="E33" s="13" t="str">
        <f>入力!D18</f>
        <v/>
      </c>
      <c r="F33" s="13">
        <f>入力!F18</f>
        <v>0</v>
      </c>
      <c r="G33" s="13">
        <f>入力!H18</f>
        <v>0</v>
      </c>
      <c r="H33" s="46">
        <f>IF($B33="","",入力!J18)</f>
        <v>0</v>
      </c>
      <c r="I33" s="42">
        <f>IF($B33="","",入力!K18)</f>
        <v>0</v>
      </c>
      <c r="J33" s="9"/>
      <c r="K33" s="15" t="s">
        <v>123</v>
      </c>
      <c r="L33" s="21">
        <f>COUNTIF(作業領域!$B$2:$C$151,作業領域!E16)</f>
        <v>0</v>
      </c>
      <c r="M33" s="22">
        <f>COUNTIF(作業領域!$B$2:$C$151,作業領域!F16)</f>
        <v>0</v>
      </c>
    </row>
    <row r="34" spans="1:13" x14ac:dyDescent="0.15">
      <c r="A34" s="15" t="str">
        <f t="shared" si="0"/>
        <v/>
      </c>
      <c r="B34" s="13">
        <f>入力!A19</f>
        <v>0</v>
      </c>
      <c r="C34" s="13" t="str">
        <f>入力!B19</f>
        <v/>
      </c>
      <c r="D34" s="13" t="str">
        <f>IF(C34="","",入力!E19)</f>
        <v/>
      </c>
      <c r="E34" s="13" t="str">
        <f>入力!D19</f>
        <v/>
      </c>
      <c r="F34" s="13">
        <f>入力!F19</f>
        <v>0</v>
      </c>
      <c r="G34" s="13">
        <f>入力!H19</f>
        <v>0</v>
      </c>
      <c r="H34" s="46">
        <f>IF($B34="","",入力!J19)</f>
        <v>0</v>
      </c>
      <c r="I34" s="42">
        <f>IF($B34="","",入力!K19)</f>
        <v>0</v>
      </c>
      <c r="J34" s="9"/>
      <c r="K34" s="15" t="s">
        <v>124</v>
      </c>
      <c r="L34" s="21">
        <f>COUNTIF(作業領域!$B$2:$C$151,作業領域!E17)</f>
        <v>0</v>
      </c>
      <c r="M34" s="22">
        <f>COUNTIF(作業領域!$B$2:$C$151,作業領域!F17)</f>
        <v>0</v>
      </c>
    </row>
    <row r="35" spans="1:13" x14ac:dyDescent="0.15">
      <c r="A35" s="15" t="str">
        <f t="shared" si="0"/>
        <v/>
      </c>
      <c r="B35" s="13">
        <f>入力!A20</f>
        <v>0</v>
      </c>
      <c r="C35" s="13" t="str">
        <f>入力!B20</f>
        <v/>
      </c>
      <c r="D35" s="13" t="str">
        <f>IF(C35="","",入力!E20)</f>
        <v/>
      </c>
      <c r="E35" s="13" t="str">
        <f>入力!D20</f>
        <v/>
      </c>
      <c r="F35" s="13">
        <f>入力!F20</f>
        <v>0</v>
      </c>
      <c r="G35" s="13">
        <f>入力!H20</f>
        <v>0</v>
      </c>
      <c r="H35" s="46">
        <f>IF($B35="","",入力!J20)</f>
        <v>0</v>
      </c>
      <c r="I35" s="42">
        <f>IF($B35="","",入力!K20)</f>
        <v>0</v>
      </c>
      <c r="J35" s="9"/>
      <c r="K35" s="15" t="s">
        <v>125</v>
      </c>
      <c r="L35" s="21">
        <f>COUNTIF(作業領域!$B$2:$C$151,作業領域!E18)</f>
        <v>0</v>
      </c>
      <c r="M35" s="22">
        <f>COUNTIF(作業領域!$B$2:$C$151,作業領域!F18)</f>
        <v>0</v>
      </c>
    </row>
    <row r="36" spans="1:13" x14ac:dyDescent="0.15">
      <c r="A36" s="15" t="str">
        <f t="shared" si="0"/>
        <v/>
      </c>
      <c r="B36" s="13">
        <f>入力!A21</f>
        <v>0</v>
      </c>
      <c r="C36" s="13" t="str">
        <f>入力!B21</f>
        <v/>
      </c>
      <c r="D36" s="13" t="str">
        <f>IF(C36="","",入力!E21)</f>
        <v/>
      </c>
      <c r="E36" s="13" t="str">
        <f>入力!D21</f>
        <v/>
      </c>
      <c r="F36" s="13">
        <f>入力!F21</f>
        <v>0</v>
      </c>
      <c r="G36" s="13">
        <f>入力!H21</f>
        <v>0</v>
      </c>
      <c r="H36" s="46">
        <f>IF($B36="","",入力!J21)</f>
        <v>0</v>
      </c>
      <c r="I36" s="42">
        <f>IF($B36="","",入力!K21)</f>
        <v>0</v>
      </c>
      <c r="J36" s="9"/>
      <c r="K36" s="15" t="s">
        <v>126</v>
      </c>
      <c r="L36" s="21">
        <f>COUNTIF(作業領域!$B$2:$C$151,作業領域!E19)</f>
        <v>0</v>
      </c>
      <c r="M36" s="22">
        <f>COUNTIF(作業領域!$B$2:$C$151,作業領域!F19)</f>
        <v>0</v>
      </c>
    </row>
    <row r="37" spans="1:13" x14ac:dyDescent="0.15">
      <c r="A37" s="15" t="str">
        <f t="shared" si="0"/>
        <v/>
      </c>
      <c r="B37" s="13">
        <f>入力!A22</f>
        <v>0</v>
      </c>
      <c r="C37" s="13" t="str">
        <f>入力!B22</f>
        <v/>
      </c>
      <c r="D37" s="13" t="str">
        <f>IF(C37="","",入力!E22)</f>
        <v/>
      </c>
      <c r="E37" s="13" t="str">
        <f>入力!D22</f>
        <v/>
      </c>
      <c r="F37" s="13">
        <f>入力!F22</f>
        <v>0</v>
      </c>
      <c r="G37" s="13">
        <f>入力!H22</f>
        <v>0</v>
      </c>
      <c r="H37" s="46">
        <f>IF($B37="","",入力!J22)</f>
        <v>0</v>
      </c>
      <c r="I37" s="42">
        <f>IF($B37="","",入力!K22)</f>
        <v>0</v>
      </c>
      <c r="J37" s="9"/>
      <c r="K37" s="15" t="s">
        <v>127</v>
      </c>
      <c r="L37" s="21">
        <f>COUNTIF(作業領域!$B$2:$C$151,作業領域!E20)</f>
        <v>0</v>
      </c>
      <c r="M37" s="22">
        <f>COUNTIF(作業領域!$B$2:$C$151,作業領域!F20)</f>
        <v>0</v>
      </c>
    </row>
    <row r="38" spans="1:13" ht="14.25" thickBot="1" x14ac:dyDescent="0.2">
      <c r="A38" s="15" t="str">
        <f t="shared" si="0"/>
        <v/>
      </c>
      <c r="B38" s="13">
        <f>入力!A23</f>
        <v>0</v>
      </c>
      <c r="C38" s="13" t="str">
        <f>入力!B23</f>
        <v/>
      </c>
      <c r="D38" s="13" t="str">
        <f>IF(C38="","",入力!E23)</f>
        <v/>
      </c>
      <c r="E38" s="13" t="str">
        <f>入力!D23</f>
        <v/>
      </c>
      <c r="F38" s="13">
        <f>入力!F23</f>
        <v>0</v>
      </c>
      <c r="G38" s="13">
        <f>入力!H23</f>
        <v>0</v>
      </c>
      <c r="H38" s="46">
        <f>IF($B38="","",入力!J23)</f>
        <v>0</v>
      </c>
      <c r="I38" s="42">
        <f>IF($B38="","",入力!K23)</f>
        <v>0</v>
      </c>
      <c r="J38" s="9"/>
      <c r="K38" s="25" t="s">
        <v>128</v>
      </c>
      <c r="L38" s="26">
        <f>COUNTIF(作業領域!$B$2:$C$151,作業領域!E21)</f>
        <v>0</v>
      </c>
      <c r="M38" s="27">
        <f>COUNTIF(作業領域!$B$2:$C$151,作業領域!F21)</f>
        <v>0</v>
      </c>
    </row>
    <row r="39" spans="1:13" x14ac:dyDescent="0.15">
      <c r="A39" s="15" t="str">
        <f t="shared" si="0"/>
        <v/>
      </c>
      <c r="B39" s="13">
        <f>入力!A24</f>
        <v>0</v>
      </c>
      <c r="C39" s="13" t="str">
        <f>入力!B24</f>
        <v/>
      </c>
      <c r="D39" s="13" t="str">
        <f>IF(C39="","",入力!E24)</f>
        <v/>
      </c>
      <c r="E39" s="13" t="str">
        <f>入力!D24</f>
        <v/>
      </c>
      <c r="F39" s="13">
        <f>入力!F24</f>
        <v>0</v>
      </c>
      <c r="G39" s="13">
        <f>入力!H24</f>
        <v>0</v>
      </c>
      <c r="H39" s="46">
        <f>IF($B39="","",入力!J24)</f>
        <v>0</v>
      </c>
      <c r="I39" s="42">
        <f>IF($B39="","",入力!K24)</f>
        <v>0</v>
      </c>
      <c r="J39" s="9"/>
    </row>
    <row r="40" spans="1:13" x14ac:dyDescent="0.15">
      <c r="A40" s="15" t="str">
        <f t="shared" si="0"/>
        <v/>
      </c>
      <c r="B40" s="13">
        <f>入力!A25</f>
        <v>0</v>
      </c>
      <c r="C40" s="13" t="str">
        <f>入力!B25</f>
        <v/>
      </c>
      <c r="D40" s="13" t="str">
        <f>IF(C40="","",入力!E25)</f>
        <v/>
      </c>
      <c r="E40" s="13" t="str">
        <f>入力!D25</f>
        <v/>
      </c>
      <c r="F40" s="13">
        <f>入力!F25</f>
        <v>0</v>
      </c>
      <c r="G40" s="13">
        <f>入力!H25</f>
        <v>0</v>
      </c>
      <c r="H40" s="46">
        <f>IF($B40="","",入力!J25)</f>
        <v>0</v>
      </c>
      <c r="I40" s="42">
        <f>IF($B40="","",入力!K25)</f>
        <v>0</v>
      </c>
      <c r="J40" s="9"/>
    </row>
    <row r="41" spans="1:13" x14ac:dyDescent="0.15">
      <c r="A41" s="15" t="str">
        <f t="shared" si="0"/>
        <v/>
      </c>
      <c r="B41" s="13">
        <f>入力!A26</f>
        <v>0</v>
      </c>
      <c r="C41" s="13" t="str">
        <f>入力!B26</f>
        <v/>
      </c>
      <c r="D41" s="13" t="str">
        <f>IF(C41="","",入力!E26)</f>
        <v/>
      </c>
      <c r="E41" s="13" t="str">
        <f>入力!D26</f>
        <v/>
      </c>
      <c r="F41" s="13">
        <f>入力!F26</f>
        <v>0</v>
      </c>
      <c r="G41" s="13">
        <f>入力!H26</f>
        <v>0</v>
      </c>
      <c r="H41" s="46">
        <f>IF($B41="","",入力!J26)</f>
        <v>0</v>
      </c>
      <c r="I41" s="42">
        <f>IF($B41="","",入力!K26)</f>
        <v>0</v>
      </c>
      <c r="J41" s="9"/>
    </row>
    <row r="42" spans="1:13" x14ac:dyDescent="0.15">
      <c r="A42" s="15" t="str">
        <f t="shared" si="0"/>
        <v/>
      </c>
      <c r="B42" s="13">
        <f>入力!A27</f>
        <v>0</v>
      </c>
      <c r="C42" s="13" t="str">
        <f>入力!B27</f>
        <v/>
      </c>
      <c r="D42" s="13" t="str">
        <f>IF(C42="","",入力!E27)</f>
        <v/>
      </c>
      <c r="E42" s="13" t="str">
        <f>入力!D27</f>
        <v/>
      </c>
      <c r="F42" s="13">
        <f>入力!F27</f>
        <v>0</v>
      </c>
      <c r="G42" s="13">
        <f>入力!H27</f>
        <v>0</v>
      </c>
      <c r="H42" s="46">
        <f>IF($B42="","",入力!J27)</f>
        <v>0</v>
      </c>
      <c r="I42" s="42">
        <f>IF($B42="","",入力!K27)</f>
        <v>0</v>
      </c>
      <c r="J42" s="9"/>
    </row>
    <row r="43" spans="1:13" x14ac:dyDescent="0.15">
      <c r="A43" s="15" t="str">
        <f t="shared" si="0"/>
        <v/>
      </c>
      <c r="B43" s="13">
        <f>入力!A28</f>
        <v>0</v>
      </c>
      <c r="C43" s="13" t="str">
        <f>入力!B28</f>
        <v/>
      </c>
      <c r="D43" s="13" t="str">
        <f>IF(C43="","",入力!E28)</f>
        <v/>
      </c>
      <c r="E43" s="13" t="str">
        <f>入力!D28</f>
        <v/>
      </c>
      <c r="F43" s="13">
        <f>入力!F28</f>
        <v>0</v>
      </c>
      <c r="G43" s="13">
        <f>入力!H28</f>
        <v>0</v>
      </c>
      <c r="H43" s="46">
        <f>IF($B43="","",入力!J28)</f>
        <v>0</v>
      </c>
      <c r="I43" s="42">
        <f>IF($B43="","",入力!K28)</f>
        <v>0</v>
      </c>
      <c r="J43" s="9"/>
    </row>
    <row r="44" spans="1:13" ht="14.25" thickBot="1" x14ac:dyDescent="0.2">
      <c r="A44" s="15" t="str">
        <f t="shared" si="0"/>
        <v/>
      </c>
      <c r="B44" s="13">
        <f>入力!A29</f>
        <v>0</v>
      </c>
      <c r="C44" s="13" t="str">
        <f>入力!B29</f>
        <v/>
      </c>
      <c r="D44" s="13" t="str">
        <f>IF(C44="","",入力!E29)</f>
        <v/>
      </c>
      <c r="E44" s="13" t="str">
        <f>入力!D29</f>
        <v/>
      </c>
      <c r="F44" s="13">
        <f>入力!F29</f>
        <v>0</v>
      </c>
      <c r="G44" s="13">
        <f>入力!H29</f>
        <v>0</v>
      </c>
      <c r="H44" s="46">
        <f>IF($B44="","",入力!J29)</f>
        <v>0</v>
      </c>
      <c r="I44" s="42">
        <f>IF($B44="","",入力!K29)</f>
        <v>0</v>
      </c>
      <c r="J44" s="9"/>
    </row>
    <row r="45" spans="1:13" x14ac:dyDescent="0.15">
      <c r="A45" s="15" t="str">
        <f t="shared" si="0"/>
        <v/>
      </c>
      <c r="B45" s="13">
        <f>入力!A30</f>
        <v>0</v>
      </c>
      <c r="C45" s="13" t="str">
        <f>入力!B30</f>
        <v/>
      </c>
      <c r="D45" s="13" t="str">
        <f>IF(C45="","",入力!E30)</f>
        <v/>
      </c>
      <c r="E45" s="13" t="str">
        <f>入力!D30</f>
        <v/>
      </c>
      <c r="F45" s="13">
        <f>入力!F30</f>
        <v>0</v>
      </c>
      <c r="G45" s="13">
        <f>入力!H30</f>
        <v>0</v>
      </c>
      <c r="H45" s="46">
        <f>IF($B45="","",入力!J30)</f>
        <v>0</v>
      </c>
      <c r="I45" s="42">
        <f>IF($B45="","",入力!K30)</f>
        <v>0</v>
      </c>
      <c r="J45" s="9"/>
      <c r="K45" s="112" t="s">
        <v>129</v>
      </c>
      <c r="L45" s="113"/>
    </row>
    <row r="46" spans="1:13" x14ac:dyDescent="0.15">
      <c r="A46" s="15" t="str">
        <f t="shared" si="0"/>
        <v/>
      </c>
      <c r="B46" s="13">
        <f>入力!A31</f>
        <v>0</v>
      </c>
      <c r="C46" s="13" t="str">
        <f>入力!B31</f>
        <v/>
      </c>
      <c r="D46" s="13" t="str">
        <f>IF(C46="","",入力!E31)</f>
        <v/>
      </c>
      <c r="E46" s="13" t="str">
        <f>入力!D31</f>
        <v/>
      </c>
      <c r="F46" s="13" t="str">
        <f>入力!F31</f>
        <v xml:space="preserve"> </v>
      </c>
      <c r="G46" s="13" t="str">
        <f>入力!H31</f>
        <v xml:space="preserve"> </v>
      </c>
      <c r="H46" s="46">
        <f>IF($B46="","",入力!J31)</f>
        <v>0</v>
      </c>
      <c r="I46" s="42">
        <f>IF($B46="","",入力!K31)</f>
        <v>0</v>
      </c>
      <c r="J46" s="9"/>
      <c r="K46" s="28" t="s">
        <v>107</v>
      </c>
      <c r="L46" s="29" t="str">
        <f>COUNTIF($D$17:$D$116,"男")&amp;"名"</f>
        <v>0名</v>
      </c>
    </row>
    <row r="47" spans="1:13" ht="14.25" thickBot="1" x14ac:dyDescent="0.2">
      <c r="A47" s="15" t="str">
        <f t="shared" si="0"/>
        <v/>
      </c>
      <c r="B47" s="13">
        <f>入力!A32</f>
        <v>0</v>
      </c>
      <c r="C47" s="13" t="str">
        <f>入力!B32</f>
        <v/>
      </c>
      <c r="D47" s="13" t="str">
        <f>IF(C47="","",入力!E32)</f>
        <v/>
      </c>
      <c r="E47" s="13" t="str">
        <f>入力!D32</f>
        <v/>
      </c>
      <c r="F47" s="13" t="str">
        <f>入力!F32</f>
        <v xml:space="preserve"> </v>
      </c>
      <c r="G47" s="13" t="str">
        <f>入力!H32</f>
        <v xml:space="preserve"> </v>
      </c>
      <c r="H47" s="46">
        <f>IF($B47="","",入力!J32)</f>
        <v>0</v>
      </c>
      <c r="I47" s="42">
        <f>IF($B47="","",入力!K32)</f>
        <v>0</v>
      </c>
      <c r="J47" s="9"/>
      <c r="K47" s="30" t="s">
        <v>108</v>
      </c>
      <c r="L47" s="31" t="str">
        <f>COUNTIF($D$17:$D$116,"女")&amp;"名"</f>
        <v>0名</v>
      </c>
    </row>
    <row r="48" spans="1:13" x14ac:dyDescent="0.15">
      <c r="A48" s="15" t="str">
        <f t="shared" si="0"/>
        <v/>
      </c>
      <c r="B48" s="13">
        <f>入力!A33</f>
        <v>0</v>
      </c>
      <c r="C48" s="13" t="str">
        <f>入力!B33</f>
        <v/>
      </c>
      <c r="D48" s="13" t="str">
        <f>IF(C48="","",入力!E33)</f>
        <v/>
      </c>
      <c r="E48" s="13" t="str">
        <f>入力!D33</f>
        <v/>
      </c>
      <c r="F48" s="13" t="str">
        <f>入力!F33</f>
        <v xml:space="preserve"> </v>
      </c>
      <c r="G48" s="13" t="str">
        <f>入力!H33</f>
        <v xml:space="preserve"> </v>
      </c>
      <c r="H48" s="46">
        <f>IF($B48="","",入力!J33)</f>
        <v>0</v>
      </c>
      <c r="I48" s="42">
        <f>IF($B48="","",入力!K33)</f>
        <v>0</v>
      </c>
      <c r="J48" s="9"/>
    </row>
    <row r="49" spans="1:10" x14ac:dyDescent="0.15">
      <c r="A49" s="15" t="str">
        <f t="shared" si="0"/>
        <v/>
      </c>
      <c r="B49" s="13">
        <f>入力!A34</f>
        <v>0</v>
      </c>
      <c r="C49" s="13" t="str">
        <f>入力!B34</f>
        <v/>
      </c>
      <c r="D49" s="13" t="str">
        <f>IF(C49="","",入力!E34)</f>
        <v/>
      </c>
      <c r="E49" s="13" t="str">
        <f>入力!D34</f>
        <v/>
      </c>
      <c r="F49" s="13" t="str">
        <f>入力!F34</f>
        <v xml:space="preserve"> </v>
      </c>
      <c r="G49" s="13" t="str">
        <f>入力!H34</f>
        <v xml:space="preserve"> </v>
      </c>
      <c r="H49" s="46">
        <f>IF($B49="","",入力!J34)</f>
        <v>0</v>
      </c>
      <c r="I49" s="42">
        <f>IF($B49="","",入力!K34)</f>
        <v>0</v>
      </c>
      <c r="J49" s="9"/>
    </row>
    <row r="50" spans="1:10" x14ac:dyDescent="0.15">
      <c r="A50" s="15" t="str">
        <f t="shared" si="0"/>
        <v/>
      </c>
      <c r="B50" s="13">
        <f>入力!A35</f>
        <v>0</v>
      </c>
      <c r="C50" s="13" t="str">
        <f>入力!B35</f>
        <v/>
      </c>
      <c r="D50" s="13" t="str">
        <f>IF(C50="","",入力!E35)</f>
        <v/>
      </c>
      <c r="E50" s="13" t="str">
        <f>入力!D35</f>
        <v/>
      </c>
      <c r="F50" s="13" t="str">
        <f>入力!F35</f>
        <v xml:space="preserve"> </v>
      </c>
      <c r="G50" s="13" t="str">
        <f>入力!H35</f>
        <v xml:space="preserve"> </v>
      </c>
      <c r="H50" s="46">
        <f>IF($B50="","",入力!J35)</f>
        <v>0</v>
      </c>
      <c r="I50" s="42">
        <f>IF($B50="","",入力!K35)</f>
        <v>0</v>
      </c>
      <c r="J50" s="9"/>
    </row>
    <row r="51" spans="1:10" x14ac:dyDescent="0.15">
      <c r="A51" s="15" t="str">
        <f t="shared" si="0"/>
        <v/>
      </c>
      <c r="B51" s="13">
        <f>入力!A36</f>
        <v>0</v>
      </c>
      <c r="C51" s="13" t="str">
        <f>入力!B36</f>
        <v/>
      </c>
      <c r="D51" s="13" t="str">
        <f>IF(C51="","",入力!E36)</f>
        <v/>
      </c>
      <c r="E51" s="13" t="str">
        <f>入力!D36</f>
        <v/>
      </c>
      <c r="F51" s="13" t="str">
        <f>入力!F36</f>
        <v xml:space="preserve"> </v>
      </c>
      <c r="G51" s="13" t="str">
        <f>入力!H36</f>
        <v xml:space="preserve"> </v>
      </c>
      <c r="H51" s="46">
        <f>IF($B51="","",入力!J36)</f>
        <v>0</v>
      </c>
      <c r="I51" s="42">
        <f>IF($B51="","",入力!K36)</f>
        <v>0</v>
      </c>
      <c r="J51" s="9"/>
    </row>
    <row r="52" spans="1:10" x14ac:dyDescent="0.15">
      <c r="A52" s="15" t="str">
        <f t="shared" si="0"/>
        <v/>
      </c>
      <c r="B52" s="13">
        <f>入力!A37</f>
        <v>0</v>
      </c>
      <c r="C52" s="13" t="str">
        <f>入力!B37</f>
        <v/>
      </c>
      <c r="D52" s="13" t="str">
        <f>IF(C52="","",入力!E37)</f>
        <v/>
      </c>
      <c r="E52" s="13" t="str">
        <f>入力!D37</f>
        <v/>
      </c>
      <c r="F52" s="13" t="str">
        <f>入力!F37</f>
        <v xml:space="preserve"> </v>
      </c>
      <c r="G52" s="13" t="str">
        <f>入力!H37</f>
        <v xml:space="preserve"> </v>
      </c>
      <c r="H52" s="46">
        <f>IF($B52="","",入力!J37)</f>
        <v>0</v>
      </c>
      <c r="I52" s="42">
        <f>IF($B52="","",入力!K37)</f>
        <v>0</v>
      </c>
      <c r="J52" s="9"/>
    </row>
    <row r="53" spans="1:10" x14ac:dyDescent="0.15">
      <c r="A53" s="15" t="str">
        <f t="shared" si="0"/>
        <v/>
      </c>
      <c r="B53" s="13">
        <f>入力!A38</f>
        <v>0</v>
      </c>
      <c r="C53" s="13" t="str">
        <f>入力!B38</f>
        <v/>
      </c>
      <c r="D53" s="13" t="str">
        <f>IF(C53="","",入力!E38)</f>
        <v/>
      </c>
      <c r="E53" s="13" t="str">
        <f>入力!D38</f>
        <v/>
      </c>
      <c r="F53" s="13" t="str">
        <f>入力!F38</f>
        <v xml:space="preserve"> </v>
      </c>
      <c r="G53" s="13" t="str">
        <f>入力!H38</f>
        <v xml:space="preserve"> </v>
      </c>
      <c r="H53" s="46">
        <f>IF($B53="","",入力!J38)</f>
        <v>0</v>
      </c>
      <c r="I53" s="42">
        <f>IF($B53="","",入力!K38)</f>
        <v>0</v>
      </c>
      <c r="J53" s="9"/>
    </row>
    <row r="54" spans="1:10" x14ac:dyDescent="0.15">
      <c r="A54" s="15" t="str">
        <f t="shared" si="0"/>
        <v/>
      </c>
      <c r="B54" s="13">
        <f>入力!A39</f>
        <v>0</v>
      </c>
      <c r="C54" s="13" t="str">
        <f>入力!B39</f>
        <v/>
      </c>
      <c r="D54" s="13" t="str">
        <f>IF(C54="","",入力!E39)</f>
        <v/>
      </c>
      <c r="E54" s="13" t="str">
        <f>入力!D39</f>
        <v/>
      </c>
      <c r="F54" s="13" t="str">
        <f>入力!F39</f>
        <v xml:space="preserve"> </v>
      </c>
      <c r="G54" s="13" t="str">
        <f>入力!H39</f>
        <v xml:space="preserve"> </v>
      </c>
      <c r="H54" s="46">
        <f>IF($B54="","",入力!J39)</f>
        <v>0</v>
      </c>
      <c r="I54" s="42">
        <f>IF($B54="","",入力!K39)</f>
        <v>0</v>
      </c>
      <c r="J54" s="9"/>
    </row>
    <row r="55" spans="1:10" x14ac:dyDescent="0.15">
      <c r="A55" s="15" t="str">
        <f t="shared" si="0"/>
        <v/>
      </c>
      <c r="B55" s="13">
        <f>入力!A40</f>
        <v>0</v>
      </c>
      <c r="C55" s="13" t="str">
        <f>入力!B40</f>
        <v/>
      </c>
      <c r="D55" s="13" t="str">
        <f>IF(C55="","",入力!E40)</f>
        <v/>
      </c>
      <c r="E55" s="13" t="str">
        <f>入力!D40</f>
        <v/>
      </c>
      <c r="F55" s="13" t="str">
        <f>入力!F40</f>
        <v xml:space="preserve"> </v>
      </c>
      <c r="G55" s="13" t="str">
        <f>入力!H40</f>
        <v xml:space="preserve"> </v>
      </c>
      <c r="H55" s="46">
        <f>IF($B55="","",入力!J40)</f>
        <v>0</v>
      </c>
      <c r="I55" s="42">
        <f>IF($B55="","",入力!K40)</f>
        <v>0</v>
      </c>
      <c r="J55" s="9"/>
    </row>
    <row r="56" spans="1:10" x14ac:dyDescent="0.15">
      <c r="A56" s="15" t="str">
        <f t="shared" si="0"/>
        <v/>
      </c>
      <c r="B56" s="13">
        <f>入力!A41</f>
        <v>0</v>
      </c>
      <c r="C56" s="13" t="str">
        <f>入力!B41</f>
        <v/>
      </c>
      <c r="D56" s="13" t="str">
        <f>IF(C56="","",入力!E41)</f>
        <v/>
      </c>
      <c r="E56" s="13" t="str">
        <f>入力!D41</f>
        <v/>
      </c>
      <c r="F56" s="13" t="str">
        <f>入力!F41</f>
        <v xml:space="preserve"> </v>
      </c>
      <c r="G56" s="13" t="str">
        <f>入力!H41</f>
        <v xml:space="preserve"> </v>
      </c>
      <c r="H56" s="46">
        <f>IF($B56="","",入力!J41)</f>
        <v>0</v>
      </c>
      <c r="I56" s="42">
        <f>IF($B56="","",入力!K41)</f>
        <v>0</v>
      </c>
      <c r="J56" s="9"/>
    </row>
    <row r="57" spans="1:10" x14ac:dyDescent="0.15">
      <c r="A57" s="15" t="str">
        <f t="shared" si="0"/>
        <v/>
      </c>
      <c r="B57" s="13">
        <f>入力!A42</f>
        <v>0</v>
      </c>
      <c r="C57" s="13" t="str">
        <f>入力!B42</f>
        <v/>
      </c>
      <c r="D57" s="13" t="str">
        <f>IF(C57="","",入力!E42)</f>
        <v/>
      </c>
      <c r="E57" s="13" t="str">
        <f>入力!D42</f>
        <v/>
      </c>
      <c r="F57" s="13" t="str">
        <f>入力!F42</f>
        <v xml:space="preserve"> </v>
      </c>
      <c r="G57" s="13" t="str">
        <f>入力!H42</f>
        <v xml:space="preserve"> </v>
      </c>
      <c r="H57" s="46">
        <f>IF($B57="","",入力!J42)</f>
        <v>0</v>
      </c>
      <c r="I57" s="42">
        <f>IF($B57="","",入力!K42)</f>
        <v>0</v>
      </c>
      <c r="J57" s="9"/>
    </row>
    <row r="58" spans="1:10" x14ac:dyDescent="0.15">
      <c r="A58" s="15" t="str">
        <f t="shared" si="0"/>
        <v/>
      </c>
      <c r="B58" s="13">
        <f>入力!A43</f>
        <v>0</v>
      </c>
      <c r="C58" s="13" t="str">
        <f>入力!B43</f>
        <v/>
      </c>
      <c r="D58" s="13" t="str">
        <f>IF(C58="","",入力!E43)</f>
        <v/>
      </c>
      <c r="E58" s="13" t="str">
        <f>入力!D43</f>
        <v/>
      </c>
      <c r="F58" s="13" t="str">
        <f>入力!F43</f>
        <v xml:space="preserve"> </v>
      </c>
      <c r="G58" s="13" t="str">
        <f>入力!H43</f>
        <v xml:space="preserve"> </v>
      </c>
      <c r="H58" s="46">
        <f>IF($B58="","",入力!J43)</f>
        <v>0</v>
      </c>
      <c r="I58" s="42">
        <f>IF($B58="","",入力!K43)</f>
        <v>0</v>
      </c>
      <c r="J58" s="9"/>
    </row>
    <row r="59" spans="1:10" x14ac:dyDescent="0.15">
      <c r="A59" s="15" t="str">
        <f t="shared" si="0"/>
        <v/>
      </c>
      <c r="B59" s="13">
        <f>入力!A44</f>
        <v>0</v>
      </c>
      <c r="C59" s="13" t="str">
        <f>入力!B44</f>
        <v/>
      </c>
      <c r="D59" s="13" t="str">
        <f>IF(C59="","",入力!E44)</f>
        <v/>
      </c>
      <c r="E59" s="13" t="str">
        <f>入力!D44</f>
        <v/>
      </c>
      <c r="F59" s="13" t="str">
        <f>入力!F44</f>
        <v xml:space="preserve"> </v>
      </c>
      <c r="G59" s="13" t="str">
        <f>入力!H44</f>
        <v xml:space="preserve"> </v>
      </c>
      <c r="H59" s="46">
        <f>IF($B59="","",入力!J44)</f>
        <v>0</v>
      </c>
      <c r="I59" s="42">
        <f>IF($B59="","",入力!K44)</f>
        <v>0</v>
      </c>
      <c r="J59" s="9"/>
    </row>
    <row r="60" spans="1:10" x14ac:dyDescent="0.15">
      <c r="A60" s="15" t="str">
        <f t="shared" si="0"/>
        <v/>
      </c>
      <c r="B60" s="13">
        <f>入力!A45</f>
        <v>0</v>
      </c>
      <c r="C60" s="13" t="str">
        <f>入力!B45</f>
        <v/>
      </c>
      <c r="D60" s="13" t="str">
        <f>IF(C60="","",入力!E45)</f>
        <v/>
      </c>
      <c r="E60" s="13" t="str">
        <f>入力!D45</f>
        <v/>
      </c>
      <c r="F60" s="13" t="str">
        <f>入力!F45</f>
        <v xml:space="preserve"> </v>
      </c>
      <c r="G60" s="13" t="str">
        <f>入力!H45</f>
        <v xml:space="preserve"> </v>
      </c>
      <c r="H60" s="46">
        <f>IF($B60="","",入力!J45)</f>
        <v>0</v>
      </c>
      <c r="I60" s="42">
        <f>IF($B60="","",入力!K45)</f>
        <v>0</v>
      </c>
      <c r="J60" s="9"/>
    </row>
    <row r="61" spans="1:10" x14ac:dyDescent="0.15">
      <c r="A61" s="15" t="str">
        <f t="shared" si="0"/>
        <v/>
      </c>
      <c r="B61" s="13">
        <f>入力!A46</f>
        <v>0</v>
      </c>
      <c r="C61" s="13" t="str">
        <f>入力!B46</f>
        <v/>
      </c>
      <c r="D61" s="13" t="str">
        <f>IF(C61="","",入力!E46)</f>
        <v/>
      </c>
      <c r="E61" s="13" t="str">
        <f>入力!D46</f>
        <v/>
      </c>
      <c r="F61" s="13" t="str">
        <f>入力!F46</f>
        <v xml:space="preserve"> </v>
      </c>
      <c r="G61" s="13" t="str">
        <f>入力!H46</f>
        <v xml:space="preserve"> </v>
      </c>
      <c r="H61" s="46">
        <f>IF($B61="","",入力!J46)</f>
        <v>0</v>
      </c>
      <c r="I61" s="42">
        <f>IF($B61="","",入力!K46)</f>
        <v>0</v>
      </c>
      <c r="J61" s="9"/>
    </row>
    <row r="62" spans="1:10" x14ac:dyDescent="0.15">
      <c r="A62" s="15" t="str">
        <f t="shared" si="0"/>
        <v/>
      </c>
      <c r="B62" s="13">
        <f>入力!A47</f>
        <v>0</v>
      </c>
      <c r="C62" s="13" t="str">
        <f>入力!B47</f>
        <v/>
      </c>
      <c r="D62" s="13" t="str">
        <f>IF(C62="","",入力!E47)</f>
        <v/>
      </c>
      <c r="E62" s="13" t="str">
        <f>入力!D47</f>
        <v/>
      </c>
      <c r="F62" s="13" t="str">
        <f>入力!F47</f>
        <v xml:space="preserve"> </v>
      </c>
      <c r="G62" s="13" t="str">
        <f>入力!H47</f>
        <v xml:space="preserve"> </v>
      </c>
      <c r="H62" s="46">
        <f>IF($B62="","",入力!J47)</f>
        <v>0</v>
      </c>
      <c r="I62" s="42">
        <f>IF($B62="","",入力!K47)</f>
        <v>0</v>
      </c>
      <c r="J62" s="9"/>
    </row>
    <row r="63" spans="1:10" x14ac:dyDescent="0.15">
      <c r="A63" s="15" t="str">
        <f t="shared" si="0"/>
        <v/>
      </c>
      <c r="B63" s="13">
        <f>入力!A48</f>
        <v>0</v>
      </c>
      <c r="C63" s="13" t="str">
        <f>入力!B48</f>
        <v/>
      </c>
      <c r="D63" s="13" t="str">
        <f>IF(C63="","",入力!E48)</f>
        <v/>
      </c>
      <c r="E63" s="13" t="str">
        <f>入力!D48</f>
        <v/>
      </c>
      <c r="F63" s="13" t="str">
        <f>入力!F48</f>
        <v xml:space="preserve"> </v>
      </c>
      <c r="G63" s="13" t="str">
        <f>入力!H48</f>
        <v xml:space="preserve"> </v>
      </c>
      <c r="H63" s="46">
        <f>IF($B63="","",入力!J48)</f>
        <v>0</v>
      </c>
      <c r="I63" s="42">
        <f>IF($B63="","",入力!K48)</f>
        <v>0</v>
      </c>
      <c r="J63" s="9"/>
    </row>
    <row r="64" spans="1:10" x14ac:dyDescent="0.15">
      <c r="A64" s="15" t="str">
        <f t="shared" si="0"/>
        <v/>
      </c>
      <c r="B64" s="13">
        <f>入力!A49</f>
        <v>0</v>
      </c>
      <c r="C64" s="13" t="str">
        <f>入力!B49</f>
        <v/>
      </c>
      <c r="D64" s="13" t="str">
        <f>IF(C64="","",入力!E49)</f>
        <v/>
      </c>
      <c r="E64" s="13" t="str">
        <f>入力!D49</f>
        <v/>
      </c>
      <c r="F64" s="13" t="str">
        <f>入力!F49</f>
        <v xml:space="preserve"> </v>
      </c>
      <c r="G64" s="13" t="str">
        <f>入力!H49</f>
        <v xml:space="preserve"> </v>
      </c>
      <c r="H64" s="46">
        <f>IF($B64="","",入力!J49)</f>
        <v>0</v>
      </c>
      <c r="I64" s="42">
        <f>IF($B64="","",入力!K49)</f>
        <v>0</v>
      </c>
      <c r="J64" s="9"/>
    </row>
    <row r="65" spans="1:10" x14ac:dyDescent="0.15">
      <c r="A65" s="15" t="str">
        <f t="shared" si="0"/>
        <v/>
      </c>
      <c r="B65" s="13">
        <f>入力!A50</f>
        <v>0</v>
      </c>
      <c r="C65" s="13" t="str">
        <f>入力!B50</f>
        <v/>
      </c>
      <c r="D65" s="13" t="str">
        <f>IF(C65="","",入力!E50)</f>
        <v/>
      </c>
      <c r="E65" s="13" t="str">
        <f>入力!D50</f>
        <v/>
      </c>
      <c r="F65" s="13" t="str">
        <f>入力!F50</f>
        <v xml:space="preserve"> </v>
      </c>
      <c r="G65" s="13" t="str">
        <f>入力!H50</f>
        <v xml:space="preserve"> </v>
      </c>
      <c r="H65" s="46">
        <f>IF($B65="","",入力!J50)</f>
        <v>0</v>
      </c>
      <c r="I65" s="42">
        <f>IF($B65="","",入力!K50)</f>
        <v>0</v>
      </c>
      <c r="J65" s="9"/>
    </row>
    <row r="66" spans="1:10" x14ac:dyDescent="0.15">
      <c r="A66" s="15" t="str">
        <f t="shared" si="0"/>
        <v/>
      </c>
      <c r="B66" s="13">
        <f>入力!A51</f>
        <v>0</v>
      </c>
      <c r="C66" s="13" t="str">
        <f>入力!B51</f>
        <v/>
      </c>
      <c r="D66" s="13" t="str">
        <f>IF(C66="","",入力!E51)</f>
        <v/>
      </c>
      <c r="E66" s="13" t="str">
        <f>入力!D51</f>
        <v/>
      </c>
      <c r="F66" s="13" t="str">
        <f>入力!F51</f>
        <v xml:space="preserve"> </v>
      </c>
      <c r="G66" s="13" t="str">
        <f>入力!H51</f>
        <v xml:space="preserve"> </v>
      </c>
      <c r="H66" s="46">
        <f>IF($B66="","",入力!J51)</f>
        <v>0</v>
      </c>
      <c r="I66" s="42">
        <f>IF($B66="","",入力!K51)</f>
        <v>0</v>
      </c>
      <c r="J66" s="9"/>
    </row>
    <row r="67" spans="1:10" x14ac:dyDescent="0.15">
      <c r="A67" s="15" t="str">
        <f t="shared" si="0"/>
        <v/>
      </c>
      <c r="B67" s="13">
        <f>入力!A52</f>
        <v>0</v>
      </c>
      <c r="C67" s="13" t="str">
        <f>入力!B52</f>
        <v/>
      </c>
      <c r="D67" s="13" t="str">
        <f>IF(C67="","",入力!E52)</f>
        <v/>
      </c>
      <c r="E67" s="13" t="str">
        <f>入力!D52</f>
        <v/>
      </c>
      <c r="F67" s="13" t="str">
        <f>入力!F52</f>
        <v xml:space="preserve"> </v>
      </c>
      <c r="G67" s="13" t="str">
        <f>入力!H52</f>
        <v xml:space="preserve"> </v>
      </c>
      <c r="H67" s="46">
        <f>IF($B67="","",入力!J52)</f>
        <v>0</v>
      </c>
      <c r="I67" s="42">
        <f>IF($B67="","",入力!K52)</f>
        <v>0</v>
      </c>
      <c r="J67" s="9"/>
    </row>
    <row r="68" spans="1:10" x14ac:dyDescent="0.15">
      <c r="A68" s="15" t="str">
        <f t="shared" si="0"/>
        <v/>
      </c>
      <c r="B68" s="13">
        <f>入力!A53</f>
        <v>0</v>
      </c>
      <c r="C68" s="13" t="str">
        <f>入力!B53</f>
        <v/>
      </c>
      <c r="D68" s="13" t="str">
        <f>IF(C68="","",入力!E53)</f>
        <v/>
      </c>
      <c r="E68" s="13" t="str">
        <f>入力!D53</f>
        <v/>
      </c>
      <c r="F68" s="13" t="str">
        <f>入力!F53</f>
        <v xml:space="preserve"> </v>
      </c>
      <c r="G68" s="13" t="str">
        <f>入力!H53</f>
        <v xml:space="preserve"> </v>
      </c>
      <c r="H68" s="46">
        <f>IF($B68="","",入力!J53)</f>
        <v>0</v>
      </c>
      <c r="I68" s="42">
        <f>IF($B68="","",入力!K53)</f>
        <v>0</v>
      </c>
      <c r="J68" s="9"/>
    </row>
    <row r="69" spans="1:10" x14ac:dyDescent="0.15">
      <c r="A69" s="15" t="str">
        <f t="shared" si="0"/>
        <v/>
      </c>
      <c r="B69" s="13">
        <f>入力!A54</f>
        <v>0</v>
      </c>
      <c r="C69" s="13" t="str">
        <f>入力!B54</f>
        <v/>
      </c>
      <c r="D69" s="13" t="str">
        <f>IF(C69="","",入力!E54)</f>
        <v/>
      </c>
      <c r="E69" s="13" t="str">
        <f>入力!D54</f>
        <v/>
      </c>
      <c r="F69" s="13" t="str">
        <f>入力!F54</f>
        <v xml:space="preserve"> </v>
      </c>
      <c r="G69" s="13" t="str">
        <f>入力!H54</f>
        <v xml:space="preserve"> </v>
      </c>
      <c r="H69" s="46">
        <f>IF($B69="","",入力!J54)</f>
        <v>0</v>
      </c>
      <c r="I69" s="42">
        <f>IF($B69="","",入力!K54)</f>
        <v>0</v>
      </c>
      <c r="J69" s="9"/>
    </row>
    <row r="70" spans="1:10" x14ac:dyDescent="0.15">
      <c r="A70" s="15" t="str">
        <f t="shared" si="0"/>
        <v/>
      </c>
      <c r="B70" s="13">
        <f>入力!A55</f>
        <v>0</v>
      </c>
      <c r="C70" s="13" t="str">
        <f>入力!B55</f>
        <v/>
      </c>
      <c r="D70" s="13" t="str">
        <f>IF(C70="","",入力!E55)</f>
        <v/>
      </c>
      <c r="E70" s="13" t="str">
        <f>入力!D55</f>
        <v/>
      </c>
      <c r="F70" s="13" t="str">
        <f>入力!F55</f>
        <v xml:space="preserve"> </v>
      </c>
      <c r="G70" s="13" t="str">
        <f>入力!H55</f>
        <v xml:space="preserve"> </v>
      </c>
      <c r="H70" s="46">
        <f>IF($B70="","",入力!J55)</f>
        <v>0</v>
      </c>
      <c r="I70" s="42">
        <f>IF($B70="","",入力!K55)</f>
        <v>0</v>
      </c>
      <c r="J70" s="9"/>
    </row>
    <row r="71" spans="1:10" x14ac:dyDescent="0.15">
      <c r="A71" s="15" t="str">
        <f t="shared" si="0"/>
        <v/>
      </c>
      <c r="B71" s="13">
        <f>入力!A56</f>
        <v>0</v>
      </c>
      <c r="C71" s="13" t="str">
        <f>入力!B56</f>
        <v/>
      </c>
      <c r="D71" s="13" t="str">
        <f>IF(C71="","",入力!E56)</f>
        <v/>
      </c>
      <c r="E71" s="13" t="str">
        <f>入力!D56</f>
        <v/>
      </c>
      <c r="F71" s="13" t="str">
        <f>入力!F56</f>
        <v xml:space="preserve"> </v>
      </c>
      <c r="G71" s="13" t="str">
        <f>入力!H56</f>
        <v xml:space="preserve"> </v>
      </c>
      <c r="H71" s="46">
        <f>IF($B71="","",入力!J56)</f>
        <v>0</v>
      </c>
      <c r="I71" s="42">
        <f>IF($B71="","",入力!K56)</f>
        <v>0</v>
      </c>
      <c r="J71" s="9"/>
    </row>
    <row r="72" spans="1:10" x14ac:dyDescent="0.15">
      <c r="A72" s="15" t="str">
        <f t="shared" si="0"/>
        <v/>
      </c>
      <c r="B72" s="13">
        <f>入力!A57</f>
        <v>0</v>
      </c>
      <c r="C72" s="13" t="str">
        <f>入力!B57</f>
        <v/>
      </c>
      <c r="D72" s="13" t="str">
        <f>IF(C72="","",入力!E57)</f>
        <v/>
      </c>
      <c r="E72" s="13" t="str">
        <f>入力!D57</f>
        <v/>
      </c>
      <c r="F72" s="13" t="str">
        <f>入力!F57</f>
        <v xml:space="preserve"> </v>
      </c>
      <c r="G72" s="13" t="str">
        <f>入力!H57</f>
        <v xml:space="preserve"> </v>
      </c>
      <c r="H72" s="46">
        <f>IF($B72="","",入力!J57)</f>
        <v>0</v>
      </c>
      <c r="I72" s="42">
        <f>IF($B72="","",入力!K57)</f>
        <v>0</v>
      </c>
      <c r="J72" s="9"/>
    </row>
    <row r="73" spans="1:10" x14ac:dyDescent="0.15">
      <c r="A73" s="15" t="str">
        <f t="shared" si="0"/>
        <v/>
      </c>
      <c r="B73" s="13">
        <f>入力!A58</f>
        <v>0</v>
      </c>
      <c r="C73" s="13" t="str">
        <f>入力!B58</f>
        <v/>
      </c>
      <c r="D73" s="13" t="str">
        <f>IF(C73="","",入力!E58)</f>
        <v/>
      </c>
      <c r="E73" s="13" t="str">
        <f>入力!D58</f>
        <v/>
      </c>
      <c r="F73" s="13" t="str">
        <f>入力!F58</f>
        <v xml:space="preserve"> </v>
      </c>
      <c r="G73" s="13" t="str">
        <f>入力!H58</f>
        <v xml:space="preserve"> </v>
      </c>
      <c r="H73" s="46">
        <f>IF($B73="","",入力!J58)</f>
        <v>0</v>
      </c>
      <c r="I73" s="42">
        <f>IF($B73="","",入力!K58)</f>
        <v>0</v>
      </c>
      <c r="J73" s="9"/>
    </row>
    <row r="74" spans="1:10" x14ac:dyDescent="0.15">
      <c r="A74" s="15" t="str">
        <f t="shared" si="0"/>
        <v/>
      </c>
      <c r="B74" s="13">
        <f>入力!A59</f>
        <v>0</v>
      </c>
      <c r="C74" s="13" t="str">
        <f>入力!B59</f>
        <v/>
      </c>
      <c r="D74" s="13" t="str">
        <f>IF(C74="","",入力!E59)</f>
        <v/>
      </c>
      <c r="E74" s="13" t="str">
        <f>入力!D59</f>
        <v/>
      </c>
      <c r="F74" s="13" t="str">
        <f>入力!F59</f>
        <v xml:space="preserve"> </v>
      </c>
      <c r="G74" s="13" t="str">
        <f>入力!H59</f>
        <v xml:space="preserve"> </v>
      </c>
      <c r="H74" s="46">
        <f>IF($B74="","",入力!J59)</f>
        <v>0</v>
      </c>
      <c r="I74" s="42">
        <f>IF($B74="","",入力!K59)</f>
        <v>0</v>
      </c>
      <c r="J74" s="9"/>
    </row>
    <row r="75" spans="1:10" x14ac:dyDescent="0.15">
      <c r="A75" s="15" t="str">
        <f t="shared" si="0"/>
        <v/>
      </c>
      <c r="B75" s="13">
        <f>入力!A60</f>
        <v>0</v>
      </c>
      <c r="C75" s="13" t="str">
        <f>入力!B60</f>
        <v/>
      </c>
      <c r="D75" s="13" t="str">
        <f>IF(C75="","",入力!E60)</f>
        <v/>
      </c>
      <c r="E75" s="13" t="str">
        <f>入力!D60</f>
        <v/>
      </c>
      <c r="F75" s="13" t="str">
        <f>入力!F60</f>
        <v xml:space="preserve"> </v>
      </c>
      <c r="G75" s="13" t="str">
        <f>入力!H60</f>
        <v xml:space="preserve"> </v>
      </c>
      <c r="H75" s="46">
        <f>IF($B75="","",入力!J60)</f>
        <v>0</v>
      </c>
      <c r="I75" s="42">
        <f>IF($B75="","",入力!K60)</f>
        <v>0</v>
      </c>
      <c r="J75" s="9"/>
    </row>
    <row r="76" spans="1:10" x14ac:dyDescent="0.15">
      <c r="A76" s="15" t="str">
        <f t="shared" si="0"/>
        <v/>
      </c>
      <c r="B76" s="13">
        <f>入力!A61</f>
        <v>0</v>
      </c>
      <c r="C76" s="13" t="str">
        <f>入力!B61</f>
        <v/>
      </c>
      <c r="D76" s="13" t="str">
        <f>IF(C76="","",入力!E61)</f>
        <v/>
      </c>
      <c r="E76" s="13" t="str">
        <f>入力!D61</f>
        <v/>
      </c>
      <c r="F76" s="13" t="str">
        <f>入力!F61</f>
        <v xml:space="preserve"> </v>
      </c>
      <c r="G76" s="13" t="str">
        <f>入力!H61</f>
        <v xml:space="preserve"> </v>
      </c>
      <c r="H76" s="46">
        <f>IF($B76="","",入力!J61)</f>
        <v>0</v>
      </c>
      <c r="I76" s="42">
        <f>IF($B76="","",入力!K61)</f>
        <v>0</v>
      </c>
      <c r="J76" s="9"/>
    </row>
    <row r="77" spans="1:10" x14ac:dyDescent="0.15">
      <c r="A77" s="15" t="str">
        <f t="shared" si="0"/>
        <v/>
      </c>
      <c r="B77" s="13">
        <f>入力!A62</f>
        <v>0</v>
      </c>
      <c r="C77" s="13" t="str">
        <f>入力!B62</f>
        <v/>
      </c>
      <c r="D77" s="13" t="str">
        <f>IF(C77="","",入力!E62)</f>
        <v/>
      </c>
      <c r="E77" s="13" t="str">
        <f>入力!D62</f>
        <v/>
      </c>
      <c r="F77" s="13" t="str">
        <f>入力!F62</f>
        <v xml:space="preserve"> </v>
      </c>
      <c r="G77" s="13" t="str">
        <f>入力!H62</f>
        <v xml:space="preserve"> </v>
      </c>
      <c r="H77" s="46">
        <f>IF($B77="","",入力!J62)</f>
        <v>0</v>
      </c>
      <c r="I77" s="42">
        <f>IF($B77="","",入力!K62)</f>
        <v>0</v>
      </c>
      <c r="J77" s="9"/>
    </row>
    <row r="78" spans="1:10" x14ac:dyDescent="0.15">
      <c r="A78" s="15" t="str">
        <f t="shared" si="0"/>
        <v/>
      </c>
      <c r="B78" s="13">
        <f>入力!A63</f>
        <v>0</v>
      </c>
      <c r="C78" s="13" t="str">
        <f>入力!B63</f>
        <v/>
      </c>
      <c r="D78" s="13" t="str">
        <f>IF(C78="","",入力!E63)</f>
        <v/>
      </c>
      <c r="E78" s="13" t="str">
        <f>入力!D63</f>
        <v/>
      </c>
      <c r="F78" s="13" t="str">
        <f>入力!F63</f>
        <v xml:space="preserve"> </v>
      </c>
      <c r="G78" s="13" t="str">
        <f>入力!H63</f>
        <v xml:space="preserve"> </v>
      </c>
      <c r="H78" s="46">
        <f>IF($B78="","",入力!J63)</f>
        <v>0</v>
      </c>
      <c r="I78" s="42">
        <f>IF($B78="","",入力!K63)</f>
        <v>0</v>
      </c>
      <c r="J78" s="9"/>
    </row>
    <row r="79" spans="1:10" x14ac:dyDescent="0.15">
      <c r="A79" s="15" t="str">
        <f t="shared" si="0"/>
        <v/>
      </c>
      <c r="B79" s="13">
        <f>入力!A64</f>
        <v>0</v>
      </c>
      <c r="C79" s="13" t="str">
        <f>入力!B64</f>
        <v/>
      </c>
      <c r="D79" s="13" t="str">
        <f>IF(C79="","",入力!E64)</f>
        <v/>
      </c>
      <c r="E79" s="13" t="str">
        <f>入力!D64</f>
        <v/>
      </c>
      <c r="F79" s="13" t="str">
        <f>入力!F64</f>
        <v xml:space="preserve"> </v>
      </c>
      <c r="G79" s="13" t="str">
        <f>入力!H64</f>
        <v xml:space="preserve"> </v>
      </c>
      <c r="H79" s="46">
        <f>IF($B79="","",入力!J64)</f>
        <v>0</v>
      </c>
      <c r="I79" s="42">
        <f>IF($B79="","",入力!K64)</f>
        <v>0</v>
      </c>
      <c r="J79" s="9"/>
    </row>
    <row r="80" spans="1:10" x14ac:dyDescent="0.15">
      <c r="A80" s="15" t="str">
        <f t="shared" si="0"/>
        <v/>
      </c>
      <c r="B80" s="13">
        <f>入力!A65</f>
        <v>0</v>
      </c>
      <c r="C80" s="13" t="str">
        <f>入力!B65</f>
        <v/>
      </c>
      <c r="D80" s="13" t="str">
        <f>IF(C80="","",入力!E65)</f>
        <v/>
      </c>
      <c r="E80" s="13" t="str">
        <f>入力!D65</f>
        <v/>
      </c>
      <c r="F80" s="13" t="str">
        <f>入力!F65</f>
        <v xml:space="preserve"> </v>
      </c>
      <c r="G80" s="13" t="str">
        <f>入力!H65</f>
        <v xml:space="preserve"> </v>
      </c>
      <c r="H80" s="46">
        <f>IF($B80="","",入力!J65)</f>
        <v>0</v>
      </c>
      <c r="I80" s="42">
        <f>IF($B80="","",入力!K65)</f>
        <v>0</v>
      </c>
      <c r="J80" s="9"/>
    </row>
    <row r="81" spans="1:10" x14ac:dyDescent="0.15">
      <c r="A81" s="15" t="str">
        <f t="shared" si="0"/>
        <v/>
      </c>
      <c r="B81" s="13">
        <f>入力!A66</f>
        <v>0</v>
      </c>
      <c r="C81" s="13" t="str">
        <f>入力!B66</f>
        <v/>
      </c>
      <c r="D81" s="13" t="str">
        <f>IF(C81="","",入力!E66)</f>
        <v/>
      </c>
      <c r="E81" s="13" t="str">
        <f>入力!D66</f>
        <v/>
      </c>
      <c r="F81" s="13" t="str">
        <f>入力!F66</f>
        <v xml:space="preserve"> </v>
      </c>
      <c r="G81" s="13" t="str">
        <f>入力!H66</f>
        <v xml:space="preserve"> </v>
      </c>
      <c r="H81" s="46">
        <f>IF($B81="","",入力!J66)</f>
        <v>0</v>
      </c>
      <c r="I81" s="42">
        <f>IF($B81="","",入力!K66)</f>
        <v>0</v>
      </c>
      <c r="J81" s="9"/>
    </row>
    <row r="82" spans="1:10" x14ac:dyDescent="0.15">
      <c r="A82" s="15" t="str">
        <f t="shared" si="0"/>
        <v/>
      </c>
      <c r="B82" s="13">
        <f>入力!A67</f>
        <v>0</v>
      </c>
      <c r="C82" s="13" t="str">
        <f>入力!B67</f>
        <v/>
      </c>
      <c r="D82" s="13" t="str">
        <f>IF(C82="","",入力!E67)</f>
        <v/>
      </c>
      <c r="E82" s="13" t="str">
        <f>入力!D67</f>
        <v/>
      </c>
      <c r="F82" s="13" t="str">
        <f>入力!F67</f>
        <v xml:space="preserve"> </v>
      </c>
      <c r="G82" s="13" t="str">
        <f>入力!H67</f>
        <v xml:space="preserve"> </v>
      </c>
      <c r="H82" s="46">
        <f>IF($B82="","",入力!J67)</f>
        <v>0</v>
      </c>
      <c r="I82" s="42">
        <f>IF($B82="","",入力!K67)</f>
        <v>0</v>
      </c>
      <c r="J82" s="9"/>
    </row>
    <row r="83" spans="1:10" x14ac:dyDescent="0.15">
      <c r="A83" s="15" t="str">
        <f t="shared" ref="A83:A116" si="1">IF(C83="","",A82+1)</f>
        <v/>
      </c>
      <c r="B83" s="13">
        <f>入力!A68</f>
        <v>0</v>
      </c>
      <c r="C83" s="13" t="str">
        <f>入力!B68</f>
        <v/>
      </c>
      <c r="D83" s="13" t="str">
        <f>IF(C83="","",入力!E68)</f>
        <v/>
      </c>
      <c r="E83" s="13" t="str">
        <f>入力!D68</f>
        <v/>
      </c>
      <c r="F83" s="13" t="str">
        <f>入力!F68</f>
        <v xml:space="preserve"> </v>
      </c>
      <c r="G83" s="13" t="str">
        <f>入力!H68</f>
        <v xml:space="preserve"> </v>
      </c>
      <c r="H83" s="46">
        <f>IF($B83="","",入力!J68)</f>
        <v>0</v>
      </c>
      <c r="I83" s="42">
        <f>IF($B83="","",入力!K68)</f>
        <v>0</v>
      </c>
      <c r="J83" s="9"/>
    </row>
    <row r="84" spans="1:10" x14ac:dyDescent="0.15">
      <c r="A84" s="15" t="str">
        <f t="shared" si="1"/>
        <v/>
      </c>
      <c r="B84" s="13">
        <f>入力!A69</f>
        <v>0</v>
      </c>
      <c r="C84" s="13" t="str">
        <f>入力!B69</f>
        <v/>
      </c>
      <c r="D84" s="13" t="str">
        <f>IF(C84="","",入力!E69)</f>
        <v/>
      </c>
      <c r="E84" s="13" t="str">
        <f>入力!D69</f>
        <v/>
      </c>
      <c r="F84" s="13" t="str">
        <f>入力!F69</f>
        <v xml:space="preserve"> </v>
      </c>
      <c r="G84" s="13" t="str">
        <f>入力!H69</f>
        <v xml:space="preserve"> </v>
      </c>
      <c r="H84" s="46">
        <f>IF($B84="","",入力!J69)</f>
        <v>0</v>
      </c>
      <c r="I84" s="42">
        <f>IF($B84="","",入力!K69)</f>
        <v>0</v>
      </c>
      <c r="J84" s="9"/>
    </row>
    <row r="85" spans="1:10" x14ac:dyDescent="0.15">
      <c r="A85" s="15" t="str">
        <f t="shared" si="1"/>
        <v/>
      </c>
      <c r="B85" s="13">
        <f>入力!A70</f>
        <v>0</v>
      </c>
      <c r="C85" s="13" t="str">
        <f>入力!B70</f>
        <v/>
      </c>
      <c r="D85" s="13" t="str">
        <f>IF(C85="","",入力!E70)</f>
        <v/>
      </c>
      <c r="E85" s="13" t="str">
        <f>入力!D70</f>
        <v/>
      </c>
      <c r="F85" s="13" t="str">
        <f>入力!F70</f>
        <v xml:space="preserve"> </v>
      </c>
      <c r="G85" s="13" t="str">
        <f>入力!H70</f>
        <v xml:space="preserve"> </v>
      </c>
      <c r="H85" s="46">
        <f>IF($B85="","",入力!J70)</f>
        <v>0</v>
      </c>
      <c r="I85" s="42">
        <f>IF($B85="","",入力!K70)</f>
        <v>0</v>
      </c>
      <c r="J85" s="9"/>
    </row>
    <row r="86" spans="1:10" x14ac:dyDescent="0.15">
      <c r="A86" s="15" t="str">
        <f t="shared" si="1"/>
        <v/>
      </c>
      <c r="B86" s="13">
        <f>入力!A71</f>
        <v>0</v>
      </c>
      <c r="C86" s="13" t="str">
        <f>入力!B71</f>
        <v/>
      </c>
      <c r="D86" s="13" t="str">
        <f>IF(C86="","",入力!E71)</f>
        <v/>
      </c>
      <c r="E86" s="13" t="str">
        <f>入力!D71</f>
        <v/>
      </c>
      <c r="F86" s="13" t="str">
        <f>入力!F71</f>
        <v xml:space="preserve"> </v>
      </c>
      <c r="G86" s="13" t="str">
        <f>入力!H71</f>
        <v xml:space="preserve"> </v>
      </c>
      <c r="H86" s="46">
        <f>IF($B86="","",入力!J71)</f>
        <v>0</v>
      </c>
      <c r="I86" s="42">
        <f>IF($B86="","",入力!K71)</f>
        <v>0</v>
      </c>
      <c r="J86" s="9"/>
    </row>
    <row r="87" spans="1:10" x14ac:dyDescent="0.15">
      <c r="A87" s="15" t="str">
        <f t="shared" si="1"/>
        <v/>
      </c>
      <c r="B87" s="13">
        <f>入力!A72</f>
        <v>0</v>
      </c>
      <c r="C87" s="13" t="str">
        <f>入力!B72</f>
        <v/>
      </c>
      <c r="D87" s="13" t="str">
        <f>IF(C87="","",入力!E72)</f>
        <v/>
      </c>
      <c r="E87" s="13" t="str">
        <f>入力!D72</f>
        <v/>
      </c>
      <c r="F87" s="13" t="str">
        <f>入力!F72</f>
        <v xml:space="preserve"> </v>
      </c>
      <c r="G87" s="13" t="str">
        <f>入力!H72</f>
        <v xml:space="preserve"> </v>
      </c>
      <c r="H87" s="46">
        <f>IF($B87="","",入力!J72)</f>
        <v>0</v>
      </c>
      <c r="I87" s="42">
        <f>IF($B87="","",入力!K72)</f>
        <v>0</v>
      </c>
      <c r="J87" s="9"/>
    </row>
    <row r="88" spans="1:10" x14ac:dyDescent="0.15">
      <c r="A88" s="15" t="str">
        <f t="shared" si="1"/>
        <v/>
      </c>
      <c r="B88" s="13">
        <f>入力!A73</f>
        <v>0</v>
      </c>
      <c r="C88" s="13" t="str">
        <f>入力!B73</f>
        <v/>
      </c>
      <c r="D88" s="13" t="str">
        <f>IF(C88="","",入力!E73)</f>
        <v/>
      </c>
      <c r="E88" s="13" t="str">
        <f>入力!D73</f>
        <v/>
      </c>
      <c r="F88" s="13" t="str">
        <f>入力!F73</f>
        <v xml:space="preserve"> </v>
      </c>
      <c r="G88" s="13" t="str">
        <f>入力!H73</f>
        <v xml:space="preserve"> </v>
      </c>
      <c r="H88" s="46">
        <f>IF($B88="","",入力!J73)</f>
        <v>0</v>
      </c>
      <c r="I88" s="42">
        <f>IF($B88="","",入力!K73)</f>
        <v>0</v>
      </c>
      <c r="J88" s="9"/>
    </row>
    <row r="89" spans="1:10" x14ac:dyDescent="0.15">
      <c r="A89" s="15" t="str">
        <f t="shared" si="1"/>
        <v/>
      </c>
      <c r="B89" s="13">
        <f>入力!A74</f>
        <v>0</v>
      </c>
      <c r="C89" s="13" t="str">
        <f>入力!B74</f>
        <v/>
      </c>
      <c r="D89" s="13" t="str">
        <f>IF(C89="","",入力!E74)</f>
        <v/>
      </c>
      <c r="E89" s="13" t="str">
        <f>入力!D74</f>
        <v/>
      </c>
      <c r="F89" s="13" t="str">
        <f>入力!F74</f>
        <v xml:space="preserve"> </v>
      </c>
      <c r="G89" s="13" t="str">
        <f>入力!H74</f>
        <v xml:space="preserve"> </v>
      </c>
      <c r="H89" s="46">
        <f>IF($B89="","",入力!J74)</f>
        <v>0</v>
      </c>
      <c r="I89" s="42">
        <f>IF($B89="","",入力!K74)</f>
        <v>0</v>
      </c>
      <c r="J89" s="9"/>
    </row>
    <row r="90" spans="1:10" x14ac:dyDescent="0.15">
      <c r="A90" s="15" t="str">
        <f t="shared" si="1"/>
        <v/>
      </c>
      <c r="B90" s="13">
        <f>入力!A75</f>
        <v>0</v>
      </c>
      <c r="C90" s="13" t="str">
        <f>入力!B75</f>
        <v/>
      </c>
      <c r="D90" s="13" t="str">
        <f>IF(C90="","",入力!E75)</f>
        <v/>
      </c>
      <c r="E90" s="13" t="str">
        <f>入力!D75</f>
        <v/>
      </c>
      <c r="F90" s="13" t="str">
        <f>入力!F75</f>
        <v xml:space="preserve"> </v>
      </c>
      <c r="G90" s="13" t="str">
        <f>入力!H75</f>
        <v xml:space="preserve"> </v>
      </c>
      <c r="H90" s="46">
        <f>IF($B90="","",入力!J75)</f>
        <v>0</v>
      </c>
      <c r="I90" s="42">
        <f>IF($B90="","",入力!K75)</f>
        <v>0</v>
      </c>
      <c r="J90" s="9"/>
    </row>
    <row r="91" spans="1:10" x14ac:dyDescent="0.15">
      <c r="A91" s="15" t="str">
        <f t="shared" si="1"/>
        <v/>
      </c>
      <c r="B91" s="13">
        <f>入力!A76</f>
        <v>0</v>
      </c>
      <c r="C91" s="13" t="str">
        <f>入力!B76</f>
        <v/>
      </c>
      <c r="D91" s="13" t="str">
        <f>IF(C91="","",入力!E76)</f>
        <v/>
      </c>
      <c r="E91" s="13" t="str">
        <f>入力!D76</f>
        <v/>
      </c>
      <c r="F91" s="13" t="str">
        <f>入力!F76</f>
        <v xml:space="preserve"> </v>
      </c>
      <c r="G91" s="13" t="str">
        <f>入力!H76</f>
        <v xml:space="preserve"> </v>
      </c>
      <c r="H91" s="46">
        <f>IF($B91="","",入力!J76)</f>
        <v>0</v>
      </c>
      <c r="I91" s="42">
        <f>IF($B91="","",入力!K76)</f>
        <v>0</v>
      </c>
      <c r="J91" s="9"/>
    </row>
    <row r="92" spans="1:10" x14ac:dyDescent="0.15">
      <c r="A92" s="15" t="str">
        <f t="shared" si="1"/>
        <v/>
      </c>
      <c r="B92" s="13">
        <f>入力!A77</f>
        <v>0</v>
      </c>
      <c r="C92" s="13" t="str">
        <f>入力!B77</f>
        <v/>
      </c>
      <c r="D92" s="13" t="str">
        <f>IF(C92="","",入力!E77)</f>
        <v/>
      </c>
      <c r="E92" s="13" t="str">
        <f>入力!D77</f>
        <v/>
      </c>
      <c r="F92" s="13" t="str">
        <f>入力!F77</f>
        <v xml:space="preserve"> </v>
      </c>
      <c r="G92" s="13" t="str">
        <f>入力!H77</f>
        <v xml:space="preserve"> </v>
      </c>
      <c r="H92" s="46">
        <f>IF($B92="","",入力!J77)</f>
        <v>0</v>
      </c>
      <c r="I92" s="42">
        <f>IF($B92="","",入力!K77)</f>
        <v>0</v>
      </c>
      <c r="J92" s="9"/>
    </row>
    <row r="93" spans="1:10" x14ac:dyDescent="0.15">
      <c r="A93" s="15" t="str">
        <f t="shared" si="1"/>
        <v/>
      </c>
      <c r="B93" s="13">
        <f>入力!A78</f>
        <v>0</v>
      </c>
      <c r="C93" s="13" t="str">
        <f>入力!B78</f>
        <v/>
      </c>
      <c r="D93" s="13" t="str">
        <f>IF(C93="","",入力!E78)</f>
        <v/>
      </c>
      <c r="E93" s="13" t="str">
        <f>入力!D78</f>
        <v/>
      </c>
      <c r="F93" s="13" t="str">
        <f>入力!F78</f>
        <v xml:space="preserve"> </v>
      </c>
      <c r="G93" s="13" t="str">
        <f>入力!H78</f>
        <v xml:space="preserve"> </v>
      </c>
      <c r="H93" s="46">
        <f>IF($B93="","",入力!J78)</f>
        <v>0</v>
      </c>
      <c r="I93" s="42">
        <f>IF($B93="","",入力!K78)</f>
        <v>0</v>
      </c>
      <c r="J93" s="9"/>
    </row>
    <row r="94" spans="1:10" x14ac:dyDescent="0.15">
      <c r="A94" s="15" t="str">
        <f t="shared" si="1"/>
        <v/>
      </c>
      <c r="B94" s="13">
        <f>入力!A79</f>
        <v>0</v>
      </c>
      <c r="C94" s="13" t="str">
        <f>入力!B79</f>
        <v/>
      </c>
      <c r="D94" s="13" t="str">
        <f>IF(C94="","",入力!E79)</f>
        <v/>
      </c>
      <c r="E94" s="13" t="str">
        <f>入力!D79</f>
        <v/>
      </c>
      <c r="F94" s="13" t="str">
        <f>入力!F79</f>
        <v xml:space="preserve"> </v>
      </c>
      <c r="G94" s="13" t="str">
        <f>入力!H79</f>
        <v xml:space="preserve"> </v>
      </c>
      <c r="H94" s="46">
        <f>IF($B94="","",入力!J79)</f>
        <v>0</v>
      </c>
      <c r="I94" s="42">
        <f>IF($B94="","",入力!K79)</f>
        <v>0</v>
      </c>
      <c r="J94" s="9"/>
    </row>
    <row r="95" spans="1:10" x14ac:dyDescent="0.15">
      <c r="A95" s="15" t="str">
        <f t="shared" si="1"/>
        <v/>
      </c>
      <c r="B95" s="13">
        <f>入力!A80</f>
        <v>0</v>
      </c>
      <c r="C95" s="13" t="str">
        <f>入力!B80</f>
        <v/>
      </c>
      <c r="D95" s="13" t="str">
        <f>IF(C95="","",入力!E80)</f>
        <v/>
      </c>
      <c r="E95" s="13" t="str">
        <f>入力!D80</f>
        <v/>
      </c>
      <c r="F95" s="13" t="str">
        <f>入力!F80</f>
        <v xml:space="preserve"> </v>
      </c>
      <c r="G95" s="13" t="str">
        <f>入力!H80</f>
        <v xml:space="preserve"> </v>
      </c>
      <c r="H95" s="46">
        <f>IF($B95="","",入力!J80)</f>
        <v>0</v>
      </c>
      <c r="I95" s="42">
        <f>IF($B95="","",入力!K80)</f>
        <v>0</v>
      </c>
      <c r="J95" s="9"/>
    </row>
    <row r="96" spans="1:10" x14ac:dyDescent="0.15">
      <c r="A96" s="15" t="str">
        <f t="shared" si="1"/>
        <v/>
      </c>
      <c r="B96" s="13">
        <f>入力!A81</f>
        <v>0</v>
      </c>
      <c r="C96" s="13" t="str">
        <f>入力!B81</f>
        <v/>
      </c>
      <c r="D96" s="13" t="str">
        <f>IF(C96="","",入力!E81)</f>
        <v/>
      </c>
      <c r="E96" s="13" t="str">
        <f>入力!D81</f>
        <v/>
      </c>
      <c r="F96" s="13" t="str">
        <f>入力!F81</f>
        <v xml:space="preserve"> </v>
      </c>
      <c r="G96" s="13" t="str">
        <f>入力!H81</f>
        <v xml:space="preserve"> </v>
      </c>
      <c r="H96" s="46">
        <f>IF($B96="","",入力!J81)</f>
        <v>0</v>
      </c>
      <c r="I96" s="42">
        <f>IF($B96="","",入力!K81)</f>
        <v>0</v>
      </c>
      <c r="J96" s="9"/>
    </row>
    <row r="97" spans="1:10" x14ac:dyDescent="0.15">
      <c r="A97" s="15" t="str">
        <f t="shared" si="1"/>
        <v/>
      </c>
      <c r="B97" s="13">
        <f>入力!A82</f>
        <v>0</v>
      </c>
      <c r="C97" s="13" t="str">
        <f>入力!B82</f>
        <v/>
      </c>
      <c r="D97" s="13" t="str">
        <f>IF(C97="","",入力!E82)</f>
        <v/>
      </c>
      <c r="E97" s="13" t="str">
        <f>入力!D82</f>
        <v/>
      </c>
      <c r="F97" s="13" t="str">
        <f>入力!F82</f>
        <v xml:space="preserve"> </v>
      </c>
      <c r="G97" s="13" t="str">
        <f>入力!H82</f>
        <v xml:space="preserve"> </v>
      </c>
      <c r="H97" s="46">
        <f>IF($B97="","",入力!J82)</f>
        <v>0</v>
      </c>
      <c r="I97" s="42">
        <f>IF($B97="","",入力!K82)</f>
        <v>0</v>
      </c>
      <c r="J97" s="9"/>
    </row>
    <row r="98" spans="1:10" x14ac:dyDescent="0.15">
      <c r="A98" s="15" t="str">
        <f t="shared" si="1"/>
        <v/>
      </c>
      <c r="B98" s="13">
        <f>入力!A83</f>
        <v>0</v>
      </c>
      <c r="C98" s="13" t="str">
        <f>入力!B83</f>
        <v/>
      </c>
      <c r="D98" s="13" t="str">
        <f>IF(C98="","",入力!E83)</f>
        <v/>
      </c>
      <c r="E98" s="13" t="str">
        <f>入力!D83</f>
        <v/>
      </c>
      <c r="F98" s="13" t="str">
        <f>入力!F83</f>
        <v xml:space="preserve"> </v>
      </c>
      <c r="G98" s="13" t="str">
        <f>入力!H83</f>
        <v xml:space="preserve"> </v>
      </c>
      <c r="H98" s="46">
        <f>IF($B98="","",入力!J83)</f>
        <v>0</v>
      </c>
      <c r="I98" s="42">
        <f>IF($B98="","",入力!K83)</f>
        <v>0</v>
      </c>
      <c r="J98" s="9"/>
    </row>
    <row r="99" spans="1:10" x14ac:dyDescent="0.15">
      <c r="A99" s="15" t="str">
        <f t="shared" si="1"/>
        <v/>
      </c>
      <c r="B99" s="13">
        <f>入力!A84</f>
        <v>0</v>
      </c>
      <c r="C99" s="13" t="str">
        <f>入力!B84</f>
        <v/>
      </c>
      <c r="D99" s="13" t="str">
        <f>IF(C99="","",入力!E84)</f>
        <v/>
      </c>
      <c r="E99" s="13" t="str">
        <f>入力!D84</f>
        <v/>
      </c>
      <c r="F99" s="13" t="str">
        <f>入力!F84</f>
        <v xml:space="preserve"> </v>
      </c>
      <c r="G99" s="13" t="str">
        <f>入力!H84</f>
        <v xml:space="preserve"> </v>
      </c>
      <c r="H99" s="46">
        <f>IF($B99="","",入力!J84)</f>
        <v>0</v>
      </c>
      <c r="I99" s="42">
        <f>IF($B99="","",入力!K84)</f>
        <v>0</v>
      </c>
      <c r="J99" s="9"/>
    </row>
    <row r="100" spans="1:10" x14ac:dyDescent="0.15">
      <c r="A100" s="15" t="str">
        <f t="shared" si="1"/>
        <v/>
      </c>
      <c r="B100" s="13">
        <f>入力!A85</f>
        <v>0</v>
      </c>
      <c r="C100" s="13" t="str">
        <f>入力!B85</f>
        <v/>
      </c>
      <c r="D100" s="13" t="str">
        <f>IF(C100="","",入力!E85)</f>
        <v/>
      </c>
      <c r="E100" s="13" t="str">
        <f>入力!D85</f>
        <v/>
      </c>
      <c r="F100" s="13" t="str">
        <f>入力!F85</f>
        <v xml:space="preserve"> </v>
      </c>
      <c r="G100" s="13" t="str">
        <f>入力!H85</f>
        <v xml:space="preserve"> </v>
      </c>
      <c r="H100" s="46">
        <f>IF($B100="","",入力!J85)</f>
        <v>0</v>
      </c>
      <c r="I100" s="42">
        <f>IF($B100="","",入力!K85)</f>
        <v>0</v>
      </c>
      <c r="J100" s="9"/>
    </row>
    <row r="101" spans="1:10" x14ac:dyDescent="0.15">
      <c r="A101" s="15" t="str">
        <f t="shared" si="1"/>
        <v/>
      </c>
      <c r="B101" s="13">
        <f>入力!A86</f>
        <v>0</v>
      </c>
      <c r="C101" s="13" t="str">
        <f>入力!B86</f>
        <v/>
      </c>
      <c r="D101" s="13" t="str">
        <f>IF(C101="","",入力!E86)</f>
        <v/>
      </c>
      <c r="E101" s="13" t="str">
        <f>入力!D86</f>
        <v/>
      </c>
      <c r="F101" s="13" t="str">
        <f>入力!F86</f>
        <v xml:space="preserve"> </v>
      </c>
      <c r="G101" s="13" t="str">
        <f>入力!H86</f>
        <v xml:space="preserve"> </v>
      </c>
      <c r="H101" s="46">
        <f>IF($B101="","",入力!J86)</f>
        <v>0</v>
      </c>
      <c r="I101" s="42">
        <f>IF($B101="","",入力!K86)</f>
        <v>0</v>
      </c>
      <c r="J101" s="9"/>
    </row>
    <row r="102" spans="1:10" x14ac:dyDescent="0.15">
      <c r="A102" s="15" t="str">
        <f t="shared" si="1"/>
        <v/>
      </c>
      <c r="B102" s="13">
        <f>入力!A87</f>
        <v>0</v>
      </c>
      <c r="C102" s="13" t="str">
        <f>入力!B87</f>
        <v/>
      </c>
      <c r="D102" s="13" t="str">
        <f>IF(C102="","",入力!E87)</f>
        <v/>
      </c>
      <c r="E102" s="13" t="str">
        <f>入力!D87</f>
        <v/>
      </c>
      <c r="F102" s="13" t="str">
        <f>入力!F87</f>
        <v xml:space="preserve"> </v>
      </c>
      <c r="G102" s="13" t="str">
        <f>入力!H87</f>
        <v xml:space="preserve"> </v>
      </c>
      <c r="H102" s="46">
        <f>IF($B102="","",入力!J87)</f>
        <v>0</v>
      </c>
      <c r="I102" s="42">
        <f>IF($B102="","",入力!K87)</f>
        <v>0</v>
      </c>
      <c r="J102" s="9"/>
    </row>
    <row r="103" spans="1:10" x14ac:dyDescent="0.15">
      <c r="A103" s="15" t="str">
        <f t="shared" si="1"/>
        <v/>
      </c>
      <c r="B103" s="13">
        <f>入力!A88</f>
        <v>0</v>
      </c>
      <c r="C103" s="13" t="str">
        <f>入力!B88</f>
        <v/>
      </c>
      <c r="D103" s="13" t="str">
        <f>IF(C103="","",入力!E88)</f>
        <v/>
      </c>
      <c r="E103" s="13" t="str">
        <f>入力!D88</f>
        <v/>
      </c>
      <c r="F103" s="13" t="str">
        <f>入力!F88</f>
        <v xml:space="preserve"> </v>
      </c>
      <c r="G103" s="13" t="str">
        <f>入力!H88</f>
        <v xml:space="preserve"> </v>
      </c>
      <c r="H103" s="46">
        <f>IF($B103="","",入力!J88)</f>
        <v>0</v>
      </c>
      <c r="I103" s="42">
        <f>IF($B103="","",入力!K88)</f>
        <v>0</v>
      </c>
      <c r="J103" s="9"/>
    </row>
    <row r="104" spans="1:10" x14ac:dyDescent="0.15">
      <c r="A104" s="15" t="str">
        <f t="shared" si="1"/>
        <v/>
      </c>
      <c r="B104" s="13">
        <f>入力!A89</f>
        <v>0</v>
      </c>
      <c r="C104" s="13" t="str">
        <f>入力!B89</f>
        <v/>
      </c>
      <c r="D104" s="13" t="str">
        <f>IF(C104="","",入力!E89)</f>
        <v/>
      </c>
      <c r="E104" s="13" t="str">
        <f>入力!D89</f>
        <v/>
      </c>
      <c r="F104" s="13" t="str">
        <f>入力!F89</f>
        <v xml:space="preserve"> </v>
      </c>
      <c r="G104" s="13" t="str">
        <f>入力!H89</f>
        <v xml:space="preserve"> </v>
      </c>
      <c r="H104" s="46">
        <f>IF($B104="","",入力!J89)</f>
        <v>0</v>
      </c>
      <c r="I104" s="42">
        <f>IF($B104="","",入力!K89)</f>
        <v>0</v>
      </c>
      <c r="J104" s="9"/>
    </row>
    <row r="105" spans="1:10" x14ac:dyDescent="0.15">
      <c r="A105" s="15" t="str">
        <f t="shared" si="1"/>
        <v/>
      </c>
      <c r="B105" s="13">
        <f>入力!A90</f>
        <v>0</v>
      </c>
      <c r="C105" s="13" t="str">
        <f>入力!B90</f>
        <v/>
      </c>
      <c r="D105" s="13" t="str">
        <f>IF(C105="","",入力!E90)</f>
        <v/>
      </c>
      <c r="E105" s="13" t="str">
        <f>入力!D90</f>
        <v/>
      </c>
      <c r="F105" s="13" t="str">
        <f>入力!F90</f>
        <v xml:space="preserve"> </v>
      </c>
      <c r="G105" s="13" t="str">
        <f>入力!H90</f>
        <v xml:space="preserve"> </v>
      </c>
      <c r="H105" s="46">
        <f>IF($B105="","",入力!J90)</f>
        <v>0</v>
      </c>
      <c r="I105" s="42">
        <f>IF($B105="","",入力!K90)</f>
        <v>0</v>
      </c>
      <c r="J105" s="9"/>
    </row>
    <row r="106" spans="1:10" x14ac:dyDescent="0.15">
      <c r="A106" s="15" t="str">
        <f t="shared" si="1"/>
        <v/>
      </c>
      <c r="B106" s="13">
        <f>入力!A91</f>
        <v>0</v>
      </c>
      <c r="C106" s="13" t="str">
        <f>入力!B91</f>
        <v/>
      </c>
      <c r="D106" s="13" t="str">
        <f>IF(C106="","",入力!E91)</f>
        <v/>
      </c>
      <c r="E106" s="13" t="str">
        <f>入力!D91</f>
        <v/>
      </c>
      <c r="F106" s="13" t="str">
        <f>入力!F91</f>
        <v xml:space="preserve"> </v>
      </c>
      <c r="G106" s="13" t="str">
        <f>入力!H91</f>
        <v xml:space="preserve"> </v>
      </c>
      <c r="H106" s="46">
        <f>IF($B106="","",入力!J91)</f>
        <v>0</v>
      </c>
      <c r="I106" s="42">
        <f>IF($B106="","",入力!K91)</f>
        <v>0</v>
      </c>
      <c r="J106" s="9"/>
    </row>
    <row r="107" spans="1:10" x14ac:dyDescent="0.15">
      <c r="A107" s="15" t="str">
        <f t="shared" si="1"/>
        <v/>
      </c>
      <c r="B107" s="13">
        <f>入力!A92</f>
        <v>0</v>
      </c>
      <c r="C107" s="13" t="str">
        <f>入力!B92</f>
        <v/>
      </c>
      <c r="D107" s="13" t="str">
        <f>IF(C107="","",入力!E92)</f>
        <v/>
      </c>
      <c r="E107" s="13" t="str">
        <f>入力!D92</f>
        <v/>
      </c>
      <c r="F107" s="13" t="str">
        <f>入力!F92</f>
        <v xml:space="preserve"> </v>
      </c>
      <c r="G107" s="13" t="str">
        <f>入力!H92</f>
        <v xml:space="preserve"> </v>
      </c>
      <c r="H107" s="46">
        <f>IF($B107="","",入力!J92)</f>
        <v>0</v>
      </c>
      <c r="I107" s="42">
        <f>IF($B107="","",入力!K92)</f>
        <v>0</v>
      </c>
      <c r="J107" s="9"/>
    </row>
    <row r="108" spans="1:10" x14ac:dyDescent="0.15">
      <c r="A108" s="15" t="str">
        <f t="shared" si="1"/>
        <v/>
      </c>
      <c r="B108" s="13">
        <f>入力!A93</f>
        <v>0</v>
      </c>
      <c r="C108" s="13" t="str">
        <f>入力!B93</f>
        <v/>
      </c>
      <c r="D108" s="13" t="str">
        <f>IF(C108="","",入力!E93)</f>
        <v/>
      </c>
      <c r="E108" s="13" t="str">
        <f>入力!D93</f>
        <v/>
      </c>
      <c r="F108" s="13" t="str">
        <f>入力!F93</f>
        <v xml:space="preserve"> </v>
      </c>
      <c r="G108" s="13" t="str">
        <f>入力!H93</f>
        <v xml:space="preserve"> </v>
      </c>
      <c r="H108" s="46">
        <f>IF($B108="","",入力!J93)</f>
        <v>0</v>
      </c>
      <c r="I108" s="42">
        <f>IF($B108="","",入力!K93)</f>
        <v>0</v>
      </c>
      <c r="J108" s="9"/>
    </row>
    <row r="109" spans="1:10" x14ac:dyDescent="0.15">
      <c r="A109" s="15" t="str">
        <f t="shared" si="1"/>
        <v/>
      </c>
      <c r="B109" s="13">
        <f>入力!A94</f>
        <v>0</v>
      </c>
      <c r="C109" s="13" t="str">
        <f>入力!B94</f>
        <v/>
      </c>
      <c r="D109" s="13" t="str">
        <f>IF(C109="","",入力!E94)</f>
        <v/>
      </c>
      <c r="E109" s="13" t="str">
        <f>入力!D94</f>
        <v/>
      </c>
      <c r="F109" s="13" t="str">
        <f>入力!F94</f>
        <v xml:space="preserve"> </v>
      </c>
      <c r="G109" s="13" t="str">
        <f>入力!H94</f>
        <v xml:space="preserve"> </v>
      </c>
      <c r="H109" s="46">
        <f>IF($B109="","",入力!J94)</f>
        <v>0</v>
      </c>
      <c r="I109" s="42">
        <f>IF($B109="","",入力!K94)</f>
        <v>0</v>
      </c>
      <c r="J109" s="9"/>
    </row>
    <row r="110" spans="1:10" x14ac:dyDescent="0.15">
      <c r="A110" s="15" t="str">
        <f t="shared" si="1"/>
        <v/>
      </c>
      <c r="B110" s="13">
        <f>入力!A95</f>
        <v>0</v>
      </c>
      <c r="C110" s="13" t="str">
        <f>入力!B95</f>
        <v/>
      </c>
      <c r="D110" s="13" t="str">
        <f>IF(C110="","",入力!E95)</f>
        <v/>
      </c>
      <c r="E110" s="13" t="str">
        <f>入力!D95</f>
        <v/>
      </c>
      <c r="F110" s="13" t="str">
        <f>入力!F95</f>
        <v xml:space="preserve"> </v>
      </c>
      <c r="G110" s="13" t="str">
        <f>入力!H95</f>
        <v xml:space="preserve"> </v>
      </c>
      <c r="H110" s="46">
        <f>IF($B110="","",入力!J95)</f>
        <v>0</v>
      </c>
      <c r="I110" s="42">
        <f>IF($B110="","",入力!K95)</f>
        <v>0</v>
      </c>
      <c r="J110" s="9"/>
    </row>
    <row r="111" spans="1:10" x14ac:dyDescent="0.15">
      <c r="A111" s="15" t="str">
        <f t="shared" si="1"/>
        <v/>
      </c>
      <c r="B111" s="13">
        <f>入力!A96</f>
        <v>0</v>
      </c>
      <c r="C111" s="13" t="str">
        <f>入力!B96</f>
        <v/>
      </c>
      <c r="D111" s="13" t="str">
        <f>IF(C111="","",入力!E96)</f>
        <v/>
      </c>
      <c r="E111" s="13" t="str">
        <f>入力!D96</f>
        <v/>
      </c>
      <c r="F111" s="13" t="str">
        <f>入力!F96</f>
        <v xml:space="preserve"> </v>
      </c>
      <c r="G111" s="13" t="str">
        <f>入力!H96</f>
        <v xml:space="preserve"> </v>
      </c>
      <c r="H111" s="46">
        <f>IF($B111="","",入力!J96)</f>
        <v>0</v>
      </c>
      <c r="I111" s="42">
        <f>IF($B111="","",入力!K96)</f>
        <v>0</v>
      </c>
      <c r="J111" s="9"/>
    </row>
    <row r="112" spans="1:10" x14ac:dyDescent="0.15">
      <c r="A112" s="15" t="str">
        <f t="shared" si="1"/>
        <v/>
      </c>
      <c r="B112" s="13">
        <f>入力!A97</f>
        <v>0</v>
      </c>
      <c r="C112" s="13" t="str">
        <f>入力!B97</f>
        <v/>
      </c>
      <c r="D112" s="13" t="str">
        <f>IF(C112="","",入力!E97)</f>
        <v/>
      </c>
      <c r="E112" s="13" t="str">
        <f>入力!D97</f>
        <v/>
      </c>
      <c r="F112" s="13" t="str">
        <f>入力!F97</f>
        <v xml:space="preserve"> </v>
      </c>
      <c r="G112" s="13" t="str">
        <f>入力!H97</f>
        <v xml:space="preserve"> </v>
      </c>
      <c r="H112" s="46">
        <f>IF($B112="","",入力!J97)</f>
        <v>0</v>
      </c>
      <c r="I112" s="42">
        <f>IF($B112="","",入力!K97)</f>
        <v>0</v>
      </c>
      <c r="J112" s="9"/>
    </row>
    <row r="113" spans="1:10" x14ac:dyDescent="0.15">
      <c r="A113" s="15" t="str">
        <f t="shared" si="1"/>
        <v/>
      </c>
      <c r="B113" s="13">
        <f>入力!A98</f>
        <v>0</v>
      </c>
      <c r="C113" s="13" t="str">
        <f>入力!B98</f>
        <v/>
      </c>
      <c r="D113" s="13" t="str">
        <f>IF(C113="","",入力!E98)</f>
        <v/>
      </c>
      <c r="E113" s="13" t="str">
        <f>入力!D98</f>
        <v/>
      </c>
      <c r="F113" s="13" t="str">
        <f>入力!F98</f>
        <v xml:space="preserve"> </v>
      </c>
      <c r="G113" s="13" t="str">
        <f>入力!H98</f>
        <v xml:space="preserve"> </v>
      </c>
      <c r="H113" s="46">
        <f>IF($B113="","",入力!J98)</f>
        <v>0</v>
      </c>
      <c r="I113" s="42">
        <f>IF($B113="","",入力!K98)</f>
        <v>0</v>
      </c>
      <c r="J113" s="9"/>
    </row>
    <row r="114" spans="1:10" x14ac:dyDescent="0.15">
      <c r="A114" s="15" t="str">
        <f t="shared" si="1"/>
        <v/>
      </c>
      <c r="B114" s="13">
        <f>入力!A99</f>
        <v>0</v>
      </c>
      <c r="C114" s="13" t="str">
        <f>入力!B99</f>
        <v/>
      </c>
      <c r="D114" s="13" t="str">
        <f>IF(C114="","",入力!E99)</f>
        <v/>
      </c>
      <c r="E114" s="13" t="str">
        <f>入力!D99</f>
        <v/>
      </c>
      <c r="F114" s="13" t="str">
        <f>入力!F99</f>
        <v xml:space="preserve"> </v>
      </c>
      <c r="G114" s="13" t="str">
        <f>入力!H99</f>
        <v xml:space="preserve"> </v>
      </c>
      <c r="H114" s="14">
        <f>IF($B114="","",入力!J99)</f>
        <v>0</v>
      </c>
      <c r="I114" s="42">
        <f>IF($B114="","",入力!K99)</f>
        <v>0</v>
      </c>
      <c r="J114" s="9"/>
    </row>
    <row r="115" spans="1:10" x14ac:dyDescent="0.15">
      <c r="A115" s="15" t="str">
        <f t="shared" si="1"/>
        <v/>
      </c>
      <c r="B115" s="13">
        <f>入力!A100</f>
        <v>0</v>
      </c>
      <c r="C115" s="13" t="str">
        <f>入力!B100</f>
        <v/>
      </c>
      <c r="D115" s="13" t="str">
        <f>IF(C115="","",入力!E100)</f>
        <v/>
      </c>
      <c r="E115" s="13" t="str">
        <f>入力!D100</f>
        <v/>
      </c>
      <c r="F115" s="13" t="str">
        <f>入力!F100</f>
        <v xml:space="preserve"> </v>
      </c>
      <c r="G115" s="13" t="str">
        <f>入力!H100</f>
        <v xml:space="preserve"> </v>
      </c>
      <c r="H115" s="14">
        <f>IF($B115="","",入力!J100)</f>
        <v>0</v>
      </c>
      <c r="I115" s="42">
        <f>IF($B115="","",入力!K100)</f>
        <v>0</v>
      </c>
      <c r="J115" s="9"/>
    </row>
    <row r="116" spans="1:10" ht="14.25" thickBot="1" x14ac:dyDescent="0.2">
      <c r="A116" s="25" t="str">
        <f t="shared" si="1"/>
        <v/>
      </c>
      <c r="B116" s="32">
        <f>入力!A101</f>
        <v>0</v>
      </c>
      <c r="C116" s="32" t="str">
        <f>入力!B101</f>
        <v/>
      </c>
      <c r="D116" s="32" t="str">
        <f>IF(C116="","",入力!E101)</f>
        <v/>
      </c>
      <c r="E116" s="39" t="str">
        <f>入力!D101</f>
        <v/>
      </c>
      <c r="F116" s="39" t="str">
        <f>入力!F101</f>
        <v xml:space="preserve"> </v>
      </c>
      <c r="G116" s="39" t="str">
        <f>入力!H101</f>
        <v xml:space="preserve"> </v>
      </c>
      <c r="H116" s="40">
        <f>IF($B116="","",入力!J101)</f>
        <v>0</v>
      </c>
      <c r="I116" s="43">
        <f>IF($B116="","",入力!K101)</f>
        <v>0</v>
      </c>
      <c r="J116" s="9"/>
    </row>
  </sheetData>
  <sheetProtection sheet="1" objects="1" scenarios="1"/>
  <mergeCells count="22">
    <mergeCell ref="F15:F16"/>
    <mergeCell ref="A1:M2"/>
    <mergeCell ref="L3:M4"/>
    <mergeCell ref="A4:B4"/>
    <mergeCell ref="A5:B5"/>
    <mergeCell ref="A7:B7"/>
    <mergeCell ref="C7:E7"/>
    <mergeCell ref="F7:G7"/>
    <mergeCell ref="J7:L7"/>
    <mergeCell ref="A15:A16"/>
    <mergeCell ref="B15:B16"/>
    <mergeCell ref="C15:C16"/>
    <mergeCell ref="D15:D16"/>
    <mergeCell ref="E15:E16"/>
    <mergeCell ref="G15:G16"/>
    <mergeCell ref="H15:I15"/>
    <mergeCell ref="K17:M17"/>
    <mergeCell ref="K45:L45"/>
    <mergeCell ref="H10:I10"/>
    <mergeCell ref="J10:L10"/>
    <mergeCell ref="H11:I11"/>
    <mergeCell ref="J11:M11"/>
  </mergeCells>
  <phoneticPr fontId="1"/>
  <conditionalFormatting sqref="C17:C116">
    <cfRule type="expression" dxfId="25" priority="30">
      <formula>$E$17="女"</formula>
    </cfRule>
  </conditionalFormatting>
  <conditionalFormatting sqref="D17:D116">
    <cfRule type="cellIs" dxfId="24" priority="31" operator="equal">
      <formula>"女"</formula>
    </cfRule>
  </conditionalFormatting>
  <conditionalFormatting sqref="F17:I116">
    <cfRule type="cellIs" dxfId="3" priority="1" operator="equal">
      <formula>0</formula>
    </cfRule>
  </conditionalFormatting>
  <conditionalFormatting sqref="J7:L7 J10:L10 C10:C13 J11:M11 B17:B116">
    <cfRule type="cellIs" dxfId="2" priority="26" operator="equal">
      <formula>0</formula>
    </cfRule>
  </conditionalFormatting>
  <conditionalFormatting sqref="L19:M38">
    <cfRule type="cellIs" dxfId="1" priority="29" operator="equal">
      <formula>FALSE</formula>
    </cfRule>
  </conditionalFormatting>
  <pageMargins left="0.25" right="0.25" top="0.75" bottom="0.75" header="0.3" footer="0.3"/>
  <pageSetup paperSize="12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equal" id="{D8FCB682-FF1F-4801-970F-F3C58D2F1844}">
            <xm:f>種目!$B$38</xm:f>
            <x14:dxf>
              <font>
                <color theme="0"/>
              </font>
            </x14:dxf>
          </x14:cfRule>
          <x14:cfRule type="cellIs" priority="3" operator="equal" id="{4D63220B-0109-4222-AFF8-71208E254E8B}">
            <xm:f>種目!$B$34</xm:f>
            <x14:dxf>
              <font>
                <color theme="0"/>
              </font>
            </x14:dxf>
          </x14:cfRule>
          <x14:cfRule type="cellIs" priority="4" operator="equal" id="{C95BC07F-A533-46E8-AEA4-8DB49CEE647B}">
            <xm:f>種目!$B$30</xm:f>
            <x14:dxf>
              <font>
                <color theme="0"/>
              </font>
            </x14:dxf>
          </x14:cfRule>
          <x14:cfRule type="cellIs" priority="6" operator="equal" id="{03C247ED-D965-4345-BB46-30A13231034F}">
            <xm:f>種目!$B$41</xm:f>
            <x14:dxf>
              <font>
                <color theme="0"/>
              </font>
            </x14:dxf>
          </x14:cfRule>
          <x14:cfRule type="cellIs" priority="7" operator="equal" id="{DB2CE08B-D8D1-488B-B594-91589486CD61}">
            <xm:f>種目!$B$40</xm:f>
            <x14:dxf>
              <font>
                <color theme="0"/>
              </font>
            </x14:dxf>
          </x14:cfRule>
          <x14:cfRule type="cellIs" priority="8" operator="equal" id="{2F497D38-6EB0-42F5-A69F-67A2FA902F2C}">
            <xm:f>種目!$B$39</xm:f>
            <x14:dxf>
              <font>
                <color theme="0"/>
              </font>
            </x14:dxf>
          </x14:cfRule>
          <x14:cfRule type="cellIs" priority="9" operator="equal" id="{A05A268A-86C0-4DBA-9401-72694C68C395}">
            <xm:f>種目!$B$37</xm:f>
            <x14:dxf>
              <font>
                <color theme="0"/>
              </font>
            </x14:dxf>
          </x14:cfRule>
          <x14:cfRule type="cellIs" priority="10" operator="equal" id="{01C2262E-BAF1-4085-B163-077EF58B0E1D}">
            <xm:f>種目!$B$36</xm:f>
            <x14:dxf>
              <font>
                <color theme="0"/>
              </font>
            </x14:dxf>
          </x14:cfRule>
          <x14:cfRule type="cellIs" priority="11" operator="equal" id="{31F2B683-2A86-4962-A104-BA44126B18A8}">
            <xm:f>種目!$B$35</xm:f>
            <x14:dxf>
              <font>
                <color theme="0"/>
              </font>
            </x14:dxf>
          </x14:cfRule>
          <x14:cfRule type="cellIs" priority="12" operator="equal" id="{FB653F59-2239-4381-8D33-038172E3AF0A}">
            <xm:f>種目!$B$33</xm:f>
            <x14:dxf>
              <font>
                <color theme="0"/>
              </font>
            </x14:dxf>
          </x14:cfRule>
          <x14:cfRule type="cellIs" priority="13" operator="equal" id="{AE29C07A-607C-4A3A-A770-71C9EEDEAAF9}">
            <xm:f>種目!$B$32</xm:f>
            <x14:dxf>
              <font>
                <color theme="0"/>
              </font>
            </x14:dxf>
          </x14:cfRule>
          <x14:cfRule type="cellIs" priority="14" operator="equal" id="{E638FF9F-7C04-4177-ADDA-1AECA26F9F62}">
            <xm:f>種目!$B$31</xm:f>
            <x14:dxf>
              <font>
                <color theme="0"/>
              </font>
            </x14:dxf>
          </x14:cfRule>
          <x14:cfRule type="cellIs" priority="15" operator="equal" id="{FCF99C6D-1E7D-4092-B3B6-5ADD53048981}">
            <xm:f>種目!$B$29</xm:f>
            <x14:dxf>
              <font>
                <color theme="0"/>
              </font>
            </x14:dxf>
          </x14:cfRule>
          <x14:cfRule type="cellIs" priority="16" operator="equal" id="{E58C4C0D-F639-4EDE-8531-957742399BA4}">
            <xm:f>種目!$B$28</xm:f>
            <x14:dxf>
              <font>
                <color theme="0"/>
              </font>
            </x14:dxf>
          </x14:cfRule>
          <x14:cfRule type="cellIs" priority="17" operator="equal" id="{BF299F03-8084-4125-80C6-B468F5AFC171}">
            <xm:f>種目!$B$27</xm:f>
            <x14:dxf>
              <font>
                <color theme="0"/>
              </font>
            </x14:dxf>
          </x14:cfRule>
          <x14:cfRule type="cellIs" priority="18" operator="equal" id="{BF5F844E-F400-4371-BC66-3506E6848954}">
            <xm:f>種目!$B$26</xm:f>
            <x14:dxf>
              <font>
                <color theme="0"/>
              </font>
            </x14:dxf>
          </x14:cfRule>
          <x14:cfRule type="cellIs" priority="19" operator="equal" id="{75BEA52C-FA43-49EF-BE80-04793555A0D9}">
            <xm:f>種目!$B$25</xm:f>
            <x14:dxf>
              <font>
                <color theme="0"/>
              </font>
            </x14:dxf>
          </x14:cfRule>
          <x14:cfRule type="cellIs" priority="20" operator="equal" id="{0E5AEDAD-3BA3-48E1-A085-C645E14CC6A9}">
            <xm:f>種目!$B$24</xm:f>
            <x14:dxf>
              <font>
                <color theme="0"/>
              </font>
            </x14:dxf>
          </x14:cfRule>
          <x14:cfRule type="cellIs" priority="21" operator="equal" id="{E5512C16-139A-4B82-B4DB-F1D6D566562B}">
            <xm:f>種目!$B$23</xm:f>
            <x14:dxf>
              <font>
                <color theme="0"/>
              </font>
            </x14:dxf>
          </x14:cfRule>
          <x14:cfRule type="cellIs" priority="22" operator="equal" id="{5B938A87-9092-4950-AAF2-9F003326DFF2}">
            <xm:f>種目!$B$22</xm:f>
            <x14:dxf>
              <font>
                <color theme="0"/>
              </font>
            </x14:dxf>
          </x14:cfRule>
          <xm:sqref>F17:G116</xm:sqref>
        </x14:conditionalFormatting>
        <x14:conditionalFormatting xmlns:xm="http://schemas.microsoft.com/office/excel/2006/main">
          <x14:cfRule type="cellIs" priority="5" operator="equal" id="{E2CEB423-94B3-432A-BC51-11AA5A7CF3D8}">
            <xm:f>種目!$B$30</xm:f>
            <x14:dxf>
              <font>
                <color theme="0"/>
              </font>
            </x14:dxf>
          </x14:cfRule>
          <xm:sqref>M13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</sheetPr>
  <dimension ref="A1:T245"/>
  <sheetViews>
    <sheetView topLeftCell="A85" workbookViewId="0">
      <selection activeCell="B2" sqref="B2"/>
    </sheetView>
  </sheetViews>
  <sheetFormatPr defaultColWidth="8.75" defaultRowHeight="13.5" x14ac:dyDescent="0.15"/>
  <cols>
    <col min="3" max="3" width="12.375" style="54" bestFit="1" customWidth="1"/>
    <col min="7" max="7" width="8.75" style="54"/>
  </cols>
  <sheetData>
    <row r="1" spans="1:20" x14ac:dyDescent="0.15">
      <c r="A1" s="50"/>
      <c r="B1" s="50"/>
      <c r="C1" s="52"/>
      <c r="D1" s="50"/>
      <c r="E1" s="50"/>
      <c r="F1" s="50"/>
      <c r="G1" s="52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0" x14ac:dyDescent="0.15">
      <c r="A2" s="50"/>
      <c r="B2" s="50"/>
      <c r="C2" s="52"/>
      <c r="D2" s="50"/>
      <c r="E2" s="50"/>
      <c r="F2" s="50"/>
      <c r="G2" s="52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spans="1:20" x14ac:dyDescent="0.15">
      <c r="A3" s="50"/>
      <c r="B3" s="50"/>
      <c r="C3" s="52"/>
      <c r="D3" s="50"/>
      <c r="E3" s="50"/>
      <c r="F3" s="50"/>
      <c r="G3" s="52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x14ac:dyDescent="0.15">
      <c r="A4" s="50" t="e">
        <f>VLOOKUP(初期設定!C3,学校番号!A3:D50,3,FALSE)</f>
        <v>#N/A</v>
      </c>
      <c r="B4" s="51" t="s">
        <v>0</v>
      </c>
      <c r="C4" s="53" t="s">
        <v>1</v>
      </c>
      <c r="D4" s="51" t="s">
        <v>130</v>
      </c>
      <c r="E4" s="51" t="s">
        <v>3</v>
      </c>
      <c r="F4" s="51" t="s">
        <v>163</v>
      </c>
      <c r="G4" s="52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</row>
    <row r="5" spans="1:20" x14ac:dyDescent="0.15">
      <c r="A5" s="50">
        <v>1</v>
      </c>
      <c r="B5" t="e">
        <f>$A$4+A5</f>
        <v>#N/A</v>
      </c>
      <c r="C5" s="54" t="str">
        <f>IFERROR(VLOOKUP(B5,男子選手追加!$A$1:$D$900,2,FALSE),"")</f>
        <v/>
      </c>
      <c r="D5" t="str">
        <f>IFERROR(VLOOKUP(B5,男子選手追加!$A$1:$D$900,3,FALSE),"")</f>
        <v/>
      </c>
      <c r="E5" t="str">
        <f>RIGHT(C5)</f>
        <v/>
      </c>
      <c r="F5" t="s">
        <v>164</v>
      </c>
      <c r="G5" s="52" t="str">
        <f>IF(C5="","",LEFT(C5,LEN(C5)-2)&amp;"("&amp;E5&amp;")")</f>
        <v/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</row>
    <row r="6" spans="1:20" x14ac:dyDescent="0.15">
      <c r="A6" s="50">
        <v>2</v>
      </c>
      <c r="B6" t="e">
        <f t="shared" ref="B6:B69" si="0">$A$4+A6</f>
        <v>#N/A</v>
      </c>
      <c r="C6" s="54" t="str">
        <f>IFERROR(VLOOKUP(B6,男子選手追加!$A$1:$D$900,2,FALSE),"")</f>
        <v/>
      </c>
      <c r="D6" t="str">
        <f>IFERROR(VLOOKUP(B6,男子選手追加!$A$1:$D$900,3,FALSE),"")</f>
        <v/>
      </c>
      <c r="E6" t="str">
        <f t="shared" ref="E6:E69" si="1">RIGHT(C6)</f>
        <v/>
      </c>
      <c r="F6" t="s">
        <v>164</v>
      </c>
      <c r="G6" s="52" t="str">
        <f t="shared" ref="G6:G69" si="2">IF(C6="","",LEFT(C6,LEN(C6)-2)&amp;"("&amp;E6&amp;")")</f>
        <v/>
      </c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x14ac:dyDescent="0.15">
      <c r="A7" s="50">
        <v>3</v>
      </c>
      <c r="B7" t="e">
        <f t="shared" si="0"/>
        <v>#N/A</v>
      </c>
      <c r="C7" s="54" t="str">
        <f>IFERROR(VLOOKUP(B7,男子選手追加!$A$1:$D$900,2,FALSE),"")</f>
        <v/>
      </c>
      <c r="D7" t="str">
        <f>IFERROR(VLOOKUP(B7,男子選手追加!$A$1:$D$900,3,FALSE),"")</f>
        <v/>
      </c>
      <c r="E7" t="str">
        <f t="shared" si="1"/>
        <v/>
      </c>
      <c r="F7" t="s">
        <v>164</v>
      </c>
      <c r="G7" s="52" t="str">
        <f t="shared" si="2"/>
        <v/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spans="1:20" x14ac:dyDescent="0.15">
      <c r="A8" s="50">
        <v>4</v>
      </c>
      <c r="B8" t="e">
        <f t="shared" si="0"/>
        <v>#N/A</v>
      </c>
      <c r="C8" s="54" t="str">
        <f>IFERROR(VLOOKUP(B8,男子選手追加!$A$1:$D$900,2,FALSE),"")</f>
        <v/>
      </c>
      <c r="D8" t="str">
        <f>IFERROR(VLOOKUP(B8,男子選手追加!$A$1:$D$900,3,FALSE),"")</f>
        <v/>
      </c>
      <c r="E8" t="str">
        <f t="shared" si="1"/>
        <v/>
      </c>
      <c r="F8" t="s">
        <v>164</v>
      </c>
      <c r="G8" s="52" t="str">
        <f t="shared" si="2"/>
        <v/>
      </c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spans="1:20" x14ac:dyDescent="0.15">
      <c r="A9" s="50">
        <v>5</v>
      </c>
      <c r="B9" t="e">
        <f t="shared" si="0"/>
        <v>#N/A</v>
      </c>
      <c r="C9" s="54" t="str">
        <f>IFERROR(VLOOKUP(B9,男子選手追加!$A$1:$D$900,2,FALSE),"")</f>
        <v/>
      </c>
      <c r="D9" t="str">
        <f>IFERROR(VLOOKUP(B9,男子選手追加!$A$1:$D$900,3,FALSE),"")</f>
        <v/>
      </c>
      <c r="E9" t="str">
        <f t="shared" si="1"/>
        <v/>
      </c>
      <c r="F9" t="s">
        <v>164</v>
      </c>
      <c r="G9" s="52" t="str">
        <f t="shared" si="2"/>
        <v/>
      </c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spans="1:20" x14ac:dyDescent="0.15">
      <c r="A10" s="50">
        <v>6</v>
      </c>
      <c r="B10" t="e">
        <f t="shared" si="0"/>
        <v>#N/A</v>
      </c>
      <c r="C10" s="54" t="str">
        <f>IFERROR(VLOOKUP(B10,男子選手追加!$A$1:$D$900,2,FALSE),"")</f>
        <v/>
      </c>
      <c r="D10" t="str">
        <f>IFERROR(VLOOKUP(B10,男子選手追加!$A$1:$D$900,3,FALSE),"")</f>
        <v/>
      </c>
      <c r="E10" t="str">
        <f t="shared" si="1"/>
        <v/>
      </c>
      <c r="F10" t="s">
        <v>164</v>
      </c>
      <c r="G10" s="52" t="str">
        <f t="shared" si="2"/>
        <v/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spans="1:20" x14ac:dyDescent="0.15">
      <c r="A11" s="50">
        <v>7</v>
      </c>
      <c r="B11" t="e">
        <f t="shared" si="0"/>
        <v>#N/A</v>
      </c>
      <c r="C11" s="54" t="str">
        <f>IFERROR(VLOOKUP(B11,男子選手追加!$A$1:$D$900,2,FALSE),"")</f>
        <v/>
      </c>
      <c r="D11" t="str">
        <f>IFERROR(VLOOKUP(B11,男子選手追加!$A$1:$D$900,3,FALSE),"")</f>
        <v/>
      </c>
      <c r="E11" t="str">
        <f t="shared" si="1"/>
        <v/>
      </c>
      <c r="F11" t="s">
        <v>164</v>
      </c>
      <c r="G11" s="52" t="str">
        <f t="shared" si="2"/>
        <v/>
      </c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</row>
    <row r="12" spans="1:20" x14ac:dyDescent="0.15">
      <c r="A12" s="50">
        <v>8</v>
      </c>
      <c r="B12" t="e">
        <f t="shared" si="0"/>
        <v>#N/A</v>
      </c>
      <c r="C12" s="54" t="str">
        <f>IFERROR(VLOOKUP(B12,男子選手追加!$A$1:$D$900,2,FALSE),"")</f>
        <v/>
      </c>
      <c r="D12" t="str">
        <f>IFERROR(VLOOKUP(B12,男子選手追加!$A$1:$D$900,3,FALSE),"")</f>
        <v/>
      </c>
      <c r="E12" t="str">
        <f t="shared" si="1"/>
        <v/>
      </c>
      <c r="F12" t="s">
        <v>164</v>
      </c>
      <c r="G12" s="52" t="str">
        <f t="shared" si="2"/>
        <v/>
      </c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</row>
    <row r="13" spans="1:20" x14ac:dyDescent="0.15">
      <c r="A13" s="50">
        <v>9</v>
      </c>
      <c r="B13" t="e">
        <f t="shared" si="0"/>
        <v>#N/A</v>
      </c>
      <c r="C13" s="54" t="str">
        <f>IFERROR(VLOOKUP(B13,男子選手追加!$A$1:$D$900,2,FALSE),"")</f>
        <v/>
      </c>
      <c r="D13" t="str">
        <f>IFERROR(VLOOKUP(B13,男子選手追加!$A$1:$D$900,3,FALSE),"")</f>
        <v/>
      </c>
      <c r="E13" t="str">
        <f t="shared" si="1"/>
        <v/>
      </c>
      <c r="F13" t="s">
        <v>164</v>
      </c>
      <c r="G13" s="52" t="str">
        <f t="shared" si="2"/>
        <v/>
      </c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spans="1:20" x14ac:dyDescent="0.15">
      <c r="A14" s="50">
        <v>10</v>
      </c>
      <c r="B14" t="e">
        <f t="shared" si="0"/>
        <v>#N/A</v>
      </c>
      <c r="C14" s="54" t="str">
        <f>IFERROR(VLOOKUP(B14,男子選手追加!$A$1:$D$900,2,FALSE),"")</f>
        <v/>
      </c>
      <c r="D14" t="str">
        <f>IFERROR(VLOOKUP(B14,男子選手追加!$A$1:$D$900,3,FALSE),"")</f>
        <v/>
      </c>
      <c r="E14" t="str">
        <f t="shared" si="1"/>
        <v/>
      </c>
      <c r="F14" t="s">
        <v>164</v>
      </c>
      <c r="G14" s="52" t="str">
        <f t="shared" si="2"/>
        <v/>
      </c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spans="1:20" x14ac:dyDescent="0.15">
      <c r="A15" s="50">
        <v>11</v>
      </c>
      <c r="B15" t="e">
        <f t="shared" si="0"/>
        <v>#N/A</v>
      </c>
      <c r="C15" s="54" t="str">
        <f>IFERROR(VLOOKUP(B15,男子選手追加!$A$1:$D$900,2,FALSE),"")</f>
        <v/>
      </c>
      <c r="D15" t="str">
        <f>IFERROR(VLOOKUP(B15,男子選手追加!$A$1:$D$900,3,FALSE),"")</f>
        <v/>
      </c>
      <c r="E15" t="str">
        <f t="shared" si="1"/>
        <v/>
      </c>
      <c r="F15" t="s">
        <v>164</v>
      </c>
      <c r="G15" s="52" t="str">
        <f t="shared" si="2"/>
        <v/>
      </c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</row>
    <row r="16" spans="1:20" x14ac:dyDescent="0.15">
      <c r="A16" s="50">
        <v>12</v>
      </c>
      <c r="B16" t="e">
        <f t="shared" si="0"/>
        <v>#N/A</v>
      </c>
      <c r="C16" s="54" t="str">
        <f>IFERROR(VLOOKUP(B16,男子選手追加!$A$1:$D$900,2,FALSE),"")</f>
        <v/>
      </c>
      <c r="D16" t="str">
        <f>IFERROR(VLOOKUP(B16,男子選手追加!$A$1:$D$900,3,FALSE),"")</f>
        <v/>
      </c>
      <c r="E16" t="str">
        <f t="shared" si="1"/>
        <v/>
      </c>
      <c r="F16" t="s">
        <v>164</v>
      </c>
      <c r="G16" s="52" t="str">
        <f t="shared" si="2"/>
        <v/>
      </c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pans="1:20" x14ac:dyDescent="0.15">
      <c r="A17" s="50">
        <v>13</v>
      </c>
      <c r="B17" t="e">
        <f t="shared" si="0"/>
        <v>#N/A</v>
      </c>
      <c r="C17" s="54" t="str">
        <f>IFERROR(VLOOKUP(B17,男子選手追加!$A$1:$D$900,2,FALSE),"")</f>
        <v/>
      </c>
      <c r="D17" t="str">
        <f>IFERROR(VLOOKUP(B17,男子選手追加!$A$1:$D$900,3,FALSE),"")</f>
        <v/>
      </c>
      <c r="E17" t="str">
        <f t="shared" si="1"/>
        <v/>
      </c>
      <c r="F17" t="s">
        <v>164</v>
      </c>
      <c r="G17" s="52" t="str">
        <f t="shared" si="2"/>
        <v/>
      </c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spans="1:20" x14ac:dyDescent="0.15">
      <c r="A18" s="50">
        <v>14</v>
      </c>
      <c r="B18" t="e">
        <f t="shared" si="0"/>
        <v>#N/A</v>
      </c>
      <c r="C18" s="54" t="str">
        <f>IFERROR(VLOOKUP(B18,男子選手追加!$A$1:$D$900,2,FALSE),"")</f>
        <v/>
      </c>
      <c r="D18" t="str">
        <f>IFERROR(VLOOKUP(B18,男子選手追加!$A$1:$D$900,3,FALSE),"")</f>
        <v/>
      </c>
      <c r="E18" t="str">
        <f t="shared" si="1"/>
        <v/>
      </c>
      <c r="F18" t="s">
        <v>164</v>
      </c>
      <c r="G18" s="52" t="str">
        <f t="shared" si="2"/>
        <v/>
      </c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</row>
    <row r="19" spans="1:20" x14ac:dyDescent="0.15">
      <c r="A19" s="50">
        <v>15</v>
      </c>
      <c r="B19" t="e">
        <f t="shared" si="0"/>
        <v>#N/A</v>
      </c>
      <c r="C19" s="54" t="str">
        <f>IFERROR(VLOOKUP(B19,男子選手追加!$A$1:$D$900,2,FALSE),"")</f>
        <v/>
      </c>
      <c r="D19" t="str">
        <f>IFERROR(VLOOKUP(B19,男子選手追加!$A$1:$D$900,3,FALSE),"")</f>
        <v/>
      </c>
      <c r="E19" t="str">
        <f t="shared" si="1"/>
        <v/>
      </c>
      <c r="F19" t="s">
        <v>164</v>
      </c>
      <c r="G19" s="52" t="str">
        <f t="shared" si="2"/>
        <v/>
      </c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spans="1:20" x14ac:dyDescent="0.15">
      <c r="A20" s="50">
        <v>16</v>
      </c>
      <c r="B20" t="e">
        <f t="shared" si="0"/>
        <v>#N/A</v>
      </c>
      <c r="C20" s="54" t="str">
        <f>IFERROR(VLOOKUP(B20,男子選手追加!$A$1:$D$900,2,FALSE),"")</f>
        <v/>
      </c>
      <c r="D20" t="str">
        <f>IFERROR(VLOOKUP(B20,男子選手追加!$A$1:$D$900,3,FALSE),"")</f>
        <v/>
      </c>
      <c r="E20" t="str">
        <f t="shared" si="1"/>
        <v/>
      </c>
      <c r="F20" t="s">
        <v>164</v>
      </c>
      <c r="G20" s="52" t="str">
        <f t="shared" si="2"/>
        <v/>
      </c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spans="1:20" x14ac:dyDescent="0.15">
      <c r="A21" s="50">
        <v>17</v>
      </c>
      <c r="B21" t="e">
        <f t="shared" si="0"/>
        <v>#N/A</v>
      </c>
      <c r="C21" s="54" t="str">
        <f>IFERROR(VLOOKUP(B21,男子選手追加!$A$1:$D$900,2,FALSE),"")</f>
        <v/>
      </c>
      <c r="D21" t="str">
        <f>IFERROR(VLOOKUP(B21,男子選手追加!$A$1:$D$900,3,FALSE),"")</f>
        <v/>
      </c>
      <c r="E21" t="str">
        <f t="shared" si="1"/>
        <v/>
      </c>
      <c r="F21" t="s">
        <v>164</v>
      </c>
      <c r="G21" s="52" t="str">
        <f t="shared" si="2"/>
        <v/>
      </c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</row>
    <row r="22" spans="1:20" x14ac:dyDescent="0.15">
      <c r="A22" s="50">
        <v>18</v>
      </c>
      <c r="B22" t="e">
        <f t="shared" si="0"/>
        <v>#N/A</v>
      </c>
      <c r="C22" s="54" t="str">
        <f>IFERROR(VLOOKUP(B22,男子選手追加!$A$1:$D$900,2,FALSE),"")</f>
        <v/>
      </c>
      <c r="D22" t="str">
        <f>IFERROR(VLOOKUP(B22,男子選手追加!$A$1:$D$900,3,FALSE),"")</f>
        <v/>
      </c>
      <c r="E22" t="str">
        <f t="shared" si="1"/>
        <v/>
      </c>
      <c r="F22" t="s">
        <v>164</v>
      </c>
      <c r="G22" s="52" t="str">
        <f t="shared" si="2"/>
        <v/>
      </c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spans="1:20" x14ac:dyDescent="0.15">
      <c r="A23" s="50">
        <v>19</v>
      </c>
      <c r="B23" t="e">
        <f t="shared" si="0"/>
        <v>#N/A</v>
      </c>
      <c r="C23" s="54" t="str">
        <f>IFERROR(VLOOKUP(B23,男子選手追加!$A$1:$D$900,2,FALSE),"")</f>
        <v/>
      </c>
      <c r="D23" t="str">
        <f>IFERROR(VLOOKUP(B23,男子選手追加!$A$1:$D$900,3,FALSE),"")</f>
        <v/>
      </c>
      <c r="E23" t="str">
        <f t="shared" si="1"/>
        <v/>
      </c>
      <c r="F23" t="s">
        <v>164</v>
      </c>
      <c r="G23" s="52" t="str">
        <f t="shared" si="2"/>
        <v/>
      </c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spans="1:20" x14ac:dyDescent="0.15">
      <c r="A24" s="50">
        <v>20</v>
      </c>
      <c r="B24" t="e">
        <f t="shared" si="0"/>
        <v>#N/A</v>
      </c>
      <c r="C24" s="54" t="str">
        <f>IFERROR(VLOOKUP(B24,男子選手追加!$A$1:$D$900,2,FALSE),"")</f>
        <v/>
      </c>
      <c r="D24" t="str">
        <f>IFERROR(VLOOKUP(B24,男子選手追加!$A$1:$D$900,3,FALSE),"")</f>
        <v/>
      </c>
      <c r="E24" t="str">
        <f t="shared" si="1"/>
        <v/>
      </c>
      <c r="F24" t="s">
        <v>164</v>
      </c>
      <c r="G24" s="52" t="str">
        <f t="shared" si="2"/>
        <v/>
      </c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</row>
    <row r="25" spans="1:20" x14ac:dyDescent="0.15">
      <c r="A25" s="50">
        <v>21</v>
      </c>
      <c r="B25" t="e">
        <f t="shared" si="0"/>
        <v>#N/A</v>
      </c>
      <c r="C25" s="54" t="str">
        <f>IFERROR(VLOOKUP(B25,男子選手追加!$A$1:$D$900,2,FALSE),"")</f>
        <v/>
      </c>
      <c r="D25" t="str">
        <f>IFERROR(VLOOKUP(B25,男子選手追加!$A$1:$D$900,3,FALSE),"")</f>
        <v/>
      </c>
      <c r="E25" t="str">
        <f t="shared" si="1"/>
        <v/>
      </c>
      <c r="F25" t="s">
        <v>164</v>
      </c>
      <c r="G25" s="52" t="str">
        <f t="shared" si="2"/>
        <v/>
      </c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</row>
    <row r="26" spans="1:20" x14ac:dyDescent="0.15">
      <c r="A26" s="50">
        <v>22</v>
      </c>
      <c r="B26" t="e">
        <f t="shared" si="0"/>
        <v>#N/A</v>
      </c>
      <c r="C26" s="54" t="str">
        <f>IFERROR(VLOOKUP(B26,男子選手追加!$A$1:$D$900,2,FALSE),"")</f>
        <v/>
      </c>
      <c r="D26" t="str">
        <f>IFERROR(VLOOKUP(B26,男子選手追加!$A$1:$D$900,3,FALSE),"")</f>
        <v/>
      </c>
      <c r="E26" t="str">
        <f t="shared" si="1"/>
        <v/>
      </c>
      <c r="F26" t="s">
        <v>164</v>
      </c>
      <c r="G26" s="52" t="str">
        <f t="shared" si="2"/>
        <v/>
      </c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</row>
    <row r="27" spans="1:20" x14ac:dyDescent="0.15">
      <c r="A27" s="50">
        <v>23</v>
      </c>
      <c r="B27" t="e">
        <f t="shared" si="0"/>
        <v>#N/A</v>
      </c>
      <c r="C27" s="54" t="str">
        <f>IFERROR(VLOOKUP(B27,男子選手追加!$A$1:$D$900,2,FALSE),"")</f>
        <v/>
      </c>
      <c r="D27" t="str">
        <f>IFERROR(VLOOKUP(B27,男子選手追加!$A$1:$D$900,3,FALSE),"")</f>
        <v/>
      </c>
      <c r="E27" t="str">
        <f t="shared" si="1"/>
        <v/>
      </c>
      <c r="F27" t="s">
        <v>164</v>
      </c>
      <c r="G27" s="52" t="str">
        <f t="shared" si="2"/>
        <v/>
      </c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</row>
    <row r="28" spans="1:20" x14ac:dyDescent="0.15">
      <c r="A28" s="50">
        <v>24</v>
      </c>
      <c r="B28" t="e">
        <f t="shared" si="0"/>
        <v>#N/A</v>
      </c>
      <c r="C28" s="54" t="str">
        <f>IFERROR(VLOOKUP(B28,男子選手追加!$A$1:$D$900,2,FALSE),"")</f>
        <v/>
      </c>
      <c r="D28" t="str">
        <f>IFERROR(VLOOKUP(B28,男子選手追加!$A$1:$D$900,3,FALSE),"")</f>
        <v/>
      </c>
      <c r="E28" t="str">
        <f t="shared" si="1"/>
        <v/>
      </c>
      <c r="F28" t="s">
        <v>164</v>
      </c>
      <c r="G28" s="52" t="str">
        <f t="shared" si="2"/>
        <v/>
      </c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</row>
    <row r="29" spans="1:20" x14ac:dyDescent="0.15">
      <c r="A29" s="50">
        <v>25</v>
      </c>
      <c r="B29" t="e">
        <f t="shared" si="0"/>
        <v>#N/A</v>
      </c>
      <c r="C29" s="54" t="str">
        <f>IFERROR(VLOOKUP(B29,男子選手追加!$A$1:$D$900,2,FALSE),"")</f>
        <v/>
      </c>
      <c r="D29" t="str">
        <f>IFERROR(VLOOKUP(B29,男子選手追加!$A$1:$D$900,3,FALSE),"")</f>
        <v/>
      </c>
      <c r="E29" t="str">
        <f t="shared" si="1"/>
        <v/>
      </c>
      <c r="F29" t="s">
        <v>164</v>
      </c>
      <c r="G29" s="52" t="str">
        <f t="shared" si="2"/>
        <v/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</row>
    <row r="30" spans="1:20" x14ac:dyDescent="0.15">
      <c r="A30" s="50">
        <v>26</v>
      </c>
      <c r="B30" t="e">
        <f t="shared" si="0"/>
        <v>#N/A</v>
      </c>
      <c r="C30" s="54" t="str">
        <f>IFERROR(VLOOKUP(B30,男子選手追加!$A$1:$D$900,2,FALSE),"")</f>
        <v/>
      </c>
      <c r="D30" t="str">
        <f>IFERROR(VLOOKUP(B30,男子選手追加!$A$1:$D$900,3,FALSE),"")</f>
        <v/>
      </c>
      <c r="E30" t="str">
        <f t="shared" si="1"/>
        <v/>
      </c>
      <c r="F30" t="s">
        <v>164</v>
      </c>
      <c r="G30" s="52" t="str">
        <f t="shared" si="2"/>
        <v/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</row>
    <row r="31" spans="1:20" x14ac:dyDescent="0.15">
      <c r="A31" s="50">
        <v>27</v>
      </c>
      <c r="B31" t="e">
        <f t="shared" si="0"/>
        <v>#N/A</v>
      </c>
      <c r="C31" s="54" t="str">
        <f>IFERROR(VLOOKUP(B31,男子選手追加!$A$1:$D$900,2,FALSE),"")</f>
        <v/>
      </c>
      <c r="D31" t="str">
        <f>IFERROR(VLOOKUP(B31,男子選手追加!$A$1:$D$900,3,FALSE),"")</f>
        <v/>
      </c>
      <c r="E31" t="str">
        <f t="shared" si="1"/>
        <v/>
      </c>
      <c r="F31" t="s">
        <v>164</v>
      </c>
      <c r="G31" s="52" t="str">
        <f t="shared" si="2"/>
        <v/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</row>
    <row r="32" spans="1:20" x14ac:dyDescent="0.15">
      <c r="A32" s="50">
        <v>28</v>
      </c>
      <c r="B32" t="e">
        <f t="shared" si="0"/>
        <v>#N/A</v>
      </c>
      <c r="C32" s="54" t="str">
        <f>IFERROR(VLOOKUP(B32,男子選手追加!$A$1:$D$900,2,FALSE),"")</f>
        <v/>
      </c>
      <c r="D32" t="str">
        <f>IFERROR(VLOOKUP(B32,男子選手追加!$A$1:$D$900,3,FALSE),"")</f>
        <v/>
      </c>
      <c r="E32" t="str">
        <f t="shared" si="1"/>
        <v/>
      </c>
      <c r="F32" t="s">
        <v>164</v>
      </c>
      <c r="G32" s="52" t="str">
        <f t="shared" si="2"/>
        <v/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</row>
    <row r="33" spans="1:20" x14ac:dyDescent="0.15">
      <c r="A33" s="50">
        <v>29</v>
      </c>
      <c r="B33" t="e">
        <f t="shared" si="0"/>
        <v>#N/A</v>
      </c>
      <c r="C33" s="54" t="str">
        <f>IFERROR(VLOOKUP(B33,男子選手追加!$A$1:$D$900,2,FALSE),"")</f>
        <v/>
      </c>
      <c r="D33" t="str">
        <f>IFERROR(VLOOKUP(B33,男子選手追加!$A$1:$D$900,3,FALSE),"")</f>
        <v/>
      </c>
      <c r="E33" t="str">
        <f t="shared" si="1"/>
        <v/>
      </c>
      <c r="F33" t="s">
        <v>164</v>
      </c>
      <c r="G33" s="52" t="str">
        <f t="shared" si="2"/>
        <v/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</row>
    <row r="34" spans="1:20" x14ac:dyDescent="0.15">
      <c r="A34" s="50">
        <v>30</v>
      </c>
      <c r="B34" t="e">
        <f t="shared" si="0"/>
        <v>#N/A</v>
      </c>
      <c r="C34" s="54" t="str">
        <f>IFERROR(VLOOKUP(B34,男子選手追加!$A$1:$D$900,2,FALSE),"")</f>
        <v/>
      </c>
      <c r="D34" t="str">
        <f>IFERROR(VLOOKUP(B34,男子選手追加!$A$1:$D$900,3,FALSE),"")</f>
        <v/>
      </c>
      <c r="E34" t="str">
        <f t="shared" si="1"/>
        <v/>
      </c>
      <c r="F34" t="s">
        <v>164</v>
      </c>
      <c r="G34" s="52" t="str">
        <f t="shared" si="2"/>
        <v/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</row>
    <row r="35" spans="1:20" x14ac:dyDescent="0.15">
      <c r="A35" s="50">
        <v>31</v>
      </c>
      <c r="B35" t="e">
        <f t="shared" si="0"/>
        <v>#N/A</v>
      </c>
      <c r="C35" s="54" t="str">
        <f>IFERROR(VLOOKUP(B35,男子選手追加!$A$1:$D$900,2,FALSE),"")</f>
        <v/>
      </c>
      <c r="D35" t="str">
        <f>IFERROR(VLOOKUP(B35,男子選手追加!$A$1:$D$900,3,FALSE),"")</f>
        <v/>
      </c>
      <c r="E35" t="str">
        <f t="shared" si="1"/>
        <v/>
      </c>
      <c r="F35" t="s">
        <v>164</v>
      </c>
      <c r="G35" s="52" t="str">
        <f t="shared" si="2"/>
        <v/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</row>
    <row r="36" spans="1:20" x14ac:dyDescent="0.15">
      <c r="A36" s="50">
        <v>32</v>
      </c>
      <c r="B36" t="e">
        <f t="shared" si="0"/>
        <v>#N/A</v>
      </c>
      <c r="C36" s="54" t="str">
        <f>IFERROR(VLOOKUP(B36,男子選手追加!$A$1:$D$900,2,FALSE),"")</f>
        <v/>
      </c>
      <c r="D36" t="str">
        <f>IFERROR(VLOOKUP(B36,男子選手追加!$A$1:$D$900,3,FALSE),"")</f>
        <v/>
      </c>
      <c r="E36" t="str">
        <f t="shared" si="1"/>
        <v/>
      </c>
      <c r="F36" t="s">
        <v>164</v>
      </c>
      <c r="G36" s="52" t="str">
        <f t="shared" si="2"/>
        <v/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</row>
    <row r="37" spans="1:20" x14ac:dyDescent="0.15">
      <c r="A37" s="50">
        <v>33</v>
      </c>
      <c r="B37" t="e">
        <f t="shared" si="0"/>
        <v>#N/A</v>
      </c>
      <c r="C37" s="54" t="str">
        <f>IFERROR(VLOOKUP(B37,男子選手追加!$A$1:$D$900,2,FALSE),"")</f>
        <v/>
      </c>
      <c r="D37" t="str">
        <f>IFERROR(VLOOKUP(B37,男子選手追加!$A$1:$D$900,3,FALSE),"")</f>
        <v/>
      </c>
      <c r="E37" t="str">
        <f t="shared" si="1"/>
        <v/>
      </c>
      <c r="F37" t="s">
        <v>164</v>
      </c>
      <c r="G37" s="52" t="str">
        <f t="shared" si="2"/>
        <v/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</row>
    <row r="38" spans="1:20" x14ac:dyDescent="0.15">
      <c r="A38" s="50">
        <v>34</v>
      </c>
      <c r="B38" t="e">
        <f t="shared" si="0"/>
        <v>#N/A</v>
      </c>
      <c r="C38" s="54" t="str">
        <f>IFERROR(VLOOKUP(B38,男子選手追加!$A$1:$D$900,2,FALSE),"")</f>
        <v/>
      </c>
      <c r="D38" t="str">
        <f>IFERROR(VLOOKUP(B38,男子選手追加!$A$1:$D$900,3,FALSE),"")</f>
        <v/>
      </c>
      <c r="E38" t="str">
        <f t="shared" si="1"/>
        <v/>
      </c>
      <c r="F38" t="s">
        <v>164</v>
      </c>
      <c r="G38" s="52" t="str">
        <f t="shared" si="2"/>
        <v/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</row>
    <row r="39" spans="1:20" x14ac:dyDescent="0.15">
      <c r="A39" s="50">
        <v>35</v>
      </c>
      <c r="B39" t="e">
        <f t="shared" si="0"/>
        <v>#N/A</v>
      </c>
      <c r="C39" s="54" t="str">
        <f>IFERROR(VLOOKUP(B39,男子選手追加!$A$1:$D$900,2,FALSE),"")</f>
        <v/>
      </c>
      <c r="D39" t="str">
        <f>IFERROR(VLOOKUP(B39,男子選手追加!$A$1:$D$900,3,FALSE),"")</f>
        <v/>
      </c>
      <c r="E39" t="str">
        <f t="shared" si="1"/>
        <v/>
      </c>
      <c r="F39" t="s">
        <v>164</v>
      </c>
      <c r="G39" s="52" t="str">
        <f t="shared" si="2"/>
        <v/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</row>
    <row r="40" spans="1:20" x14ac:dyDescent="0.15">
      <c r="A40" s="50">
        <v>36</v>
      </c>
      <c r="B40" t="e">
        <f t="shared" si="0"/>
        <v>#N/A</v>
      </c>
      <c r="C40" s="54" t="str">
        <f>IFERROR(VLOOKUP(B40,男子選手追加!$A$1:$D$900,2,FALSE),"")</f>
        <v/>
      </c>
      <c r="D40" t="str">
        <f>IFERROR(VLOOKUP(B40,男子選手追加!$A$1:$D$900,3,FALSE),"")</f>
        <v/>
      </c>
      <c r="E40" t="str">
        <f t="shared" si="1"/>
        <v/>
      </c>
      <c r="F40" t="s">
        <v>164</v>
      </c>
      <c r="G40" s="52" t="str">
        <f t="shared" si="2"/>
        <v/>
      </c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</row>
    <row r="41" spans="1:20" x14ac:dyDescent="0.15">
      <c r="A41" s="50">
        <v>37</v>
      </c>
      <c r="B41" t="e">
        <f t="shared" si="0"/>
        <v>#N/A</v>
      </c>
      <c r="C41" s="54" t="str">
        <f>IFERROR(VLOOKUP(B41,男子選手追加!$A$1:$D$900,2,FALSE),"")</f>
        <v/>
      </c>
      <c r="D41" t="str">
        <f>IFERROR(VLOOKUP(B41,男子選手追加!$A$1:$D$900,3,FALSE),"")</f>
        <v/>
      </c>
      <c r="E41" t="str">
        <f t="shared" si="1"/>
        <v/>
      </c>
      <c r="F41" t="s">
        <v>164</v>
      </c>
      <c r="G41" s="52" t="str">
        <f t="shared" si="2"/>
        <v/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0" x14ac:dyDescent="0.15">
      <c r="A42" s="50">
        <v>38</v>
      </c>
      <c r="B42" t="e">
        <f t="shared" si="0"/>
        <v>#N/A</v>
      </c>
      <c r="C42" s="54" t="str">
        <f>IFERROR(VLOOKUP(B42,男子選手追加!$A$1:$D$900,2,FALSE),"")</f>
        <v/>
      </c>
      <c r="D42" t="str">
        <f>IFERROR(VLOOKUP(B42,男子選手追加!$A$1:$D$900,3,FALSE),"")</f>
        <v/>
      </c>
      <c r="E42" t="str">
        <f t="shared" si="1"/>
        <v/>
      </c>
      <c r="F42" t="s">
        <v>164</v>
      </c>
      <c r="G42" s="52" t="str">
        <f t="shared" si="2"/>
        <v/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</row>
    <row r="43" spans="1:20" x14ac:dyDescent="0.15">
      <c r="A43" s="50">
        <v>39</v>
      </c>
      <c r="B43" t="e">
        <f t="shared" si="0"/>
        <v>#N/A</v>
      </c>
      <c r="C43" s="54" t="str">
        <f>IFERROR(VLOOKUP(B43,男子選手追加!$A$1:$D$900,2,FALSE),"")</f>
        <v/>
      </c>
      <c r="D43" t="str">
        <f>IFERROR(VLOOKUP(B43,男子選手追加!$A$1:$D$900,3,FALSE),"")</f>
        <v/>
      </c>
      <c r="E43" t="str">
        <f t="shared" si="1"/>
        <v/>
      </c>
      <c r="F43" t="s">
        <v>164</v>
      </c>
      <c r="G43" s="52" t="str">
        <f t="shared" si="2"/>
        <v/>
      </c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</row>
    <row r="44" spans="1:20" x14ac:dyDescent="0.15">
      <c r="A44" s="50">
        <v>40</v>
      </c>
      <c r="B44" t="e">
        <f t="shared" si="0"/>
        <v>#N/A</v>
      </c>
      <c r="C44" s="54" t="str">
        <f>IFERROR(VLOOKUP(B44,男子選手追加!$A$1:$D$900,2,FALSE),"")</f>
        <v/>
      </c>
      <c r="D44" t="str">
        <f>IFERROR(VLOOKUP(B44,男子選手追加!$A$1:$D$900,3,FALSE),"")</f>
        <v/>
      </c>
      <c r="E44" t="str">
        <f t="shared" si="1"/>
        <v/>
      </c>
      <c r="F44" t="s">
        <v>164</v>
      </c>
      <c r="G44" s="52" t="str">
        <f t="shared" si="2"/>
        <v/>
      </c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</row>
    <row r="45" spans="1:20" x14ac:dyDescent="0.15">
      <c r="A45" s="50">
        <v>41</v>
      </c>
      <c r="B45" t="e">
        <f t="shared" si="0"/>
        <v>#N/A</v>
      </c>
      <c r="C45" s="54" t="str">
        <f>IFERROR(VLOOKUP(B45,男子選手追加!$A$1:$D$900,2,FALSE),"")</f>
        <v/>
      </c>
      <c r="D45" t="str">
        <f>IFERROR(VLOOKUP(B45,男子選手追加!$A$1:$D$900,3,FALSE),"")</f>
        <v/>
      </c>
      <c r="E45" t="str">
        <f t="shared" si="1"/>
        <v/>
      </c>
      <c r="F45" t="s">
        <v>164</v>
      </c>
      <c r="G45" s="52" t="str">
        <f t="shared" si="2"/>
        <v/>
      </c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</row>
    <row r="46" spans="1:20" x14ac:dyDescent="0.15">
      <c r="A46" s="50">
        <v>42</v>
      </c>
      <c r="B46" t="e">
        <f t="shared" si="0"/>
        <v>#N/A</v>
      </c>
      <c r="C46" s="54" t="str">
        <f>IFERROR(VLOOKUP(B46,男子選手追加!$A$1:$D$900,2,FALSE),"")</f>
        <v/>
      </c>
      <c r="D46" t="str">
        <f>IFERROR(VLOOKUP(B46,男子選手追加!$A$1:$D$900,3,FALSE),"")</f>
        <v/>
      </c>
      <c r="E46" t="str">
        <f t="shared" si="1"/>
        <v/>
      </c>
      <c r="F46" t="s">
        <v>164</v>
      </c>
      <c r="G46" s="52" t="str">
        <f t="shared" si="2"/>
        <v/>
      </c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</row>
    <row r="47" spans="1:20" x14ac:dyDescent="0.15">
      <c r="A47" s="50">
        <v>43</v>
      </c>
      <c r="B47" t="e">
        <f t="shared" si="0"/>
        <v>#N/A</v>
      </c>
      <c r="C47" s="54" t="str">
        <f>IFERROR(VLOOKUP(B47,男子選手追加!$A$1:$D$900,2,FALSE),"")</f>
        <v/>
      </c>
      <c r="D47" t="str">
        <f>IFERROR(VLOOKUP(B47,男子選手追加!$A$1:$D$900,3,FALSE),"")</f>
        <v/>
      </c>
      <c r="E47" t="str">
        <f t="shared" si="1"/>
        <v/>
      </c>
      <c r="F47" t="s">
        <v>164</v>
      </c>
      <c r="G47" s="52" t="str">
        <f t="shared" si="2"/>
        <v/>
      </c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</row>
    <row r="48" spans="1:20" x14ac:dyDescent="0.15">
      <c r="A48" s="50">
        <v>44</v>
      </c>
      <c r="B48" t="e">
        <f t="shared" si="0"/>
        <v>#N/A</v>
      </c>
      <c r="C48" s="54" t="str">
        <f>IFERROR(VLOOKUP(B48,男子選手追加!$A$1:$D$900,2,FALSE),"")</f>
        <v/>
      </c>
      <c r="D48" t="str">
        <f>IFERROR(VLOOKUP(B48,男子選手追加!$A$1:$D$900,3,FALSE),"")</f>
        <v/>
      </c>
      <c r="E48" t="str">
        <f t="shared" si="1"/>
        <v/>
      </c>
      <c r="F48" t="s">
        <v>164</v>
      </c>
      <c r="G48" s="52" t="str">
        <f t="shared" si="2"/>
        <v/>
      </c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</row>
    <row r="49" spans="1:20" x14ac:dyDescent="0.15">
      <c r="A49" s="50">
        <v>45</v>
      </c>
      <c r="B49" t="e">
        <f t="shared" si="0"/>
        <v>#N/A</v>
      </c>
      <c r="C49" s="54" t="str">
        <f>IFERROR(VLOOKUP(B49,男子選手追加!$A$1:$D$900,2,FALSE),"")</f>
        <v/>
      </c>
      <c r="D49" t="str">
        <f>IFERROR(VLOOKUP(B49,男子選手追加!$A$1:$D$900,3,FALSE),"")</f>
        <v/>
      </c>
      <c r="E49" t="str">
        <f t="shared" si="1"/>
        <v/>
      </c>
      <c r="F49" t="s">
        <v>164</v>
      </c>
      <c r="G49" s="52" t="str">
        <f t="shared" si="2"/>
        <v/>
      </c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</row>
    <row r="50" spans="1:20" x14ac:dyDescent="0.15">
      <c r="A50" s="50">
        <v>46</v>
      </c>
      <c r="B50" t="e">
        <f t="shared" si="0"/>
        <v>#N/A</v>
      </c>
      <c r="C50" s="54" t="str">
        <f>IFERROR(VLOOKUP(B50,男子選手追加!$A$1:$D$900,2,FALSE),"")</f>
        <v/>
      </c>
      <c r="D50" t="str">
        <f>IFERROR(VLOOKUP(B50,男子選手追加!$A$1:$D$900,3,FALSE),"")</f>
        <v/>
      </c>
      <c r="E50" t="str">
        <f t="shared" si="1"/>
        <v/>
      </c>
      <c r="F50" t="s">
        <v>164</v>
      </c>
      <c r="G50" s="52" t="str">
        <f t="shared" si="2"/>
        <v/>
      </c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</row>
    <row r="51" spans="1:20" x14ac:dyDescent="0.15">
      <c r="A51" s="50">
        <v>47</v>
      </c>
      <c r="B51" t="e">
        <f t="shared" si="0"/>
        <v>#N/A</v>
      </c>
      <c r="C51" s="54" t="str">
        <f>IFERROR(VLOOKUP(B51,男子選手追加!$A$1:$D$900,2,FALSE),"")</f>
        <v/>
      </c>
      <c r="D51" t="str">
        <f>IFERROR(VLOOKUP(B51,男子選手追加!$A$1:$D$900,3,FALSE),"")</f>
        <v/>
      </c>
      <c r="E51" t="str">
        <f t="shared" si="1"/>
        <v/>
      </c>
      <c r="F51" t="s">
        <v>164</v>
      </c>
      <c r="G51" s="52" t="str">
        <f t="shared" si="2"/>
        <v/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</row>
    <row r="52" spans="1:20" x14ac:dyDescent="0.15">
      <c r="A52" s="50">
        <v>48</v>
      </c>
      <c r="B52" t="e">
        <f t="shared" si="0"/>
        <v>#N/A</v>
      </c>
      <c r="C52" s="54" t="str">
        <f>IFERROR(VLOOKUP(B52,男子選手追加!$A$1:$D$900,2,FALSE),"")</f>
        <v/>
      </c>
      <c r="D52" t="str">
        <f>IFERROR(VLOOKUP(B52,男子選手追加!$A$1:$D$900,3,FALSE),"")</f>
        <v/>
      </c>
      <c r="E52" t="str">
        <f t="shared" si="1"/>
        <v/>
      </c>
      <c r="F52" t="s">
        <v>164</v>
      </c>
      <c r="G52" s="52" t="str">
        <f t="shared" si="2"/>
        <v/>
      </c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</row>
    <row r="53" spans="1:20" x14ac:dyDescent="0.15">
      <c r="A53" s="50">
        <v>49</v>
      </c>
      <c r="B53" t="e">
        <f t="shared" si="0"/>
        <v>#N/A</v>
      </c>
      <c r="C53" s="54" t="str">
        <f>IFERROR(VLOOKUP(B53,男子選手追加!$A$1:$D$900,2,FALSE),"")</f>
        <v/>
      </c>
      <c r="D53" t="str">
        <f>IFERROR(VLOOKUP(B53,男子選手追加!$A$1:$D$900,3,FALSE),"")</f>
        <v/>
      </c>
      <c r="E53" t="str">
        <f t="shared" si="1"/>
        <v/>
      </c>
      <c r="F53" t="s">
        <v>164</v>
      </c>
      <c r="G53" s="52" t="str">
        <f t="shared" si="2"/>
        <v/>
      </c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</row>
    <row r="54" spans="1:20" x14ac:dyDescent="0.15">
      <c r="A54" s="50">
        <v>50</v>
      </c>
      <c r="B54" t="e">
        <f t="shared" si="0"/>
        <v>#N/A</v>
      </c>
      <c r="C54" s="54" t="str">
        <f>IFERROR(VLOOKUP(B54,男子選手追加!$A$1:$D$900,2,FALSE),"")</f>
        <v/>
      </c>
      <c r="D54" t="str">
        <f>IFERROR(VLOOKUP(B54,男子選手追加!$A$1:$D$900,3,FALSE),"")</f>
        <v/>
      </c>
      <c r="E54" t="str">
        <f t="shared" si="1"/>
        <v/>
      </c>
      <c r="F54" t="s">
        <v>164</v>
      </c>
      <c r="G54" s="52" t="str">
        <f t="shared" si="2"/>
        <v/>
      </c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</row>
    <row r="55" spans="1:20" x14ac:dyDescent="0.15">
      <c r="A55" s="50">
        <v>51</v>
      </c>
      <c r="B55" t="e">
        <f t="shared" si="0"/>
        <v>#N/A</v>
      </c>
      <c r="C55" s="54" t="str">
        <f>IFERROR(VLOOKUP(B55,男子選手追加!$A$1:$D$900,2,FALSE),"")</f>
        <v/>
      </c>
      <c r="D55" t="str">
        <f>IFERROR(VLOOKUP(B55,男子選手追加!$A$1:$D$900,3,FALSE),"")</f>
        <v/>
      </c>
      <c r="E55" t="str">
        <f t="shared" si="1"/>
        <v/>
      </c>
      <c r="F55" t="s">
        <v>164</v>
      </c>
      <c r="G55" s="52" t="str">
        <f t="shared" si="2"/>
        <v/>
      </c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</row>
    <row r="56" spans="1:20" x14ac:dyDescent="0.15">
      <c r="A56" s="50">
        <v>52</v>
      </c>
      <c r="B56" t="e">
        <f t="shared" si="0"/>
        <v>#N/A</v>
      </c>
      <c r="C56" s="54" t="str">
        <f>IFERROR(VLOOKUP(B56,男子選手追加!$A$1:$D$900,2,FALSE),"")</f>
        <v/>
      </c>
      <c r="D56" t="str">
        <f>IFERROR(VLOOKUP(B56,男子選手追加!$A$1:$D$900,3,FALSE),"")</f>
        <v/>
      </c>
      <c r="E56" t="str">
        <f t="shared" si="1"/>
        <v/>
      </c>
      <c r="F56" t="s">
        <v>164</v>
      </c>
      <c r="G56" s="52" t="str">
        <f t="shared" si="2"/>
        <v/>
      </c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</row>
    <row r="57" spans="1:20" x14ac:dyDescent="0.15">
      <c r="A57" s="50">
        <v>53</v>
      </c>
      <c r="B57" t="e">
        <f t="shared" si="0"/>
        <v>#N/A</v>
      </c>
      <c r="C57" s="54" t="str">
        <f>IFERROR(VLOOKUP(B57,男子選手追加!$A$1:$D$900,2,FALSE),"")</f>
        <v/>
      </c>
      <c r="D57" t="str">
        <f>IFERROR(VLOOKUP(B57,男子選手追加!$A$1:$D$900,3,FALSE),"")</f>
        <v/>
      </c>
      <c r="E57" t="str">
        <f t="shared" si="1"/>
        <v/>
      </c>
      <c r="F57" t="s">
        <v>164</v>
      </c>
      <c r="G57" s="52" t="str">
        <f t="shared" si="2"/>
        <v/>
      </c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</row>
    <row r="58" spans="1:20" x14ac:dyDescent="0.15">
      <c r="A58" s="50">
        <v>54</v>
      </c>
      <c r="B58" t="e">
        <f t="shared" si="0"/>
        <v>#N/A</v>
      </c>
      <c r="C58" s="54" t="str">
        <f>IFERROR(VLOOKUP(B58,男子選手追加!$A$1:$D$900,2,FALSE),"")</f>
        <v/>
      </c>
      <c r="D58" t="str">
        <f>IFERROR(VLOOKUP(B58,男子選手追加!$A$1:$D$900,3,FALSE),"")</f>
        <v/>
      </c>
      <c r="E58" t="str">
        <f t="shared" si="1"/>
        <v/>
      </c>
      <c r="F58" t="s">
        <v>164</v>
      </c>
      <c r="G58" s="52" t="str">
        <f t="shared" si="2"/>
        <v/>
      </c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</row>
    <row r="59" spans="1:20" x14ac:dyDescent="0.15">
      <c r="A59" s="50">
        <v>55</v>
      </c>
      <c r="B59" t="e">
        <f t="shared" si="0"/>
        <v>#N/A</v>
      </c>
      <c r="C59" s="54" t="str">
        <f>IFERROR(VLOOKUP(B59,男子選手追加!$A$1:$D$900,2,FALSE),"")</f>
        <v/>
      </c>
      <c r="D59" t="str">
        <f>IFERROR(VLOOKUP(B59,男子選手追加!$A$1:$D$900,3,FALSE),"")</f>
        <v/>
      </c>
      <c r="E59" t="str">
        <f t="shared" si="1"/>
        <v/>
      </c>
      <c r="F59" t="s">
        <v>164</v>
      </c>
      <c r="G59" s="52" t="str">
        <f t="shared" si="2"/>
        <v/>
      </c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</row>
    <row r="60" spans="1:20" x14ac:dyDescent="0.15">
      <c r="A60" s="50">
        <v>56</v>
      </c>
      <c r="B60" t="e">
        <f t="shared" si="0"/>
        <v>#N/A</v>
      </c>
      <c r="C60" s="54" t="str">
        <f>IFERROR(VLOOKUP(B60,男子選手追加!$A$1:$D$900,2,FALSE),"")</f>
        <v/>
      </c>
      <c r="D60" t="str">
        <f>IFERROR(VLOOKUP(B60,男子選手追加!$A$1:$D$900,3,FALSE),"")</f>
        <v/>
      </c>
      <c r="E60" t="str">
        <f t="shared" si="1"/>
        <v/>
      </c>
      <c r="F60" t="s">
        <v>164</v>
      </c>
      <c r="G60" s="52" t="str">
        <f t="shared" si="2"/>
        <v/>
      </c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</row>
    <row r="61" spans="1:20" x14ac:dyDescent="0.15">
      <c r="A61" s="50">
        <v>57</v>
      </c>
      <c r="B61" t="e">
        <f t="shared" si="0"/>
        <v>#N/A</v>
      </c>
      <c r="C61" s="54" t="str">
        <f>IFERROR(VLOOKUP(B61,男子選手追加!$A$1:$D$900,2,FALSE),"")</f>
        <v/>
      </c>
      <c r="D61" t="str">
        <f>IFERROR(VLOOKUP(B61,男子選手追加!$A$1:$D$900,3,FALSE),"")</f>
        <v/>
      </c>
      <c r="E61" t="str">
        <f t="shared" si="1"/>
        <v/>
      </c>
      <c r="F61" t="s">
        <v>164</v>
      </c>
      <c r="G61" s="52" t="str">
        <f t="shared" si="2"/>
        <v/>
      </c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</row>
    <row r="62" spans="1:20" x14ac:dyDescent="0.15">
      <c r="A62" s="50">
        <v>58</v>
      </c>
      <c r="B62" t="e">
        <f t="shared" si="0"/>
        <v>#N/A</v>
      </c>
      <c r="C62" s="54" t="str">
        <f>IFERROR(VLOOKUP(B62,男子選手追加!$A$1:$D$900,2,FALSE),"")</f>
        <v/>
      </c>
      <c r="D62" t="str">
        <f>IFERROR(VLOOKUP(B62,男子選手追加!$A$1:$D$900,3,FALSE),"")</f>
        <v/>
      </c>
      <c r="E62" t="str">
        <f t="shared" si="1"/>
        <v/>
      </c>
      <c r="F62" t="s">
        <v>164</v>
      </c>
      <c r="G62" s="52" t="str">
        <f t="shared" si="2"/>
        <v/>
      </c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</row>
    <row r="63" spans="1:20" x14ac:dyDescent="0.15">
      <c r="A63" s="50">
        <v>59</v>
      </c>
      <c r="B63" t="e">
        <f t="shared" si="0"/>
        <v>#N/A</v>
      </c>
      <c r="C63" s="54" t="str">
        <f>IFERROR(VLOOKUP(B63,男子選手追加!$A$1:$D$900,2,FALSE),"")</f>
        <v/>
      </c>
      <c r="D63" t="str">
        <f>IFERROR(VLOOKUP(B63,男子選手追加!$A$1:$D$900,3,FALSE),"")</f>
        <v/>
      </c>
      <c r="E63" t="str">
        <f t="shared" si="1"/>
        <v/>
      </c>
      <c r="F63" t="s">
        <v>164</v>
      </c>
      <c r="G63" s="52" t="str">
        <f t="shared" si="2"/>
        <v/>
      </c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</row>
    <row r="64" spans="1:20" x14ac:dyDescent="0.15">
      <c r="A64" s="50">
        <v>60</v>
      </c>
      <c r="B64" t="e">
        <f t="shared" si="0"/>
        <v>#N/A</v>
      </c>
      <c r="C64" s="54" t="str">
        <f>IFERROR(VLOOKUP(B64,男子選手追加!$A$1:$D$900,2,FALSE),"")</f>
        <v/>
      </c>
      <c r="D64" t="str">
        <f>IFERROR(VLOOKUP(B64,男子選手追加!$A$1:$D$900,3,FALSE),"")</f>
        <v/>
      </c>
      <c r="E64" t="str">
        <f t="shared" si="1"/>
        <v/>
      </c>
      <c r="F64" t="s">
        <v>164</v>
      </c>
      <c r="G64" s="52" t="str">
        <f t="shared" si="2"/>
        <v/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</row>
    <row r="65" spans="1:20" x14ac:dyDescent="0.15">
      <c r="A65" s="50">
        <v>61</v>
      </c>
      <c r="B65" t="e">
        <f t="shared" si="0"/>
        <v>#N/A</v>
      </c>
      <c r="C65" s="54" t="str">
        <f>IFERROR(VLOOKUP(B65,男子選手追加!$A$1:$D$900,2,FALSE),"")</f>
        <v/>
      </c>
      <c r="D65" t="str">
        <f>IFERROR(VLOOKUP(B65,男子選手追加!$A$1:$D$900,3,FALSE),"")</f>
        <v/>
      </c>
      <c r="E65" t="str">
        <f t="shared" si="1"/>
        <v/>
      </c>
      <c r="F65" t="s">
        <v>164</v>
      </c>
      <c r="G65" s="52" t="str">
        <f t="shared" si="2"/>
        <v/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</row>
    <row r="66" spans="1:20" x14ac:dyDescent="0.15">
      <c r="A66" s="50">
        <v>62</v>
      </c>
      <c r="B66" t="e">
        <f t="shared" si="0"/>
        <v>#N/A</v>
      </c>
      <c r="C66" s="54" t="str">
        <f>IFERROR(VLOOKUP(B66,男子選手追加!$A$1:$D$900,2,FALSE),"")</f>
        <v/>
      </c>
      <c r="D66" t="str">
        <f>IFERROR(VLOOKUP(B66,男子選手追加!$A$1:$D$900,3,FALSE),"")</f>
        <v/>
      </c>
      <c r="E66" t="str">
        <f t="shared" si="1"/>
        <v/>
      </c>
      <c r="F66" t="s">
        <v>164</v>
      </c>
      <c r="G66" s="52" t="str">
        <f t="shared" si="2"/>
        <v/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</row>
    <row r="67" spans="1:20" x14ac:dyDescent="0.15">
      <c r="A67" s="50">
        <v>63</v>
      </c>
      <c r="B67" t="e">
        <f t="shared" si="0"/>
        <v>#N/A</v>
      </c>
      <c r="C67" s="54" t="str">
        <f>IFERROR(VLOOKUP(B67,男子選手追加!$A$1:$D$900,2,FALSE),"")</f>
        <v/>
      </c>
      <c r="D67" t="str">
        <f>IFERROR(VLOOKUP(B67,男子選手追加!$A$1:$D$900,3,FALSE),"")</f>
        <v/>
      </c>
      <c r="E67" t="str">
        <f t="shared" si="1"/>
        <v/>
      </c>
      <c r="F67" t="s">
        <v>164</v>
      </c>
      <c r="G67" s="52" t="str">
        <f t="shared" si="2"/>
        <v/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</row>
    <row r="68" spans="1:20" x14ac:dyDescent="0.15">
      <c r="A68" s="50">
        <v>64</v>
      </c>
      <c r="B68" t="e">
        <f t="shared" si="0"/>
        <v>#N/A</v>
      </c>
      <c r="C68" s="54" t="str">
        <f>IFERROR(VLOOKUP(B68,男子選手追加!$A$1:$D$900,2,FALSE),"")</f>
        <v/>
      </c>
      <c r="D68" t="str">
        <f>IFERROR(VLOOKUP(B68,男子選手追加!$A$1:$D$900,3,FALSE),"")</f>
        <v/>
      </c>
      <c r="E68" t="str">
        <f t="shared" si="1"/>
        <v/>
      </c>
      <c r="F68" t="s">
        <v>164</v>
      </c>
      <c r="G68" s="52" t="str">
        <f t="shared" si="2"/>
        <v/>
      </c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</row>
    <row r="69" spans="1:20" x14ac:dyDescent="0.15">
      <c r="A69" s="50">
        <v>65</v>
      </c>
      <c r="B69" t="e">
        <f t="shared" si="0"/>
        <v>#N/A</v>
      </c>
      <c r="C69" s="54" t="str">
        <f>IFERROR(VLOOKUP(B69,男子選手追加!$A$1:$D$900,2,FALSE),"")</f>
        <v/>
      </c>
      <c r="D69" t="str">
        <f>IFERROR(VLOOKUP(B69,男子選手追加!$A$1:$D$900,3,FALSE),"")</f>
        <v/>
      </c>
      <c r="E69" t="str">
        <f t="shared" si="1"/>
        <v/>
      </c>
      <c r="F69" t="s">
        <v>164</v>
      </c>
      <c r="G69" s="52" t="str">
        <f t="shared" si="2"/>
        <v/>
      </c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</row>
    <row r="70" spans="1:20" x14ac:dyDescent="0.15">
      <c r="A70" s="50">
        <v>66</v>
      </c>
      <c r="B70" t="e">
        <f t="shared" ref="B70:B103" si="3">$A$4+A70</f>
        <v>#N/A</v>
      </c>
      <c r="C70" s="54" t="str">
        <f>IFERROR(VLOOKUP(B70,男子選手追加!$A$1:$D$900,2,FALSE),"")</f>
        <v/>
      </c>
      <c r="D70" t="str">
        <f>IFERROR(VLOOKUP(B70,男子選手追加!$A$1:$D$900,3,FALSE),"")</f>
        <v/>
      </c>
      <c r="E70" t="str">
        <f t="shared" ref="E70:E103" si="4">RIGHT(C70)</f>
        <v/>
      </c>
      <c r="F70" t="s">
        <v>164</v>
      </c>
      <c r="G70" s="52" t="str">
        <f t="shared" ref="G70:G103" si="5">IF(C70="","",LEFT(C70,LEN(C70)-2)&amp;"("&amp;E70&amp;")")</f>
        <v/>
      </c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</row>
    <row r="71" spans="1:20" x14ac:dyDescent="0.15">
      <c r="A71" s="50">
        <v>67</v>
      </c>
      <c r="B71" t="e">
        <f t="shared" si="3"/>
        <v>#N/A</v>
      </c>
      <c r="C71" s="54" t="str">
        <f>IFERROR(VLOOKUP(B71,男子選手追加!$A$1:$D$900,2,FALSE),"")</f>
        <v/>
      </c>
      <c r="D71" t="str">
        <f>IFERROR(VLOOKUP(B71,男子選手追加!$A$1:$D$900,3,FALSE),"")</f>
        <v/>
      </c>
      <c r="E71" t="str">
        <f t="shared" si="4"/>
        <v/>
      </c>
      <c r="F71" t="s">
        <v>164</v>
      </c>
      <c r="G71" s="52" t="str">
        <f t="shared" si="5"/>
        <v/>
      </c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</row>
    <row r="72" spans="1:20" x14ac:dyDescent="0.15">
      <c r="A72" s="50">
        <v>68</v>
      </c>
      <c r="B72" t="e">
        <f t="shared" si="3"/>
        <v>#N/A</v>
      </c>
      <c r="C72" s="54" t="str">
        <f>IFERROR(VLOOKUP(B72,男子選手追加!$A$1:$D$900,2,FALSE),"")</f>
        <v/>
      </c>
      <c r="D72" t="str">
        <f>IFERROR(VLOOKUP(B72,男子選手追加!$A$1:$D$900,3,FALSE),"")</f>
        <v/>
      </c>
      <c r="E72" t="str">
        <f t="shared" si="4"/>
        <v/>
      </c>
      <c r="F72" t="s">
        <v>164</v>
      </c>
      <c r="G72" s="52" t="str">
        <f t="shared" si="5"/>
        <v/>
      </c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</row>
    <row r="73" spans="1:20" x14ac:dyDescent="0.15">
      <c r="A73" s="50">
        <v>69</v>
      </c>
      <c r="B73" t="e">
        <f t="shared" si="3"/>
        <v>#N/A</v>
      </c>
      <c r="C73" s="54" t="str">
        <f>IFERROR(VLOOKUP(B73,男子選手追加!$A$1:$D$900,2,FALSE),"")</f>
        <v/>
      </c>
      <c r="D73" t="str">
        <f>IFERROR(VLOOKUP(B73,男子選手追加!$A$1:$D$900,3,FALSE),"")</f>
        <v/>
      </c>
      <c r="E73" t="str">
        <f t="shared" si="4"/>
        <v/>
      </c>
      <c r="F73" t="s">
        <v>164</v>
      </c>
      <c r="G73" s="52" t="str">
        <f t="shared" si="5"/>
        <v/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</row>
    <row r="74" spans="1:20" x14ac:dyDescent="0.15">
      <c r="A74" s="50">
        <v>70</v>
      </c>
      <c r="B74" t="e">
        <f t="shared" si="3"/>
        <v>#N/A</v>
      </c>
      <c r="C74" s="54" t="str">
        <f>IFERROR(VLOOKUP(B74,男子選手追加!$A$1:$D$900,2,FALSE),"")</f>
        <v/>
      </c>
      <c r="D74" t="str">
        <f>IFERROR(VLOOKUP(B74,男子選手追加!$A$1:$D$900,3,FALSE),"")</f>
        <v/>
      </c>
      <c r="E74" t="str">
        <f t="shared" si="4"/>
        <v/>
      </c>
      <c r="F74" t="s">
        <v>164</v>
      </c>
      <c r="G74" s="52" t="str">
        <f t="shared" si="5"/>
        <v/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</row>
    <row r="75" spans="1:20" x14ac:dyDescent="0.15">
      <c r="A75" s="50">
        <v>71</v>
      </c>
      <c r="B75" t="e">
        <f t="shared" si="3"/>
        <v>#N/A</v>
      </c>
      <c r="C75" s="54" t="str">
        <f>IFERROR(VLOOKUP(B75,男子選手追加!$A$1:$D$900,2,FALSE),"")</f>
        <v/>
      </c>
      <c r="D75" t="str">
        <f>IFERROR(VLOOKUP(B75,男子選手追加!$A$1:$D$900,3,FALSE),"")</f>
        <v/>
      </c>
      <c r="E75" t="str">
        <f t="shared" si="4"/>
        <v/>
      </c>
      <c r="F75" t="s">
        <v>164</v>
      </c>
      <c r="G75" s="52" t="str">
        <f t="shared" si="5"/>
        <v/>
      </c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</row>
    <row r="76" spans="1:20" x14ac:dyDescent="0.15">
      <c r="A76" s="50">
        <v>72</v>
      </c>
      <c r="B76" t="e">
        <f t="shared" si="3"/>
        <v>#N/A</v>
      </c>
      <c r="C76" s="54" t="str">
        <f>IFERROR(VLOOKUP(B76,男子選手追加!$A$1:$D$900,2,FALSE),"")</f>
        <v/>
      </c>
      <c r="D76" t="str">
        <f>IFERROR(VLOOKUP(B76,男子選手追加!$A$1:$D$900,3,FALSE),"")</f>
        <v/>
      </c>
      <c r="E76" t="str">
        <f t="shared" si="4"/>
        <v/>
      </c>
      <c r="F76" t="s">
        <v>164</v>
      </c>
      <c r="G76" s="52" t="str">
        <f t="shared" si="5"/>
        <v/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</row>
    <row r="77" spans="1:20" x14ac:dyDescent="0.15">
      <c r="A77" s="50">
        <v>73</v>
      </c>
      <c r="B77" t="e">
        <f t="shared" si="3"/>
        <v>#N/A</v>
      </c>
      <c r="C77" s="54" t="str">
        <f>IFERROR(VLOOKUP(B77,男子選手追加!$A$1:$D$900,2,FALSE),"")</f>
        <v/>
      </c>
      <c r="D77" t="str">
        <f>IFERROR(VLOOKUP(B77,男子選手追加!$A$1:$D$900,3,FALSE),"")</f>
        <v/>
      </c>
      <c r="E77" t="str">
        <f t="shared" si="4"/>
        <v/>
      </c>
      <c r="F77" t="s">
        <v>164</v>
      </c>
      <c r="G77" s="52" t="str">
        <f t="shared" si="5"/>
        <v/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</row>
    <row r="78" spans="1:20" x14ac:dyDescent="0.15">
      <c r="A78" s="50">
        <v>74</v>
      </c>
      <c r="B78" t="e">
        <f t="shared" si="3"/>
        <v>#N/A</v>
      </c>
      <c r="C78" s="54" t="str">
        <f>IFERROR(VLOOKUP(B78,男子選手追加!$A$1:$D$900,2,FALSE),"")</f>
        <v/>
      </c>
      <c r="D78" t="str">
        <f>IFERROR(VLOOKUP(B78,男子選手追加!$A$1:$D$900,3,FALSE),"")</f>
        <v/>
      </c>
      <c r="E78" t="str">
        <f t="shared" si="4"/>
        <v/>
      </c>
      <c r="F78" t="s">
        <v>164</v>
      </c>
      <c r="G78" s="52" t="str">
        <f t="shared" si="5"/>
        <v/>
      </c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</row>
    <row r="79" spans="1:20" x14ac:dyDescent="0.15">
      <c r="A79" s="50">
        <v>75</v>
      </c>
      <c r="B79" t="e">
        <f t="shared" si="3"/>
        <v>#N/A</v>
      </c>
      <c r="C79" s="54" t="str">
        <f>IFERROR(VLOOKUP(B79,男子選手追加!$A$1:$D$900,2,FALSE),"")</f>
        <v/>
      </c>
      <c r="D79" t="str">
        <f>IFERROR(VLOOKUP(B79,男子選手追加!$A$1:$D$900,3,FALSE),"")</f>
        <v/>
      </c>
      <c r="E79" t="str">
        <f t="shared" si="4"/>
        <v/>
      </c>
      <c r="F79" t="s">
        <v>164</v>
      </c>
      <c r="G79" s="52" t="str">
        <f t="shared" si="5"/>
        <v/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</row>
    <row r="80" spans="1:20" x14ac:dyDescent="0.15">
      <c r="A80" s="50">
        <v>76</v>
      </c>
      <c r="B80" t="e">
        <f t="shared" si="3"/>
        <v>#N/A</v>
      </c>
      <c r="C80" s="54" t="str">
        <f>IFERROR(VLOOKUP(B80,男子選手追加!$A$1:$D$900,2,FALSE),"")</f>
        <v/>
      </c>
      <c r="D80" t="str">
        <f>IFERROR(VLOOKUP(B80,男子選手追加!$A$1:$D$900,3,FALSE),"")</f>
        <v/>
      </c>
      <c r="E80" t="str">
        <f t="shared" si="4"/>
        <v/>
      </c>
      <c r="F80" t="s">
        <v>164</v>
      </c>
      <c r="G80" s="52" t="str">
        <f t="shared" si="5"/>
        <v/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</row>
    <row r="81" spans="1:20" x14ac:dyDescent="0.15">
      <c r="A81" s="50">
        <v>77</v>
      </c>
      <c r="B81" t="e">
        <f t="shared" si="3"/>
        <v>#N/A</v>
      </c>
      <c r="C81" s="54" t="str">
        <f>IFERROR(VLOOKUP(B81,男子選手追加!$A$1:$D$900,2,FALSE),"")</f>
        <v/>
      </c>
      <c r="D81" t="str">
        <f>IFERROR(VLOOKUP(B81,男子選手追加!$A$1:$D$900,3,FALSE),"")</f>
        <v/>
      </c>
      <c r="E81" t="str">
        <f t="shared" si="4"/>
        <v/>
      </c>
      <c r="F81" t="s">
        <v>164</v>
      </c>
      <c r="G81" s="52" t="str">
        <f t="shared" si="5"/>
        <v/>
      </c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</row>
    <row r="82" spans="1:20" x14ac:dyDescent="0.15">
      <c r="A82" s="50">
        <v>78</v>
      </c>
      <c r="B82" t="e">
        <f t="shared" si="3"/>
        <v>#N/A</v>
      </c>
      <c r="C82" s="54" t="str">
        <f>IFERROR(VLOOKUP(B82,男子選手追加!$A$1:$D$900,2,FALSE),"")</f>
        <v/>
      </c>
      <c r="D82" t="str">
        <f>IFERROR(VLOOKUP(B82,男子選手追加!$A$1:$D$900,3,FALSE),"")</f>
        <v/>
      </c>
      <c r="E82" t="str">
        <f t="shared" si="4"/>
        <v/>
      </c>
      <c r="F82" t="s">
        <v>164</v>
      </c>
      <c r="G82" s="52" t="str">
        <f t="shared" si="5"/>
        <v/>
      </c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</row>
    <row r="83" spans="1:20" x14ac:dyDescent="0.15">
      <c r="A83" s="50">
        <v>79</v>
      </c>
      <c r="B83" t="e">
        <f t="shared" si="3"/>
        <v>#N/A</v>
      </c>
      <c r="C83" s="54" t="str">
        <f>IFERROR(VLOOKUP(B83,男子選手追加!$A$1:$D$900,2,FALSE),"")</f>
        <v/>
      </c>
      <c r="D83" t="str">
        <f>IFERROR(VLOOKUP(B83,男子選手追加!$A$1:$D$900,3,FALSE),"")</f>
        <v/>
      </c>
      <c r="E83" t="str">
        <f t="shared" si="4"/>
        <v/>
      </c>
      <c r="F83" t="s">
        <v>164</v>
      </c>
      <c r="G83" s="52" t="str">
        <f t="shared" si="5"/>
        <v/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</row>
    <row r="84" spans="1:20" x14ac:dyDescent="0.15">
      <c r="A84" s="50">
        <v>80</v>
      </c>
      <c r="B84" t="e">
        <f t="shared" si="3"/>
        <v>#N/A</v>
      </c>
      <c r="C84" s="54" t="str">
        <f>IFERROR(VLOOKUP(B84,男子選手追加!$A$1:$D$900,2,FALSE),"")</f>
        <v/>
      </c>
      <c r="D84" t="str">
        <f>IFERROR(VLOOKUP(B84,男子選手追加!$A$1:$D$900,3,FALSE),"")</f>
        <v/>
      </c>
      <c r="E84" t="str">
        <f t="shared" si="4"/>
        <v/>
      </c>
      <c r="F84" t="s">
        <v>164</v>
      </c>
      <c r="G84" s="52" t="str">
        <f t="shared" si="5"/>
        <v/>
      </c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</row>
    <row r="85" spans="1:20" x14ac:dyDescent="0.15">
      <c r="A85" s="50">
        <v>81</v>
      </c>
      <c r="B85" t="e">
        <f t="shared" si="3"/>
        <v>#N/A</v>
      </c>
      <c r="C85" s="54" t="str">
        <f>IFERROR(VLOOKUP(B85,男子選手追加!$A$1:$D$900,2,FALSE),"")</f>
        <v/>
      </c>
      <c r="D85" t="str">
        <f>IFERROR(VLOOKUP(B85,男子選手追加!$A$1:$D$900,3,FALSE),"")</f>
        <v/>
      </c>
      <c r="E85" t="str">
        <f t="shared" si="4"/>
        <v/>
      </c>
      <c r="F85" t="s">
        <v>164</v>
      </c>
      <c r="G85" s="52" t="str">
        <f t="shared" si="5"/>
        <v/>
      </c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</row>
    <row r="86" spans="1:20" x14ac:dyDescent="0.15">
      <c r="A86" s="50">
        <v>82</v>
      </c>
      <c r="B86" t="e">
        <f t="shared" si="3"/>
        <v>#N/A</v>
      </c>
      <c r="C86" s="54" t="str">
        <f>IFERROR(VLOOKUP(B86,男子選手追加!$A$1:$D$900,2,FALSE),"")</f>
        <v/>
      </c>
      <c r="D86" t="str">
        <f>IFERROR(VLOOKUP(B86,男子選手追加!$A$1:$D$900,3,FALSE),"")</f>
        <v/>
      </c>
      <c r="E86" t="str">
        <f t="shared" si="4"/>
        <v/>
      </c>
      <c r="F86" t="s">
        <v>164</v>
      </c>
      <c r="G86" s="52" t="str">
        <f t="shared" si="5"/>
        <v/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</row>
    <row r="87" spans="1:20" x14ac:dyDescent="0.15">
      <c r="A87" s="50">
        <v>83</v>
      </c>
      <c r="B87" t="e">
        <f t="shared" si="3"/>
        <v>#N/A</v>
      </c>
      <c r="C87" s="54" t="str">
        <f>IFERROR(VLOOKUP(B87,男子選手追加!$A$1:$D$900,2,FALSE),"")</f>
        <v/>
      </c>
      <c r="D87" t="str">
        <f>IFERROR(VLOOKUP(B87,男子選手追加!$A$1:$D$900,3,FALSE),"")</f>
        <v/>
      </c>
      <c r="E87" t="str">
        <f t="shared" si="4"/>
        <v/>
      </c>
      <c r="F87" t="s">
        <v>164</v>
      </c>
      <c r="G87" s="52" t="str">
        <f t="shared" si="5"/>
        <v/>
      </c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</row>
    <row r="88" spans="1:20" x14ac:dyDescent="0.15">
      <c r="A88" s="50">
        <v>84</v>
      </c>
      <c r="B88" t="e">
        <f t="shared" si="3"/>
        <v>#N/A</v>
      </c>
      <c r="C88" s="54" t="str">
        <f>IFERROR(VLOOKUP(B88,男子選手追加!$A$1:$D$900,2,FALSE),"")</f>
        <v/>
      </c>
      <c r="D88" t="str">
        <f>IFERROR(VLOOKUP(B88,男子選手追加!$A$1:$D$900,3,FALSE),"")</f>
        <v/>
      </c>
      <c r="E88" t="str">
        <f t="shared" si="4"/>
        <v/>
      </c>
      <c r="F88" t="s">
        <v>164</v>
      </c>
      <c r="G88" s="52" t="str">
        <f t="shared" si="5"/>
        <v/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</row>
    <row r="89" spans="1:20" x14ac:dyDescent="0.15">
      <c r="A89" s="50">
        <v>85</v>
      </c>
      <c r="B89" t="e">
        <f t="shared" si="3"/>
        <v>#N/A</v>
      </c>
      <c r="C89" s="54" t="str">
        <f>IFERROR(VLOOKUP(B89,男子選手追加!$A$1:$D$900,2,FALSE),"")</f>
        <v/>
      </c>
      <c r="D89" t="str">
        <f>IFERROR(VLOOKUP(B89,男子選手追加!$A$1:$D$900,3,FALSE),"")</f>
        <v/>
      </c>
      <c r="E89" t="str">
        <f t="shared" si="4"/>
        <v/>
      </c>
      <c r="F89" t="s">
        <v>164</v>
      </c>
      <c r="G89" s="52" t="str">
        <f t="shared" si="5"/>
        <v/>
      </c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</row>
    <row r="90" spans="1:20" x14ac:dyDescent="0.15">
      <c r="A90" s="50">
        <v>86</v>
      </c>
      <c r="B90" t="e">
        <f t="shared" si="3"/>
        <v>#N/A</v>
      </c>
      <c r="C90" s="54" t="str">
        <f>IFERROR(VLOOKUP(B90,男子選手追加!$A$1:$D$900,2,FALSE),"")</f>
        <v/>
      </c>
      <c r="D90" t="str">
        <f>IFERROR(VLOOKUP(B90,男子選手追加!$A$1:$D$900,3,FALSE),"")</f>
        <v/>
      </c>
      <c r="E90" t="str">
        <f t="shared" si="4"/>
        <v/>
      </c>
      <c r="F90" t="s">
        <v>164</v>
      </c>
      <c r="G90" s="52" t="str">
        <f t="shared" si="5"/>
        <v/>
      </c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</row>
    <row r="91" spans="1:20" x14ac:dyDescent="0.15">
      <c r="A91" s="50">
        <v>87</v>
      </c>
      <c r="B91" t="e">
        <f t="shared" si="3"/>
        <v>#N/A</v>
      </c>
      <c r="C91" s="54" t="str">
        <f>IFERROR(VLOOKUP(B91,男子選手追加!$A$1:$D$900,2,FALSE),"")</f>
        <v/>
      </c>
      <c r="D91" t="str">
        <f>IFERROR(VLOOKUP(B91,男子選手追加!$A$1:$D$900,3,FALSE),"")</f>
        <v/>
      </c>
      <c r="E91" t="str">
        <f t="shared" si="4"/>
        <v/>
      </c>
      <c r="F91" t="s">
        <v>164</v>
      </c>
      <c r="G91" s="52" t="str">
        <f t="shared" si="5"/>
        <v/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</row>
    <row r="92" spans="1:20" x14ac:dyDescent="0.15">
      <c r="A92" s="50">
        <v>88</v>
      </c>
      <c r="B92" t="e">
        <f t="shared" si="3"/>
        <v>#N/A</v>
      </c>
      <c r="C92" s="54" t="str">
        <f>IFERROR(VLOOKUP(B92,男子選手追加!$A$1:$D$900,2,FALSE),"")</f>
        <v/>
      </c>
      <c r="D92" t="str">
        <f>IFERROR(VLOOKUP(B92,男子選手追加!$A$1:$D$900,3,FALSE),"")</f>
        <v/>
      </c>
      <c r="E92" t="str">
        <f t="shared" si="4"/>
        <v/>
      </c>
      <c r="F92" t="s">
        <v>164</v>
      </c>
      <c r="G92" s="52" t="str">
        <f t="shared" si="5"/>
        <v/>
      </c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</row>
    <row r="93" spans="1:20" x14ac:dyDescent="0.15">
      <c r="A93" s="50">
        <v>89</v>
      </c>
      <c r="B93" t="e">
        <f t="shared" si="3"/>
        <v>#N/A</v>
      </c>
      <c r="C93" s="54" t="str">
        <f>IFERROR(VLOOKUP(B93,男子選手追加!$A$1:$D$900,2,FALSE),"")</f>
        <v/>
      </c>
      <c r="D93" t="str">
        <f>IFERROR(VLOOKUP(B93,男子選手追加!$A$1:$D$900,3,FALSE),"")</f>
        <v/>
      </c>
      <c r="E93" t="str">
        <f t="shared" si="4"/>
        <v/>
      </c>
      <c r="F93" t="s">
        <v>164</v>
      </c>
      <c r="G93" s="52" t="str">
        <f t="shared" si="5"/>
        <v/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</row>
    <row r="94" spans="1:20" x14ac:dyDescent="0.15">
      <c r="A94" s="50">
        <v>90</v>
      </c>
      <c r="B94" t="e">
        <f t="shared" si="3"/>
        <v>#N/A</v>
      </c>
      <c r="C94" s="54" t="str">
        <f>IFERROR(VLOOKUP(B94,男子選手追加!$A$1:$D$900,2,FALSE),"")</f>
        <v/>
      </c>
      <c r="D94" t="str">
        <f>IFERROR(VLOOKUP(B94,男子選手追加!$A$1:$D$900,3,FALSE),"")</f>
        <v/>
      </c>
      <c r="E94" t="str">
        <f t="shared" si="4"/>
        <v/>
      </c>
      <c r="F94" t="s">
        <v>164</v>
      </c>
      <c r="G94" s="52" t="str">
        <f t="shared" si="5"/>
        <v/>
      </c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</row>
    <row r="95" spans="1:20" x14ac:dyDescent="0.15">
      <c r="A95" s="50">
        <v>91</v>
      </c>
      <c r="B95" t="e">
        <f t="shared" si="3"/>
        <v>#N/A</v>
      </c>
      <c r="C95" s="54" t="str">
        <f>IFERROR(VLOOKUP(B95,男子選手追加!$A$1:$D$900,2,FALSE),"")</f>
        <v/>
      </c>
      <c r="D95" t="str">
        <f>IFERROR(VLOOKUP(B95,男子選手追加!$A$1:$D$900,3,FALSE),"")</f>
        <v/>
      </c>
      <c r="E95" t="str">
        <f t="shared" si="4"/>
        <v/>
      </c>
      <c r="F95" t="s">
        <v>164</v>
      </c>
      <c r="G95" s="52" t="str">
        <f t="shared" si="5"/>
        <v/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</row>
    <row r="96" spans="1:20" x14ac:dyDescent="0.15">
      <c r="A96" s="50">
        <v>92</v>
      </c>
      <c r="B96" t="e">
        <f t="shared" si="3"/>
        <v>#N/A</v>
      </c>
      <c r="C96" s="54" t="str">
        <f>IFERROR(VLOOKUP(B96,男子選手追加!$A$1:$D$900,2,FALSE),"")</f>
        <v/>
      </c>
      <c r="D96" t="str">
        <f>IFERROR(VLOOKUP(B96,男子選手追加!$A$1:$D$900,3,FALSE),"")</f>
        <v/>
      </c>
      <c r="E96" t="str">
        <f t="shared" si="4"/>
        <v/>
      </c>
      <c r="F96" t="s">
        <v>164</v>
      </c>
      <c r="G96" s="52" t="str">
        <f t="shared" si="5"/>
        <v/>
      </c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</row>
    <row r="97" spans="1:20" x14ac:dyDescent="0.15">
      <c r="A97" s="50">
        <v>93</v>
      </c>
      <c r="B97" t="e">
        <f t="shared" si="3"/>
        <v>#N/A</v>
      </c>
      <c r="C97" s="54" t="str">
        <f>IFERROR(VLOOKUP(B97,男子選手追加!$A$1:$D$900,2,FALSE),"")</f>
        <v/>
      </c>
      <c r="D97" t="str">
        <f>IFERROR(VLOOKUP(B97,男子選手追加!$A$1:$D$900,3,FALSE),"")</f>
        <v/>
      </c>
      <c r="E97" t="str">
        <f t="shared" si="4"/>
        <v/>
      </c>
      <c r="F97" t="s">
        <v>164</v>
      </c>
      <c r="G97" s="52" t="str">
        <f t="shared" si="5"/>
        <v/>
      </c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</row>
    <row r="98" spans="1:20" x14ac:dyDescent="0.15">
      <c r="A98" s="50">
        <v>94</v>
      </c>
      <c r="B98" t="e">
        <f t="shared" si="3"/>
        <v>#N/A</v>
      </c>
      <c r="C98" s="54" t="str">
        <f>IFERROR(VLOOKUP(B98,男子選手追加!$A$1:$D$900,2,FALSE),"")</f>
        <v/>
      </c>
      <c r="D98" t="str">
        <f>IFERROR(VLOOKUP(B98,男子選手追加!$A$1:$D$900,3,FALSE),"")</f>
        <v/>
      </c>
      <c r="E98" t="str">
        <f t="shared" si="4"/>
        <v/>
      </c>
      <c r="F98" t="s">
        <v>164</v>
      </c>
      <c r="G98" s="52" t="str">
        <f t="shared" si="5"/>
        <v/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</row>
    <row r="99" spans="1:20" x14ac:dyDescent="0.15">
      <c r="A99" s="50">
        <v>95</v>
      </c>
      <c r="B99" t="e">
        <f t="shared" si="3"/>
        <v>#N/A</v>
      </c>
      <c r="C99" s="54" t="str">
        <f>IFERROR(VLOOKUP(B99,男子選手追加!$A$1:$D$900,2,FALSE),"")</f>
        <v/>
      </c>
      <c r="D99" t="str">
        <f>IFERROR(VLOOKUP(B99,男子選手追加!$A$1:$D$900,3,FALSE),"")</f>
        <v/>
      </c>
      <c r="E99" t="str">
        <f t="shared" si="4"/>
        <v/>
      </c>
      <c r="F99" t="s">
        <v>164</v>
      </c>
      <c r="G99" s="52" t="str">
        <f t="shared" si="5"/>
        <v/>
      </c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</row>
    <row r="100" spans="1:20" x14ac:dyDescent="0.15">
      <c r="A100" s="50">
        <v>96</v>
      </c>
      <c r="B100" t="e">
        <f t="shared" si="3"/>
        <v>#N/A</v>
      </c>
      <c r="C100" s="54" t="str">
        <f>IFERROR(VLOOKUP(B100,男子選手追加!$A$1:$D$900,2,FALSE),"")</f>
        <v/>
      </c>
      <c r="D100" t="str">
        <f>IFERROR(VLOOKUP(B100,男子選手追加!$A$1:$D$900,3,FALSE),"")</f>
        <v/>
      </c>
      <c r="E100" t="str">
        <f t="shared" si="4"/>
        <v/>
      </c>
      <c r="F100" t="s">
        <v>164</v>
      </c>
      <c r="G100" s="52" t="str">
        <f t="shared" si="5"/>
        <v/>
      </c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</row>
    <row r="101" spans="1:20" x14ac:dyDescent="0.15">
      <c r="A101" s="50">
        <v>97</v>
      </c>
      <c r="B101" t="e">
        <f t="shared" si="3"/>
        <v>#N/A</v>
      </c>
      <c r="C101" s="54" t="str">
        <f>IFERROR(VLOOKUP(B101,男子選手追加!$A$1:$D$900,2,FALSE),"")</f>
        <v/>
      </c>
      <c r="D101" t="str">
        <f>IFERROR(VLOOKUP(B101,男子選手追加!$A$1:$D$900,3,FALSE),"")</f>
        <v/>
      </c>
      <c r="E101" t="str">
        <f t="shared" si="4"/>
        <v/>
      </c>
      <c r="F101" t="s">
        <v>164</v>
      </c>
      <c r="G101" s="52" t="str">
        <f t="shared" si="5"/>
        <v/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</row>
    <row r="102" spans="1:20" x14ac:dyDescent="0.15">
      <c r="A102" s="50">
        <v>98</v>
      </c>
      <c r="B102" t="e">
        <f t="shared" si="3"/>
        <v>#N/A</v>
      </c>
      <c r="C102" s="54" t="str">
        <f>IFERROR(VLOOKUP(B102,男子選手追加!$A$1:$D$900,2,FALSE),"")</f>
        <v/>
      </c>
      <c r="D102" t="str">
        <f>IFERROR(VLOOKUP(B102,男子選手追加!$A$1:$D$900,3,FALSE),"")</f>
        <v/>
      </c>
      <c r="E102" t="str">
        <f t="shared" si="4"/>
        <v/>
      </c>
      <c r="F102" t="s">
        <v>164</v>
      </c>
      <c r="G102" s="52" t="str">
        <f t="shared" si="5"/>
        <v/>
      </c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</row>
    <row r="103" spans="1:20" x14ac:dyDescent="0.15">
      <c r="A103" s="50">
        <v>99</v>
      </c>
      <c r="B103" t="e">
        <f t="shared" si="3"/>
        <v>#N/A</v>
      </c>
      <c r="C103" s="54" t="str">
        <f>IFERROR(VLOOKUP(B103,男子選手追加!$A$1:$D$900,2,FALSE),"")</f>
        <v/>
      </c>
      <c r="D103" t="str">
        <f>IFERROR(VLOOKUP(B103,男子選手追加!$A$1:$D$900,3,FALSE),"")</f>
        <v/>
      </c>
      <c r="E103" t="str">
        <f t="shared" si="4"/>
        <v/>
      </c>
      <c r="F103" t="s">
        <v>164</v>
      </c>
      <c r="G103" s="52" t="str">
        <f t="shared" si="5"/>
        <v/>
      </c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</row>
    <row r="104" spans="1:20" x14ac:dyDescent="0.15">
      <c r="A104" s="50"/>
      <c r="B104" s="50"/>
      <c r="C104" s="52"/>
      <c r="D104" s="50"/>
      <c r="E104" s="50"/>
      <c r="F104" s="50"/>
      <c r="G104" s="52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</row>
    <row r="105" spans="1:20" x14ac:dyDescent="0.15">
      <c r="A105" s="50"/>
      <c r="B105" s="50"/>
      <c r="C105" s="52"/>
      <c r="D105" s="50"/>
      <c r="E105" s="50"/>
      <c r="F105" s="50"/>
      <c r="G105" s="52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</row>
    <row r="106" spans="1:20" x14ac:dyDescent="0.15">
      <c r="A106" s="50"/>
      <c r="B106" s="50"/>
      <c r="C106" s="52"/>
      <c r="D106" s="50"/>
      <c r="E106" s="50"/>
      <c r="F106" s="50"/>
      <c r="G106" s="52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</row>
    <row r="107" spans="1:20" x14ac:dyDescent="0.15">
      <c r="A107" s="50"/>
      <c r="B107" s="50"/>
      <c r="C107" s="52"/>
      <c r="D107" s="50"/>
      <c r="E107" s="50"/>
      <c r="F107" s="50"/>
      <c r="G107" s="52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</row>
    <row r="108" spans="1:20" x14ac:dyDescent="0.15">
      <c r="A108" s="50"/>
      <c r="B108" s="50"/>
      <c r="C108" s="52"/>
      <c r="D108" s="50"/>
      <c r="E108" s="50"/>
      <c r="F108" s="50"/>
      <c r="G108" s="52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</row>
    <row r="109" spans="1:20" x14ac:dyDescent="0.15">
      <c r="A109" s="50"/>
      <c r="B109" s="50"/>
      <c r="C109" s="52"/>
      <c r="D109" s="50"/>
      <c r="E109" s="50"/>
      <c r="F109" s="50"/>
      <c r="G109" s="52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</row>
    <row r="110" spans="1:20" x14ac:dyDescent="0.15">
      <c r="A110" s="50"/>
      <c r="B110" s="50"/>
      <c r="C110" s="52"/>
      <c r="D110" s="50"/>
      <c r="E110" s="50"/>
      <c r="F110" s="50"/>
      <c r="G110" s="52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</row>
    <row r="111" spans="1:20" x14ac:dyDescent="0.15">
      <c r="A111" s="50"/>
      <c r="B111" s="50"/>
      <c r="C111" s="52"/>
      <c r="D111" s="50"/>
      <c r="E111" s="50"/>
      <c r="F111" s="50"/>
      <c r="G111" s="52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</row>
    <row r="112" spans="1:20" x14ac:dyDescent="0.15">
      <c r="A112" s="50"/>
      <c r="B112" s="50"/>
      <c r="C112" s="52"/>
      <c r="D112" s="50"/>
      <c r="E112" s="50"/>
      <c r="F112" s="50"/>
      <c r="G112" s="52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</row>
    <row r="113" spans="1:20" x14ac:dyDescent="0.15">
      <c r="A113" s="50"/>
      <c r="B113" s="50"/>
      <c r="C113" s="52"/>
      <c r="D113" s="50"/>
      <c r="E113" s="50"/>
      <c r="F113" s="50"/>
      <c r="G113" s="52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</row>
    <row r="114" spans="1:20" x14ac:dyDescent="0.15">
      <c r="A114" s="50"/>
      <c r="B114" s="50"/>
      <c r="C114" s="52"/>
      <c r="D114" s="50"/>
      <c r="E114" s="50"/>
      <c r="F114" s="50"/>
      <c r="G114" s="52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</row>
    <row r="115" spans="1:20" x14ac:dyDescent="0.15">
      <c r="A115" s="50"/>
      <c r="B115" s="50"/>
      <c r="C115" s="52"/>
      <c r="D115" s="50"/>
      <c r="E115" s="50"/>
      <c r="F115" s="50"/>
      <c r="G115" s="52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</row>
    <row r="116" spans="1:20" x14ac:dyDescent="0.15">
      <c r="A116" s="50"/>
      <c r="B116" s="50"/>
      <c r="C116" s="52"/>
      <c r="D116" s="50"/>
      <c r="E116" s="50"/>
      <c r="F116" s="50"/>
      <c r="G116" s="52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</row>
    <row r="117" spans="1:20" x14ac:dyDescent="0.15">
      <c r="A117" s="50"/>
      <c r="B117" s="50"/>
      <c r="C117" s="52"/>
      <c r="D117" s="50"/>
      <c r="E117" s="50"/>
      <c r="F117" s="50"/>
      <c r="G117" s="52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</row>
    <row r="118" spans="1:20" x14ac:dyDescent="0.15">
      <c r="A118" s="50"/>
      <c r="B118" s="50"/>
      <c r="C118" s="52"/>
      <c r="D118" s="50"/>
      <c r="E118" s="50"/>
      <c r="F118" s="50"/>
      <c r="G118" s="52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</row>
    <row r="119" spans="1:20" x14ac:dyDescent="0.15">
      <c r="A119" s="50"/>
      <c r="B119" s="50"/>
      <c r="C119" s="52"/>
      <c r="D119" s="50"/>
      <c r="E119" s="50"/>
      <c r="F119" s="50"/>
      <c r="G119" s="52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</row>
    <row r="120" spans="1:20" x14ac:dyDescent="0.15">
      <c r="A120" s="50"/>
      <c r="B120" s="50"/>
      <c r="C120" s="52"/>
      <c r="D120" s="50"/>
      <c r="E120" s="50"/>
      <c r="F120" s="50"/>
      <c r="G120" s="52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</row>
    <row r="121" spans="1:20" x14ac:dyDescent="0.15">
      <c r="A121" s="50"/>
      <c r="B121" s="50"/>
      <c r="C121" s="52"/>
      <c r="D121" s="50"/>
      <c r="E121" s="50"/>
      <c r="F121" s="50"/>
      <c r="G121" s="52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</row>
    <row r="122" spans="1:20" x14ac:dyDescent="0.15">
      <c r="A122" s="50"/>
      <c r="B122" s="50"/>
      <c r="C122" s="52"/>
      <c r="D122" s="50"/>
      <c r="E122" s="50"/>
      <c r="F122" s="50"/>
      <c r="G122" s="52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</row>
    <row r="123" spans="1:20" x14ac:dyDescent="0.15">
      <c r="A123" s="50"/>
      <c r="B123" s="50"/>
      <c r="C123" s="52"/>
      <c r="D123" s="50"/>
      <c r="E123" s="50"/>
      <c r="F123" s="50"/>
      <c r="G123" s="52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</row>
    <row r="124" spans="1:20" x14ac:dyDescent="0.15">
      <c r="A124" s="50"/>
      <c r="B124" s="50"/>
      <c r="C124" s="52"/>
      <c r="D124" s="50"/>
      <c r="E124" s="50"/>
      <c r="F124" s="50"/>
      <c r="G124" s="52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</row>
    <row r="125" spans="1:20" x14ac:dyDescent="0.15">
      <c r="A125" s="50"/>
      <c r="B125" s="50"/>
      <c r="C125" s="52"/>
      <c r="D125" s="50"/>
      <c r="E125" s="50"/>
      <c r="F125" s="50"/>
      <c r="G125" s="52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</row>
    <row r="126" spans="1:20" x14ac:dyDescent="0.15">
      <c r="A126" s="50"/>
      <c r="B126" s="50"/>
      <c r="C126" s="52"/>
      <c r="D126" s="50"/>
      <c r="E126" s="50"/>
      <c r="F126" s="50"/>
      <c r="G126" s="52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</row>
    <row r="127" spans="1:20" x14ac:dyDescent="0.15">
      <c r="A127" s="50"/>
      <c r="B127" s="50"/>
      <c r="C127" s="52"/>
      <c r="D127" s="50"/>
      <c r="E127" s="50"/>
      <c r="F127" s="50"/>
      <c r="G127" s="52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</row>
    <row r="128" spans="1:20" x14ac:dyDescent="0.15">
      <c r="A128" s="50"/>
      <c r="B128" s="50"/>
      <c r="C128" s="52"/>
      <c r="D128" s="50"/>
      <c r="E128" s="50"/>
      <c r="F128" s="50"/>
      <c r="G128" s="52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</row>
    <row r="129" spans="1:20" x14ac:dyDescent="0.15">
      <c r="A129" s="50"/>
      <c r="B129" s="50"/>
      <c r="C129" s="52"/>
      <c r="D129" s="50"/>
      <c r="E129" s="50"/>
      <c r="F129" s="50"/>
      <c r="G129" s="52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</row>
    <row r="130" spans="1:20" x14ac:dyDescent="0.15">
      <c r="A130" s="50"/>
      <c r="B130" s="50"/>
      <c r="C130" s="52"/>
      <c r="D130" s="50"/>
      <c r="E130" s="50"/>
      <c r="F130" s="50"/>
      <c r="G130" s="52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</row>
    <row r="131" spans="1:20" x14ac:dyDescent="0.15">
      <c r="A131" s="50"/>
      <c r="B131" s="50"/>
      <c r="C131" s="52"/>
      <c r="D131" s="50"/>
      <c r="E131" s="50"/>
      <c r="F131" s="50"/>
      <c r="G131" s="52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</row>
    <row r="132" spans="1:20" x14ac:dyDescent="0.15">
      <c r="A132" s="50"/>
      <c r="B132" s="50"/>
      <c r="C132" s="52"/>
      <c r="D132" s="50"/>
      <c r="E132" s="50"/>
      <c r="F132" s="50"/>
      <c r="G132" s="52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</row>
    <row r="133" spans="1:20" x14ac:dyDescent="0.15">
      <c r="A133" s="50"/>
      <c r="B133" s="50"/>
      <c r="C133" s="52"/>
      <c r="D133" s="50"/>
      <c r="E133" s="50"/>
      <c r="F133" s="50"/>
      <c r="G133" s="52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</row>
    <row r="134" spans="1:20" x14ac:dyDescent="0.15">
      <c r="A134" s="50"/>
      <c r="B134" s="50"/>
      <c r="C134" s="52"/>
      <c r="D134" s="50"/>
      <c r="E134" s="50"/>
      <c r="F134" s="50"/>
      <c r="G134" s="52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</row>
    <row r="135" spans="1:20" x14ac:dyDescent="0.15">
      <c r="A135" s="50"/>
      <c r="B135" s="50"/>
      <c r="C135" s="52"/>
      <c r="D135" s="50"/>
      <c r="E135" s="50"/>
      <c r="F135" s="50"/>
      <c r="G135" s="52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</row>
    <row r="136" spans="1:20" x14ac:dyDescent="0.15">
      <c r="A136" s="50"/>
      <c r="B136" s="50"/>
      <c r="C136" s="52"/>
      <c r="D136" s="50"/>
      <c r="E136" s="50"/>
      <c r="F136" s="50"/>
      <c r="G136" s="52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</row>
    <row r="137" spans="1:20" x14ac:dyDescent="0.15">
      <c r="A137" s="50"/>
      <c r="B137" s="50"/>
      <c r="C137" s="52"/>
      <c r="D137" s="50"/>
      <c r="E137" s="50"/>
      <c r="F137" s="50"/>
      <c r="G137" s="52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</row>
    <row r="138" spans="1:20" x14ac:dyDescent="0.15">
      <c r="A138" s="50"/>
      <c r="B138" s="50"/>
      <c r="C138" s="52"/>
      <c r="D138" s="50"/>
      <c r="E138" s="50"/>
      <c r="F138" s="50"/>
      <c r="G138" s="52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</row>
    <row r="139" spans="1:20" x14ac:dyDescent="0.15">
      <c r="A139" s="50"/>
      <c r="B139" s="50"/>
      <c r="C139" s="52"/>
      <c r="D139" s="50"/>
      <c r="E139" s="50"/>
      <c r="F139" s="50"/>
      <c r="G139" s="52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</row>
    <row r="140" spans="1:20" x14ac:dyDescent="0.15">
      <c r="A140" s="50"/>
      <c r="B140" s="50"/>
      <c r="C140" s="52"/>
      <c r="D140" s="50"/>
      <c r="E140" s="50"/>
      <c r="F140" s="50"/>
      <c r="G140" s="52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</row>
    <row r="141" spans="1:20" x14ac:dyDescent="0.15">
      <c r="A141" s="50"/>
      <c r="B141" s="50"/>
      <c r="C141" s="52"/>
      <c r="D141" s="50"/>
      <c r="E141" s="50"/>
      <c r="F141" s="50"/>
      <c r="G141" s="52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</row>
    <row r="142" spans="1:20" x14ac:dyDescent="0.15">
      <c r="A142" s="50"/>
      <c r="B142" s="50"/>
      <c r="C142" s="52"/>
      <c r="D142" s="50"/>
      <c r="E142" s="50"/>
      <c r="F142" s="50"/>
      <c r="G142" s="52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</row>
    <row r="143" spans="1:20" x14ac:dyDescent="0.15">
      <c r="A143" s="50"/>
      <c r="B143" s="50"/>
      <c r="C143" s="52"/>
      <c r="D143" s="50"/>
      <c r="E143" s="50"/>
      <c r="F143" s="50"/>
      <c r="G143" s="52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</row>
    <row r="144" spans="1:20" x14ac:dyDescent="0.15">
      <c r="A144" s="50"/>
      <c r="B144" s="50"/>
      <c r="C144" s="52"/>
      <c r="D144" s="50"/>
      <c r="E144" s="50"/>
      <c r="F144" s="50"/>
      <c r="G144" s="52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</row>
    <row r="145" spans="1:20" x14ac:dyDescent="0.15">
      <c r="A145" s="50"/>
      <c r="B145" s="50"/>
      <c r="C145" s="52"/>
      <c r="D145" s="50"/>
      <c r="E145" s="50"/>
      <c r="F145" s="50"/>
      <c r="G145" s="52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</row>
    <row r="146" spans="1:20" x14ac:dyDescent="0.15">
      <c r="A146" s="50"/>
      <c r="B146" s="50"/>
      <c r="C146" s="52"/>
      <c r="D146" s="50"/>
      <c r="E146" s="50"/>
      <c r="F146" s="50"/>
      <c r="G146" s="52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</row>
    <row r="147" spans="1:20" x14ac:dyDescent="0.15">
      <c r="A147" s="50"/>
      <c r="B147" s="50"/>
      <c r="C147" s="52"/>
      <c r="D147" s="50"/>
      <c r="E147" s="50"/>
      <c r="F147" s="50"/>
      <c r="G147" s="52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</row>
    <row r="148" spans="1:20" x14ac:dyDescent="0.15">
      <c r="A148" s="50"/>
      <c r="B148" s="50"/>
      <c r="C148" s="52"/>
      <c r="D148" s="50"/>
      <c r="E148" s="50"/>
      <c r="F148" s="50"/>
      <c r="G148" s="52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</row>
    <row r="149" spans="1:20" x14ac:dyDescent="0.15">
      <c r="A149" s="50"/>
      <c r="B149" s="50"/>
      <c r="C149" s="52"/>
      <c r="D149" s="50"/>
      <c r="E149" s="50"/>
      <c r="F149" s="50"/>
      <c r="G149" s="52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</row>
    <row r="150" spans="1:20" x14ac:dyDescent="0.15">
      <c r="A150" s="50"/>
      <c r="B150" s="50"/>
      <c r="C150" s="52"/>
      <c r="D150" s="50"/>
      <c r="E150" s="50"/>
      <c r="F150" s="50"/>
      <c r="G150" s="52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</row>
    <row r="151" spans="1:20" x14ac:dyDescent="0.15">
      <c r="A151" s="50"/>
      <c r="B151" s="50"/>
      <c r="C151" s="52"/>
      <c r="D151" s="50"/>
      <c r="E151" s="50"/>
      <c r="F151" s="50"/>
      <c r="G151" s="52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</row>
    <row r="152" spans="1:20" x14ac:dyDescent="0.15">
      <c r="A152" s="50"/>
      <c r="B152" s="50"/>
      <c r="C152" s="52"/>
      <c r="D152" s="50"/>
      <c r="E152" s="50"/>
      <c r="F152" s="50"/>
      <c r="G152" s="52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</row>
    <row r="153" spans="1:20" x14ac:dyDescent="0.15">
      <c r="A153" s="50"/>
      <c r="B153" s="50"/>
      <c r="C153" s="52"/>
      <c r="D153" s="50"/>
      <c r="E153" s="50"/>
      <c r="F153" s="50"/>
      <c r="G153" s="52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</row>
    <row r="154" spans="1:20" x14ac:dyDescent="0.15">
      <c r="A154" s="50"/>
      <c r="B154" s="50"/>
      <c r="C154" s="52"/>
      <c r="D154" s="50"/>
      <c r="E154" s="50"/>
      <c r="F154" s="50"/>
      <c r="G154" s="52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</row>
    <row r="155" spans="1:20" x14ac:dyDescent="0.15">
      <c r="A155" s="50"/>
      <c r="B155" s="50"/>
      <c r="C155" s="52"/>
      <c r="D155" s="50"/>
      <c r="E155" s="50"/>
      <c r="F155" s="50"/>
      <c r="G155" s="52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</row>
    <row r="156" spans="1:20" x14ac:dyDescent="0.15">
      <c r="A156" s="50"/>
      <c r="B156" s="50"/>
      <c r="C156" s="52"/>
      <c r="D156" s="50"/>
      <c r="E156" s="50"/>
      <c r="F156" s="50"/>
      <c r="G156" s="52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</row>
    <row r="157" spans="1:20" x14ac:dyDescent="0.15">
      <c r="A157" s="50"/>
      <c r="B157" s="50"/>
      <c r="C157" s="52"/>
      <c r="D157" s="50"/>
      <c r="E157" s="50"/>
      <c r="F157" s="50"/>
      <c r="G157" s="52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</row>
    <row r="158" spans="1:20" x14ac:dyDescent="0.15">
      <c r="A158" s="50"/>
      <c r="B158" s="50"/>
      <c r="C158" s="52"/>
      <c r="D158" s="50"/>
      <c r="E158" s="50"/>
      <c r="F158" s="50"/>
      <c r="G158" s="52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</row>
    <row r="159" spans="1:20" x14ac:dyDescent="0.15">
      <c r="A159" s="50"/>
      <c r="B159" s="50"/>
      <c r="C159" s="52"/>
      <c r="D159" s="50"/>
      <c r="E159" s="50"/>
      <c r="F159" s="50"/>
      <c r="G159" s="52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</row>
    <row r="160" spans="1:20" x14ac:dyDescent="0.15">
      <c r="A160" s="50"/>
      <c r="B160" s="50"/>
      <c r="C160" s="52"/>
      <c r="D160" s="50"/>
      <c r="E160" s="50"/>
      <c r="F160" s="50"/>
      <c r="G160" s="52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</row>
    <row r="161" spans="1:20" x14ac:dyDescent="0.15">
      <c r="A161" s="50"/>
      <c r="B161" s="50"/>
      <c r="C161" s="52"/>
      <c r="D161" s="50"/>
      <c r="E161" s="50"/>
      <c r="F161" s="50"/>
      <c r="G161" s="52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</row>
    <row r="162" spans="1:20" x14ac:dyDescent="0.15">
      <c r="A162" s="50"/>
      <c r="B162" s="50"/>
      <c r="C162" s="52"/>
      <c r="D162" s="50"/>
      <c r="E162" s="50"/>
      <c r="F162" s="50"/>
      <c r="G162" s="52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</row>
    <row r="163" spans="1:20" x14ac:dyDescent="0.15">
      <c r="A163" s="50"/>
      <c r="B163" s="50"/>
      <c r="C163" s="52"/>
      <c r="D163" s="50"/>
      <c r="E163" s="50"/>
      <c r="F163" s="50"/>
      <c r="G163" s="52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</row>
    <row r="164" spans="1:20" x14ac:dyDescent="0.15">
      <c r="A164" s="50"/>
      <c r="B164" s="50"/>
      <c r="C164" s="52"/>
      <c r="D164" s="50"/>
      <c r="E164" s="50"/>
      <c r="F164" s="50"/>
      <c r="G164" s="52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</row>
    <row r="165" spans="1:20" x14ac:dyDescent="0.15">
      <c r="A165" s="50"/>
      <c r="B165" s="50"/>
      <c r="C165" s="52"/>
      <c r="D165" s="50"/>
      <c r="E165" s="50"/>
      <c r="F165" s="50"/>
      <c r="G165" s="52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</row>
    <row r="166" spans="1:20" x14ac:dyDescent="0.15">
      <c r="A166" s="50"/>
      <c r="B166" s="50"/>
      <c r="C166" s="52"/>
      <c r="D166" s="50"/>
      <c r="E166" s="50"/>
      <c r="F166" s="50"/>
      <c r="G166" s="52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</row>
    <row r="167" spans="1:20" x14ac:dyDescent="0.15">
      <c r="A167" s="50"/>
      <c r="B167" s="50"/>
      <c r="C167" s="52"/>
      <c r="D167" s="50"/>
      <c r="E167" s="50"/>
      <c r="F167" s="50"/>
      <c r="G167" s="52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</row>
    <row r="168" spans="1:20" x14ac:dyDescent="0.15">
      <c r="A168" s="50"/>
      <c r="B168" s="50"/>
      <c r="C168" s="52"/>
      <c r="D168" s="50"/>
      <c r="E168" s="50"/>
      <c r="F168" s="50"/>
      <c r="G168" s="52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</row>
    <row r="169" spans="1:20" x14ac:dyDescent="0.15">
      <c r="A169" s="50"/>
      <c r="B169" s="50"/>
      <c r="C169" s="52"/>
      <c r="D169" s="50"/>
      <c r="E169" s="50"/>
      <c r="F169" s="50"/>
      <c r="G169" s="52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</row>
    <row r="170" spans="1:20" x14ac:dyDescent="0.15">
      <c r="A170" s="50"/>
      <c r="B170" s="50"/>
      <c r="C170" s="52"/>
      <c r="D170" s="50"/>
      <c r="E170" s="50"/>
      <c r="F170" s="50"/>
      <c r="G170" s="52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</row>
    <row r="171" spans="1:20" x14ac:dyDescent="0.15">
      <c r="A171" s="50"/>
      <c r="B171" s="50"/>
      <c r="C171" s="52"/>
      <c r="D171" s="50"/>
      <c r="E171" s="50"/>
      <c r="F171" s="50"/>
      <c r="G171" s="52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</row>
    <row r="172" spans="1:20" x14ac:dyDescent="0.15">
      <c r="A172" s="50"/>
      <c r="B172" s="50"/>
      <c r="C172" s="52"/>
      <c r="D172" s="50"/>
      <c r="E172" s="50"/>
      <c r="F172" s="50"/>
      <c r="G172" s="52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</row>
    <row r="173" spans="1:20" x14ac:dyDescent="0.15">
      <c r="A173" s="50"/>
      <c r="B173" s="50"/>
      <c r="C173" s="52"/>
      <c r="D173" s="50"/>
      <c r="E173" s="50"/>
      <c r="F173" s="50"/>
      <c r="G173" s="52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</row>
    <row r="174" spans="1:20" x14ac:dyDescent="0.15">
      <c r="A174" s="50"/>
      <c r="B174" s="50"/>
      <c r="C174" s="52"/>
      <c r="D174" s="50"/>
      <c r="E174" s="50"/>
      <c r="F174" s="50"/>
      <c r="G174" s="52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</row>
    <row r="175" spans="1:20" x14ac:dyDescent="0.15">
      <c r="A175" s="50"/>
      <c r="B175" s="50"/>
      <c r="C175" s="52"/>
      <c r="D175" s="50"/>
      <c r="E175" s="50"/>
      <c r="F175" s="50"/>
      <c r="G175" s="52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</row>
    <row r="176" spans="1:20" x14ac:dyDescent="0.15">
      <c r="A176" s="50"/>
      <c r="B176" s="50"/>
      <c r="C176" s="52"/>
      <c r="D176" s="50"/>
      <c r="E176" s="50"/>
      <c r="F176" s="50"/>
      <c r="G176" s="52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</row>
    <row r="177" spans="1:20" x14ac:dyDescent="0.15">
      <c r="A177" s="50"/>
      <c r="B177" s="50"/>
      <c r="C177" s="52"/>
      <c r="D177" s="50"/>
      <c r="E177" s="50"/>
      <c r="F177" s="50"/>
      <c r="G177" s="52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</row>
    <row r="178" spans="1:20" x14ac:dyDescent="0.15">
      <c r="A178" s="50"/>
      <c r="B178" s="50"/>
      <c r="C178" s="52"/>
      <c r="D178" s="50"/>
      <c r="E178" s="50"/>
      <c r="F178" s="50"/>
      <c r="G178" s="52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</row>
    <row r="179" spans="1:20" x14ac:dyDescent="0.15">
      <c r="A179" s="50"/>
      <c r="B179" s="50"/>
      <c r="C179" s="52"/>
      <c r="D179" s="50"/>
      <c r="E179" s="50"/>
      <c r="F179" s="50"/>
      <c r="G179" s="52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</row>
    <row r="180" spans="1:20" x14ac:dyDescent="0.15">
      <c r="A180" s="50"/>
      <c r="B180" s="50"/>
      <c r="C180" s="52"/>
      <c r="D180" s="50"/>
      <c r="E180" s="50"/>
      <c r="F180" s="50"/>
      <c r="G180" s="52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</row>
    <row r="181" spans="1:20" x14ac:dyDescent="0.15">
      <c r="A181" s="50"/>
      <c r="B181" s="50"/>
      <c r="C181" s="52"/>
      <c r="D181" s="50"/>
      <c r="E181" s="50"/>
      <c r="F181" s="50"/>
      <c r="G181" s="52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</row>
    <row r="182" spans="1:20" x14ac:dyDescent="0.15">
      <c r="A182" s="50"/>
      <c r="B182" s="50"/>
      <c r="C182" s="52"/>
      <c r="D182" s="50"/>
      <c r="E182" s="50"/>
      <c r="F182" s="50"/>
      <c r="G182" s="52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</row>
    <row r="183" spans="1:20" x14ac:dyDescent="0.15">
      <c r="A183" s="50"/>
      <c r="B183" s="50"/>
      <c r="C183" s="52"/>
      <c r="D183" s="50"/>
      <c r="E183" s="50"/>
      <c r="F183" s="50"/>
      <c r="G183" s="52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</row>
    <row r="184" spans="1:20" x14ac:dyDescent="0.15">
      <c r="A184" s="50"/>
      <c r="B184" s="50"/>
      <c r="C184" s="52"/>
      <c r="D184" s="50"/>
      <c r="E184" s="50"/>
      <c r="F184" s="50"/>
      <c r="G184" s="52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</row>
    <row r="185" spans="1:20" x14ac:dyDescent="0.15">
      <c r="A185" s="50"/>
      <c r="B185" s="50"/>
      <c r="C185" s="52"/>
      <c r="D185" s="50"/>
      <c r="E185" s="50"/>
      <c r="F185" s="50"/>
      <c r="G185" s="52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</row>
    <row r="186" spans="1:20" x14ac:dyDescent="0.15">
      <c r="A186" s="50"/>
      <c r="B186" s="50"/>
      <c r="C186" s="52"/>
      <c r="D186" s="50"/>
      <c r="E186" s="50"/>
      <c r="F186" s="50"/>
      <c r="G186" s="52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</row>
    <row r="187" spans="1:20" x14ac:dyDescent="0.15">
      <c r="A187" s="50"/>
      <c r="B187" s="50"/>
      <c r="C187" s="52"/>
      <c r="D187" s="50"/>
      <c r="E187" s="50"/>
      <c r="F187" s="50"/>
      <c r="G187" s="52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</row>
    <row r="188" spans="1:20" x14ac:dyDescent="0.15">
      <c r="A188" s="50"/>
      <c r="B188" s="50"/>
      <c r="C188" s="52"/>
      <c r="D188" s="50"/>
      <c r="E188" s="50"/>
      <c r="F188" s="50"/>
      <c r="G188" s="52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</row>
    <row r="189" spans="1:20" x14ac:dyDescent="0.15">
      <c r="A189" s="50"/>
      <c r="B189" s="50"/>
      <c r="C189" s="52"/>
      <c r="D189" s="50"/>
      <c r="E189" s="50"/>
      <c r="F189" s="50"/>
      <c r="G189" s="52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</row>
    <row r="190" spans="1:20" x14ac:dyDescent="0.15">
      <c r="A190" s="50"/>
      <c r="B190" s="50"/>
      <c r="C190" s="52"/>
      <c r="D190" s="50"/>
      <c r="E190" s="50"/>
      <c r="F190" s="50"/>
      <c r="G190" s="52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</row>
    <row r="191" spans="1:20" x14ac:dyDescent="0.15">
      <c r="A191" s="50"/>
      <c r="B191" s="50"/>
      <c r="C191" s="52"/>
      <c r="D191" s="50"/>
      <c r="E191" s="50"/>
      <c r="F191" s="50"/>
      <c r="G191" s="52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</row>
    <row r="192" spans="1:20" x14ac:dyDescent="0.15">
      <c r="A192" s="50"/>
      <c r="B192" s="50"/>
      <c r="C192" s="52"/>
      <c r="D192" s="50"/>
      <c r="E192" s="50"/>
      <c r="F192" s="50"/>
      <c r="G192" s="52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</row>
    <row r="193" spans="1:20" x14ac:dyDescent="0.15">
      <c r="A193" s="50"/>
      <c r="B193" s="50"/>
      <c r="C193" s="52"/>
      <c r="D193" s="50"/>
      <c r="E193" s="50"/>
      <c r="F193" s="50"/>
      <c r="G193" s="52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</row>
    <row r="194" spans="1:20" x14ac:dyDescent="0.15">
      <c r="A194" s="50"/>
      <c r="B194" s="50"/>
      <c r="C194" s="52"/>
      <c r="D194" s="50"/>
      <c r="E194" s="50"/>
      <c r="F194" s="50"/>
      <c r="G194" s="52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</row>
    <row r="195" spans="1:20" x14ac:dyDescent="0.15">
      <c r="A195" s="50"/>
      <c r="B195" s="50"/>
      <c r="C195" s="52"/>
      <c r="D195" s="50"/>
      <c r="E195" s="50"/>
      <c r="F195" s="50"/>
      <c r="G195" s="52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</row>
    <row r="196" spans="1:20" x14ac:dyDescent="0.15">
      <c r="A196" s="50"/>
      <c r="B196" s="50"/>
      <c r="C196" s="52"/>
      <c r="D196" s="50"/>
      <c r="E196" s="50"/>
      <c r="F196" s="50"/>
      <c r="G196" s="52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</row>
    <row r="197" spans="1:20" x14ac:dyDescent="0.15">
      <c r="A197" s="50"/>
      <c r="B197" s="50"/>
      <c r="C197" s="52"/>
      <c r="D197" s="50"/>
      <c r="E197" s="50"/>
      <c r="F197" s="50"/>
      <c r="G197" s="52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</row>
    <row r="198" spans="1:20" x14ac:dyDescent="0.15">
      <c r="A198" s="50"/>
      <c r="B198" s="50"/>
      <c r="C198" s="52"/>
      <c r="D198" s="50"/>
      <c r="E198" s="50"/>
      <c r="F198" s="50"/>
      <c r="G198" s="52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</row>
    <row r="199" spans="1:20" x14ac:dyDescent="0.15">
      <c r="A199" s="50"/>
      <c r="B199" s="50"/>
      <c r="C199" s="52"/>
      <c r="D199" s="50"/>
      <c r="E199" s="50"/>
      <c r="F199" s="50"/>
      <c r="G199" s="52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</row>
    <row r="200" spans="1:20" x14ac:dyDescent="0.15">
      <c r="A200" s="50"/>
      <c r="B200" s="50"/>
      <c r="C200" s="52"/>
      <c r="D200" s="50"/>
      <c r="E200" s="50"/>
      <c r="F200" s="50"/>
      <c r="G200" s="52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</row>
    <row r="201" spans="1:20" x14ac:dyDescent="0.15">
      <c r="A201" s="50"/>
      <c r="B201" s="50"/>
      <c r="C201" s="52"/>
      <c r="D201" s="50"/>
      <c r="E201" s="50"/>
      <c r="F201" s="50"/>
      <c r="G201" s="52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</row>
    <row r="202" spans="1:20" x14ac:dyDescent="0.15">
      <c r="A202" s="50"/>
      <c r="B202" s="50"/>
      <c r="C202" s="52"/>
      <c r="D202" s="50"/>
      <c r="E202" s="50"/>
      <c r="F202" s="50"/>
      <c r="G202" s="52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</row>
    <row r="203" spans="1:20" x14ac:dyDescent="0.15">
      <c r="A203" s="50"/>
      <c r="B203" s="50"/>
      <c r="C203" s="52"/>
      <c r="D203" s="50"/>
      <c r="E203" s="50"/>
      <c r="F203" s="50"/>
      <c r="G203" s="52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</row>
    <row r="204" spans="1:20" x14ac:dyDescent="0.15">
      <c r="A204" s="50"/>
      <c r="B204" s="50"/>
      <c r="C204" s="52"/>
      <c r="D204" s="50"/>
      <c r="E204" s="50"/>
      <c r="F204" s="50"/>
      <c r="G204" s="52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</row>
    <row r="205" spans="1:20" x14ac:dyDescent="0.15">
      <c r="A205" s="50"/>
      <c r="B205" s="50"/>
      <c r="C205" s="52"/>
      <c r="D205" s="50"/>
      <c r="E205" s="50"/>
      <c r="F205" s="50"/>
      <c r="G205" s="52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</row>
    <row r="206" spans="1:20" x14ac:dyDescent="0.15">
      <c r="A206" s="50"/>
      <c r="B206" s="50"/>
      <c r="C206" s="52"/>
      <c r="D206" s="50"/>
      <c r="E206" s="50"/>
      <c r="F206" s="50"/>
      <c r="G206" s="52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</row>
    <row r="207" spans="1:20" x14ac:dyDescent="0.15">
      <c r="A207" s="50"/>
      <c r="B207" s="50"/>
      <c r="C207" s="52"/>
      <c r="D207" s="50"/>
      <c r="E207" s="50"/>
      <c r="F207" s="50"/>
      <c r="G207" s="52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</row>
    <row r="208" spans="1:20" x14ac:dyDescent="0.15">
      <c r="A208" s="50"/>
      <c r="B208" s="50"/>
      <c r="C208" s="52"/>
      <c r="D208" s="50"/>
      <c r="E208" s="50"/>
      <c r="F208" s="50"/>
      <c r="G208" s="52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</row>
    <row r="209" spans="1:20" x14ac:dyDescent="0.15">
      <c r="A209" s="50"/>
      <c r="B209" s="50"/>
      <c r="C209" s="52"/>
      <c r="D209" s="50"/>
      <c r="E209" s="50"/>
      <c r="F209" s="50"/>
      <c r="G209" s="52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</row>
    <row r="210" spans="1:20" x14ac:dyDescent="0.15">
      <c r="A210" s="50"/>
      <c r="B210" s="50"/>
      <c r="C210" s="52"/>
      <c r="D210" s="50"/>
      <c r="E210" s="50"/>
      <c r="F210" s="50"/>
      <c r="G210" s="52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</row>
    <row r="211" spans="1:20" x14ac:dyDescent="0.15">
      <c r="A211" s="50"/>
      <c r="B211" s="50"/>
      <c r="C211" s="52"/>
      <c r="D211" s="50"/>
      <c r="E211" s="50"/>
      <c r="F211" s="50"/>
      <c r="G211" s="52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</row>
    <row r="212" spans="1:20" x14ac:dyDescent="0.15">
      <c r="A212" s="50"/>
      <c r="B212" s="50"/>
      <c r="C212" s="52"/>
      <c r="D212" s="50"/>
      <c r="E212" s="50"/>
      <c r="F212" s="50"/>
      <c r="G212" s="52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</row>
    <row r="213" spans="1:20" x14ac:dyDescent="0.15">
      <c r="A213" s="50"/>
      <c r="B213" s="50"/>
      <c r="C213" s="52"/>
      <c r="D213" s="50"/>
      <c r="E213" s="50"/>
      <c r="F213" s="50"/>
      <c r="G213" s="52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</row>
    <row r="214" spans="1:20" x14ac:dyDescent="0.15">
      <c r="A214" s="50"/>
      <c r="B214" s="50"/>
      <c r="C214" s="52"/>
      <c r="D214" s="50"/>
      <c r="E214" s="50"/>
      <c r="F214" s="50"/>
      <c r="G214" s="52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</row>
    <row r="215" spans="1:20" x14ac:dyDescent="0.15">
      <c r="A215" s="50"/>
      <c r="B215" s="50"/>
      <c r="C215" s="52"/>
      <c r="D215" s="50"/>
      <c r="E215" s="50"/>
      <c r="F215" s="50"/>
      <c r="G215" s="52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</row>
    <row r="216" spans="1:20" x14ac:dyDescent="0.15">
      <c r="A216" s="50"/>
      <c r="B216" s="50"/>
      <c r="C216" s="52"/>
      <c r="D216" s="50"/>
      <c r="E216" s="50"/>
      <c r="F216" s="50"/>
      <c r="G216" s="52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</row>
    <row r="217" spans="1:20" x14ac:dyDescent="0.15">
      <c r="A217" s="50"/>
      <c r="B217" s="50"/>
      <c r="C217" s="52"/>
      <c r="D217" s="50"/>
      <c r="E217" s="50"/>
      <c r="F217" s="50"/>
      <c r="G217" s="52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</row>
    <row r="218" spans="1:20" x14ac:dyDescent="0.15">
      <c r="A218" s="50"/>
      <c r="B218" s="50"/>
      <c r="C218" s="52"/>
      <c r="D218" s="50"/>
      <c r="E218" s="50"/>
      <c r="F218" s="50"/>
      <c r="G218" s="52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</row>
    <row r="219" spans="1:20" x14ac:dyDescent="0.15">
      <c r="A219" s="50"/>
      <c r="B219" s="50"/>
      <c r="C219" s="52"/>
      <c r="D219" s="50"/>
      <c r="E219" s="50"/>
      <c r="F219" s="50"/>
      <c r="G219" s="52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</row>
    <row r="220" spans="1:20" x14ac:dyDescent="0.15">
      <c r="A220" s="50"/>
      <c r="B220" s="50"/>
      <c r="C220" s="52"/>
      <c r="D220" s="50"/>
      <c r="E220" s="50"/>
      <c r="F220" s="50"/>
      <c r="G220" s="52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</row>
    <row r="221" spans="1:20" x14ac:dyDescent="0.15">
      <c r="A221" s="50"/>
      <c r="B221" s="50"/>
      <c r="C221" s="52"/>
      <c r="D221" s="50"/>
      <c r="E221" s="50"/>
      <c r="F221" s="50"/>
      <c r="G221" s="52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</row>
    <row r="222" spans="1:20" x14ac:dyDescent="0.15">
      <c r="A222" s="50"/>
      <c r="B222" s="50"/>
      <c r="C222" s="52"/>
      <c r="D222" s="50"/>
      <c r="E222" s="50"/>
      <c r="F222" s="50"/>
      <c r="G222" s="52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</row>
    <row r="223" spans="1:20" x14ac:dyDescent="0.15">
      <c r="A223" s="50"/>
      <c r="B223" s="50"/>
      <c r="C223" s="52"/>
      <c r="D223" s="50"/>
      <c r="E223" s="50"/>
      <c r="F223" s="50"/>
      <c r="G223" s="52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</row>
    <row r="224" spans="1:20" x14ac:dyDescent="0.15">
      <c r="A224" s="50"/>
      <c r="B224" s="50"/>
      <c r="C224" s="52"/>
      <c r="D224" s="50"/>
      <c r="E224" s="50"/>
      <c r="F224" s="50"/>
      <c r="G224" s="52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</row>
    <row r="225" spans="1:20" x14ac:dyDescent="0.15">
      <c r="A225" s="50"/>
      <c r="B225" s="50"/>
      <c r="C225" s="52"/>
      <c r="D225" s="50"/>
      <c r="E225" s="50"/>
      <c r="F225" s="50"/>
      <c r="G225" s="52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</row>
    <row r="226" spans="1:20" x14ac:dyDescent="0.15">
      <c r="A226" s="50"/>
      <c r="B226" s="50"/>
      <c r="C226" s="52"/>
      <c r="D226" s="50"/>
      <c r="E226" s="50"/>
      <c r="F226" s="50"/>
      <c r="G226" s="52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</row>
    <row r="227" spans="1:20" x14ac:dyDescent="0.15">
      <c r="A227" s="50"/>
      <c r="B227" s="50"/>
      <c r="C227" s="52"/>
      <c r="D227" s="50"/>
      <c r="E227" s="50"/>
      <c r="F227" s="50"/>
      <c r="G227" s="52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</row>
    <row r="228" spans="1:20" x14ac:dyDescent="0.15">
      <c r="A228" s="50"/>
      <c r="B228" s="50"/>
      <c r="C228" s="52"/>
      <c r="D228" s="50"/>
      <c r="E228" s="50"/>
      <c r="F228" s="50"/>
      <c r="G228" s="52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</row>
    <row r="229" spans="1:20" x14ac:dyDescent="0.15">
      <c r="A229" s="50"/>
      <c r="B229" s="50"/>
      <c r="C229" s="52"/>
      <c r="D229" s="50"/>
      <c r="E229" s="50"/>
      <c r="F229" s="50"/>
      <c r="G229" s="52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</row>
    <row r="230" spans="1:20" x14ac:dyDescent="0.15">
      <c r="A230" s="50"/>
      <c r="B230" s="50"/>
      <c r="C230" s="52"/>
      <c r="D230" s="50"/>
      <c r="E230" s="50"/>
      <c r="F230" s="50"/>
      <c r="G230" s="52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</row>
    <row r="231" spans="1:20" x14ac:dyDescent="0.15">
      <c r="A231" s="50"/>
      <c r="B231" s="50"/>
      <c r="C231" s="52"/>
      <c r="D231" s="50"/>
      <c r="E231" s="50"/>
      <c r="F231" s="50"/>
      <c r="G231" s="52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</row>
    <row r="232" spans="1:20" x14ac:dyDescent="0.15">
      <c r="A232" s="50"/>
      <c r="B232" s="50"/>
      <c r="C232" s="52"/>
      <c r="D232" s="50"/>
      <c r="E232" s="50"/>
      <c r="F232" s="50"/>
      <c r="G232" s="52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</row>
    <row r="233" spans="1:20" x14ac:dyDescent="0.15">
      <c r="A233" s="50"/>
      <c r="B233" s="50"/>
      <c r="C233" s="52"/>
      <c r="D233" s="50"/>
      <c r="E233" s="50"/>
      <c r="F233" s="50"/>
      <c r="G233" s="52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</row>
    <row r="234" spans="1:20" x14ac:dyDescent="0.15">
      <c r="A234" s="50"/>
      <c r="B234" s="50"/>
      <c r="C234" s="52"/>
      <c r="D234" s="50"/>
      <c r="E234" s="50"/>
      <c r="F234" s="50"/>
      <c r="G234" s="52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</row>
    <row r="235" spans="1:20" x14ac:dyDescent="0.15">
      <c r="A235" s="50"/>
      <c r="B235" s="50"/>
      <c r="C235" s="52"/>
      <c r="D235" s="50"/>
      <c r="E235" s="50"/>
      <c r="F235" s="50"/>
      <c r="G235" s="52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</row>
    <row r="236" spans="1:20" x14ac:dyDescent="0.15">
      <c r="A236" s="50"/>
      <c r="B236" s="50"/>
      <c r="C236" s="52"/>
      <c r="D236" s="50"/>
      <c r="E236" s="50"/>
      <c r="F236" s="50"/>
      <c r="G236" s="52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</row>
    <row r="237" spans="1:20" x14ac:dyDescent="0.15">
      <c r="A237" s="50"/>
      <c r="B237" s="50"/>
      <c r="C237" s="52"/>
      <c r="D237" s="50"/>
      <c r="E237" s="50"/>
      <c r="F237" s="50"/>
      <c r="G237" s="52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</row>
    <row r="238" spans="1:20" x14ac:dyDescent="0.15">
      <c r="A238" s="50"/>
      <c r="B238" s="50"/>
      <c r="C238" s="52"/>
      <c r="D238" s="50"/>
      <c r="E238" s="50"/>
      <c r="F238" s="50"/>
      <c r="G238" s="52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</row>
    <row r="239" spans="1:20" x14ac:dyDescent="0.15">
      <c r="A239" s="50"/>
      <c r="B239" s="50"/>
      <c r="C239" s="52"/>
      <c r="D239" s="50"/>
      <c r="E239" s="50"/>
      <c r="F239" s="50"/>
      <c r="G239" s="52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</row>
    <row r="240" spans="1:20" x14ac:dyDescent="0.15">
      <c r="A240" s="50"/>
      <c r="B240" s="50"/>
      <c r="C240" s="52"/>
      <c r="D240" s="50"/>
      <c r="E240" s="50"/>
      <c r="F240" s="50"/>
      <c r="G240" s="52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</row>
    <row r="241" spans="1:20" x14ac:dyDescent="0.15">
      <c r="A241" s="50"/>
      <c r="B241" s="50"/>
      <c r="C241" s="52"/>
      <c r="D241" s="50"/>
      <c r="E241" s="50"/>
      <c r="F241" s="50"/>
      <c r="G241" s="52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</row>
    <row r="242" spans="1:20" x14ac:dyDescent="0.15">
      <c r="A242" s="50"/>
      <c r="B242" s="50"/>
      <c r="C242" s="52"/>
      <c r="D242" s="50"/>
      <c r="E242" s="50"/>
      <c r="F242" s="50"/>
      <c r="G242" s="52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</row>
    <row r="243" spans="1:20" x14ac:dyDescent="0.15">
      <c r="A243" s="50"/>
      <c r="B243" s="50"/>
      <c r="C243" s="52"/>
      <c r="D243" s="50"/>
      <c r="E243" s="50"/>
      <c r="F243" s="50"/>
      <c r="G243" s="52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</row>
    <row r="244" spans="1:20" x14ac:dyDescent="0.15">
      <c r="A244" s="50"/>
      <c r="B244" s="50"/>
      <c r="C244" s="52"/>
      <c r="D244" s="50"/>
      <c r="E244" s="50"/>
      <c r="F244" s="50"/>
      <c r="G244" s="52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</row>
    <row r="245" spans="1:20" x14ac:dyDescent="0.15">
      <c r="A245" s="50"/>
      <c r="B245" s="50"/>
      <c r="C245" s="52"/>
      <c r="D245" s="50"/>
      <c r="E245" s="50"/>
      <c r="F245" s="50"/>
      <c r="G245" s="52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</row>
  </sheetData>
  <sheetProtection sheet="1" selectLockedCells="1"/>
  <phoneticPr fontId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</sheetPr>
  <dimension ref="A1:V245"/>
  <sheetViews>
    <sheetView topLeftCell="A64" workbookViewId="0">
      <selection activeCell="A4" sqref="A4 A17"/>
    </sheetView>
  </sheetViews>
  <sheetFormatPr defaultColWidth="8.75" defaultRowHeight="13.5" x14ac:dyDescent="0.15"/>
  <cols>
    <col min="3" max="3" width="12.375" bestFit="1" customWidth="1"/>
  </cols>
  <sheetData>
    <row r="1" spans="1:22" x14ac:dyDescent="0.1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x14ac:dyDescent="0.1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x14ac:dyDescent="0.1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x14ac:dyDescent="0.15">
      <c r="A4" s="55" t="e">
        <f>VLOOKUP(初期設定!C3,学校番号!A3:D50,3,FALSE)</f>
        <v>#N/A</v>
      </c>
      <c r="B4" s="51" t="s">
        <v>0</v>
      </c>
      <c r="C4" s="51" t="s">
        <v>1</v>
      </c>
      <c r="D4" s="51" t="s">
        <v>130</v>
      </c>
      <c r="E4" s="51" t="s">
        <v>3</v>
      </c>
      <c r="F4" s="51" t="s">
        <v>165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</row>
    <row r="5" spans="1:22" x14ac:dyDescent="0.15">
      <c r="A5" s="55">
        <v>1</v>
      </c>
      <c r="B5" t="e">
        <f>$A$4+A5</f>
        <v>#N/A</v>
      </c>
      <c r="C5" t="str">
        <f>IFERROR(VLOOKUP(B5,女子選手追加!$A$1:$D$900,2,FALSE),"")</f>
        <v/>
      </c>
      <c r="D5" t="str">
        <f>IFERROR(VLOOKUP(B5,女子選手追加!$A$1:$D$900,3,FALSE),"")</f>
        <v/>
      </c>
      <c r="E5" t="str">
        <f>RIGHT(C5)</f>
        <v/>
      </c>
      <c r="F5" t="s">
        <v>166</v>
      </c>
      <c r="G5" s="55" t="str">
        <f>IF(C5="","",LEFT(C5,LEN(C5)-2)&amp;"("&amp;E5&amp;")")</f>
        <v/>
      </c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</row>
    <row r="6" spans="1:22" x14ac:dyDescent="0.15">
      <c r="A6" s="55">
        <v>2</v>
      </c>
      <c r="B6" t="e">
        <f t="shared" ref="B6:B69" si="0">$A$4+A6</f>
        <v>#N/A</v>
      </c>
      <c r="C6" t="str">
        <f>IFERROR(VLOOKUP(B6,女子選手追加!$A$1:$D$900,2,FALSE),"")</f>
        <v/>
      </c>
      <c r="D6" t="str">
        <f>IFERROR(VLOOKUP(B6,女子選手追加!$A$1:$D$900,3,FALSE),"")</f>
        <v/>
      </c>
      <c r="E6" t="str">
        <f t="shared" ref="E6:E69" si="1">RIGHT(C6)</f>
        <v/>
      </c>
      <c r="F6" t="s">
        <v>166</v>
      </c>
      <c r="G6" s="55" t="str">
        <f t="shared" ref="G6:G69" si="2">IF(C6="","",LEFT(C6,LEN(C6)-2)&amp;"("&amp;E6&amp;")")</f>
        <v/>
      </c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x14ac:dyDescent="0.15">
      <c r="A7" s="55">
        <v>3</v>
      </c>
      <c r="B7" t="e">
        <f t="shared" si="0"/>
        <v>#N/A</v>
      </c>
      <c r="C7" t="str">
        <f>IFERROR(VLOOKUP(B7,女子選手追加!$A$1:$D$900,2,FALSE),"")</f>
        <v/>
      </c>
      <c r="D7" t="str">
        <f>IFERROR(VLOOKUP(B7,女子選手追加!$A$1:$D$900,3,FALSE),"")</f>
        <v/>
      </c>
      <c r="E7" t="str">
        <f t="shared" si="1"/>
        <v/>
      </c>
      <c r="F7" t="s">
        <v>166</v>
      </c>
      <c r="G7" s="55" t="str">
        <f t="shared" si="2"/>
        <v/>
      </c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8" spans="1:22" x14ac:dyDescent="0.15">
      <c r="A8" s="55">
        <v>4</v>
      </c>
      <c r="B8" t="e">
        <f t="shared" si="0"/>
        <v>#N/A</v>
      </c>
      <c r="C8" t="str">
        <f>IFERROR(VLOOKUP(B8,女子選手追加!$A$1:$D$900,2,FALSE),"")</f>
        <v/>
      </c>
      <c r="D8" t="str">
        <f>IFERROR(VLOOKUP(B8,女子選手追加!$A$1:$D$900,3,FALSE),"")</f>
        <v/>
      </c>
      <c r="E8" t="str">
        <f t="shared" si="1"/>
        <v/>
      </c>
      <c r="F8" t="s">
        <v>166</v>
      </c>
      <c r="G8" s="55" t="str">
        <f t="shared" si="2"/>
        <v/>
      </c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</row>
    <row r="9" spans="1:22" x14ac:dyDescent="0.15">
      <c r="A9" s="55">
        <v>5</v>
      </c>
      <c r="B9" t="e">
        <f t="shared" si="0"/>
        <v>#N/A</v>
      </c>
      <c r="C9" t="str">
        <f>IFERROR(VLOOKUP(B9,女子選手追加!$A$1:$D$900,2,FALSE),"")</f>
        <v/>
      </c>
      <c r="D9" t="str">
        <f>IFERROR(VLOOKUP(B9,女子選手追加!$A$1:$D$900,3,FALSE),"")</f>
        <v/>
      </c>
      <c r="E9" t="str">
        <f t="shared" si="1"/>
        <v/>
      </c>
      <c r="F9" t="s">
        <v>166</v>
      </c>
      <c r="G9" s="55" t="str">
        <f t="shared" si="2"/>
        <v/>
      </c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x14ac:dyDescent="0.15">
      <c r="A10" s="55">
        <v>6</v>
      </c>
      <c r="B10" t="e">
        <f t="shared" si="0"/>
        <v>#N/A</v>
      </c>
      <c r="C10" t="str">
        <f>IFERROR(VLOOKUP(B10,女子選手追加!$A$1:$D$900,2,FALSE),"")</f>
        <v/>
      </c>
      <c r="D10" t="str">
        <f>IFERROR(VLOOKUP(B10,女子選手追加!$A$1:$D$900,3,FALSE),"")</f>
        <v/>
      </c>
      <c r="E10" t="str">
        <f t="shared" si="1"/>
        <v/>
      </c>
      <c r="F10" t="s">
        <v>166</v>
      </c>
      <c r="G10" s="55" t="str">
        <f t="shared" si="2"/>
        <v/>
      </c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</row>
    <row r="11" spans="1:22" x14ac:dyDescent="0.15">
      <c r="A11" s="55">
        <v>7</v>
      </c>
      <c r="B11" t="e">
        <f t="shared" si="0"/>
        <v>#N/A</v>
      </c>
      <c r="C11" t="str">
        <f>IFERROR(VLOOKUP(B11,女子選手追加!$A$1:$D$900,2,FALSE),"")</f>
        <v/>
      </c>
      <c r="D11" t="str">
        <f>IFERROR(VLOOKUP(B11,女子選手追加!$A$1:$D$900,3,FALSE),"")</f>
        <v/>
      </c>
      <c r="E11" t="str">
        <f t="shared" si="1"/>
        <v/>
      </c>
      <c r="F11" t="s">
        <v>166</v>
      </c>
      <c r="G11" s="55" t="str">
        <f t="shared" si="2"/>
        <v/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</row>
    <row r="12" spans="1:22" x14ac:dyDescent="0.15">
      <c r="A12" s="55">
        <v>8</v>
      </c>
      <c r="B12" t="e">
        <f t="shared" si="0"/>
        <v>#N/A</v>
      </c>
      <c r="C12" t="str">
        <f>IFERROR(VLOOKUP(B12,女子選手追加!$A$1:$D$900,2,FALSE),"")</f>
        <v/>
      </c>
      <c r="D12" t="str">
        <f>IFERROR(VLOOKUP(B12,女子選手追加!$A$1:$D$900,3,FALSE),"")</f>
        <v/>
      </c>
      <c r="E12" t="str">
        <f t="shared" si="1"/>
        <v/>
      </c>
      <c r="F12" t="s">
        <v>166</v>
      </c>
      <c r="G12" s="55" t="str">
        <f t="shared" si="2"/>
        <v/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</row>
    <row r="13" spans="1:22" x14ac:dyDescent="0.15">
      <c r="A13" s="55">
        <v>9</v>
      </c>
      <c r="B13" t="e">
        <f t="shared" si="0"/>
        <v>#N/A</v>
      </c>
      <c r="C13" t="str">
        <f>IFERROR(VLOOKUP(B13,女子選手追加!$A$1:$D$900,2,FALSE),"")</f>
        <v/>
      </c>
      <c r="D13" t="str">
        <f>IFERROR(VLOOKUP(B13,女子選手追加!$A$1:$D$900,3,FALSE),"")</f>
        <v/>
      </c>
      <c r="E13" t="str">
        <f t="shared" si="1"/>
        <v/>
      </c>
      <c r="F13" t="s">
        <v>166</v>
      </c>
      <c r="G13" s="55" t="str">
        <f t="shared" si="2"/>
        <v/>
      </c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2" x14ac:dyDescent="0.15">
      <c r="A14" s="55">
        <v>10</v>
      </c>
      <c r="B14" t="e">
        <f t="shared" si="0"/>
        <v>#N/A</v>
      </c>
      <c r="C14" t="str">
        <f>IFERROR(VLOOKUP(B14,女子選手追加!$A$1:$D$900,2,FALSE),"")</f>
        <v/>
      </c>
      <c r="D14" t="str">
        <f>IFERROR(VLOOKUP(B14,女子選手追加!$A$1:$D$900,3,FALSE),"")</f>
        <v/>
      </c>
      <c r="E14" t="str">
        <f t="shared" si="1"/>
        <v/>
      </c>
      <c r="F14" t="s">
        <v>166</v>
      </c>
      <c r="G14" s="55" t="str">
        <f t="shared" si="2"/>
        <v/>
      </c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</row>
    <row r="15" spans="1:22" x14ac:dyDescent="0.15">
      <c r="A15" s="55">
        <v>11</v>
      </c>
      <c r="B15" t="e">
        <f t="shared" si="0"/>
        <v>#N/A</v>
      </c>
      <c r="C15" t="str">
        <f>IFERROR(VLOOKUP(B15,女子選手追加!$A$1:$D$900,2,FALSE),"")</f>
        <v/>
      </c>
      <c r="D15" t="str">
        <f>IFERROR(VLOOKUP(B15,女子選手追加!$A$1:$D$900,3,FALSE),"")</f>
        <v/>
      </c>
      <c r="E15" t="str">
        <f t="shared" si="1"/>
        <v/>
      </c>
      <c r="F15" t="s">
        <v>166</v>
      </c>
      <c r="G15" s="55" t="str">
        <f t="shared" si="2"/>
        <v/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</row>
    <row r="16" spans="1:22" x14ac:dyDescent="0.15">
      <c r="A16" s="55">
        <v>12</v>
      </c>
      <c r="B16" t="e">
        <f t="shared" si="0"/>
        <v>#N/A</v>
      </c>
      <c r="C16" t="str">
        <f>IFERROR(VLOOKUP(B16,女子選手追加!$A$1:$D$900,2,FALSE),"")</f>
        <v/>
      </c>
      <c r="D16" t="str">
        <f>IFERROR(VLOOKUP(B16,女子選手追加!$A$1:$D$900,3,FALSE),"")</f>
        <v/>
      </c>
      <c r="E16" t="str">
        <f t="shared" si="1"/>
        <v/>
      </c>
      <c r="F16" t="s">
        <v>166</v>
      </c>
      <c r="G16" s="55" t="str">
        <f t="shared" si="2"/>
        <v/>
      </c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</row>
    <row r="17" spans="1:22" x14ac:dyDescent="0.15">
      <c r="A17" s="55">
        <v>13</v>
      </c>
      <c r="B17" t="e">
        <f t="shared" si="0"/>
        <v>#N/A</v>
      </c>
      <c r="C17" t="str">
        <f>IFERROR(VLOOKUP(B17,女子選手追加!$A$1:$D$900,2,FALSE),"")</f>
        <v/>
      </c>
      <c r="D17" t="str">
        <f>IFERROR(VLOOKUP(B17,女子選手追加!$A$1:$D$900,3,FALSE),"")</f>
        <v/>
      </c>
      <c r="E17" t="str">
        <f t="shared" si="1"/>
        <v/>
      </c>
      <c r="F17" t="s">
        <v>166</v>
      </c>
      <c r="G17" s="55" t="str">
        <f t="shared" si="2"/>
        <v/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</row>
    <row r="18" spans="1:22" x14ac:dyDescent="0.15">
      <c r="A18" s="55">
        <v>14</v>
      </c>
      <c r="B18" t="e">
        <f t="shared" si="0"/>
        <v>#N/A</v>
      </c>
      <c r="C18" t="str">
        <f>IFERROR(VLOOKUP(B18,女子選手追加!$A$1:$D$900,2,FALSE),"")</f>
        <v/>
      </c>
      <c r="D18" t="str">
        <f>IFERROR(VLOOKUP(B18,女子選手追加!$A$1:$D$900,3,FALSE),"")</f>
        <v/>
      </c>
      <c r="E18" t="str">
        <f t="shared" si="1"/>
        <v/>
      </c>
      <c r="F18" t="s">
        <v>166</v>
      </c>
      <c r="G18" s="55" t="str">
        <f t="shared" si="2"/>
        <v/>
      </c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</row>
    <row r="19" spans="1:22" x14ac:dyDescent="0.15">
      <c r="A19" s="55">
        <v>15</v>
      </c>
      <c r="B19" t="e">
        <f t="shared" si="0"/>
        <v>#N/A</v>
      </c>
      <c r="C19" t="str">
        <f>IFERROR(VLOOKUP(B19,女子選手追加!$A$1:$D$900,2,FALSE),"")</f>
        <v/>
      </c>
      <c r="D19" t="str">
        <f>IFERROR(VLOOKUP(B19,女子選手追加!$A$1:$D$900,3,FALSE),"")</f>
        <v/>
      </c>
      <c r="E19" t="str">
        <f t="shared" si="1"/>
        <v/>
      </c>
      <c r="F19" t="s">
        <v>166</v>
      </c>
      <c r="G19" s="55" t="str">
        <f t="shared" si="2"/>
        <v/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</row>
    <row r="20" spans="1:22" x14ac:dyDescent="0.15">
      <c r="A20" s="55">
        <v>16</v>
      </c>
      <c r="B20" t="e">
        <f t="shared" si="0"/>
        <v>#N/A</v>
      </c>
      <c r="C20" t="str">
        <f>IFERROR(VLOOKUP(B20,女子選手追加!$A$1:$D$900,2,FALSE),"")</f>
        <v/>
      </c>
      <c r="D20" t="str">
        <f>IFERROR(VLOOKUP(B20,女子選手追加!$A$1:$D$900,3,FALSE),"")</f>
        <v/>
      </c>
      <c r="E20" t="str">
        <f t="shared" si="1"/>
        <v/>
      </c>
      <c r="F20" t="s">
        <v>166</v>
      </c>
      <c r="G20" s="55" t="str">
        <f t="shared" si="2"/>
        <v/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</row>
    <row r="21" spans="1:22" x14ac:dyDescent="0.15">
      <c r="A21" s="55">
        <v>17</v>
      </c>
      <c r="B21" t="e">
        <f t="shared" si="0"/>
        <v>#N/A</v>
      </c>
      <c r="C21" t="str">
        <f>IFERROR(VLOOKUP(B21,女子選手追加!$A$1:$D$900,2,FALSE),"")</f>
        <v/>
      </c>
      <c r="D21" t="str">
        <f>IFERROR(VLOOKUP(B21,女子選手追加!$A$1:$D$900,3,FALSE),"")</f>
        <v/>
      </c>
      <c r="E21" t="str">
        <f t="shared" si="1"/>
        <v/>
      </c>
      <c r="F21" t="s">
        <v>166</v>
      </c>
      <c r="G21" s="55" t="str">
        <f t="shared" si="2"/>
        <v/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</row>
    <row r="22" spans="1:22" x14ac:dyDescent="0.15">
      <c r="A22" s="55">
        <v>18</v>
      </c>
      <c r="B22" t="e">
        <f t="shared" si="0"/>
        <v>#N/A</v>
      </c>
      <c r="C22" t="str">
        <f>IFERROR(VLOOKUP(B22,女子選手追加!$A$1:$D$900,2,FALSE),"")</f>
        <v/>
      </c>
      <c r="D22" t="str">
        <f>IFERROR(VLOOKUP(B22,女子選手追加!$A$1:$D$900,3,FALSE),"")</f>
        <v/>
      </c>
      <c r="E22" t="str">
        <f t="shared" si="1"/>
        <v/>
      </c>
      <c r="F22" t="s">
        <v>166</v>
      </c>
      <c r="G22" s="55" t="str">
        <f t="shared" si="2"/>
        <v/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</row>
    <row r="23" spans="1:22" x14ac:dyDescent="0.15">
      <c r="A23" s="55">
        <v>19</v>
      </c>
      <c r="B23" t="e">
        <f t="shared" si="0"/>
        <v>#N/A</v>
      </c>
      <c r="C23" t="str">
        <f>IFERROR(VLOOKUP(B23,女子選手追加!$A$1:$D$900,2,FALSE),"")</f>
        <v/>
      </c>
      <c r="D23" t="str">
        <f>IFERROR(VLOOKUP(B23,女子選手追加!$A$1:$D$900,3,FALSE),"")</f>
        <v/>
      </c>
      <c r="E23" t="str">
        <f t="shared" si="1"/>
        <v/>
      </c>
      <c r="F23" t="s">
        <v>166</v>
      </c>
      <c r="G23" s="55" t="str">
        <f t="shared" si="2"/>
        <v/>
      </c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</row>
    <row r="24" spans="1:22" x14ac:dyDescent="0.15">
      <c r="A24" s="55">
        <v>20</v>
      </c>
      <c r="B24" t="e">
        <f t="shared" si="0"/>
        <v>#N/A</v>
      </c>
      <c r="C24" t="str">
        <f>IFERROR(VLOOKUP(B24,女子選手追加!$A$1:$D$900,2,FALSE),"")</f>
        <v/>
      </c>
      <c r="D24" t="str">
        <f>IFERROR(VLOOKUP(B24,女子選手追加!$A$1:$D$900,3,FALSE),"")</f>
        <v/>
      </c>
      <c r="E24" t="str">
        <f t="shared" si="1"/>
        <v/>
      </c>
      <c r="F24" t="s">
        <v>166</v>
      </c>
      <c r="G24" s="55" t="str">
        <f t="shared" si="2"/>
        <v/>
      </c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</row>
    <row r="25" spans="1:22" x14ac:dyDescent="0.15">
      <c r="A25" s="55">
        <v>21</v>
      </c>
      <c r="B25" t="e">
        <f t="shared" si="0"/>
        <v>#N/A</v>
      </c>
      <c r="C25" t="str">
        <f>IFERROR(VLOOKUP(B25,女子選手追加!$A$1:$D$900,2,FALSE),"")</f>
        <v/>
      </c>
      <c r="D25" t="str">
        <f>IFERROR(VLOOKUP(B25,女子選手追加!$A$1:$D$900,3,FALSE),"")</f>
        <v/>
      </c>
      <c r="E25" t="str">
        <f t="shared" si="1"/>
        <v/>
      </c>
      <c r="F25" t="s">
        <v>166</v>
      </c>
      <c r="G25" s="55" t="str">
        <f t="shared" si="2"/>
        <v/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  <row r="26" spans="1:22" x14ac:dyDescent="0.15">
      <c r="A26" s="55">
        <v>22</v>
      </c>
      <c r="B26" t="e">
        <f t="shared" si="0"/>
        <v>#N/A</v>
      </c>
      <c r="C26" t="str">
        <f>IFERROR(VLOOKUP(B26,女子選手追加!$A$1:$D$900,2,FALSE),"")</f>
        <v/>
      </c>
      <c r="D26" t="str">
        <f>IFERROR(VLOOKUP(B26,女子選手追加!$A$1:$D$900,3,FALSE),"")</f>
        <v/>
      </c>
      <c r="E26" t="str">
        <f t="shared" si="1"/>
        <v/>
      </c>
      <c r="F26" t="s">
        <v>166</v>
      </c>
      <c r="G26" s="55" t="str">
        <f t="shared" si="2"/>
        <v/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22" x14ac:dyDescent="0.15">
      <c r="A27" s="55">
        <v>23</v>
      </c>
      <c r="B27" t="e">
        <f t="shared" si="0"/>
        <v>#N/A</v>
      </c>
      <c r="C27" t="str">
        <f>IFERROR(VLOOKUP(B27,女子選手追加!$A$1:$D$900,2,FALSE),"")</f>
        <v/>
      </c>
      <c r="D27" t="str">
        <f>IFERROR(VLOOKUP(B27,女子選手追加!$A$1:$D$900,3,FALSE),"")</f>
        <v/>
      </c>
      <c r="E27" t="str">
        <f t="shared" si="1"/>
        <v/>
      </c>
      <c r="F27" t="s">
        <v>166</v>
      </c>
      <c r="G27" s="55" t="str">
        <f t="shared" si="2"/>
        <v/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22" x14ac:dyDescent="0.15">
      <c r="A28" s="55">
        <v>24</v>
      </c>
      <c r="B28" t="e">
        <f t="shared" si="0"/>
        <v>#N/A</v>
      </c>
      <c r="C28" t="str">
        <f>IFERROR(VLOOKUP(B28,女子選手追加!$A$1:$D$900,2,FALSE),"")</f>
        <v/>
      </c>
      <c r="D28" t="str">
        <f>IFERROR(VLOOKUP(B28,女子選手追加!$A$1:$D$900,3,FALSE),"")</f>
        <v/>
      </c>
      <c r="E28" t="str">
        <f t="shared" si="1"/>
        <v/>
      </c>
      <c r="F28" t="s">
        <v>166</v>
      </c>
      <c r="G28" s="55" t="str">
        <f t="shared" si="2"/>
        <v/>
      </c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</row>
    <row r="29" spans="1:22" x14ac:dyDescent="0.15">
      <c r="A29" s="55">
        <v>25</v>
      </c>
      <c r="B29" t="e">
        <f t="shared" si="0"/>
        <v>#N/A</v>
      </c>
      <c r="C29" t="str">
        <f>IFERROR(VLOOKUP(B29,女子選手追加!$A$1:$D$900,2,FALSE),"")</f>
        <v/>
      </c>
      <c r="D29" t="str">
        <f>IFERROR(VLOOKUP(B29,女子選手追加!$A$1:$D$900,3,FALSE),"")</f>
        <v/>
      </c>
      <c r="E29" t="str">
        <f t="shared" si="1"/>
        <v/>
      </c>
      <c r="F29" t="s">
        <v>166</v>
      </c>
      <c r="G29" s="55" t="str">
        <f t="shared" si="2"/>
        <v/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</row>
    <row r="30" spans="1:22" x14ac:dyDescent="0.15">
      <c r="A30" s="55">
        <v>26</v>
      </c>
      <c r="B30" t="e">
        <f t="shared" si="0"/>
        <v>#N/A</v>
      </c>
      <c r="C30" t="str">
        <f>IFERROR(VLOOKUP(B30,女子選手追加!$A$1:$D$900,2,FALSE),"")</f>
        <v/>
      </c>
      <c r="D30" t="str">
        <f>IFERROR(VLOOKUP(B30,女子選手追加!$A$1:$D$900,3,FALSE),"")</f>
        <v/>
      </c>
      <c r="E30" t="str">
        <f t="shared" si="1"/>
        <v/>
      </c>
      <c r="F30" t="s">
        <v>166</v>
      </c>
      <c r="G30" s="55" t="str">
        <f t="shared" si="2"/>
        <v/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22" x14ac:dyDescent="0.15">
      <c r="A31" s="55">
        <v>27</v>
      </c>
      <c r="B31" t="e">
        <f t="shared" si="0"/>
        <v>#N/A</v>
      </c>
      <c r="C31" t="str">
        <f>IFERROR(VLOOKUP(B31,女子選手追加!$A$1:$D$900,2,FALSE),"")</f>
        <v/>
      </c>
      <c r="D31" t="str">
        <f>IFERROR(VLOOKUP(B31,女子選手追加!$A$1:$D$900,3,FALSE),"")</f>
        <v/>
      </c>
      <c r="E31" t="str">
        <f t="shared" si="1"/>
        <v/>
      </c>
      <c r="F31" t="s">
        <v>166</v>
      </c>
      <c r="G31" s="55" t="str">
        <f t="shared" si="2"/>
        <v/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</row>
    <row r="32" spans="1:22" x14ac:dyDescent="0.15">
      <c r="A32" s="55">
        <v>28</v>
      </c>
      <c r="B32" t="e">
        <f t="shared" si="0"/>
        <v>#N/A</v>
      </c>
      <c r="C32" t="str">
        <f>IFERROR(VLOOKUP(B32,女子選手追加!$A$1:$D$900,2,FALSE),"")</f>
        <v/>
      </c>
      <c r="D32" t="str">
        <f>IFERROR(VLOOKUP(B32,女子選手追加!$A$1:$D$900,3,FALSE),"")</f>
        <v/>
      </c>
      <c r="E32" t="str">
        <f t="shared" si="1"/>
        <v/>
      </c>
      <c r="F32" t="s">
        <v>166</v>
      </c>
      <c r="G32" s="55" t="str">
        <f t="shared" si="2"/>
        <v/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</row>
    <row r="33" spans="1:22" x14ac:dyDescent="0.15">
      <c r="A33" s="55">
        <v>29</v>
      </c>
      <c r="B33" t="e">
        <f t="shared" si="0"/>
        <v>#N/A</v>
      </c>
      <c r="C33" t="str">
        <f>IFERROR(VLOOKUP(B33,女子選手追加!$A$1:$D$900,2,FALSE),"")</f>
        <v/>
      </c>
      <c r="D33" t="str">
        <f>IFERROR(VLOOKUP(B33,女子選手追加!$A$1:$D$900,3,FALSE),"")</f>
        <v/>
      </c>
      <c r="E33" t="str">
        <f t="shared" si="1"/>
        <v/>
      </c>
      <c r="F33" t="s">
        <v>166</v>
      </c>
      <c r="G33" s="55" t="str">
        <f t="shared" si="2"/>
        <v/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</row>
    <row r="34" spans="1:22" x14ac:dyDescent="0.15">
      <c r="A34" s="55">
        <v>30</v>
      </c>
      <c r="B34" t="e">
        <f t="shared" si="0"/>
        <v>#N/A</v>
      </c>
      <c r="C34" t="str">
        <f>IFERROR(VLOOKUP(B34,女子選手追加!$A$1:$D$900,2,FALSE),"")</f>
        <v/>
      </c>
      <c r="D34" t="str">
        <f>IFERROR(VLOOKUP(B34,女子選手追加!$A$1:$D$900,3,FALSE),"")</f>
        <v/>
      </c>
      <c r="E34" t="str">
        <f t="shared" si="1"/>
        <v/>
      </c>
      <c r="F34" t="s">
        <v>166</v>
      </c>
      <c r="G34" s="55" t="str">
        <f t="shared" si="2"/>
        <v/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x14ac:dyDescent="0.15">
      <c r="A35" s="55">
        <v>31</v>
      </c>
      <c r="B35" t="e">
        <f t="shared" si="0"/>
        <v>#N/A</v>
      </c>
      <c r="C35" t="str">
        <f>IFERROR(VLOOKUP(B35,女子選手追加!$A$1:$D$900,2,FALSE),"")</f>
        <v/>
      </c>
      <c r="D35" t="str">
        <f>IFERROR(VLOOKUP(B35,女子選手追加!$A$1:$D$900,3,FALSE),"")</f>
        <v/>
      </c>
      <c r="E35" t="str">
        <f t="shared" si="1"/>
        <v/>
      </c>
      <c r="F35" t="s">
        <v>166</v>
      </c>
      <c r="G35" s="55" t="str">
        <f t="shared" si="2"/>
        <v/>
      </c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</row>
    <row r="36" spans="1:22" x14ac:dyDescent="0.15">
      <c r="A36" s="55">
        <v>32</v>
      </c>
      <c r="B36" t="e">
        <f t="shared" si="0"/>
        <v>#N/A</v>
      </c>
      <c r="C36" t="str">
        <f>IFERROR(VLOOKUP(B36,女子選手追加!$A$1:$D$900,2,FALSE),"")</f>
        <v/>
      </c>
      <c r="D36" t="str">
        <f>IFERROR(VLOOKUP(B36,女子選手追加!$A$1:$D$900,3,FALSE),"")</f>
        <v/>
      </c>
      <c r="E36" t="str">
        <f t="shared" si="1"/>
        <v/>
      </c>
      <c r="F36" t="s">
        <v>166</v>
      </c>
      <c r="G36" s="55" t="str">
        <f t="shared" si="2"/>
        <v/>
      </c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</row>
    <row r="37" spans="1:22" x14ac:dyDescent="0.15">
      <c r="A37" s="55">
        <v>33</v>
      </c>
      <c r="B37" t="e">
        <f t="shared" si="0"/>
        <v>#N/A</v>
      </c>
      <c r="C37" t="str">
        <f>IFERROR(VLOOKUP(B37,女子選手追加!$A$1:$D$900,2,FALSE),"")</f>
        <v/>
      </c>
      <c r="D37" t="str">
        <f>IFERROR(VLOOKUP(B37,女子選手追加!$A$1:$D$900,3,FALSE),"")</f>
        <v/>
      </c>
      <c r="E37" t="str">
        <f t="shared" si="1"/>
        <v/>
      </c>
      <c r="F37" t="s">
        <v>166</v>
      </c>
      <c r="G37" s="55" t="str">
        <f t="shared" si="2"/>
        <v/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</row>
    <row r="38" spans="1:22" x14ac:dyDescent="0.15">
      <c r="A38" s="55">
        <v>34</v>
      </c>
      <c r="B38" t="e">
        <f t="shared" si="0"/>
        <v>#N/A</v>
      </c>
      <c r="C38" t="str">
        <f>IFERROR(VLOOKUP(B38,女子選手追加!$A$1:$D$900,2,FALSE),"")</f>
        <v/>
      </c>
      <c r="D38" t="str">
        <f>IFERROR(VLOOKUP(B38,女子選手追加!$A$1:$D$900,3,FALSE),"")</f>
        <v/>
      </c>
      <c r="E38" t="str">
        <f t="shared" si="1"/>
        <v/>
      </c>
      <c r="F38" t="s">
        <v>166</v>
      </c>
      <c r="G38" s="55" t="str">
        <f t="shared" si="2"/>
        <v/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</row>
    <row r="39" spans="1:22" x14ac:dyDescent="0.15">
      <c r="A39" s="55">
        <v>35</v>
      </c>
      <c r="B39" t="e">
        <f t="shared" si="0"/>
        <v>#N/A</v>
      </c>
      <c r="C39" t="str">
        <f>IFERROR(VLOOKUP(B39,女子選手追加!$A$1:$D$900,2,FALSE),"")</f>
        <v/>
      </c>
      <c r="D39" t="str">
        <f>IFERROR(VLOOKUP(B39,女子選手追加!$A$1:$D$900,3,FALSE),"")</f>
        <v/>
      </c>
      <c r="E39" t="str">
        <f t="shared" si="1"/>
        <v/>
      </c>
      <c r="F39" t="s">
        <v>166</v>
      </c>
      <c r="G39" s="55" t="str">
        <f t="shared" si="2"/>
        <v/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</row>
    <row r="40" spans="1:22" x14ac:dyDescent="0.15">
      <c r="A40" s="55">
        <v>36</v>
      </c>
      <c r="B40" t="e">
        <f t="shared" si="0"/>
        <v>#N/A</v>
      </c>
      <c r="C40" t="str">
        <f>IFERROR(VLOOKUP(B40,女子選手追加!$A$1:$D$900,2,FALSE),"")</f>
        <v/>
      </c>
      <c r="D40" t="str">
        <f>IFERROR(VLOOKUP(B40,女子選手追加!$A$1:$D$900,3,FALSE),"")</f>
        <v/>
      </c>
      <c r="E40" t="str">
        <f t="shared" si="1"/>
        <v/>
      </c>
      <c r="F40" t="s">
        <v>166</v>
      </c>
      <c r="G40" s="55" t="str">
        <f t="shared" si="2"/>
        <v/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</row>
    <row r="41" spans="1:22" x14ac:dyDescent="0.15">
      <c r="A41" s="55">
        <v>37</v>
      </c>
      <c r="B41" t="e">
        <f t="shared" si="0"/>
        <v>#N/A</v>
      </c>
      <c r="C41" t="str">
        <f>IFERROR(VLOOKUP(B41,女子選手追加!$A$1:$D$900,2,FALSE),"")</f>
        <v/>
      </c>
      <c r="D41" t="str">
        <f>IFERROR(VLOOKUP(B41,女子選手追加!$A$1:$D$900,3,FALSE),"")</f>
        <v/>
      </c>
      <c r="E41" t="str">
        <f t="shared" si="1"/>
        <v/>
      </c>
      <c r="F41" t="s">
        <v>166</v>
      </c>
      <c r="G41" s="55" t="str">
        <f t="shared" si="2"/>
        <v/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1:22" x14ac:dyDescent="0.15">
      <c r="A42" s="55">
        <v>38</v>
      </c>
      <c r="B42" t="e">
        <f t="shared" si="0"/>
        <v>#N/A</v>
      </c>
      <c r="C42" t="str">
        <f>IFERROR(VLOOKUP(B42,女子選手追加!$A$1:$D$900,2,FALSE),"")</f>
        <v/>
      </c>
      <c r="D42" t="str">
        <f>IFERROR(VLOOKUP(B42,女子選手追加!$A$1:$D$900,3,FALSE),"")</f>
        <v/>
      </c>
      <c r="E42" t="str">
        <f t="shared" si="1"/>
        <v/>
      </c>
      <c r="F42" t="s">
        <v>166</v>
      </c>
      <c r="G42" s="55" t="str">
        <f t="shared" si="2"/>
        <v/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1:22" x14ac:dyDescent="0.15">
      <c r="A43" s="55">
        <v>39</v>
      </c>
      <c r="B43" t="e">
        <f t="shared" si="0"/>
        <v>#N/A</v>
      </c>
      <c r="C43" t="str">
        <f>IFERROR(VLOOKUP(B43,女子選手追加!$A$1:$D$900,2,FALSE),"")</f>
        <v/>
      </c>
      <c r="D43" t="str">
        <f>IFERROR(VLOOKUP(B43,女子選手追加!$A$1:$D$900,3,FALSE),"")</f>
        <v/>
      </c>
      <c r="E43" t="str">
        <f t="shared" si="1"/>
        <v/>
      </c>
      <c r="F43" t="s">
        <v>166</v>
      </c>
      <c r="G43" s="55" t="str">
        <f t="shared" si="2"/>
        <v/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1:22" x14ac:dyDescent="0.15">
      <c r="A44" s="55">
        <v>40</v>
      </c>
      <c r="B44" t="e">
        <f t="shared" si="0"/>
        <v>#N/A</v>
      </c>
      <c r="C44" t="str">
        <f>IFERROR(VLOOKUP(B44,女子選手追加!$A$1:$D$900,2,FALSE),"")</f>
        <v/>
      </c>
      <c r="D44" t="str">
        <f>IFERROR(VLOOKUP(B44,女子選手追加!$A$1:$D$900,3,FALSE),"")</f>
        <v/>
      </c>
      <c r="E44" t="str">
        <f t="shared" si="1"/>
        <v/>
      </c>
      <c r="F44" t="s">
        <v>166</v>
      </c>
      <c r="G44" s="55" t="str">
        <f t="shared" si="2"/>
        <v/>
      </c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1:22" x14ac:dyDescent="0.15">
      <c r="A45" s="55">
        <v>41</v>
      </c>
      <c r="B45" t="e">
        <f t="shared" si="0"/>
        <v>#N/A</v>
      </c>
      <c r="C45" t="str">
        <f>IFERROR(VLOOKUP(B45,女子選手追加!$A$1:$D$900,2,FALSE),"")</f>
        <v/>
      </c>
      <c r="D45" t="str">
        <f>IFERROR(VLOOKUP(B45,女子選手追加!$A$1:$D$900,3,FALSE),"")</f>
        <v/>
      </c>
      <c r="E45" t="str">
        <f t="shared" si="1"/>
        <v/>
      </c>
      <c r="F45" t="s">
        <v>166</v>
      </c>
      <c r="G45" s="55" t="str">
        <f t="shared" si="2"/>
        <v/>
      </c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2" x14ac:dyDescent="0.15">
      <c r="A46" s="55">
        <v>42</v>
      </c>
      <c r="B46" t="e">
        <f t="shared" si="0"/>
        <v>#N/A</v>
      </c>
      <c r="C46" t="str">
        <f>IFERROR(VLOOKUP(B46,女子選手追加!$A$1:$D$900,2,FALSE),"")</f>
        <v/>
      </c>
      <c r="D46" t="str">
        <f>IFERROR(VLOOKUP(B46,女子選手追加!$A$1:$D$900,3,FALSE),"")</f>
        <v/>
      </c>
      <c r="E46" t="str">
        <f t="shared" si="1"/>
        <v/>
      </c>
      <c r="F46" t="s">
        <v>166</v>
      </c>
      <c r="G46" s="55" t="str">
        <f t="shared" si="2"/>
        <v/>
      </c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1:22" x14ac:dyDescent="0.15">
      <c r="A47" s="55">
        <v>43</v>
      </c>
      <c r="B47" t="e">
        <f t="shared" si="0"/>
        <v>#N/A</v>
      </c>
      <c r="C47" t="str">
        <f>IFERROR(VLOOKUP(B47,女子選手追加!$A$1:$D$900,2,FALSE),"")</f>
        <v/>
      </c>
      <c r="D47" t="str">
        <f>IFERROR(VLOOKUP(B47,女子選手追加!$A$1:$D$900,3,FALSE),"")</f>
        <v/>
      </c>
      <c r="E47" t="str">
        <f t="shared" si="1"/>
        <v/>
      </c>
      <c r="F47" t="s">
        <v>166</v>
      </c>
      <c r="G47" s="55" t="str">
        <f t="shared" si="2"/>
        <v/>
      </c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1:22" x14ac:dyDescent="0.15">
      <c r="A48" s="55">
        <v>44</v>
      </c>
      <c r="B48" t="e">
        <f t="shared" si="0"/>
        <v>#N/A</v>
      </c>
      <c r="C48" t="str">
        <f>IFERROR(VLOOKUP(B48,女子選手追加!$A$1:$D$900,2,FALSE),"")</f>
        <v/>
      </c>
      <c r="D48" t="str">
        <f>IFERROR(VLOOKUP(B48,女子選手追加!$A$1:$D$900,3,FALSE),"")</f>
        <v/>
      </c>
      <c r="E48" t="str">
        <f t="shared" si="1"/>
        <v/>
      </c>
      <c r="F48" t="s">
        <v>166</v>
      </c>
      <c r="G48" s="55" t="str">
        <f t="shared" si="2"/>
        <v/>
      </c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1:22" x14ac:dyDescent="0.15">
      <c r="A49" s="55">
        <v>45</v>
      </c>
      <c r="B49" t="e">
        <f t="shared" si="0"/>
        <v>#N/A</v>
      </c>
      <c r="C49" t="str">
        <f>IFERROR(VLOOKUP(B49,女子選手追加!$A$1:$D$900,2,FALSE),"")</f>
        <v/>
      </c>
      <c r="D49" t="str">
        <f>IFERROR(VLOOKUP(B49,女子選手追加!$A$1:$D$900,3,FALSE),"")</f>
        <v/>
      </c>
      <c r="E49" t="str">
        <f t="shared" si="1"/>
        <v/>
      </c>
      <c r="F49" t="s">
        <v>166</v>
      </c>
      <c r="G49" s="55" t="str">
        <f t="shared" si="2"/>
        <v/>
      </c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1:22" x14ac:dyDescent="0.15">
      <c r="A50" s="55">
        <v>46</v>
      </c>
      <c r="B50" t="e">
        <f t="shared" si="0"/>
        <v>#N/A</v>
      </c>
      <c r="C50" t="str">
        <f>IFERROR(VLOOKUP(B50,女子選手追加!$A$1:$D$900,2,FALSE),"")</f>
        <v/>
      </c>
      <c r="D50" t="str">
        <f>IFERROR(VLOOKUP(B50,女子選手追加!$A$1:$D$900,3,FALSE),"")</f>
        <v/>
      </c>
      <c r="E50" t="str">
        <f t="shared" si="1"/>
        <v/>
      </c>
      <c r="F50" t="s">
        <v>166</v>
      </c>
      <c r="G50" s="55" t="str">
        <f t="shared" si="2"/>
        <v/>
      </c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1:22" x14ac:dyDescent="0.15">
      <c r="A51" s="55">
        <v>47</v>
      </c>
      <c r="B51" t="e">
        <f t="shared" si="0"/>
        <v>#N/A</v>
      </c>
      <c r="C51" t="str">
        <f>IFERROR(VLOOKUP(B51,女子選手追加!$A$1:$D$900,2,FALSE),"")</f>
        <v/>
      </c>
      <c r="D51" t="str">
        <f>IFERROR(VLOOKUP(B51,女子選手追加!$A$1:$D$900,3,FALSE),"")</f>
        <v/>
      </c>
      <c r="E51" t="str">
        <f t="shared" si="1"/>
        <v/>
      </c>
      <c r="F51" t="s">
        <v>166</v>
      </c>
      <c r="G51" s="55" t="str">
        <f t="shared" si="2"/>
        <v/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1:22" x14ac:dyDescent="0.15">
      <c r="A52" s="55">
        <v>48</v>
      </c>
      <c r="B52" t="e">
        <f t="shared" si="0"/>
        <v>#N/A</v>
      </c>
      <c r="C52" t="str">
        <f>IFERROR(VLOOKUP(B52,女子選手追加!$A$1:$D$900,2,FALSE),"")</f>
        <v/>
      </c>
      <c r="D52" t="str">
        <f>IFERROR(VLOOKUP(B52,女子選手追加!$A$1:$D$900,3,FALSE),"")</f>
        <v/>
      </c>
      <c r="E52" t="str">
        <f t="shared" si="1"/>
        <v/>
      </c>
      <c r="F52" t="s">
        <v>166</v>
      </c>
      <c r="G52" s="55" t="str">
        <f t="shared" si="2"/>
        <v/>
      </c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1:22" x14ac:dyDescent="0.15">
      <c r="A53" s="55">
        <v>49</v>
      </c>
      <c r="B53" t="e">
        <f t="shared" si="0"/>
        <v>#N/A</v>
      </c>
      <c r="C53" t="str">
        <f>IFERROR(VLOOKUP(B53,女子選手追加!$A$1:$D$900,2,FALSE),"")</f>
        <v/>
      </c>
      <c r="D53" t="str">
        <f>IFERROR(VLOOKUP(B53,女子選手追加!$A$1:$D$900,3,FALSE),"")</f>
        <v/>
      </c>
      <c r="E53" t="str">
        <f t="shared" si="1"/>
        <v/>
      </c>
      <c r="F53" t="s">
        <v>166</v>
      </c>
      <c r="G53" s="55" t="str">
        <f t="shared" si="2"/>
        <v/>
      </c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1:22" x14ac:dyDescent="0.15">
      <c r="A54" s="55">
        <v>50</v>
      </c>
      <c r="B54" t="e">
        <f t="shared" si="0"/>
        <v>#N/A</v>
      </c>
      <c r="C54" t="str">
        <f>IFERROR(VLOOKUP(B54,女子選手追加!$A$1:$D$900,2,FALSE),"")</f>
        <v/>
      </c>
      <c r="D54" t="str">
        <f>IFERROR(VLOOKUP(B54,女子選手追加!$A$1:$D$900,3,FALSE),"")</f>
        <v/>
      </c>
      <c r="E54" t="str">
        <f t="shared" si="1"/>
        <v/>
      </c>
      <c r="F54" t="s">
        <v>166</v>
      </c>
      <c r="G54" s="55" t="str">
        <f t="shared" si="2"/>
        <v/>
      </c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1:22" x14ac:dyDescent="0.15">
      <c r="A55" s="55">
        <v>51</v>
      </c>
      <c r="B55" t="e">
        <f t="shared" si="0"/>
        <v>#N/A</v>
      </c>
      <c r="C55" t="str">
        <f>IFERROR(VLOOKUP(B55,女子選手追加!$A$1:$D$900,2,FALSE),"")</f>
        <v/>
      </c>
      <c r="D55" t="str">
        <f>IFERROR(VLOOKUP(B55,女子選手追加!$A$1:$D$900,3,FALSE),"")</f>
        <v/>
      </c>
      <c r="E55" t="str">
        <f t="shared" si="1"/>
        <v/>
      </c>
      <c r="F55" t="s">
        <v>166</v>
      </c>
      <c r="G55" s="55" t="str">
        <f t="shared" si="2"/>
        <v/>
      </c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1:22" x14ac:dyDescent="0.15">
      <c r="A56" s="55">
        <v>52</v>
      </c>
      <c r="B56" t="e">
        <f t="shared" si="0"/>
        <v>#N/A</v>
      </c>
      <c r="C56" t="str">
        <f>IFERROR(VLOOKUP(B56,女子選手追加!$A$1:$D$900,2,FALSE),"")</f>
        <v/>
      </c>
      <c r="D56" t="str">
        <f>IFERROR(VLOOKUP(B56,女子選手追加!$A$1:$D$900,3,FALSE),"")</f>
        <v/>
      </c>
      <c r="E56" t="str">
        <f t="shared" si="1"/>
        <v/>
      </c>
      <c r="F56" t="s">
        <v>166</v>
      </c>
      <c r="G56" s="55" t="str">
        <f t="shared" si="2"/>
        <v/>
      </c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1:22" x14ac:dyDescent="0.15">
      <c r="A57" s="55">
        <v>53</v>
      </c>
      <c r="B57" t="e">
        <f t="shared" si="0"/>
        <v>#N/A</v>
      </c>
      <c r="C57" t="str">
        <f>IFERROR(VLOOKUP(B57,女子選手追加!$A$1:$D$900,2,FALSE),"")</f>
        <v/>
      </c>
      <c r="D57" t="str">
        <f>IFERROR(VLOOKUP(B57,女子選手追加!$A$1:$D$900,3,FALSE),"")</f>
        <v/>
      </c>
      <c r="E57" t="str">
        <f t="shared" si="1"/>
        <v/>
      </c>
      <c r="F57" t="s">
        <v>166</v>
      </c>
      <c r="G57" s="55" t="str">
        <f t="shared" si="2"/>
        <v/>
      </c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1:22" x14ac:dyDescent="0.15">
      <c r="A58" s="55">
        <v>54</v>
      </c>
      <c r="B58" t="e">
        <f t="shared" si="0"/>
        <v>#N/A</v>
      </c>
      <c r="C58" t="str">
        <f>IFERROR(VLOOKUP(B58,女子選手追加!$A$1:$D$900,2,FALSE),"")</f>
        <v/>
      </c>
      <c r="D58" t="str">
        <f>IFERROR(VLOOKUP(B58,女子選手追加!$A$1:$D$900,3,FALSE),"")</f>
        <v/>
      </c>
      <c r="E58" t="str">
        <f t="shared" si="1"/>
        <v/>
      </c>
      <c r="F58" t="s">
        <v>166</v>
      </c>
      <c r="G58" s="55" t="str">
        <f t="shared" si="2"/>
        <v/>
      </c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1:22" x14ac:dyDescent="0.15">
      <c r="A59" s="55">
        <v>55</v>
      </c>
      <c r="B59" t="e">
        <f t="shared" si="0"/>
        <v>#N/A</v>
      </c>
      <c r="C59" t="str">
        <f>IFERROR(VLOOKUP(B59,女子選手追加!$A$1:$D$900,2,FALSE),"")</f>
        <v/>
      </c>
      <c r="D59" t="str">
        <f>IFERROR(VLOOKUP(B59,女子選手追加!$A$1:$D$900,3,FALSE),"")</f>
        <v/>
      </c>
      <c r="E59" t="str">
        <f t="shared" si="1"/>
        <v/>
      </c>
      <c r="F59" t="s">
        <v>166</v>
      </c>
      <c r="G59" s="55" t="str">
        <f t="shared" si="2"/>
        <v/>
      </c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1:22" x14ac:dyDescent="0.15">
      <c r="A60" s="55">
        <v>56</v>
      </c>
      <c r="B60" t="e">
        <f t="shared" si="0"/>
        <v>#N/A</v>
      </c>
      <c r="C60" t="str">
        <f>IFERROR(VLOOKUP(B60,女子選手追加!$A$1:$D$900,2,FALSE),"")</f>
        <v/>
      </c>
      <c r="D60" t="str">
        <f>IFERROR(VLOOKUP(B60,女子選手追加!$A$1:$D$900,3,FALSE),"")</f>
        <v/>
      </c>
      <c r="E60" t="str">
        <f t="shared" si="1"/>
        <v/>
      </c>
      <c r="F60" t="s">
        <v>166</v>
      </c>
      <c r="G60" s="55" t="str">
        <f t="shared" si="2"/>
        <v/>
      </c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1:22" x14ac:dyDescent="0.15">
      <c r="A61" s="55">
        <v>57</v>
      </c>
      <c r="B61" t="e">
        <f t="shared" si="0"/>
        <v>#N/A</v>
      </c>
      <c r="C61" t="str">
        <f>IFERROR(VLOOKUP(B61,女子選手追加!$A$1:$D$900,2,FALSE),"")</f>
        <v/>
      </c>
      <c r="D61" t="str">
        <f>IFERROR(VLOOKUP(B61,女子選手追加!$A$1:$D$900,3,FALSE),"")</f>
        <v/>
      </c>
      <c r="E61" t="str">
        <f t="shared" si="1"/>
        <v/>
      </c>
      <c r="F61" t="s">
        <v>166</v>
      </c>
      <c r="G61" s="55" t="str">
        <f t="shared" si="2"/>
        <v/>
      </c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1:22" x14ac:dyDescent="0.15">
      <c r="A62" s="55">
        <v>58</v>
      </c>
      <c r="B62" t="e">
        <f t="shared" si="0"/>
        <v>#N/A</v>
      </c>
      <c r="C62" t="str">
        <f>IFERROR(VLOOKUP(B62,女子選手追加!$A$1:$D$900,2,FALSE),"")</f>
        <v/>
      </c>
      <c r="D62" t="str">
        <f>IFERROR(VLOOKUP(B62,女子選手追加!$A$1:$D$900,3,FALSE),"")</f>
        <v/>
      </c>
      <c r="E62" t="str">
        <f t="shared" si="1"/>
        <v/>
      </c>
      <c r="F62" t="s">
        <v>166</v>
      </c>
      <c r="G62" s="55" t="str">
        <f t="shared" si="2"/>
        <v/>
      </c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1:22" x14ac:dyDescent="0.15">
      <c r="A63" s="55">
        <v>59</v>
      </c>
      <c r="B63" t="e">
        <f t="shared" si="0"/>
        <v>#N/A</v>
      </c>
      <c r="C63" t="str">
        <f>IFERROR(VLOOKUP(B63,女子選手追加!$A$1:$D$900,2,FALSE),"")</f>
        <v/>
      </c>
      <c r="D63" t="str">
        <f>IFERROR(VLOOKUP(B63,女子選手追加!$A$1:$D$900,3,FALSE),"")</f>
        <v/>
      </c>
      <c r="E63" t="str">
        <f t="shared" si="1"/>
        <v/>
      </c>
      <c r="F63" t="s">
        <v>166</v>
      </c>
      <c r="G63" s="55" t="str">
        <f t="shared" si="2"/>
        <v/>
      </c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1:22" x14ac:dyDescent="0.15">
      <c r="A64" s="55">
        <v>60</v>
      </c>
      <c r="B64" t="e">
        <f t="shared" si="0"/>
        <v>#N/A</v>
      </c>
      <c r="C64" t="str">
        <f>IFERROR(VLOOKUP(B64,女子選手追加!$A$1:$D$900,2,FALSE),"")</f>
        <v/>
      </c>
      <c r="D64" t="str">
        <f>IFERROR(VLOOKUP(B64,女子選手追加!$A$1:$D$900,3,FALSE),"")</f>
        <v/>
      </c>
      <c r="E64" t="str">
        <f t="shared" si="1"/>
        <v/>
      </c>
      <c r="F64" t="s">
        <v>166</v>
      </c>
      <c r="G64" s="55" t="str">
        <f t="shared" si="2"/>
        <v/>
      </c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1:22" x14ac:dyDescent="0.15">
      <c r="A65" s="55">
        <v>61</v>
      </c>
      <c r="B65" t="e">
        <f t="shared" si="0"/>
        <v>#N/A</v>
      </c>
      <c r="C65" t="str">
        <f>IFERROR(VLOOKUP(B65,女子選手追加!$A$1:$D$900,2,FALSE),"")</f>
        <v/>
      </c>
      <c r="D65" t="str">
        <f>IFERROR(VLOOKUP(B65,女子選手追加!$A$1:$D$900,3,FALSE),"")</f>
        <v/>
      </c>
      <c r="E65" t="str">
        <f t="shared" si="1"/>
        <v/>
      </c>
      <c r="F65" t="s">
        <v>166</v>
      </c>
      <c r="G65" s="55" t="str">
        <f t="shared" si="2"/>
        <v/>
      </c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1:22" x14ac:dyDescent="0.15">
      <c r="A66" s="55">
        <v>62</v>
      </c>
      <c r="B66" t="e">
        <f t="shared" si="0"/>
        <v>#N/A</v>
      </c>
      <c r="C66" t="str">
        <f>IFERROR(VLOOKUP(B66,女子選手追加!$A$1:$D$900,2,FALSE),"")</f>
        <v/>
      </c>
      <c r="D66" t="str">
        <f>IFERROR(VLOOKUP(B66,女子選手追加!$A$1:$D$900,3,FALSE),"")</f>
        <v/>
      </c>
      <c r="E66" t="str">
        <f t="shared" si="1"/>
        <v/>
      </c>
      <c r="F66" t="s">
        <v>166</v>
      </c>
      <c r="G66" s="55" t="str">
        <f t="shared" si="2"/>
        <v/>
      </c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1:22" x14ac:dyDescent="0.15">
      <c r="A67" s="55">
        <v>63</v>
      </c>
      <c r="B67" t="e">
        <f t="shared" si="0"/>
        <v>#N/A</v>
      </c>
      <c r="C67" t="str">
        <f>IFERROR(VLOOKUP(B67,女子選手追加!$A$1:$D$900,2,FALSE),"")</f>
        <v/>
      </c>
      <c r="D67" t="str">
        <f>IFERROR(VLOOKUP(B67,女子選手追加!$A$1:$D$900,3,FALSE),"")</f>
        <v/>
      </c>
      <c r="E67" t="str">
        <f t="shared" si="1"/>
        <v/>
      </c>
      <c r="F67" t="s">
        <v>166</v>
      </c>
      <c r="G67" s="55" t="str">
        <f t="shared" si="2"/>
        <v/>
      </c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1:22" x14ac:dyDescent="0.15">
      <c r="A68" s="55">
        <v>64</v>
      </c>
      <c r="B68" t="e">
        <f t="shared" si="0"/>
        <v>#N/A</v>
      </c>
      <c r="C68" t="str">
        <f>IFERROR(VLOOKUP(B68,女子選手追加!$A$1:$D$900,2,FALSE),"")</f>
        <v/>
      </c>
      <c r="D68" t="str">
        <f>IFERROR(VLOOKUP(B68,女子選手追加!$A$1:$D$900,3,FALSE),"")</f>
        <v/>
      </c>
      <c r="E68" t="str">
        <f t="shared" si="1"/>
        <v/>
      </c>
      <c r="F68" t="s">
        <v>166</v>
      </c>
      <c r="G68" s="55" t="str">
        <f t="shared" si="2"/>
        <v/>
      </c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1:22" x14ac:dyDescent="0.15">
      <c r="A69" s="55">
        <v>65</v>
      </c>
      <c r="B69" t="e">
        <f t="shared" si="0"/>
        <v>#N/A</v>
      </c>
      <c r="C69" t="str">
        <f>IFERROR(VLOOKUP(B69,女子選手追加!$A$1:$D$900,2,FALSE),"")</f>
        <v/>
      </c>
      <c r="D69" t="str">
        <f>IFERROR(VLOOKUP(B69,女子選手追加!$A$1:$D$900,3,FALSE),"")</f>
        <v/>
      </c>
      <c r="E69" t="str">
        <f t="shared" si="1"/>
        <v/>
      </c>
      <c r="F69" t="s">
        <v>166</v>
      </c>
      <c r="G69" s="55" t="str">
        <f t="shared" si="2"/>
        <v/>
      </c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1:22" x14ac:dyDescent="0.15">
      <c r="A70" s="55">
        <v>66</v>
      </c>
      <c r="B70" t="e">
        <f t="shared" ref="B70:B103" si="3">$A$4+A70</f>
        <v>#N/A</v>
      </c>
      <c r="C70" t="str">
        <f>IFERROR(VLOOKUP(B70,女子選手追加!$A$1:$D$900,2,FALSE),"")</f>
        <v/>
      </c>
      <c r="D70" t="str">
        <f>IFERROR(VLOOKUP(B70,女子選手追加!$A$1:$D$900,3,FALSE),"")</f>
        <v/>
      </c>
      <c r="E70" t="str">
        <f t="shared" ref="E70:E103" si="4">RIGHT(C70)</f>
        <v/>
      </c>
      <c r="F70" t="s">
        <v>166</v>
      </c>
      <c r="G70" s="55" t="str">
        <f t="shared" ref="G70:G103" si="5">IF(C70="","",LEFT(C70,LEN(C70)-2)&amp;"("&amp;E70&amp;")")</f>
        <v/>
      </c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1:22" x14ac:dyDescent="0.15">
      <c r="A71" s="55">
        <v>67</v>
      </c>
      <c r="B71" t="e">
        <f t="shared" si="3"/>
        <v>#N/A</v>
      </c>
      <c r="C71" t="str">
        <f>IFERROR(VLOOKUP(B71,女子選手追加!$A$1:$D$900,2,FALSE),"")</f>
        <v/>
      </c>
      <c r="D71" t="str">
        <f>IFERROR(VLOOKUP(B71,女子選手追加!$A$1:$D$900,3,FALSE),"")</f>
        <v/>
      </c>
      <c r="E71" t="str">
        <f t="shared" si="4"/>
        <v/>
      </c>
      <c r="F71" t="s">
        <v>166</v>
      </c>
      <c r="G71" s="55" t="str">
        <f t="shared" si="5"/>
        <v/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1:22" x14ac:dyDescent="0.15">
      <c r="A72" s="55">
        <v>68</v>
      </c>
      <c r="B72" t="e">
        <f t="shared" si="3"/>
        <v>#N/A</v>
      </c>
      <c r="C72" t="str">
        <f>IFERROR(VLOOKUP(B72,女子選手追加!$A$1:$D$900,2,FALSE),"")</f>
        <v/>
      </c>
      <c r="D72" t="str">
        <f>IFERROR(VLOOKUP(B72,女子選手追加!$A$1:$D$900,3,FALSE),"")</f>
        <v/>
      </c>
      <c r="E72" t="str">
        <f t="shared" si="4"/>
        <v/>
      </c>
      <c r="F72" t="s">
        <v>166</v>
      </c>
      <c r="G72" s="55" t="str">
        <f t="shared" si="5"/>
        <v/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1:22" x14ac:dyDescent="0.15">
      <c r="A73" s="55">
        <v>69</v>
      </c>
      <c r="B73" t="e">
        <f t="shared" si="3"/>
        <v>#N/A</v>
      </c>
      <c r="C73" t="str">
        <f>IFERROR(VLOOKUP(B73,女子選手追加!$A$1:$D$900,2,FALSE),"")</f>
        <v/>
      </c>
      <c r="D73" t="str">
        <f>IFERROR(VLOOKUP(B73,女子選手追加!$A$1:$D$900,3,FALSE),"")</f>
        <v/>
      </c>
      <c r="E73" t="str">
        <f t="shared" si="4"/>
        <v/>
      </c>
      <c r="F73" t="s">
        <v>166</v>
      </c>
      <c r="G73" s="55" t="str">
        <f t="shared" si="5"/>
        <v/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1:22" x14ac:dyDescent="0.15">
      <c r="A74" s="55">
        <v>70</v>
      </c>
      <c r="B74" t="e">
        <f t="shared" si="3"/>
        <v>#N/A</v>
      </c>
      <c r="C74" t="str">
        <f>IFERROR(VLOOKUP(B74,女子選手追加!$A$1:$D$900,2,FALSE),"")</f>
        <v/>
      </c>
      <c r="D74" t="str">
        <f>IFERROR(VLOOKUP(B74,女子選手追加!$A$1:$D$900,3,FALSE),"")</f>
        <v/>
      </c>
      <c r="E74" t="str">
        <f t="shared" si="4"/>
        <v/>
      </c>
      <c r="F74" t="s">
        <v>166</v>
      </c>
      <c r="G74" s="55" t="str">
        <f t="shared" si="5"/>
        <v/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1:22" x14ac:dyDescent="0.15">
      <c r="A75" s="55">
        <v>71</v>
      </c>
      <c r="B75" t="e">
        <f t="shared" si="3"/>
        <v>#N/A</v>
      </c>
      <c r="C75" t="str">
        <f>IFERROR(VLOOKUP(B75,女子選手追加!$A$1:$D$900,2,FALSE),"")</f>
        <v/>
      </c>
      <c r="D75" t="str">
        <f>IFERROR(VLOOKUP(B75,女子選手追加!$A$1:$D$900,3,FALSE),"")</f>
        <v/>
      </c>
      <c r="E75" t="str">
        <f t="shared" si="4"/>
        <v/>
      </c>
      <c r="F75" t="s">
        <v>166</v>
      </c>
      <c r="G75" s="55" t="str">
        <f t="shared" si="5"/>
        <v/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1:22" x14ac:dyDescent="0.15">
      <c r="A76" s="55">
        <v>72</v>
      </c>
      <c r="B76" t="e">
        <f t="shared" si="3"/>
        <v>#N/A</v>
      </c>
      <c r="C76" t="str">
        <f>IFERROR(VLOOKUP(B76,女子選手追加!$A$1:$D$900,2,FALSE),"")</f>
        <v/>
      </c>
      <c r="D76" t="str">
        <f>IFERROR(VLOOKUP(B76,女子選手追加!$A$1:$D$900,3,FALSE),"")</f>
        <v/>
      </c>
      <c r="E76" t="str">
        <f t="shared" si="4"/>
        <v/>
      </c>
      <c r="F76" t="s">
        <v>166</v>
      </c>
      <c r="G76" s="55" t="str">
        <f t="shared" si="5"/>
        <v/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1:22" x14ac:dyDescent="0.15">
      <c r="A77" s="55">
        <v>73</v>
      </c>
      <c r="B77" t="e">
        <f t="shared" si="3"/>
        <v>#N/A</v>
      </c>
      <c r="C77" t="str">
        <f>IFERROR(VLOOKUP(B77,女子選手追加!$A$1:$D$900,2,FALSE),"")</f>
        <v/>
      </c>
      <c r="D77" t="str">
        <f>IFERROR(VLOOKUP(B77,女子選手追加!$A$1:$D$900,3,FALSE),"")</f>
        <v/>
      </c>
      <c r="E77" t="str">
        <f t="shared" si="4"/>
        <v/>
      </c>
      <c r="F77" t="s">
        <v>166</v>
      </c>
      <c r="G77" s="55" t="str">
        <f t="shared" si="5"/>
        <v/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1:22" x14ac:dyDescent="0.15">
      <c r="A78" s="55">
        <v>74</v>
      </c>
      <c r="B78" t="e">
        <f t="shared" si="3"/>
        <v>#N/A</v>
      </c>
      <c r="C78" t="str">
        <f>IFERROR(VLOOKUP(B78,女子選手追加!$A$1:$D$900,2,FALSE),"")</f>
        <v/>
      </c>
      <c r="D78" t="str">
        <f>IFERROR(VLOOKUP(B78,女子選手追加!$A$1:$D$900,3,FALSE),"")</f>
        <v/>
      </c>
      <c r="E78" t="str">
        <f t="shared" si="4"/>
        <v/>
      </c>
      <c r="F78" t="s">
        <v>166</v>
      </c>
      <c r="G78" s="55" t="str">
        <f t="shared" si="5"/>
        <v/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1:22" x14ac:dyDescent="0.15">
      <c r="A79" s="55">
        <v>75</v>
      </c>
      <c r="B79" t="e">
        <f t="shared" si="3"/>
        <v>#N/A</v>
      </c>
      <c r="C79" t="str">
        <f>IFERROR(VLOOKUP(B79,女子選手追加!$A$1:$D$900,2,FALSE),"")</f>
        <v/>
      </c>
      <c r="D79" t="str">
        <f>IFERROR(VLOOKUP(B79,女子選手追加!$A$1:$D$900,3,FALSE),"")</f>
        <v/>
      </c>
      <c r="E79" t="str">
        <f t="shared" si="4"/>
        <v/>
      </c>
      <c r="F79" t="s">
        <v>166</v>
      </c>
      <c r="G79" s="55" t="str">
        <f t="shared" si="5"/>
        <v/>
      </c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1:22" x14ac:dyDescent="0.15">
      <c r="A80" s="55">
        <v>76</v>
      </c>
      <c r="B80" t="e">
        <f t="shared" si="3"/>
        <v>#N/A</v>
      </c>
      <c r="C80" t="str">
        <f>IFERROR(VLOOKUP(B80,女子選手追加!$A$1:$D$900,2,FALSE),"")</f>
        <v/>
      </c>
      <c r="D80" t="str">
        <f>IFERROR(VLOOKUP(B80,女子選手追加!$A$1:$D$900,3,FALSE),"")</f>
        <v/>
      </c>
      <c r="E80" t="str">
        <f t="shared" si="4"/>
        <v/>
      </c>
      <c r="F80" t="s">
        <v>166</v>
      </c>
      <c r="G80" s="55" t="str">
        <f t="shared" si="5"/>
        <v/>
      </c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1:22" x14ac:dyDescent="0.15">
      <c r="A81" s="55">
        <v>77</v>
      </c>
      <c r="B81" t="e">
        <f t="shared" si="3"/>
        <v>#N/A</v>
      </c>
      <c r="C81" t="str">
        <f>IFERROR(VLOOKUP(B81,女子選手追加!$A$1:$D$900,2,FALSE),"")</f>
        <v/>
      </c>
      <c r="D81" t="str">
        <f>IFERROR(VLOOKUP(B81,女子選手追加!$A$1:$D$900,3,FALSE),"")</f>
        <v/>
      </c>
      <c r="E81" t="str">
        <f t="shared" si="4"/>
        <v/>
      </c>
      <c r="F81" t="s">
        <v>166</v>
      </c>
      <c r="G81" s="55" t="str">
        <f t="shared" si="5"/>
        <v/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1:22" x14ac:dyDescent="0.15">
      <c r="A82" s="55">
        <v>78</v>
      </c>
      <c r="B82" t="e">
        <f t="shared" si="3"/>
        <v>#N/A</v>
      </c>
      <c r="C82" t="str">
        <f>IFERROR(VLOOKUP(B82,女子選手追加!$A$1:$D$900,2,FALSE),"")</f>
        <v/>
      </c>
      <c r="D82" t="str">
        <f>IFERROR(VLOOKUP(B82,女子選手追加!$A$1:$D$900,3,FALSE),"")</f>
        <v/>
      </c>
      <c r="E82" t="str">
        <f t="shared" si="4"/>
        <v/>
      </c>
      <c r="F82" t="s">
        <v>166</v>
      </c>
      <c r="G82" s="55" t="str">
        <f t="shared" si="5"/>
        <v/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1:22" x14ac:dyDescent="0.15">
      <c r="A83" s="55">
        <v>79</v>
      </c>
      <c r="B83" t="e">
        <f t="shared" si="3"/>
        <v>#N/A</v>
      </c>
      <c r="C83" t="str">
        <f>IFERROR(VLOOKUP(B83,女子選手追加!$A$1:$D$900,2,FALSE),"")</f>
        <v/>
      </c>
      <c r="D83" t="str">
        <f>IFERROR(VLOOKUP(B83,女子選手追加!$A$1:$D$900,3,FALSE),"")</f>
        <v/>
      </c>
      <c r="E83" t="str">
        <f t="shared" si="4"/>
        <v/>
      </c>
      <c r="F83" t="s">
        <v>166</v>
      </c>
      <c r="G83" s="55" t="str">
        <f t="shared" si="5"/>
        <v/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1:22" x14ac:dyDescent="0.15">
      <c r="A84" s="55">
        <v>80</v>
      </c>
      <c r="B84" t="e">
        <f t="shared" si="3"/>
        <v>#N/A</v>
      </c>
      <c r="C84" t="str">
        <f>IFERROR(VLOOKUP(B84,女子選手追加!$A$1:$D$900,2,FALSE),"")</f>
        <v/>
      </c>
      <c r="D84" t="str">
        <f>IFERROR(VLOOKUP(B84,女子選手追加!$A$1:$D$900,3,FALSE),"")</f>
        <v/>
      </c>
      <c r="E84" t="str">
        <f t="shared" si="4"/>
        <v/>
      </c>
      <c r="F84" t="s">
        <v>166</v>
      </c>
      <c r="G84" s="55" t="str">
        <f t="shared" si="5"/>
        <v/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1:22" x14ac:dyDescent="0.15">
      <c r="A85" s="55">
        <v>81</v>
      </c>
      <c r="B85" t="e">
        <f t="shared" si="3"/>
        <v>#N/A</v>
      </c>
      <c r="C85" t="str">
        <f>IFERROR(VLOOKUP(B85,女子選手追加!$A$1:$D$900,2,FALSE),"")</f>
        <v/>
      </c>
      <c r="D85" t="str">
        <f>IFERROR(VLOOKUP(B85,女子選手追加!$A$1:$D$900,3,FALSE),"")</f>
        <v/>
      </c>
      <c r="E85" t="str">
        <f t="shared" si="4"/>
        <v/>
      </c>
      <c r="F85" t="s">
        <v>166</v>
      </c>
      <c r="G85" s="55" t="str">
        <f t="shared" si="5"/>
        <v/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1:22" x14ac:dyDescent="0.15">
      <c r="A86" s="55">
        <v>82</v>
      </c>
      <c r="B86" t="e">
        <f t="shared" si="3"/>
        <v>#N/A</v>
      </c>
      <c r="C86" t="str">
        <f>IFERROR(VLOOKUP(B86,女子選手追加!$A$1:$D$900,2,FALSE),"")</f>
        <v/>
      </c>
      <c r="D86" t="str">
        <f>IFERROR(VLOOKUP(B86,女子選手追加!$A$1:$D$900,3,FALSE),"")</f>
        <v/>
      </c>
      <c r="E86" t="str">
        <f t="shared" si="4"/>
        <v/>
      </c>
      <c r="F86" t="s">
        <v>166</v>
      </c>
      <c r="G86" s="55" t="str">
        <f t="shared" si="5"/>
        <v/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1:22" x14ac:dyDescent="0.15">
      <c r="A87" s="55">
        <v>83</v>
      </c>
      <c r="B87" t="e">
        <f t="shared" si="3"/>
        <v>#N/A</v>
      </c>
      <c r="C87" t="str">
        <f>IFERROR(VLOOKUP(B87,女子選手追加!$A$1:$D$900,2,FALSE),"")</f>
        <v/>
      </c>
      <c r="D87" t="str">
        <f>IFERROR(VLOOKUP(B87,女子選手追加!$A$1:$D$900,3,FALSE),"")</f>
        <v/>
      </c>
      <c r="E87" t="str">
        <f t="shared" si="4"/>
        <v/>
      </c>
      <c r="F87" t="s">
        <v>166</v>
      </c>
      <c r="G87" s="55" t="str">
        <f t="shared" si="5"/>
        <v/>
      </c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1:22" x14ac:dyDescent="0.15">
      <c r="A88" s="55">
        <v>84</v>
      </c>
      <c r="B88" t="e">
        <f t="shared" si="3"/>
        <v>#N/A</v>
      </c>
      <c r="C88" t="str">
        <f>IFERROR(VLOOKUP(B88,女子選手追加!$A$1:$D$900,2,FALSE),"")</f>
        <v/>
      </c>
      <c r="D88" t="str">
        <f>IFERROR(VLOOKUP(B88,女子選手追加!$A$1:$D$900,3,FALSE),"")</f>
        <v/>
      </c>
      <c r="E88" t="str">
        <f t="shared" si="4"/>
        <v/>
      </c>
      <c r="F88" t="s">
        <v>166</v>
      </c>
      <c r="G88" s="55" t="str">
        <f t="shared" si="5"/>
        <v/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1:22" x14ac:dyDescent="0.15">
      <c r="A89" s="55">
        <v>85</v>
      </c>
      <c r="B89" t="e">
        <f t="shared" si="3"/>
        <v>#N/A</v>
      </c>
      <c r="C89" t="str">
        <f>IFERROR(VLOOKUP(B89,女子選手追加!$A$1:$D$900,2,FALSE),"")</f>
        <v/>
      </c>
      <c r="D89" t="str">
        <f>IFERROR(VLOOKUP(B89,女子選手追加!$A$1:$D$900,3,FALSE),"")</f>
        <v/>
      </c>
      <c r="E89" t="str">
        <f t="shared" si="4"/>
        <v/>
      </c>
      <c r="F89" t="s">
        <v>166</v>
      </c>
      <c r="G89" s="55" t="str">
        <f t="shared" si="5"/>
        <v/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1:22" x14ac:dyDescent="0.15">
      <c r="A90" s="55">
        <v>86</v>
      </c>
      <c r="B90" t="e">
        <f t="shared" si="3"/>
        <v>#N/A</v>
      </c>
      <c r="C90" t="str">
        <f>IFERROR(VLOOKUP(B90,女子選手追加!$A$1:$D$900,2,FALSE),"")</f>
        <v/>
      </c>
      <c r="D90" t="str">
        <f>IFERROR(VLOOKUP(B90,女子選手追加!$A$1:$D$900,3,FALSE),"")</f>
        <v/>
      </c>
      <c r="E90" t="str">
        <f t="shared" si="4"/>
        <v/>
      </c>
      <c r="F90" t="s">
        <v>166</v>
      </c>
      <c r="G90" s="55" t="str">
        <f t="shared" si="5"/>
        <v/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1:22" x14ac:dyDescent="0.15">
      <c r="A91" s="55">
        <v>87</v>
      </c>
      <c r="B91" t="e">
        <f t="shared" si="3"/>
        <v>#N/A</v>
      </c>
      <c r="C91" t="str">
        <f>IFERROR(VLOOKUP(B91,女子選手追加!$A$1:$D$900,2,FALSE),"")</f>
        <v/>
      </c>
      <c r="D91" t="str">
        <f>IFERROR(VLOOKUP(B91,女子選手追加!$A$1:$D$900,3,FALSE),"")</f>
        <v/>
      </c>
      <c r="E91" t="str">
        <f t="shared" si="4"/>
        <v/>
      </c>
      <c r="F91" t="s">
        <v>166</v>
      </c>
      <c r="G91" s="55" t="str">
        <f t="shared" si="5"/>
        <v/>
      </c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1:22" x14ac:dyDescent="0.15">
      <c r="A92" s="55">
        <v>88</v>
      </c>
      <c r="B92" t="e">
        <f t="shared" si="3"/>
        <v>#N/A</v>
      </c>
      <c r="C92" t="str">
        <f>IFERROR(VLOOKUP(B92,女子選手追加!$A$1:$D$900,2,FALSE),"")</f>
        <v/>
      </c>
      <c r="D92" t="str">
        <f>IFERROR(VLOOKUP(B92,女子選手追加!$A$1:$D$900,3,FALSE),"")</f>
        <v/>
      </c>
      <c r="E92" t="str">
        <f t="shared" si="4"/>
        <v/>
      </c>
      <c r="F92" t="s">
        <v>166</v>
      </c>
      <c r="G92" s="55" t="str">
        <f t="shared" si="5"/>
        <v/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1:22" x14ac:dyDescent="0.15">
      <c r="A93" s="55">
        <v>89</v>
      </c>
      <c r="B93" t="e">
        <f t="shared" si="3"/>
        <v>#N/A</v>
      </c>
      <c r="C93" t="str">
        <f>IFERROR(VLOOKUP(B93,女子選手追加!$A$1:$D$900,2,FALSE),"")</f>
        <v/>
      </c>
      <c r="D93" t="str">
        <f>IFERROR(VLOOKUP(B93,女子選手追加!$A$1:$D$900,3,FALSE),"")</f>
        <v/>
      </c>
      <c r="E93" t="str">
        <f t="shared" si="4"/>
        <v/>
      </c>
      <c r="F93" t="s">
        <v>166</v>
      </c>
      <c r="G93" s="55" t="str">
        <f t="shared" si="5"/>
        <v/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1:22" x14ac:dyDescent="0.15">
      <c r="A94" s="55">
        <v>90</v>
      </c>
      <c r="B94" t="e">
        <f t="shared" si="3"/>
        <v>#N/A</v>
      </c>
      <c r="C94" t="str">
        <f>IFERROR(VLOOKUP(B94,女子選手追加!$A$1:$D$900,2,FALSE),"")</f>
        <v/>
      </c>
      <c r="D94" t="str">
        <f>IFERROR(VLOOKUP(B94,女子選手追加!$A$1:$D$900,3,FALSE),"")</f>
        <v/>
      </c>
      <c r="E94" t="str">
        <f t="shared" si="4"/>
        <v/>
      </c>
      <c r="F94" t="s">
        <v>166</v>
      </c>
      <c r="G94" s="55" t="str">
        <f t="shared" si="5"/>
        <v/>
      </c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1:22" x14ac:dyDescent="0.15">
      <c r="A95" s="55">
        <v>91</v>
      </c>
      <c r="B95" t="e">
        <f t="shared" si="3"/>
        <v>#N/A</v>
      </c>
      <c r="C95" t="str">
        <f>IFERROR(VLOOKUP(B95,女子選手追加!$A$1:$D$900,2,FALSE),"")</f>
        <v/>
      </c>
      <c r="D95" t="str">
        <f>IFERROR(VLOOKUP(B95,女子選手追加!$A$1:$D$900,3,FALSE),"")</f>
        <v/>
      </c>
      <c r="E95" t="str">
        <f t="shared" si="4"/>
        <v/>
      </c>
      <c r="F95" t="s">
        <v>166</v>
      </c>
      <c r="G95" s="55" t="str">
        <f t="shared" si="5"/>
        <v/>
      </c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1:22" x14ac:dyDescent="0.15">
      <c r="A96" s="55">
        <v>92</v>
      </c>
      <c r="B96" t="e">
        <f t="shared" si="3"/>
        <v>#N/A</v>
      </c>
      <c r="C96" t="str">
        <f>IFERROR(VLOOKUP(B96,女子選手追加!$A$1:$D$900,2,FALSE),"")</f>
        <v/>
      </c>
      <c r="D96" t="str">
        <f>IFERROR(VLOOKUP(B96,女子選手追加!$A$1:$D$900,3,FALSE),"")</f>
        <v/>
      </c>
      <c r="E96" t="str">
        <f t="shared" si="4"/>
        <v/>
      </c>
      <c r="F96" t="s">
        <v>166</v>
      </c>
      <c r="G96" s="55" t="str">
        <f t="shared" si="5"/>
        <v/>
      </c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1:22" x14ac:dyDescent="0.15">
      <c r="A97" s="55">
        <v>93</v>
      </c>
      <c r="B97" t="e">
        <f t="shared" si="3"/>
        <v>#N/A</v>
      </c>
      <c r="C97" t="str">
        <f>IFERROR(VLOOKUP(B97,女子選手追加!$A$1:$D$900,2,FALSE),"")</f>
        <v/>
      </c>
      <c r="D97" t="str">
        <f>IFERROR(VLOOKUP(B97,女子選手追加!$A$1:$D$900,3,FALSE),"")</f>
        <v/>
      </c>
      <c r="E97" t="str">
        <f t="shared" si="4"/>
        <v/>
      </c>
      <c r="F97" t="s">
        <v>166</v>
      </c>
      <c r="G97" s="55" t="str">
        <f t="shared" si="5"/>
        <v/>
      </c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1:22" x14ac:dyDescent="0.15">
      <c r="A98" s="55">
        <v>94</v>
      </c>
      <c r="B98" t="e">
        <f t="shared" si="3"/>
        <v>#N/A</v>
      </c>
      <c r="C98" t="str">
        <f>IFERROR(VLOOKUP(B98,女子選手追加!$A$1:$D$900,2,FALSE),"")</f>
        <v/>
      </c>
      <c r="D98" t="str">
        <f>IFERROR(VLOOKUP(B98,女子選手追加!$A$1:$D$900,3,FALSE),"")</f>
        <v/>
      </c>
      <c r="E98" t="str">
        <f t="shared" si="4"/>
        <v/>
      </c>
      <c r="F98" t="s">
        <v>166</v>
      </c>
      <c r="G98" s="55" t="str">
        <f t="shared" si="5"/>
        <v/>
      </c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1:22" x14ac:dyDescent="0.15">
      <c r="A99" s="55">
        <v>95</v>
      </c>
      <c r="B99" t="e">
        <f t="shared" si="3"/>
        <v>#N/A</v>
      </c>
      <c r="C99" t="str">
        <f>IFERROR(VLOOKUP(B99,女子選手追加!$A$1:$D$900,2,FALSE),"")</f>
        <v/>
      </c>
      <c r="D99" t="str">
        <f>IFERROR(VLOOKUP(B99,女子選手追加!$A$1:$D$900,3,FALSE),"")</f>
        <v/>
      </c>
      <c r="E99" t="str">
        <f t="shared" si="4"/>
        <v/>
      </c>
      <c r="F99" t="s">
        <v>166</v>
      </c>
      <c r="G99" s="55" t="str">
        <f t="shared" si="5"/>
        <v/>
      </c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 x14ac:dyDescent="0.15">
      <c r="A100" s="55">
        <v>96</v>
      </c>
      <c r="B100" t="e">
        <f t="shared" si="3"/>
        <v>#N/A</v>
      </c>
      <c r="C100" t="str">
        <f>IFERROR(VLOOKUP(B100,女子選手追加!$A$1:$D$900,2,FALSE),"")</f>
        <v/>
      </c>
      <c r="D100" t="str">
        <f>IFERROR(VLOOKUP(B100,女子選手追加!$A$1:$D$900,3,FALSE),"")</f>
        <v/>
      </c>
      <c r="E100" t="str">
        <f t="shared" si="4"/>
        <v/>
      </c>
      <c r="F100" t="s">
        <v>166</v>
      </c>
      <c r="G100" s="55" t="str">
        <f t="shared" si="5"/>
        <v/>
      </c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 x14ac:dyDescent="0.15">
      <c r="A101" s="55">
        <v>97</v>
      </c>
      <c r="B101" t="e">
        <f t="shared" si="3"/>
        <v>#N/A</v>
      </c>
      <c r="C101" t="str">
        <f>IFERROR(VLOOKUP(B101,女子選手追加!$A$1:$D$900,2,FALSE),"")</f>
        <v/>
      </c>
      <c r="D101" t="str">
        <f>IFERROR(VLOOKUP(B101,女子選手追加!$A$1:$D$900,3,FALSE),"")</f>
        <v/>
      </c>
      <c r="E101" t="str">
        <f t="shared" si="4"/>
        <v/>
      </c>
      <c r="F101" t="s">
        <v>166</v>
      </c>
      <c r="G101" s="55" t="str">
        <f t="shared" si="5"/>
        <v/>
      </c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 x14ac:dyDescent="0.15">
      <c r="A102" s="55">
        <v>98</v>
      </c>
      <c r="B102" t="e">
        <f t="shared" si="3"/>
        <v>#N/A</v>
      </c>
      <c r="C102" t="str">
        <f>IFERROR(VLOOKUP(B102,女子選手追加!$A$1:$D$900,2,FALSE),"")</f>
        <v/>
      </c>
      <c r="D102" t="str">
        <f>IFERROR(VLOOKUP(B102,女子選手追加!$A$1:$D$900,3,FALSE),"")</f>
        <v/>
      </c>
      <c r="E102" t="str">
        <f t="shared" si="4"/>
        <v/>
      </c>
      <c r="F102" t="s">
        <v>166</v>
      </c>
      <c r="G102" s="55" t="str">
        <f t="shared" si="5"/>
        <v/>
      </c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 x14ac:dyDescent="0.15">
      <c r="A103" s="55">
        <v>99</v>
      </c>
      <c r="B103" t="e">
        <f t="shared" si="3"/>
        <v>#N/A</v>
      </c>
      <c r="C103" t="str">
        <f>IFERROR(VLOOKUP(B103,女子選手追加!$A$1:$D$900,2,FALSE),"")</f>
        <v/>
      </c>
      <c r="D103" t="str">
        <f>IFERROR(VLOOKUP(B103,女子選手追加!$A$1:$D$900,3,FALSE),"")</f>
        <v/>
      </c>
      <c r="E103" t="str">
        <f t="shared" si="4"/>
        <v/>
      </c>
      <c r="F103" t="s">
        <v>166</v>
      </c>
      <c r="G103" s="55" t="str">
        <f t="shared" si="5"/>
        <v/>
      </c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 x14ac:dyDescent="0.15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 x14ac:dyDescent="0.1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 x14ac:dyDescent="0.15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 x14ac:dyDescent="0.15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 x14ac:dyDescent="0.15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 x14ac:dyDescent="0.15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 x14ac:dyDescent="0.15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 x14ac:dyDescent="0.15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 x14ac:dyDescent="0.15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 x14ac:dyDescent="0.15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 x14ac:dyDescent="0.15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 x14ac:dyDescent="0.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 x14ac:dyDescent="0.15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 x14ac:dyDescent="0.15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 x14ac:dyDescent="0.15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 x14ac:dyDescent="0.15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 x14ac:dyDescent="0.15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 x14ac:dyDescent="0.15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 x14ac:dyDescent="0.15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 x14ac:dyDescent="0.15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 x14ac:dyDescent="0.15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 x14ac:dyDescent="0.1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 x14ac:dyDescent="0.15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 x14ac:dyDescent="0.15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 x14ac:dyDescent="0.15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 x14ac:dyDescent="0.15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 x14ac:dyDescent="0.15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 x14ac:dyDescent="0.15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 x14ac:dyDescent="0.15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 x14ac:dyDescent="0.15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 x14ac:dyDescent="0.15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 x14ac:dyDescent="0.1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 x14ac:dyDescent="0.15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 x14ac:dyDescent="0.15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 x14ac:dyDescent="0.15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 x14ac:dyDescent="0.15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 x14ac:dyDescent="0.15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 x14ac:dyDescent="0.15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 x14ac:dyDescent="0.15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 x14ac:dyDescent="0.15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 x14ac:dyDescent="0.15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 x14ac:dyDescent="0.1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 x14ac:dyDescent="0.15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 x14ac:dyDescent="0.15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 x14ac:dyDescent="0.15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 x14ac:dyDescent="0.15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 x14ac:dyDescent="0.15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 x14ac:dyDescent="0.15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 x14ac:dyDescent="0.15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 x14ac:dyDescent="0.15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 x14ac:dyDescent="0.1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 x14ac:dyDescent="0.1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 x14ac:dyDescent="0.15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 x14ac:dyDescent="0.15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 x14ac:dyDescent="0.15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 x14ac:dyDescent="0.15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 x14ac:dyDescent="0.15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 x14ac:dyDescent="0.15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 x14ac:dyDescent="0.1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 x14ac:dyDescent="0.15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 x14ac:dyDescent="0.15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 x14ac:dyDescent="0.1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 x14ac:dyDescent="0.15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 x14ac:dyDescent="0.15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 x14ac:dyDescent="0.15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 x14ac:dyDescent="0.15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 x14ac:dyDescent="0.15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 x14ac:dyDescent="0.15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 x14ac:dyDescent="0.15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 x14ac:dyDescent="0.15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 x14ac:dyDescent="0.15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  <row r="175" spans="1:22" x14ac:dyDescent="0.1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</row>
    <row r="176" spans="1:22" x14ac:dyDescent="0.15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</row>
    <row r="177" spans="1:22" x14ac:dyDescent="0.15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</row>
    <row r="178" spans="1:22" x14ac:dyDescent="0.15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</row>
    <row r="179" spans="1:22" x14ac:dyDescent="0.15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</row>
    <row r="180" spans="1:22" x14ac:dyDescent="0.15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</row>
    <row r="181" spans="1:22" x14ac:dyDescent="0.15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</row>
    <row r="182" spans="1:22" x14ac:dyDescent="0.15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</row>
    <row r="183" spans="1:22" x14ac:dyDescent="0.15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</row>
    <row r="184" spans="1:22" x14ac:dyDescent="0.15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</row>
    <row r="185" spans="1:22" x14ac:dyDescent="0.1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</row>
    <row r="186" spans="1:22" x14ac:dyDescent="0.15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</row>
    <row r="187" spans="1:22" x14ac:dyDescent="0.15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</row>
    <row r="188" spans="1:22" x14ac:dyDescent="0.15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</row>
    <row r="189" spans="1:22" x14ac:dyDescent="0.15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</row>
    <row r="190" spans="1:22" x14ac:dyDescent="0.15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</row>
    <row r="191" spans="1:22" x14ac:dyDescent="0.15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</row>
    <row r="192" spans="1:22" x14ac:dyDescent="0.15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</row>
    <row r="193" spans="1:22" x14ac:dyDescent="0.15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</row>
    <row r="194" spans="1:22" x14ac:dyDescent="0.15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</row>
    <row r="195" spans="1:22" x14ac:dyDescent="0.1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</row>
    <row r="196" spans="1:22" x14ac:dyDescent="0.15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</row>
    <row r="197" spans="1:22" x14ac:dyDescent="0.15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</row>
    <row r="198" spans="1:22" x14ac:dyDescent="0.15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</row>
    <row r="199" spans="1:22" x14ac:dyDescent="0.15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</row>
    <row r="200" spans="1:22" x14ac:dyDescent="0.15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</row>
    <row r="201" spans="1:22" x14ac:dyDescent="0.15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</row>
    <row r="202" spans="1:22" x14ac:dyDescent="0.15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</row>
    <row r="203" spans="1:22" x14ac:dyDescent="0.15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</row>
    <row r="204" spans="1:22" x14ac:dyDescent="0.15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</row>
    <row r="205" spans="1:22" x14ac:dyDescent="0.1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</row>
    <row r="206" spans="1:22" x14ac:dyDescent="0.15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</row>
    <row r="207" spans="1:22" x14ac:dyDescent="0.15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</row>
    <row r="208" spans="1:22" x14ac:dyDescent="0.15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</row>
    <row r="209" spans="1:22" x14ac:dyDescent="0.15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</row>
    <row r="210" spans="1:22" x14ac:dyDescent="0.15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</row>
    <row r="211" spans="1:22" x14ac:dyDescent="0.15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</row>
    <row r="212" spans="1:22" x14ac:dyDescent="0.15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</row>
    <row r="213" spans="1:22" x14ac:dyDescent="0.15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</row>
    <row r="214" spans="1:22" x14ac:dyDescent="0.15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</row>
    <row r="215" spans="1:22" x14ac:dyDescent="0.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</row>
    <row r="216" spans="1:22" x14ac:dyDescent="0.15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</row>
    <row r="217" spans="1:22" x14ac:dyDescent="0.15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</row>
    <row r="218" spans="1:22" x14ac:dyDescent="0.15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</row>
    <row r="219" spans="1:22" x14ac:dyDescent="0.15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</row>
    <row r="220" spans="1:22" x14ac:dyDescent="0.15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</row>
    <row r="221" spans="1:22" x14ac:dyDescent="0.15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</row>
    <row r="222" spans="1:22" x14ac:dyDescent="0.15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</row>
    <row r="223" spans="1:22" x14ac:dyDescent="0.15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</row>
    <row r="224" spans="1:22" x14ac:dyDescent="0.15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</row>
    <row r="225" spans="1:22" x14ac:dyDescent="0.1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</row>
    <row r="226" spans="1:22" x14ac:dyDescent="0.15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</row>
    <row r="227" spans="1:22" x14ac:dyDescent="0.15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</row>
    <row r="228" spans="1:22" x14ac:dyDescent="0.15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</row>
    <row r="229" spans="1:22" x14ac:dyDescent="0.15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</row>
    <row r="230" spans="1:22" x14ac:dyDescent="0.15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</row>
    <row r="231" spans="1:22" x14ac:dyDescent="0.15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</row>
    <row r="232" spans="1:22" x14ac:dyDescent="0.15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</row>
    <row r="233" spans="1:22" x14ac:dyDescent="0.15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</row>
    <row r="234" spans="1:22" x14ac:dyDescent="0.15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</row>
    <row r="235" spans="1:22" x14ac:dyDescent="0.1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</row>
    <row r="236" spans="1:22" x14ac:dyDescent="0.15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</row>
    <row r="237" spans="1:22" x14ac:dyDescent="0.15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</row>
    <row r="238" spans="1:22" x14ac:dyDescent="0.15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</row>
    <row r="239" spans="1:22" x14ac:dyDescent="0.15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</row>
    <row r="240" spans="1:22" x14ac:dyDescent="0.15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</row>
    <row r="241" spans="1:22" x14ac:dyDescent="0.15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</row>
    <row r="242" spans="1:22" x14ac:dyDescent="0.15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</row>
    <row r="243" spans="1:22" x14ac:dyDescent="0.15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</row>
    <row r="244" spans="1:22" x14ac:dyDescent="0.15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</row>
    <row r="245" spans="1:22" x14ac:dyDescent="0.1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</row>
  </sheetData>
  <sheetProtection sheet="1" selectLockedCells="1"/>
  <phoneticPr fontId="1"/>
  <pageMargins left="0.7" right="0.7" top="0.75" bottom="0.75" header="0.3" footer="0.3"/>
  <ignoredErrors>
    <ignoredError sqref="E5:E103" unlocked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>
    <tabColor rgb="FF92D050"/>
  </sheetPr>
  <dimension ref="A1:N880"/>
  <sheetViews>
    <sheetView topLeftCell="F847" workbookViewId="0">
      <selection activeCell="O855" sqref="O855:O856"/>
    </sheetView>
  </sheetViews>
  <sheetFormatPr defaultRowHeight="13.5" x14ac:dyDescent="0.15"/>
  <cols>
    <col min="1" max="1" width="5.5" style="61" hidden="1" customWidth="1"/>
    <col min="2" max="3" width="18.375" style="61" hidden="1" customWidth="1"/>
    <col min="4" max="4" width="16.125" style="61" hidden="1" customWidth="1"/>
    <col min="5" max="5" width="2.5" style="61" hidden="1" customWidth="1"/>
    <col min="6" max="6" width="7.5" customWidth="1"/>
    <col min="7" max="8" width="10.875" customWidth="1"/>
    <col min="9" max="9" width="5.25" bestFit="1" customWidth="1"/>
    <col min="10" max="11" width="11.125" customWidth="1"/>
    <col min="13" max="13" width="2.5" hidden="1" customWidth="1"/>
    <col min="14" max="14" width="5.25" bestFit="1" customWidth="1"/>
  </cols>
  <sheetData>
    <row r="1" spans="1:4" hidden="1" x14ac:dyDescent="0.15">
      <c r="A1" s="61">
        <v>178</v>
      </c>
      <c r="B1" s="61" t="s">
        <v>735</v>
      </c>
      <c r="C1" s="61" t="s">
        <v>362</v>
      </c>
      <c r="D1" s="61" t="s">
        <v>201</v>
      </c>
    </row>
    <row r="2" spans="1:4" hidden="1" x14ac:dyDescent="0.15">
      <c r="A2" s="61">
        <v>179</v>
      </c>
      <c r="B2" s="61" t="s">
        <v>736</v>
      </c>
      <c r="C2" s="61" t="s">
        <v>363</v>
      </c>
      <c r="D2" s="61" t="s">
        <v>201</v>
      </c>
    </row>
    <row r="3" spans="1:4" hidden="1" x14ac:dyDescent="0.15">
      <c r="A3" s="61">
        <v>180</v>
      </c>
      <c r="B3" s="61" t="s">
        <v>737</v>
      </c>
      <c r="C3" s="61" t="s">
        <v>364</v>
      </c>
      <c r="D3" s="61" t="s">
        <v>201</v>
      </c>
    </row>
    <row r="4" spans="1:4" hidden="1" x14ac:dyDescent="0.15">
      <c r="A4" s="61">
        <v>181</v>
      </c>
      <c r="B4" s="61" t="s">
        <v>738</v>
      </c>
      <c r="C4" s="61" t="s">
        <v>365</v>
      </c>
      <c r="D4" s="61" t="s">
        <v>201</v>
      </c>
    </row>
    <row r="5" spans="1:4" hidden="1" x14ac:dyDescent="0.15">
      <c r="A5" s="61">
        <v>182</v>
      </c>
      <c r="B5" s="61" t="s">
        <v>739</v>
      </c>
      <c r="C5" s="61" t="s">
        <v>366</v>
      </c>
      <c r="D5" s="61" t="s">
        <v>201</v>
      </c>
    </row>
    <row r="6" spans="1:4" hidden="1" x14ac:dyDescent="0.15">
      <c r="A6" s="61">
        <v>184</v>
      </c>
      <c r="B6" s="61" t="s">
        <v>740</v>
      </c>
      <c r="C6" s="61" t="s">
        <v>367</v>
      </c>
      <c r="D6" s="61" t="s">
        <v>201</v>
      </c>
    </row>
    <row r="7" spans="1:4" hidden="1" x14ac:dyDescent="0.15">
      <c r="A7" s="61">
        <v>185</v>
      </c>
      <c r="B7" s="61" t="s">
        <v>741</v>
      </c>
      <c r="C7" s="61" t="s">
        <v>368</v>
      </c>
      <c r="D7" s="61" t="s">
        <v>201</v>
      </c>
    </row>
    <row r="8" spans="1:4" hidden="1" x14ac:dyDescent="0.15">
      <c r="A8" s="61">
        <v>186</v>
      </c>
      <c r="B8" s="61" t="s">
        <v>742</v>
      </c>
      <c r="C8" s="61" t="s">
        <v>369</v>
      </c>
      <c r="D8" s="61" t="s">
        <v>201</v>
      </c>
    </row>
    <row r="9" spans="1:4" hidden="1" x14ac:dyDescent="0.15">
      <c r="A9" s="61">
        <v>187</v>
      </c>
      <c r="B9" s="61" t="s">
        <v>743</v>
      </c>
      <c r="C9" s="61" t="s">
        <v>744</v>
      </c>
      <c r="D9" s="61" t="s">
        <v>201</v>
      </c>
    </row>
    <row r="10" spans="1:4" hidden="1" x14ac:dyDescent="0.15">
      <c r="A10" s="61">
        <v>189</v>
      </c>
      <c r="B10" s="61" t="s">
        <v>745</v>
      </c>
      <c r="C10" s="61" t="s">
        <v>746</v>
      </c>
      <c r="D10" s="61" t="s">
        <v>201</v>
      </c>
    </row>
    <row r="11" spans="1:4" hidden="1" x14ac:dyDescent="0.15">
      <c r="A11" s="61">
        <v>190</v>
      </c>
      <c r="B11" s="61" t="s">
        <v>747</v>
      </c>
      <c r="C11" s="61" t="s">
        <v>748</v>
      </c>
      <c r="D11" s="61" t="s">
        <v>201</v>
      </c>
    </row>
    <row r="12" spans="1:4" hidden="1" x14ac:dyDescent="0.15">
      <c r="A12" s="61">
        <v>191</v>
      </c>
      <c r="B12" s="61" t="s">
        <v>749</v>
      </c>
      <c r="C12" s="61" t="s">
        <v>750</v>
      </c>
      <c r="D12" s="61" t="s">
        <v>201</v>
      </c>
    </row>
    <row r="13" spans="1:4" hidden="1" x14ac:dyDescent="0.15">
      <c r="A13" s="61">
        <v>192</v>
      </c>
      <c r="B13" s="61" t="s">
        <v>751</v>
      </c>
      <c r="C13" s="61" t="s">
        <v>752</v>
      </c>
      <c r="D13" s="61" t="s">
        <v>201</v>
      </c>
    </row>
    <row r="14" spans="1:4" hidden="1" x14ac:dyDescent="0.15">
      <c r="A14" s="61">
        <v>193</v>
      </c>
      <c r="B14" s="61" t="s">
        <v>753</v>
      </c>
      <c r="C14" s="61" t="s">
        <v>754</v>
      </c>
      <c r="D14" s="61" t="s">
        <v>201</v>
      </c>
    </row>
    <row r="15" spans="1:4" hidden="1" x14ac:dyDescent="0.15">
      <c r="A15" s="61">
        <v>194</v>
      </c>
      <c r="B15" s="61" t="s">
        <v>755</v>
      </c>
      <c r="C15" s="61" t="s">
        <v>756</v>
      </c>
      <c r="D15" s="61" t="s">
        <v>201</v>
      </c>
    </row>
    <row r="16" spans="1:4" hidden="1" x14ac:dyDescent="0.15">
      <c r="A16" s="61">
        <v>195</v>
      </c>
      <c r="B16" s="61" t="s">
        <v>757</v>
      </c>
      <c r="C16" s="61" t="s">
        <v>758</v>
      </c>
      <c r="D16" s="61" t="s">
        <v>201</v>
      </c>
    </row>
    <row r="17" spans="1:4" hidden="1" x14ac:dyDescent="0.15">
      <c r="A17" s="61">
        <v>196</v>
      </c>
      <c r="B17" s="61" t="s">
        <v>759</v>
      </c>
      <c r="C17" s="61" t="s">
        <v>760</v>
      </c>
      <c r="D17" s="61" t="s">
        <v>201</v>
      </c>
    </row>
    <row r="18" spans="1:4" hidden="1" x14ac:dyDescent="0.15">
      <c r="A18" s="61">
        <v>197</v>
      </c>
      <c r="B18" s="61" t="s">
        <v>761</v>
      </c>
      <c r="C18" s="61" t="s">
        <v>762</v>
      </c>
      <c r="D18" s="61" t="s">
        <v>201</v>
      </c>
    </row>
    <row r="19" spans="1:4" hidden="1" x14ac:dyDescent="0.15">
      <c r="A19" s="61">
        <v>198</v>
      </c>
      <c r="B19" s="61" t="s">
        <v>763</v>
      </c>
      <c r="C19" s="61" t="s">
        <v>764</v>
      </c>
      <c r="D19" s="61" t="s">
        <v>201</v>
      </c>
    </row>
    <row r="20" spans="1:4" hidden="1" x14ac:dyDescent="0.15">
      <c r="A20" s="61">
        <v>199</v>
      </c>
      <c r="B20" s="61" t="s">
        <v>765</v>
      </c>
      <c r="C20" s="61" t="s">
        <v>766</v>
      </c>
      <c r="D20" s="61" t="s">
        <v>201</v>
      </c>
    </row>
    <row r="21" spans="1:4" hidden="1" x14ac:dyDescent="0.15">
      <c r="A21" s="61">
        <v>201</v>
      </c>
      <c r="B21" s="61" t="s">
        <v>767</v>
      </c>
      <c r="C21" s="61" t="s">
        <v>768</v>
      </c>
      <c r="D21" s="61" t="s">
        <v>202</v>
      </c>
    </row>
    <row r="22" spans="1:4" hidden="1" x14ac:dyDescent="0.15">
      <c r="A22" s="61">
        <v>202</v>
      </c>
      <c r="B22" s="61" t="s">
        <v>769</v>
      </c>
      <c r="C22" s="61" t="s">
        <v>770</v>
      </c>
      <c r="D22" s="61" t="s">
        <v>202</v>
      </c>
    </row>
    <row r="23" spans="1:4" hidden="1" x14ac:dyDescent="0.15">
      <c r="A23" s="61">
        <v>203</v>
      </c>
      <c r="B23" s="61" t="s">
        <v>771</v>
      </c>
      <c r="C23" s="61" t="s">
        <v>772</v>
      </c>
      <c r="D23" s="61" t="s">
        <v>202</v>
      </c>
    </row>
    <row r="24" spans="1:4" hidden="1" x14ac:dyDescent="0.15">
      <c r="A24" s="61">
        <v>204</v>
      </c>
      <c r="B24" s="61" t="s">
        <v>773</v>
      </c>
      <c r="C24" s="61" t="s">
        <v>774</v>
      </c>
      <c r="D24" s="61" t="s">
        <v>202</v>
      </c>
    </row>
    <row r="25" spans="1:4" hidden="1" x14ac:dyDescent="0.15">
      <c r="A25" s="61">
        <v>205</v>
      </c>
      <c r="B25" s="61" t="s">
        <v>775</v>
      </c>
      <c r="C25" s="61" t="s">
        <v>776</v>
      </c>
      <c r="D25" s="61" t="s">
        <v>202</v>
      </c>
    </row>
    <row r="26" spans="1:4" hidden="1" x14ac:dyDescent="0.15">
      <c r="A26" s="61">
        <v>206</v>
      </c>
      <c r="B26" s="61" t="s">
        <v>777</v>
      </c>
      <c r="C26" s="61" t="s">
        <v>778</v>
      </c>
      <c r="D26" s="61" t="s">
        <v>202</v>
      </c>
    </row>
    <row r="27" spans="1:4" hidden="1" x14ac:dyDescent="0.15">
      <c r="A27" s="61">
        <v>207</v>
      </c>
      <c r="B27" s="61" t="s">
        <v>779</v>
      </c>
      <c r="C27" s="61" t="s">
        <v>780</v>
      </c>
      <c r="D27" s="61" t="s">
        <v>202</v>
      </c>
    </row>
    <row r="28" spans="1:4" hidden="1" x14ac:dyDescent="0.15">
      <c r="A28" s="61">
        <v>208</v>
      </c>
      <c r="B28" s="61" t="s">
        <v>781</v>
      </c>
      <c r="C28" s="61" t="s">
        <v>782</v>
      </c>
      <c r="D28" s="61" t="s">
        <v>202</v>
      </c>
    </row>
    <row r="29" spans="1:4" hidden="1" x14ac:dyDescent="0.15">
      <c r="A29" s="61">
        <v>209</v>
      </c>
      <c r="B29" s="61" t="s">
        <v>783</v>
      </c>
      <c r="C29" s="61" t="s">
        <v>784</v>
      </c>
      <c r="D29" s="61" t="s">
        <v>202</v>
      </c>
    </row>
    <row r="30" spans="1:4" hidden="1" x14ac:dyDescent="0.15">
      <c r="A30" s="61">
        <v>210</v>
      </c>
      <c r="B30" s="61" t="s">
        <v>785</v>
      </c>
      <c r="C30" s="61" t="s">
        <v>786</v>
      </c>
      <c r="D30" s="61" t="s">
        <v>202</v>
      </c>
    </row>
    <row r="31" spans="1:4" hidden="1" x14ac:dyDescent="0.15">
      <c r="A31" s="61">
        <v>211</v>
      </c>
      <c r="B31" s="61" t="s">
        <v>787</v>
      </c>
      <c r="C31" s="61" t="s">
        <v>788</v>
      </c>
      <c r="D31" s="61" t="s">
        <v>202</v>
      </c>
    </row>
    <row r="32" spans="1:4" hidden="1" x14ac:dyDescent="0.15">
      <c r="A32" s="61">
        <v>212</v>
      </c>
      <c r="B32" s="61" t="s">
        <v>789</v>
      </c>
      <c r="C32" s="61" t="s">
        <v>790</v>
      </c>
      <c r="D32" s="61" t="s">
        <v>202</v>
      </c>
    </row>
    <row r="33" spans="1:4" hidden="1" x14ac:dyDescent="0.15">
      <c r="A33" s="61">
        <v>213</v>
      </c>
      <c r="B33" s="61" t="s">
        <v>791</v>
      </c>
      <c r="C33" s="61" t="s">
        <v>792</v>
      </c>
      <c r="D33" s="61" t="s">
        <v>202</v>
      </c>
    </row>
    <row r="34" spans="1:4" hidden="1" x14ac:dyDescent="0.15">
      <c r="A34" s="61">
        <v>214</v>
      </c>
      <c r="B34" s="61" t="s">
        <v>793</v>
      </c>
      <c r="C34" s="61" t="s">
        <v>794</v>
      </c>
      <c r="D34" s="61" t="s">
        <v>202</v>
      </c>
    </row>
    <row r="35" spans="1:4" hidden="1" x14ac:dyDescent="0.15">
      <c r="A35" s="61">
        <v>215</v>
      </c>
      <c r="B35" s="61" t="s">
        <v>795</v>
      </c>
      <c r="C35" s="61" t="s">
        <v>796</v>
      </c>
      <c r="D35" s="61" t="s">
        <v>202</v>
      </c>
    </row>
    <row r="36" spans="1:4" hidden="1" x14ac:dyDescent="0.15">
      <c r="A36" s="61">
        <v>216</v>
      </c>
      <c r="B36" s="61" t="s">
        <v>797</v>
      </c>
      <c r="C36" s="61" t="s">
        <v>798</v>
      </c>
      <c r="D36" s="61" t="s">
        <v>202</v>
      </c>
    </row>
    <row r="37" spans="1:4" hidden="1" x14ac:dyDescent="0.15">
      <c r="A37" s="61">
        <v>217</v>
      </c>
      <c r="B37" s="61" t="s">
        <v>799</v>
      </c>
      <c r="C37" s="61" t="s">
        <v>800</v>
      </c>
      <c r="D37" s="61" t="s">
        <v>202</v>
      </c>
    </row>
    <row r="38" spans="1:4" hidden="1" x14ac:dyDescent="0.15">
      <c r="A38" s="61">
        <v>218</v>
      </c>
      <c r="B38" s="61" t="s">
        <v>801</v>
      </c>
      <c r="C38" s="61" t="s">
        <v>802</v>
      </c>
      <c r="D38" s="61" t="s">
        <v>202</v>
      </c>
    </row>
    <row r="39" spans="1:4" hidden="1" x14ac:dyDescent="0.15">
      <c r="A39" s="61">
        <v>280</v>
      </c>
      <c r="B39" s="61" t="s">
        <v>803</v>
      </c>
      <c r="C39" s="61" t="s">
        <v>370</v>
      </c>
      <c r="D39" s="61" t="s">
        <v>202</v>
      </c>
    </row>
    <row r="40" spans="1:4" hidden="1" x14ac:dyDescent="0.15">
      <c r="A40" s="61">
        <v>281</v>
      </c>
      <c r="B40" s="61" t="s">
        <v>804</v>
      </c>
      <c r="C40" s="61" t="s">
        <v>371</v>
      </c>
      <c r="D40" s="61" t="s">
        <v>202</v>
      </c>
    </row>
    <row r="41" spans="1:4" hidden="1" x14ac:dyDescent="0.15">
      <c r="A41" s="61">
        <v>282</v>
      </c>
      <c r="B41" s="61" t="s">
        <v>805</v>
      </c>
      <c r="C41" s="61" t="s">
        <v>372</v>
      </c>
      <c r="D41" s="61" t="s">
        <v>202</v>
      </c>
    </row>
    <row r="42" spans="1:4" hidden="1" x14ac:dyDescent="0.15">
      <c r="A42" s="61">
        <v>283</v>
      </c>
      <c r="B42" s="61" t="s">
        <v>806</v>
      </c>
      <c r="C42" s="61" t="s">
        <v>373</v>
      </c>
      <c r="D42" s="61" t="s">
        <v>202</v>
      </c>
    </row>
    <row r="43" spans="1:4" hidden="1" x14ac:dyDescent="0.15">
      <c r="A43" s="61">
        <v>285</v>
      </c>
      <c r="B43" s="61" t="s">
        <v>807</v>
      </c>
      <c r="C43" s="61" t="s">
        <v>374</v>
      </c>
      <c r="D43" s="61" t="s">
        <v>202</v>
      </c>
    </row>
    <row r="44" spans="1:4" hidden="1" x14ac:dyDescent="0.15">
      <c r="A44" s="61">
        <v>286</v>
      </c>
      <c r="B44" s="61" t="s">
        <v>808</v>
      </c>
      <c r="C44" s="61" t="s">
        <v>375</v>
      </c>
      <c r="D44" s="61" t="s">
        <v>202</v>
      </c>
    </row>
    <row r="45" spans="1:4" hidden="1" x14ac:dyDescent="0.15">
      <c r="A45" s="61">
        <v>287</v>
      </c>
      <c r="B45" s="61" t="s">
        <v>809</v>
      </c>
      <c r="C45" s="61" t="s">
        <v>376</v>
      </c>
      <c r="D45" s="61" t="s">
        <v>202</v>
      </c>
    </row>
    <row r="46" spans="1:4" hidden="1" x14ac:dyDescent="0.15">
      <c r="A46" s="61">
        <v>288</v>
      </c>
      <c r="B46" s="61" t="s">
        <v>810</v>
      </c>
      <c r="C46" s="61" t="s">
        <v>377</v>
      </c>
      <c r="D46" s="61" t="s">
        <v>202</v>
      </c>
    </row>
    <row r="47" spans="1:4" hidden="1" x14ac:dyDescent="0.15">
      <c r="A47" s="61">
        <v>289</v>
      </c>
      <c r="B47" s="61" t="s">
        <v>811</v>
      </c>
      <c r="C47" s="61" t="s">
        <v>378</v>
      </c>
      <c r="D47" s="61" t="s">
        <v>202</v>
      </c>
    </row>
    <row r="48" spans="1:4" hidden="1" x14ac:dyDescent="0.15">
      <c r="A48" s="61">
        <v>290</v>
      </c>
      <c r="B48" s="61" t="s">
        <v>812</v>
      </c>
      <c r="C48" s="61" t="s">
        <v>379</v>
      </c>
      <c r="D48" s="61" t="s">
        <v>202</v>
      </c>
    </row>
    <row r="49" spans="1:4" hidden="1" x14ac:dyDescent="0.15">
      <c r="A49" s="61">
        <v>291</v>
      </c>
      <c r="B49" s="61" t="s">
        <v>813</v>
      </c>
      <c r="C49" s="61" t="s">
        <v>380</v>
      </c>
      <c r="D49" s="61" t="s">
        <v>202</v>
      </c>
    </row>
    <row r="50" spans="1:4" hidden="1" x14ac:dyDescent="0.15">
      <c r="A50" s="61">
        <v>292</v>
      </c>
      <c r="B50" s="61" t="s">
        <v>814</v>
      </c>
      <c r="C50" s="61" t="s">
        <v>381</v>
      </c>
      <c r="D50" s="61" t="s">
        <v>202</v>
      </c>
    </row>
    <row r="51" spans="1:4" hidden="1" x14ac:dyDescent="0.15">
      <c r="A51" s="61">
        <v>293</v>
      </c>
      <c r="B51" s="61" t="s">
        <v>815</v>
      </c>
      <c r="C51" s="61" t="s">
        <v>382</v>
      </c>
      <c r="D51" s="61" t="s">
        <v>202</v>
      </c>
    </row>
    <row r="52" spans="1:4" hidden="1" x14ac:dyDescent="0.15">
      <c r="A52" s="61">
        <v>294</v>
      </c>
      <c r="B52" s="61" t="s">
        <v>816</v>
      </c>
      <c r="C52" s="61" t="s">
        <v>383</v>
      </c>
      <c r="D52" s="61" t="s">
        <v>202</v>
      </c>
    </row>
    <row r="53" spans="1:4" hidden="1" x14ac:dyDescent="0.15">
      <c r="A53" s="61">
        <v>295</v>
      </c>
      <c r="B53" s="61" t="s">
        <v>817</v>
      </c>
      <c r="C53" s="61" t="s">
        <v>384</v>
      </c>
      <c r="D53" s="61" t="s">
        <v>202</v>
      </c>
    </row>
    <row r="54" spans="1:4" hidden="1" x14ac:dyDescent="0.15">
      <c r="A54" s="61">
        <v>296</v>
      </c>
      <c r="B54" s="61" t="s">
        <v>818</v>
      </c>
      <c r="C54" s="61" t="s">
        <v>385</v>
      </c>
      <c r="D54" s="61" t="s">
        <v>202</v>
      </c>
    </row>
    <row r="55" spans="1:4" hidden="1" x14ac:dyDescent="0.15">
      <c r="A55" s="61">
        <v>297</v>
      </c>
      <c r="B55" s="61" t="s">
        <v>819</v>
      </c>
      <c r="C55" s="61" t="s">
        <v>386</v>
      </c>
      <c r="D55" s="61" t="s">
        <v>202</v>
      </c>
    </row>
    <row r="56" spans="1:4" hidden="1" x14ac:dyDescent="0.15">
      <c r="A56" s="61">
        <v>298</v>
      </c>
      <c r="B56" s="61" t="s">
        <v>820</v>
      </c>
      <c r="C56" s="61" t="s">
        <v>387</v>
      </c>
      <c r="D56" s="61" t="s">
        <v>202</v>
      </c>
    </row>
    <row r="57" spans="1:4" hidden="1" x14ac:dyDescent="0.15">
      <c r="A57" s="61">
        <v>299</v>
      </c>
      <c r="B57" s="61" t="s">
        <v>821</v>
      </c>
      <c r="C57" s="61" t="s">
        <v>388</v>
      </c>
      <c r="D57" s="61" t="s">
        <v>202</v>
      </c>
    </row>
    <row r="58" spans="1:4" hidden="1" x14ac:dyDescent="0.15">
      <c r="A58" s="61">
        <v>329</v>
      </c>
      <c r="B58" s="61" t="s">
        <v>822</v>
      </c>
      <c r="C58" s="61" t="s">
        <v>389</v>
      </c>
      <c r="D58" s="61" t="s">
        <v>203</v>
      </c>
    </row>
    <row r="59" spans="1:4" hidden="1" x14ac:dyDescent="0.15">
      <c r="A59" s="61">
        <v>330</v>
      </c>
      <c r="B59" s="61" t="s">
        <v>823</v>
      </c>
      <c r="C59" s="61" t="s">
        <v>390</v>
      </c>
      <c r="D59" s="61" t="s">
        <v>203</v>
      </c>
    </row>
    <row r="60" spans="1:4" hidden="1" x14ac:dyDescent="0.15">
      <c r="A60" s="61">
        <v>331</v>
      </c>
      <c r="B60" s="61" t="s">
        <v>824</v>
      </c>
      <c r="C60" s="61" t="s">
        <v>391</v>
      </c>
      <c r="D60" s="61" t="s">
        <v>203</v>
      </c>
    </row>
    <row r="61" spans="1:4" hidden="1" x14ac:dyDescent="0.15">
      <c r="A61" s="61">
        <v>332</v>
      </c>
      <c r="B61" s="61" t="s">
        <v>825</v>
      </c>
      <c r="C61" s="61" t="s">
        <v>392</v>
      </c>
      <c r="D61" s="61" t="s">
        <v>203</v>
      </c>
    </row>
    <row r="62" spans="1:4" hidden="1" x14ac:dyDescent="0.15">
      <c r="A62" s="61">
        <v>333</v>
      </c>
      <c r="B62" s="61" t="s">
        <v>826</v>
      </c>
      <c r="C62" s="61" t="s">
        <v>393</v>
      </c>
      <c r="D62" s="61" t="s">
        <v>203</v>
      </c>
    </row>
    <row r="63" spans="1:4" hidden="1" x14ac:dyDescent="0.15">
      <c r="A63" s="61">
        <v>334</v>
      </c>
      <c r="B63" s="61" t="s">
        <v>827</v>
      </c>
      <c r="C63" s="61" t="s">
        <v>394</v>
      </c>
      <c r="D63" s="61" t="s">
        <v>203</v>
      </c>
    </row>
    <row r="64" spans="1:4" hidden="1" x14ac:dyDescent="0.15">
      <c r="A64" s="61">
        <v>335</v>
      </c>
      <c r="B64" s="61" t="s">
        <v>828</v>
      </c>
      <c r="C64" s="61" t="s">
        <v>395</v>
      </c>
      <c r="D64" s="61" t="s">
        <v>203</v>
      </c>
    </row>
    <row r="65" spans="1:4" hidden="1" x14ac:dyDescent="0.15">
      <c r="A65" s="61">
        <v>336</v>
      </c>
      <c r="B65" s="61" t="s">
        <v>829</v>
      </c>
      <c r="C65" s="61" t="s">
        <v>396</v>
      </c>
      <c r="D65" s="61" t="s">
        <v>203</v>
      </c>
    </row>
    <row r="66" spans="1:4" hidden="1" x14ac:dyDescent="0.15">
      <c r="A66" s="61">
        <v>337</v>
      </c>
      <c r="B66" s="61" t="s">
        <v>830</v>
      </c>
      <c r="C66" s="61" t="s">
        <v>397</v>
      </c>
      <c r="D66" s="61" t="s">
        <v>203</v>
      </c>
    </row>
    <row r="67" spans="1:4" hidden="1" x14ac:dyDescent="0.15">
      <c r="A67" s="61">
        <v>338</v>
      </c>
      <c r="B67" s="61" t="s">
        <v>831</v>
      </c>
      <c r="C67" s="61" t="s">
        <v>398</v>
      </c>
      <c r="D67" s="61" t="s">
        <v>203</v>
      </c>
    </row>
    <row r="68" spans="1:4" hidden="1" x14ac:dyDescent="0.15">
      <c r="A68" s="61">
        <v>339</v>
      </c>
      <c r="B68" s="61" t="s">
        <v>832</v>
      </c>
      <c r="C68" s="61" t="s">
        <v>399</v>
      </c>
      <c r="D68" s="61" t="s">
        <v>203</v>
      </c>
    </row>
    <row r="69" spans="1:4" hidden="1" x14ac:dyDescent="0.15">
      <c r="A69" s="61">
        <v>340</v>
      </c>
      <c r="B69" s="61" t="s">
        <v>833</v>
      </c>
      <c r="C69" s="61" t="s">
        <v>400</v>
      </c>
      <c r="D69" s="61" t="s">
        <v>203</v>
      </c>
    </row>
    <row r="70" spans="1:4" hidden="1" x14ac:dyDescent="0.15">
      <c r="A70" s="61">
        <v>341</v>
      </c>
      <c r="B70" s="61" t="s">
        <v>834</v>
      </c>
      <c r="C70" s="61" t="s">
        <v>835</v>
      </c>
      <c r="D70" s="61" t="s">
        <v>203</v>
      </c>
    </row>
    <row r="71" spans="1:4" hidden="1" x14ac:dyDescent="0.15">
      <c r="A71" s="61">
        <v>342</v>
      </c>
      <c r="B71" s="61" t="s">
        <v>836</v>
      </c>
      <c r="C71" s="61" t="s">
        <v>837</v>
      </c>
      <c r="D71" s="61" t="s">
        <v>203</v>
      </c>
    </row>
    <row r="72" spans="1:4" hidden="1" x14ac:dyDescent="0.15">
      <c r="A72" s="61">
        <v>343</v>
      </c>
      <c r="B72" s="61" t="s">
        <v>838</v>
      </c>
      <c r="C72" s="61" t="s">
        <v>839</v>
      </c>
      <c r="D72" s="61" t="s">
        <v>203</v>
      </c>
    </row>
    <row r="73" spans="1:4" hidden="1" x14ac:dyDescent="0.15">
      <c r="A73" s="61">
        <v>344</v>
      </c>
      <c r="B73" s="61" t="s">
        <v>840</v>
      </c>
      <c r="C73" s="61" t="s">
        <v>841</v>
      </c>
      <c r="D73" s="61" t="s">
        <v>203</v>
      </c>
    </row>
    <row r="74" spans="1:4" hidden="1" x14ac:dyDescent="0.15">
      <c r="A74" s="61">
        <v>345</v>
      </c>
      <c r="B74" s="61" t="s">
        <v>842</v>
      </c>
      <c r="C74" s="61" t="s">
        <v>843</v>
      </c>
      <c r="D74" s="61" t="s">
        <v>203</v>
      </c>
    </row>
    <row r="75" spans="1:4" hidden="1" x14ac:dyDescent="0.15">
      <c r="A75" s="61">
        <v>469</v>
      </c>
      <c r="B75" s="61" t="s">
        <v>844</v>
      </c>
      <c r="C75" s="61" t="s">
        <v>401</v>
      </c>
      <c r="D75" s="61" t="s">
        <v>204</v>
      </c>
    </row>
    <row r="76" spans="1:4" hidden="1" x14ac:dyDescent="0.15">
      <c r="A76" s="61">
        <v>470</v>
      </c>
      <c r="B76" s="61" t="s">
        <v>845</v>
      </c>
      <c r="C76" s="61" t="s">
        <v>402</v>
      </c>
      <c r="D76" s="61" t="s">
        <v>204</v>
      </c>
    </row>
    <row r="77" spans="1:4" hidden="1" x14ac:dyDescent="0.15">
      <c r="A77" s="61">
        <v>471</v>
      </c>
      <c r="B77" s="61" t="s">
        <v>846</v>
      </c>
      <c r="C77" s="61" t="s">
        <v>403</v>
      </c>
      <c r="D77" s="61" t="s">
        <v>204</v>
      </c>
    </row>
    <row r="78" spans="1:4" hidden="1" x14ac:dyDescent="0.15">
      <c r="A78" s="61">
        <v>472</v>
      </c>
      <c r="B78" s="61" t="s">
        <v>847</v>
      </c>
      <c r="C78" s="61" t="s">
        <v>404</v>
      </c>
      <c r="D78" s="61" t="s">
        <v>204</v>
      </c>
    </row>
    <row r="79" spans="1:4" hidden="1" x14ac:dyDescent="0.15">
      <c r="A79" s="61">
        <v>473</v>
      </c>
      <c r="B79" s="61" t="s">
        <v>848</v>
      </c>
      <c r="C79" s="61" t="s">
        <v>849</v>
      </c>
      <c r="D79" s="61" t="s">
        <v>204</v>
      </c>
    </row>
    <row r="80" spans="1:4" hidden="1" x14ac:dyDescent="0.15">
      <c r="A80" s="61">
        <v>474</v>
      </c>
      <c r="B80" s="61" t="s">
        <v>850</v>
      </c>
      <c r="C80" s="61" t="s">
        <v>851</v>
      </c>
      <c r="D80" s="61" t="s">
        <v>204</v>
      </c>
    </row>
    <row r="81" spans="1:4" hidden="1" x14ac:dyDescent="0.15">
      <c r="A81" s="61">
        <v>475</v>
      </c>
      <c r="B81" s="61" t="s">
        <v>852</v>
      </c>
      <c r="C81" s="61" t="s">
        <v>853</v>
      </c>
      <c r="D81" s="61" t="s">
        <v>204</v>
      </c>
    </row>
    <row r="82" spans="1:4" hidden="1" x14ac:dyDescent="0.15">
      <c r="A82" s="61">
        <v>476</v>
      </c>
      <c r="B82" s="61" t="s">
        <v>854</v>
      </c>
      <c r="C82" s="61" t="s">
        <v>855</v>
      </c>
      <c r="D82" s="61" t="s">
        <v>204</v>
      </c>
    </row>
    <row r="83" spans="1:4" hidden="1" x14ac:dyDescent="0.15">
      <c r="A83" s="61">
        <v>477</v>
      </c>
      <c r="B83" s="61" t="s">
        <v>856</v>
      </c>
      <c r="C83" s="61" t="s">
        <v>857</v>
      </c>
      <c r="D83" s="61" t="s">
        <v>204</v>
      </c>
    </row>
    <row r="84" spans="1:4" hidden="1" x14ac:dyDescent="0.15">
      <c r="A84" s="61">
        <v>478</v>
      </c>
      <c r="B84" s="61" t="s">
        <v>858</v>
      </c>
      <c r="C84" s="61" t="s">
        <v>859</v>
      </c>
      <c r="D84" s="61" t="s">
        <v>204</v>
      </c>
    </row>
    <row r="85" spans="1:4" hidden="1" x14ac:dyDescent="0.15">
      <c r="A85" s="61">
        <v>479</v>
      </c>
      <c r="B85" s="61" t="s">
        <v>860</v>
      </c>
      <c r="C85" s="61" t="s">
        <v>861</v>
      </c>
      <c r="D85" s="61" t="s">
        <v>204</v>
      </c>
    </row>
    <row r="86" spans="1:4" hidden="1" x14ac:dyDescent="0.15">
      <c r="A86" s="61">
        <v>507</v>
      </c>
      <c r="B86" s="61" t="s">
        <v>862</v>
      </c>
      <c r="C86" s="61" t="s">
        <v>360</v>
      </c>
      <c r="D86" s="61" t="s">
        <v>205</v>
      </c>
    </row>
    <row r="87" spans="1:4" hidden="1" x14ac:dyDescent="0.15">
      <c r="A87" s="61">
        <v>508</v>
      </c>
      <c r="B87" s="61" t="s">
        <v>863</v>
      </c>
      <c r="C87" s="61" t="s">
        <v>405</v>
      </c>
      <c r="D87" s="61" t="s">
        <v>205</v>
      </c>
    </row>
    <row r="88" spans="1:4" hidden="1" x14ac:dyDescent="0.15">
      <c r="A88" s="61">
        <v>509</v>
      </c>
      <c r="B88" s="61" t="s">
        <v>864</v>
      </c>
      <c r="C88" s="61" t="s">
        <v>406</v>
      </c>
      <c r="D88" s="61" t="s">
        <v>205</v>
      </c>
    </row>
    <row r="89" spans="1:4" hidden="1" x14ac:dyDescent="0.15">
      <c r="A89" s="61">
        <v>510</v>
      </c>
      <c r="B89" s="61" t="s">
        <v>865</v>
      </c>
      <c r="C89" s="61" t="s">
        <v>407</v>
      </c>
      <c r="D89" s="61" t="s">
        <v>205</v>
      </c>
    </row>
    <row r="90" spans="1:4" hidden="1" x14ac:dyDescent="0.15">
      <c r="A90" s="61">
        <v>511</v>
      </c>
      <c r="B90" s="61" t="s">
        <v>866</v>
      </c>
      <c r="C90" s="61" t="s">
        <v>408</v>
      </c>
      <c r="D90" s="61" t="s">
        <v>205</v>
      </c>
    </row>
    <row r="91" spans="1:4" hidden="1" x14ac:dyDescent="0.15">
      <c r="A91" s="61">
        <v>512</v>
      </c>
      <c r="B91" s="61" t="s">
        <v>867</v>
      </c>
      <c r="C91" s="61" t="s">
        <v>409</v>
      </c>
      <c r="D91" s="61" t="s">
        <v>205</v>
      </c>
    </row>
    <row r="92" spans="1:4" hidden="1" x14ac:dyDescent="0.15">
      <c r="A92" s="61">
        <v>513</v>
      </c>
      <c r="B92" s="61" t="s">
        <v>868</v>
      </c>
      <c r="C92" s="61" t="s">
        <v>410</v>
      </c>
      <c r="D92" s="61" t="s">
        <v>205</v>
      </c>
    </row>
    <row r="93" spans="1:4" hidden="1" x14ac:dyDescent="0.15">
      <c r="A93" s="61">
        <v>514</v>
      </c>
      <c r="B93" s="61" t="s">
        <v>869</v>
      </c>
      <c r="C93" s="61" t="s">
        <v>411</v>
      </c>
      <c r="D93" s="61" t="s">
        <v>205</v>
      </c>
    </row>
    <row r="94" spans="1:4" hidden="1" x14ac:dyDescent="0.15">
      <c r="A94" s="61">
        <v>516</v>
      </c>
      <c r="B94" s="61" t="s">
        <v>870</v>
      </c>
      <c r="C94" s="61" t="s">
        <v>412</v>
      </c>
      <c r="D94" s="61" t="s">
        <v>205</v>
      </c>
    </row>
    <row r="95" spans="1:4" hidden="1" x14ac:dyDescent="0.15">
      <c r="A95" s="61">
        <v>518</v>
      </c>
      <c r="B95" s="61" t="s">
        <v>871</v>
      </c>
      <c r="C95" s="61" t="s">
        <v>413</v>
      </c>
      <c r="D95" s="61" t="s">
        <v>205</v>
      </c>
    </row>
    <row r="96" spans="1:4" hidden="1" x14ac:dyDescent="0.15">
      <c r="A96" s="61">
        <v>520</v>
      </c>
      <c r="B96" s="61" t="s">
        <v>872</v>
      </c>
      <c r="C96" s="61" t="s">
        <v>873</v>
      </c>
      <c r="D96" s="61" t="s">
        <v>205</v>
      </c>
    </row>
    <row r="97" spans="1:4" hidden="1" x14ac:dyDescent="0.15">
      <c r="A97" s="61">
        <v>521</v>
      </c>
      <c r="B97" s="61" t="s">
        <v>874</v>
      </c>
      <c r="C97" s="61" t="s">
        <v>875</v>
      </c>
      <c r="D97" s="61" t="s">
        <v>205</v>
      </c>
    </row>
    <row r="98" spans="1:4" hidden="1" x14ac:dyDescent="0.15">
      <c r="A98" s="61">
        <v>522</v>
      </c>
      <c r="B98" s="61" t="s">
        <v>876</v>
      </c>
      <c r="C98" s="61" t="s">
        <v>877</v>
      </c>
      <c r="D98" s="61" t="s">
        <v>205</v>
      </c>
    </row>
    <row r="99" spans="1:4" hidden="1" x14ac:dyDescent="0.15">
      <c r="A99" s="61">
        <v>523</v>
      </c>
      <c r="B99" s="61" t="s">
        <v>878</v>
      </c>
      <c r="C99" s="61" t="s">
        <v>879</v>
      </c>
      <c r="D99" s="61" t="s">
        <v>205</v>
      </c>
    </row>
    <row r="100" spans="1:4" hidden="1" x14ac:dyDescent="0.15">
      <c r="A100" s="61">
        <v>524</v>
      </c>
      <c r="B100" s="61" t="s">
        <v>880</v>
      </c>
      <c r="C100" s="61" t="s">
        <v>881</v>
      </c>
      <c r="D100" s="61" t="s">
        <v>205</v>
      </c>
    </row>
    <row r="101" spans="1:4" hidden="1" x14ac:dyDescent="0.15">
      <c r="A101" s="61">
        <v>525</v>
      </c>
      <c r="B101" s="61" t="s">
        <v>882</v>
      </c>
      <c r="C101" s="61" t="s">
        <v>883</v>
      </c>
      <c r="D101" s="61" t="s">
        <v>205</v>
      </c>
    </row>
    <row r="102" spans="1:4" hidden="1" x14ac:dyDescent="0.15">
      <c r="A102" s="61">
        <v>526</v>
      </c>
      <c r="B102" s="61" t="s">
        <v>884</v>
      </c>
      <c r="C102" s="61" t="s">
        <v>885</v>
      </c>
      <c r="D102" s="61" t="s">
        <v>205</v>
      </c>
    </row>
    <row r="103" spans="1:4" hidden="1" x14ac:dyDescent="0.15">
      <c r="A103" s="61">
        <v>527</v>
      </c>
      <c r="B103" s="61" t="s">
        <v>886</v>
      </c>
      <c r="C103" s="61" t="s">
        <v>358</v>
      </c>
      <c r="D103" s="61" t="s">
        <v>205</v>
      </c>
    </row>
    <row r="104" spans="1:4" hidden="1" x14ac:dyDescent="0.15">
      <c r="A104" s="61">
        <v>528</v>
      </c>
      <c r="B104" s="61" t="s">
        <v>887</v>
      </c>
      <c r="C104" s="61" t="s">
        <v>888</v>
      </c>
      <c r="D104" s="61" t="s">
        <v>205</v>
      </c>
    </row>
    <row r="105" spans="1:4" hidden="1" x14ac:dyDescent="0.15">
      <c r="A105" s="61">
        <v>634</v>
      </c>
      <c r="B105" s="61" t="s">
        <v>889</v>
      </c>
      <c r="C105" s="61" t="s">
        <v>414</v>
      </c>
      <c r="D105" s="61" t="s">
        <v>206</v>
      </c>
    </row>
    <row r="106" spans="1:4" hidden="1" x14ac:dyDescent="0.15">
      <c r="A106" s="61">
        <v>635</v>
      </c>
      <c r="B106" s="61" t="s">
        <v>890</v>
      </c>
      <c r="C106" s="61" t="s">
        <v>415</v>
      </c>
      <c r="D106" s="61" t="s">
        <v>206</v>
      </c>
    </row>
    <row r="107" spans="1:4" hidden="1" x14ac:dyDescent="0.15">
      <c r="A107" s="61">
        <v>636</v>
      </c>
      <c r="B107" s="61" t="s">
        <v>891</v>
      </c>
      <c r="C107" s="61" t="s">
        <v>416</v>
      </c>
      <c r="D107" s="61" t="s">
        <v>206</v>
      </c>
    </row>
    <row r="108" spans="1:4" hidden="1" x14ac:dyDescent="0.15">
      <c r="A108" s="61">
        <v>637</v>
      </c>
      <c r="B108" s="61" t="s">
        <v>892</v>
      </c>
      <c r="C108" s="61" t="s">
        <v>893</v>
      </c>
      <c r="D108" s="61" t="s">
        <v>206</v>
      </c>
    </row>
    <row r="109" spans="1:4" hidden="1" x14ac:dyDescent="0.15">
      <c r="A109" s="61">
        <v>638</v>
      </c>
      <c r="B109" s="61" t="s">
        <v>894</v>
      </c>
      <c r="C109" s="61" t="s">
        <v>417</v>
      </c>
      <c r="D109" s="61" t="s">
        <v>206</v>
      </c>
    </row>
    <row r="110" spans="1:4" hidden="1" x14ac:dyDescent="0.15">
      <c r="A110" s="61">
        <v>639</v>
      </c>
      <c r="B110" s="61" t="s">
        <v>895</v>
      </c>
      <c r="C110" s="61" t="s">
        <v>418</v>
      </c>
      <c r="D110" s="61" t="s">
        <v>206</v>
      </c>
    </row>
    <row r="111" spans="1:4" hidden="1" x14ac:dyDescent="0.15">
      <c r="A111" s="61">
        <v>640</v>
      </c>
      <c r="B111" s="61" t="s">
        <v>896</v>
      </c>
      <c r="C111" s="61" t="s">
        <v>419</v>
      </c>
      <c r="D111" s="61" t="s">
        <v>206</v>
      </c>
    </row>
    <row r="112" spans="1:4" hidden="1" x14ac:dyDescent="0.15">
      <c r="A112" s="61">
        <v>641</v>
      </c>
      <c r="B112" s="61" t="s">
        <v>897</v>
      </c>
      <c r="C112" s="61" t="s">
        <v>420</v>
      </c>
      <c r="D112" s="61" t="s">
        <v>206</v>
      </c>
    </row>
    <row r="113" spans="1:4" hidden="1" x14ac:dyDescent="0.15">
      <c r="A113" s="61">
        <v>642</v>
      </c>
      <c r="B113" s="61" t="s">
        <v>898</v>
      </c>
      <c r="C113" s="61" t="s">
        <v>421</v>
      </c>
      <c r="D113" s="61" t="s">
        <v>206</v>
      </c>
    </row>
    <row r="114" spans="1:4" hidden="1" x14ac:dyDescent="0.15">
      <c r="A114" s="61">
        <v>643</v>
      </c>
      <c r="B114" s="61" t="s">
        <v>899</v>
      </c>
      <c r="C114" s="61" t="s">
        <v>422</v>
      </c>
      <c r="D114" s="61" t="s">
        <v>206</v>
      </c>
    </row>
    <row r="115" spans="1:4" hidden="1" x14ac:dyDescent="0.15">
      <c r="A115" s="61">
        <v>644</v>
      </c>
      <c r="B115" s="61" t="s">
        <v>900</v>
      </c>
      <c r="C115" s="61" t="s">
        <v>423</v>
      </c>
      <c r="D115" s="61" t="s">
        <v>206</v>
      </c>
    </row>
    <row r="116" spans="1:4" hidden="1" x14ac:dyDescent="0.15">
      <c r="A116" s="61">
        <v>645</v>
      </c>
      <c r="B116" s="61" t="s">
        <v>901</v>
      </c>
      <c r="C116" s="61" t="s">
        <v>424</v>
      </c>
      <c r="D116" s="61" t="s">
        <v>206</v>
      </c>
    </row>
    <row r="117" spans="1:4" hidden="1" x14ac:dyDescent="0.15">
      <c r="A117" s="61">
        <v>646</v>
      </c>
      <c r="B117" s="61" t="s">
        <v>902</v>
      </c>
      <c r="C117" s="61" t="s">
        <v>425</v>
      </c>
      <c r="D117" s="61" t="s">
        <v>206</v>
      </c>
    </row>
    <row r="118" spans="1:4" hidden="1" x14ac:dyDescent="0.15">
      <c r="A118" s="61">
        <v>647</v>
      </c>
      <c r="B118" s="61" t="s">
        <v>903</v>
      </c>
      <c r="C118" s="61" t="s">
        <v>426</v>
      </c>
      <c r="D118" s="61" t="s">
        <v>206</v>
      </c>
    </row>
    <row r="119" spans="1:4" hidden="1" x14ac:dyDescent="0.15">
      <c r="A119" s="61">
        <v>648</v>
      </c>
      <c r="B119" s="61" t="s">
        <v>904</v>
      </c>
      <c r="C119" s="61" t="s">
        <v>427</v>
      </c>
      <c r="D119" s="61" t="s">
        <v>206</v>
      </c>
    </row>
    <row r="120" spans="1:4" hidden="1" x14ac:dyDescent="0.15">
      <c r="A120" s="61">
        <v>649</v>
      </c>
      <c r="B120" s="61" t="s">
        <v>905</v>
      </c>
      <c r="C120" s="61" t="s">
        <v>906</v>
      </c>
      <c r="D120" s="61" t="s">
        <v>206</v>
      </c>
    </row>
    <row r="121" spans="1:4" hidden="1" x14ac:dyDescent="0.15">
      <c r="A121" s="61">
        <v>650</v>
      </c>
      <c r="B121" s="61" t="s">
        <v>907</v>
      </c>
      <c r="C121" s="61" t="s">
        <v>908</v>
      </c>
      <c r="D121" s="61" t="s">
        <v>206</v>
      </c>
    </row>
    <row r="122" spans="1:4" hidden="1" x14ac:dyDescent="0.15">
      <c r="A122" s="61">
        <v>651</v>
      </c>
      <c r="B122" s="61" t="s">
        <v>909</v>
      </c>
      <c r="C122" s="61" t="s">
        <v>910</v>
      </c>
      <c r="D122" s="61" t="s">
        <v>206</v>
      </c>
    </row>
    <row r="123" spans="1:4" hidden="1" x14ac:dyDescent="0.15">
      <c r="A123" s="61">
        <v>652</v>
      </c>
      <c r="B123" s="61" t="s">
        <v>911</v>
      </c>
      <c r="C123" s="61" t="s">
        <v>912</v>
      </c>
      <c r="D123" s="61" t="s">
        <v>206</v>
      </c>
    </row>
    <row r="124" spans="1:4" hidden="1" x14ac:dyDescent="0.15">
      <c r="A124" s="61">
        <v>653</v>
      </c>
      <c r="B124" s="61" t="s">
        <v>913</v>
      </c>
      <c r="C124" s="61" t="s">
        <v>914</v>
      </c>
      <c r="D124" s="61" t="s">
        <v>206</v>
      </c>
    </row>
    <row r="125" spans="1:4" hidden="1" x14ac:dyDescent="0.15">
      <c r="A125" s="61">
        <v>654</v>
      </c>
      <c r="B125" s="61" t="s">
        <v>915</v>
      </c>
      <c r="C125" s="61" t="s">
        <v>916</v>
      </c>
      <c r="D125" s="61" t="s">
        <v>206</v>
      </c>
    </row>
    <row r="126" spans="1:4" hidden="1" x14ac:dyDescent="0.15">
      <c r="A126" s="61">
        <v>655</v>
      </c>
      <c r="B126" s="61" t="s">
        <v>917</v>
      </c>
      <c r="C126" s="61" t="s">
        <v>918</v>
      </c>
      <c r="D126" s="61" t="s">
        <v>206</v>
      </c>
    </row>
    <row r="127" spans="1:4" hidden="1" x14ac:dyDescent="0.15">
      <c r="A127" s="61">
        <v>722</v>
      </c>
      <c r="B127" s="61" t="s">
        <v>919</v>
      </c>
      <c r="C127" s="61" t="s">
        <v>428</v>
      </c>
      <c r="D127" s="61" t="s">
        <v>207</v>
      </c>
    </row>
    <row r="128" spans="1:4" hidden="1" x14ac:dyDescent="0.15">
      <c r="A128" s="61">
        <v>723</v>
      </c>
      <c r="B128" s="61" t="s">
        <v>920</v>
      </c>
      <c r="C128" s="61" t="s">
        <v>921</v>
      </c>
      <c r="D128" s="61" t="s">
        <v>207</v>
      </c>
    </row>
    <row r="129" spans="1:4" hidden="1" x14ac:dyDescent="0.15">
      <c r="A129" s="61">
        <v>724</v>
      </c>
      <c r="B129" s="61" t="s">
        <v>922</v>
      </c>
      <c r="C129" s="61" t="s">
        <v>923</v>
      </c>
      <c r="D129" s="61" t="s">
        <v>207</v>
      </c>
    </row>
    <row r="130" spans="1:4" hidden="1" x14ac:dyDescent="0.15">
      <c r="A130" s="61">
        <v>959</v>
      </c>
      <c r="B130" s="61" t="s">
        <v>924</v>
      </c>
      <c r="C130" s="61" t="s">
        <v>925</v>
      </c>
      <c r="D130" s="61" t="s">
        <v>208</v>
      </c>
    </row>
    <row r="131" spans="1:4" hidden="1" x14ac:dyDescent="0.15">
      <c r="A131" s="61">
        <v>960</v>
      </c>
      <c r="B131" s="61" t="s">
        <v>926</v>
      </c>
      <c r="C131" s="61" t="s">
        <v>927</v>
      </c>
      <c r="D131" s="61" t="s">
        <v>208</v>
      </c>
    </row>
    <row r="132" spans="1:4" hidden="1" x14ac:dyDescent="0.15">
      <c r="A132" s="61">
        <v>961</v>
      </c>
      <c r="B132" s="61" t="s">
        <v>928</v>
      </c>
      <c r="C132" s="61" t="s">
        <v>929</v>
      </c>
      <c r="D132" s="61" t="s">
        <v>208</v>
      </c>
    </row>
    <row r="133" spans="1:4" hidden="1" x14ac:dyDescent="0.15">
      <c r="A133" s="61">
        <v>1063</v>
      </c>
      <c r="B133" s="61" t="s">
        <v>930</v>
      </c>
      <c r="C133" s="61" t="s">
        <v>429</v>
      </c>
      <c r="D133" s="61" t="s">
        <v>234</v>
      </c>
    </row>
    <row r="134" spans="1:4" hidden="1" x14ac:dyDescent="0.15">
      <c r="A134" s="61">
        <v>1064</v>
      </c>
      <c r="B134" s="61" t="s">
        <v>931</v>
      </c>
      <c r="C134" s="61" t="s">
        <v>430</v>
      </c>
      <c r="D134" s="61" t="s">
        <v>234</v>
      </c>
    </row>
    <row r="135" spans="1:4" hidden="1" x14ac:dyDescent="0.15">
      <c r="A135" s="61">
        <v>1065</v>
      </c>
      <c r="B135" s="61" t="s">
        <v>932</v>
      </c>
      <c r="C135" s="61" t="s">
        <v>933</v>
      </c>
      <c r="D135" s="61" t="s">
        <v>234</v>
      </c>
    </row>
    <row r="136" spans="1:4" hidden="1" x14ac:dyDescent="0.15">
      <c r="A136" s="61">
        <v>1066</v>
      </c>
      <c r="B136" s="61" t="s">
        <v>934</v>
      </c>
      <c r="C136" s="61" t="s">
        <v>935</v>
      </c>
      <c r="D136" s="61" t="s">
        <v>234</v>
      </c>
    </row>
    <row r="137" spans="1:4" hidden="1" x14ac:dyDescent="0.15">
      <c r="A137" s="61">
        <v>1067</v>
      </c>
      <c r="B137" s="61" t="s">
        <v>936</v>
      </c>
      <c r="C137" s="61" t="s">
        <v>937</v>
      </c>
      <c r="D137" s="61" t="s">
        <v>234</v>
      </c>
    </row>
    <row r="138" spans="1:4" hidden="1" x14ac:dyDescent="0.15">
      <c r="A138" s="61">
        <v>1068</v>
      </c>
      <c r="B138" s="61" t="s">
        <v>938</v>
      </c>
      <c r="C138" s="61" t="s">
        <v>939</v>
      </c>
      <c r="D138" s="61" t="s">
        <v>234</v>
      </c>
    </row>
    <row r="139" spans="1:4" hidden="1" x14ac:dyDescent="0.15">
      <c r="A139" s="61">
        <v>1069</v>
      </c>
      <c r="B139" s="61" t="s">
        <v>940</v>
      </c>
      <c r="C139" s="61" t="s">
        <v>941</v>
      </c>
      <c r="D139" s="61" t="s">
        <v>234</v>
      </c>
    </row>
    <row r="140" spans="1:4" hidden="1" x14ac:dyDescent="0.15">
      <c r="A140" s="61">
        <v>1070</v>
      </c>
      <c r="B140" s="61" t="s">
        <v>942</v>
      </c>
      <c r="C140" s="61" t="s">
        <v>943</v>
      </c>
      <c r="D140" s="61" t="s">
        <v>234</v>
      </c>
    </row>
    <row r="141" spans="1:4" hidden="1" x14ac:dyDescent="0.15">
      <c r="A141" s="61">
        <v>1413</v>
      </c>
      <c r="B141" s="61" t="s">
        <v>944</v>
      </c>
      <c r="C141" s="61" t="s">
        <v>431</v>
      </c>
      <c r="D141" s="61" t="s">
        <v>209</v>
      </c>
    </row>
    <row r="142" spans="1:4" hidden="1" x14ac:dyDescent="0.15">
      <c r="A142" s="61">
        <v>1414</v>
      </c>
      <c r="B142" s="61" t="s">
        <v>945</v>
      </c>
      <c r="C142" s="61" t="s">
        <v>432</v>
      </c>
      <c r="D142" s="61" t="s">
        <v>209</v>
      </c>
    </row>
    <row r="143" spans="1:4" hidden="1" x14ac:dyDescent="0.15">
      <c r="A143" s="61">
        <v>1415</v>
      </c>
      <c r="B143" s="61" t="s">
        <v>946</v>
      </c>
      <c r="C143" s="61" t="s">
        <v>433</v>
      </c>
      <c r="D143" s="61" t="s">
        <v>209</v>
      </c>
    </row>
    <row r="144" spans="1:4" hidden="1" x14ac:dyDescent="0.15">
      <c r="A144" s="61">
        <v>1416</v>
      </c>
      <c r="B144" s="61" t="s">
        <v>947</v>
      </c>
      <c r="C144" s="61" t="s">
        <v>434</v>
      </c>
      <c r="D144" s="61" t="s">
        <v>209</v>
      </c>
    </row>
    <row r="145" spans="1:4" hidden="1" x14ac:dyDescent="0.15">
      <c r="A145" s="61">
        <v>1417</v>
      </c>
      <c r="B145" s="61" t="s">
        <v>948</v>
      </c>
      <c r="C145" s="61" t="s">
        <v>435</v>
      </c>
      <c r="D145" s="61" t="s">
        <v>209</v>
      </c>
    </row>
    <row r="146" spans="1:4" hidden="1" x14ac:dyDescent="0.15">
      <c r="A146" s="61">
        <v>1418</v>
      </c>
      <c r="B146" s="61" t="s">
        <v>949</v>
      </c>
      <c r="C146" s="61" t="s">
        <v>436</v>
      </c>
      <c r="D146" s="61" t="s">
        <v>209</v>
      </c>
    </row>
    <row r="147" spans="1:4" hidden="1" x14ac:dyDescent="0.15">
      <c r="A147" s="61">
        <v>1419</v>
      </c>
      <c r="B147" s="61" t="s">
        <v>950</v>
      </c>
      <c r="C147" s="61" t="s">
        <v>437</v>
      </c>
      <c r="D147" s="61" t="s">
        <v>209</v>
      </c>
    </row>
    <row r="148" spans="1:4" hidden="1" x14ac:dyDescent="0.15">
      <c r="A148" s="61">
        <v>1420</v>
      </c>
      <c r="B148" s="61" t="s">
        <v>951</v>
      </c>
      <c r="C148" s="61" t="s">
        <v>438</v>
      </c>
      <c r="D148" s="61" t="s">
        <v>209</v>
      </c>
    </row>
    <row r="149" spans="1:4" hidden="1" x14ac:dyDescent="0.15">
      <c r="A149" s="61">
        <v>1421</v>
      </c>
      <c r="B149" s="61" t="s">
        <v>952</v>
      </c>
      <c r="C149" s="61" t="s">
        <v>439</v>
      </c>
      <c r="D149" s="61" t="s">
        <v>209</v>
      </c>
    </row>
    <row r="150" spans="1:4" hidden="1" x14ac:dyDescent="0.15">
      <c r="A150" s="61">
        <v>1422</v>
      </c>
      <c r="B150" s="61" t="s">
        <v>953</v>
      </c>
      <c r="C150" s="61" t="s">
        <v>440</v>
      </c>
      <c r="D150" s="61" t="s">
        <v>209</v>
      </c>
    </row>
    <row r="151" spans="1:4" hidden="1" x14ac:dyDescent="0.15">
      <c r="A151" s="61">
        <v>1423</v>
      </c>
      <c r="B151" s="61" t="s">
        <v>954</v>
      </c>
      <c r="C151" s="61" t="s">
        <v>441</v>
      </c>
      <c r="D151" s="61" t="s">
        <v>209</v>
      </c>
    </row>
    <row r="152" spans="1:4" hidden="1" x14ac:dyDescent="0.15">
      <c r="A152" s="61">
        <v>1424</v>
      </c>
      <c r="B152" s="61" t="s">
        <v>955</v>
      </c>
      <c r="C152" s="61" t="s">
        <v>442</v>
      </c>
      <c r="D152" s="61" t="s">
        <v>209</v>
      </c>
    </row>
    <row r="153" spans="1:4" hidden="1" x14ac:dyDescent="0.15">
      <c r="A153" s="61">
        <v>1425</v>
      </c>
      <c r="B153" s="61" t="s">
        <v>956</v>
      </c>
      <c r="C153" s="61" t="s">
        <v>443</v>
      </c>
      <c r="D153" s="61" t="s">
        <v>209</v>
      </c>
    </row>
    <row r="154" spans="1:4" hidden="1" x14ac:dyDescent="0.15">
      <c r="A154" s="61">
        <v>1426</v>
      </c>
      <c r="B154" s="61" t="s">
        <v>957</v>
      </c>
      <c r="C154" s="61" t="s">
        <v>444</v>
      </c>
      <c r="D154" s="61" t="s">
        <v>209</v>
      </c>
    </row>
    <row r="155" spans="1:4" hidden="1" x14ac:dyDescent="0.15">
      <c r="A155" s="61">
        <v>1427</v>
      </c>
      <c r="B155" s="61" t="s">
        <v>958</v>
      </c>
      <c r="C155" s="61" t="s">
        <v>959</v>
      </c>
      <c r="D155" s="61" t="s">
        <v>209</v>
      </c>
    </row>
    <row r="156" spans="1:4" hidden="1" x14ac:dyDescent="0.15">
      <c r="A156" s="61">
        <v>1428</v>
      </c>
      <c r="B156" s="61" t="s">
        <v>960</v>
      </c>
      <c r="C156" s="61" t="s">
        <v>961</v>
      </c>
      <c r="D156" s="61" t="s">
        <v>209</v>
      </c>
    </row>
    <row r="157" spans="1:4" hidden="1" x14ac:dyDescent="0.15">
      <c r="A157" s="61">
        <v>1429</v>
      </c>
      <c r="B157" s="61" t="s">
        <v>962</v>
      </c>
      <c r="C157" s="61" t="s">
        <v>963</v>
      </c>
      <c r="D157" s="61" t="s">
        <v>209</v>
      </c>
    </row>
    <row r="158" spans="1:4" hidden="1" x14ac:dyDescent="0.15">
      <c r="A158" s="61">
        <v>1430</v>
      </c>
      <c r="B158" s="61" t="s">
        <v>964</v>
      </c>
      <c r="C158" s="61" t="s">
        <v>965</v>
      </c>
      <c r="D158" s="61" t="s">
        <v>209</v>
      </c>
    </row>
    <row r="159" spans="1:4" hidden="1" x14ac:dyDescent="0.15">
      <c r="A159" s="61">
        <v>1431</v>
      </c>
      <c r="B159" s="61" t="s">
        <v>966</v>
      </c>
      <c r="C159" s="61" t="s">
        <v>967</v>
      </c>
      <c r="D159" s="61" t="s">
        <v>209</v>
      </c>
    </row>
    <row r="160" spans="1:4" hidden="1" x14ac:dyDescent="0.15">
      <c r="A160" s="61">
        <v>1432</v>
      </c>
      <c r="B160" s="61" t="s">
        <v>968</v>
      </c>
      <c r="C160" s="61" t="s">
        <v>969</v>
      </c>
      <c r="D160" s="61" t="s">
        <v>209</v>
      </c>
    </row>
    <row r="161" spans="1:4" hidden="1" x14ac:dyDescent="0.15">
      <c r="A161" s="61">
        <v>1433</v>
      </c>
      <c r="B161" s="61" t="s">
        <v>970</v>
      </c>
      <c r="C161" s="61" t="s">
        <v>971</v>
      </c>
      <c r="D161" s="61" t="s">
        <v>209</v>
      </c>
    </row>
    <row r="162" spans="1:4" hidden="1" x14ac:dyDescent="0.15">
      <c r="A162" s="61">
        <v>1434</v>
      </c>
      <c r="B162" s="61" t="s">
        <v>972</v>
      </c>
      <c r="C162" s="61" t="s">
        <v>973</v>
      </c>
      <c r="D162" s="61" t="s">
        <v>209</v>
      </c>
    </row>
    <row r="163" spans="1:4" hidden="1" x14ac:dyDescent="0.15">
      <c r="A163" s="61">
        <v>1435</v>
      </c>
      <c r="B163" s="61" t="s">
        <v>974</v>
      </c>
      <c r="C163" s="61" t="s">
        <v>975</v>
      </c>
      <c r="D163" s="61" t="s">
        <v>209</v>
      </c>
    </row>
    <row r="164" spans="1:4" hidden="1" x14ac:dyDescent="0.15">
      <c r="A164" s="61">
        <v>1436</v>
      </c>
      <c r="B164" s="61" t="s">
        <v>976</v>
      </c>
      <c r="C164" s="61" t="s">
        <v>977</v>
      </c>
      <c r="D164" s="61" t="s">
        <v>209</v>
      </c>
    </row>
    <row r="165" spans="1:4" hidden="1" x14ac:dyDescent="0.15">
      <c r="A165" s="61">
        <v>1437</v>
      </c>
      <c r="B165" s="61" t="s">
        <v>978</v>
      </c>
      <c r="C165" s="61" t="s">
        <v>979</v>
      </c>
      <c r="D165" s="61" t="s">
        <v>209</v>
      </c>
    </row>
    <row r="166" spans="1:4" hidden="1" x14ac:dyDescent="0.15">
      <c r="A166" s="61">
        <v>1438</v>
      </c>
      <c r="B166" s="61" t="s">
        <v>980</v>
      </c>
      <c r="C166" s="61" t="s">
        <v>981</v>
      </c>
      <c r="D166" s="61" t="s">
        <v>209</v>
      </c>
    </row>
    <row r="167" spans="1:4" hidden="1" x14ac:dyDescent="0.15">
      <c r="A167" s="61">
        <v>1439</v>
      </c>
      <c r="B167" s="61" t="s">
        <v>982</v>
      </c>
      <c r="C167" s="61" t="s">
        <v>983</v>
      </c>
      <c r="D167" s="61" t="s">
        <v>209</v>
      </c>
    </row>
    <row r="168" spans="1:4" hidden="1" x14ac:dyDescent="0.15">
      <c r="A168" s="61">
        <v>1440</v>
      </c>
      <c r="B168" s="61" t="s">
        <v>984</v>
      </c>
      <c r="C168" s="61" t="s">
        <v>985</v>
      </c>
      <c r="D168" s="61" t="s">
        <v>209</v>
      </c>
    </row>
    <row r="169" spans="1:4" hidden="1" x14ac:dyDescent="0.15">
      <c r="A169" s="61">
        <v>1502</v>
      </c>
      <c r="B169" s="61" t="s">
        <v>986</v>
      </c>
      <c r="C169" s="61" t="s">
        <v>445</v>
      </c>
      <c r="D169" s="61" t="s">
        <v>210</v>
      </c>
    </row>
    <row r="170" spans="1:4" hidden="1" x14ac:dyDescent="0.15">
      <c r="A170" s="61">
        <v>1503</v>
      </c>
      <c r="B170" s="61" t="s">
        <v>987</v>
      </c>
      <c r="C170" s="61" t="s">
        <v>446</v>
      </c>
      <c r="D170" s="61" t="s">
        <v>210</v>
      </c>
    </row>
    <row r="171" spans="1:4" hidden="1" x14ac:dyDescent="0.15">
      <c r="A171" s="61">
        <v>1504</v>
      </c>
      <c r="B171" s="61" t="s">
        <v>988</v>
      </c>
      <c r="C171" s="61" t="s">
        <v>447</v>
      </c>
      <c r="D171" s="61" t="s">
        <v>210</v>
      </c>
    </row>
    <row r="172" spans="1:4" hidden="1" x14ac:dyDescent="0.15">
      <c r="A172" s="61">
        <v>1505</v>
      </c>
      <c r="B172" s="61" t="s">
        <v>989</v>
      </c>
      <c r="C172" s="61" t="s">
        <v>448</v>
      </c>
      <c r="D172" s="61" t="s">
        <v>210</v>
      </c>
    </row>
    <row r="173" spans="1:4" hidden="1" x14ac:dyDescent="0.15">
      <c r="A173" s="61">
        <v>1506</v>
      </c>
      <c r="B173" s="61" t="s">
        <v>990</v>
      </c>
      <c r="C173" s="61" t="s">
        <v>449</v>
      </c>
      <c r="D173" s="61" t="s">
        <v>210</v>
      </c>
    </row>
    <row r="174" spans="1:4" hidden="1" x14ac:dyDescent="0.15">
      <c r="A174" s="61">
        <v>1507</v>
      </c>
      <c r="B174" s="61" t="s">
        <v>991</v>
      </c>
      <c r="C174" s="61" t="s">
        <v>450</v>
      </c>
      <c r="D174" s="61" t="s">
        <v>210</v>
      </c>
    </row>
    <row r="175" spans="1:4" hidden="1" x14ac:dyDescent="0.15">
      <c r="A175" s="61">
        <v>1508</v>
      </c>
      <c r="B175" s="61" t="s">
        <v>992</v>
      </c>
      <c r="C175" s="61" t="s">
        <v>451</v>
      </c>
      <c r="D175" s="61" t="s">
        <v>210</v>
      </c>
    </row>
    <row r="176" spans="1:4" hidden="1" x14ac:dyDescent="0.15">
      <c r="A176" s="61">
        <v>1509</v>
      </c>
      <c r="B176" s="61" t="s">
        <v>993</v>
      </c>
      <c r="C176" s="61" t="s">
        <v>452</v>
      </c>
      <c r="D176" s="61" t="s">
        <v>210</v>
      </c>
    </row>
    <row r="177" spans="1:4" hidden="1" x14ac:dyDescent="0.15">
      <c r="A177" s="61">
        <v>1510</v>
      </c>
      <c r="B177" s="61" t="s">
        <v>994</v>
      </c>
      <c r="C177" s="61" t="s">
        <v>453</v>
      </c>
      <c r="D177" s="61" t="s">
        <v>210</v>
      </c>
    </row>
    <row r="178" spans="1:4" hidden="1" x14ac:dyDescent="0.15">
      <c r="A178" s="61">
        <v>1511</v>
      </c>
      <c r="B178" s="61" t="s">
        <v>995</v>
      </c>
      <c r="C178" s="61" t="s">
        <v>454</v>
      </c>
      <c r="D178" s="61" t="s">
        <v>210</v>
      </c>
    </row>
    <row r="179" spans="1:4" hidden="1" x14ac:dyDescent="0.15">
      <c r="A179" s="61">
        <v>1512</v>
      </c>
      <c r="B179" s="61" t="s">
        <v>996</v>
      </c>
      <c r="C179" s="61" t="s">
        <v>455</v>
      </c>
      <c r="D179" s="61" t="s">
        <v>210</v>
      </c>
    </row>
    <row r="180" spans="1:4" hidden="1" x14ac:dyDescent="0.15">
      <c r="A180" s="61">
        <v>1513</v>
      </c>
      <c r="B180" s="61" t="s">
        <v>997</v>
      </c>
      <c r="C180" s="61" t="s">
        <v>456</v>
      </c>
      <c r="D180" s="61" t="s">
        <v>210</v>
      </c>
    </row>
    <row r="181" spans="1:4" hidden="1" x14ac:dyDescent="0.15">
      <c r="A181" s="61">
        <v>1514</v>
      </c>
      <c r="B181" s="61" t="s">
        <v>998</v>
      </c>
      <c r="C181" s="61" t="s">
        <v>457</v>
      </c>
      <c r="D181" s="61" t="s">
        <v>210</v>
      </c>
    </row>
    <row r="182" spans="1:4" hidden="1" x14ac:dyDescent="0.15">
      <c r="A182" s="61">
        <v>1515</v>
      </c>
      <c r="B182" s="61" t="s">
        <v>999</v>
      </c>
      <c r="C182" s="61" t="s">
        <v>458</v>
      </c>
      <c r="D182" s="61" t="s">
        <v>210</v>
      </c>
    </row>
    <row r="183" spans="1:4" hidden="1" x14ac:dyDescent="0.15">
      <c r="A183" s="61">
        <v>1518</v>
      </c>
      <c r="B183" s="61" t="s">
        <v>1000</v>
      </c>
      <c r="C183" s="61" t="s">
        <v>459</v>
      </c>
      <c r="D183" s="61" t="s">
        <v>210</v>
      </c>
    </row>
    <row r="184" spans="1:4" hidden="1" x14ac:dyDescent="0.15">
      <c r="A184" s="61">
        <v>1519</v>
      </c>
      <c r="B184" s="61" t="s">
        <v>1001</v>
      </c>
      <c r="C184" s="61" t="s">
        <v>1002</v>
      </c>
      <c r="D184" s="61" t="s">
        <v>210</v>
      </c>
    </row>
    <row r="185" spans="1:4" hidden="1" x14ac:dyDescent="0.15">
      <c r="A185" s="61">
        <v>1520</v>
      </c>
      <c r="B185" s="61" t="s">
        <v>1003</v>
      </c>
      <c r="C185" s="61" t="s">
        <v>1004</v>
      </c>
      <c r="D185" s="61" t="s">
        <v>210</v>
      </c>
    </row>
    <row r="186" spans="1:4" hidden="1" x14ac:dyDescent="0.15">
      <c r="A186" s="61">
        <v>1521</v>
      </c>
      <c r="B186" s="61" t="s">
        <v>1005</v>
      </c>
      <c r="C186" s="61" t="s">
        <v>1006</v>
      </c>
      <c r="D186" s="61" t="s">
        <v>210</v>
      </c>
    </row>
    <row r="187" spans="1:4" hidden="1" x14ac:dyDescent="0.15">
      <c r="A187" s="61">
        <v>1522</v>
      </c>
      <c r="B187" s="61" t="s">
        <v>1007</v>
      </c>
      <c r="C187" s="61" t="s">
        <v>1008</v>
      </c>
      <c r="D187" s="61" t="s">
        <v>210</v>
      </c>
    </row>
    <row r="188" spans="1:4" hidden="1" x14ac:dyDescent="0.15">
      <c r="A188" s="61">
        <v>1523</v>
      </c>
      <c r="B188" s="61" t="s">
        <v>1009</v>
      </c>
      <c r="C188" s="61" t="s">
        <v>1010</v>
      </c>
      <c r="D188" s="61" t="s">
        <v>210</v>
      </c>
    </row>
    <row r="189" spans="1:4" hidden="1" x14ac:dyDescent="0.15">
      <c r="A189" s="61">
        <v>1524</v>
      </c>
      <c r="B189" s="61" t="s">
        <v>1011</v>
      </c>
      <c r="C189" s="61" t="s">
        <v>1012</v>
      </c>
      <c r="D189" s="61" t="s">
        <v>210</v>
      </c>
    </row>
    <row r="190" spans="1:4" hidden="1" x14ac:dyDescent="0.15">
      <c r="A190" s="61">
        <v>1525</v>
      </c>
      <c r="B190" s="61" t="s">
        <v>1013</v>
      </c>
      <c r="C190" s="61" t="s">
        <v>1014</v>
      </c>
      <c r="D190" s="61" t="s">
        <v>210</v>
      </c>
    </row>
    <row r="191" spans="1:4" hidden="1" x14ac:dyDescent="0.15">
      <c r="A191" s="61">
        <v>1526</v>
      </c>
      <c r="B191" s="61" t="s">
        <v>1015</v>
      </c>
      <c r="C191" s="61" t="s">
        <v>1016</v>
      </c>
      <c r="D191" s="61" t="s">
        <v>210</v>
      </c>
    </row>
    <row r="192" spans="1:4" hidden="1" x14ac:dyDescent="0.15">
      <c r="A192" s="61">
        <v>1527</v>
      </c>
      <c r="B192" s="61" t="s">
        <v>1017</v>
      </c>
      <c r="C192" s="61" t="s">
        <v>1018</v>
      </c>
      <c r="D192" s="61" t="s">
        <v>210</v>
      </c>
    </row>
    <row r="193" spans="1:4" hidden="1" x14ac:dyDescent="0.15">
      <c r="A193" s="61">
        <v>1528</v>
      </c>
      <c r="B193" s="61" t="s">
        <v>1019</v>
      </c>
      <c r="C193" s="61" t="s">
        <v>1020</v>
      </c>
      <c r="D193" s="61" t="s">
        <v>210</v>
      </c>
    </row>
    <row r="194" spans="1:4" hidden="1" x14ac:dyDescent="0.15">
      <c r="A194" s="61">
        <v>1529</v>
      </c>
      <c r="B194" s="61" t="s">
        <v>1021</v>
      </c>
      <c r="C194" s="61" t="s">
        <v>1022</v>
      </c>
      <c r="D194" s="61" t="s">
        <v>210</v>
      </c>
    </row>
    <row r="195" spans="1:4" hidden="1" x14ac:dyDescent="0.15">
      <c r="A195" s="61">
        <v>1530</v>
      </c>
      <c r="B195" s="61" t="s">
        <v>1023</v>
      </c>
      <c r="C195" s="61" t="s">
        <v>1024</v>
      </c>
      <c r="D195" s="61" t="s">
        <v>210</v>
      </c>
    </row>
    <row r="196" spans="1:4" hidden="1" x14ac:dyDescent="0.15">
      <c r="A196" s="61">
        <v>1531</v>
      </c>
      <c r="B196" s="61" t="s">
        <v>1025</v>
      </c>
      <c r="C196" s="61" t="s">
        <v>1026</v>
      </c>
      <c r="D196" s="61" t="s">
        <v>210</v>
      </c>
    </row>
    <row r="197" spans="1:4" hidden="1" x14ac:dyDescent="0.15">
      <c r="A197" s="61">
        <v>1532</v>
      </c>
      <c r="B197" s="61" t="s">
        <v>1027</v>
      </c>
      <c r="C197" s="61" t="s">
        <v>1028</v>
      </c>
      <c r="D197" s="61" t="s">
        <v>210</v>
      </c>
    </row>
    <row r="198" spans="1:4" hidden="1" x14ac:dyDescent="0.15">
      <c r="A198" s="61">
        <v>1533</v>
      </c>
      <c r="B198" s="61" t="s">
        <v>1029</v>
      </c>
      <c r="C198" s="61" t="s">
        <v>1030</v>
      </c>
      <c r="D198" s="61" t="s">
        <v>210</v>
      </c>
    </row>
    <row r="199" spans="1:4" hidden="1" x14ac:dyDescent="0.15">
      <c r="A199" s="61">
        <v>1534</v>
      </c>
      <c r="B199" s="61" t="s">
        <v>1031</v>
      </c>
      <c r="C199" s="61" t="s">
        <v>1032</v>
      </c>
      <c r="D199" s="61" t="s">
        <v>210</v>
      </c>
    </row>
    <row r="200" spans="1:4" hidden="1" x14ac:dyDescent="0.15">
      <c r="A200" s="61">
        <v>1601</v>
      </c>
      <c r="B200" s="61" t="s">
        <v>1033</v>
      </c>
      <c r="C200" s="61" t="s">
        <v>460</v>
      </c>
      <c r="D200" s="61" t="s">
        <v>211</v>
      </c>
    </row>
    <row r="201" spans="1:4" hidden="1" x14ac:dyDescent="0.15">
      <c r="A201" s="61">
        <v>1602</v>
      </c>
      <c r="B201" s="61" t="s">
        <v>1034</v>
      </c>
      <c r="C201" s="61" t="s">
        <v>461</v>
      </c>
      <c r="D201" s="61" t="s">
        <v>211</v>
      </c>
    </row>
    <row r="202" spans="1:4" hidden="1" x14ac:dyDescent="0.15">
      <c r="A202" s="61">
        <v>1603</v>
      </c>
      <c r="B202" s="61" t="s">
        <v>1035</v>
      </c>
      <c r="C202" s="61" t="s">
        <v>462</v>
      </c>
      <c r="D202" s="61" t="s">
        <v>211</v>
      </c>
    </row>
    <row r="203" spans="1:4" hidden="1" x14ac:dyDescent="0.15">
      <c r="A203" s="61">
        <v>1604</v>
      </c>
      <c r="B203" s="61" t="s">
        <v>1036</v>
      </c>
      <c r="C203" s="61" t="s">
        <v>463</v>
      </c>
      <c r="D203" s="61" t="s">
        <v>211</v>
      </c>
    </row>
    <row r="204" spans="1:4" hidden="1" x14ac:dyDescent="0.15">
      <c r="A204" s="61">
        <v>1605</v>
      </c>
      <c r="B204" s="61" t="s">
        <v>1037</v>
      </c>
      <c r="C204" s="61" t="s">
        <v>464</v>
      </c>
      <c r="D204" s="61" t="s">
        <v>211</v>
      </c>
    </row>
    <row r="205" spans="1:4" hidden="1" x14ac:dyDescent="0.15">
      <c r="A205" s="61">
        <v>1606</v>
      </c>
      <c r="B205" s="61" t="s">
        <v>1038</v>
      </c>
      <c r="C205" s="61" t="s">
        <v>1039</v>
      </c>
      <c r="D205" s="61" t="s">
        <v>211</v>
      </c>
    </row>
    <row r="206" spans="1:4" hidden="1" x14ac:dyDescent="0.15">
      <c r="A206" s="61">
        <v>1607</v>
      </c>
      <c r="B206" s="61" t="s">
        <v>1040</v>
      </c>
      <c r="C206" s="61" t="s">
        <v>1041</v>
      </c>
      <c r="D206" s="61" t="s">
        <v>211</v>
      </c>
    </row>
    <row r="207" spans="1:4" hidden="1" x14ac:dyDescent="0.15">
      <c r="A207" s="61">
        <v>1608</v>
      </c>
      <c r="B207" s="61" t="s">
        <v>1042</v>
      </c>
      <c r="C207" s="61" t="s">
        <v>1043</v>
      </c>
      <c r="D207" s="61" t="s">
        <v>211</v>
      </c>
    </row>
    <row r="208" spans="1:4" hidden="1" x14ac:dyDescent="0.15">
      <c r="A208" s="61">
        <v>1609</v>
      </c>
      <c r="B208" s="61" t="s">
        <v>1044</v>
      </c>
      <c r="C208" s="61" t="s">
        <v>1045</v>
      </c>
      <c r="D208" s="61" t="s">
        <v>211</v>
      </c>
    </row>
    <row r="209" spans="1:4" hidden="1" x14ac:dyDescent="0.15">
      <c r="A209" s="61">
        <v>1610</v>
      </c>
      <c r="B209" s="61" t="s">
        <v>1046</v>
      </c>
      <c r="C209" s="61" t="s">
        <v>1047</v>
      </c>
      <c r="D209" s="61" t="s">
        <v>211</v>
      </c>
    </row>
    <row r="210" spans="1:4" hidden="1" x14ac:dyDescent="0.15">
      <c r="A210" s="61">
        <v>1611</v>
      </c>
      <c r="B210" s="61" t="s">
        <v>1048</v>
      </c>
      <c r="C210" s="61" t="s">
        <v>1049</v>
      </c>
      <c r="D210" s="61" t="s">
        <v>211</v>
      </c>
    </row>
    <row r="211" spans="1:4" hidden="1" x14ac:dyDescent="0.15">
      <c r="A211" s="61">
        <v>1612</v>
      </c>
      <c r="B211" s="61" t="s">
        <v>1050</v>
      </c>
      <c r="C211" s="61" t="s">
        <v>1051</v>
      </c>
      <c r="D211" s="61" t="s">
        <v>211</v>
      </c>
    </row>
    <row r="212" spans="1:4" hidden="1" x14ac:dyDescent="0.15">
      <c r="A212" s="61">
        <v>1613</v>
      </c>
      <c r="B212" s="61" t="s">
        <v>1052</v>
      </c>
      <c r="C212" s="61" t="s">
        <v>1053</v>
      </c>
      <c r="D212" s="61" t="s">
        <v>211</v>
      </c>
    </row>
    <row r="213" spans="1:4" hidden="1" x14ac:dyDescent="0.15">
      <c r="A213" s="61">
        <v>1614</v>
      </c>
      <c r="B213" s="61" t="s">
        <v>1054</v>
      </c>
      <c r="C213" s="61" t="s">
        <v>1055</v>
      </c>
      <c r="D213" s="61" t="s">
        <v>211</v>
      </c>
    </row>
    <row r="214" spans="1:4" hidden="1" x14ac:dyDescent="0.15">
      <c r="A214" s="61">
        <v>1615</v>
      </c>
      <c r="B214" s="61" t="s">
        <v>1056</v>
      </c>
      <c r="C214" s="61" t="s">
        <v>1057</v>
      </c>
      <c r="D214" s="61" t="s">
        <v>211</v>
      </c>
    </row>
    <row r="215" spans="1:4" hidden="1" x14ac:dyDescent="0.15">
      <c r="A215" s="61">
        <v>1695</v>
      </c>
      <c r="B215" s="61" t="s">
        <v>1058</v>
      </c>
      <c r="C215" s="61" t="s">
        <v>465</v>
      </c>
      <c r="D215" s="61" t="s">
        <v>211</v>
      </c>
    </row>
    <row r="216" spans="1:4" hidden="1" x14ac:dyDescent="0.15">
      <c r="A216" s="61">
        <v>1696</v>
      </c>
      <c r="B216" s="61" t="s">
        <v>1059</v>
      </c>
      <c r="C216" s="61" t="s">
        <v>466</v>
      </c>
      <c r="D216" s="61" t="s">
        <v>211</v>
      </c>
    </row>
    <row r="217" spans="1:4" hidden="1" x14ac:dyDescent="0.15">
      <c r="A217" s="61">
        <v>1697</v>
      </c>
      <c r="B217" s="61" t="s">
        <v>1060</v>
      </c>
      <c r="C217" s="61" t="s">
        <v>467</v>
      </c>
      <c r="D217" s="61" t="s">
        <v>211</v>
      </c>
    </row>
    <row r="218" spans="1:4" hidden="1" x14ac:dyDescent="0.15">
      <c r="A218" s="61">
        <v>1698</v>
      </c>
      <c r="B218" s="61" t="s">
        <v>1061</v>
      </c>
      <c r="C218" s="61" t="s">
        <v>468</v>
      </c>
      <c r="D218" s="61" t="s">
        <v>211</v>
      </c>
    </row>
    <row r="219" spans="1:4" hidden="1" x14ac:dyDescent="0.15">
      <c r="A219" s="61">
        <v>1699</v>
      </c>
      <c r="B219" s="61" t="s">
        <v>1062</v>
      </c>
      <c r="C219" s="61" t="s">
        <v>469</v>
      </c>
      <c r="D219" s="61" t="s">
        <v>211</v>
      </c>
    </row>
    <row r="220" spans="1:4" hidden="1" x14ac:dyDescent="0.15">
      <c r="A220" s="61">
        <v>1782</v>
      </c>
      <c r="B220" s="61" t="s">
        <v>1063</v>
      </c>
      <c r="C220" s="61" t="s">
        <v>470</v>
      </c>
      <c r="D220" s="61" t="s">
        <v>212</v>
      </c>
    </row>
    <row r="221" spans="1:4" hidden="1" x14ac:dyDescent="0.15">
      <c r="A221" s="61">
        <v>1783</v>
      </c>
      <c r="B221" s="61" t="s">
        <v>1064</v>
      </c>
      <c r="C221" s="61" t="s">
        <v>471</v>
      </c>
      <c r="D221" s="61" t="s">
        <v>212</v>
      </c>
    </row>
    <row r="222" spans="1:4" hidden="1" x14ac:dyDescent="0.15">
      <c r="A222" s="61">
        <v>1784</v>
      </c>
      <c r="B222" s="61" t="s">
        <v>1065</v>
      </c>
      <c r="C222" s="61" t="s">
        <v>472</v>
      </c>
      <c r="D222" s="61" t="s">
        <v>212</v>
      </c>
    </row>
    <row r="223" spans="1:4" hidden="1" x14ac:dyDescent="0.15">
      <c r="A223" s="61">
        <v>1785</v>
      </c>
      <c r="B223" s="61" t="s">
        <v>1066</v>
      </c>
      <c r="C223" s="61" t="s">
        <v>473</v>
      </c>
      <c r="D223" s="61" t="s">
        <v>212</v>
      </c>
    </row>
    <row r="224" spans="1:4" hidden="1" x14ac:dyDescent="0.15">
      <c r="A224" s="61">
        <v>1786</v>
      </c>
      <c r="B224" s="61" t="s">
        <v>1067</v>
      </c>
      <c r="C224" s="61" t="s">
        <v>474</v>
      </c>
      <c r="D224" s="61" t="s">
        <v>212</v>
      </c>
    </row>
    <row r="225" spans="1:4" hidden="1" x14ac:dyDescent="0.15">
      <c r="A225" s="61">
        <v>1788</v>
      </c>
      <c r="B225" s="61" t="s">
        <v>1068</v>
      </c>
      <c r="C225" s="61" t="s">
        <v>475</v>
      </c>
      <c r="D225" s="61" t="s">
        <v>212</v>
      </c>
    </row>
    <row r="226" spans="1:4" hidden="1" x14ac:dyDescent="0.15">
      <c r="A226" s="61">
        <v>1789</v>
      </c>
      <c r="B226" s="61" t="s">
        <v>1069</v>
      </c>
      <c r="C226" s="61" t="s">
        <v>476</v>
      </c>
      <c r="D226" s="61" t="s">
        <v>212</v>
      </c>
    </row>
    <row r="227" spans="1:4" hidden="1" x14ac:dyDescent="0.15">
      <c r="A227" s="61">
        <v>1790</v>
      </c>
      <c r="B227" s="61" t="s">
        <v>1070</v>
      </c>
      <c r="C227" s="61" t="s">
        <v>689</v>
      </c>
      <c r="D227" s="61" t="s">
        <v>212</v>
      </c>
    </row>
    <row r="228" spans="1:4" hidden="1" x14ac:dyDescent="0.15">
      <c r="A228" s="61">
        <v>1791</v>
      </c>
      <c r="B228" s="61" t="s">
        <v>1071</v>
      </c>
      <c r="C228" s="61" t="s">
        <v>477</v>
      </c>
      <c r="D228" s="61" t="s">
        <v>212</v>
      </c>
    </row>
    <row r="229" spans="1:4" hidden="1" x14ac:dyDescent="0.15">
      <c r="A229" s="61">
        <v>1793</v>
      </c>
      <c r="B229" s="61" t="s">
        <v>1072</v>
      </c>
      <c r="C229" s="61" t="s">
        <v>478</v>
      </c>
      <c r="D229" s="61" t="s">
        <v>212</v>
      </c>
    </row>
    <row r="230" spans="1:4" hidden="1" x14ac:dyDescent="0.15">
      <c r="A230" s="61">
        <v>1794</v>
      </c>
      <c r="B230" s="61" t="s">
        <v>1073</v>
      </c>
      <c r="C230" s="61" t="s">
        <v>1074</v>
      </c>
      <c r="D230" s="61" t="s">
        <v>212</v>
      </c>
    </row>
    <row r="231" spans="1:4" hidden="1" x14ac:dyDescent="0.15">
      <c r="A231" s="61">
        <v>1795</v>
      </c>
      <c r="B231" s="61" t="s">
        <v>1075</v>
      </c>
      <c r="C231" s="61" t="s">
        <v>1076</v>
      </c>
      <c r="D231" s="61" t="s">
        <v>212</v>
      </c>
    </row>
    <row r="232" spans="1:4" hidden="1" x14ac:dyDescent="0.15">
      <c r="A232" s="61">
        <v>1796</v>
      </c>
      <c r="B232" s="61" t="s">
        <v>1077</v>
      </c>
      <c r="C232" s="61" t="s">
        <v>1078</v>
      </c>
      <c r="D232" s="61" t="s">
        <v>212</v>
      </c>
    </row>
    <row r="233" spans="1:4" hidden="1" x14ac:dyDescent="0.15">
      <c r="A233" s="61">
        <v>1797</v>
      </c>
      <c r="B233" s="61" t="s">
        <v>1079</v>
      </c>
      <c r="C233" s="61" t="s">
        <v>1080</v>
      </c>
      <c r="D233" s="61" t="s">
        <v>212</v>
      </c>
    </row>
    <row r="234" spans="1:4" hidden="1" x14ac:dyDescent="0.15">
      <c r="A234" s="61">
        <v>1798</v>
      </c>
      <c r="B234" s="61" t="s">
        <v>1081</v>
      </c>
      <c r="C234" s="61" t="s">
        <v>1082</v>
      </c>
      <c r="D234" s="61" t="s">
        <v>212</v>
      </c>
    </row>
    <row r="235" spans="1:4" hidden="1" x14ac:dyDescent="0.15">
      <c r="A235" s="61">
        <v>1799</v>
      </c>
      <c r="B235" s="61" t="s">
        <v>1083</v>
      </c>
      <c r="C235" s="61" t="s">
        <v>1084</v>
      </c>
      <c r="D235" s="61" t="s">
        <v>212</v>
      </c>
    </row>
    <row r="236" spans="1:4" hidden="1" x14ac:dyDescent="0.15">
      <c r="A236" s="61">
        <v>1881</v>
      </c>
      <c r="B236" s="61" t="s">
        <v>1086</v>
      </c>
      <c r="C236" s="61" t="s">
        <v>479</v>
      </c>
      <c r="D236" s="61" t="s">
        <v>1085</v>
      </c>
    </row>
    <row r="237" spans="1:4" hidden="1" x14ac:dyDescent="0.15">
      <c r="A237" s="61">
        <v>1884</v>
      </c>
      <c r="B237" s="61" t="s">
        <v>1087</v>
      </c>
      <c r="C237" s="61" t="s">
        <v>480</v>
      </c>
      <c r="D237" s="61" t="s">
        <v>1085</v>
      </c>
    </row>
    <row r="238" spans="1:4" hidden="1" x14ac:dyDescent="0.15">
      <c r="A238" s="61">
        <v>1885</v>
      </c>
      <c r="B238" s="61" t="s">
        <v>1088</v>
      </c>
      <c r="C238" s="61" t="s">
        <v>481</v>
      </c>
      <c r="D238" s="61" t="s">
        <v>1085</v>
      </c>
    </row>
    <row r="239" spans="1:4" hidden="1" x14ac:dyDescent="0.15">
      <c r="A239" s="61">
        <v>1886</v>
      </c>
      <c r="B239" s="61" t="s">
        <v>1089</v>
      </c>
      <c r="C239" s="61" t="s">
        <v>482</v>
      </c>
      <c r="D239" s="61" t="s">
        <v>1085</v>
      </c>
    </row>
    <row r="240" spans="1:4" hidden="1" x14ac:dyDescent="0.15">
      <c r="A240" s="61">
        <v>1887</v>
      </c>
      <c r="B240" s="61" t="s">
        <v>1090</v>
      </c>
      <c r="C240" s="61" t="s">
        <v>1091</v>
      </c>
      <c r="D240" s="61" t="s">
        <v>1085</v>
      </c>
    </row>
    <row r="241" spans="1:4" hidden="1" x14ac:dyDescent="0.15">
      <c r="A241" s="61">
        <v>1888</v>
      </c>
      <c r="B241" s="61" t="s">
        <v>1092</v>
      </c>
      <c r="C241" s="61" t="s">
        <v>1093</v>
      </c>
      <c r="D241" s="61" t="s">
        <v>1085</v>
      </c>
    </row>
    <row r="242" spans="1:4" hidden="1" x14ac:dyDescent="0.15">
      <c r="A242" s="61">
        <v>1889</v>
      </c>
      <c r="B242" s="61" t="s">
        <v>1094</v>
      </c>
      <c r="C242" s="61" t="s">
        <v>1095</v>
      </c>
      <c r="D242" s="61" t="s">
        <v>1085</v>
      </c>
    </row>
    <row r="243" spans="1:4" hidden="1" x14ac:dyDescent="0.15">
      <c r="A243" s="61">
        <v>1890</v>
      </c>
      <c r="B243" s="61" t="s">
        <v>1096</v>
      </c>
      <c r="C243" s="61" t="s">
        <v>1097</v>
      </c>
      <c r="D243" s="61" t="s">
        <v>1085</v>
      </c>
    </row>
    <row r="244" spans="1:4" hidden="1" x14ac:dyDescent="0.15">
      <c r="A244" s="61">
        <v>1891</v>
      </c>
      <c r="B244" s="61" t="s">
        <v>1098</v>
      </c>
      <c r="C244" s="61" t="s">
        <v>1099</v>
      </c>
      <c r="D244" s="61" t="s">
        <v>1085</v>
      </c>
    </row>
    <row r="245" spans="1:4" hidden="1" x14ac:dyDescent="0.15">
      <c r="A245" s="61">
        <v>1892</v>
      </c>
      <c r="B245" s="61" t="s">
        <v>1100</v>
      </c>
      <c r="C245" s="61" t="s">
        <v>1101</v>
      </c>
      <c r="D245" s="61" t="s">
        <v>1085</v>
      </c>
    </row>
    <row r="246" spans="1:4" hidden="1" x14ac:dyDescent="0.15">
      <c r="A246" s="61">
        <v>1893</v>
      </c>
      <c r="B246" s="61" t="s">
        <v>1102</v>
      </c>
      <c r="C246" s="61" t="s">
        <v>1103</v>
      </c>
      <c r="D246" s="61" t="s">
        <v>1085</v>
      </c>
    </row>
    <row r="247" spans="1:4" hidden="1" x14ac:dyDescent="0.15">
      <c r="A247" s="61">
        <v>1894</v>
      </c>
      <c r="B247" s="61" t="s">
        <v>1104</v>
      </c>
      <c r="C247" s="61" t="s">
        <v>1105</v>
      </c>
      <c r="D247" s="61" t="s">
        <v>1085</v>
      </c>
    </row>
    <row r="248" spans="1:4" hidden="1" x14ac:dyDescent="0.15">
      <c r="A248" s="61">
        <v>1901</v>
      </c>
      <c r="B248" s="61" t="s">
        <v>1106</v>
      </c>
      <c r="C248" s="61" t="s">
        <v>483</v>
      </c>
      <c r="D248" s="61" t="s">
        <v>213</v>
      </c>
    </row>
    <row r="249" spans="1:4" hidden="1" x14ac:dyDescent="0.15">
      <c r="A249" s="61">
        <v>1902</v>
      </c>
      <c r="B249" s="61" t="s">
        <v>1107</v>
      </c>
      <c r="C249" s="61" t="s">
        <v>484</v>
      </c>
      <c r="D249" s="61" t="s">
        <v>213</v>
      </c>
    </row>
    <row r="250" spans="1:4" hidden="1" x14ac:dyDescent="0.15">
      <c r="A250" s="61">
        <v>1903</v>
      </c>
      <c r="B250" s="61" t="s">
        <v>1108</v>
      </c>
      <c r="C250" s="61" t="s">
        <v>485</v>
      </c>
      <c r="D250" s="61" t="s">
        <v>213</v>
      </c>
    </row>
    <row r="251" spans="1:4" hidden="1" x14ac:dyDescent="0.15">
      <c r="A251" s="61">
        <v>1904</v>
      </c>
      <c r="B251" s="61" t="s">
        <v>1109</v>
      </c>
      <c r="C251" s="61" t="s">
        <v>486</v>
      </c>
      <c r="D251" s="61" t="s">
        <v>213</v>
      </c>
    </row>
    <row r="252" spans="1:4" hidden="1" x14ac:dyDescent="0.15">
      <c r="A252" s="61">
        <v>1905</v>
      </c>
      <c r="B252" s="61" t="s">
        <v>1110</v>
      </c>
      <c r="C252" s="61" t="s">
        <v>487</v>
      </c>
      <c r="D252" s="61" t="s">
        <v>213</v>
      </c>
    </row>
    <row r="253" spans="1:4" hidden="1" x14ac:dyDescent="0.15">
      <c r="A253" s="61">
        <v>1906</v>
      </c>
      <c r="B253" s="61" t="s">
        <v>1111</v>
      </c>
      <c r="C253" s="61" t="s">
        <v>488</v>
      </c>
      <c r="D253" s="61" t="s">
        <v>213</v>
      </c>
    </row>
    <row r="254" spans="1:4" hidden="1" x14ac:dyDescent="0.15">
      <c r="A254" s="61">
        <v>1908</v>
      </c>
      <c r="B254" s="61" t="s">
        <v>1112</v>
      </c>
      <c r="C254" s="61" t="s">
        <v>1113</v>
      </c>
      <c r="D254" s="61" t="s">
        <v>213</v>
      </c>
    </row>
    <row r="255" spans="1:4" hidden="1" x14ac:dyDescent="0.15">
      <c r="A255" s="61">
        <v>1909</v>
      </c>
      <c r="B255" s="61" t="s">
        <v>1114</v>
      </c>
      <c r="C255" s="61" t="s">
        <v>1115</v>
      </c>
      <c r="D255" s="61" t="s">
        <v>213</v>
      </c>
    </row>
    <row r="256" spans="1:4" hidden="1" x14ac:dyDescent="0.15">
      <c r="A256" s="61">
        <v>1910</v>
      </c>
      <c r="B256" s="61" t="s">
        <v>1116</v>
      </c>
      <c r="C256" s="61" t="s">
        <v>1117</v>
      </c>
      <c r="D256" s="61" t="s">
        <v>213</v>
      </c>
    </row>
    <row r="257" spans="1:4" hidden="1" x14ac:dyDescent="0.15">
      <c r="A257" s="61">
        <v>1911</v>
      </c>
      <c r="B257" s="61" t="s">
        <v>1118</v>
      </c>
      <c r="C257" s="61" t="s">
        <v>1119</v>
      </c>
      <c r="D257" s="61" t="s">
        <v>213</v>
      </c>
    </row>
    <row r="258" spans="1:4" hidden="1" x14ac:dyDescent="0.15">
      <c r="A258" s="61">
        <v>1912</v>
      </c>
      <c r="B258" s="61" t="s">
        <v>1120</v>
      </c>
      <c r="C258" s="61" t="s">
        <v>1121</v>
      </c>
      <c r="D258" s="61" t="s">
        <v>213</v>
      </c>
    </row>
    <row r="259" spans="1:4" hidden="1" x14ac:dyDescent="0.15">
      <c r="A259" s="61">
        <v>1913</v>
      </c>
      <c r="B259" s="61" t="s">
        <v>1122</v>
      </c>
      <c r="C259" s="61" t="s">
        <v>1123</v>
      </c>
      <c r="D259" s="61" t="s">
        <v>213</v>
      </c>
    </row>
    <row r="260" spans="1:4" hidden="1" x14ac:dyDescent="0.15">
      <c r="A260" s="61">
        <v>1914</v>
      </c>
      <c r="B260" s="61" t="s">
        <v>1124</v>
      </c>
      <c r="C260" s="61" t="s">
        <v>1125</v>
      </c>
      <c r="D260" s="61" t="s">
        <v>213</v>
      </c>
    </row>
    <row r="261" spans="1:4" hidden="1" x14ac:dyDescent="0.15">
      <c r="A261" s="61">
        <v>1999</v>
      </c>
      <c r="B261" s="61" t="s">
        <v>1126</v>
      </c>
      <c r="C261" s="61" t="s">
        <v>489</v>
      </c>
      <c r="D261" s="61" t="s">
        <v>213</v>
      </c>
    </row>
    <row r="262" spans="1:4" hidden="1" x14ac:dyDescent="0.15">
      <c r="A262" s="61">
        <v>2001</v>
      </c>
      <c r="B262" s="61" t="s">
        <v>1127</v>
      </c>
      <c r="C262" s="61" t="s">
        <v>1128</v>
      </c>
      <c r="D262" s="61" t="s">
        <v>214</v>
      </c>
    </row>
    <row r="263" spans="1:4" hidden="1" x14ac:dyDescent="0.15">
      <c r="A263" s="61">
        <v>2002</v>
      </c>
      <c r="B263" s="61" t="s">
        <v>1129</v>
      </c>
      <c r="C263" s="61" t="s">
        <v>1130</v>
      </c>
      <c r="D263" s="61" t="s">
        <v>214</v>
      </c>
    </row>
    <row r="264" spans="1:4" hidden="1" x14ac:dyDescent="0.15">
      <c r="A264" s="61">
        <v>2003</v>
      </c>
      <c r="B264" s="61" t="s">
        <v>1131</v>
      </c>
      <c r="C264" s="61" t="s">
        <v>1132</v>
      </c>
      <c r="D264" s="61" t="s">
        <v>214</v>
      </c>
    </row>
    <row r="265" spans="1:4" hidden="1" x14ac:dyDescent="0.15">
      <c r="A265" s="61">
        <v>2004</v>
      </c>
      <c r="B265" s="61" t="s">
        <v>1133</v>
      </c>
      <c r="C265" s="61" t="s">
        <v>1134</v>
      </c>
      <c r="D265" s="61" t="s">
        <v>214</v>
      </c>
    </row>
    <row r="266" spans="1:4" hidden="1" x14ac:dyDescent="0.15">
      <c r="A266" s="61">
        <v>2005</v>
      </c>
      <c r="B266" s="61" t="s">
        <v>1135</v>
      </c>
      <c r="C266" s="61" t="s">
        <v>1136</v>
      </c>
      <c r="D266" s="61" t="s">
        <v>214</v>
      </c>
    </row>
    <row r="267" spans="1:4" hidden="1" x14ac:dyDescent="0.15">
      <c r="A267" s="61">
        <v>2006</v>
      </c>
      <c r="B267" s="61" t="s">
        <v>1137</v>
      </c>
      <c r="C267" s="61" t="s">
        <v>1138</v>
      </c>
      <c r="D267" s="61" t="s">
        <v>214</v>
      </c>
    </row>
    <row r="268" spans="1:4" hidden="1" x14ac:dyDescent="0.15">
      <c r="A268" s="61">
        <v>2007</v>
      </c>
      <c r="B268" s="61" t="s">
        <v>1139</v>
      </c>
      <c r="C268" s="61" t="s">
        <v>1140</v>
      </c>
      <c r="D268" s="61" t="s">
        <v>214</v>
      </c>
    </row>
    <row r="269" spans="1:4" hidden="1" x14ac:dyDescent="0.15">
      <c r="A269" s="61">
        <v>2008</v>
      </c>
      <c r="B269" s="61" t="s">
        <v>1141</v>
      </c>
      <c r="C269" s="61" t="s">
        <v>1142</v>
      </c>
      <c r="D269" s="61" t="s">
        <v>214</v>
      </c>
    </row>
    <row r="270" spans="1:4" hidden="1" x14ac:dyDescent="0.15">
      <c r="A270" s="61">
        <v>2009</v>
      </c>
      <c r="B270" s="61" t="s">
        <v>1143</v>
      </c>
      <c r="C270" s="61" t="s">
        <v>1144</v>
      </c>
      <c r="D270" s="61" t="s">
        <v>214</v>
      </c>
    </row>
    <row r="271" spans="1:4" hidden="1" x14ac:dyDescent="0.15">
      <c r="A271" s="61">
        <v>2010</v>
      </c>
      <c r="B271" s="61" t="s">
        <v>1145</v>
      </c>
      <c r="C271" s="61" t="s">
        <v>1146</v>
      </c>
      <c r="D271" s="61" t="s">
        <v>214</v>
      </c>
    </row>
    <row r="272" spans="1:4" hidden="1" x14ac:dyDescent="0.15">
      <c r="A272" s="61">
        <v>2011</v>
      </c>
      <c r="B272" s="61" t="s">
        <v>1147</v>
      </c>
      <c r="C272" s="61" t="s">
        <v>1148</v>
      </c>
      <c r="D272" s="61" t="s">
        <v>214</v>
      </c>
    </row>
    <row r="273" spans="1:4" hidden="1" x14ac:dyDescent="0.15">
      <c r="A273" s="61">
        <v>2012</v>
      </c>
      <c r="B273" s="61" t="s">
        <v>1149</v>
      </c>
      <c r="C273" s="61" t="s">
        <v>1150</v>
      </c>
      <c r="D273" s="61" t="s">
        <v>214</v>
      </c>
    </row>
    <row r="274" spans="1:4" hidden="1" x14ac:dyDescent="0.15">
      <c r="A274" s="61">
        <v>2013</v>
      </c>
      <c r="B274" s="61" t="s">
        <v>1151</v>
      </c>
      <c r="C274" s="61" t="s">
        <v>1152</v>
      </c>
      <c r="D274" s="61" t="s">
        <v>214</v>
      </c>
    </row>
    <row r="275" spans="1:4" hidden="1" x14ac:dyDescent="0.15">
      <c r="A275" s="61">
        <v>2014</v>
      </c>
      <c r="B275" s="61" t="s">
        <v>1153</v>
      </c>
      <c r="C275" s="61" t="s">
        <v>1154</v>
      </c>
      <c r="D275" s="61" t="s">
        <v>214</v>
      </c>
    </row>
    <row r="276" spans="1:4" hidden="1" x14ac:dyDescent="0.15">
      <c r="A276" s="61">
        <v>2015</v>
      </c>
      <c r="B276" s="61" t="s">
        <v>1155</v>
      </c>
      <c r="C276" s="61" t="s">
        <v>1156</v>
      </c>
      <c r="D276" s="61" t="s">
        <v>214</v>
      </c>
    </row>
    <row r="277" spans="1:4" hidden="1" x14ac:dyDescent="0.15">
      <c r="A277" s="61">
        <v>2092</v>
      </c>
      <c r="B277" s="61" t="s">
        <v>1157</v>
      </c>
      <c r="C277" s="61" t="s">
        <v>490</v>
      </c>
      <c r="D277" s="61" t="s">
        <v>214</v>
      </c>
    </row>
    <row r="278" spans="1:4" hidden="1" x14ac:dyDescent="0.15">
      <c r="A278" s="61">
        <v>2093</v>
      </c>
      <c r="B278" s="61" t="s">
        <v>1158</v>
      </c>
      <c r="C278" s="61" t="s">
        <v>491</v>
      </c>
      <c r="D278" s="61" t="s">
        <v>214</v>
      </c>
    </row>
    <row r="279" spans="1:4" hidden="1" x14ac:dyDescent="0.15">
      <c r="A279" s="61">
        <v>2094</v>
      </c>
      <c r="B279" s="61" t="s">
        <v>1159</v>
      </c>
      <c r="C279" s="61" t="s">
        <v>492</v>
      </c>
      <c r="D279" s="61" t="s">
        <v>214</v>
      </c>
    </row>
    <row r="280" spans="1:4" hidden="1" x14ac:dyDescent="0.15">
      <c r="A280" s="61">
        <v>2095</v>
      </c>
      <c r="B280" s="61" t="s">
        <v>1160</v>
      </c>
      <c r="C280" s="61" t="s">
        <v>493</v>
      </c>
      <c r="D280" s="61" t="s">
        <v>214</v>
      </c>
    </row>
    <row r="281" spans="1:4" hidden="1" x14ac:dyDescent="0.15">
      <c r="A281" s="61">
        <v>2096</v>
      </c>
      <c r="B281" s="61" t="s">
        <v>1161</v>
      </c>
      <c r="C281" s="61" t="s">
        <v>1162</v>
      </c>
      <c r="D281" s="61" t="s">
        <v>214</v>
      </c>
    </row>
    <row r="282" spans="1:4" hidden="1" x14ac:dyDescent="0.15">
      <c r="A282" s="61">
        <v>2097</v>
      </c>
      <c r="B282" s="61" t="s">
        <v>1163</v>
      </c>
      <c r="C282" s="61" t="s">
        <v>1164</v>
      </c>
      <c r="D282" s="61" t="s">
        <v>214</v>
      </c>
    </row>
    <row r="283" spans="1:4" hidden="1" x14ac:dyDescent="0.15">
      <c r="A283" s="61">
        <v>2098</v>
      </c>
      <c r="B283" s="61" t="s">
        <v>1165</v>
      </c>
      <c r="C283" s="61" t="s">
        <v>1166</v>
      </c>
      <c r="D283" s="61" t="s">
        <v>214</v>
      </c>
    </row>
    <row r="284" spans="1:4" hidden="1" x14ac:dyDescent="0.15">
      <c r="A284" s="61">
        <v>2099</v>
      </c>
      <c r="B284" s="61" t="s">
        <v>1167</v>
      </c>
      <c r="C284" s="61" t="s">
        <v>1168</v>
      </c>
      <c r="D284" s="61" t="s">
        <v>214</v>
      </c>
    </row>
    <row r="285" spans="1:4" hidden="1" x14ac:dyDescent="0.15">
      <c r="A285" s="61">
        <v>2115</v>
      </c>
      <c r="B285" s="61" t="s">
        <v>1169</v>
      </c>
      <c r="C285" s="61" t="s">
        <v>494</v>
      </c>
      <c r="D285" s="61" t="s">
        <v>215</v>
      </c>
    </row>
    <row r="286" spans="1:4" hidden="1" x14ac:dyDescent="0.15">
      <c r="A286" s="61">
        <v>2116</v>
      </c>
      <c r="B286" s="61" t="s">
        <v>1170</v>
      </c>
      <c r="C286" s="61" t="s">
        <v>495</v>
      </c>
      <c r="D286" s="61" t="s">
        <v>215</v>
      </c>
    </row>
    <row r="287" spans="1:4" hidden="1" x14ac:dyDescent="0.15">
      <c r="A287" s="61">
        <v>2117</v>
      </c>
      <c r="B287" s="61" t="s">
        <v>1171</v>
      </c>
      <c r="C287" s="61" t="s">
        <v>496</v>
      </c>
      <c r="D287" s="61" t="s">
        <v>215</v>
      </c>
    </row>
    <row r="288" spans="1:4" hidden="1" x14ac:dyDescent="0.15">
      <c r="A288" s="61">
        <v>2267</v>
      </c>
      <c r="B288" s="61" t="s">
        <v>1172</v>
      </c>
      <c r="C288" s="61" t="s">
        <v>497</v>
      </c>
      <c r="D288" s="61" t="s">
        <v>235</v>
      </c>
    </row>
    <row r="289" spans="1:4" hidden="1" x14ac:dyDescent="0.15">
      <c r="A289" s="61">
        <v>2268</v>
      </c>
      <c r="B289" s="61" t="s">
        <v>1173</v>
      </c>
      <c r="C289" s="61" t="s">
        <v>498</v>
      </c>
      <c r="D289" s="61" t="s">
        <v>235</v>
      </c>
    </row>
    <row r="290" spans="1:4" hidden="1" x14ac:dyDescent="0.15">
      <c r="A290" s="61">
        <v>2269</v>
      </c>
      <c r="B290" s="61" t="s">
        <v>1174</v>
      </c>
      <c r="C290" s="61" t="s">
        <v>499</v>
      </c>
      <c r="D290" s="61" t="s">
        <v>235</v>
      </c>
    </row>
    <row r="291" spans="1:4" hidden="1" x14ac:dyDescent="0.15">
      <c r="A291" s="61">
        <v>2270</v>
      </c>
      <c r="B291" s="61" t="s">
        <v>1175</v>
      </c>
      <c r="C291" s="61" t="s">
        <v>500</v>
      </c>
      <c r="D291" s="61" t="s">
        <v>235</v>
      </c>
    </row>
    <row r="292" spans="1:4" hidden="1" x14ac:dyDescent="0.15">
      <c r="A292" s="61">
        <v>2271</v>
      </c>
      <c r="B292" s="61" t="s">
        <v>1176</v>
      </c>
      <c r="C292" s="61" t="s">
        <v>1177</v>
      </c>
      <c r="D292" s="61" t="s">
        <v>235</v>
      </c>
    </row>
    <row r="293" spans="1:4" hidden="1" x14ac:dyDescent="0.15">
      <c r="A293" s="61">
        <v>2272</v>
      </c>
      <c r="B293" s="61" t="s">
        <v>1178</v>
      </c>
      <c r="C293" s="61" t="s">
        <v>1179</v>
      </c>
      <c r="D293" s="61" t="s">
        <v>235</v>
      </c>
    </row>
    <row r="294" spans="1:4" hidden="1" x14ac:dyDescent="0.15">
      <c r="A294" s="61">
        <v>2273</v>
      </c>
      <c r="B294" s="61" t="s">
        <v>1180</v>
      </c>
      <c r="C294" s="61" t="s">
        <v>1181</v>
      </c>
      <c r="D294" s="61" t="s">
        <v>235</v>
      </c>
    </row>
    <row r="295" spans="1:4" hidden="1" x14ac:dyDescent="0.15">
      <c r="A295" s="61">
        <v>2274</v>
      </c>
      <c r="B295" s="61" t="s">
        <v>1182</v>
      </c>
      <c r="C295" s="61" t="s">
        <v>1183</v>
      </c>
      <c r="D295" s="61" t="s">
        <v>235</v>
      </c>
    </row>
    <row r="296" spans="1:4" hidden="1" x14ac:dyDescent="0.15">
      <c r="A296" s="61">
        <v>2275</v>
      </c>
      <c r="B296" s="61" t="s">
        <v>1184</v>
      </c>
      <c r="C296" s="61" t="s">
        <v>1185</v>
      </c>
      <c r="D296" s="61" t="s">
        <v>235</v>
      </c>
    </row>
    <row r="297" spans="1:4" hidden="1" x14ac:dyDescent="0.15">
      <c r="A297" s="61">
        <v>2276</v>
      </c>
      <c r="B297" s="61" t="s">
        <v>1186</v>
      </c>
      <c r="C297" s="61" t="s">
        <v>1187</v>
      </c>
      <c r="D297" s="61" t="s">
        <v>235</v>
      </c>
    </row>
    <row r="298" spans="1:4" hidden="1" x14ac:dyDescent="0.15">
      <c r="A298" s="61">
        <v>2277</v>
      </c>
      <c r="B298" s="61" t="s">
        <v>1188</v>
      </c>
      <c r="C298" s="61" t="s">
        <v>1189</v>
      </c>
      <c r="D298" s="61" t="s">
        <v>235</v>
      </c>
    </row>
    <row r="299" spans="1:4" hidden="1" x14ac:dyDescent="0.15">
      <c r="A299" s="61">
        <v>2278</v>
      </c>
      <c r="B299" s="61" t="s">
        <v>1190</v>
      </c>
      <c r="C299" s="61" t="s">
        <v>1191</v>
      </c>
      <c r="D299" s="61" t="s">
        <v>235</v>
      </c>
    </row>
    <row r="300" spans="1:4" hidden="1" x14ac:dyDescent="0.15">
      <c r="A300" s="61">
        <v>2279</v>
      </c>
      <c r="B300" s="61" t="s">
        <v>1192</v>
      </c>
      <c r="C300" s="61" t="s">
        <v>1193</v>
      </c>
      <c r="D300" s="61" t="s">
        <v>235</v>
      </c>
    </row>
    <row r="301" spans="1:4" hidden="1" x14ac:dyDescent="0.15">
      <c r="A301" s="61">
        <v>2327</v>
      </c>
      <c r="B301" s="61" t="s">
        <v>1195</v>
      </c>
      <c r="C301" s="61" t="s">
        <v>501</v>
      </c>
      <c r="D301" s="61" t="s">
        <v>1194</v>
      </c>
    </row>
    <row r="302" spans="1:4" hidden="1" x14ac:dyDescent="0.15">
      <c r="A302" s="61">
        <v>2328</v>
      </c>
      <c r="B302" s="61" t="s">
        <v>1196</v>
      </c>
      <c r="C302" s="61" t="s">
        <v>502</v>
      </c>
      <c r="D302" s="61" t="s">
        <v>1194</v>
      </c>
    </row>
    <row r="303" spans="1:4" hidden="1" x14ac:dyDescent="0.15">
      <c r="A303" s="61">
        <v>2329</v>
      </c>
      <c r="B303" s="61" t="s">
        <v>1197</v>
      </c>
      <c r="C303" s="61" t="s">
        <v>503</v>
      </c>
      <c r="D303" s="61" t="s">
        <v>1194</v>
      </c>
    </row>
    <row r="304" spans="1:4" hidden="1" x14ac:dyDescent="0.15">
      <c r="A304" s="61">
        <v>2330</v>
      </c>
      <c r="B304" s="61" t="s">
        <v>1198</v>
      </c>
      <c r="C304" s="61" t="s">
        <v>504</v>
      </c>
      <c r="D304" s="61" t="s">
        <v>1194</v>
      </c>
    </row>
    <row r="305" spans="1:4" hidden="1" x14ac:dyDescent="0.15">
      <c r="A305" s="61">
        <v>2331</v>
      </c>
      <c r="B305" s="61" t="s">
        <v>1199</v>
      </c>
      <c r="C305" s="61" t="s">
        <v>505</v>
      </c>
      <c r="D305" s="61" t="s">
        <v>1194</v>
      </c>
    </row>
    <row r="306" spans="1:4" hidden="1" x14ac:dyDescent="0.15">
      <c r="A306" s="61">
        <v>2332</v>
      </c>
      <c r="B306" s="61" t="s">
        <v>1200</v>
      </c>
      <c r="C306" s="61" t="s">
        <v>506</v>
      </c>
      <c r="D306" s="61" t="s">
        <v>1194</v>
      </c>
    </row>
    <row r="307" spans="1:4" hidden="1" x14ac:dyDescent="0.15">
      <c r="A307" s="61">
        <v>2334</v>
      </c>
      <c r="B307" s="61" t="s">
        <v>1201</v>
      </c>
      <c r="C307" s="61" t="s">
        <v>1202</v>
      </c>
      <c r="D307" s="61" t="s">
        <v>1194</v>
      </c>
    </row>
    <row r="308" spans="1:4" hidden="1" x14ac:dyDescent="0.15">
      <c r="A308" s="61">
        <v>2336</v>
      </c>
      <c r="B308" s="61" t="s">
        <v>1203</v>
      </c>
      <c r="C308" s="61" t="s">
        <v>1204</v>
      </c>
      <c r="D308" s="61" t="s">
        <v>1194</v>
      </c>
    </row>
    <row r="309" spans="1:4" hidden="1" x14ac:dyDescent="0.15">
      <c r="A309" s="61">
        <v>2337</v>
      </c>
      <c r="B309" s="61" t="s">
        <v>1205</v>
      </c>
      <c r="C309" s="61" t="s">
        <v>1206</v>
      </c>
      <c r="D309" s="61" t="s">
        <v>1194</v>
      </c>
    </row>
    <row r="310" spans="1:4" hidden="1" x14ac:dyDescent="0.15">
      <c r="A310" s="61">
        <v>2339</v>
      </c>
      <c r="B310" s="61" t="s">
        <v>1207</v>
      </c>
      <c r="C310" s="61" t="s">
        <v>1208</v>
      </c>
      <c r="D310" s="61" t="s">
        <v>1194</v>
      </c>
    </row>
    <row r="311" spans="1:4" hidden="1" x14ac:dyDescent="0.15">
      <c r="A311" s="61">
        <v>2342</v>
      </c>
      <c r="B311" s="61" t="s">
        <v>1209</v>
      </c>
      <c r="C311" s="61" t="s">
        <v>1210</v>
      </c>
      <c r="D311" s="61" t="s">
        <v>1194</v>
      </c>
    </row>
    <row r="312" spans="1:4" hidden="1" x14ac:dyDescent="0.15">
      <c r="A312" s="61">
        <v>2344</v>
      </c>
      <c r="B312" s="61" t="s">
        <v>1211</v>
      </c>
      <c r="C312" s="61" t="s">
        <v>1212</v>
      </c>
      <c r="D312" s="61" t="s">
        <v>1194</v>
      </c>
    </row>
    <row r="313" spans="1:4" hidden="1" x14ac:dyDescent="0.15">
      <c r="A313" s="61">
        <v>2345</v>
      </c>
      <c r="B313" s="61" t="s">
        <v>1213</v>
      </c>
      <c r="C313" s="61" t="s">
        <v>1214</v>
      </c>
      <c r="D313" s="61" t="s">
        <v>1194</v>
      </c>
    </row>
    <row r="314" spans="1:4" hidden="1" x14ac:dyDescent="0.15">
      <c r="A314" s="61">
        <v>2346</v>
      </c>
      <c r="B314" s="61" t="s">
        <v>1215</v>
      </c>
      <c r="C314" s="61" t="s">
        <v>1216</v>
      </c>
      <c r="D314" s="61" t="s">
        <v>1194</v>
      </c>
    </row>
    <row r="315" spans="1:4" hidden="1" x14ac:dyDescent="0.15">
      <c r="A315" s="61">
        <v>2347</v>
      </c>
      <c r="B315" s="61" t="s">
        <v>1217</v>
      </c>
      <c r="C315" s="61" t="s">
        <v>1218</v>
      </c>
      <c r="D315" s="61" t="s">
        <v>1194</v>
      </c>
    </row>
    <row r="316" spans="1:4" hidden="1" x14ac:dyDescent="0.15">
      <c r="A316" s="61">
        <v>2348</v>
      </c>
      <c r="B316" s="61" t="s">
        <v>1219</v>
      </c>
      <c r="C316" s="61" t="s">
        <v>1220</v>
      </c>
      <c r="D316" s="61" t="s">
        <v>1194</v>
      </c>
    </row>
    <row r="317" spans="1:4" hidden="1" x14ac:dyDescent="0.15">
      <c r="A317" s="61">
        <v>2349</v>
      </c>
      <c r="B317" s="61" t="s">
        <v>1221</v>
      </c>
      <c r="C317" s="61" t="s">
        <v>1222</v>
      </c>
      <c r="D317" s="61" t="s">
        <v>1194</v>
      </c>
    </row>
    <row r="318" spans="1:4" hidden="1" x14ac:dyDescent="0.15">
      <c r="A318" s="61">
        <v>2350</v>
      </c>
      <c r="B318" s="61" t="s">
        <v>1223</v>
      </c>
      <c r="C318" s="61" t="s">
        <v>1224</v>
      </c>
      <c r="D318" s="61" t="s">
        <v>1194</v>
      </c>
    </row>
    <row r="319" spans="1:4" hidden="1" x14ac:dyDescent="0.15">
      <c r="A319" s="61">
        <v>2351</v>
      </c>
      <c r="B319" s="61" t="s">
        <v>1225</v>
      </c>
      <c r="C319" s="61" t="s">
        <v>1226</v>
      </c>
      <c r="D319" s="61" t="s">
        <v>1194</v>
      </c>
    </row>
    <row r="320" spans="1:4" hidden="1" x14ac:dyDescent="0.15">
      <c r="A320" s="61">
        <v>2352</v>
      </c>
      <c r="B320" s="61" t="s">
        <v>1227</v>
      </c>
      <c r="C320" s="61" t="s">
        <v>1228</v>
      </c>
      <c r="D320" s="61" t="s">
        <v>1194</v>
      </c>
    </row>
    <row r="321" spans="1:4" hidden="1" x14ac:dyDescent="0.15">
      <c r="A321" s="61">
        <v>2353</v>
      </c>
      <c r="B321" s="61" t="s">
        <v>1229</v>
      </c>
      <c r="C321" s="61" t="s">
        <v>1230</v>
      </c>
      <c r="D321" s="61" t="s">
        <v>1194</v>
      </c>
    </row>
    <row r="322" spans="1:4" hidden="1" x14ac:dyDescent="0.15">
      <c r="A322" s="61">
        <v>2354</v>
      </c>
      <c r="B322" s="61" t="s">
        <v>1231</v>
      </c>
      <c r="C322" s="61" t="s">
        <v>1232</v>
      </c>
      <c r="D322" s="61" t="s">
        <v>1194</v>
      </c>
    </row>
    <row r="323" spans="1:4" hidden="1" x14ac:dyDescent="0.15">
      <c r="A323" s="61">
        <v>2355</v>
      </c>
      <c r="B323" s="61" t="s">
        <v>1233</v>
      </c>
      <c r="C323" s="61" t="s">
        <v>1234</v>
      </c>
      <c r="D323" s="61" t="s">
        <v>1194</v>
      </c>
    </row>
    <row r="324" spans="1:4" hidden="1" x14ac:dyDescent="0.15">
      <c r="A324" s="61">
        <v>2356</v>
      </c>
      <c r="B324" s="61" t="s">
        <v>1235</v>
      </c>
      <c r="C324" s="61" t="s">
        <v>1236</v>
      </c>
      <c r="D324" s="61" t="s">
        <v>1194</v>
      </c>
    </row>
    <row r="325" spans="1:4" hidden="1" x14ac:dyDescent="0.15">
      <c r="A325" s="61">
        <v>2357</v>
      </c>
      <c r="B325" s="61" t="s">
        <v>1237</v>
      </c>
      <c r="C325" s="61" t="s">
        <v>1238</v>
      </c>
      <c r="D325" s="61" t="s">
        <v>1194</v>
      </c>
    </row>
    <row r="326" spans="1:4" hidden="1" x14ac:dyDescent="0.15">
      <c r="A326" s="61">
        <v>2358</v>
      </c>
      <c r="B326" s="61" t="s">
        <v>1239</v>
      </c>
      <c r="C326" s="61" t="s">
        <v>1240</v>
      </c>
      <c r="D326" s="61" t="s">
        <v>1194</v>
      </c>
    </row>
    <row r="327" spans="1:4" hidden="1" x14ac:dyDescent="0.15">
      <c r="A327" s="61">
        <v>2359</v>
      </c>
      <c r="B327" s="61" t="s">
        <v>1241</v>
      </c>
      <c r="C327" s="61" t="s">
        <v>1242</v>
      </c>
      <c r="D327" s="61" t="s">
        <v>1194</v>
      </c>
    </row>
    <row r="328" spans="1:4" hidden="1" x14ac:dyDescent="0.15">
      <c r="A328" s="61">
        <v>2503</v>
      </c>
      <c r="B328" s="61" t="s">
        <v>1243</v>
      </c>
      <c r="C328" s="61" t="s">
        <v>1244</v>
      </c>
      <c r="D328" s="61" t="s">
        <v>216</v>
      </c>
    </row>
    <row r="329" spans="1:4" hidden="1" x14ac:dyDescent="0.15">
      <c r="A329" s="61">
        <v>2513</v>
      </c>
      <c r="B329" s="61" t="s">
        <v>1245</v>
      </c>
      <c r="C329" s="61" t="s">
        <v>1246</v>
      </c>
      <c r="D329" s="61" t="s">
        <v>216</v>
      </c>
    </row>
    <row r="330" spans="1:4" hidden="1" x14ac:dyDescent="0.15">
      <c r="A330" s="61">
        <v>2520</v>
      </c>
      <c r="B330" s="61" t="s">
        <v>1247</v>
      </c>
      <c r="C330" s="61" t="s">
        <v>1248</v>
      </c>
      <c r="D330" s="61" t="s">
        <v>216</v>
      </c>
    </row>
    <row r="331" spans="1:4" hidden="1" x14ac:dyDescent="0.15">
      <c r="A331" s="61">
        <v>2523</v>
      </c>
      <c r="B331" s="61" t="s">
        <v>1249</v>
      </c>
      <c r="C331" s="61" t="s">
        <v>507</v>
      </c>
      <c r="D331" s="61" t="s">
        <v>216</v>
      </c>
    </row>
    <row r="332" spans="1:4" hidden="1" x14ac:dyDescent="0.15">
      <c r="A332" s="61">
        <v>2524</v>
      </c>
      <c r="B332" s="61" t="s">
        <v>1250</v>
      </c>
      <c r="C332" s="61" t="s">
        <v>508</v>
      </c>
      <c r="D332" s="61" t="s">
        <v>216</v>
      </c>
    </row>
    <row r="333" spans="1:4" hidden="1" x14ac:dyDescent="0.15">
      <c r="A333" s="61">
        <v>2525</v>
      </c>
      <c r="B333" s="61" t="s">
        <v>1251</v>
      </c>
      <c r="C333" s="61" t="s">
        <v>509</v>
      </c>
      <c r="D333" s="61" t="s">
        <v>216</v>
      </c>
    </row>
    <row r="334" spans="1:4" hidden="1" x14ac:dyDescent="0.15">
      <c r="A334" s="61">
        <v>2526</v>
      </c>
      <c r="B334" s="61" t="s">
        <v>1252</v>
      </c>
      <c r="C334" s="61" t="s">
        <v>1253</v>
      </c>
      <c r="D334" s="61" t="s">
        <v>216</v>
      </c>
    </row>
    <row r="335" spans="1:4" hidden="1" x14ac:dyDescent="0.15">
      <c r="A335" s="61">
        <v>2527</v>
      </c>
      <c r="B335" s="61" t="s">
        <v>1254</v>
      </c>
      <c r="C335" s="61" t="s">
        <v>1255</v>
      </c>
      <c r="D335" s="61" t="s">
        <v>216</v>
      </c>
    </row>
    <row r="336" spans="1:4" hidden="1" x14ac:dyDescent="0.15">
      <c r="A336" s="61">
        <v>2532</v>
      </c>
      <c r="B336" s="61" t="s">
        <v>1256</v>
      </c>
      <c r="C336" s="61" t="s">
        <v>1257</v>
      </c>
      <c r="D336" s="61" t="s">
        <v>216</v>
      </c>
    </row>
    <row r="337" spans="1:4" hidden="1" x14ac:dyDescent="0.15">
      <c r="A337" s="61">
        <v>2533</v>
      </c>
      <c r="B337" s="61" t="s">
        <v>1258</v>
      </c>
      <c r="C337" s="61" t="s">
        <v>1259</v>
      </c>
      <c r="D337" s="61" t="s">
        <v>216</v>
      </c>
    </row>
    <row r="338" spans="1:4" hidden="1" x14ac:dyDescent="0.15">
      <c r="A338" s="61">
        <v>2534</v>
      </c>
      <c r="B338" s="61" t="s">
        <v>1260</v>
      </c>
      <c r="C338" s="61" t="s">
        <v>1261</v>
      </c>
      <c r="D338" s="61" t="s">
        <v>216</v>
      </c>
    </row>
    <row r="339" spans="1:4" hidden="1" x14ac:dyDescent="0.15">
      <c r="A339" s="61">
        <v>2535</v>
      </c>
      <c r="B339" s="61" t="s">
        <v>1262</v>
      </c>
      <c r="C339" s="61" t="s">
        <v>1263</v>
      </c>
      <c r="D339" s="61" t="s">
        <v>216</v>
      </c>
    </row>
    <row r="340" spans="1:4" hidden="1" x14ac:dyDescent="0.15">
      <c r="A340" s="61">
        <v>2536</v>
      </c>
      <c r="B340" s="61" t="s">
        <v>1264</v>
      </c>
      <c r="C340" s="61" t="s">
        <v>1265</v>
      </c>
      <c r="D340" s="61" t="s">
        <v>216</v>
      </c>
    </row>
    <row r="341" spans="1:4" hidden="1" x14ac:dyDescent="0.15">
      <c r="A341" s="61">
        <v>2537</v>
      </c>
      <c r="B341" s="61" t="s">
        <v>1266</v>
      </c>
      <c r="C341" s="61" t="s">
        <v>1267</v>
      </c>
      <c r="D341" s="61" t="s">
        <v>216</v>
      </c>
    </row>
    <row r="342" spans="1:4" hidden="1" x14ac:dyDescent="0.15">
      <c r="A342" s="61">
        <v>2538</v>
      </c>
      <c r="B342" s="61" t="s">
        <v>1268</v>
      </c>
      <c r="C342" s="61" t="s">
        <v>1269</v>
      </c>
      <c r="D342" s="61" t="s">
        <v>216</v>
      </c>
    </row>
    <row r="343" spans="1:4" hidden="1" x14ac:dyDescent="0.15">
      <c r="A343" s="61">
        <v>2539</v>
      </c>
      <c r="B343" s="61" t="s">
        <v>1270</v>
      </c>
      <c r="C343" s="61" t="s">
        <v>1271</v>
      </c>
      <c r="D343" s="61" t="s">
        <v>216</v>
      </c>
    </row>
    <row r="344" spans="1:4" hidden="1" x14ac:dyDescent="0.15">
      <c r="A344" s="61">
        <v>2540</v>
      </c>
      <c r="B344" s="61" t="s">
        <v>1272</v>
      </c>
      <c r="C344" s="61" t="s">
        <v>1273</v>
      </c>
      <c r="D344" s="61" t="s">
        <v>216</v>
      </c>
    </row>
    <row r="345" spans="1:4" hidden="1" x14ac:dyDescent="0.15">
      <c r="A345" s="61">
        <v>2541</v>
      </c>
      <c r="B345" s="61" t="s">
        <v>1274</v>
      </c>
      <c r="C345" s="61" t="s">
        <v>1275</v>
      </c>
      <c r="D345" s="61" t="s">
        <v>216</v>
      </c>
    </row>
    <row r="346" spans="1:4" hidden="1" x14ac:dyDescent="0.15">
      <c r="A346" s="61">
        <v>2542</v>
      </c>
      <c r="B346" s="61" t="s">
        <v>1276</v>
      </c>
      <c r="C346" s="61" t="s">
        <v>1277</v>
      </c>
      <c r="D346" s="61" t="s">
        <v>216</v>
      </c>
    </row>
    <row r="347" spans="1:4" hidden="1" x14ac:dyDescent="0.15">
      <c r="A347" s="61">
        <v>2601</v>
      </c>
      <c r="B347" s="61" t="s">
        <v>1278</v>
      </c>
      <c r="C347" s="61" t="s">
        <v>1279</v>
      </c>
      <c r="D347" s="61" t="s">
        <v>236</v>
      </c>
    </row>
    <row r="348" spans="1:4" hidden="1" x14ac:dyDescent="0.15">
      <c r="A348" s="61">
        <v>2602</v>
      </c>
      <c r="B348" s="61" t="s">
        <v>1280</v>
      </c>
      <c r="C348" s="61" t="s">
        <v>578</v>
      </c>
      <c r="D348" s="61" t="s">
        <v>236</v>
      </c>
    </row>
    <row r="349" spans="1:4" hidden="1" x14ac:dyDescent="0.15">
      <c r="A349" s="61">
        <v>2603</v>
      </c>
      <c r="B349" s="61" t="s">
        <v>1281</v>
      </c>
      <c r="C349" s="61" t="s">
        <v>359</v>
      </c>
      <c r="D349" s="61" t="s">
        <v>236</v>
      </c>
    </row>
    <row r="350" spans="1:4" hidden="1" x14ac:dyDescent="0.15">
      <c r="A350" s="61">
        <v>2604</v>
      </c>
      <c r="B350" s="61" t="s">
        <v>1282</v>
      </c>
      <c r="C350" s="61" t="s">
        <v>1283</v>
      </c>
      <c r="D350" s="61" t="s">
        <v>236</v>
      </c>
    </row>
    <row r="351" spans="1:4" hidden="1" x14ac:dyDescent="0.15">
      <c r="A351" s="61">
        <v>2605</v>
      </c>
      <c r="B351" s="61" t="s">
        <v>1284</v>
      </c>
      <c r="C351" s="61" t="s">
        <v>1285</v>
      </c>
      <c r="D351" s="61" t="s">
        <v>236</v>
      </c>
    </row>
    <row r="352" spans="1:4" hidden="1" x14ac:dyDescent="0.15">
      <c r="A352" s="61">
        <v>2606</v>
      </c>
      <c r="B352" s="61" t="s">
        <v>1286</v>
      </c>
      <c r="C352" s="61" t="s">
        <v>1287</v>
      </c>
      <c r="D352" s="61" t="s">
        <v>236</v>
      </c>
    </row>
    <row r="353" spans="1:4" hidden="1" x14ac:dyDescent="0.15">
      <c r="A353" s="61">
        <v>2607</v>
      </c>
      <c r="B353" s="61" t="s">
        <v>1288</v>
      </c>
      <c r="C353" s="61" t="s">
        <v>1289</v>
      </c>
      <c r="D353" s="61" t="s">
        <v>236</v>
      </c>
    </row>
    <row r="354" spans="1:4" hidden="1" x14ac:dyDescent="0.15">
      <c r="A354" s="61">
        <v>2608</v>
      </c>
      <c r="B354" s="61" t="s">
        <v>1290</v>
      </c>
      <c r="C354" s="61" t="s">
        <v>1291</v>
      </c>
      <c r="D354" s="61" t="s">
        <v>236</v>
      </c>
    </row>
    <row r="355" spans="1:4" hidden="1" x14ac:dyDescent="0.15">
      <c r="A355" s="61">
        <v>2609</v>
      </c>
      <c r="B355" s="61" t="s">
        <v>1292</v>
      </c>
      <c r="C355" s="61" t="s">
        <v>1293</v>
      </c>
      <c r="D355" s="61" t="s">
        <v>236</v>
      </c>
    </row>
    <row r="356" spans="1:4" hidden="1" x14ac:dyDescent="0.15">
      <c r="A356" s="61">
        <v>2610</v>
      </c>
      <c r="B356" s="61" t="s">
        <v>1294</v>
      </c>
      <c r="C356" s="61" t="s">
        <v>1295</v>
      </c>
      <c r="D356" s="61" t="s">
        <v>236</v>
      </c>
    </row>
    <row r="357" spans="1:4" hidden="1" x14ac:dyDescent="0.15">
      <c r="A357" s="61">
        <v>2671</v>
      </c>
      <c r="B357" s="61" t="s">
        <v>1296</v>
      </c>
      <c r="C357" s="61" t="s">
        <v>510</v>
      </c>
      <c r="D357" s="61" t="s">
        <v>236</v>
      </c>
    </row>
    <row r="358" spans="1:4" hidden="1" x14ac:dyDescent="0.15">
      <c r="A358" s="61">
        <v>2672</v>
      </c>
      <c r="B358" s="61" t="s">
        <v>1297</v>
      </c>
      <c r="C358" s="61" t="s">
        <v>511</v>
      </c>
      <c r="D358" s="61" t="s">
        <v>236</v>
      </c>
    </row>
    <row r="359" spans="1:4" hidden="1" x14ac:dyDescent="0.15">
      <c r="A359" s="61">
        <v>2673</v>
      </c>
      <c r="B359" s="61" t="s">
        <v>1298</v>
      </c>
      <c r="C359" s="61" t="s">
        <v>512</v>
      </c>
      <c r="D359" s="61" t="s">
        <v>236</v>
      </c>
    </row>
    <row r="360" spans="1:4" hidden="1" x14ac:dyDescent="0.15">
      <c r="A360" s="61">
        <v>2674</v>
      </c>
      <c r="B360" s="61" t="s">
        <v>1299</v>
      </c>
      <c r="C360" s="61" t="s">
        <v>513</v>
      </c>
      <c r="D360" s="61" t="s">
        <v>236</v>
      </c>
    </row>
    <row r="361" spans="1:4" hidden="1" x14ac:dyDescent="0.15">
      <c r="A361" s="61">
        <v>2675</v>
      </c>
      <c r="B361" s="61" t="s">
        <v>1300</v>
      </c>
      <c r="C361" s="61" t="s">
        <v>514</v>
      </c>
      <c r="D361" s="61" t="s">
        <v>236</v>
      </c>
    </row>
    <row r="362" spans="1:4" hidden="1" x14ac:dyDescent="0.15">
      <c r="A362" s="61">
        <v>2676</v>
      </c>
      <c r="B362" s="61" t="s">
        <v>1301</v>
      </c>
      <c r="C362" s="61" t="s">
        <v>515</v>
      </c>
      <c r="D362" s="61" t="s">
        <v>236</v>
      </c>
    </row>
    <row r="363" spans="1:4" hidden="1" x14ac:dyDescent="0.15">
      <c r="A363" s="61">
        <v>2677</v>
      </c>
      <c r="B363" s="61" t="s">
        <v>1302</v>
      </c>
      <c r="C363" s="61" t="s">
        <v>516</v>
      </c>
      <c r="D363" s="61" t="s">
        <v>236</v>
      </c>
    </row>
    <row r="364" spans="1:4" hidden="1" x14ac:dyDescent="0.15">
      <c r="A364" s="61">
        <v>2679</v>
      </c>
      <c r="B364" s="61" t="s">
        <v>1303</v>
      </c>
      <c r="C364" s="61" t="s">
        <v>517</v>
      </c>
      <c r="D364" s="61" t="s">
        <v>236</v>
      </c>
    </row>
    <row r="365" spans="1:4" hidden="1" x14ac:dyDescent="0.15">
      <c r="A365" s="61">
        <v>2680</v>
      </c>
      <c r="B365" s="61" t="s">
        <v>1304</v>
      </c>
      <c r="C365" s="61" t="s">
        <v>518</v>
      </c>
      <c r="D365" s="61" t="s">
        <v>236</v>
      </c>
    </row>
    <row r="366" spans="1:4" hidden="1" x14ac:dyDescent="0.15">
      <c r="A366" s="61">
        <v>2681</v>
      </c>
      <c r="B366" s="61" t="s">
        <v>1305</v>
      </c>
      <c r="C366" s="61" t="s">
        <v>519</v>
      </c>
      <c r="D366" s="61" t="s">
        <v>236</v>
      </c>
    </row>
    <row r="367" spans="1:4" hidden="1" x14ac:dyDescent="0.15">
      <c r="A367" s="61">
        <v>2683</v>
      </c>
      <c r="B367" s="61" t="s">
        <v>1306</v>
      </c>
      <c r="C367" s="61" t="s">
        <v>520</v>
      </c>
      <c r="D367" s="61" t="s">
        <v>236</v>
      </c>
    </row>
    <row r="368" spans="1:4" hidden="1" x14ac:dyDescent="0.15">
      <c r="A368" s="61">
        <v>2684</v>
      </c>
      <c r="B368" s="61" t="s">
        <v>1307</v>
      </c>
      <c r="C368" s="61" t="s">
        <v>521</v>
      </c>
      <c r="D368" s="61" t="s">
        <v>236</v>
      </c>
    </row>
    <row r="369" spans="1:4" hidden="1" x14ac:dyDescent="0.15">
      <c r="A369" s="61">
        <v>2685</v>
      </c>
      <c r="B369" s="61" t="s">
        <v>1308</v>
      </c>
      <c r="C369" s="61" t="s">
        <v>522</v>
      </c>
      <c r="D369" s="61" t="s">
        <v>236</v>
      </c>
    </row>
    <row r="370" spans="1:4" hidden="1" x14ac:dyDescent="0.15">
      <c r="A370" s="61">
        <v>2686</v>
      </c>
      <c r="B370" s="61" t="s">
        <v>1309</v>
      </c>
      <c r="C370" s="61" t="s">
        <v>523</v>
      </c>
      <c r="D370" s="61" t="s">
        <v>236</v>
      </c>
    </row>
    <row r="371" spans="1:4" hidden="1" x14ac:dyDescent="0.15">
      <c r="A371" s="61">
        <v>2687</v>
      </c>
      <c r="B371" s="61" t="s">
        <v>1310</v>
      </c>
      <c r="C371" s="61" t="s">
        <v>524</v>
      </c>
      <c r="D371" s="61" t="s">
        <v>236</v>
      </c>
    </row>
    <row r="372" spans="1:4" hidden="1" x14ac:dyDescent="0.15">
      <c r="A372" s="61">
        <v>2688</v>
      </c>
      <c r="B372" s="61" t="s">
        <v>1311</v>
      </c>
      <c r="C372" s="61" t="s">
        <v>1312</v>
      </c>
      <c r="D372" s="61" t="s">
        <v>236</v>
      </c>
    </row>
    <row r="373" spans="1:4" hidden="1" x14ac:dyDescent="0.15">
      <c r="A373" s="61">
        <v>2689</v>
      </c>
      <c r="B373" s="61" t="s">
        <v>1313</v>
      </c>
      <c r="C373" s="61" t="s">
        <v>1314</v>
      </c>
      <c r="D373" s="61" t="s">
        <v>236</v>
      </c>
    </row>
    <row r="374" spans="1:4" hidden="1" x14ac:dyDescent="0.15">
      <c r="A374" s="61">
        <v>2690</v>
      </c>
      <c r="B374" s="61" t="s">
        <v>1315</v>
      </c>
      <c r="C374" s="61" t="s">
        <v>1316</v>
      </c>
      <c r="D374" s="61" t="s">
        <v>236</v>
      </c>
    </row>
    <row r="375" spans="1:4" hidden="1" x14ac:dyDescent="0.15">
      <c r="A375" s="61">
        <v>2692</v>
      </c>
      <c r="B375" s="61" t="s">
        <v>1317</v>
      </c>
      <c r="C375" s="61" t="s">
        <v>1318</v>
      </c>
      <c r="D375" s="61" t="s">
        <v>236</v>
      </c>
    </row>
    <row r="376" spans="1:4" hidden="1" x14ac:dyDescent="0.15">
      <c r="A376" s="61">
        <v>2693</v>
      </c>
      <c r="B376" s="61" t="s">
        <v>1319</v>
      </c>
      <c r="C376" s="61" t="s">
        <v>1320</v>
      </c>
      <c r="D376" s="61" t="s">
        <v>236</v>
      </c>
    </row>
    <row r="377" spans="1:4" hidden="1" x14ac:dyDescent="0.15">
      <c r="A377" s="61">
        <v>2694</v>
      </c>
      <c r="B377" s="61" t="s">
        <v>1321</v>
      </c>
      <c r="C377" s="61" t="s">
        <v>1322</v>
      </c>
      <c r="D377" s="61" t="s">
        <v>236</v>
      </c>
    </row>
    <row r="378" spans="1:4" hidden="1" x14ac:dyDescent="0.15">
      <c r="A378" s="61">
        <v>2695</v>
      </c>
      <c r="B378" s="61" t="s">
        <v>1323</v>
      </c>
      <c r="C378" s="61" t="s">
        <v>1324</v>
      </c>
      <c r="D378" s="61" t="s">
        <v>236</v>
      </c>
    </row>
    <row r="379" spans="1:4" hidden="1" x14ac:dyDescent="0.15">
      <c r="A379" s="61">
        <v>2696</v>
      </c>
      <c r="B379" s="61" t="s">
        <v>1325</v>
      </c>
      <c r="C379" s="61" t="s">
        <v>1326</v>
      </c>
      <c r="D379" s="61" t="s">
        <v>236</v>
      </c>
    </row>
    <row r="380" spans="1:4" hidden="1" x14ac:dyDescent="0.15">
      <c r="A380" s="61">
        <v>2697</v>
      </c>
      <c r="B380" s="61" t="s">
        <v>1327</v>
      </c>
      <c r="C380" s="61" t="s">
        <v>1328</v>
      </c>
      <c r="D380" s="61" t="s">
        <v>236</v>
      </c>
    </row>
    <row r="381" spans="1:4" hidden="1" x14ac:dyDescent="0.15">
      <c r="A381" s="61">
        <v>2698</v>
      </c>
      <c r="B381" s="61" t="s">
        <v>1329</v>
      </c>
      <c r="C381" s="61" t="s">
        <v>1330</v>
      </c>
      <c r="D381" s="61" t="s">
        <v>236</v>
      </c>
    </row>
    <row r="382" spans="1:4" hidden="1" x14ac:dyDescent="0.15">
      <c r="A382" s="61">
        <v>2699</v>
      </c>
      <c r="B382" s="61" t="s">
        <v>1331</v>
      </c>
      <c r="C382" s="61" t="s">
        <v>1332</v>
      </c>
      <c r="D382" s="61" t="s">
        <v>236</v>
      </c>
    </row>
    <row r="383" spans="1:4" hidden="1" x14ac:dyDescent="0.15">
      <c r="A383" s="61">
        <v>3032</v>
      </c>
      <c r="B383" s="61" t="s">
        <v>1333</v>
      </c>
      <c r="C383" s="61" t="s">
        <v>347</v>
      </c>
      <c r="D383" s="61" t="s">
        <v>218</v>
      </c>
    </row>
    <row r="384" spans="1:4" hidden="1" x14ac:dyDescent="0.15">
      <c r="A384" s="61">
        <v>3033</v>
      </c>
      <c r="B384" s="61" t="s">
        <v>1334</v>
      </c>
      <c r="C384" s="61" t="s">
        <v>525</v>
      </c>
      <c r="D384" s="61" t="s">
        <v>218</v>
      </c>
    </row>
    <row r="385" spans="1:4" hidden="1" x14ac:dyDescent="0.15">
      <c r="A385" s="61">
        <v>3034</v>
      </c>
      <c r="B385" s="61" t="s">
        <v>1335</v>
      </c>
      <c r="C385" s="61" t="s">
        <v>526</v>
      </c>
      <c r="D385" s="61" t="s">
        <v>218</v>
      </c>
    </row>
    <row r="386" spans="1:4" hidden="1" x14ac:dyDescent="0.15">
      <c r="A386" s="61">
        <v>3035</v>
      </c>
      <c r="B386" s="61" t="s">
        <v>1336</v>
      </c>
      <c r="C386" s="61" t="s">
        <v>527</v>
      </c>
      <c r="D386" s="61" t="s">
        <v>218</v>
      </c>
    </row>
    <row r="387" spans="1:4" hidden="1" x14ac:dyDescent="0.15">
      <c r="A387" s="61">
        <v>3036</v>
      </c>
      <c r="B387" s="61" t="s">
        <v>1337</v>
      </c>
      <c r="C387" s="61" t="s">
        <v>528</v>
      </c>
      <c r="D387" s="61" t="s">
        <v>218</v>
      </c>
    </row>
    <row r="388" spans="1:4" hidden="1" x14ac:dyDescent="0.15">
      <c r="A388" s="61">
        <v>3037</v>
      </c>
      <c r="B388" s="61" t="s">
        <v>1338</v>
      </c>
      <c r="C388" s="61" t="s">
        <v>529</v>
      </c>
      <c r="D388" s="61" t="s">
        <v>218</v>
      </c>
    </row>
    <row r="389" spans="1:4" hidden="1" x14ac:dyDescent="0.15">
      <c r="A389" s="61">
        <v>3038</v>
      </c>
      <c r="B389" s="61" t="s">
        <v>1339</v>
      </c>
      <c r="C389" s="61" t="s">
        <v>530</v>
      </c>
      <c r="D389" s="61" t="s">
        <v>218</v>
      </c>
    </row>
    <row r="390" spans="1:4" hidden="1" x14ac:dyDescent="0.15">
      <c r="A390" s="61">
        <v>3039</v>
      </c>
      <c r="B390" s="61" t="s">
        <v>1340</v>
      </c>
      <c r="C390" s="61" t="s">
        <v>531</v>
      </c>
      <c r="D390" s="61" t="s">
        <v>218</v>
      </c>
    </row>
    <row r="391" spans="1:4" hidden="1" x14ac:dyDescent="0.15">
      <c r="A391" s="61">
        <v>3040</v>
      </c>
      <c r="B391" s="61" t="s">
        <v>1341</v>
      </c>
      <c r="C391" s="61" t="s">
        <v>532</v>
      </c>
      <c r="D391" s="61" t="s">
        <v>218</v>
      </c>
    </row>
    <row r="392" spans="1:4" hidden="1" x14ac:dyDescent="0.15">
      <c r="A392" s="61">
        <v>3041</v>
      </c>
      <c r="B392" s="61" t="s">
        <v>1342</v>
      </c>
      <c r="C392" s="61" t="s">
        <v>533</v>
      </c>
      <c r="D392" s="61" t="s">
        <v>218</v>
      </c>
    </row>
    <row r="393" spans="1:4" hidden="1" x14ac:dyDescent="0.15">
      <c r="A393" s="61">
        <v>3042</v>
      </c>
      <c r="B393" s="61" t="s">
        <v>1343</v>
      </c>
      <c r="C393" s="61" t="s">
        <v>534</v>
      </c>
      <c r="D393" s="61" t="s">
        <v>218</v>
      </c>
    </row>
    <row r="394" spans="1:4" hidden="1" x14ac:dyDescent="0.15">
      <c r="A394" s="61">
        <v>3043</v>
      </c>
      <c r="B394" s="61" t="s">
        <v>1344</v>
      </c>
      <c r="C394" s="61" t="s">
        <v>535</v>
      </c>
      <c r="D394" s="61" t="s">
        <v>218</v>
      </c>
    </row>
    <row r="395" spans="1:4" hidden="1" x14ac:dyDescent="0.15">
      <c r="A395" s="61">
        <v>3044</v>
      </c>
      <c r="B395" s="61" t="s">
        <v>1345</v>
      </c>
      <c r="C395" s="61" t="s">
        <v>536</v>
      </c>
      <c r="D395" s="61" t="s">
        <v>218</v>
      </c>
    </row>
    <row r="396" spans="1:4" hidden="1" x14ac:dyDescent="0.15">
      <c r="A396" s="61">
        <v>3045</v>
      </c>
      <c r="B396" s="61" t="s">
        <v>1346</v>
      </c>
      <c r="C396" s="61" t="s">
        <v>1347</v>
      </c>
      <c r="D396" s="61" t="s">
        <v>218</v>
      </c>
    </row>
    <row r="397" spans="1:4" hidden="1" x14ac:dyDescent="0.15">
      <c r="A397" s="61">
        <v>3046</v>
      </c>
      <c r="B397" s="61" t="s">
        <v>1348</v>
      </c>
      <c r="C397" s="61" t="s">
        <v>1349</v>
      </c>
      <c r="D397" s="61" t="s">
        <v>218</v>
      </c>
    </row>
    <row r="398" spans="1:4" hidden="1" x14ac:dyDescent="0.15">
      <c r="A398" s="61">
        <v>3047</v>
      </c>
      <c r="B398" s="61" t="s">
        <v>1350</v>
      </c>
      <c r="C398" s="61" t="s">
        <v>1351</v>
      </c>
      <c r="D398" s="61" t="s">
        <v>218</v>
      </c>
    </row>
    <row r="399" spans="1:4" hidden="1" x14ac:dyDescent="0.15">
      <c r="A399" s="61">
        <v>3048</v>
      </c>
      <c r="B399" s="61" t="s">
        <v>1352</v>
      </c>
      <c r="C399" s="61" t="s">
        <v>1353</v>
      </c>
      <c r="D399" s="61" t="s">
        <v>218</v>
      </c>
    </row>
    <row r="400" spans="1:4" hidden="1" x14ac:dyDescent="0.15">
      <c r="A400" s="61">
        <v>3049</v>
      </c>
      <c r="B400" s="61" t="s">
        <v>1354</v>
      </c>
      <c r="C400" s="61" t="s">
        <v>1355</v>
      </c>
      <c r="D400" s="61" t="s">
        <v>218</v>
      </c>
    </row>
    <row r="401" spans="1:4" hidden="1" x14ac:dyDescent="0.15">
      <c r="A401" s="61">
        <v>3050</v>
      </c>
      <c r="B401" s="61" t="s">
        <v>1356</v>
      </c>
      <c r="C401" s="61" t="s">
        <v>1357</v>
      </c>
      <c r="D401" s="61" t="s">
        <v>218</v>
      </c>
    </row>
    <row r="402" spans="1:4" hidden="1" x14ac:dyDescent="0.15">
      <c r="A402" s="61">
        <v>3051</v>
      </c>
      <c r="B402" s="61" t="s">
        <v>1358</v>
      </c>
      <c r="C402" s="61" t="s">
        <v>1359</v>
      </c>
      <c r="D402" s="61" t="s">
        <v>218</v>
      </c>
    </row>
    <row r="403" spans="1:4" hidden="1" x14ac:dyDescent="0.15">
      <c r="A403" s="61">
        <v>3052</v>
      </c>
      <c r="B403" s="61" t="s">
        <v>1360</v>
      </c>
      <c r="C403" s="61" t="s">
        <v>1361</v>
      </c>
      <c r="D403" s="61" t="s">
        <v>218</v>
      </c>
    </row>
    <row r="404" spans="1:4" hidden="1" x14ac:dyDescent="0.15">
      <c r="A404" s="61">
        <v>3053</v>
      </c>
      <c r="B404" s="61" t="s">
        <v>1362</v>
      </c>
      <c r="C404" s="61" t="s">
        <v>1363</v>
      </c>
      <c r="D404" s="61" t="s">
        <v>218</v>
      </c>
    </row>
    <row r="405" spans="1:4" hidden="1" x14ac:dyDescent="0.15">
      <c r="A405" s="61">
        <v>3054</v>
      </c>
      <c r="B405" s="61" t="s">
        <v>1364</v>
      </c>
      <c r="C405" s="61" t="s">
        <v>1365</v>
      </c>
      <c r="D405" s="61" t="s">
        <v>218</v>
      </c>
    </row>
    <row r="406" spans="1:4" hidden="1" x14ac:dyDescent="0.15">
      <c r="A406" s="61">
        <v>3055</v>
      </c>
      <c r="B406" s="61" t="s">
        <v>1366</v>
      </c>
      <c r="C406" s="61" t="s">
        <v>1367</v>
      </c>
      <c r="D406" s="61" t="s">
        <v>218</v>
      </c>
    </row>
    <row r="407" spans="1:4" hidden="1" x14ac:dyDescent="0.15">
      <c r="A407" s="61">
        <v>3056</v>
      </c>
      <c r="B407" s="61" t="s">
        <v>1368</v>
      </c>
      <c r="C407" s="61" t="s">
        <v>1369</v>
      </c>
      <c r="D407" s="61" t="s">
        <v>218</v>
      </c>
    </row>
    <row r="408" spans="1:4" hidden="1" x14ac:dyDescent="0.15">
      <c r="A408" s="61">
        <v>3151</v>
      </c>
      <c r="B408" s="61" t="s">
        <v>1370</v>
      </c>
      <c r="C408" s="61" t="s">
        <v>537</v>
      </c>
      <c r="D408" s="61" t="s">
        <v>219</v>
      </c>
    </row>
    <row r="409" spans="1:4" hidden="1" x14ac:dyDescent="0.15">
      <c r="A409" s="61">
        <v>3152</v>
      </c>
      <c r="B409" s="61" t="s">
        <v>1371</v>
      </c>
      <c r="C409" s="61" t="s">
        <v>538</v>
      </c>
      <c r="D409" s="61" t="s">
        <v>219</v>
      </c>
    </row>
    <row r="410" spans="1:4" hidden="1" x14ac:dyDescent="0.15">
      <c r="A410" s="61">
        <v>3153</v>
      </c>
      <c r="B410" s="61" t="s">
        <v>1372</v>
      </c>
      <c r="C410" s="61" t="s">
        <v>539</v>
      </c>
      <c r="D410" s="61" t="s">
        <v>219</v>
      </c>
    </row>
    <row r="411" spans="1:4" hidden="1" x14ac:dyDescent="0.15">
      <c r="A411" s="61">
        <v>3154</v>
      </c>
      <c r="B411" s="61" t="s">
        <v>1373</v>
      </c>
      <c r="C411" s="61" t="s">
        <v>1374</v>
      </c>
      <c r="D411" s="61" t="s">
        <v>219</v>
      </c>
    </row>
    <row r="412" spans="1:4" hidden="1" x14ac:dyDescent="0.15">
      <c r="A412" s="61">
        <v>3155</v>
      </c>
      <c r="B412" s="61" t="s">
        <v>1375</v>
      </c>
      <c r="C412" s="61" t="s">
        <v>1376</v>
      </c>
      <c r="D412" s="61" t="s">
        <v>219</v>
      </c>
    </row>
    <row r="413" spans="1:4" hidden="1" x14ac:dyDescent="0.15">
      <c r="A413" s="61">
        <v>3156</v>
      </c>
      <c r="B413" s="61" t="s">
        <v>1377</v>
      </c>
      <c r="C413" s="61" t="s">
        <v>1378</v>
      </c>
      <c r="D413" s="61" t="s">
        <v>219</v>
      </c>
    </row>
    <row r="414" spans="1:4" hidden="1" x14ac:dyDescent="0.15">
      <c r="A414" s="61">
        <v>3157</v>
      </c>
      <c r="B414" s="61" t="s">
        <v>1379</v>
      </c>
      <c r="C414" s="61" t="s">
        <v>1380</v>
      </c>
      <c r="D414" s="61" t="s">
        <v>219</v>
      </c>
    </row>
    <row r="415" spans="1:4" hidden="1" x14ac:dyDescent="0.15">
      <c r="A415" s="61">
        <v>3158</v>
      </c>
      <c r="B415" s="61" t="s">
        <v>1381</v>
      </c>
      <c r="C415" s="61" t="s">
        <v>1382</v>
      </c>
      <c r="D415" s="61" t="s">
        <v>219</v>
      </c>
    </row>
    <row r="416" spans="1:4" hidden="1" x14ac:dyDescent="0.15">
      <c r="A416" s="61">
        <v>3159</v>
      </c>
      <c r="B416" s="61" t="s">
        <v>1383</v>
      </c>
      <c r="C416" s="61" t="s">
        <v>1384</v>
      </c>
      <c r="D416" s="61" t="s">
        <v>219</v>
      </c>
    </row>
    <row r="417" spans="1:4" hidden="1" x14ac:dyDescent="0.15">
      <c r="A417" s="61">
        <v>3244</v>
      </c>
      <c r="B417" s="61" t="s">
        <v>1385</v>
      </c>
      <c r="C417" s="61" t="s">
        <v>540</v>
      </c>
      <c r="D417" s="61" t="s">
        <v>220</v>
      </c>
    </row>
    <row r="418" spans="1:4" hidden="1" x14ac:dyDescent="0.15">
      <c r="A418" s="61">
        <v>3245</v>
      </c>
      <c r="B418" s="61" t="s">
        <v>1386</v>
      </c>
      <c r="C418" s="61" t="s">
        <v>541</v>
      </c>
      <c r="D418" s="61" t="s">
        <v>220</v>
      </c>
    </row>
    <row r="419" spans="1:4" hidden="1" x14ac:dyDescent="0.15">
      <c r="A419" s="61">
        <v>3246</v>
      </c>
      <c r="B419" s="61" t="s">
        <v>1387</v>
      </c>
      <c r="C419" s="61" t="s">
        <v>542</v>
      </c>
      <c r="D419" s="61" t="s">
        <v>220</v>
      </c>
    </row>
    <row r="420" spans="1:4" hidden="1" x14ac:dyDescent="0.15">
      <c r="A420" s="61">
        <v>3249</v>
      </c>
      <c r="B420" s="61" t="s">
        <v>1388</v>
      </c>
      <c r="C420" s="61" t="s">
        <v>543</v>
      </c>
      <c r="D420" s="61" t="s">
        <v>220</v>
      </c>
    </row>
    <row r="421" spans="1:4" hidden="1" x14ac:dyDescent="0.15">
      <c r="A421" s="61">
        <v>3250</v>
      </c>
      <c r="B421" s="61" t="s">
        <v>1389</v>
      </c>
      <c r="C421" s="61" t="s">
        <v>544</v>
      </c>
      <c r="D421" s="61" t="s">
        <v>220</v>
      </c>
    </row>
    <row r="422" spans="1:4" hidden="1" x14ac:dyDescent="0.15">
      <c r="A422" s="61">
        <v>3251</v>
      </c>
      <c r="B422" s="61" t="s">
        <v>1390</v>
      </c>
      <c r="C422" s="61" t="s">
        <v>1391</v>
      </c>
      <c r="D422" s="61" t="s">
        <v>220</v>
      </c>
    </row>
    <row r="423" spans="1:4" hidden="1" x14ac:dyDescent="0.15">
      <c r="A423" s="61">
        <v>3252</v>
      </c>
      <c r="B423" s="61" t="s">
        <v>1392</v>
      </c>
      <c r="C423" s="61" t="s">
        <v>1393</v>
      </c>
      <c r="D423" s="61" t="s">
        <v>220</v>
      </c>
    </row>
    <row r="424" spans="1:4" hidden="1" x14ac:dyDescent="0.15">
      <c r="A424" s="61">
        <v>3253</v>
      </c>
      <c r="B424" s="61" t="s">
        <v>1394</v>
      </c>
      <c r="C424" s="61" t="s">
        <v>1395</v>
      </c>
      <c r="D424" s="61" t="s">
        <v>220</v>
      </c>
    </row>
    <row r="425" spans="1:4" hidden="1" x14ac:dyDescent="0.15">
      <c r="A425" s="61">
        <v>3254</v>
      </c>
      <c r="B425" s="61" t="s">
        <v>1396</v>
      </c>
      <c r="C425" s="61" t="s">
        <v>1397</v>
      </c>
      <c r="D425" s="61" t="s">
        <v>220</v>
      </c>
    </row>
    <row r="426" spans="1:4" hidden="1" x14ac:dyDescent="0.15">
      <c r="A426" s="61">
        <v>3255</v>
      </c>
      <c r="B426" s="61" t="s">
        <v>1398</v>
      </c>
      <c r="C426" s="61" t="s">
        <v>1399</v>
      </c>
      <c r="D426" s="61" t="s">
        <v>220</v>
      </c>
    </row>
    <row r="427" spans="1:4" hidden="1" x14ac:dyDescent="0.15">
      <c r="A427" s="61">
        <v>3256</v>
      </c>
      <c r="B427" s="61" t="s">
        <v>1400</v>
      </c>
      <c r="C427" s="61" t="s">
        <v>1401</v>
      </c>
      <c r="D427" s="61" t="s">
        <v>220</v>
      </c>
    </row>
    <row r="428" spans="1:4" hidden="1" x14ac:dyDescent="0.15">
      <c r="A428" s="61">
        <v>3257</v>
      </c>
      <c r="B428" s="61" t="s">
        <v>1402</v>
      </c>
      <c r="C428" s="61" t="s">
        <v>1403</v>
      </c>
      <c r="D428" s="61" t="s">
        <v>220</v>
      </c>
    </row>
    <row r="429" spans="1:4" hidden="1" x14ac:dyDescent="0.15">
      <c r="A429" s="61">
        <v>3258</v>
      </c>
      <c r="B429" s="61" t="s">
        <v>1404</v>
      </c>
      <c r="C429" s="61" t="s">
        <v>1405</v>
      </c>
      <c r="D429" s="61" t="s">
        <v>220</v>
      </c>
    </row>
    <row r="430" spans="1:4" hidden="1" x14ac:dyDescent="0.15">
      <c r="A430" s="61">
        <v>3259</v>
      </c>
      <c r="B430" s="61" t="s">
        <v>1406</v>
      </c>
      <c r="C430" s="61" t="s">
        <v>1407</v>
      </c>
      <c r="D430" s="61" t="s">
        <v>220</v>
      </c>
    </row>
    <row r="431" spans="1:4" hidden="1" x14ac:dyDescent="0.15">
      <c r="A431" s="61">
        <v>3331</v>
      </c>
      <c r="B431" s="61" t="s">
        <v>1408</v>
      </c>
      <c r="C431" s="61" t="s">
        <v>545</v>
      </c>
      <c r="D431" s="61" t="s">
        <v>221</v>
      </c>
    </row>
    <row r="432" spans="1:4" hidden="1" x14ac:dyDescent="0.15">
      <c r="A432" s="61">
        <v>3332</v>
      </c>
      <c r="B432" s="61" t="s">
        <v>1409</v>
      </c>
      <c r="C432" s="61" t="s">
        <v>546</v>
      </c>
      <c r="D432" s="61" t="s">
        <v>221</v>
      </c>
    </row>
    <row r="433" spans="1:4" hidden="1" x14ac:dyDescent="0.15">
      <c r="A433" s="61">
        <v>3333</v>
      </c>
      <c r="B433" s="61" t="s">
        <v>1410</v>
      </c>
      <c r="C433" s="61" t="s">
        <v>547</v>
      </c>
      <c r="D433" s="61" t="s">
        <v>221</v>
      </c>
    </row>
    <row r="434" spans="1:4" hidden="1" x14ac:dyDescent="0.15">
      <c r="A434" s="61">
        <v>3334</v>
      </c>
      <c r="B434" s="61" t="s">
        <v>1411</v>
      </c>
      <c r="C434" s="61" t="s">
        <v>548</v>
      </c>
      <c r="D434" s="61" t="s">
        <v>221</v>
      </c>
    </row>
    <row r="435" spans="1:4" hidden="1" x14ac:dyDescent="0.15">
      <c r="A435" s="61">
        <v>3335</v>
      </c>
      <c r="B435" s="61" t="s">
        <v>1412</v>
      </c>
      <c r="C435" s="61" t="s">
        <v>549</v>
      </c>
      <c r="D435" s="61" t="s">
        <v>221</v>
      </c>
    </row>
    <row r="436" spans="1:4" hidden="1" x14ac:dyDescent="0.15">
      <c r="A436" s="61">
        <v>3336</v>
      </c>
      <c r="B436" s="61" t="s">
        <v>1413</v>
      </c>
      <c r="C436" s="61" t="s">
        <v>550</v>
      </c>
      <c r="D436" s="61" t="s">
        <v>221</v>
      </c>
    </row>
    <row r="437" spans="1:4" hidden="1" x14ac:dyDescent="0.15">
      <c r="A437" s="61">
        <v>3337</v>
      </c>
      <c r="B437" s="61" t="s">
        <v>1414</v>
      </c>
      <c r="C437" s="61" t="s">
        <v>551</v>
      </c>
      <c r="D437" s="61" t="s">
        <v>221</v>
      </c>
    </row>
    <row r="438" spans="1:4" hidden="1" x14ac:dyDescent="0.15">
      <c r="A438" s="61">
        <v>3338</v>
      </c>
      <c r="B438" s="61" t="s">
        <v>1415</v>
      </c>
      <c r="C438" s="61" t="s">
        <v>1416</v>
      </c>
      <c r="D438" s="61" t="s">
        <v>221</v>
      </c>
    </row>
    <row r="439" spans="1:4" hidden="1" x14ac:dyDescent="0.15">
      <c r="A439" s="61">
        <v>3339</v>
      </c>
      <c r="B439" s="61" t="s">
        <v>1417</v>
      </c>
      <c r="C439" s="61" t="s">
        <v>1418</v>
      </c>
      <c r="D439" s="61" t="s">
        <v>221</v>
      </c>
    </row>
    <row r="440" spans="1:4" hidden="1" x14ac:dyDescent="0.15">
      <c r="A440" s="61">
        <v>3340</v>
      </c>
      <c r="B440" s="61" t="s">
        <v>1419</v>
      </c>
      <c r="C440" s="61" t="s">
        <v>1420</v>
      </c>
      <c r="D440" s="61" t="s">
        <v>221</v>
      </c>
    </row>
    <row r="441" spans="1:4" hidden="1" x14ac:dyDescent="0.15">
      <c r="A441" s="61">
        <v>3341</v>
      </c>
      <c r="B441" s="61" t="s">
        <v>1421</v>
      </c>
      <c r="C441" s="61" t="s">
        <v>1422</v>
      </c>
      <c r="D441" s="61" t="s">
        <v>221</v>
      </c>
    </row>
    <row r="442" spans="1:4" hidden="1" x14ac:dyDescent="0.15">
      <c r="A442" s="61">
        <v>3342</v>
      </c>
      <c r="B442" s="61" t="s">
        <v>1423</v>
      </c>
      <c r="C442" s="61" t="s">
        <v>1424</v>
      </c>
      <c r="D442" s="61" t="s">
        <v>221</v>
      </c>
    </row>
    <row r="443" spans="1:4" hidden="1" x14ac:dyDescent="0.15">
      <c r="A443" s="61">
        <v>3343</v>
      </c>
      <c r="B443" s="61" t="s">
        <v>1425</v>
      </c>
      <c r="C443" s="61" t="s">
        <v>1426</v>
      </c>
      <c r="D443" s="61" t="s">
        <v>221</v>
      </c>
    </row>
    <row r="444" spans="1:4" hidden="1" x14ac:dyDescent="0.15">
      <c r="A444" s="61">
        <v>3344</v>
      </c>
      <c r="B444" s="61" t="s">
        <v>1427</v>
      </c>
      <c r="C444" s="61" t="s">
        <v>1428</v>
      </c>
      <c r="D444" s="61" t="s">
        <v>221</v>
      </c>
    </row>
    <row r="445" spans="1:4" hidden="1" x14ac:dyDescent="0.15">
      <c r="A445" s="61">
        <v>3345</v>
      </c>
      <c r="B445" s="61" t="s">
        <v>1429</v>
      </c>
      <c r="C445" s="61" t="s">
        <v>1430</v>
      </c>
      <c r="D445" s="61" t="s">
        <v>221</v>
      </c>
    </row>
    <row r="446" spans="1:4" hidden="1" x14ac:dyDescent="0.15">
      <c r="A446" s="61">
        <v>3346</v>
      </c>
      <c r="B446" s="61" t="s">
        <v>1431</v>
      </c>
      <c r="C446" s="61" t="s">
        <v>1432</v>
      </c>
      <c r="D446" s="61" t="s">
        <v>221</v>
      </c>
    </row>
    <row r="447" spans="1:4" hidden="1" x14ac:dyDescent="0.15">
      <c r="A447" s="61">
        <v>3347</v>
      </c>
      <c r="B447" s="61" t="s">
        <v>1433</v>
      </c>
      <c r="C447" s="61" t="s">
        <v>1434</v>
      </c>
      <c r="D447" s="61" t="s">
        <v>221</v>
      </c>
    </row>
    <row r="448" spans="1:4" hidden="1" x14ac:dyDescent="0.15">
      <c r="A448" s="61">
        <v>3348</v>
      </c>
      <c r="B448" s="61" t="s">
        <v>1435</v>
      </c>
      <c r="C448" s="61" t="s">
        <v>1436</v>
      </c>
      <c r="D448" s="61" t="s">
        <v>221</v>
      </c>
    </row>
    <row r="449" spans="1:4" hidden="1" x14ac:dyDescent="0.15">
      <c r="A449" s="61">
        <v>3349</v>
      </c>
      <c r="B449" s="61" t="s">
        <v>1437</v>
      </c>
      <c r="C449" s="61" t="s">
        <v>1438</v>
      </c>
      <c r="D449" s="61" t="s">
        <v>221</v>
      </c>
    </row>
    <row r="450" spans="1:4" hidden="1" x14ac:dyDescent="0.15">
      <c r="A450" s="61">
        <v>3350</v>
      </c>
      <c r="B450" s="61" t="s">
        <v>1439</v>
      </c>
      <c r="C450" s="61" t="s">
        <v>1440</v>
      </c>
      <c r="D450" s="61" t="s">
        <v>221</v>
      </c>
    </row>
    <row r="451" spans="1:4" hidden="1" x14ac:dyDescent="0.15">
      <c r="A451" s="61">
        <v>3351</v>
      </c>
      <c r="B451" s="61" t="s">
        <v>1441</v>
      </c>
      <c r="C451" s="61" t="s">
        <v>1442</v>
      </c>
      <c r="D451" s="61" t="s">
        <v>221</v>
      </c>
    </row>
    <row r="452" spans="1:4" hidden="1" x14ac:dyDescent="0.15">
      <c r="A452" s="61">
        <v>3352</v>
      </c>
      <c r="B452" s="61" t="s">
        <v>1443</v>
      </c>
      <c r="C452" s="61" t="s">
        <v>1444</v>
      </c>
      <c r="D452" s="61" t="s">
        <v>221</v>
      </c>
    </row>
    <row r="453" spans="1:4" hidden="1" x14ac:dyDescent="0.15">
      <c r="A453" s="61">
        <v>3353</v>
      </c>
      <c r="B453" s="61" t="s">
        <v>1445</v>
      </c>
      <c r="C453" s="61" t="s">
        <v>1446</v>
      </c>
      <c r="D453" s="61" t="s">
        <v>221</v>
      </c>
    </row>
    <row r="454" spans="1:4" hidden="1" x14ac:dyDescent="0.15">
      <c r="A454" s="61">
        <v>3464</v>
      </c>
      <c r="B454" s="61" t="s">
        <v>1447</v>
      </c>
      <c r="C454" s="61" t="s">
        <v>552</v>
      </c>
      <c r="D454" s="61" t="s">
        <v>222</v>
      </c>
    </row>
    <row r="455" spans="1:4" hidden="1" x14ac:dyDescent="0.15">
      <c r="A455" s="61">
        <v>3465</v>
      </c>
      <c r="B455" s="61" t="s">
        <v>1448</v>
      </c>
      <c r="C455" s="61" t="s">
        <v>553</v>
      </c>
      <c r="D455" s="61" t="s">
        <v>222</v>
      </c>
    </row>
    <row r="456" spans="1:4" hidden="1" x14ac:dyDescent="0.15">
      <c r="A456" s="61">
        <v>3466</v>
      </c>
      <c r="B456" s="61" t="s">
        <v>1449</v>
      </c>
      <c r="C456" s="61" t="s">
        <v>554</v>
      </c>
      <c r="D456" s="61" t="s">
        <v>222</v>
      </c>
    </row>
    <row r="457" spans="1:4" hidden="1" x14ac:dyDescent="0.15">
      <c r="A457" s="61">
        <v>3467</v>
      </c>
      <c r="B457" s="61" t="s">
        <v>1450</v>
      </c>
      <c r="C457" s="61" t="s">
        <v>555</v>
      </c>
      <c r="D457" s="61" t="s">
        <v>222</v>
      </c>
    </row>
    <row r="458" spans="1:4" hidden="1" x14ac:dyDescent="0.15">
      <c r="A458" s="61">
        <v>3468</v>
      </c>
      <c r="B458" s="61" t="s">
        <v>1451</v>
      </c>
      <c r="C458" s="61" t="s">
        <v>556</v>
      </c>
      <c r="D458" s="61" t="s">
        <v>222</v>
      </c>
    </row>
    <row r="459" spans="1:4" hidden="1" x14ac:dyDescent="0.15">
      <c r="A459" s="61">
        <v>3470</v>
      </c>
      <c r="B459" s="61" t="s">
        <v>1452</v>
      </c>
      <c r="C459" s="61" t="s">
        <v>557</v>
      </c>
      <c r="D459" s="61" t="s">
        <v>222</v>
      </c>
    </row>
    <row r="460" spans="1:4" hidden="1" x14ac:dyDescent="0.15">
      <c r="A460" s="61">
        <v>3471</v>
      </c>
      <c r="B460" s="61" t="s">
        <v>1453</v>
      </c>
      <c r="C460" s="61" t="s">
        <v>558</v>
      </c>
      <c r="D460" s="61" t="s">
        <v>222</v>
      </c>
    </row>
    <row r="461" spans="1:4" hidden="1" x14ac:dyDescent="0.15">
      <c r="A461" s="61">
        <v>3472</v>
      </c>
      <c r="B461" s="61" t="s">
        <v>1454</v>
      </c>
      <c r="C461" s="61" t="s">
        <v>559</v>
      </c>
      <c r="D461" s="61" t="s">
        <v>222</v>
      </c>
    </row>
    <row r="462" spans="1:4" hidden="1" x14ac:dyDescent="0.15">
      <c r="A462" s="61">
        <v>3473</v>
      </c>
      <c r="B462" s="61" t="s">
        <v>1455</v>
      </c>
      <c r="C462" s="61" t="s">
        <v>1456</v>
      </c>
      <c r="D462" s="61" t="s">
        <v>222</v>
      </c>
    </row>
    <row r="463" spans="1:4" hidden="1" x14ac:dyDescent="0.15">
      <c r="A463" s="61">
        <v>3474</v>
      </c>
      <c r="B463" s="61" t="s">
        <v>1457</v>
      </c>
      <c r="C463" s="61" t="s">
        <v>1458</v>
      </c>
      <c r="D463" s="61" t="s">
        <v>222</v>
      </c>
    </row>
    <row r="464" spans="1:4" hidden="1" x14ac:dyDescent="0.15">
      <c r="A464" s="61">
        <v>3476</v>
      </c>
      <c r="B464" s="61" t="s">
        <v>1459</v>
      </c>
      <c r="C464" s="61" t="s">
        <v>1460</v>
      </c>
      <c r="D464" s="61" t="s">
        <v>222</v>
      </c>
    </row>
    <row r="465" spans="1:4" hidden="1" x14ac:dyDescent="0.15">
      <c r="A465" s="61">
        <v>3476</v>
      </c>
      <c r="B465" s="61" t="s">
        <v>1461</v>
      </c>
      <c r="C465" s="61" t="s">
        <v>1462</v>
      </c>
      <c r="D465" s="61" t="s">
        <v>222</v>
      </c>
    </row>
    <row r="466" spans="1:4" hidden="1" x14ac:dyDescent="0.15">
      <c r="A466" s="61">
        <v>3477</v>
      </c>
      <c r="B466" s="61" t="s">
        <v>1463</v>
      </c>
      <c r="C466" s="61" t="s">
        <v>1464</v>
      </c>
      <c r="D466" s="61" t="s">
        <v>222</v>
      </c>
    </row>
    <row r="467" spans="1:4" hidden="1" x14ac:dyDescent="0.15">
      <c r="A467" s="61">
        <v>3478</v>
      </c>
      <c r="B467" s="61" t="s">
        <v>1465</v>
      </c>
      <c r="C467" s="61" t="s">
        <v>1466</v>
      </c>
      <c r="D467" s="61" t="s">
        <v>222</v>
      </c>
    </row>
    <row r="468" spans="1:4" hidden="1" x14ac:dyDescent="0.15">
      <c r="A468" s="61">
        <v>3479</v>
      </c>
      <c r="B468" s="61" t="s">
        <v>1467</v>
      </c>
      <c r="C468" s="61" t="s">
        <v>1468</v>
      </c>
      <c r="D468" s="61" t="s">
        <v>222</v>
      </c>
    </row>
    <row r="469" spans="1:4" hidden="1" x14ac:dyDescent="0.15">
      <c r="A469" s="61">
        <v>3480</v>
      </c>
      <c r="B469" s="61" t="s">
        <v>1469</v>
      </c>
      <c r="C469" s="61" t="s">
        <v>1470</v>
      </c>
      <c r="D469" s="61" t="s">
        <v>222</v>
      </c>
    </row>
    <row r="470" spans="1:4" hidden="1" x14ac:dyDescent="0.15">
      <c r="A470" s="61">
        <v>3481</v>
      </c>
      <c r="B470" s="61" t="s">
        <v>1471</v>
      </c>
      <c r="C470" s="61" t="s">
        <v>1472</v>
      </c>
      <c r="D470" s="61" t="s">
        <v>222</v>
      </c>
    </row>
    <row r="471" spans="1:4" hidden="1" x14ac:dyDescent="0.15">
      <c r="A471" s="61">
        <v>3482</v>
      </c>
      <c r="B471" s="61" t="s">
        <v>1473</v>
      </c>
      <c r="C471" s="61" t="s">
        <v>1474</v>
      </c>
      <c r="D471" s="61" t="s">
        <v>222</v>
      </c>
    </row>
    <row r="472" spans="1:4" hidden="1" x14ac:dyDescent="0.15">
      <c r="A472" s="61">
        <v>3575</v>
      </c>
      <c r="B472" s="61" t="s">
        <v>1475</v>
      </c>
      <c r="C472" s="61" t="s">
        <v>560</v>
      </c>
      <c r="D472" s="61" t="s">
        <v>223</v>
      </c>
    </row>
    <row r="473" spans="1:4" hidden="1" x14ac:dyDescent="0.15">
      <c r="A473" s="61">
        <v>3576</v>
      </c>
      <c r="B473" s="61" t="s">
        <v>1476</v>
      </c>
      <c r="C473" s="61" t="s">
        <v>561</v>
      </c>
      <c r="D473" s="61" t="s">
        <v>223</v>
      </c>
    </row>
    <row r="474" spans="1:4" hidden="1" x14ac:dyDescent="0.15">
      <c r="A474" s="61">
        <v>3579</v>
      </c>
      <c r="B474" s="61" t="s">
        <v>1477</v>
      </c>
      <c r="C474" s="61" t="s">
        <v>1478</v>
      </c>
      <c r="D474" s="61" t="s">
        <v>223</v>
      </c>
    </row>
    <row r="475" spans="1:4" hidden="1" x14ac:dyDescent="0.15">
      <c r="A475" s="61">
        <v>3580</v>
      </c>
      <c r="B475" s="61" t="s">
        <v>1479</v>
      </c>
      <c r="C475" s="61" t="s">
        <v>1480</v>
      </c>
      <c r="D475" s="61" t="s">
        <v>223</v>
      </c>
    </row>
    <row r="476" spans="1:4" hidden="1" x14ac:dyDescent="0.15">
      <c r="A476" s="61">
        <v>3581</v>
      </c>
      <c r="B476" s="61" t="s">
        <v>1481</v>
      </c>
      <c r="C476" s="61" t="s">
        <v>1482</v>
      </c>
      <c r="D476" s="61" t="s">
        <v>223</v>
      </c>
    </row>
    <row r="477" spans="1:4" hidden="1" x14ac:dyDescent="0.15">
      <c r="A477" s="61">
        <v>3618</v>
      </c>
      <c r="B477" s="61" t="s">
        <v>1483</v>
      </c>
      <c r="C477" s="61" t="s">
        <v>562</v>
      </c>
      <c r="D477" s="61" t="s">
        <v>224</v>
      </c>
    </row>
    <row r="478" spans="1:4" hidden="1" x14ac:dyDescent="0.15">
      <c r="A478" s="61">
        <v>3619</v>
      </c>
      <c r="B478" s="61" t="s">
        <v>1484</v>
      </c>
      <c r="C478" s="61" t="s">
        <v>563</v>
      </c>
      <c r="D478" s="61" t="s">
        <v>224</v>
      </c>
    </row>
    <row r="479" spans="1:4" hidden="1" x14ac:dyDescent="0.15">
      <c r="A479" s="61">
        <v>3620</v>
      </c>
      <c r="B479" s="61" t="s">
        <v>1485</v>
      </c>
      <c r="C479" s="61" t="s">
        <v>564</v>
      </c>
      <c r="D479" s="61" t="s">
        <v>224</v>
      </c>
    </row>
    <row r="480" spans="1:4" hidden="1" x14ac:dyDescent="0.15">
      <c r="A480" s="61">
        <v>3621</v>
      </c>
      <c r="B480" s="61" t="s">
        <v>1486</v>
      </c>
      <c r="C480" s="61" t="s">
        <v>565</v>
      </c>
      <c r="D480" s="61" t="s">
        <v>224</v>
      </c>
    </row>
    <row r="481" spans="1:4" hidden="1" x14ac:dyDescent="0.15">
      <c r="A481" s="61">
        <v>3622</v>
      </c>
      <c r="B481" s="61" t="s">
        <v>1487</v>
      </c>
      <c r="C481" s="61" t="s">
        <v>566</v>
      </c>
      <c r="D481" s="61" t="s">
        <v>224</v>
      </c>
    </row>
    <row r="482" spans="1:4" hidden="1" x14ac:dyDescent="0.15">
      <c r="A482" s="61">
        <v>3625</v>
      </c>
      <c r="B482" s="61" t="s">
        <v>1488</v>
      </c>
      <c r="C482" s="61" t="s">
        <v>567</v>
      </c>
      <c r="D482" s="61" t="s">
        <v>224</v>
      </c>
    </row>
    <row r="483" spans="1:4" hidden="1" x14ac:dyDescent="0.15">
      <c r="A483" s="61">
        <v>3626</v>
      </c>
      <c r="B483" s="61" t="s">
        <v>1489</v>
      </c>
      <c r="C483" s="61" t="s">
        <v>1490</v>
      </c>
      <c r="D483" s="61" t="s">
        <v>224</v>
      </c>
    </row>
    <row r="484" spans="1:4" hidden="1" x14ac:dyDescent="0.15">
      <c r="A484" s="61">
        <v>3627</v>
      </c>
      <c r="B484" s="61" t="s">
        <v>1491</v>
      </c>
      <c r="C484" s="61" t="s">
        <v>1492</v>
      </c>
      <c r="D484" s="61" t="s">
        <v>224</v>
      </c>
    </row>
    <row r="485" spans="1:4" hidden="1" x14ac:dyDescent="0.15">
      <c r="A485" s="61">
        <v>3628</v>
      </c>
      <c r="B485" s="61" t="s">
        <v>1493</v>
      </c>
      <c r="C485" s="61" t="s">
        <v>1494</v>
      </c>
      <c r="D485" s="61" t="s">
        <v>224</v>
      </c>
    </row>
    <row r="486" spans="1:4" hidden="1" x14ac:dyDescent="0.15">
      <c r="A486" s="61">
        <v>3629</v>
      </c>
      <c r="B486" s="61" t="s">
        <v>1495</v>
      </c>
      <c r="C486" s="61" t="s">
        <v>1496</v>
      </c>
      <c r="D486" s="61" t="s">
        <v>224</v>
      </c>
    </row>
    <row r="487" spans="1:4" hidden="1" x14ac:dyDescent="0.15">
      <c r="A487" s="61">
        <v>3630</v>
      </c>
      <c r="B487" s="61" t="s">
        <v>1497</v>
      </c>
      <c r="C487" s="61" t="s">
        <v>1498</v>
      </c>
      <c r="D487" s="61" t="s">
        <v>224</v>
      </c>
    </row>
    <row r="488" spans="1:4" hidden="1" x14ac:dyDescent="0.15">
      <c r="A488" s="61">
        <v>3631</v>
      </c>
      <c r="B488" s="61" t="s">
        <v>1499</v>
      </c>
      <c r="C488" s="61" t="s">
        <v>1500</v>
      </c>
      <c r="D488" s="61" t="s">
        <v>224</v>
      </c>
    </row>
    <row r="489" spans="1:4" hidden="1" x14ac:dyDescent="0.15">
      <c r="A489" s="61">
        <v>3632</v>
      </c>
      <c r="B489" s="61" t="s">
        <v>1501</v>
      </c>
      <c r="C489" s="61" t="s">
        <v>1502</v>
      </c>
      <c r="D489" s="61" t="s">
        <v>224</v>
      </c>
    </row>
    <row r="490" spans="1:4" hidden="1" x14ac:dyDescent="0.15">
      <c r="A490" s="61">
        <v>3633</v>
      </c>
      <c r="B490" s="61" t="s">
        <v>1503</v>
      </c>
      <c r="C490" s="61" t="s">
        <v>1504</v>
      </c>
      <c r="D490" s="61" t="s">
        <v>224</v>
      </c>
    </row>
    <row r="491" spans="1:4" hidden="1" x14ac:dyDescent="0.15">
      <c r="A491" s="61">
        <v>3634</v>
      </c>
      <c r="B491" s="61" t="s">
        <v>1505</v>
      </c>
      <c r="C491" s="61" t="s">
        <v>1506</v>
      </c>
      <c r="D491" s="61" t="s">
        <v>224</v>
      </c>
    </row>
    <row r="492" spans="1:4" hidden="1" x14ac:dyDescent="0.15">
      <c r="A492" s="61">
        <v>3635</v>
      </c>
      <c r="B492" s="61" t="s">
        <v>1507</v>
      </c>
      <c r="C492" s="61" t="s">
        <v>1508</v>
      </c>
      <c r="D492" s="61" t="s">
        <v>224</v>
      </c>
    </row>
    <row r="493" spans="1:4" hidden="1" x14ac:dyDescent="0.15">
      <c r="A493" s="61">
        <v>3636</v>
      </c>
      <c r="B493" s="61" t="s">
        <v>1509</v>
      </c>
      <c r="C493" s="61" t="s">
        <v>1510</v>
      </c>
      <c r="D493" s="61" t="s">
        <v>224</v>
      </c>
    </row>
    <row r="494" spans="1:4" hidden="1" x14ac:dyDescent="0.15">
      <c r="A494" s="61">
        <v>3637</v>
      </c>
      <c r="B494" s="61" t="s">
        <v>1511</v>
      </c>
      <c r="C494" s="61" t="s">
        <v>1512</v>
      </c>
      <c r="D494" s="61" t="s">
        <v>224</v>
      </c>
    </row>
    <row r="495" spans="1:4" hidden="1" x14ac:dyDescent="0.15">
      <c r="A495" s="61">
        <v>3777</v>
      </c>
      <c r="B495" s="61" t="s">
        <v>1513</v>
      </c>
      <c r="C495" s="61" t="s">
        <v>568</v>
      </c>
      <c r="D495" s="61" t="s">
        <v>225</v>
      </c>
    </row>
    <row r="496" spans="1:4" hidden="1" x14ac:dyDescent="0.15">
      <c r="A496" s="61">
        <v>3778</v>
      </c>
      <c r="B496" s="61" t="s">
        <v>1514</v>
      </c>
      <c r="C496" s="61" t="s">
        <v>569</v>
      </c>
      <c r="D496" s="61" t="s">
        <v>225</v>
      </c>
    </row>
    <row r="497" spans="1:4" hidden="1" x14ac:dyDescent="0.15">
      <c r="A497" s="61">
        <v>3779</v>
      </c>
      <c r="B497" s="61" t="s">
        <v>1515</v>
      </c>
      <c r="C497" s="61" t="s">
        <v>570</v>
      </c>
      <c r="D497" s="61" t="s">
        <v>225</v>
      </c>
    </row>
    <row r="498" spans="1:4" hidden="1" x14ac:dyDescent="0.15">
      <c r="A498" s="61">
        <v>3781</v>
      </c>
      <c r="B498" s="61" t="s">
        <v>1516</v>
      </c>
      <c r="C498" s="61" t="s">
        <v>571</v>
      </c>
      <c r="D498" s="61" t="s">
        <v>225</v>
      </c>
    </row>
    <row r="499" spans="1:4" hidden="1" x14ac:dyDescent="0.15">
      <c r="A499" s="61">
        <v>3783</v>
      </c>
      <c r="B499" s="61" t="s">
        <v>1517</v>
      </c>
      <c r="C499" s="61" t="s">
        <v>1518</v>
      </c>
      <c r="D499" s="61" t="s">
        <v>225</v>
      </c>
    </row>
    <row r="500" spans="1:4" hidden="1" x14ac:dyDescent="0.15">
      <c r="A500" s="61">
        <v>3784</v>
      </c>
      <c r="B500" s="61" t="s">
        <v>1519</v>
      </c>
      <c r="C500" s="61" t="s">
        <v>1520</v>
      </c>
      <c r="D500" s="61" t="s">
        <v>225</v>
      </c>
    </row>
    <row r="501" spans="1:4" hidden="1" x14ac:dyDescent="0.15">
      <c r="A501" s="61">
        <v>3785</v>
      </c>
      <c r="B501" s="61" t="s">
        <v>1521</v>
      </c>
      <c r="C501" s="61" t="s">
        <v>1522</v>
      </c>
      <c r="D501" s="61" t="s">
        <v>225</v>
      </c>
    </row>
    <row r="502" spans="1:4" hidden="1" x14ac:dyDescent="0.15">
      <c r="A502" s="61">
        <v>3786</v>
      </c>
      <c r="B502" s="61" t="s">
        <v>1523</v>
      </c>
      <c r="C502" s="61" t="s">
        <v>1524</v>
      </c>
      <c r="D502" s="61" t="s">
        <v>225</v>
      </c>
    </row>
    <row r="503" spans="1:4" hidden="1" x14ac:dyDescent="0.15">
      <c r="A503" s="61">
        <v>3787</v>
      </c>
      <c r="B503" s="61" t="s">
        <v>1525</v>
      </c>
      <c r="C503" s="61" t="s">
        <v>1526</v>
      </c>
      <c r="D503" s="61" t="s">
        <v>225</v>
      </c>
    </row>
    <row r="504" spans="1:4" hidden="1" x14ac:dyDescent="0.15">
      <c r="A504" s="61">
        <v>3788</v>
      </c>
      <c r="B504" s="61" t="s">
        <v>1527</v>
      </c>
      <c r="C504" s="61" t="s">
        <v>1528</v>
      </c>
      <c r="D504" s="61" t="s">
        <v>225</v>
      </c>
    </row>
    <row r="505" spans="1:4" hidden="1" x14ac:dyDescent="0.15">
      <c r="A505" s="61">
        <v>3789</v>
      </c>
      <c r="B505" s="61" t="s">
        <v>1529</v>
      </c>
      <c r="C505" s="61" t="s">
        <v>1530</v>
      </c>
      <c r="D505" s="61" t="s">
        <v>225</v>
      </c>
    </row>
    <row r="506" spans="1:4" hidden="1" x14ac:dyDescent="0.15">
      <c r="A506" s="61">
        <v>3790</v>
      </c>
      <c r="B506" s="61" t="s">
        <v>1531</v>
      </c>
      <c r="C506" s="61" t="s">
        <v>1532</v>
      </c>
      <c r="D506" s="61" t="s">
        <v>225</v>
      </c>
    </row>
    <row r="507" spans="1:4" hidden="1" x14ac:dyDescent="0.15">
      <c r="A507" s="61">
        <v>3819</v>
      </c>
      <c r="B507" s="61" t="s">
        <v>1533</v>
      </c>
      <c r="C507" s="61" t="s">
        <v>572</v>
      </c>
      <c r="D507" s="61" t="s">
        <v>226</v>
      </c>
    </row>
    <row r="508" spans="1:4" hidden="1" x14ac:dyDescent="0.15">
      <c r="A508" s="61">
        <v>3820</v>
      </c>
      <c r="B508" s="61" t="s">
        <v>1534</v>
      </c>
      <c r="C508" s="61" t="s">
        <v>573</v>
      </c>
      <c r="D508" s="61" t="s">
        <v>226</v>
      </c>
    </row>
    <row r="509" spans="1:4" hidden="1" x14ac:dyDescent="0.15">
      <c r="A509" s="61">
        <v>3821</v>
      </c>
      <c r="B509" s="61" t="s">
        <v>1535</v>
      </c>
      <c r="C509" s="61" t="s">
        <v>574</v>
      </c>
      <c r="D509" s="61" t="s">
        <v>226</v>
      </c>
    </row>
    <row r="510" spans="1:4" hidden="1" x14ac:dyDescent="0.15">
      <c r="A510" s="61">
        <v>3822</v>
      </c>
      <c r="B510" s="61" t="s">
        <v>1536</v>
      </c>
      <c r="C510" s="61" t="s">
        <v>575</v>
      </c>
      <c r="D510" s="61" t="s">
        <v>226</v>
      </c>
    </row>
    <row r="511" spans="1:4" hidden="1" x14ac:dyDescent="0.15">
      <c r="A511" s="61">
        <v>3823</v>
      </c>
      <c r="B511" s="61" t="s">
        <v>1537</v>
      </c>
      <c r="C511" s="61" t="s">
        <v>576</v>
      </c>
      <c r="D511" s="61" t="s">
        <v>226</v>
      </c>
    </row>
    <row r="512" spans="1:4" hidden="1" x14ac:dyDescent="0.15">
      <c r="A512" s="61">
        <v>3824</v>
      </c>
      <c r="B512" s="61" t="s">
        <v>1538</v>
      </c>
      <c r="C512" s="61" t="s">
        <v>577</v>
      </c>
      <c r="D512" s="61" t="s">
        <v>226</v>
      </c>
    </row>
    <row r="513" spans="1:4" hidden="1" x14ac:dyDescent="0.15">
      <c r="A513" s="61">
        <v>3825</v>
      </c>
      <c r="B513" s="61" t="s">
        <v>1539</v>
      </c>
      <c r="C513" s="61" t="s">
        <v>578</v>
      </c>
      <c r="D513" s="61" t="s">
        <v>226</v>
      </c>
    </row>
    <row r="514" spans="1:4" hidden="1" x14ac:dyDescent="0.15">
      <c r="A514" s="61">
        <v>3826</v>
      </c>
      <c r="B514" s="61" t="s">
        <v>1540</v>
      </c>
      <c r="C514" s="61" t="s">
        <v>579</v>
      </c>
      <c r="D514" s="61" t="s">
        <v>226</v>
      </c>
    </row>
    <row r="515" spans="1:4" hidden="1" x14ac:dyDescent="0.15">
      <c r="A515" s="61">
        <v>3828</v>
      </c>
      <c r="B515" s="61" t="s">
        <v>1541</v>
      </c>
      <c r="C515" s="61" t="s">
        <v>580</v>
      </c>
      <c r="D515" s="61" t="s">
        <v>226</v>
      </c>
    </row>
    <row r="516" spans="1:4" hidden="1" x14ac:dyDescent="0.15">
      <c r="A516" s="61">
        <v>3829</v>
      </c>
      <c r="B516" s="61" t="s">
        <v>1542</v>
      </c>
      <c r="C516" s="61" t="s">
        <v>581</v>
      </c>
      <c r="D516" s="61" t="s">
        <v>226</v>
      </c>
    </row>
    <row r="517" spans="1:4" hidden="1" x14ac:dyDescent="0.15">
      <c r="A517" s="61">
        <v>3827</v>
      </c>
      <c r="B517" s="61" t="s">
        <v>1543</v>
      </c>
      <c r="C517" s="61" t="s">
        <v>582</v>
      </c>
      <c r="D517" s="61" t="s">
        <v>226</v>
      </c>
    </row>
    <row r="518" spans="1:4" hidden="1" x14ac:dyDescent="0.15">
      <c r="A518" s="61">
        <v>3830</v>
      </c>
      <c r="B518" s="61" t="s">
        <v>1544</v>
      </c>
      <c r="C518" s="61" t="s">
        <v>1545</v>
      </c>
      <c r="D518" s="61" t="s">
        <v>226</v>
      </c>
    </row>
    <row r="519" spans="1:4" hidden="1" x14ac:dyDescent="0.15">
      <c r="A519" s="61">
        <v>3831</v>
      </c>
      <c r="B519" s="61" t="s">
        <v>1546</v>
      </c>
      <c r="C519" s="61" t="s">
        <v>1547</v>
      </c>
      <c r="D519" s="61" t="s">
        <v>226</v>
      </c>
    </row>
    <row r="520" spans="1:4" hidden="1" x14ac:dyDescent="0.15">
      <c r="A520" s="61">
        <v>3832</v>
      </c>
      <c r="B520" s="61" t="s">
        <v>1548</v>
      </c>
      <c r="C520" s="61" t="s">
        <v>1549</v>
      </c>
      <c r="D520" s="61" t="s">
        <v>226</v>
      </c>
    </row>
    <row r="521" spans="1:4" hidden="1" x14ac:dyDescent="0.15">
      <c r="A521" s="61">
        <v>3833</v>
      </c>
      <c r="B521" s="61" t="s">
        <v>1550</v>
      </c>
      <c r="C521" s="61" t="s">
        <v>1551</v>
      </c>
      <c r="D521" s="61" t="s">
        <v>226</v>
      </c>
    </row>
    <row r="522" spans="1:4" hidden="1" x14ac:dyDescent="0.15">
      <c r="A522" s="61">
        <v>3834</v>
      </c>
      <c r="B522" s="61" t="s">
        <v>1552</v>
      </c>
      <c r="C522" s="61" t="s">
        <v>1553</v>
      </c>
      <c r="D522" s="61" t="s">
        <v>226</v>
      </c>
    </row>
    <row r="523" spans="1:4" hidden="1" x14ac:dyDescent="0.15">
      <c r="A523" s="61">
        <v>3835</v>
      </c>
      <c r="B523" s="61" t="s">
        <v>1554</v>
      </c>
      <c r="C523" s="61" t="s">
        <v>1555</v>
      </c>
      <c r="D523" s="61" t="s">
        <v>226</v>
      </c>
    </row>
    <row r="524" spans="1:4" hidden="1" x14ac:dyDescent="0.15">
      <c r="A524" s="61">
        <v>3836</v>
      </c>
      <c r="B524" s="61" t="s">
        <v>1556</v>
      </c>
      <c r="C524" s="61" t="s">
        <v>1557</v>
      </c>
      <c r="D524" s="61" t="s">
        <v>226</v>
      </c>
    </row>
    <row r="525" spans="1:4" hidden="1" x14ac:dyDescent="0.15">
      <c r="A525" s="61">
        <v>3837</v>
      </c>
      <c r="B525" s="61" t="s">
        <v>1558</v>
      </c>
      <c r="C525" s="61" t="s">
        <v>1559</v>
      </c>
      <c r="D525" s="61" t="s">
        <v>226</v>
      </c>
    </row>
    <row r="526" spans="1:4" hidden="1" x14ac:dyDescent="0.15">
      <c r="A526" s="61">
        <v>3838</v>
      </c>
      <c r="B526" s="61" t="s">
        <v>1560</v>
      </c>
      <c r="C526" s="61" t="s">
        <v>1561</v>
      </c>
      <c r="D526" s="61" t="s">
        <v>226</v>
      </c>
    </row>
    <row r="527" spans="1:4" hidden="1" x14ac:dyDescent="0.15">
      <c r="A527" s="61">
        <v>3901</v>
      </c>
      <c r="B527" s="61" t="s">
        <v>1562</v>
      </c>
      <c r="C527" s="61" t="s">
        <v>1563</v>
      </c>
      <c r="D527" s="61" t="s">
        <v>227</v>
      </c>
    </row>
    <row r="528" spans="1:4" hidden="1" x14ac:dyDescent="0.15">
      <c r="A528" s="61">
        <v>3902</v>
      </c>
      <c r="B528" s="61" t="s">
        <v>1564</v>
      </c>
      <c r="C528" s="61" t="s">
        <v>1565</v>
      </c>
      <c r="D528" s="61" t="s">
        <v>227</v>
      </c>
    </row>
    <row r="529" spans="1:4" hidden="1" x14ac:dyDescent="0.15">
      <c r="A529" s="61">
        <v>3903</v>
      </c>
      <c r="B529" s="61" t="s">
        <v>1566</v>
      </c>
      <c r="C529" s="61" t="s">
        <v>1567</v>
      </c>
      <c r="D529" s="61" t="s">
        <v>227</v>
      </c>
    </row>
    <row r="530" spans="1:4" hidden="1" x14ac:dyDescent="0.15">
      <c r="A530" s="61">
        <v>3904</v>
      </c>
      <c r="B530" s="61" t="s">
        <v>1568</v>
      </c>
      <c r="C530" s="61" t="s">
        <v>1569</v>
      </c>
      <c r="D530" s="61" t="s">
        <v>227</v>
      </c>
    </row>
    <row r="531" spans="1:4" hidden="1" x14ac:dyDescent="0.15">
      <c r="A531" s="61">
        <v>3905</v>
      </c>
      <c r="B531" s="61" t="s">
        <v>1570</v>
      </c>
      <c r="C531" s="61" t="s">
        <v>1571</v>
      </c>
      <c r="D531" s="61" t="s">
        <v>227</v>
      </c>
    </row>
    <row r="532" spans="1:4" hidden="1" x14ac:dyDescent="0.15">
      <c r="A532" s="61">
        <v>3906</v>
      </c>
      <c r="B532" s="61" t="s">
        <v>1572</v>
      </c>
      <c r="C532" s="61" t="s">
        <v>1573</v>
      </c>
      <c r="D532" s="61" t="s">
        <v>227</v>
      </c>
    </row>
    <row r="533" spans="1:4" hidden="1" x14ac:dyDescent="0.15">
      <c r="A533" s="61">
        <v>3907</v>
      </c>
      <c r="B533" s="61" t="s">
        <v>1574</v>
      </c>
      <c r="C533" s="61" t="s">
        <v>1575</v>
      </c>
      <c r="D533" s="61" t="s">
        <v>227</v>
      </c>
    </row>
    <row r="534" spans="1:4" hidden="1" x14ac:dyDescent="0.15">
      <c r="A534" s="61">
        <v>3994</v>
      </c>
      <c r="B534" s="61" t="s">
        <v>1576</v>
      </c>
      <c r="C534" s="61" t="s">
        <v>583</v>
      </c>
      <c r="D534" s="61" t="s">
        <v>227</v>
      </c>
    </row>
    <row r="535" spans="1:4" hidden="1" x14ac:dyDescent="0.15">
      <c r="A535" s="61">
        <v>3999</v>
      </c>
      <c r="B535" s="61" t="s">
        <v>1577</v>
      </c>
      <c r="C535" s="61" t="s">
        <v>1578</v>
      </c>
      <c r="D535" s="61" t="s">
        <v>227</v>
      </c>
    </row>
    <row r="536" spans="1:4" hidden="1" x14ac:dyDescent="0.15">
      <c r="A536" s="61">
        <v>4018</v>
      </c>
      <c r="B536" s="61" t="s">
        <v>1579</v>
      </c>
      <c r="C536" s="61" t="s">
        <v>584</v>
      </c>
      <c r="D536" s="61" t="s">
        <v>228</v>
      </c>
    </row>
    <row r="537" spans="1:4" hidden="1" x14ac:dyDescent="0.15">
      <c r="A537" s="61">
        <v>4019</v>
      </c>
      <c r="B537" s="61" t="s">
        <v>1580</v>
      </c>
      <c r="C537" s="61" t="s">
        <v>585</v>
      </c>
      <c r="D537" s="61" t="s">
        <v>228</v>
      </c>
    </row>
    <row r="538" spans="1:4" hidden="1" x14ac:dyDescent="0.15">
      <c r="A538" s="61">
        <v>4020</v>
      </c>
      <c r="B538" s="61" t="s">
        <v>1581</v>
      </c>
      <c r="C538" s="61" t="s">
        <v>1582</v>
      </c>
      <c r="D538" s="61" t="s">
        <v>228</v>
      </c>
    </row>
    <row r="539" spans="1:4" hidden="1" x14ac:dyDescent="0.15">
      <c r="A539" s="61">
        <v>4021</v>
      </c>
      <c r="B539" s="61" t="s">
        <v>1583</v>
      </c>
      <c r="C539" s="61" t="s">
        <v>1584</v>
      </c>
      <c r="D539" s="61" t="s">
        <v>228</v>
      </c>
    </row>
    <row r="540" spans="1:4" hidden="1" x14ac:dyDescent="0.15">
      <c r="A540" s="61">
        <v>4022</v>
      </c>
      <c r="B540" s="61" t="s">
        <v>1585</v>
      </c>
      <c r="C540" s="61" t="s">
        <v>1586</v>
      </c>
      <c r="D540" s="61" t="s">
        <v>228</v>
      </c>
    </row>
    <row r="541" spans="1:4" hidden="1" x14ac:dyDescent="0.15">
      <c r="A541" s="61">
        <v>4023</v>
      </c>
      <c r="B541" s="61" t="s">
        <v>1587</v>
      </c>
      <c r="C541" s="61" t="s">
        <v>1588</v>
      </c>
      <c r="D541" s="61" t="s">
        <v>228</v>
      </c>
    </row>
    <row r="542" spans="1:4" hidden="1" x14ac:dyDescent="0.15">
      <c r="A542" s="61">
        <v>4024</v>
      </c>
      <c r="B542" s="61" t="s">
        <v>1589</v>
      </c>
      <c r="C542" s="61" t="s">
        <v>1590</v>
      </c>
      <c r="D542" s="61" t="s">
        <v>228</v>
      </c>
    </row>
    <row r="543" spans="1:4" hidden="1" x14ac:dyDescent="0.15">
      <c r="A543" s="61">
        <v>4025</v>
      </c>
      <c r="B543" s="61" t="s">
        <v>1591</v>
      </c>
      <c r="C543" s="61" t="s">
        <v>1592</v>
      </c>
      <c r="D543" s="61" t="s">
        <v>228</v>
      </c>
    </row>
    <row r="544" spans="1:4" hidden="1" x14ac:dyDescent="0.15">
      <c r="A544" s="61">
        <v>4026</v>
      </c>
      <c r="B544" s="61" t="s">
        <v>1593</v>
      </c>
      <c r="C544" s="61" t="s">
        <v>1594</v>
      </c>
      <c r="D544" s="61" t="s">
        <v>228</v>
      </c>
    </row>
    <row r="545" spans="1:4" hidden="1" x14ac:dyDescent="0.15">
      <c r="A545" s="61">
        <v>4027</v>
      </c>
      <c r="B545" s="61" t="s">
        <v>1595</v>
      </c>
      <c r="C545" s="61" t="s">
        <v>1596</v>
      </c>
      <c r="D545" s="61" t="s">
        <v>228</v>
      </c>
    </row>
    <row r="546" spans="1:4" hidden="1" x14ac:dyDescent="0.15">
      <c r="A546" s="61">
        <v>4028</v>
      </c>
      <c r="B546" s="61" t="s">
        <v>1597</v>
      </c>
      <c r="C546" s="61" t="s">
        <v>1598</v>
      </c>
      <c r="D546" s="61" t="s">
        <v>228</v>
      </c>
    </row>
    <row r="547" spans="1:4" hidden="1" x14ac:dyDescent="0.15">
      <c r="A547" s="61">
        <v>4029</v>
      </c>
      <c r="B547" s="61" t="s">
        <v>1599</v>
      </c>
      <c r="C547" s="61" t="s">
        <v>1600</v>
      </c>
      <c r="D547" s="61" t="s">
        <v>228</v>
      </c>
    </row>
    <row r="548" spans="1:4" hidden="1" x14ac:dyDescent="0.15">
      <c r="A548" s="61">
        <v>4112</v>
      </c>
      <c r="B548" s="61" t="s">
        <v>1601</v>
      </c>
      <c r="C548" s="61" t="s">
        <v>586</v>
      </c>
      <c r="D548" s="61" t="s">
        <v>229</v>
      </c>
    </row>
    <row r="549" spans="1:4" hidden="1" x14ac:dyDescent="0.15">
      <c r="A549" s="61">
        <v>4113</v>
      </c>
      <c r="B549" s="61" t="s">
        <v>1602</v>
      </c>
      <c r="C549" s="61" t="s">
        <v>587</v>
      </c>
      <c r="D549" s="61" t="s">
        <v>229</v>
      </c>
    </row>
    <row r="550" spans="1:4" hidden="1" x14ac:dyDescent="0.15">
      <c r="A550" s="61">
        <v>4114</v>
      </c>
      <c r="B550" s="61" t="s">
        <v>1603</v>
      </c>
      <c r="C550" s="61" t="s">
        <v>588</v>
      </c>
      <c r="D550" s="61" t="s">
        <v>229</v>
      </c>
    </row>
    <row r="551" spans="1:4" hidden="1" x14ac:dyDescent="0.15">
      <c r="A551" s="61">
        <v>4115</v>
      </c>
      <c r="B551" s="61" t="s">
        <v>1604</v>
      </c>
      <c r="C551" s="61" t="s">
        <v>589</v>
      </c>
      <c r="D551" s="61" t="s">
        <v>229</v>
      </c>
    </row>
    <row r="552" spans="1:4" hidden="1" x14ac:dyDescent="0.15">
      <c r="A552" s="61">
        <v>4116</v>
      </c>
      <c r="B552" s="61" t="s">
        <v>1605</v>
      </c>
      <c r="C552" s="61" t="s">
        <v>590</v>
      </c>
      <c r="D552" s="61" t="s">
        <v>229</v>
      </c>
    </row>
    <row r="553" spans="1:4" hidden="1" x14ac:dyDescent="0.15">
      <c r="A553" s="61">
        <v>4117</v>
      </c>
      <c r="B553" s="61" t="s">
        <v>1606</v>
      </c>
      <c r="C553" s="61" t="s">
        <v>591</v>
      </c>
      <c r="D553" s="61" t="s">
        <v>229</v>
      </c>
    </row>
    <row r="554" spans="1:4" hidden="1" x14ac:dyDescent="0.15">
      <c r="A554" s="61">
        <v>4118</v>
      </c>
      <c r="B554" s="61" t="s">
        <v>1607</v>
      </c>
      <c r="C554" s="61" t="s">
        <v>592</v>
      </c>
      <c r="D554" s="61" t="s">
        <v>229</v>
      </c>
    </row>
    <row r="555" spans="1:4" hidden="1" x14ac:dyDescent="0.15">
      <c r="A555" s="61">
        <v>4119</v>
      </c>
      <c r="B555" s="61" t="s">
        <v>1608</v>
      </c>
      <c r="C555" s="61" t="s">
        <v>593</v>
      </c>
      <c r="D555" s="61" t="s">
        <v>229</v>
      </c>
    </row>
    <row r="556" spans="1:4" hidden="1" x14ac:dyDescent="0.15">
      <c r="A556" s="61">
        <v>4120</v>
      </c>
      <c r="B556" s="61" t="s">
        <v>1609</v>
      </c>
      <c r="C556" s="61" t="s">
        <v>594</v>
      </c>
      <c r="D556" s="61" t="s">
        <v>229</v>
      </c>
    </row>
    <row r="557" spans="1:4" hidden="1" x14ac:dyDescent="0.15">
      <c r="A557" s="61">
        <v>4121</v>
      </c>
      <c r="B557" s="61" t="s">
        <v>1610</v>
      </c>
      <c r="C557" s="61" t="s">
        <v>1611</v>
      </c>
      <c r="D557" s="61" t="s">
        <v>229</v>
      </c>
    </row>
    <row r="558" spans="1:4" hidden="1" x14ac:dyDescent="0.15">
      <c r="A558" s="61">
        <v>4122</v>
      </c>
      <c r="B558" s="61" t="s">
        <v>1612</v>
      </c>
      <c r="C558" s="61" t="s">
        <v>1613</v>
      </c>
      <c r="D558" s="61" t="s">
        <v>229</v>
      </c>
    </row>
    <row r="559" spans="1:4" hidden="1" x14ac:dyDescent="0.15">
      <c r="A559" s="61">
        <v>4123</v>
      </c>
      <c r="B559" s="61" t="s">
        <v>1614</v>
      </c>
      <c r="C559" s="61" t="s">
        <v>1615</v>
      </c>
      <c r="D559" s="61" t="s">
        <v>229</v>
      </c>
    </row>
    <row r="560" spans="1:4" hidden="1" x14ac:dyDescent="0.15">
      <c r="A560" s="61">
        <v>4124</v>
      </c>
      <c r="B560" s="61" t="s">
        <v>1616</v>
      </c>
      <c r="C560" s="61" t="s">
        <v>1617</v>
      </c>
      <c r="D560" s="61" t="s">
        <v>229</v>
      </c>
    </row>
    <row r="561" spans="1:4" hidden="1" x14ac:dyDescent="0.15">
      <c r="A561" s="61">
        <v>4125</v>
      </c>
      <c r="B561" s="61" t="s">
        <v>1618</v>
      </c>
      <c r="C561" s="61" t="s">
        <v>1619</v>
      </c>
      <c r="D561" s="61" t="s">
        <v>229</v>
      </c>
    </row>
    <row r="562" spans="1:4" hidden="1" x14ac:dyDescent="0.15">
      <c r="A562" s="61">
        <v>4126</v>
      </c>
      <c r="B562" s="61" t="s">
        <v>1620</v>
      </c>
      <c r="C562" s="61" t="s">
        <v>1621</v>
      </c>
      <c r="D562" s="61" t="s">
        <v>229</v>
      </c>
    </row>
    <row r="563" spans="1:4" hidden="1" x14ac:dyDescent="0.15">
      <c r="A563" s="61">
        <v>4127</v>
      </c>
      <c r="B563" s="61" t="s">
        <v>1622</v>
      </c>
      <c r="C563" s="61" t="s">
        <v>1623</v>
      </c>
      <c r="D563" s="61" t="s">
        <v>229</v>
      </c>
    </row>
    <row r="564" spans="1:4" hidden="1" x14ac:dyDescent="0.15">
      <c r="A564" s="61">
        <v>4128</v>
      </c>
      <c r="B564" s="61" t="s">
        <v>1624</v>
      </c>
      <c r="C564" s="61" t="s">
        <v>1625</v>
      </c>
      <c r="D564" s="61" t="s">
        <v>229</v>
      </c>
    </row>
    <row r="565" spans="1:4" hidden="1" x14ac:dyDescent="0.15">
      <c r="A565" s="61">
        <v>4129</v>
      </c>
      <c r="B565" s="61" t="s">
        <v>1626</v>
      </c>
      <c r="C565" s="61" t="s">
        <v>1627</v>
      </c>
      <c r="D565" s="61" t="s">
        <v>229</v>
      </c>
    </row>
    <row r="566" spans="1:4" hidden="1" x14ac:dyDescent="0.15">
      <c r="A566" s="61">
        <v>4366</v>
      </c>
      <c r="B566" s="61" t="s">
        <v>1628</v>
      </c>
      <c r="C566" s="61" t="s">
        <v>595</v>
      </c>
      <c r="D566" s="61" t="s">
        <v>230</v>
      </c>
    </row>
    <row r="567" spans="1:4" hidden="1" x14ac:dyDescent="0.15">
      <c r="A567" s="61">
        <v>4367</v>
      </c>
      <c r="B567" s="61" t="s">
        <v>1629</v>
      </c>
      <c r="C567" s="61" t="s">
        <v>596</v>
      </c>
      <c r="D567" s="61" t="s">
        <v>230</v>
      </c>
    </row>
    <row r="568" spans="1:4" hidden="1" x14ac:dyDescent="0.15">
      <c r="A568" s="61">
        <v>4368</v>
      </c>
      <c r="B568" s="61" t="s">
        <v>1630</v>
      </c>
      <c r="C568" s="61" t="s">
        <v>597</v>
      </c>
      <c r="D568" s="61" t="s">
        <v>230</v>
      </c>
    </row>
    <row r="569" spans="1:4" hidden="1" x14ac:dyDescent="0.15">
      <c r="A569" s="61">
        <v>4369</v>
      </c>
      <c r="B569" s="61" t="s">
        <v>1631</v>
      </c>
      <c r="C569" s="61" t="s">
        <v>598</v>
      </c>
      <c r="D569" s="61" t="s">
        <v>230</v>
      </c>
    </row>
    <row r="570" spans="1:4" hidden="1" x14ac:dyDescent="0.15">
      <c r="A570" s="61">
        <v>4370</v>
      </c>
      <c r="B570" s="61" t="s">
        <v>1632</v>
      </c>
      <c r="C570" s="61" t="s">
        <v>1633</v>
      </c>
      <c r="D570" s="61" t="s">
        <v>230</v>
      </c>
    </row>
    <row r="571" spans="1:4" hidden="1" x14ac:dyDescent="0.15">
      <c r="A571" s="61">
        <v>4411</v>
      </c>
      <c r="B571" s="61" t="s">
        <v>1634</v>
      </c>
      <c r="C571" s="61" t="s">
        <v>599</v>
      </c>
      <c r="D571" s="61" t="s">
        <v>231</v>
      </c>
    </row>
    <row r="572" spans="1:4" hidden="1" x14ac:dyDescent="0.15">
      <c r="A572" s="61">
        <v>4412</v>
      </c>
      <c r="B572" s="61" t="s">
        <v>1635</v>
      </c>
      <c r="C572" s="61" t="s">
        <v>1636</v>
      </c>
      <c r="D572" s="61" t="s">
        <v>231</v>
      </c>
    </row>
    <row r="573" spans="1:4" hidden="1" x14ac:dyDescent="0.15">
      <c r="A573" s="61">
        <v>4413</v>
      </c>
      <c r="B573" s="61" t="s">
        <v>1637</v>
      </c>
      <c r="C573" s="61" t="s">
        <v>1638</v>
      </c>
      <c r="D573" s="61" t="s">
        <v>231</v>
      </c>
    </row>
    <row r="574" spans="1:4" hidden="1" x14ac:dyDescent="0.15">
      <c r="A574" s="61">
        <v>4414</v>
      </c>
      <c r="B574" s="61" t="s">
        <v>1639</v>
      </c>
      <c r="C574" s="61" t="s">
        <v>1640</v>
      </c>
      <c r="D574" s="61" t="s">
        <v>231</v>
      </c>
    </row>
    <row r="575" spans="1:4" hidden="1" x14ac:dyDescent="0.15">
      <c r="A575" s="61">
        <v>4415</v>
      </c>
      <c r="B575" s="61" t="s">
        <v>1641</v>
      </c>
      <c r="C575" s="61" t="s">
        <v>1642</v>
      </c>
      <c r="D575" s="61" t="s">
        <v>231</v>
      </c>
    </row>
    <row r="576" spans="1:4" hidden="1" x14ac:dyDescent="0.15">
      <c r="A576" s="61">
        <v>4416</v>
      </c>
      <c r="B576" s="61" t="s">
        <v>1643</v>
      </c>
      <c r="C576" s="61" t="s">
        <v>1644</v>
      </c>
      <c r="D576" s="61" t="s">
        <v>231</v>
      </c>
    </row>
    <row r="577" spans="1:4" hidden="1" x14ac:dyDescent="0.15">
      <c r="A577" s="61">
        <v>4417</v>
      </c>
      <c r="B577" s="61" t="s">
        <v>1645</v>
      </c>
      <c r="C577" s="61" t="s">
        <v>1646</v>
      </c>
      <c r="D577" s="61" t="s">
        <v>231</v>
      </c>
    </row>
    <row r="578" spans="1:4" hidden="1" x14ac:dyDescent="0.15">
      <c r="A578" s="61">
        <v>4418</v>
      </c>
      <c r="B578" s="61" t="s">
        <v>1647</v>
      </c>
      <c r="C578" s="61" t="s">
        <v>1648</v>
      </c>
      <c r="D578" s="61" t="s">
        <v>231</v>
      </c>
    </row>
    <row r="579" spans="1:4" hidden="1" x14ac:dyDescent="0.15">
      <c r="A579" s="61">
        <v>4419</v>
      </c>
      <c r="B579" s="61" t="s">
        <v>1649</v>
      </c>
      <c r="C579" s="61" t="s">
        <v>1650</v>
      </c>
      <c r="D579" s="61" t="s">
        <v>231</v>
      </c>
    </row>
    <row r="580" spans="1:4" hidden="1" x14ac:dyDescent="0.15">
      <c r="A580" s="61">
        <v>4420</v>
      </c>
      <c r="B580" s="61" t="s">
        <v>1651</v>
      </c>
      <c r="C580" s="61" t="s">
        <v>1652</v>
      </c>
      <c r="D580" s="61" t="s">
        <v>231</v>
      </c>
    </row>
    <row r="581" spans="1:4" hidden="1" x14ac:dyDescent="0.15">
      <c r="A581" s="61">
        <v>4421</v>
      </c>
      <c r="B581" s="61" t="s">
        <v>1653</v>
      </c>
      <c r="C581" s="61" t="s">
        <v>1654</v>
      </c>
      <c r="D581" s="61" t="s">
        <v>231</v>
      </c>
    </row>
    <row r="582" spans="1:4" hidden="1" x14ac:dyDescent="0.15">
      <c r="A582" s="61">
        <v>4423</v>
      </c>
      <c r="B582" s="61" t="s">
        <v>1655</v>
      </c>
      <c r="C582" s="61" t="s">
        <v>1656</v>
      </c>
      <c r="D582" s="61" t="s">
        <v>231</v>
      </c>
    </row>
    <row r="583" spans="1:4" hidden="1" x14ac:dyDescent="0.15">
      <c r="A583" s="61">
        <v>4424</v>
      </c>
      <c r="B583" s="61" t="s">
        <v>1657</v>
      </c>
      <c r="C583" s="61" t="s">
        <v>1658</v>
      </c>
      <c r="D583" s="61" t="s">
        <v>231</v>
      </c>
    </row>
    <row r="584" spans="1:4" hidden="1" x14ac:dyDescent="0.15">
      <c r="A584" s="61">
        <v>4425</v>
      </c>
      <c r="B584" s="61" t="s">
        <v>1659</v>
      </c>
      <c r="C584" s="61" t="s">
        <v>1660</v>
      </c>
      <c r="D584" s="61" t="s">
        <v>231</v>
      </c>
    </row>
    <row r="585" spans="1:4" hidden="1" x14ac:dyDescent="0.15">
      <c r="A585" s="61">
        <v>4427</v>
      </c>
      <c r="B585" s="61" t="s">
        <v>1661</v>
      </c>
      <c r="C585" s="61" t="s">
        <v>1662</v>
      </c>
      <c r="D585" s="61" t="s">
        <v>231</v>
      </c>
    </row>
    <row r="586" spans="1:4" hidden="1" x14ac:dyDescent="0.15">
      <c r="A586" s="61">
        <v>4428</v>
      </c>
      <c r="B586" s="61" t="s">
        <v>1663</v>
      </c>
      <c r="C586" s="61" t="s">
        <v>1664</v>
      </c>
      <c r="D586" s="61" t="s">
        <v>231</v>
      </c>
    </row>
    <row r="587" spans="1:4" hidden="1" x14ac:dyDescent="0.15">
      <c r="A587" s="61">
        <v>4429</v>
      </c>
      <c r="B587" s="61" t="s">
        <v>1665</v>
      </c>
      <c r="C587" s="61" t="s">
        <v>1666</v>
      </c>
      <c r="D587" s="61" t="s">
        <v>231</v>
      </c>
    </row>
    <row r="588" spans="1:4" hidden="1" x14ac:dyDescent="0.15">
      <c r="A588" s="61">
        <v>4430</v>
      </c>
      <c r="B588" s="61" t="s">
        <v>1667</v>
      </c>
      <c r="C588" s="61" t="s">
        <v>1668</v>
      </c>
      <c r="D588" s="61" t="s">
        <v>231</v>
      </c>
    </row>
    <row r="589" spans="1:4" hidden="1" x14ac:dyDescent="0.15">
      <c r="A589" s="61">
        <v>4431</v>
      </c>
      <c r="B589" s="61" t="s">
        <v>1669</v>
      </c>
      <c r="C589" s="61" t="s">
        <v>1670</v>
      </c>
      <c r="D589" s="61" t="s">
        <v>231</v>
      </c>
    </row>
    <row r="590" spans="1:4" hidden="1" x14ac:dyDescent="0.15">
      <c r="A590" s="61">
        <v>4432</v>
      </c>
      <c r="B590" s="61" t="s">
        <v>1671</v>
      </c>
      <c r="C590" s="61" t="s">
        <v>1672</v>
      </c>
      <c r="D590" s="61" t="s">
        <v>231</v>
      </c>
    </row>
    <row r="591" spans="1:4" hidden="1" x14ac:dyDescent="0.15">
      <c r="A591" s="61">
        <v>4433</v>
      </c>
      <c r="B591" s="61" t="s">
        <v>1673</v>
      </c>
      <c r="C591" s="61" t="s">
        <v>1674</v>
      </c>
      <c r="D591" s="61" t="s">
        <v>231</v>
      </c>
    </row>
    <row r="592" spans="1:4" hidden="1" x14ac:dyDescent="0.15">
      <c r="A592" s="61">
        <v>4434</v>
      </c>
      <c r="B592" s="61" t="s">
        <v>1675</v>
      </c>
      <c r="C592" s="61" t="s">
        <v>1676</v>
      </c>
      <c r="D592" s="61" t="s">
        <v>231</v>
      </c>
    </row>
    <row r="593" spans="1:4" hidden="1" x14ac:dyDescent="0.15">
      <c r="A593" s="61">
        <v>4435</v>
      </c>
      <c r="B593" s="61" t="s">
        <v>1677</v>
      </c>
      <c r="C593" s="61" t="s">
        <v>346</v>
      </c>
      <c r="D593" s="61" t="s">
        <v>231</v>
      </c>
    </row>
    <row r="594" spans="1:4" hidden="1" x14ac:dyDescent="0.15">
      <c r="A594" s="61">
        <v>4436</v>
      </c>
      <c r="B594" s="61" t="s">
        <v>1678</v>
      </c>
      <c r="C594" s="61" t="s">
        <v>1679</v>
      </c>
      <c r="D594" s="61" t="s">
        <v>231</v>
      </c>
    </row>
    <row r="595" spans="1:4" hidden="1" x14ac:dyDescent="0.15">
      <c r="A595" s="61">
        <v>4437</v>
      </c>
      <c r="B595" s="61" t="s">
        <v>1680</v>
      </c>
      <c r="C595" s="61" t="s">
        <v>1681</v>
      </c>
      <c r="D595" s="61" t="s">
        <v>231</v>
      </c>
    </row>
    <row r="596" spans="1:4" hidden="1" x14ac:dyDescent="0.15">
      <c r="A596" s="61">
        <v>4438</v>
      </c>
      <c r="B596" s="61" t="s">
        <v>1682</v>
      </c>
      <c r="C596" s="61" t="s">
        <v>1683</v>
      </c>
      <c r="D596" s="61" t="s">
        <v>231</v>
      </c>
    </row>
    <row r="597" spans="1:4" hidden="1" x14ac:dyDescent="0.15">
      <c r="A597" s="61">
        <v>4439</v>
      </c>
      <c r="B597" s="61" t="s">
        <v>1684</v>
      </c>
      <c r="C597" s="61" t="s">
        <v>1685</v>
      </c>
      <c r="D597" s="61" t="s">
        <v>231</v>
      </c>
    </row>
    <row r="598" spans="1:4" hidden="1" x14ac:dyDescent="0.15">
      <c r="A598" s="61">
        <v>4440</v>
      </c>
      <c r="B598" s="61" t="s">
        <v>1686</v>
      </c>
      <c r="C598" s="61" t="s">
        <v>1687</v>
      </c>
      <c r="D598" s="61" t="s">
        <v>231</v>
      </c>
    </row>
    <row r="599" spans="1:4" hidden="1" x14ac:dyDescent="0.15">
      <c r="A599" s="61">
        <v>4441</v>
      </c>
      <c r="B599" s="61" t="s">
        <v>1688</v>
      </c>
      <c r="C599" s="61" t="s">
        <v>1689</v>
      </c>
      <c r="D599" s="61" t="s">
        <v>231</v>
      </c>
    </row>
    <row r="600" spans="1:4" hidden="1" x14ac:dyDescent="0.15">
      <c r="A600" s="61">
        <v>4442</v>
      </c>
      <c r="B600" s="61" t="s">
        <v>1690</v>
      </c>
      <c r="C600" s="61" t="s">
        <v>1691</v>
      </c>
      <c r="D600" s="61" t="s">
        <v>231</v>
      </c>
    </row>
    <row r="601" spans="1:4" hidden="1" x14ac:dyDescent="0.15">
      <c r="A601" s="61">
        <v>4443</v>
      </c>
      <c r="B601" s="61" t="s">
        <v>1692</v>
      </c>
      <c r="C601" s="61" t="s">
        <v>1693</v>
      </c>
      <c r="D601" s="61" t="s">
        <v>231</v>
      </c>
    </row>
    <row r="602" spans="1:4" hidden="1" x14ac:dyDescent="0.15">
      <c r="A602" s="61">
        <v>4444</v>
      </c>
      <c r="B602" s="61" t="s">
        <v>1694</v>
      </c>
      <c r="C602" s="61" t="s">
        <v>1654</v>
      </c>
      <c r="D602" s="61" t="s">
        <v>231</v>
      </c>
    </row>
    <row r="603" spans="1:4" hidden="1" x14ac:dyDescent="0.15">
      <c r="A603" s="61">
        <v>4445</v>
      </c>
      <c r="B603" s="61" t="s">
        <v>1695</v>
      </c>
      <c r="C603" s="61" t="s">
        <v>1696</v>
      </c>
      <c r="D603" s="61" t="s">
        <v>231</v>
      </c>
    </row>
    <row r="604" spans="1:4" hidden="1" x14ac:dyDescent="0.15">
      <c r="A604" s="61">
        <v>4446</v>
      </c>
      <c r="B604" s="61" t="s">
        <v>1697</v>
      </c>
      <c r="C604" s="61" t="s">
        <v>1698</v>
      </c>
      <c r="D604" s="61" t="s">
        <v>231</v>
      </c>
    </row>
    <row r="605" spans="1:4" hidden="1" x14ac:dyDescent="0.15">
      <c r="A605" s="61">
        <v>4674</v>
      </c>
      <c r="B605" s="61" t="s">
        <v>1699</v>
      </c>
      <c r="C605" s="61" t="s">
        <v>600</v>
      </c>
      <c r="D605" s="61" t="s">
        <v>232</v>
      </c>
    </row>
    <row r="606" spans="1:4" hidden="1" x14ac:dyDescent="0.15">
      <c r="A606" s="61">
        <v>4675</v>
      </c>
      <c r="B606" s="61" t="s">
        <v>1700</v>
      </c>
      <c r="C606" s="61" t="s">
        <v>601</v>
      </c>
      <c r="D606" s="61" t="s">
        <v>232</v>
      </c>
    </row>
    <row r="607" spans="1:4" hidden="1" x14ac:dyDescent="0.15">
      <c r="A607" s="61">
        <v>4676</v>
      </c>
      <c r="B607" s="61" t="s">
        <v>1701</v>
      </c>
      <c r="C607" s="61" t="s">
        <v>602</v>
      </c>
      <c r="D607" s="61" t="s">
        <v>232</v>
      </c>
    </row>
    <row r="608" spans="1:4" hidden="1" x14ac:dyDescent="0.15">
      <c r="A608" s="61">
        <v>4677</v>
      </c>
      <c r="B608" s="61" t="s">
        <v>1702</v>
      </c>
      <c r="C608" s="61" t="s">
        <v>603</v>
      </c>
      <c r="D608" s="61" t="s">
        <v>232</v>
      </c>
    </row>
    <row r="609" spans="1:4" hidden="1" x14ac:dyDescent="0.15">
      <c r="A609" s="61">
        <v>4678</v>
      </c>
      <c r="B609" s="61" t="s">
        <v>1703</v>
      </c>
      <c r="C609" s="61" t="s">
        <v>604</v>
      </c>
      <c r="D609" s="61" t="s">
        <v>232</v>
      </c>
    </row>
    <row r="610" spans="1:4" hidden="1" x14ac:dyDescent="0.15">
      <c r="A610" s="61">
        <v>4679</v>
      </c>
      <c r="B610" s="61" t="s">
        <v>1704</v>
      </c>
      <c r="C610" s="61" t="s">
        <v>605</v>
      </c>
      <c r="D610" s="61" t="s">
        <v>232</v>
      </c>
    </row>
    <row r="611" spans="1:4" hidden="1" x14ac:dyDescent="0.15">
      <c r="A611" s="61">
        <v>4680</v>
      </c>
      <c r="B611" s="61" t="s">
        <v>1705</v>
      </c>
      <c r="C611" s="61" t="s">
        <v>606</v>
      </c>
      <c r="D611" s="61" t="s">
        <v>232</v>
      </c>
    </row>
    <row r="612" spans="1:4" hidden="1" x14ac:dyDescent="0.15">
      <c r="A612" s="61">
        <v>4681</v>
      </c>
      <c r="B612" s="61" t="s">
        <v>1706</v>
      </c>
      <c r="C612" s="61" t="s">
        <v>607</v>
      </c>
      <c r="D612" s="61" t="s">
        <v>232</v>
      </c>
    </row>
    <row r="613" spans="1:4" hidden="1" x14ac:dyDescent="0.15">
      <c r="A613" s="61">
        <v>4683</v>
      </c>
      <c r="B613" s="61" t="s">
        <v>1707</v>
      </c>
      <c r="C613" s="61" t="s">
        <v>1708</v>
      </c>
      <c r="D613" s="61" t="s">
        <v>232</v>
      </c>
    </row>
    <row r="614" spans="1:4" hidden="1" x14ac:dyDescent="0.15">
      <c r="A614" s="61">
        <v>4684</v>
      </c>
      <c r="B614" s="61" t="s">
        <v>1709</v>
      </c>
      <c r="C614" s="61" t="s">
        <v>1710</v>
      </c>
      <c r="D614" s="61" t="s">
        <v>232</v>
      </c>
    </row>
    <row r="615" spans="1:4" hidden="1" x14ac:dyDescent="0.15">
      <c r="A615" s="61">
        <v>4685</v>
      </c>
      <c r="B615" s="61" t="s">
        <v>1711</v>
      </c>
      <c r="C615" s="61" t="s">
        <v>1712</v>
      </c>
      <c r="D615" s="61" t="s">
        <v>232</v>
      </c>
    </row>
    <row r="616" spans="1:4" hidden="1" x14ac:dyDescent="0.15">
      <c r="A616" s="61">
        <v>4686</v>
      </c>
      <c r="B616" s="61" t="s">
        <v>1713</v>
      </c>
      <c r="C616" s="61" t="s">
        <v>1714</v>
      </c>
      <c r="D616" s="61" t="s">
        <v>232</v>
      </c>
    </row>
    <row r="617" spans="1:4" hidden="1" x14ac:dyDescent="0.15">
      <c r="A617" s="61">
        <v>4687</v>
      </c>
      <c r="B617" s="61" t="s">
        <v>1715</v>
      </c>
      <c r="C617" s="61" t="s">
        <v>1716</v>
      </c>
      <c r="D617" s="61" t="s">
        <v>232</v>
      </c>
    </row>
    <row r="618" spans="1:4" hidden="1" x14ac:dyDescent="0.15">
      <c r="A618" s="61">
        <v>4688</v>
      </c>
      <c r="B618" s="61" t="s">
        <v>1717</v>
      </c>
      <c r="C618" s="61" t="s">
        <v>1718</v>
      </c>
      <c r="D618" s="61" t="s">
        <v>232</v>
      </c>
    </row>
    <row r="619" spans="1:4" hidden="1" x14ac:dyDescent="0.15">
      <c r="A619" s="61">
        <v>4689</v>
      </c>
      <c r="B619" s="61" t="s">
        <v>1719</v>
      </c>
      <c r="C619" s="61" t="s">
        <v>1720</v>
      </c>
      <c r="D619" s="61" t="s">
        <v>232</v>
      </c>
    </row>
    <row r="620" spans="1:4" hidden="1" x14ac:dyDescent="0.15">
      <c r="A620" s="61">
        <v>4690</v>
      </c>
      <c r="B620" s="61" t="s">
        <v>1721</v>
      </c>
      <c r="C620" s="61" t="s">
        <v>1722</v>
      </c>
      <c r="D620" s="61" t="s">
        <v>232</v>
      </c>
    </row>
    <row r="621" spans="1:4" hidden="1" x14ac:dyDescent="0.15">
      <c r="A621" s="61">
        <v>4794</v>
      </c>
      <c r="B621" s="61" t="s">
        <v>1723</v>
      </c>
      <c r="C621" s="61" t="s">
        <v>608</v>
      </c>
      <c r="D621" s="61" t="s">
        <v>237</v>
      </c>
    </row>
    <row r="622" spans="1:4" hidden="1" x14ac:dyDescent="0.15">
      <c r="A622" s="61">
        <v>4798</v>
      </c>
      <c r="B622" s="61" t="s">
        <v>1724</v>
      </c>
      <c r="C622" s="61" t="s">
        <v>1725</v>
      </c>
      <c r="D622" s="61" t="s">
        <v>237</v>
      </c>
    </row>
    <row r="623" spans="1:4" hidden="1" x14ac:dyDescent="0.15">
      <c r="A623" s="61">
        <v>4814</v>
      </c>
      <c r="B623" s="61" t="s">
        <v>1726</v>
      </c>
      <c r="C623" s="61" t="s">
        <v>1727</v>
      </c>
      <c r="D623" s="61" t="s">
        <v>233</v>
      </c>
    </row>
    <row r="624" spans="1:4" hidden="1" x14ac:dyDescent="0.15"/>
    <row r="625" hidden="1" x14ac:dyDescent="0.15"/>
    <row r="626" hidden="1" x14ac:dyDescent="0.15"/>
    <row r="627" hidden="1" x14ac:dyDescent="0.15"/>
    <row r="628" hidden="1" x14ac:dyDescent="0.15"/>
    <row r="629" hidden="1" x14ac:dyDescent="0.15"/>
    <row r="630" hidden="1" x14ac:dyDescent="0.15"/>
    <row r="631" hidden="1" x14ac:dyDescent="0.15"/>
    <row r="632" hidden="1" x14ac:dyDescent="0.15"/>
    <row r="633" hidden="1" x14ac:dyDescent="0.15"/>
    <row r="634" hidden="1" x14ac:dyDescent="0.15"/>
    <row r="635" hidden="1" x14ac:dyDescent="0.15"/>
    <row r="636" hidden="1" x14ac:dyDescent="0.15"/>
    <row r="637" hidden="1" x14ac:dyDescent="0.15"/>
    <row r="638" hidden="1" x14ac:dyDescent="0.15"/>
    <row r="639" hidden="1" x14ac:dyDescent="0.15"/>
    <row r="640" hidden="1" x14ac:dyDescent="0.15"/>
    <row r="641" hidden="1" x14ac:dyDescent="0.15"/>
    <row r="642" hidden="1" x14ac:dyDescent="0.15"/>
    <row r="643" hidden="1" x14ac:dyDescent="0.15"/>
    <row r="644" hidden="1" x14ac:dyDescent="0.15"/>
    <row r="645" hidden="1" x14ac:dyDescent="0.15"/>
    <row r="646" hidden="1" x14ac:dyDescent="0.15"/>
    <row r="647" hidden="1" x14ac:dyDescent="0.15"/>
    <row r="648" hidden="1" x14ac:dyDescent="0.15"/>
    <row r="649" hidden="1" x14ac:dyDescent="0.15"/>
    <row r="650" hidden="1" x14ac:dyDescent="0.15"/>
    <row r="651" hidden="1" x14ac:dyDescent="0.15"/>
    <row r="652" hidden="1" x14ac:dyDescent="0.15"/>
    <row r="653" hidden="1" x14ac:dyDescent="0.15"/>
    <row r="654" hidden="1" x14ac:dyDescent="0.15"/>
    <row r="655" hidden="1" x14ac:dyDescent="0.15"/>
    <row r="656" hidden="1" x14ac:dyDescent="0.15"/>
    <row r="657" hidden="1" x14ac:dyDescent="0.15"/>
    <row r="658" hidden="1" x14ac:dyDescent="0.15"/>
    <row r="659" hidden="1" x14ac:dyDescent="0.15"/>
    <row r="660" hidden="1" x14ac:dyDescent="0.15"/>
    <row r="661" hidden="1" x14ac:dyDescent="0.15"/>
    <row r="662" hidden="1" x14ac:dyDescent="0.15"/>
    <row r="663" hidden="1" x14ac:dyDescent="0.15"/>
    <row r="664" hidden="1" x14ac:dyDescent="0.15"/>
    <row r="665" hidden="1" x14ac:dyDescent="0.15"/>
    <row r="666" hidden="1" x14ac:dyDescent="0.15"/>
    <row r="667" hidden="1" x14ac:dyDescent="0.15"/>
    <row r="668" hidden="1" x14ac:dyDescent="0.15"/>
    <row r="669" hidden="1" x14ac:dyDescent="0.15"/>
    <row r="670" hidden="1" x14ac:dyDescent="0.15"/>
    <row r="671" hidden="1" x14ac:dyDescent="0.15"/>
    <row r="672" hidden="1" x14ac:dyDescent="0.15"/>
    <row r="673" hidden="1" x14ac:dyDescent="0.15"/>
    <row r="674" hidden="1" x14ac:dyDescent="0.15"/>
    <row r="675" hidden="1" x14ac:dyDescent="0.15"/>
    <row r="676" hidden="1" x14ac:dyDescent="0.15"/>
    <row r="677" hidden="1" x14ac:dyDescent="0.15"/>
    <row r="678" hidden="1" x14ac:dyDescent="0.15"/>
    <row r="679" hidden="1" x14ac:dyDescent="0.15"/>
    <row r="680" hidden="1" x14ac:dyDescent="0.15"/>
    <row r="681" hidden="1" x14ac:dyDescent="0.15"/>
    <row r="682" hidden="1" x14ac:dyDescent="0.15"/>
    <row r="683" hidden="1" x14ac:dyDescent="0.15"/>
    <row r="684" hidden="1" x14ac:dyDescent="0.15"/>
    <row r="685" hidden="1" x14ac:dyDescent="0.15"/>
    <row r="686" hidden="1" x14ac:dyDescent="0.15"/>
    <row r="687" hidden="1" x14ac:dyDescent="0.15"/>
    <row r="688" hidden="1" x14ac:dyDescent="0.15"/>
    <row r="689" hidden="1" x14ac:dyDescent="0.15"/>
    <row r="690" hidden="1" x14ac:dyDescent="0.15"/>
    <row r="691" hidden="1" x14ac:dyDescent="0.15"/>
    <row r="692" hidden="1" x14ac:dyDescent="0.15"/>
    <row r="693" hidden="1" x14ac:dyDescent="0.15"/>
    <row r="694" hidden="1" x14ac:dyDescent="0.15"/>
    <row r="695" hidden="1" x14ac:dyDescent="0.15"/>
    <row r="696" hidden="1" x14ac:dyDescent="0.15"/>
    <row r="697" hidden="1" x14ac:dyDescent="0.15"/>
    <row r="698" hidden="1" x14ac:dyDescent="0.15"/>
    <row r="699" hidden="1" x14ac:dyDescent="0.15"/>
    <row r="700" hidden="1" x14ac:dyDescent="0.15"/>
    <row r="701" hidden="1" x14ac:dyDescent="0.15"/>
    <row r="702" hidden="1" x14ac:dyDescent="0.15"/>
    <row r="703" hidden="1" x14ac:dyDescent="0.15"/>
    <row r="704" hidden="1" x14ac:dyDescent="0.15"/>
    <row r="705" hidden="1" x14ac:dyDescent="0.15"/>
    <row r="706" hidden="1" x14ac:dyDescent="0.15"/>
    <row r="707" hidden="1" x14ac:dyDescent="0.15"/>
    <row r="708" hidden="1" x14ac:dyDescent="0.15"/>
    <row r="709" hidden="1" x14ac:dyDescent="0.15"/>
    <row r="710" hidden="1" x14ac:dyDescent="0.15"/>
    <row r="711" hidden="1" x14ac:dyDescent="0.15"/>
    <row r="712" hidden="1" x14ac:dyDescent="0.15"/>
    <row r="713" hidden="1" x14ac:dyDescent="0.15"/>
    <row r="714" hidden="1" x14ac:dyDescent="0.15"/>
    <row r="715" hidden="1" x14ac:dyDescent="0.15"/>
    <row r="716" hidden="1" x14ac:dyDescent="0.15"/>
    <row r="717" hidden="1" x14ac:dyDescent="0.15"/>
    <row r="718" hidden="1" x14ac:dyDescent="0.15"/>
    <row r="719" hidden="1" x14ac:dyDescent="0.15"/>
    <row r="720" hidden="1" x14ac:dyDescent="0.15"/>
    <row r="721" hidden="1" x14ac:dyDescent="0.15"/>
    <row r="722" hidden="1" x14ac:dyDescent="0.15"/>
    <row r="723" hidden="1" x14ac:dyDescent="0.15"/>
    <row r="724" hidden="1" x14ac:dyDescent="0.15"/>
    <row r="725" hidden="1" x14ac:dyDescent="0.15"/>
    <row r="726" hidden="1" x14ac:dyDescent="0.15"/>
    <row r="727" hidden="1" x14ac:dyDescent="0.15"/>
    <row r="728" hidden="1" x14ac:dyDescent="0.15"/>
    <row r="729" hidden="1" x14ac:dyDescent="0.15"/>
    <row r="730" hidden="1" x14ac:dyDescent="0.15"/>
    <row r="731" hidden="1" x14ac:dyDescent="0.15"/>
    <row r="732" hidden="1" x14ac:dyDescent="0.15"/>
    <row r="733" hidden="1" x14ac:dyDescent="0.15"/>
    <row r="734" hidden="1" x14ac:dyDescent="0.15"/>
    <row r="735" hidden="1" x14ac:dyDescent="0.15"/>
    <row r="736" hidden="1" x14ac:dyDescent="0.15"/>
    <row r="737" hidden="1" x14ac:dyDescent="0.15"/>
    <row r="738" hidden="1" x14ac:dyDescent="0.15"/>
    <row r="739" hidden="1" x14ac:dyDescent="0.15"/>
    <row r="740" hidden="1" x14ac:dyDescent="0.15"/>
    <row r="741" hidden="1" x14ac:dyDescent="0.15"/>
    <row r="742" hidden="1" x14ac:dyDescent="0.15"/>
    <row r="743" hidden="1" x14ac:dyDescent="0.15"/>
    <row r="744" hidden="1" x14ac:dyDescent="0.15"/>
    <row r="745" hidden="1" x14ac:dyDescent="0.15"/>
    <row r="746" hidden="1" x14ac:dyDescent="0.15"/>
    <row r="747" hidden="1" x14ac:dyDescent="0.15"/>
    <row r="748" hidden="1" x14ac:dyDescent="0.15"/>
    <row r="749" hidden="1" x14ac:dyDescent="0.15"/>
    <row r="750" hidden="1" x14ac:dyDescent="0.15"/>
    <row r="751" hidden="1" x14ac:dyDescent="0.15"/>
    <row r="752" hidden="1" x14ac:dyDescent="0.15"/>
    <row r="753" hidden="1" x14ac:dyDescent="0.15"/>
    <row r="754" hidden="1" x14ac:dyDescent="0.15"/>
    <row r="755" hidden="1" x14ac:dyDescent="0.15"/>
    <row r="756" hidden="1" x14ac:dyDescent="0.15"/>
    <row r="757" hidden="1" x14ac:dyDescent="0.15"/>
    <row r="758" hidden="1" x14ac:dyDescent="0.15"/>
    <row r="759" hidden="1" x14ac:dyDescent="0.15"/>
    <row r="760" hidden="1" x14ac:dyDescent="0.15"/>
    <row r="761" hidden="1" x14ac:dyDescent="0.15"/>
    <row r="762" hidden="1" x14ac:dyDescent="0.15"/>
    <row r="763" hidden="1" x14ac:dyDescent="0.15"/>
    <row r="764" hidden="1" x14ac:dyDescent="0.15"/>
    <row r="765" hidden="1" x14ac:dyDescent="0.15"/>
    <row r="766" hidden="1" x14ac:dyDescent="0.15"/>
    <row r="767" hidden="1" x14ac:dyDescent="0.15"/>
    <row r="768" hidden="1" x14ac:dyDescent="0.15"/>
    <row r="769" hidden="1" x14ac:dyDescent="0.15"/>
    <row r="770" hidden="1" x14ac:dyDescent="0.15"/>
    <row r="771" hidden="1" x14ac:dyDescent="0.15"/>
    <row r="772" hidden="1" x14ac:dyDescent="0.15"/>
    <row r="773" hidden="1" x14ac:dyDescent="0.15"/>
    <row r="774" hidden="1" x14ac:dyDescent="0.15"/>
    <row r="775" hidden="1" x14ac:dyDescent="0.15"/>
    <row r="776" hidden="1" x14ac:dyDescent="0.15"/>
    <row r="777" hidden="1" x14ac:dyDescent="0.15"/>
    <row r="778" hidden="1" x14ac:dyDescent="0.15"/>
    <row r="779" hidden="1" x14ac:dyDescent="0.15"/>
    <row r="780" hidden="1" x14ac:dyDescent="0.15"/>
    <row r="781" hidden="1" x14ac:dyDescent="0.15"/>
    <row r="782" hidden="1" x14ac:dyDescent="0.15"/>
    <row r="783" hidden="1" x14ac:dyDescent="0.15"/>
    <row r="784" hidden="1" x14ac:dyDescent="0.15"/>
    <row r="785" hidden="1" x14ac:dyDescent="0.15"/>
    <row r="786" hidden="1" x14ac:dyDescent="0.15"/>
    <row r="787" hidden="1" x14ac:dyDescent="0.15"/>
    <row r="788" hidden="1" x14ac:dyDescent="0.15"/>
    <row r="789" hidden="1" x14ac:dyDescent="0.15"/>
    <row r="790" hidden="1" x14ac:dyDescent="0.15"/>
    <row r="791" hidden="1" x14ac:dyDescent="0.15"/>
    <row r="792" hidden="1" x14ac:dyDescent="0.15"/>
    <row r="793" hidden="1" x14ac:dyDescent="0.15"/>
    <row r="794" hidden="1" x14ac:dyDescent="0.15"/>
    <row r="795" hidden="1" x14ac:dyDescent="0.15"/>
    <row r="796" hidden="1" x14ac:dyDescent="0.15"/>
    <row r="797" hidden="1" x14ac:dyDescent="0.15"/>
    <row r="798" hidden="1" x14ac:dyDescent="0.15"/>
    <row r="799" hidden="1" x14ac:dyDescent="0.15"/>
    <row r="800" hidden="1" x14ac:dyDescent="0.15"/>
    <row r="801" hidden="1" x14ac:dyDescent="0.15"/>
    <row r="802" hidden="1" x14ac:dyDescent="0.15"/>
    <row r="803" hidden="1" x14ac:dyDescent="0.15"/>
    <row r="804" hidden="1" x14ac:dyDescent="0.15"/>
    <row r="805" hidden="1" x14ac:dyDescent="0.15"/>
    <row r="806" hidden="1" x14ac:dyDescent="0.15"/>
    <row r="807" hidden="1" x14ac:dyDescent="0.15"/>
    <row r="808" hidden="1" x14ac:dyDescent="0.15"/>
    <row r="809" hidden="1" x14ac:dyDescent="0.15"/>
    <row r="810" hidden="1" x14ac:dyDescent="0.15"/>
    <row r="811" hidden="1" x14ac:dyDescent="0.15"/>
    <row r="812" hidden="1" x14ac:dyDescent="0.15"/>
    <row r="813" hidden="1" x14ac:dyDescent="0.15"/>
    <row r="814" hidden="1" x14ac:dyDescent="0.15"/>
    <row r="815" hidden="1" x14ac:dyDescent="0.15"/>
    <row r="816" hidden="1" x14ac:dyDescent="0.15"/>
    <row r="817" hidden="1" x14ac:dyDescent="0.15"/>
    <row r="818" hidden="1" x14ac:dyDescent="0.15"/>
    <row r="819" hidden="1" x14ac:dyDescent="0.15"/>
    <row r="820" hidden="1" x14ac:dyDescent="0.15"/>
    <row r="821" hidden="1" x14ac:dyDescent="0.15"/>
    <row r="822" hidden="1" x14ac:dyDescent="0.15"/>
    <row r="823" hidden="1" x14ac:dyDescent="0.15"/>
    <row r="824" hidden="1" x14ac:dyDescent="0.15"/>
    <row r="825" hidden="1" x14ac:dyDescent="0.15"/>
    <row r="826" hidden="1" x14ac:dyDescent="0.15"/>
    <row r="827" hidden="1" x14ac:dyDescent="0.15"/>
    <row r="828" hidden="1" x14ac:dyDescent="0.15"/>
    <row r="829" hidden="1" x14ac:dyDescent="0.15"/>
    <row r="830" hidden="1" x14ac:dyDescent="0.15"/>
    <row r="831" hidden="1" x14ac:dyDescent="0.15"/>
    <row r="832" hidden="1" x14ac:dyDescent="0.15"/>
    <row r="833" spans="1:11" hidden="1" x14ac:dyDescent="0.15"/>
    <row r="834" spans="1:11" hidden="1" x14ac:dyDescent="0.15"/>
    <row r="835" spans="1:11" hidden="1" x14ac:dyDescent="0.15"/>
    <row r="836" spans="1:11" hidden="1" x14ac:dyDescent="0.15"/>
    <row r="837" spans="1:11" hidden="1" x14ac:dyDescent="0.15"/>
    <row r="838" spans="1:11" hidden="1" x14ac:dyDescent="0.15"/>
    <row r="839" spans="1:11" hidden="1" x14ac:dyDescent="0.15"/>
    <row r="840" spans="1:11" hidden="1" x14ac:dyDescent="0.15"/>
    <row r="841" spans="1:11" hidden="1" x14ac:dyDescent="0.15"/>
    <row r="842" spans="1:11" hidden="1" x14ac:dyDescent="0.15"/>
    <row r="843" spans="1:11" hidden="1" x14ac:dyDescent="0.15"/>
    <row r="844" spans="1:11" hidden="1" x14ac:dyDescent="0.15"/>
    <row r="845" spans="1:11" hidden="1" x14ac:dyDescent="0.15"/>
    <row r="846" spans="1:11" hidden="1" x14ac:dyDescent="0.15"/>
    <row r="847" spans="1:11" x14ac:dyDescent="0.15">
      <c r="F847" t="s">
        <v>1728</v>
      </c>
    </row>
    <row r="848" spans="1:11" x14ac:dyDescent="0.15">
      <c r="A848" s="62" t="s">
        <v>238</v>
      </c>
      <c r="B848" s="62" t="s">
        <v>239</v>
      </c>
      <c r="C848" s="62" t="s">
        <v>240</v>
      </c>
      <c r="D848" s="62" t="s">
        <v>241</v>
      </c>
      <c r="F848" s="65" t="s">
        <v>243</v>
      </c>
      <c r="G848" s="65" t="s">
        <v>245</v>
      </c>
      <c r="H848" s="65" t="s">
        <v>246</v>
      </c>
      <c r="I848" s="65" t="s">
        <v>3</v>
      </c>
      <c r="J848" s="65" t="s">
        <v>247</v>
      </c>
      <c r="K848" s="65" t="s">
        <v>248</v>
      </c>
    </row>
    <row r="849" spans="1:14" x14ac:dyDescent="0.15">
      <c r="A849" s="63" t="str">
        <f>IF(F849="","",F849)</f>
        <v/>
      </c>
      <c r="B849" s="63" t="str">
        <f>IF(OR(G849="",H849=""),"",G849&amp;VLOOKUP(LEN(G849)+LEN(H849),$M$849:$N$852,2,TRUE)&amp;H849&amp;" "&amp;I849)</f>
        <v/>
      </c>
      <c r="C849" s="63" t="str">
        <f>IF(A849="","",ASC(J849&amp;" "&amp;K849))</f>
        <v/>
      </c>
      <c r="D849" s="63" t="str">
        <f>IF(A849="","",初期設定!$H$3)</f>
        <v/>
      </c>
      <c r="F849" s="66"/>
      <c r="G849" s="66"/>
      <c r="H849" s="66"/>
      <c r="I849" s="66"/>
      <c r="J849" s="66"/>
      <c r="K849" s="66"/>
      <c r="M849">
        <v>2</v>
      </c>
      <c r="N849" t="s">
        <v>249</v>
      </c>
    </row>
    <row r="850" spans="1:14" x14ac:dyDescent="0.15">
      <c r="A850" s="63" t="str">
        <f t="shared" ref="A850:A880" si="0">IF(F850="","",F850)</f>
        <v/>
      </c>
      <c r="B850" s="63" t="str">
        <f t="shared" ref="B850:B880" si="1">IF(OR(G850="",H850=""),"",G850&amp;VLOOKUP(LEN(G850)+LEN(H850),$M$849:$N$852,2,TRUE)&amp;H850&amp;" "&amp;I850)</f>
        <v/>
      </c>
      <c r="C850" s="63" t="str">
        <f t="shared" ref="C850:C880" si="2">IF(A850="","",ASC(J850&amp;" "&amp;K850))</f>
        <v/>
      </c>
      <c r="D850" s="63" t="str">
        <f>IF(A850="","",初期設定!$H$3)</f>
        <v/>
      </c>
      <c r="F850" s="66"/>
      <c r="G850" s="66"/>
      <c r="H850" s="66"/>
      <c r="I850" s="66"/>
      <c r="J850" s="66"/>
      <c r="K850" s="66"/>
      <c r="M850">
        <v>3</v>
      </c>
      <c r="N850" t="s">
        <v>250</v>
      </c>
    </row>
    <row r="851" spans="1:14" x14ac:dyDescent="0.15">
      <c r="A851" s="63" t="str">
        <f t="shared" si="0"/>
        <v/>
      </c>
      <c r="B851" s="63" t="str">
        <f t="shared" si="1"/>
        <v/>
      </c>
      <c r="C851" s="63" t="str">
        <f t="shared" si="2"/>
        <v/>
      </c>
      <c r="D851" s="63" t="str">
        <f>IF(A851="","",初期設定!$H$3)</f>
        <v/>
      </c>
      <c r="F851" s="66"/>
      <c r="G851" s="66"/>
      <c r="H851" s="66"/>
      <c r="I851" s="66"/>
      <c r="J851" s="66"/>
      <c r="K851" s="66"/>
      <c r="M851">
        <v>4</v>
      </c>
      <c r="N851" t="s">
        <v>251</v>
      </c>
    </row>
    <row r="852" spans="1:14" x14ac:dyDescent="0.15">
      <c r="A852" s="63" t="str">
        <f t="shared" si="0"/>
        <v/>
      </c>
      <c r="B852" s="63" t="str">
        <f t="shared" si="1"/>
        <v/>
      </c>
      <c r="C852" s="63" t="str">
        <f t="shared" si="2"/>
        <v/>
      </c>
      <c r="D852" s="63" t="str">
        <f>IF(A852="","",初期設定!$H$3)</f>
        <v/>
      </c>
      <c r="F852" s="66"/>
      <c r="G852" s="66"/>
      <c r="H852" s="66"/>
      <c r="I852" s="66"/>
      <c r="J852" s="66"/>
      <c r="K852" s="66"/>
      <c r="M852">
        <v>5</v>
      </c>
    </row>
    <row r="853" spans="1:14" x14ac:dyDescent="0.15">
      <c r="A853" s="63" t="str">
        <f t="shared" si="0"/>
        <v/>
      </c>
      <c r="B853" s="63" t="str">
        <f t="shared" si="1"/>
        <v/>
      </c>
      <c r="C853" s="63" t="str">
        <f t="shared" si="2"/>
        <v/>
      </c>
      <c r="D853" s="63" t="str">
        <f>IF(A853="","",初期設定!$H$3)</f>
        <v/>
      </c>
      <c r="F853" s="66"/>
      <c r="G853" s="66"/>
      <c r="H853" s="66"/>
      <c r="I853" s="66"/>
      <c r="J853" s="66"/>
      <c r="K853" s="66"/>
    </row>
    <row r="854" spans="1:14" x14ac:dyDescent="0.15">
      <c r="A854" s="63" t="str">
        <f t="shared" si="0"/>
        <v/>
      </c>
      <c r="B854" s="63" t="str">
        <f t="shared" si="1"/>
        <v/>
      </c>
      <c r="C854" s="63" t="str">
        <f t="shared" si="2"/>
        <v/>
      </c>
      <c r="D854" s="63" t="str">
        <f>IF(A854="","",初期設定!$H$3)</f>
        <v/>
      </c>
      <c r="F854" s="66"/>
      <c r="G854" s="66"/>
      <c r="H854" s="66"/>
      <c r="I854" s="66"/>
      <c r="J854" s="66"/>
      <c r="K854" s="66"/>
    </row>
    <row r="855" spans="1:14" x14ac:dyDescent="0.15">
      <c r="A855" s="63" t="str">
        <f t="shared" si="0"/>
        <v/>
      </c>
      <c r="B855" s="63" t="str">
        <f t="shared" si="1"/>
        <v/>
      </c>
      <c r="C855" s="63" t="str">
        <f t="shared" si="2"/>
        <v/>
      </c>
      <c r="D855" s="63" t="str">
        <f>IF(A855="","",初期設定!$H$3)</f>
        <v/>
      </c>
      <c r="F855" s="66"/>
      <c r="G855" s="66"/>
      <c r="H855" s="66"/>
      <c r="I855" s="66"/>
      <c r="J855" s="66"/>
      <c r="K855" s="66"/>
    </row>
    <row r="856" spans="1:14" x14ac:dyDescent="0.15">
      <c r="A856" s="63" t="str">
        <f t="shared" si="0"/>
        <v/>
      </c>
      <c r="B856" s="63" t="str">
        <f t="shared" si="1"/>
        <v/>
      </c>
      <c r="C856" s="63" t="str">
        <f t="shared" si="2"/>
        <v/>
      </c>
      <c r="D856" s="63" t="str">
        <f>IF(A856="","",初期設定!$H$3)</f>
        <v/>
      </c>
      <c r="F856" s="66"/>
      <c r="G856" s="66"/>
      <c r="H856" s="66"/>
      <c r="I856" s="66"/>
      <c r="J856" s="66"/>
      <c r="K856" s="66"/>
    </row>
    <row r="857" spans="1:14" x14ac:dyDescent="0.15">
      <c r="A857" s="63" t="str">
        <f t="shared" si="0"/>
        <v/>
      </c>
      <c r="B857" s="63" t="str">
        <f t="shared" si="1"/>
        <v/>
      </c>
      <c r="C857" s="63" t="str">
        <f t="shared" si="2"/>
        <v/>
      </c>
      <c r="D857" s="63" t="str">
        <f>IF(A857="","",初期設定!$H$3)</f>
        <v/>
      </c>
      <c r="F857" s="66"/>
      <c r="G857" s="66"/>
      <c r="H857" s="66"/>
      <c r="I857" s="66"/>
      <c r="J857" s="66"/>
      <c r="K857" s="66"/>
    </row>
    <row r="858" spans="1:14" x14ac:dyDescent="0.15">
      <c r="A858" s="63" t="str">
        <f t="shared" si="0"/>
        <v/>
      </c>
      <c r="B858" s="63" t="str">
        <f t="shared" si="1"/>
        <v/>
      </c>
      <c r="C858" s="63" t="str">
        <f t="shared" si="2"/>
        <v/>
      </c>
      <c r="D858" s="63" t="str">
        <f>IF(A858="","",初期設定!$H$3)</f>
        <v/>
      </c>
      <c r="F858" s="66"/>
      <c r="G858" s="66"/>
      <c r="H858" s="66"/>
      <c r="I858" s="66"/>
      <c r="J858" s="66"/>
      <c r="K858" s="66"/>
    </row>
    <row r="859" spans="1:14" x14ac:dyDescent="0.15">
      <c r="A859" s="63" t="str">
        <f t="shared" si="0"/>
        <v/>
      </c>
      <c r="B859" s="63" t="str">
        <f t="shared" si="1"/>
        <v/>
      </c>
      <c r="C859" s="63" t="str">
        <f t="shared" si="2"/>
        <v/>
      </c>
      <c r="D859" s="63" t="str">
        <f>IF(A859="","",初期設定!$H$3)</f>
        <v/>
      </c>
      <c r="F859" s="66"/>
      <c r="G859" s="66"/>
      <c r="H859" s="66"/>
      <c r="I859" s="66"/>
      <c r="J859" s="66"/>
      <c r="K859" s="66"/>
    </row>
    <row r="860" spans="1:14" x14ac:dyDescent="0.15">
      <c r="A860" s="63" t="str">
        <f t="shared" si="0"/>
        <v/>
      </c>
      <c r="B860" s="63" t="str">
        <f t="shared" si="1"/>
        <v/>
      </c>
      <c r="C860" s="63" t="str">
        <f t="shared" si="2"/>
        <v/>
      </c>
      <c r="D860" s="63" t="str">
        <f>IF(A860="","",初期設定!$H$3)</f>
        <v/>
      </c>
      <c r="F860" s="66"/>
      <c r="G860" s="66"/>
      <c r="H860" s="66"/>
      <c r="I860" s="66"/>
      <c r="J860" s="66"/>
      <c r="K860" s="66"/>
    </row>
    <row r="861" spans="1:14" x14ac:dyDescent="0.15">
      <c r="A861" s="63" t="str">
        <f t="shared" si="0"/>
        <v/>
      </c>
      <c r="B861" s="63" t="str">
        <f t="shared" si="1"/>
        <v/>
      </c>
      <c r="C861" s="63" t="str">
        <f t="shared" si="2"/>
        <v/>
      </c>
      <c r="D861" s="63" t="str">
        <f>IF(A861="","",初期設定!$H$3)</f>
        <v/>
      </c>
      <c r="F861" s="66"/>
      <c r="G861" s="66"/>
      <c r="H861" s="66"/>
      <c r="I861" s="66"/>
      <c r="J861" s="66"/>
      <c r="K861" s="66"/>
    </row>
    <row r="862" spans="1:14" x14ac:dyDescent="0.15">
      <c r="A862" s="63" t="str">
        <f t="shared" si="0"/>
        <v/>
      </c>
      <c r="B862" s="63" t="str">
        <f t="shared" si="1"/>
        <v/>
      </c>
      <c r="C862" s="63" t="str">
        <f t="shared" si="2"/>
        <v/>
      </c>
      <c r="D862" s="63" t="str">
        <f>IF(A862="","",初期設定!$H$3)</f>
        <v/>
      </c>
      <c r="F862" s="66"/>
      <c r="G862" s="66"/>
      <c r="H862" s="66"/>
      <c r="I862" s="66"/>
      <c r="J862" s="66"/>
      <c r="K862" s="66"/>
    </row>
    <row r="863" spans="1:14" x14ac:dyDescent="0.15">
      <c r="A863" s="63" t="str">
        <f t="shared" si="0"/>
        <v/>
      </c>
      <c r="B863" s="63" t="str">
        <f t="shared" si="1"/>
        <v/>
      </c>
      <c r="C863" s="63" t="str">
        <f t="shared" si="2"/>
        <v/>
      </c>
      <c r="D863" s="63" t="str">
        <f>IF(A863="","",初期設定!$H$3)</f>
        <v/>
      </c>
      <c r="F863" s="66"/>
      <c r="G863" s="66"/>
      <c r="H863" s="66"/>
      <c r="I863" s="66"/>
      <c r="J863" s="66"/>
      <c r="K863" s="66"/>
    </row>
    <row r="864" spans="1:14" x14ac:dyDescent="0.15">
      <c r="A864" s="63" t="str">
        <f t="shared" si="0"/>
        <v/>
      </c>
      <c r="B864" s="63" t="str">
        <f t="shared" si="1"/>
        <v/>
      </c>
      <c r="C864" s="63" t="str">
        <f t="shared" si="2"/>
        <v/>
      </c>
      <c r="D864" s="63" t="str">
        <f>IF(A864="","",初期設定!$H$3)</f>
        <v/>
      </c>
      <c r="F864" s="66"/>
      <c r="G864" s="66"/>
      <c r="H864" s="66"/>
      <c r="I864" s="66"/>
      <c r="J864" s="66"/>
      <c r="K864" s="66"/>
    </row>
    <row r="865" spans="1:11" x14ac:dyDescent="0.15">
      <c r="A865" s="63" t="str">
        <f t="shared" si="0"/>
        <v/>
      </c>
      <c r="B865" s="63" t="str">
        <f t="shared" si="1"/>
        <v/>
      </c>
      <c r="C865" s="63" t="str">
        <f t="shared" si="2"/>
        <v/>
      </c>
      <c r="D865" s="63" t="str">
        <f>IF(A865="","",初期設定!$H$3)</f>
        <v/>
      </c>
      <c r="F865" s="66"/>
      <c r="G865" s="66"/>
      <c r="H865" s="66"/>
      <c r="I865" s="66"/>
      <c r="J865" s="66"/>
      <c r="K865" s="66"/>
    </row>
    <row r="866" spans="1:11" x14ac:dyDescent="0.15">
      <c r="A866" s="63" t="str">
        <f t="shared" si="0"/>
        <v/>
      </c>
      <c r="B866" s="63" t="str">
        <f t="shared" si="1"/>
        <v/>
      </c>
      <c r="C866" s="63" t="str">
        <f t="shared" si="2"/>
        <v/>
      </c>
      <c r="D866" s="63" t="str">
        <f>IF(A866="","",初期設定!$H$3)</f>
        <v/>
      </c>
      <c r="F866" s="66"/>
      <c r="G866" s="66"/>
      <c r="H866" s="66"/>
      <c r="I866" s="66"/>
      <c r="J866" s="66"/>
      <c r="K866" s="66"/>
    </row>
    <row r="867" spans="1:11" x14ac:dyDescent="0.15">
      <c r="A867" s="63" t="str">
        <f t="shared" si="0"/>
        <v/>
      </c>
      <c r="B867" s="63" t="str">
        <f t="shared" si="1"/>
        <v/>
      </c>
      <c r="C867" s="63" t="str">
        <f t="shared" si="2"/>
        <v/>
      </c>
      <c r="D867" s="63" t="str">
        <f>IF(A867="","",初期設定!$H$3)</f>
        <v/>
      </c>
      <c r="F867" s="66"/>
      <c r="G867" s="66"/>
      <c r="H867" s="66"/>
      <c r="I867" s="66"/>
      <c r="J867" s="66"/>
      <c r="K867" s="66"/>
    </row>
    <row r="868" spans="1:11" x14ac:dyDescent="0.15">
      <c r="A868" s="63" t="str">
        <f t="shared" si="0"/>
        <v/>
      </c>
      <c r="B868" s="63" t="str">
        <f t="shared" si="1"/>
        <v/>
      </c>
      <c r="C868" s="63" t="str">
        <f t="shared" si="2"/>
        <v/>
      </c>
      <c r="D868" s="63" t="str">
        <f>IF(A868="","",初期設定!$H$3)</f>
        <v/>
      </c>
      <c r="F868" s="66"/>
      <c r="G868" s="66"/>
      <c r="H868" s="66"/>
      <c r="I868" s="66"/>
      <c r="J868" s="66"/>
      <c r="K868" s="66"/>
    </row>
    <row r="869" spans="1:11" x14ac:dyDescent="0.15">
      <c r="A869" s="63" t="str">
        <f t="shared" si="0"/>
        <v/>
      </c>
      <c r="B869" s="63" t="str">
        <f t="shared" si="1"/>
        <v/>
      </c>
      <c r="C869" s="63" t="str">
        <f t="shared" si="2"/>
        <v/>
      </c>
      <c r="D869" s="63" t="str">
        <f>IF(A869="","",初期設定!$H$3)</f>
        <v/>
      </c>
      <c r="F869" s="66"/>
      <c r="G869" s="66"/>
      <c r="H869" s="66"/>
      <c r="I869" s="66"/>
      <c r="J869" s="66"/>
      <c r="K869" s="66"/>
    </row>
    <row r="870" spans="1:11" x14ac:dyDescent="0.15">
      <c r="A870" s="63" t="str">
        <f t="shared" si="0"/>
        <v/>
      </c>
      <c r="B870" s="63" t="str">
        <f t="shared" si="1"/>
        <v/>
      </c>
      <c r="C870" s="63" t="str">
        <f t="shared" si="2"/>
        <v/>
      </c>
      <c r="D870" s="63" t="str">
        <f>IF(A870="","",初期設定!$H$3)</f>
        <v/>
      </c>
      <c r="F870" s="66"/>
      <c r="G870" s="66"/>
      <c r="H870" s="66"/>
      <c r="I870" s="66"/>
      <c r="J870" s="66"/>
      <c r="K870" s="66"/>
    </row>
    <row r="871" spans="1:11" x14ac:dyDescent="0.15">
      <c r="A871" s="63" t="str">
        <f t="shared" si="0"/>
        <v/>
      </c>
      <c r="B871" s="63" t="str">
        <f t="shared" si="1"/>
        <v/>
      </c>
      <c r="C871" s="63" t="str">
        <f t="shared" si="2"/>
        <v/>
      </c>
      <c r="D871" s="63" t="str">
        <f>IF(A871="","",初期設定!$H$3)</f>
        <v/>
      </c>
      <c r="F871" s="66"/>
      <c r="G871" s="66"/>
      <c r="H871" s="66"/>
      <c r="I871" s="66"/>
      <c r="J871" s="66"/>
      <c r="K871" s="66"/>
    </row>
    <row r="872" spans="1:11" x14ac:dyDescent="0.15">
      <c r="A872" s="63" t="str">
        <f t="shared" si="0"/>
        <v/>
      </c>
      <c r="B872" s="63" t="str">
        <f t="shared" si="1"/>
        <v/>
      </c>
      <c r="C872" s="63" t="str">
        <f t="shared" si="2"/>
        <v/>
      </c>
      <c r="D872" s="63" t="str">
        <f>IF(A872="","",初期設定!$H$3)</f>
        <v/>
      </c>
      <c r="F872" s="66"/>
      <c r="G872" s="66"/>
      <c r="H872" s="66"/>
      <c r="I872" s="66"/>
      <c r="J872" s="66"/>
      <c r="K872" s="66"/>
    </row>
    <row r="873" spans="1:11" x14ac:dyDescent="0.15">
      <c r="A873" s="63" t="str">
        <f t="shared" si="0"/>
        <v/>
      </c>
      <c r="B873" s="63" t="str">
        <f t="shared" si="1"/>
        <v/>
      </c>
      <c r="C873" s="63" t="str">
        <f t="shared" si="2"/>
        <v/>
      </c>
      <c r="D873" s="63" t="str">
        <f>IF(A873="","",初期設定!$H$3)</f>
        <v/>
      </c>
      <c r="F873" s="66"/>
      <c r="G873" s="66"/>
      <c r="H873" s="66"/>
      <c r="I873" s="66"/>
      <c r="J873" s="66"/>
      <c r="K873" s="66"/>
    </row>
    <row r="874" spans="1:11" x14ac:dyDescent="0.15">
      <c r="A874" s="63" t="str">
        <f t="shared" si="0"/>
        <v/>
      </c>
      <c r="B874" s="63" t="str">
        <f t="shared" si="1"/>
        <v/>
      </c>
      <c r="C874" s="63" t="str">
        <f t="shared" si="2"/>
        <v/>
      </c>
      <c r="D874" s="63" t="str">
        <f>IF(A874="","",初期設定!$H$3)</f>
        <v/>
      </c>
      <c r="F874" s="66"/>
      <c r="G874" s="66"/>
      <c r="H874" s="66"/>
      <c r="I874" s="66"/>
      <c r="J874" s="66"/>
      <c r="K874" s="66"/>
    </row>
    <row r="875" spans="1:11" x14ac:dyDescent="0.15">
      <c r="A875" s="63" t="str">
        <f t="shared" si="0"/>
        <v/>
      </c>
      <c r="B875" s="63" t="str">
        <f t="shared" si="1"/>
        <v/>
      </c>
      <c r="C875" s="63" t="str">
        <f t="shared" si="2"/>
        <v/>
      </c>
      <c r="D875" s="63" t="str">
        <f>IF(A875="","",初期設定!$H$3)</f>
        <v/>
      </c>
      <c r="F875" s="66"/>
      <c r="G875" s="66"/>
      <c r="H875" s="66"/>
      <c r="I875" s="66"/>
      <c r="J875" s="66"/>
      <c r="K875" s="66"/>
    </row>
    <row r="876" spans="1:11" x14ac:dyDescent="0.15">
      <c r="A876" s="63" t="str">
        <f t="shared" si="0"/>
        <v/>
      </c>
      <c r="B876" s="63" t="str">
        <f t="shared" si="1"/>
        <v/>
      </c>
      <c r="C876" s="63" t="str">
        <f t="shared" si="2"/>
        <v/>
      </c>
      <c r="D876" s="63" t="str">
        <f>IF(A876="","",初期設定!$H$3)</f>
        <v/>
      </c>
      <c r="F876" s="66"/>
      <c r="G876" s="66"/>
      <c r="H876" s="66"/>
      <c r="I876" s="66"/>
      <c r="J876" s="66"/>
      <c r="K876" s="66"/>
    </row>
    <row r="877" spans="1:11" x14ac:dyDescent="0.15">
      <c r="A877" s="63" t="str">
        <f t="shared" si="0"/>
        <v/>
      </c>
      <c r="B877" s="63" t="str">
        <f t="shared" si="1"/>
        <v/>
      </c>
      <c r="C877" s="63" t="str">
        <f t="shared" si="2"/>
        <v/>
      </c>
      <c r="D877" s="63" t="str">
        <f>IF(A877="","",初期設定!$H$3)</f>
        <v/>
      </c>
      <c r="F877" s="66"/>
      <c r="G877" s="66"/>
      <c r="H877" s="66"/>
      <c r="I877" s="66"/>
      <c r="J877" s="66"/>
      <c r="K877" s="66"/>
    </row>
    <row r="878" spans="1:11" x14ac:dyDescent="0.15">
      <c r="A878" s="63" t="str">
        <f t="shared" si="0"/>
        <v/>
      </c>
      <c r="B878" s="63" t="str">
        <f t="shared" si="1"/>
        <v/>
      </c>
      <c r="C878" s="63" t="str">
        <f t="shared" si="2"/>
        <v/>
      </c>
      <c r="D878" s="63" t="str">
        <f>IF(A878="","",初期設定!$H$3)</f>
        <v/>
      </c>
      <c r="F878" s="66"/>
      <c r="G878" s="66"/>
      <c r="H878" s="66"/>
      <c r="I878" s="66"/>
      <c r="J878" s="66"/>
      <c r="K878" s="66"/>
    </row>
    <row r="879" spans="1:11" x14ac:dyDescent="0.15">
      <c r="A879" s="63" t="str">
        <f t="shared" si="0"/>
        <v/>
      </c>
      <c r="B879" s="63" t="str">
        <f t="shared" si="1"/>
        <v/>
      </c>
      <c r="C879" s="63" t="str">
        <f t="shared" si="2"/>
        <v/>
      </c>
      <c r="D879" s="63" t="str">
        <f>IF(A879="","",初期設定!$H$3)</f>
        <v/>
      </c>
      <c r="F879" s="66"/>
      <c r="G879" s="66"/>
      <c r="H879" s="66"/>
      <c r="I879" s="66"/>
      <c r="J879" s="66"/>
      <c r="K879" s="66"/>
    </row>
    <row r="880" spans="1:11" x14ac:dyDescent="0.15">
      <c r="A880" s="63" t="str">
        <f t="shared" si="0"/>
        <v/>
      </c>
      <c r="B880" s="63" t="str">
        <f t="shared" si="1"/>
        <v/>
      </c>
      <c r="C880" s="63" t="str">
        <f t="shared" si="2"/>
        <v/>
      </c>
      <c r="D880" s="63" t="str">
        <f>IF(A880="","",初期設定!$H$3)</f>
        <v/>
      </c>
      <c r="F880" s="66"/>
      <c r="G880" s="66"/>
      <c r="H880" s="66"/>
      <c r="I880" s="66"/>
      <c r="J880" s="66"/>
      <c r="K880" s="66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rgb="FFFF0000"/>
  </sheetPr>
  <dimension ref="A1:N880"/>
  <sheetViews>
    <sheetView topLeftCell="F847" workbookViewId="0">
      <selection activeCell="N850" sqref="N850"/>
    </sheetView>
  </sheetViews>
  <sheetFormatPr defaultRowHeight="15" customHeight="1" x14ac:dyDescent="0.15"/>
  <cols>
    <col min="1" max="1" width="9" style="54" hidden="1" customWidth="1"/>
    <col min="2" max="2" width="21.5" style="54" hidden="1" customWidth="1"/>
    <col min="3" max="3" width="9" style="54" hidden="1" customWidth="1"/>
    <col min="4" max="4" width="13.125" style="54" hidden="1" customWidth="1"/>
    <col min="5" max="5" width="9" hidden="1" customWidth="1"/>
    <col min="7" max="8" width="10.75" customWidth="1"/>
    <col min="9" max="9" width="5.25" bestFit="1" customWidth="1"/>
    <col min="10" max="11" width="11.625" customWidth="1"/>
    <col min="13" max="13" width="10" hidden="1" customWidth="1"/>
    <col min="14" max="14" width="9" customWidth="1"/>
  </cols>
  <sheetData>
    <row r="1" spans="1:4" ht="15" hidden="1" customHeight="1" x14ac:dyDescent="0.15">
      <c r="A1" s="54">
        <v>186</v>
      </c>
      <c r="B1" s="54" t="s">
        <v>1729</v>
      </c>
      <c r="C1" s="54" t="s">
        <v>609</v>
      </c>
      <c r="D1" s="54" t="s">
        <v>201</v>
      </c>
    </row>
    <row r="2" spans="1:4" ht="15" hidden="1" customHeight="1" x14ac:dyDescent="0.15">
      <c r="A2" s="54">
        <v>187</v>
      </c>
      <c r="B2" s="54" t="s">
        <v>1730</v>
      </c>
      <c r="C2" s="54" t="s">
        <v>610</v>
      </c>
      <c r="D2" s="54" t="s">
        <v>201</v>
      </c>
    </row>
    <row r="3" spans="1:4" ht="15" hidden="1" customHeight="1" x14ac:dyDescent="0.15">
      <c r="A3" s="54">
        <v>190</v>
      </c>
      <c r="B3" s="54" t="s">
        <v>1731</v>
      </c>
      <c r="C3" s="54" t="s">
        <v>1732</v>
      </c>
      <c r="D3" s="54" t="s">
        <v>201</v>
      </c>
    </row>
    <row r="4" spans="1:4" ht="15" hidden="1" customHeight="1" x14ac:dyDescent="0.15">
      <c r="A4" s="54">
        <v>191</v>
      </c>
      <c r="B4" s="54" t="s">
        <v>1733</v>
      </c>
      <c r="C4" s="54" t="s">
        <v>1734</v>
      </c>
      <c r="D4" s="54" t="s">
        <v>201</v>
      </c>
    </row>
    <row r="5" spans="1:4" ht="15" hidden="1" customHeight="1" x14ac:dyDescent="0.15">
      <c r="A5" s="54">
        <v>192</v>
      </c>
      <c r="B5" s="54" t="s">
        <v>1735</v>
      </c>
      <c r="C5" s="54" t="s">
        <v>1736</v>
      </c>
      <c r="D5" s="54" t="s">
        <v>201</v>
      </c>
    </row>
    <row r="6" spans="1:4" ht="15" hidden="1" customHeight="1" x14ac:dyDescent="0.15">
      <c r="A6" s="54">
        <v>193</v>
      </c>
      <c r="B6" s="54" t="s">
        <v>1737</v>
      </c>
      <c r="C6" s="54" t="s">
        <v>1738</v>
      </c>
      <c r="D6" s="54" t="s">
        <v>201</v>
      </c>
    </row>
    <row r="7" spans="1:4" ht="15" hidden="1" customHeight="1" x14ac:dyDescent="0.15">
      <c r="A7" s="54">
        <v>194</v>
      </c>
      <c r="B7" s="54" t="s">
        <v>1739</v>
      </c>
      <c r="C7" s="54" t="s">
        <v>1740</v>
      </c>
      <c r="D7" s="54" t="s">
        <v>201</v>
      </c>
    </row>
    <row r="8" spans="1:4" ht="15" hidden="1" customHeight="1" x14ac:dyDescent="0.15">
      <c r="A8" s="54">
        <v>195</v>
      </c>
      <c r="B8" s="54" t="s">
        <v>1741</v>
      </c>
      <c r="C8" s="54" t="s">
        <v>1742</v>
      </c>
      <c r="D8" s="54" t="s">
        <v>201</v>
      </c>
    </row>
    <row r="9" spans="1:4" ht="15" hidden="1" customHeight="1" x14ac:dyDescent="0.15">
      <c r="A9" s="54">
        <v>196</v>
      </c>
      <c r="B9" s="54" t="s">
        <v>1743</v>
      </c>
      <c r="C9" s="54" t="s">
        <v>1744</v>
      </c>
      <c r="D9" s="54" t="s">
        <v>201</v>
      </c>
    </row>
    <row r="10" spans="1:4" ht="15" hidden="1" customHeight="1" x14ac:dyDescent="0.15">
      <c r="A10" s="54">
        <v>255</v>
      </c>
      <c r="B10" s="54" t="s">
        <v>1745</v>
      </c>
      <c r="C10" s="54" t="s">
        <v>611</v>
      </c>
      <c r="D10" s="54" t="s">
        <v>202</v>
      </c>
    </row>
    <row r="11" spans="1:4" ht="15" hidden="1" customHeight="1" x14ac:dyDescent="0.15">
      <c r="A11" s="54">
        <v>256</v>
      </c>
      <c r="B11" s="54" t="s">
        <v>1746</v>
      </c>
      <c r="C11" s="54" t="s">
        <v>612</v>
      </c>
      <c r="D11" s="54" t="s">
        <v>202</v>
      </c>
    </row>
    <row r="12" spans="1:4" ht="15" hidden="1" customHeight="1" x14ac:dyDescent="0.15">
      <c r="A12" s="54">
        <v>257</v>
      </c>
      <c r="B12" s="54" t="s">
        <v>1747</v>
      </c>
      <c r="C12" s="54" t="s">
        <v>613</v>
      </c>
      <c r="D12" s="54" t="s">
        <v>202</v>
      </c>
    </row>
    <row r="13" spans="1:4" ht="15" hidden="1" customHeight="1" x14ac:dyDescent="0.15">
      <c r="A13" s="54">
        <v>258</v>
      </c>
      <c r="B13" s="54" t="s">
        <v>1748</v>
      </c>
      <c r="C13" s="54" t="s">
        <v>614</v>
      </c>
      <c r="D13" s="54" t="s">
        <v>202</v>
      </c>
    </row>
    <row r="14" spans="1:4" ht="15" hidden="1" customHeight="1" x14ac:dyDescent="0.15">
      <c r="A14" s="54">
        <v>259</v>
      </c>
      <c r="B14" s="54" t="s">
        <v>1749</v>
      </c>
      <c r="C14" s="54" t="s">
        <v>615</v>
      </c>
      <c r="D14" s="54" t="s">
        <v>202</v>
      </c>
    </row>
    <row r="15" spans="1:4" ht="15" hidden="1" customHeight="1" x14ac:dyDescent="0.15">
      <c r="A15" s="54">
        <v>260</v>
      </c>
      <c r="B15" s="54" t="s">
        <v>1750</v>
      </c>
      <c r="C15" s="54" t="s">
        <v>616</v>
      </c>
      <c r="D15" s="54" t="s">
        <v>202</v>
      </c>
    </row>
    <row r="16" spans="1:4" ht="15" hidden="1" customHeight="1" x14ac:dyDescent="0.15">
      <c r="A16" s="54">
        <v>261</v>
      </c>
      <c r="B16" s="54" t="s">
        <v>1751</v>
      </c>
      <c r="C16" s="54" t="s">
        <v>617</v>
      </c>
      <c r="D16" s="54" t="s">
        <v>202</v>
      </c>
    </row>
    <row r="17" spans="1:4" ht="15" hidden="1" customHeight="1" x14ac:dyDescent="0.15">
      <c r="A17" s="54">
        <v>262</v>
      </c>
      <c r="B17" s="54" t="s">
        <v>1752</v>
      </c>
      <c r="C17" s="54" t="s">
        <v>618</v>
      </c>
      <c r="D17" s="54" t="s">
        <v>202</v>
      </c>
    </row>
    <row r="18" spans="1:4" ht="15" hidden="1" customHeight="1" x14ac:dyDescent="0.15">
      <c r="A18" s="54">
        <v>263</v>
      </c>
      <c r="B18" s="54" t="s">
        <v>1753</v>
      </c>
      <c r="C18" s="54" t="s">
        <v>619</v>
      </c>
      <c r="D18" s="54" t="s">
        <v>202</v>
      </c>
    </row>
    <row r="19" spans="1:4" ht="15" hidden="1" customHeight="1" x14ac:dyDescent="0.15">
      <c r="A19" s="54">
        <v>264</v>
      </c>
      <c r="B19" s="54" t="s">
        <v>1754</v>
      </c>
      <c r="C19" s="54" t="s">
        <v>1755</v>
      </c>
      <c r="D19" s="54" t="s">
        <v>202</v>
      </c>
    </row>
    <row r="20" spans="1:4" ht="15" hidden="1" customHeight="1" x14ac:dyDescent="0.15">
      <c r="A20" s="54">
        <v>265</v>
      </c>
      <c r="B20" s="54" t="s">
        <v>1756</v>
      </c>
      <c r="C20" s="54" t="s">
        <v>1757</v>
      </c>
      <c r="D20" s="54" t="s">
        <v>202</v>
      </c>
    </row>
    <row r="21" spans="1:4" ht="15" hidden="1" customHeight="1" x14ac:dyDescent="0.15">
      <c r="A21" s="54">
        <v>266</v>
      </c>
      <c r="B21" s="54" t="s">
        <v>1758</v>
      </c>
      <c r="C21" s="54" t="s">
        <v>1759</v>
      </c>
      <c r="D21" s="54" t="s">
        <v>202</v>
      </c>
    </row>
    <row r="22" spans="1:4" ht="15" hidden="1" customHeight="1" x14ac:dyDescent="0.15">
      <c r="A22" s="54">
        <v>267</v>
      </c>
      <c r="B22" s="54" t="s">
        <v>1760</v>
      </c>
      <c r="C22" s="54" t="s">
        <v>1761</v>
      </c>
      <c r="D22" s="54" t="s">
        <v>202</v>
      </c>
    </row>
    <row r="23" spans="1:4" ht="15" hidden="1" customHeight="1" x14ac:dyDescent="0.15">
      <c r="A23" s="54">
        <v>319</v>
      </c>
      <c r="B23" s="54" t="s">
        <v>1762</v>
      </c>
      <c r="C23" s="54" t="s">
        <v>1763</v>
      </c>
      <c r="D23" s="54" t="s">
        <v>203</v>
      </c>
    </row>
    <row r="24" spans="1:4" ht="15" hidden="1" customHeight="1" x14ac:dyDescent="0.15">
      <c r="A24" s="54">
        <v>322</v>
      </c>
      <c r="B24" s="54" t="s">
        <v>1764</v>
      </c>
      <c r="C24" s="54" t="s">
        <v>620</v>
      </c>
      <c r="D24" s="54" t="s">
        <v>203</v>
      </c>
    </row>
    <row r="25" spans="1:4" ht="15" hidden="1" customHeight="1" x14ac:dyDescent="0.15">
      <c r="A25" s="54">
        <v>323</v>
      </c>
      <c r="B25" s="54" t="s">
        <v>1765</v>
      </c>
      <c r="C25" s="54" t="s">
        <v>621</v>
      </c>
      <c r="D25" s="54" t="s">
        <v>203</v>
      </c>
    </row>
    <row r="26" spans="1:4" ht="15" hidden="1" customHeight="1" x14ac:dyDescent="0.15">
      <c r="A26" s="54">
        <v>324</v>
      </c>
      <c r="B26" s="54" t="s">
        <v>1766</v>
      </c>
      <c r="C26" s="54" t="s">
        <v>1767</v>
      </c>
      <c r="D26" s="54" t="s">
        <v>203</v>
      </c>
    </row>
    <row r="27" spans="1:4" ht="15" hidden="1" customHeight="1" x14ac:dyDescent="0.15">
      <c r="A27" s="54">
        <v>325</v>
      </c>
      <c r="B27" s="54" t="s">
        <v>1768</v>
      </c>
      <c r="C27" s="54" t="s">
        <v>1369</v>
      </c>
      <c r="D27" s="54" t="s">
        <v>203</v>
      </c>
    </row>
    <row r="28" spans="1:4" ht="15" hidden="1" customHeight="1" x14ac:dyDescent="0.15">
      <c r="A28" s="54">
        <v>473</v>
      </c>
      <c r="B28" s="54" t="s">
        <v>1769</v>
      </c>
      <c r="C28" s="54" t="s">
        <v>622</v>
      </c>
      <c r="D28" s="54" t="s">
        <v>204</v>
      </c>
    </row>
    <row r="29" spans="1:4" ht="15" hidden="1" customHeight="1" x14ac:dyDescent="0.15">
      <c r="A29" s="54">
        <v>474</v>
      </c>
      <c r="B29" s="54" t="s">
        <v>1770</v>
      </c>
      <c r="C29" s="54" t="s">
        <v>623</v>
      </c>
      <c r="D29" s="54" t="s">
        <v>204</v>
      </c>
    </row>
    <row r="30" spans="1:4" ht="15" hidden="1" customHeight="1" x14ac:dyDescent="0.15">
      <c r="A30" s="54">
        <v>476</v>
      </c>
      <c r="B30" s="54" t="s">
        <v>1771</v>
      </c>
      <c r="C30" s="54" t="s">
        <v>624</v>
      </c>
      <c r="D30" s="54" t="s">
        <v>204</v>
      </c>
    </row>
    <row r="31" spans="1:4" ht="15" hidden="1" customHeight="1" x14ac:dyDescent="0.15">
      <c r="A31" s="54">
        <v>477</v>
      </c>
      <c r="B31" s="54" t="s">
        <v>1772</v>
      </c>
      <c r="C31" s="54" t="s">
        <v>625</v>
      </c>
      <c r="D31" s="54" t="s">
        <v>204</v>
      </c>
    </row>
    <row r="32" spans="1:4" ht="15" hidden="1" customHeight="1" x14ac:dyDescent="0.15">
      <c r="A32" s="54">
        <v>478</v>
      </c>
      <c r="B32" s="54" t="s">
        <v>1773</v>
      </c>
      <c r="C32" s="54" t="s">
        <v>626</v>
      </c>
      <c r="D32" s="54" t="s">
        <v>204</v>
      </c>
    </row>
    <row r="33" spans="1:4" ht="15" hidden="1" customHeight="1" x14ac:dyDescent="0.15">
      <c r="A33" s="54">
        <v>479</v>
      </c>
      <c r="B33" s="54" t="s">
        <v>1774</v>
      </c>
      <c r="C33" s="54" t="s">
        <v>1775</v>
      </c>
      <c r="D33" s="54" t="s">
        <v>204</v>
      </c>
    </row>
    <row r="34" spans="1:4" ht="15" hidden="1" customHeight="1" x14ac:dyDescent="0.15">
      <c r="A34" s="54">
        <v>480</v>
      </c>
      <c r="B34" s="54" t="s">
        <v>1776</v>
      </c>
      <c r="C34" s="54" t="s">
        <v>1777</v>
      </c>
      <c r="D34" s="54" t="s">
        <v>204</v>
      </c>
    </row>
    <row r="35" spans="1:4" ht="15" hidden="1" customHeight="1" x14ac:dyDescent="0.15">
      <c r="A35" s="54">
        <v>481</v>
      </c>
      <c r="B35" s="54" t="s">
        <v>1778</v>
      </c>
      <c r="C35" s="54" t="s">
        <v>1779</v>
      </c>
      <c r="D35" s="54" t="s">
        <v>204</v>
      </c>
    </row>
    <row r="36" spans="1:4" ht="15" hidden="1" customHeight="1" x14ac:dyDescent="0.15">
      <c r="A36" s="54">
        <v>482</v>
      </c>
      <c r="B36" s="54" t="s">
        <v>1780</v>
      </c>
      <c r="C36" s="54" t="s">
        <v>1781</v>
      </c>
      <c r="D36" s="54" t="s">
        <v>204</v>
      </c>
    </row>
    <row r="37" spans="1:4" ht="15" hidden="1" customHeight="1" x14ac:dyDescent="0.15">
      <c r="A37" s="54">
        <v>521</v>
      </c>
      <c r="B37" s="54" t="s">
        <v>1782</v>
      </c>
      <c r="C37" s="54" t="s">
        <v>627</v>
      </c>
      <c r="D37" s="54" t="s">
        <v>205</v>
      </c>
    </row>
    <row r="38" spans="1:4" ht="15" hidden="1" customHeight="1" x14ac:dyDescent="0.15">
      <c r="A38" s="54">
        <v>522</v>
      </c>
      <c r="B38" s="54" t="s">
        <v>1783</v>
      </c>
      <c r="C38" s="54" t="s">
        <v>628</v>
      </c>
      <c r="D38" s="54" t="s">
        <v>205</v>
      </c>
    </row>
    <row r="39" spans="1:4" ht="15" hidden="1" customHeight="1" x14ac:dyDescent="0.15">
      <c r="A39" s="54">
        <v>523</v>
      </c>
      <c r="B39" s="54" t="s">
        <v>1784</v>
      </c>
      <c r="C39" s="54" t="s">
        <v>629</v>
      </c>
      <c r="D39" s="54" t="s">
        <v>205</v>
      </c>
    </row>
    <row r="40" spans="1:4" ht="15" hidden="1" customHeight="1" x14ac:dyDescent="0.15">
      <c r="A40" s="54">
        <v>525</v>
      </c>
      <c r="B40" s="54" t="s">
        <v>1785</v>
      </c>
      <c r="C40" s="54" t="s">
        <v>630</v>
      </c>
      <c r="D40" s="54" t="s">
        <v>205</v>
      </c>
    </row>
    <row r="41" spans="1:4" ht="15" hidden="1" customHeight="1" x14ac:dyDescent="0.15">
      <c r="A41" s="54">
        <v>526</v>
      </c>
      <c r="B41" s="54" t="s">
        <v>1786</v>
      </c>
      <c r="C41" s="54" t="s">
        <v>631</v>
      </c>
      <c r="D41" s="54" t="s">
        <v>205</v>
      </c>
    </row>
    <row r="42" spans="1:4" ht="15" hidden="1" customHeight="1" x14ac:dyDescent="0.15">
      <c r="A42" s="54">
        <v>528</v>
      </c>
      <c r="B42" s="54" t="s">
        <v>1787</v>
      </c>
      <c r="C42" s="54" t="s">
        <v>1788</v>
      </c>
      <c r="D42" s="54" t="s">
        <v>205</v>
      </c>
    </row>
    <row r="43" spans="1:4" ht="15" hidden="1" customHeight="1" x14ac:dyDescent="0.15">
      <c r="A43" s="54">
        <v>529</v>
      </c>
      <c r="B43" s="54" t="s">
        <v>1789</v>
      </c>
      <c r="C43" s="54" t="s">
        <v>1790</v>
      </c>
      <c r="D43" s="54" t="s">
        <v>205</v>
      </c>
    </row>
    <row r="44" spans="1:4" ht="15" hidden="1" customHeight="1" x14ac:dyDescent="0.15">
      <c r="A44" s="54">
        <v>530</v>
      </c>
      <c r="B44" s="54" t="s">
        <v>1791</v>
      </c>
      <c r="C44" s="54" t="s">
        <v>1792</v>
      </c>
      <c r="D44" s="54" t="s">
        <v>205</v>
      </c>
    </row>
    <row r="45" spans="1:4" ht="15" hidden="1" customHeight="1" x14ac:dyDescent="0.15">
      <c r="A45" s="54">
        <v>658</v>
      </c>
      <c r="B45" s="54" t="s">
        <v>1793</v>
      </c>
      <c r="C45" s="54" t="s">
        <v>632</v>
      </c>
      <c r="D45" s="54" t="s">
        <v>206</v>
      </c>
    </row>
    <row r="46" spans="1:4" ht="15" hidden="1" customHeight="1" x14ac:dyDescent="0.15">
      <c r="A46" s="54">
        <v>659</v>
      </c>
      <c r="B46" s="54" t="s">
        <v>1794</v>
      </c>
      <c r="C46" s="54" t="s">
        <v>633</v>
      </c>
      <c r="D46" s="54" t="s">
        <v>206</v>
      </c>
    </row>
    <row r="47" spans="1:4" ht="15" hidden="1" customHeight="1" x14ac:dyDescent="0.15">
      <c r="A47" s="54">
        <v>660</v>
      </c>
      <c r="B47" s="54" t="s">
        <v>1795</v>
      </c>
      <c r="C47" s="54" t="s">
        <v>634</v>
      </c>
      <c r="D47" s="54" t="s">
        <v>206</v>
      </c>
    </row>
    <row r="48" spans="1:4" ht="15" hidden="1" customHeight="1" x14ac:dyDescent="0.15">
      <c r="A48" s="54">
        <v>661</v>
      </c>
      <c r="B48" s="54" t="s">
        <v>1796</v>
      </c>
      <c r="C48" s="54" t="s">
        <v>635</v>
      </c>
      <c r="D48" s="54" t="s">
        <v>206</v>
      </c>
    </row>
    <row r="49" spans="1:4" ht="15" hidden="1" customHeight="1" x14ac:dyDescent="0.15">
      <c r="A49" s="54">
        <v>662</v>
      </c>
      <c r="B49" s="54" t="s">
        <v>1797</v>
      </c>
      <c r="C49" s="54" t="s">
        <v>636</v>
      </c>
      <c r="D49" s="54" t="s">
        <v>206</v>
      </c>
    </row>
    <row r="50" spans="1:4" ht="15" hidden="1" customHeight="1" x14ac:dyDescent="0.15">
      <c r="A50" s="54">
        <v>664</v>
      </c>
      <c r="B50" s="54" t="s">
        <v>1798</v>
      </c>
      <c r="C50" s="54" t="s">
        <v>637</v>
      </c>
      <c r="D50" s="54" t="s">
        <v>206</v>
      </c>
    </row>
    <row r="51" spans="1:4" ht="15" hidden="1" customHeight="1" x14ac:dyDescent="0.15">
      <c r="A51" s="54">
        <v>665</v>
      </c>
      <c r="B51" s="54" t="s">
        <v>1799</v>
      </c>
      <c r="C51" s="54" t="s">
        <v>638</v>
      </c>
      <c r="D51" s="54" t="s">
        <v>206</v>
      </c>
    </row>
    <row r="52" spans="1:4" ht="15" hidden="1" customHeight="1" x14ac:dyDescent="0.15">
      <c r="A52" s="54">
        <v>667</v>
      </c>
      <c r="B52" s="54" t="s">
        <v>1800</v>
      </c>
      <c r="C52" s="54" t="s">
        <v>1801</v>
      </c>
      <c r="D52" s="54" t="s">
        <v>206</v>
      </c>
    </row>
    <row r="53" spans="1:4" ht="15" hidden="1" customHeight="1" x14ac:dyDescent="0.15">
      <c r="A53" s="54">
        <v>668</v>
      </c>
      <c r="B53" s="54" t="s">
        <v>1802</v>
      </c>
      <c r="C53" s="54" t="s">
        <v>1803</v>
      </c>
      <c r="D53" s="54" t="s">
        <v>206</v>
      </c>
    </row>
    <row r="54" spans="1:4" ht="15" hidden="1" customHeight="1" x14ac:dyDescent="0.15">
      <c r="A54" s="54">
        <v>669</v>
      </c>
      <c r="B54" s="54" t="s">
        <v>1804</v>
      </c>
      <c r="C54" s="54" t="s">
        <v>1805</v>
      </c>
      <c r="D54" s="54" t="s">
        <v>206</v>
      </c>
    </row>
    <row r="55" spans="1:4" ht="15" hidden="1" customHeight="1" x14ac:dyDescent="0.15">
      <c r="A55" s="54">
        <v>670</v>
      </c>
      <c r="B55" s="54" t="s">
        <v>1806</v>
      </c>
      <c r="C55" s="54" t="s">
        <v>1807</v>
      </c>
      <c r="D55" s="54" t="s">
        <v>206</v>
      </c>
    </row>
    <row r="56" spans="1:4" ht="15" hidden="1" customHeight="1" x14ac:dyDescent="0.15">
      <c r="A56" s="54">
        <v>671</v>
      </c>
      <c r="B56" s="54" t="s">
        <v>1808</v>
      </c>
      <c r="C56" s="54" t="s">
        <v>1809</v>
      </c>
      <c r="D56" s="54" t="s">
        <v>206</v>
      </c>
    </row>
    <row r="57" spans="1:4" ht="15" hidden="1" customHeight="1" x14ac:dyDescent="0.15">
      <c r="A57" s="54">
        <v>672</v>
      </c>
      <c r="B57" s="54" t="s">
        <v>1810</v>
      </c>
      <c r="C57" s="54" t="s">
        <v>1811</v>
      </c>
      <c r="D57" s="54" t="s">
        <v>206</v>
      </c>
    </row>
    <row r="58" spans="1:4" ht="15" hidden="1" customHeight="1" x14ac:dyDescent="0.15">
      <c r="A58" s="54">
        <v>673</v>
      </c>
      <c r="B58" s="54" t="s">
        <v>1812</v>
      </c>
      <c r="C58" s="54" t="s">
        <v>1813</v>
      </c>
      <c r="D58" s="54" t="s">
        <v>206</v>
      </c>
    </row>
    <row r="59" spans="1:4" ht="15" hidden="1" customHeight="1" x14ac:dyDescent="0.15">
      <c r="A59" s="54">
        <v>674</v>
      </c>
      <c r="B59" s="54" t="s">
        <v>1814</v>
      </c>
      <c r="C59" s="54" t="s">
        <v>1815</v>
      </c>
      <c r="D59" s="54" t="s">
        <v>206</v>
      </c>
    </row>
    <row r="60" spans="1:4" ht="15" hidden="1" customHeight="1" x14ac:dyDescent="0.15">
      <c r="A60" s="54">
        <v>675</v>
      </c>
      <c r="B60" s="54" t="s">
        <v>1816</v>
      </c>
      <c r="C60" s="54" t="s">
        <v>1817</v>
      </c>
      <c r="D60" s="54" t="s">
        <v>206</v>
      </c>
    </row>
    <row r="61" spans="1:4" ht="15" hidden="1" customHeight="1" x14ac:dyDescent="0.15">
      <c r="A61" s="54">
        <v>676</v>
      </c>
      <c r="B61" s="54" t="s">
        <v>1818</v>
      </c>
      <c r="C61" s="54" t="s">
        <v>1819</v>
      </c>
      <c r="D61" s="54" t="s">
        <v>206</v>
      </c>
    </row>
    <row r="62" spans="1:4" ht="15" hidden="1" customHeight="1" x14ac:dyDescent="0.15">
      <c r="A62" s="54">
        <v>677</v>
      </c>
      <c r="B62" s="54" t="s">
        <v>1820</v>
      </c>
      <c r="C62" s="54" t="s">
        <v>1821</v>
      </c>
      <c r="D62" s="54" t="s">
        <v>206</v>
      </c>
    </row>
    <row r="63" spans="1:4" ht="15" hidden="1" customHeight="1" x14ac:dyDescent="0.15">
      <c r="A63" s="54">
        <v>730</v>
      </c>
      <c r="B63" s="54" t="s">
        <v>1822</v>
      </c>
      <c r="C63" s="54" t="s">
        <v>639</v>
      </c>
      <c r="D63" s="54" t="s">
        <v>207</v>
      </c>
    </row>
    <row r="64" spans="1:4" ht="15" hidden="1" customHeight="1" x14ac:dyDescent="0.15">
      <c r="A64" s="54">
        <v>732</v>
      </c>
      <c r="B64" s="54" t="s">
        <v>1823</v>
      </c>
      <c r="C64" s="54" t="s">
        <v>1824</v>
      </c>
      <c r="D64" s="54" t="s">
        <v>207</v>
      </c>
    </row>
    <row r="65" spans="1:4" ht="15" hidden="1" customHeight="1" x14ac:dyDescent="0.15">
      <c r="A65" s="54">
        <v>733</v>
      </c>
      <c r="B65" s="54" t="s">
        <v>1825</v>
      </c>
      <c r="C65" s="54" t="s">
        <v>1826</v>
      </c>
      <c r="D65" s="54" t="s">
        <v>207</v>
      </c>
    </row>
    <row r="66" spans="1:4" ht="15" hidden="1" customHeight="1" x14ac:dyDescent="0.15">
      <c r="A66" s="54">
        <v>734</v>
      </c>
      <c r="B66" s="54" t="s">
        <v>1827</v>
      </c>
      <c r="C66" s="54" t="s">
        <v>1828</v>
      </c>
      <c r="D66" s="54" t="s">
        <v>207</v>
      </c>
    </row>
    <row r="67" spans="1:4" ht="15" hidden="1" customHeight="1" x14ac:dyDescent="0.15">
      <c r="A67" s="54">
        <v>735</v>
      </c>
      <c r="B67" s="54" t="s">
        <v>1829</v>
      </c>
      <c r="C67" s="54" t="s">
        <v>1830</v>
      </c>
      <c r="D67" s="54" t="s">
        <v>207</v>
      </c>
    </row>
    <row r="68" spans="1:4" ht="15" hidden="1" customHeight="1" x14ac:dyDescent="0.15">
      <c r="A68" s="54">
        <v>736</v>
      </c>
      <c r="B68" s="54" t="s">
        <v>1831</v>
      </c>
      <c r="C68" s="54" t="s">
        <v>1832</v>
      </c>
      <c r="D68" s="54" t="s">
        <v>207</v>
      </c>
    </row>
    <row r="69" spans="1:4" ht="15" hidden="1" customHeight="1" x14ac:dyDescent="0.15">
      <c r="A69" s="54">
        <v>920</v>
      </c>
      <c r="B69" s="54" t="s">
        <v>1833</v>
      </c>
      <c r="C69" s="54" t="s">
        <v>640</v>
      </c>
      <c r="D69" s="54" t="s">
        <v>208</v>
      </c>
    </row>
    <row r="70" spans="1:4" ht="15" hidden="1" customHeight="1" x14ac:dyDescent="0.15">
      <c r="A70" s="54">
        <v>921</v>
      </c>
      <c r="B70" s="54" t="s">
        <v>1834</v>
      </c>
      <c r="C70" s="54" t="s">
        <v>641</v>
      </c>
      <c r="D70" s="54" t="s">
        <v>208</v>
      </c>
    </row>
    <row r="71" spans="1:4" ht="15" hidden="1" customHeight="1" x14ac:dyDescent="0.15">
      <c r="A71" s="54">
        <v>922</v>
      </c>
      <c r="B71" s="54" t="s">
        <v>1835</v>
      </c>
      <c r="C71" s="54" t="s">
        <v>1836</v>
      </c>
      <c r="D71" s="54" t="s">
        <v>208</v>
      </c>
    </row>
    <row r="72" spans="1:4" ht="15" hidden="1" customHeight="1" x14ac:dyDescent="0.15">
      <c r="A72" s="54">
        <v>923</v>
      </c>
      <c r="B72" s="54" t="s">
        <v>1837</v>
      </c>
      <c r="C72" s="54" t="s">
        <v>1838</v>
      </c>
      <c r="D72" s="54" t="s">
        <v>208</v>
      </c>
    </row>
    <row r="73" spans="1:4" ht="15" hidden="1" customHeight="1" x14ac:dyDescent="0.15">
      <c r="A73" s="54">
        <v>924</v>
      </c>
      <c r="B73" s="54" t="s">
        <v>1839</v>
      </c>
      <c r="C73" s="54" t="s">
        <v>1840</v>
      </c>
      <c r="D73" s="54" t="s">
        <v>208</v>
      </c>
    </row>
    <row r="74" spans="1:4" ht="15" hidden="1" customHeight="1" x14ac:dyDescent="0.15">
      <c r="A74" s="54">
        <v>925</v>
      </c>
      <c r="B74" s="54" t="s">
        <v>1841</v>
      </c>
      <c r="C74" s="54" t="s">
        <v>1842</v>
      </c>
      <c r="D74" s="54" t="s">
        <v>208</v>
      </c>
    </row>
    <row r="75" spans="1:4" ht="15" hidden="1" customHeight="1" x14ac:dyDescent="0.15">
      <c r="A75" s="54">
        <v>1213</v>
      </c>
      <c r="B75" s="54" t="s">
        <v>1843</v>
      </c>
      <c r="C75" s="54" t="s">
        <v>642</v>
      </c>
      <c r="D75" s="54" t="s">
        <v>1844</v>
      </c>
    </row>
    <row r="76" spans="1:4" ht="15" hidden="1" customHeight="1" x14ac:dyDescent="0.15">
      <c r="A76" s="54">
        <v>1214</v>
      </c>
      <c r="B76" s="54" t="s">
        <v>1845</v>
      </c>
      <c r="C76" s="54" t="s">
        <v>643</v>
      </c>
      <c r="D76" s="54" t="s">
        <v>1844</v>
      </c>
    </row>
    <row r="77" spans="1:4" ht="15" hidden="1" customHeight="1" x14ac:dyDescent="0.15">
      <c r="A77" s="54">
        <v>1216</v>
      </c>
      <c r="B77" s="54" t="s">
        <v>1846</v>
      </c>
      <c r="C77" s="54" t="s">
        <v>644</v>
      </c>
      <c r="D77" s="54" t="s">
        <v>1844</v>
      </c>
    </row>
    <row r="78" spans="1:4" ht="15" hidden="1" customHeight="1" x14ac:dyDescent="0.15">
      <c r="A78" s="54">
        <v>1217</v>
      </c>
      <c r="B78" s="54" t="s">
        <v>1847</v>
      </c>
      <c r="C78" s="54" t="s">
        <v>645</v>
      </c>
      <c r="D78" s="54" t="s">
        <v>1844</v>
      </c>
    </row>
    <row r="79" spans="1:4" ht="15" hidden="1" customHeight="1" x14ac:dyDescent="0.15">
      <c r="A79" s="54">
        <v>1218</v>
      </c>
      <c r="B79" s="54" t="s">
        <v>1848</v>
      </c>
      <c r="C79" s="54" t="s">
        <v>646</v>
      </c>
      <c r="D79" s="54" t="s">
        <v>1844</v>
      </c>
    </row>
    <row r="80" spans="1:4" ht="15" hidden="1" customHeight="1" x14ac:dyDescent="0.15">
      <c r="A80" s="54">
        <v>1219</v>
      </c>
      <c r="B80" s="54" t="s">
        <v>1849</v>
      </c>
      <c r="C80" s="54" t="s">
        <v>647</v>
      </c>
      <c r="D80" s="54" t="s">
        <v>1844</v>
      </c>
    </row>
    <row r="81" spans="1:4" ht="15" hidden="1" customHeight="1" x14ac:dyDescent="0.15">
      <c r="A81" s="54">
        <v>1220</v>
      </c>
      <c r="B81" s="54" t="s">
        <v>1850</v>
      </c>
      <c r="C81" s="54" t="s">
        <v>648</v>
      </c>
      <c r="D81" s="54" t="s">
        <v>1844</v>
      </c>
    </row>
    <row r="82" spans="1:4" ht="15" hidden="1" customHeight="1" x14ac:dyDescent="0.15">
      <c r="A82" s="54">
        <v>1221</v>
      </c>
      <c r="B82" s="54" t="s">
        <v>1851</v>
      </c>
      <c r="C82" s="54" t="s">
        <v>649</v>
      </c>
      <c r="D82" s="54" t="s">
        <v>1844</v>
      </c>
    </row>
    <row r="83" spans="1:4" ht="15" hidden="1" customHeight="1" x14ac:dyDescent="0.15">
      <c r="A83" s="54">
        <v>1222</v>
      </c>
      <c r="B83" s="54" t="s">
        <v>1852</v>
      </c>
      <c r="C83" s="54" t="s">
        <v>650</v>
      </c>
      <c r="D83" s="54" t="s">
        <v>1844</v>
      </c>
    </row>
    <row r="84" spans="1:4" ht="15" hidden="1" customHeight="1" x14ac:dyDescent="0.15">
      <c r="A84" s="54">
        <v>1224</v>
      </c>
      <c r="B84" s="54" t="s">
        <v>1853</v>
      </c>
      <c r="C84" s="54" t="s">
        <v>651</v>
      </c>
      <c r="D84" s="54" t="s">
        <v>1844</v>
      </c>
    </row>
    <row r="85" spans="1:4" ht="15" hidden="1" customHeight="1" x14ac:dyDescent="0.15">
      <c r="A85" s="54">
        <v>1225</v>
      </c>
      <c r="B85" s="54" t="s">
        <v>1854</v>
      </c>
      <c r="C85" s="54" t="s">
        <v>652</v>
      </c>
      <c r="D85" s="54" t="s">
        <v>1844</v>
      </c>
    </row>
    <row r="86" spans="1:4" ht="15" hidden="1" customHeight="1" x14ac:dyDescent="0.15">
      <c r="A86" s="54">
        <v>1226</v>
      </c>
      <c r="B86" s="54" t="s">
        <v>1855</v>
      </c>
      <c r="C86" s="54" t="s">
        <v>653</v>
      </c>
      <c r="D86" s="54" t="s">
        <v>1844</v>
      </c>
    </row>
    <row r="87" spans="1:4" ht="15" hidden="1" customHeight="1" x14ac:dyDescent="0.15">
      <c r="A87" s="54">
        <v>1227</v>
      </c>
      <c r="B87" s="54" t="s">
        <v>1856</v>
      </c>
      <c r="C87" s="54" t="s">
        <v>654</v>
      </c>
      <c r="D87" s="54" t="s">
        <v>1844</v>
      </c>
    </row>
    <row r="88" spans="1:4" ht="15" hidden="1" customHeight="1" x14ac:dyDescent="0.15">
      <c r="A88" s="54">
        <v>1228</v>
      </c>
      <c r="B88" s="54" t="s">
        <v>1857</v>
      </c>
      <c r="C88" s="54" t="s">
        <v>655</v>
      </c>
      <c r="D88" s="54" t="s">
        <v>1844</v>
      </c>
    </row>
    <row r="89" spans="1:4" ht="15" hidden="1" customHeight="1" x14ac:dyDescent="0.15">
      <c r="A89" s="54">
        <v>1229</v>
      </c>
      <c r="B89" s="54" t="s">
        <v>1858</v>
      </c>
      <c r="C89" s="54" t="s">
        <v>656</v>
      </c>
      <c r="D89" s="54" t="s">
        <v>1844</v>
      </c>
    </row>
    <row r="90" spans="1:4" ht="15" hidden="1" customHeight="1" x14ac:dyDescent="0.15">
      <c r="A90" s="54">
        <v>1230</v>
      </c>
      <c r="B90" s="54" t="s">
        <v>1859</v>
      </c>
      <c r="C90" s="54" t="s">
        <v>657</v>
      </c>
      <c r="D90" s="54" t="s">
        <v>1844</v>
      </c>
    </row>
    <row r="91" spans="1:4" ht="15" hidden="1" customHeight="1" x14ac:dyDescent="0.15">
      <c r="A91" s="54">
        <v>1231</v>
      </c>
      <c r="B91" s="54" t="s">
        <v>1860</v>
      </c>
      <c r="C91" s="54" t="s">
        <v>658</v>
      </c>
      <c r="D91" s="54" t="s">
        <v>1844</v>
      </c>
    </row>
    <row r="92" spans="1:4" ht="15" hidden="1" customHeight="1" x14ac:dyDescent="0.15">
      <c r="A92" s="54">
        <v>1232</v>
      </c>
      <c r="B92" s="54" t="s">
        <v>1861</v>
      </c>
      <c r="C92" s="54" t="s">
        <v>659</v>
      </c>
      <c r="D92" s="54" t="s">
        <v>1844</v>
      </c>
    </row>
    <row r="93" spans="1:4" ht="15" hidden="1" customHeight="1" x14ac:dyDescent="0.15">
      <c r="A93" s="54">
        <v>1233</v>
      </c>
      <c r="B93" s="54" t="s">
        <v>1862</v>
      </c>
      <c r="C93" s="54" t="s">
        <v>660</v>
      </c>
      <c r="D93" s="54" t="s">
        <v>1844</v>
      </c>
    </row>
    <row r="94" spans="1:4" ht="15" hidden="1" customHeight="1" x14ac:dyDescent="0.15">
      <c r="A94" s="54">
        <v>1235</v>
      </c>
      <c r="B94" s="54" t="s">
        <v>1863</v>
      </c>
      <c r="C94" s="54" t="s">
        <v>1864</v>
      </c>
      <c r="D94" s="54" t="s">
        <v>1844</v>
      </c>
    </row>
    <row r="95" spans="1:4" ht="15" hidden="1" customHeight="1" x14ac:dyDescent="0.15">
      <c r="A95" s="54">
        <v>1236</v>
      </c>
      <c r="B95" s="54" t="s">
        <v>1865</v>
      </c>
      <c r="C95" s="54" t="s">
        <v>1866</v>
      </c>
      <c r="D95" s="54" t="s">
        <v>1844</v>
      </c>
    </row>
    <row r="96" spans="1:4" ht="15" hidden="1" customHeight="1" x14ac:dyDescent="0.15">
      <c r="A96" s="54">
        <v>1237</v>
      </c>
      <c r="B96" s="54" t="s">
        <v>1867</v>
      </c>
      <c r="C96" s="54" t="s">
        <v>1868</v>
      </c>
      <c r="D96" s="54" t="s">
        <v>1844</v>
      </c>
    </row>
    <row r="97" spans="1:4" ht="15" hidden="1" customHeight="1" x14ac:dyDescent="0.15">
      <c r="A97" s="54">
        <v>1238</v>
      </c>
      <c r="B97" s="54" t="s">
        <v>1869</v>
      </c>
      <c r="C97" s="54" t="s">
        <v>1870</v>
      </c>
      <c r="D97" s="54" t="s">
        <v>1844</v>
      </c>
    </row>
    <row r="98" spans="1:4" ht="15" hidden="1" customHeight="1" x14ac:dyDescent="0.15">
      <c r="A98" s="54">
        <v>1239</v>
      </c>
      <c r="B98" s="54" t="s">
        <v>1871</v>
      </c>
      <c r="C98" s="54" t="s">
        <v>1872</v>
      </c>
      <c r="D98" s="54" t="s">
        <v>1844</v>
      </c>
    </row>
    <row r="99" spans="1:4" ht="15" hidden="1" customHeight="1" x14ac:dyDescent="0.15">
      <c r="A99" s="54">
        <v>1240</v>
      </c>
      <c r="B99" s="54" t="s">
        <v>1873</v>
      </c>
      <c r="C99" s="54" t="s">
        <v>1874</v>
      </c>
      <c r="D99" s="54" t="s">
        <v>1844</v>
      </c>
    </row>
    <row r="100" spans="1:4" ht="15" hidden="1" customHeight="1" x14ac:dyDescent="0.15">
      <c r="A100" s="54">
        <v>1241</v>
      </c>
      <c r="B100" s="54" t="s">
        <v>1875</v>
      </c>
      <c r="C100" s="54" t="s">
        <v>1876</v>
      </c>
      <c r="D100" s="54" t="s">
        <v>1844</v>
      </c>
    </row>
    <row r="101" spans="1:4" ht="15" hidden="1" customHeight="1" x14ac:dyDescent="0.15">
      <c r="A101" s="54">
        <v>1242</v>
      </c>
      <c r="B101" s="54" t="s">
        <v>1877</v>
      </c>
      <c r="C101" s="54" t="s">
        <v>1878</v>
      </c>
      <c r="D101" s="54" t="s">
        <v>1844</v>
      </c>
    </row>
    <row r="102" spans="1:4" ht="15" hidden="1" customHeight="1" x14ac:dyDescent="0.15">
      <c r="A102" s="54">
        <v>1243</v>
      </c>
      <c r="B102" s="54" t="s">
        <v>1879</v>
      </c>
      <c r="C102" s="54" t="s">
        <v>1880</v>
      </c>
      <c r="D102" s="54" t="s">
        <v>1844</v>
      </c>
    </row>
    <row r="103" spans="1:4" ht="15" hidden="1" customHeight="1" x14ac:dyDescent="0.15">
      <c r="A103" s="54">
        <v>1244</v>
      </c>
      <c r="B103" s="54" t="s">
        <v>1881</v>
      </c>
      <c r="C103" s="54" t="s">
        <v>1882</v>
      </c>
      <c r="D103" s="54" t="s">
        <v>1844</v>
      </c>
    </row>
    <row r="104" spans="1:4" ht="15" hidden="1" customHeight="1" x14ac:dyDescent="0.15">
      <c r="A104" s="54">
        <v>1245</v>
      </c>
      <c r="B104" s="54" t="s">
        <v>1883</v>
      </c>
      <c r="C104" s="54" t="s">
        <v>1884</v>
      </c>
      <c r="D104" s="54" t="s">
        <v>1844</v>
      </c>
    </row>
    <row r="105" spans="1:4" ht="15" hidden="1" customHeight="1" x14ac:dyDescent="0.15">
      <c r="A105" s="54">
        <v>1246</v>
      </c>
      <c r="B105" s="54" t="s">
        <v>1885</v>
      </c>
      <c r="C105" s="54" t="s">
        <v>1886</v>
      </c>
      <c r="D105" s="54" t="s">
        <v>1844</v>
      </c>
    </row>
    <row r="106" spans="1:4" ht="15" hidden="1" customHeight="1" x14ac:dyDescent="0.15">
      <c r="A106" s="54">
        <v>1433</v>
      </c>
      <c r="B106" s="54" t="s">
        <v>1887</v>
      </c>
      <c r="C106" s="54" t="s">
        <v>661</v>
      </c>
      <c r="D106" s="54" t="s">
        <v>209</v>
      </c>
    </row>
    <row r="107" spans="1:4" ht="15" hidden="1" customHeight="1" x14ac:dyDescent="0.15">
      <c r="A107" s="54">
        <v>1434</v>
      </c>
      <c r="B107" s="54" t="s">
        <v>1888</v>
      </c>
      <c r="C107" s="54" t="s">
        <v>662</v>
      </c>
      <c r="D107" s="54" t="s">
        <v>209</v>
      </c>
    </row>
    <row r="108" spans="1:4" ht="15" hidden="1" customHeight="1" x14ac:dyDescent="0.15">
      <c r="A108" s="54">
        <v>1435</v>
      </c>
      <c r="B108" s="54" t="s">
        <v>1889</v>
      </c>
      <c r="C108" s="54" t="s">
        <v>663</v>
      </c>
      <c r="D108" s="54" t="s">
        <v>209</v>
      </c>
    </row>
    <row r="109" spans="1:4" ht="15" hidden="1" customHeight="1" x14ac:dyDescent="0.15">
      <c r="A109" s="54">
        <v>1436</v>
      </c>
      <c r="B109" s="54" t="s">
        <v>1890</v>
      </c>
      <c r="C109" s="54" t="s">
        <v>664</v>
      </c>
      <c r="D109" s="54" t="s">
        <v>209</v>
      </c>
    </row>
    <row r="110" spans="1:4" ht="15" hidden="1" customHeight="1" x14ac:dyDescent="0.15">
      <c r="A110" s="54">
        <v>1437</v>
      </c>
      <c r="B110" s="54" t="s">
        <v>1891</v>
      </c>
      <c r="C110" s="54" t="s">
        <v>665</v>
      </c>
      <c r="D110" s="54" t="s">
        <v>209</v>
      </c>
    </row>
    <row r="111" spans="1:4" ht="15" hidden="1" customHeight="1" x14ac:dyDescent="0.15">
      <c r="A111" s="54">
        <v>1438</v>
      </c>
      <c r="B111" s="54" t="s">
        <v>1892</v>
      </c>
      <c r="C111" s="54" t="s">
        <v>666</v>
      </c>
      <c r="D111" s="54" t="s">
        <v>209</v>
      </c>
    </row>
    <row r="112" spans="1:4" ht="15" hidden="1" customHeight="1" x14ac:dyDescent="0.15">
      <c r="A112" s="54">
        <v>1439</v>
      </c>
      <c r="B112" s="54" t="s">
        <v>1893</v>
      </c>
      <c r="C112" s="54" t="s">
        <v>667</v>
      </c>
      <c r="D112" s="54" t="s">
        <v>209</v>
      </c>
    </row>
    <row r="113" spans="1:4" ht="15" hidden="1" customHeight="1" x14ac:dyDescent="0.15">
      <c r="A113" s="54">
        <v>1440</v>
      </c>
      <c r="B113" s="54" t="s">
        <v>1894</v>
      </c>
      <c r="C113" s="54" t="s">
        <v>668</v>
      </c>
      <c r="D113" s="54" t="s">
        <v>209</v>
      </c>
    </row>
    <row r="114" spans="1:4" ht="15" hidden="1" customHeight="1" x14ac:dyDescent="0.15">
      <c r="A114" s="54">
        <v>1441</v>
      </c>
      <c r="B114" s="54" t="s">
        <v>1895</v>
      </c>
      <c r="C114" s="54" t="s">
        <v>669</v>
      </c>
      <c r="D114" s="54" t="s">
        <v>209</v>
      </c>
    </row>
    <row r="115" spans="1:4" ht="15" hidden="1" customHeight="1" x14ac:dyDescent="0.15">
      <c r="A115" s="54">
        <v>1442</v>
      </c>
      <c r="B115" s="54" t="s">
        <v>1896</v>
      </c>
      <c r="C115" s="54" t="s">
        <v>1897</v>
      </c>
      <c r="D115" s="54" t="s">
        <v>209</v>
      </c>
    </row>
    <row r="116" spans="1:4" ht="15" hidden="1" customHeight="1" x14ac:dyDescent="0.15">
      <c r="A116" s="54">
        <v>1443</v>
      </c>
      <c r="B116" s="54" t="s">
        <v>1898</v>
      </c>
      <c r="C116" s="54" t="s">
        <v>1899</v>
      </c>
      <c r="D116" s="54" t="s">
        <v>209</v>
      </c>
    </row>
    <row r="117" spans="1:4" ht="15" hidden="1" customHeight="1" x14ac:dyDescent="0.15">
      <c r="A117" s="54">
        <v>1444</v>
      </c>
      <c r="B117" s="54" t="s">
        <v>1900</v>
      </c>
      <c r="C117" s="54" t="s">
        <v>1901</v>
      </c>
      <c r="D117" s="54" t="s">
        <v>209</v>
      </c>
    </row>
    <row r="118" spans="1:4" ht="15" hidden="1" customHeight="1" x14ac:dyDescent="0.15">
      <c r="A118" s="54">
        <v>1445</v>
      </c>
      <c r="B118" s="54" t="s">
        <v>1902</v>
      </c>
      <c r="C118" s="54" t="s">
        <v>1903</v>
      </c>
      <c r="D118" s="54" t="s">
        <v>209</v>
      </c>
    </row>
    <row r="119" spans="1:4" ht="15" hidden="1" customHeight="1" x14ac:dyDescent="0.15">
      <c r="A119" s="54">
        <v>1446</v>
      </c>
      <c r="B119" s="54" t="s">
        <v>1904</v>
      </c>
      <c r="C119" s="54" t="s">
        <v>1905</v>
      </c>
      <c r="D119" s="54" t="s">
        <v>209</v>
      </c>
    </row>
    <row r="120" spans="1:4" ht="15" hidden="1" customHeight="1" x14ac:dyDescent="0.15">
      <c r="A120" s="54">
        <v>1447</v>
      </c>
      <c r="B120" s="54" t="s">
        <v>1906</v>
      </c>
      <c r="C120" s="54" t="s">
        <v>1907</v>
      </c>
      <c r="D120" s="54" t="s">
        <v>209</v>
      </c>
    </row>
    <row r="121" spans="1:4" ht="15" hidden="1" customHeight="1" x14ac:dyDescent="0.15">
      <c r="A121" s="54">
        <v>1554</v>
      </c>
      <c r="B121" s="54" t="s">
        <v>1908</v>
      </c>
      <c r="C121" s="54" t="s">
        <v>670</v>
      </c>
      <c r="D121" s="54" t="s">
        <v>210</v>
      </c>
    </row>
    <row r="122" spans="1:4" ht="15" hidden="1" customHeight="1" x14ac:dyDescent="0.15">
      <c r="A122" s="54">
        <v>1555</v>
      </c>
      <c r="B122" s="54" t="s">
        <v>1909</v>
      </c>
      <c r="C122" s="54" t="s">
        <v>671</v>
      </c>
      <c r="D122" s="54" t="s">
        <v>210</v>
      </c>
    </row>
    <row r="123" spans="1:4" ht="15" hidden="1" customHeight="1" x14ac:dyDescent="0.15">
      <c r="A123" s="54">
        <v>1556</v>
      </c>
      <c r="B123" s="54" t="s">
        <v>1910</v>
      </c>
      <c r="C123" s="54" t="s">
        <v>672</v>
      </c>
      <c r="D123" s="54" t="s">
        <v>210</v>
      </c>
    </row>
    <row r="124" spans="1:4" ht="15" hidden="1" customHeight="1" x14ac:dyDescent="0.15">
      <c r="A124" s="54">
        <v>1557</v>
      </c>
      <c r="B124" s="54" t="s">
        <v>1911</v>
      </c>
      <c r="C124" s="54" t="s">
        <v>673</v>
      </c>
      <c r="D124" s="54" t="s">
        <v>210</v>
      </c>
    </row>
    <row r="125" spans="1:4" ht="15" hidden="1" customHeight="1" x14ac:dyDescent="0.15">
      <c r="A125" s="54">
        <v>1558</v>
      </c>
      <c r="B125" s="54" t="s">
        <v>1912</v>
      </c>
      <c r="C125" s="54" t="s">
        <v>674</v>
      </c>
      <c r="D125" s="54" t="s">
        <v>210</v>
      </c>
    </row>
    <row r="126" spans="1:4" ht="15" hidden="1" customHeight="1" x14ac:dyDescent="0.15">
      <c r="A126" s="54">
        <v>1559</v>
      </c>
      <c r="B126" s="54" t="s">
        <v>1913</v>
      </c>
      <c r="C126" s="54" t="s">
        <v>675</v>
      </c>
      <c r="D126" s="54" t="s">
        <v>210</v>
      </c>
    </row>
    <row r="127" spans="1:4" ht="15" hidden="1" customHeight="1" x14ac:dyDescent="0.15">
      <c r="A127" s="54">
        <v>1560</v>
      </c>
      <c r="B127" s="54" t="s">
        <v>1914</v>
      </c>
      <c r="C127" s="54" t="s">
        <v>676</v>
      </c>
      <c r="D127" s="54" t="s">
        <v>210</v>
      </c>
    </row>
    <row r="128" spans="1:4" ht="15" hidden="1" customHeight="1" x14ac:dyDescent="0.15">
      <c r="A128" s="54">
        <v>1561</v>
      </c>
      <c r="B128" s="54" t="s">
        <v>1915</v>
      </c>
      <c r="C128" s="54" t="s">
        <v>677</v>
      </c>
      <c r="D128" s="54" t="s">
        <v>210</v>
      </c>
    </row>
    <row r="129" spans="1:4" ht="15" hidden="1" customHeight="1" x14ac:dyDescent="0.15">
      <c r="A129" s="54">
        <v>1562</v>
      </c>
      <c r="B129" s="54" t="s">
        <v>1916</v>
      </c>
      <c r="C129" s="54" t="s">
        <v>1917</v>
      </c>
      <c r="D129" s="54" t="s">
        <v>210</v>
      </c>
    </row>
    <row r="130" spans="1:4" ht="15" hidden="1" customHeight="1" x14ac:dyDescent="0.15">
      <c r="A130" s="54">
        <v>1563</v>
      </c>
      <c r="B130" s="54" t="s">
        <v>1918</v>
      </c>
      <c r="C130" s="54" t="s">
        <v>1919</v>
      </c>
      <c r="D130" s="54" t="s">
        <v>210</v>
      </c>
    </row>
    <row r="131" spans="1:4" ht="15" hidden="1" customHeight="1" x14ac:dyDescent="0.15">
      <c r="A131" s="54">
        <v>1564</v>
      </c>
      <c r="B131" s="54" t="s">
        <v>1920</v>
      </c>
      <c r="C131" s="54" t="s">
        <v>1921</v>
      </c>
      <c r="D131" s="54" t="s">
        <v>210</v>
      </c>
    </row>
    <row r="132" spans="1:4" ht="15" hidden="1" customHeight="1" x14ac:dyDescent="0.15">
      <c r="A132" s="54">
        <v>1565</v>
      </c>
      <c r="B132" s="54" t="s">
        <v>1922</v>
      </c>
      <c r="C132" s="54" t="s">
        <v>1923</v>
      </c>
      <c r="D132" s="54" t="s">
        <v>210</v>
      </c>
    </row>
    <row r="133" spans="1:4" ht="15" hidden="1" customHeight="1" x14ac:dyDescent="0.15">
      <c r="A133" s="54">
        <v>1566</v>
      </c>
      <c r="B133" s="54" t="s">
        <v>1924</v>
      </c>
      <c r="C133" s="54" t="s">
        <v>1925</v>
      </c>
      <c r="D133" s="54" t="s">
        <v>210</v>
      </c>
    </row>
    <row r="134" spans="1:4" ht="15" hidden="1" customHeight="1" x14ac:dyDescent="0.15">
      <c r="A134" s="54">
        <v>1567</v>
      </c>
      <c r="B134" s="54" t="s">
        <v>1926</v>
      </c>
      <c r="C134" s="54" t="s">
        <v>1927</v>
      </c>
      <c r="D134" s="54" t="s">
        <v>210</v>
      </c>
    </row>
    <row r="135" spans="1:4" ht="15" hidden="1" customHeight="1" x14ac:dyDescent="0.15">
      <c r="A135" s="54">
        <v>1616</v>
      </c>
      <c r="B135" s="54" t="s">
        <v>1928</v>
      </c>
      <c r="C135" s="54" t="s">
        <v>678</v>
      </c>
      <c r="D135" s="54" t="s">
        <v>211</v>
      </c>
    </row>
    <row r="136" spans="1:4" ht="15" hidden="1" customHeight="1" x14ac:dyDescent="0.15">
      <c r="A136" s="54">
        <v>1617</v>
      </c>
      <c r="B136" s="54" t="s">
        <v>1929</v>
      </c>
      <c r="C136" s="54" t="s">
        <v>679</v>
      </c>
      <c r="D136" s="54" t="s">
        <v>211</v>
      </c>
    </row>
    <row r="137" spans="1:4" ht="15" hidden="1" customHeight="1" x14ac:dyDescent="0.15">
      <c r="A137" s="54">
        <v>1618</v>
      </c>
      <c r="B137" s="54" t="s">
        <v>1930</v>
      </c>
      <c r="C137" s="54" t="s">
        <v>680</v>
      </c>
      <c r="D137" s="54" t="s">
        <v>211</v>
      </c>
    </row>
    <row r="138" spans="1:4" ht="15" hidden="1" customHeight="1" x14ac:dyDescent="0.15">
      <c r="A138" s="54">
        <v>1619</v>
      </c>
      <c r="B138" s="54" t="s">
        <v>1931</v>
      </c>
      <c r="C138" s="54" t="s">
        <v>681</v>
      </c>
      <c r="D138" s="54" t="s">
        <v>211</v>
      </c>
    </row>
    <row r="139" spans="1:4" ht="15" hidden="1" customHeight="1" x14ac:dyDescent="0.15">
      <c r="A139" s="54">
        <v>1620</v>
      </c>
      <c r="B139" s="54" t="s">
        <v>1932</v>
      </c>
      <c r="C139" s="54" t="s">
        <v>682</v>
      </c>
      <c r="D139" s="54" t="s">
        <v>211</v>
      </c>
    </row>
    <row r="140" spans="1:4" ht="15" hidden="1" customHeight="1" x14ac:dyDescent="0.15">
      <c r="A140" s="54">
        <v>1621</v>
      </c>
      <c r="B140" s="54" t="s">
        <v>1933</v>
      </c>
      <c r="C140" s="54" t="s">
        <v>683</v>
      </c>
      <c r="D140" s="54" t="s">
        <v>211</v>
      </c>
    </row>
    <row r="141" spans="1:4" ht="15" hidden="1" customHeight="1" x14ac:dyDescent="0.15">
      <c r="A141" s="54">
        <v>1622</v>
      </c>
      <c r="B141" s="54" t="s">
        <v>1934</v>
      </c>
      <c r="C141" s="54" t="s">
        <v>684</v>
      </c>
      <c r="D141" s="54" t="s">
        <v>211</v>
      </c>
    </row>
    <row r="142" spans="1:4" ht="15" hidden="1" customHeight="1" x14ac:dyDescent="0.15">
      <c r="A142" s="54">
        <v>1623</v>
      </c>
      <c r="B142" s="54" t="s">
        <v>1935</v>
      </c>
      <c r="C142" s="54" t="s">
        <v>685</v>
      </c>
      <c r="D142" s="54" t="s">
        <v>211</v>
      </c>
    </row>
    <row r="143" spans="1:4" ht="15" hidden="1" customHeight="1" x14ac:dyDescent="0.15">
      <c r="A143" s="54">
        <v>1624</v>
      </c>
      <c r="B143" s="54" t="s">
        <v>1936</v>
      </c>
      <c r="C143" s="54" t="s">
        <v>1937</v>
      </c>
      <c r="D143" s="54" t="s">
        <v>211</v>
      </c>
    </row>
    <row r="144" spans="1:4" ht="15" hidden="1" customHeight="1" x14ac:dyDescent="0.15">
      <c r="A144" s="54">
        <v>1625</v>
      </c>
      <c r="B144" s="54" t="s">
        <v>1938</v>
      </c>
      <c r="C144" s="54" t="s">
        <v>1939</v>
      </c>
      <c r="D144" s="54" t="s">
        <v>211</v>
      </c>
    </row>
    <row r="145" spans="1:4" ht="15" hidden="1" customHeight="1" x14ac:dyDescent="0.15">
      <c r="A145" s="54">
        <v>1626</v>
      </c>
      <c r="B145" s="54" t="s">
        <v>1940</v>
      </c>
      <c r="C145" s="54" t="s">
        <v>1941</v>
      </c>
      <c r="D145" s="54" t="s">
        <v>211</v>
      </c>
    </row>
    <row r="146" spans="1:4" ht="15" hidden="1" customHeight="1" x14ac:dyDescent="0.15">
      <c r="A146" s="54">
        <v>1627</v>
      </c>
      <c r="B146" s="54" t="s">
        <v>1942</v>
      </c>
      <c r="C146" s="54" t="s">
        <v>1943</v>
      </c>
      <c r="D146" s="54" t="s">
        <v>211</v>
      </c>
    </row>
    <row r="147" spans="1:4" ht="15" hidden="1" customHeight="1" x14ac:dyDescent="0.15">
      <c r="A147" s="54">
        <v>1628</v>
      </c>
      <c r="B147" s="54" t="s">
        <v>1944</v>
      </c>
      <c r="C147" s="54" t="s">
        <v>1945</v>
      </c>
      <c r="D147" s="54" t="s">
        <v>211</v>
      </c>
    </row>
    <row r="148" spans="1:4" ht="15" hidden="1" customHeight="1" x14ac:dyDescent="0.15">
      <c r="A148" s="54">
        <v>1629</v>
      </c>
      <c r="B148" s="54" t="s">
        <v>1946</v>
      </c>
      <c r="C148" s="54" t="s">
        <v>1947</v>
      </c>
      <c r="D148" s="54" t="s">
        <v>211</v>
      </c>
    </row>
    <row r="149" spans="1:4" ht="15" hidden="1" customHeight="1" x14ac:dyDescent="0.15">
      <c r="A149" s="54">
        <v>1630</v>
      </c>
      <c r="B149" s="54" t="s">
        <v>1948</v>
      </c>
      <c r="C149" s="54" t="s">
        <v>1949</v>
      </c>
      <c r="D149" s="54" t="s">
        <v>211</v>
      </c>
    </row>
    <row r="150" spans="1:4" ht="15" hidden="1" customHeight="1" x14ac:dyDescent="0.15">
      <c r="A150" s="54">
        <v>1728</v>
      </c>
      <c r="B150" s="54" t="s">
        <v>1950</v>
      </c>
      <c r="C150" s="54" t="s">
        <v>686</v>
      </c>
      <c r="D150" s="54" t="s">
        <v>212</v>
      </c>
    </row>
    <row r="151" spans="1:4" ht="15" hidden="1" customHeight="1" x14ac:dyDescent="0.15">
      <c r="A151" s="54">
        <v>1729</v>
      </c>
      <c r="B151" s="54" t="s">
        <v>1951</v>
      </c>
      <c r="C151" s="54" t="s">
        <v>687</v>
      </c>
      <c r="D151" s="54" t="s">
        <v>212</v>
      </c>
    </row>
    <row r="152" spans="1:4" ht="15" hidden="1" customHeight="1" x14ac:dyDescent="0.15">
      <c r="A152" s="54">
        <v>1730</v>
      </c>
      <c r="B152" s="54" t="s">
        <v>1952</v>
      </c>
      <c r="C152" s="54" t="s">
        <v>688</v>
      </c>
      <c r="D152" s="54" t="s">
        <v>212</v>
      </c>
    </row>
    <row r="153" spans="1:4" ht="15" hidden="1" customHeight="1" x14ac:dyDescent="0.15">
      <c r="A153" s="54">
        <v>1731</v>
      </c>
      <c r="B153" s="54" t="s">
        <v>1953</v>
      </c>
      <c r="C153" s="54" t="s">
        <v>1954</v>
      </c>
      <c r="D153" s="54" t="s">
        <v>212</v>
      </c>
    </row>
    <row r="154" spans="1:4" ht="15" hidden="1" customHeight="1" x14ac:dyDescent="0.15">
      <c r="A154" s="54">
        <v>1732</v>
      </c>
      <c r="B154" s="54" t="s">
        <v>1955</v>
      </c>
      <c r="C154" s="54" t="s">
        <v>348</v>
      </c>
      <c r="D154" s="54" t="s">
        <v>212</v>
      </c>
    </row>
    <row r="155" spans="1:4" ht="15" hidden="1" customHeight="1" x14ac:dyDescent="0.15">
      <c r="A155" s="54">
        <v>1733</v>
      </c>
      <c r="B155" s="54" t="s">
        <v>1956</v>
      </c>
      <c r="C155" s="54" t="s">
        <v>1957</v>
      </c>
      <c r="D155" s="54" t="s">
        <v>212</v>
      </c>
    </row>
    <row r="156" spans="1:4" ht="15" hidden="1" customHeight="1" x14ac:dyDescent="0.15">
      <c r="A156" s="54">
        <v>1734</v>
      </c>
      <c r="B156" s="54" t="s">
        <v>1958</v>
      </c>
      <c r="C156" s="54" t="s">
        <v>1959</v>
      </c>
      <c r="D156" s="54" t="s">
        <v>212</v>
      </c>
    </row>
    <row r="157" spans="1:4" ht="15" hidden="1" customHeight="1" x14ac:dyDescent="0.15">
      <c r="A157" s="54">
        <v>1805</v>
      </c>
      <c r="B157" s="54" t="s">
        <v>1960</v>
      </c>
      <c r="C157" s="54" t="s">
        <v>690</v>
      </c>
      <c r="D157" s="54" t="s">
        <v>1085</v>
      </c>
    </row>
    <row r="158" spans="1:4" ht="15" hidden="1" customHeight="1" x14ac:dyDescent="0.15">
      <c r="A158" s="54">
        <v>1806</v>
      </c>
      <c r="B158" s="54" t="s">
        <v>1961</v>
      </c>
      <c r="C158" s="54" t="s">
        <v>691</v>
      </c>
      <c r="D158" s="54" t="s">
        <v>1085</v>
      </c>
    </row>
    <row r="159" spans="1:4" ht="15" hidden="1" customHeight="1" x14ac:dyDescent="0.15">
      <c r="A159" s="54">
        <v>1915</v>
      </c>
      <c r="B159" s="54" t="s">
        <v>1962</v>
      </c>
      <c r="C159" s="54" t="s">
        <v>692</v>
      </c>
      <c r="D159" s="54" t="s">
        <v>213</v>
      </c>
    </row>
    <row r="160" spans="1:4" ht="15" hidden="1" customHeight="1" x14ac:dyDescent="0.15">
      <c r="A160" s="54">
        <v>1916</v>
      </c>
      <c r="B160" s="54" t="s">
        <v>1963</v>
      </c>
      <c r="C160" s="54" t="s">
        <v>693</v>
      </c>
      <c r="D160" s="54" t="s">
        <v>213</v>
      </c>
    </row>
    <row r="161" spans="1:4" ht="15" hidden="1" customHeight="1" x14ac:dyDescent="0.15">
      <c r="A161" s="54">
        <v>1917</v>
      </c>
      <c r="B161" s="54" t="s">
        <v>1964</v>
      </c>
      <c r="C161" s="54" t="s">
        <v>694</v>
      </c>
      <c r="D161" s="54" t="s">
        <v>213</v>
      </c>
    </row>
    <row r="162" spans="1:4" ht="15" hidden="1" customHeight="1" x14ac:dyDescent="0.15">
      <c r="A162" s="54">
        <v>1918</v>
      </c>
      <c r="B162" s="54" t="s">
        <v>1965</v>
      </c>
      <c r="C162" s="54" t="s">
        <v>1966</v>
      </c>
      <c r="D162" s="54" t="s">
        <v>213</v>
      </c>
    </row>
    <row r="163" spans="1:4" ht="15" hidden="1" customHeight="1" x14ac:dyDescent="0.15">
      <c r="A163" s="54">
        <v>1919</v>
      </c>
      <c r="B163" s="54" t="s">
        <v>1967</v>
      </c>
      <c r="C163" s="54" t="s">
        <v>1968</v>
      </c>
      <c r="D163" s="54" t="s">
        <v>213</v>
      </c>
    </row>
    <row r="164" spans="1:4" ht="15" hidden="1" customHeight="1" x14ac:dyDescent="0.15">
      <c r="A164" s="54">
        <v>1920</v>
      </c>
      <c r="B164" s="54" t="s">
        <v>1969</v>
      </c>
      <c r="C164" s="54" t="s">
        <v>1970</v>
      </c>
      <c r="D164" s="54" t="s">
        <v>213</v>
      </c>
    </row>
    <row r="165" spans="1:4" ht="15" hidden="1" customHeight="1" x14ac:dyDescent="0.15">
      <c r="A165" s="54">
        <v>1921</v>
      </c>
      <c r="B165" s="54" t="s">
        <v>1971</v>
      </c>
      <c r="C165" s="54" t="s">
        <v>1972</v>
      </c>
      <c r="D165" s="54" t="s">
        <v>213</v>
      </c>
    </row>
    <row r="166" spans="1:4" ht="15" hidden="1" customHeight="1" x14ac:dyDescent="0.15">
      <c r="A166" s="54">
        <v>2005</v>
      </c>
      <c r="B166" s="54" t="s">
        <v>1973</v>
      </c>
      <c r="C166" s="54" t="s">
        <v>695</v>
      </c>
      <c r="D166" s="54" t="s">
        <v>214</v>
      </c>
    </row>
    <row r="167" spans="1:4" ht="15" hidden="1" customHeight="1" x14ac:dyDescent="0.15">
      <c r="A167" s="54">
        <v>2006</v>
      </c>
      <c r="B167" s="54" t="s">
        <v>1974</v>
      </c>
      <c r="C167" s="54" t="s">
        <v>696</v>
      </c>
      <c r="D167" s="54" t="s">
        <v>214</v>
      </c>
    </row>
    <row r="168" spans="1:4" ht="15" hidden="1" customHeight="1" x14ac:dyDescent="0.15">
      <c r="A168" s="54">
        <v>2007</v>
      </c>
      <c r="B168" s="54" t="s">
        <v>1975</v>
      </c>
      <c r="C168" s="54" t="s">
        <v>697</v>
      </c>
      <c r="D168" s="54" t="s">
        <v>214</v>
      </c>
    </row>
    <row r="169" spans="1:4" ht="15" hidden="1" customHeight="1" x14ac:dyDescent="0.15">
      <c r="A169" s="54">
        <v>2012</v>
      </c>
      <c r="B169" s="54" t="s">
        <v>1976</v>
      </c>
      <c r="C169" s="54" t="s">
        <v>1977</v>
      </c>
      <c r="D169" s="54" t="s">
        <v>214</v>
      </c>
    </row>
    <row r="170" spans="1:4" ht="15" hidden="1" customHeight="1" x14ac:dyDescent="0.15">
      <c r="A170" s="54">
        <v>2013</v>
      </c>
      <c r="B170" s="54" t="s">
        <v>1978</v>
      </c>
      <c r="C170" s="54" t="s">
        <v>1979</v>
      </c>
      <c r="D170" s="54" t="s">
        <v>214</v>
      </c>
    </row>
    <row r="171" spans="1:4" ht="15" hidden="1" customHeight="1" x14ac:dyDescent="0.15">
      <c r="A171" s="54">
        <v>2014</v>
      </c>
      <c r="B171" s="54" t="s">
        <v>1980</v>
      </c>
      <c r="C171" s="54" t="s">
        <v>1981</v>
      </c>
      <c r="D171" s="54" t="s">
        <v>214</v>
      </c>
    </row>
    <row r="172" spans="1:4" ht="15" hidden="1" customHeight="1" x14ac:dyDescent="0.15">
      <c r="A172" s="54">
        <v>2015</v>
      </c>
      <c r="B172" s="54" t="s">
        <v>1982</v>
      </c>
      <c r="C172" s="54" t="s">
        <v>1983</v>
      </c>
      <c r="D172" s="54" t="s">
        <v>214</v>
      </c>
    </row>
    <row r="173" spans="1:4" ht="15" hidden="1" customHeight="1" x14ac:dyDescent="0.15">
      <c r="A173" s="54">
        <v>2016</v>
      </c>
      <c r="B173" s="54" t="s">
        <v>1984</v>
      </c>
      <c r="C173" s="54" t="s">
        <v>1985</v>
      </c>
      <c r="D173" s="54" t="s">
        <v>214</v>
      </c>
    </row>
    <row r="174" spans="1:4" ht="15" hidden="1" customHeight="1" x14ac:dyDescent="0.15">
      <c r="A174" s="54">
        <v>2017</v>
      </c>
      <c r="B174" s="54" t="s">
        <v>1986</v>
      </c>
      <c r="C174" s="54" t="s">
        <v>1987</v>
      </c>
      <c r="D174" s="54" t="s">
        <v>214</v>
      </c>
    </row>
    <row r="175" spans="1:4" ht="15" hidden="1" customHeight="1" x14ac:dyDescent="0.15">
      <c r="A175" s="54">
        <v>2359</v>
      </c>
      <c r="B175" s="54" t="s">
        <v>1988</v>
      </c>
      <c r="C175" s="54" t="s">
        <v>699</v>
      </c>
      <c r="D175" s="54" t="s">
        <v>1194</v>
      </c>
    </row>
    <row r="176" spans="1:4" ht="15" hidden="1" customHeight="1" x14ac:dyDescent="0.15">
      <c r="A176" s="54">
        <v>2360</v>
      </c>
      <c r="B176" s="54" t="s">
        <v>1989</v>
      </c>
      <c r="C176" s="54" t="s">
        <v>698</v>
      </c>
      <c r="D176" s="54" t="s">
        <v>1194</v>
      </c>
    </row>
    <row r="177" spans="1:4" ht="15" hidden="1" customHeight="1" x14ac:dyDescent="0.15">
      <c r="A177" s="54">
        <v>2361</v>
      </c>
      <c r="B177" s="54" t="s">
        <v>1990</v>
      </c>
      <c r="C177" s="54" t="s">
        <v>700</v>
      </c>
      <c r="D177" s="54" t="s">
        <v>1194</v>
      </c>
    </row>
    <row r="178" spans="1:4" ht="15" hidden="1" customHeight="1" x14ac:dyDescent="0.15">
      <c r="A178" s="54">
        <v>2362</v>
      </c>
      <c r="B178" s="54" t="s">
        <v>1991</v>
      </c>
      <c r="C178" s="54" t="s">
        <v>701</v>
      </c>
      <c r="D178" s="54" t="s">
        <v>1194</v>
      </c>
    </row>
    <row r="179" spans="1:4" ht="15" hidden="1" customHeight="1" x14ac:dyDescent="0.15">
      <c r="A179" s="54">
        <v>2363</v>
      </c>
      <c r="B179" s="54" t="s">
        <v>1992</v>
      </c>
      <c r="C179" s="54" t="s">
        <v>1993</v>
      </c>
      <c r="D179" s="54" t="s">
        <v>1194</v>
      </c>
    </row>
    <row r="180" spans="1:4" ht="15" hidden="1" customHeight="1" x14ac:dyDescent="0.15">
      <c r="A180" s="54">
        <v>2364</v>
      </c>
      <c r="B180" s="54" t="s">
        <v>1994</v>
      </c>
      <c r="C180" s="54" t="s">
        <v>1995</v>
      </c>
      <c r="D180" s="54" t="s">
        <v>1194</v>
      </c>
    </row>
    <row r="181" spans="1:4" ht="15" hidden="1" customHeight="1" x14ac:dyDescent="0.15">
      <c r="A181" s="54">
        <v>2368</v>
      </c>
      <c r="B181" s="54" t="s">
        <v>1996</v>
      </c>
      <c r="C181" s="54" t="s">
        <v>1997</v>
      </c>
      <c r="D181" s="54" t="s">
        <v>1194</v>
      </c>
    </row>
    <row r="182" spans="1:4" ht="15" hidden="1" customHeight="1" x14ac:dyDescent="0.15">
      <c r="A182" s="54">
        <v>2369</v>
      </c>
      <c r="B182" s="54" t="s">
        <v>1998</v>
      </c>
      <c r="C182" s="54" t="s">
        <v>1999</v>
      </c>
      <c r="D182" s="54" t="s">
        <v>1194</v>
      </c>
    </row>
    <row r="183" spans="1:4" ht="15" hidden="1" customHeight="1" x14ac:dyDescent="0.15">
      <c r="A183" s="54">
        <v>2370</v>
      </c>
      <c r="B183" s="54" t="s">
        <v>2000</v>
      </c>
      <c r="C183" s="54" t="s">
        <v>2001</v>
      </c>
      <c r="D183" s="54" t="s">
        <v>1194</v>
      </c>
    </row>
    <row r="184" spans="1:4" ht="15" hidden="1" customHeight="1" x14ac:dyDescent="0.15">
      <c r="A184" s="54">
        <v>2371</v>
      </c>
      <c r="B184" s="54" t="s">
        <v>2002</v>
      </c>
      <c r="C184" s="54" t="s">
        <v>2003</v>
      </c>
      <c r="D184" s="54" t="s">
        <v>1194</v>
      </c>
    </row>
    <row r="185" spans="1:4" ht="15" hidden="1" customHeight="1" x14ac:dyDescent="0.15">
      <c r="A185" s="54">
        <v>2372</v>
      </c>
      <c r="B185" s="54" t="s">
        <v>2004</v>
      </c>
      <c r="C185" s="54" t="s">
        <v>2005</v>
      </c>
      <c r="D185" s="54" t="s">
        <v>1194</v>
      </c>
    </row>
    <row r="186" spans="1:4" ht="15" hidden="1" customHeight="1" x14ac:dyDescent="0.15">
      <c r="A186" s="54">
        <v>2373</v>
      </c>
      <c r="B186" s="54" t="s">
        <v>2006</v>
      </c>
      <c r="C186" s="54" t="s">
        <v>2007</v>
      </c>
      <c r="D186" s="54" t="s">
        <v>1194</v>
      </c>
    </row>
    <row r="187" spans="1:4" ht="15" hidden="1" customHeight="1" x14ac:dyDescent="0.15">
      <c r="A187" s="54">
        <v>2374</v>
      </c>
      <c r="B187" s="54" t="s">
        <v>2008</v>
      </c>
      <c r="C187" s="54" t="s">
        <v>2009</v>
      </c>
      <c r="D187" s="54" t="s">
        <v>1194</v>
      </c>
    </row>
    <row r="188" spans="1:4" ht="15" hidden="1" customHeight="1" x14ac:dyDescent="0.15">
      <c r="A188" s="54">
        <v>2577</v>
      </c>
      <c r="B188" s="54" t="s">
        <v>2010</v>
      </c>
      <c r="C188" s="54" t="s">
        <v>2011</v>
      </c>
      <c r="D188" s="54" t="s">
        <v>216</v>
      </c>
    </row>
    <row r="189" spans="1:4" ht="15" hidden="1" customHeight="1" x14ac:dyDescent="0.15">
      <c r="A189" s="54">
        <v>2756</v>
      </c>
      <c r="B189" s="54" t="s">
        <v>2012</v>
      </c>
      <c r="C189" s="54" t="s">
        <v>2013</v>
      </c>
      <c r="D189" s="54" t="s">
        <v>217</v>
      </c>
    </row>
    <row r="190" spans="1:4" ht="15" hidden="1" customHeight="1" x14ac:dyDescent="0.15">
      <c r="A190" s="54">
        <v>2757</v>
      </c>
      <c r="B190" s="54" t="s">
        <v>2014</v>
      </c>
      <c r="C190" s="54" t="s">
        <v>702</v>
      </c>
      <c r="D190" s="54" t="s">
        <v>217</v>
      </c>
    </row>
    <row r="191" spans="1:4" ht="15" hidden="1" customHeight="1" x14ac:dyDescent="0.15">
      <c r="A191" s="54">
        <v>2758</v>
      </c>
      <c r="B191" s="54" t="s">
        <v>2015</v>
      </c>
      <c r="C191" s="54" t="s">
        <v>2016</v>
      </c>
      <c r="D191" s="54" t="s">
        <v>217</v>
      </c>
    </row>
    <row r="192" spans="1:4" ht="15" hidden="1" customHeight="1" x14ac:dyDescent="0.15">
      <c r="A192" s="54">
        <v>2759</v>
      </c>
      <c r="B192" s="54" t="s">
        <v>2017</v>
      </c>
      <c r="C192" s="54" t="s">
        <v>2018</v>
      </c>
      <c r="D192" s="54" t="s">
        <v>217</v>
      </c>
    </row>
    <row r="193" spans="1:4" ht="15" hidden="1" customHeight="1" x14ac:dyDescent="0.15">
      <c r="A193" s="54">
        <v>2760</v>
      </c>
      <c r="B193" s="54" t="s">
        <v>2019</v>
      </c>
      <c r="C193" s="54" t="s">
        <v>2020</v>
      </c>
      <c r="D193" s="54" t="s">
        <v>217</v>
      </c>
    </row>
    <row r="194" spans="1:4" ht="15" hidden="1" customHeight="1" x14ac:dyDescent="0.15">
      <c r="A194" s="54">
        <v>2761</v>
      </c>
      <c r="B194" s="54" t="s">
        <v>2021</v>
      </c>
      <c r="C194" s="54" t="s">
        <v>2022</v>
      </c>
      <c r="D194" s="54" t="s">
        <v>217</v>
      </c>
    </row>
    <row r="195" spans="1:4" ht="15" hidden="1" customHeight="1" x14ac:dyDescent="0.15">
      <c r="A195" s="54">
        <v>2762</v>
      </c>
      <c r="B195" s="54" t="s">
        <v>2023</v>
      </c>
      <c r="C195" s="54" t="s">
        <v>2024</v>
      </c>
      <c r="D195" s="54" t="s">
        <v>217</v>
      </c>
    </row>
    <row r="196" spans="1:4" ht="15" hidden="1" customHeight="1" x14ac:dyDescent="0.15">
      <c r="A196" s="54">
        <v>3029</v>
      </c>
      <c r="B196" s="54" t="s">
        <v>2025</v>
      </c>
      <c r="C196" s="54" t="s">
        <v>703</v>
      </c>
      <c r="D196" s="54" t="s">
        <v>218</v>
      </c>
    </row>
    <row r="197" spans="1:4" ht="15" hidden="1" customHeight="1" x14ac:dyDescent="0.15">
      <c r="A197" s="54">
        <v>3030</v>
      </c>
      <c r="B197" s="54" t="s">
        <v>2026</v>
      </c>
      <c r="C197" s="54" t="s">
        <v>704</v>
      </c>
      <c r="D197" s="54" t="s">
        <v>218</v>
      </c>
    </row>
    <row r="198" spans="1:4" ht="15" hidden="1" customHeight="1" x14ac:dyDescent="0.15">
      <c r="A198" s="54">
        <v>3031</v>
      </c>
      <c r="B198" s="54" t="s">
        <v>2027</v>
      </c>
      <c r="C198" s="54" t="s">
        <v>705</v>
      </c>
      <c r="D198" s="54" t="s">
        <v>218</v>
      </c>
    </row>
    <row r="199" spans="1:4" ht="15" hidden="1" customHeight="1" x14ac:dyDescent="0.15">
      <c r="A199" s="54">
        <v>3033</v>
      </c>
      <c r="B199" s="54" t="s">
        <v>2028</v>
      </c>
      <c r="C199" s="54" t="s">
        <v>706</v>
      </c>
      <c r="D199" s="54" t="s">
        <v>218</v>
      </c>
    </row>
    <row r="200" spans="1:4" ht="15" hidden="1" customHeight="1" x14ac:dyDescent="0.15">
      <c r="A200" s="54">
        <v>3034</v>
      </c>
      <c r="B200" s="54" t="s">
        <v>2029</v>
      </c>
      <c r="C200" s="54" t="s">
        <v>2030</v>
      </c>
      <c r="D200" s="54" t="s">
        <v>218</v>
      </c>
    </row>
    <row r="201" spans="1:4" ht="15" hidden="1" customHeight="1" x14ac:dyDescent="0.15">
      <c r="A201" s="54">
        <v>3035</v>
      </c>
      <c r="B201" s="54" t="s">
        <v>2031</v>
      </c>
      <c r="C201" s="54" t="s">
        <v>2032</v>
      </c>
      <c r="D201" s="54" t="s">
        <v>218</v>
      </c>
    </row>
    <row r="202" spans="1:4" ht="15" hidden="1" customHeight="1" x14ac:dyDescent="0.15">
      <c r="A202" s="54">
        <v>3036</v>
      </c>
      <c r="B202" s="54" t="s">
        <v>2033</v>
      </c>
      <c r="C202" s="54" t="s">
        <v>2034</v>
      </c>
      <c r="D202" s="54" t="s">
        <v>218</v>
      </c>
    </row>
    <row r="203" spans="1:4" ht="15" hidden="1" customHeight="1" x14ac:dyDescent="0.15">
      <c r="A203" s="54">
        <v>3037</v>
      </c>
      <c r="B203" s="54" t="s">
        <v>2035</v>
      </c>
      <c r="C203" s="54" t="s">
        <v>2036</v>
      </c>
      <c r="D203" s="54" t="s">
        <v>218</v>
      </c>
    </row>
    <row r="204" spans="1:4" ht="15" hidden="1" customHeight="1" x14ac:dyDescent="0.15">
      <c r="A204" s="54">
        <v>3038</v>
      </c>
      <c r="B204" s="54" t="s">
        <v>2037</v>
      </c>
      <c r="C204" s="54" t="s">
        <v>2038</v>
      </c>
      <c r="D204" s="54" t="s">
        <v>218</v>
      </c>
    </row>
    <row r="205" spans="1:4" ht="15" hidden="1" customHeight="1" x14ac:dyDescent="0.15">
      <c r="A205" s="54">
        <v>3039</v>
      </c>
      <c r="B205" s="54" t="s">
        <v>2039</v>
      </c>
      <c r="C205" s="54" t="s">
        <v>2040</v>
      </c>
      <c r="D205" s="54" t="s">
        <v>218</v>
      </c>
    </row>
    <row r="206" spans="1:4" ht="15" hidden="1" customHeight="1" x14ac:dyDescent="0.15">
      <c r="A206" s="54">
        <v>3040</v>
      </c>
      <c r="B206" s="54" t="s">
        <v>2041</v>
      </c>
      <c r="C206" s="54" t="s">
        <v>2042</v>
      </c>
      <c r="D206" s="54" t="s">
        <v>218</v>
      </c>
    </row>
    <row r="207" spans="1:4" ht="15" hidden="1" customHeight="1" x14ac:dyDescent="0.15">
      <c r="A207" s="54">
        <v>3041</v>
      </c>
      <c r="B207" s="54" t="s">
        <v>2043</v>
      </c>
      <c r="C207" s="54" t="s">
        <v>2044</v>
      </c>
      <c r="D207" s="54" t="s">
        <v>218</v>
      </c>
    </row>
    <row r="208" spans="1:4" ht="15" hidden="1" customHeight="1" x14ac:dyDescent="0.15">
      <c r="A208" s="54">
        <v>3122</v>
      </c>
      <c r="B208" s="54" t="s">
        <v>2045</v>
      </c>
      <c r="C208" s="54" t="s">
        <v>707</v>
      </c>
      <c r="D208" s="54" t="s">
        <v>219</v>
      </c>
    </row>
    <row r="209" spans="1:4" ht="15" hidden="1" customHeight="1" x14ac:dyDescent="0.15">
      <c r="A209" s="54">
        <v>3123</v>
      </c>
      <c r="B209" s="54" t="s">
        <v>2046</v>
      </c>
      <c r="C209" s="54" t="s">
        <v>708</v>
      </c>
      <c r="D209" s="54" t="s">
        <v>219</v>
      </c>
    </row>
    <row r="210" spans="1:4" ht="15" hidden="1" customHeight="1" x14ac:dyDescent="0.15">
      <c r="A210" s="54">
        <v>3124</v>
      </c>
      <c r="B210" s="54" t="s">
        <v>2047</v>
      </c>
      <c r="C210" s="54" t="s">
        <v>2048</v>
      </c>
      <c r="D210" s="54" t="s">
        <v>219</v>
      </c>
    </row>
    <row r="211" spans="1:4" ht="15" hidden="1" customHeight="1" x14ac:dyDescent="0.15">
      <c r="A211" s="54">
        <v>3219</v>
      </c>
      <c r="B211" s="54" t="s">
        <v>2049</v>
      </c>
      <c r="C211" s="54" t="s">
        <v>709</v>
      </c>
      <c r="D211" s="54" t="s">
        <v>220</v>
      </c>
    </row>
    <row r="212" spans="1:4" ht="15" hidden="1" customHeight="1" x14ac:dyDescent="0.15">
      <c r="A212" s="54">
        <v>3220</v>
      </c>
      <c r="B212" s="54" t="s">
        <v>2050</v>
      </c>
      <c r="C212" s="54" t="s">
        <v>710</v>
      </c>
      <c r="D212" s="54" t="s">
        <v>220</v>
      </c>
    </row>
    <row r="213" spans="1:4" ht="15" hidden="1" customHeight="1" x14ac:dyDescent="0.15">
      <c r="A213" s="54">
        <v>3221</v>
      </c>
      <c r="B213" s="54" t="s">
        <v>2051</v>
      </c>
      <c r="C213" s="54" t="s">
        <v>2052</v>
      </c>
      <c r="D213" s="54" t="s">
        <v>220</v>
      </c>
    </row>
    <row r="214" spans="1:4" ht="15" hidden="1" customHeight="1" x14ac:dyDescent="0.15">
      <c r="A214" s="54">
        <v>3222</v>
      </c>
      <c r="B214" s="54" t="s">
        <v>2053</v>
      </c>
      <c r="C214" s="54" t="s">
        <v>2054</v>
      </c>
      <c r="D214" s="54" t="s">
        <v>220</v>
      </c>
    </row>
    <row r="215" spans="1:4" ht="15" hidden="1" customHeight="1" x14ac:dyDescent="0.15">
      <c r="A215" s="54">
        <v>3223</v>
      </c>
      <c r="B215" s="54" t="s">
        <v>2055</v>
      </c>
      <c r="C215" s="54" t="s">
        <v>2056</v>
      </c>
      <c r="D215" s="54" t="s">
        <v>220</v>
      </c>
    </row>
    <row r="216" spans="1:4" ht="15" hidden="1" customHeight="1" x14ac:dyDescent="0.15">
      <c r="A216" s="54">
        <v>3224</v>
      </c>
      <c r="B216" s="54" t="s">
        <v>2057</v>
      </c>
      <c r="C216" s="54" t="s">
        <v>2058</v>
      </c>
      <c r="D216" s="54" t="s">
        <v>220</v>
      </c>
    </row>
    <row r="217" spans="1:4" ht="15" hidden="1" customHeight="1" x14ac:dyDescent="0.15">
      <c r="A217" s="54">
        <v>3312</v>
      </c>
      <c r="B217" s="54" t="s">
        <v>2059</v>
      </c>
      <c r="C217" s="54" t="s">
        <v>711</v>
      </c>
      <c r="D217" s="54" t="s">
        <v>221</v>
      </c>
    </row>
    <row r="218" spans="1:4" ht="15" hidden="1" customHeight="1" x14ac:dyDescent="0.15">
      <c r="A218" s="54">
        <v>3313</v>
      </c>
      <c r="B218" s="54" t="s">
        <v>2060</v>
      </c>
      <c r="C218" s="54" t="s">
        <v>2061</v>
      </c>
      <c r="D218" s="54" t="s">
        <v>221</v>
      </c>
    </row>
    <row r="219" spans="1:4" ht="15" hidden="1" customHeight="1" x14ac:dyDescent="0.15">
      <c r="A219" s="54">
        <v>3470</v>
      </c>
      <c r="B219" s="54" t="s">
        <v>2062</v>
      </c>
      <c r="C219" s="54" t="s">
        <v>712</v>
      </c>
      <c r="D219" s="54" t="s">
        <v>222</v>
      </c>
    </row>
    <row r="220" spans="1:4" ht="15" hidden="1" customHeight="1" x14ac:dyDescent="0.15">
      <c r="A220" s="54">
        <v>3471</v>
      </c>
      <c r="B220" s="54" t="s">
        <v>2063</v>
      </c>
      <c r="C220" s="54" t="s">
        <v>713</v>
      </c>
      <c r="D220" s="54" t="s">
        <v>222</v>
      </c>
    </row>
    <row r="221" spans="1:4" ht="15" hidden="1" customHeight="1" x14ac:dyDescent="0.15">
      <c r="A221" s="54">
        <v>3472</v>
      </c>
      <c r="B221" s="54" t="s">
        <v>2064</v>
      </c>
      <c r="C221" s="54" t="s">
        <v>2065</v>
      </c>
      <c r="D221" s="54" t="s">
        <v>222</v>
      </c>
    </row>
    <row r="222" spans="1:4" ht="15" hidden="1" customHeight="1" x14ac:dyDescent="0.15">
      <c r="A222" s="54">
        <v>3473</v>
      </c>
      <c r="B222" s="54" t="s">
        <v>2066</v>
      </c>
      <c r="C222" s="54" t="s">
        <v>2067</v>
      </c>
      <c r="D222" s="54" t="s">
        <v>222</v>
      </c>
    </row>
    <row r="223" spans="1:4" ht="15" hidden="1" customHeight="1" x14ac:dyDescent="0.15">
      <c r="A223" s="54">
        <v>3474</v>
      </c>
      <c r="B223" s="54" t="s">
        <v>2068</v>
      </c>
      <c r="C223" s="54" t="s">
        <v>2069</v>
      </c>
      <c r="D223" s="54" t="s">
        <v>222</v>
      </c>
    </row>
    <row r="224" spans="1:4" ht="15" hidden="1" customHeight="1" x14ac:dyDescent="0.15">
      <c r="A224" s="54">
        <v>3593</v>
      </c>
      <c r="B224" s="54" t="s">
        <v>2070</v>
      </c>
      <c r="C224" s="54" t="s">
        <v>2071</v>
      </c>
      <c r="D224" s="54" t="s">
        <v>223</v>
      </c>
    </row>
    <row r="225" spans="1:4" ht="15" hidden="1" customHeight="1" x14ac:dyDescent="0.15">
      <c r="A225" s="54">
        <v>3640</v>
      </c>
      <c r="B225" s="54" t="s">
        <v>2072</v>
      </c>
      <c r="C225" s="54" t="s">
        <v>714</v>
      </c>
      <c r="D225" s="54" t="s">
        <v>224</v>
      </c>
    </row>
    <row r="226" spans="1:4" ht="15" hidden="1" customHeight="1" x14ac:dyDescent="0.15">
      <c r="A226" s="54">
        <v>3641</v>
      </c>
      <c r="B226" s="54" t="s">
        <v>2073</v>
      </c>
      <c r="C226" s="54" t="s">
        <v>715</v>
      </c>
      <c r="D226" s="54" t="s">
        <v>224</v>
      </c>
    </row>
    <row r="227" spans="1:4" ht="15" hidden="1" customHeight="1" x14ac:dyDescent="0.15">
      <c r="A227" s="54">
        <v>3643</v>
      </c>
      <c r="B227" s="54" t="s">
        <v>2074</v>
      </c>
      <c r="C227" s="54" t="s">
        <v>716</v>
      </c>
      <c r="D227" s="54" t="s">
        <v>224</v>
      </c>
    </row>
    <row r="228" spans="1:4" ht="15" hidden="1" customHeight="1" x14ac:dyDescent="0.15">
      <c r="A228" s="54">
        <v>3644</v>
      </c>
      <c r="B228" s="54" t="s">
        <v>2075</v>
      </c>
      <c r="C228" s="54" t="s">
        <v>717</v>
      </c>
      <c r="D228" s="54" t="s">
        <v>224</v>
      </c>
    </row>
    <row r="229" spans="1:4" ht="15" hidden="1" customHeight="1" x14ac:dyDescent="0.15">
      <c r="A229" s="54">
        <v>3645</v>
      </c>
      <c r="B229" s="54" t="s">
        <v>2076</v>
      </c>
      <c r="C229" s="54" t="s">
        <v>718</v>
      </c>
      <c r="D229" s="54" t="s">
        <v>224</v>
      </c>
    </row>
    <row r="230" spans="1:4" ht="15" hidden="1" customHeight="1" x14ac:dyDescent="0.15">
      <c r="A230" s="54">
        <v>3646</v>
      </c>
      <c r="B230" s="54" t="s">
        <v>2077</v>
      </c>
      <c r="C230" s="54" t="s">
        <v>2078</v>
      </c>
      <c r="D230" s="54" t="s">
        <v>224</v>
      </c>
    </row>
    <row r="231" spans="1:4" ht="15" hidden="1" customHeight="1" x14ac:dyDescent="0.15">
      <c r="A231" s="54">
        <v>3647</v>
      </c>
      <c r="B231" s="54" t="s">
        <v>2079</v>
      </c>
      <c r="C231" s="54" t="s">
        <v>2080</v>
      </c>
      <c r="D231" s="54" t="s">
        <v>224</v>
      </c>
    </row>
    <row r="232" spans="1:4" ht="15" hidden="1" customHeight="1" x14ac:dyDescent="0.15">
      <c r="A232" s="54">
        <v>3791</v>
      </c>
      <c r="B232" s="54" t="s">
        <v>2081</v>
      </c>
      <c r="C232" s="54" t="s">
        <v>2082</v>
      </c>
      <c r="D232" s="54" t="s">
        <v>225</v>
      </c>
    </row>
    <row r="233" spans="1:4" ht="15" hidden="1" customHeight="1" x14ac:dyDescent="0.15">
      <c r="A233" s="54">
        <v>3792</v>
      </c>
      <c r="B233" s="54" t="s">
        <v>2083</v>
      </c>
      <c r="C233" s="54" t="s">
        <v>2084</v>
      </c>
      <c r="D233" s="54" t="s">
        <v>225</v>
      </c>
    </row>
    <row r="234" spans="1:4" ht="15" hidden="1" customHeight="1" x14ac:dyDescent="0.15">
      <c r="A234" s="54">
        <v>3793</v>
      </c>
      <c r="B234" s="54" t="s">
        <v>2085</v>
      </c>
      <c r="C234" s="54" t="s">
        <v>2086</v>
      </c>
      <c r="D234" s="54" t="s">
        <v>225</v>
      </c>
    </row>
    <row r="235" spans="1:4" ht="15" hidden="1" customHeight="1" x14ac:dyDescent="0.15">
      <c r="A235" s="54">
        <v>3794</v>
      </c>
      <c r="B235" s="54" t="s">
        <v>2087</v>
      </c>
      <c r="C235" s="54" t="s">
        <v>2088</v>
      </c>
      <c r="D235" s="54" t="s">
        <v>225</v>
      </c>
    </row>
    <row r="236" spans="1:4" ht="15" hidden="1" customHeight="1" x14ac:dyDescent="0.15">
      <c r="A236" s="54">
        <v>3795</v>
      </c>
      <c r="B236" s="54" t="s">
        <v>2089</v>
      </c>
      <c r="C236" s="54" t="s">
        <v>2090</v>
      </c>
      <c r="D236" s="54" t="s">
        <v>225</v>
      </c>
    </row>
    <row r="237" spans="1:4" ht="15" hidden="1" customHeight="1" x14ac:dyDescent="0.15">
      <c r="A237" s="54">
        <v>3829</v>
      </c>
      <c r="B237" s="54" t="s">
        <v>2091</v>
      </c>
      <c r="C237" s="54" t="s">
        <v>719</v>
      </c>
      <c r="D237" s="54" t="s">
        <v>226</v>
      </c>
    </row>
    <row r="238" spans="1:4" ht="15" hidden="1" customHeight="1" x14ac:dyDescent="0.15">
      <c r="A238" s="54">
        <v>3830</v>
      </c>
      <c r="B238" s="54" t="s">
        <v>2092</v>
      </c>
      <c r="C238" s="54" t="s">
        <v>720</v>
      </c>
      <c r="D238" s="54" t="s">
        <v>226</v>
      </c>
    </row>
    <row r="239" spans="1:4" ht="15" hidden="1" customHeight="1" x14ac:dyDescent="0.15">
      <c r="A239" s="54">
        <v>3832</v>
      </c>
      <c r="B239" s="54" t="s">
        <v>2093</v>
      </c>
      <c r="C239" s="54" t="s">
        <v>721</v>
      </c>
      <c r="D239" s="54" t="s">
        <v>226</v>
      </c>
    </row>
    <row r="240" spans="1:4" ht="15" hidden="1" customHeight="1" x14ac:dyDescent="0.15">
      <c r="A240" s="54">
        <v>3992</v>
      </c>
      <c r="B240" s="54" t="s">
        <v>2094</v>
      </c>
      <c r="C240" s="54" t="s">
        <v>2095</v>
      </c>
      <c r="D240" s="54" t="s">
        <v>227</v>
      </c>
    </row>
    <row r="241" spans="1:4" ht="15" hidden="1" customHeight="1" x14ac:dyDescent="0.15">
      <c r="A241" s="54">
        <v>3993</v>
      </c>
      <c r="B241" s="54" t="s">
        <v>2096</v>
      </c>
      <c r="C241" s="54" t="s">
        <v>2097</v>
      </c>
      <c r="D241" s="54" t="s">
        <v>227</v>
      </c>
    </row>
    <row r="242" spans="1:4" ht="15" hidden="1" customHeight="1" x14ac:dyDescent="0.15">
      <c r="A242" s="54">
        <v>4063</v>
      </c>
      <c r="B242" s="54" t="s">
        <v>2098</v>
      </c>
      <c r="C242" s="54" t="s">
        <v>722</v>
      </c>
      <c r="D242" s="54" t="s">
        <v>228</v>
      </c>
    </row>
    <row r="243" spans="1:4" ht="15" hidden="1" customHeight="1" x14ac:dyDescent="0.15">
      <c r="A243" s="54">
        <v>4064</v>
      </c>
      <c r="B243" s="54" t="s">
        <v>2099</v>
      </c>
      <c r="C243" s="54" t="s">
        <v>723</v>
      </c>
      <c r="D243" s="54" t="s">
        <v>228</v>
      </c>
    </row>
    <row r="244" spans="1:4" ht="15" hidden="1" customHeight="1" x14ac:dyDescent="0.15">
      <c r="A244" s="54">
        <v>4065</v>
      </c>
      <c r="B244" s="54" t="s">
        <v>2100</v>
      </c>
      <c r="C244" s="54" t="s">
        <v>724</v>
      </c>
      <c r="D244" s="54" t="s">
        <v>228</v>
      </c>
    </row>
    <row r="245" spans="1:4" ht="15" hidden="1" customHeight="1" x14ac:dyDescent="0.15">
      <c r="A245" s="54">
        <v>4066</v>
      </c>
      <c r="B245" s="54" t="s">
        <v>2101</v>
      </c>
      <c r="C245" s="54" t="s">
        <v>725</v>
      </c>
      <c r="D245" s="54" t="s">
        <v>228</v>
      </c>
    </row>
    <row r="246" spans="1:4" ht="15" hidden="1" customHeight="1" x14ac:dyDescent="0.15">
      <c r="A246" s="54">
        <v>4067</v>
      </c>
      <c r="B246" s="54" t="s">
        <v>2102</v>
      </c>
      <c r="C246" s="54" t="s">
        <v>726</v>
      </c>
      <c r="D246" s="54" t="s">
        <v>228</v>
      </c>
    </row>
    <row r="247" spans="1:4" ht="15" hidden="1" customHeight="1" x14ac:dyDescent="0.15">
      <c r="A247" s="54">
        <v>4179</v>
      </c>
      <c r="B247" s="54" t="s">
        <v>2103</v>
      </c>
      <c r="C247" s="54" t="s">
        <v>727</v>
      </c>
      <c r="D247" s="54" t="s">
        <v>229</v>
      </c>
    </row>
    <row r="248" spans="1:4" ht="15" hidden="1" customHeight="1" x14ac:dyDescent="0.15">
      <c r="A248" s="54">
        <v>4180</v>
      </c>
      <c r="B248" s="54" t="s">
        <v>2104</v>
      </c>
      <c r="C248" s="54" t="s">
        <v>728</v>
      </c>
      <c r="D248" s="54" t="s">
        <v>229</v>
      </c>
    </row>
    <row r="249" spans="1:4" ht="15" hidden="1" customHeight="1" x14ac:dyDescent="0.15">
      <c r="A249" s="54">
        <v>4181</v>
      </c>
      <c r="B249" s="54" t="s">
        <v>2105</v>
      </c>
      <c r="C249" s="54" t="s">
        <v>729</v>
      </c>
      <c r="D249" s="54" t="s">
        <v>229</v>
      </c>
    </row>
    <row r="250" spans="1:4" ht="15" hidden="1" customHeight="1" x14ac:dyDescent="0.15">
      <c r="A250" s="54">
        <v>4182</v>
      </c>
      <c r="B250" s="54" t="s">
        <v>2106</v>
      </c>
      <c r="C250" s="54" t="s">
        <v>730</v>
      </c>
      <c r="D250" s="54" t="s">
        <v>229</v>
      </c>
    </row>
    <row r="251" spans="1:4" ht="15" hidden="1" customHeight="1" x14ac:dyDescent="0.15">
      <c r="A251" s="54">
        <v>4183</v>
      </c>
      <c r="B251" s="54" t="s">
        <v>2107</v>
      </c>
      <c r="C251" s="54" t="s">
        <v>2108</v>
      </c>
      <c r="D251" s="54" t="s">
        <v>229</v>
      </c>
    </row>
    <row r="252" spans="1:4" ht="15" hidden="1" customHeight="1" x14ac:dyDescent="0.15">
      <c r="A252" s="54">
        <v>4184</v>
      </c>
      <c r="B252" s="54" t="s">
        <v>2109</v>
      </c>
      <c r="C252" s="54" t="s">
        <v>2110</v>
      </c>
      <c r="D252" s="54" t="s">
        <v>229</v>
      </c>
    </row>
    <row r="253" spans="1:4" ht="15" hidden="1" customHeight="1" x14ac:dyDescent="0.15">
      <c r="A253" s="54">
        <v>4185</v>
      </c>
      <c r="B253" s="54" t="s">
        <v>2111</v>
      </c>
      <c r="C253" s="54" t="s">
        <v>2112</v>
      </c>
      <c r="D253" s="54" t="s">
        <v>229</v>
      </c>
    </row>
    <row r="254" spans="1:4" ht="15" hidden="1" customHeight="1" x14ac:dyDescent="0.15">
      <c r="A254" s="54">
        <v>4186</v>
      </c>
      <c r="B254" s="54" t="s">
        <v>2113</v>
      </c>
      <c r="C254" s="54" t="s">
        <v>2114</v>
      </c>
      <c r="D254" s="54" t="s">
        <v>229</v>
      </c>
    </row>
    <row r="255" spans="1:4" ht="15" hidden="1" customHeight="1" x14ac:dyDescent="0.15">
      <c r="A255" s="54">
        <v>4187</v>
      </c>
      <c r="B255" s="54" t="s">
        <v>2115</v>
      </c>
      <c r="C255" s="54" t="s">
        <v>2116</v>
      </c>
      <c r="D255" s="54" t="s">
        <v>229</v>
      </c>
    </row>
    <row r="256" spans="1:4" ht="15" hidden="1" customHeight="1" x14ac:dyDescent="0.15">
      <c r="A256" s="54">
        <v>4188</v>
      </c>
      <c r="B256" s="54" t="s">
        <v>2117</v>
      </c>
      <c r="C256" s="54" t="s">
        <v>2118</v>
      </c>
      <c r="D256" s="54" t="s">
        <v>229</v>
      </c>
    </row>
    <row r="257" spans="1:4" ht="15" hidden="1" customHeight="1" x14ac:dyDescent="0.15">
      <c r="A257" s="54">
        <v>4189</v>
      </c>
      <c r="B257" s="54" t="s">
        <v>2119</v>
      </c>
      <c r="C257" s="54" t="s">
        <v>2120</v>
      </c>
      <c r="D257" s="54" t="s">
        <v>229</v>
      </c>
    </row>
    <row r="258" spans="1:4" ht="15" hidden="1" customHeight="1" x14ac:dyDescent="0.15">
      <c r="A258" s="54">
        <v>4251</v>
      </c>
      <c r="B258" s="54" t="s">
        <v>2121</v>
      </c>
      <c r="C258" s="54" t="s">
        <v>2122</v>
      </c>
      <c r="D258" s="54" t="s">
        <v>2123</v>
      </c>
    </row>
    <row r="259" spans="1:4" ht="15" hidden="1" customHeight="1" x14ac:dyDescent="0.15">
      <c r="A259" s="54">
        <v>4252</v>
      </c>
      <c r="B259" s="54" t="s">
        <v>2124</v>
      </c>
      <c r="C259" s="54" t="s">
        <v>2125</v>
      </c>
      <c r="D259" s="54" t="s">
        <v>2123</v>
      </c>
    </row>
    <row r="260" spans="1:4" ht="15" hidden="1" customHeight="1" x14ac:dyDescent="0.15">
      <c r="A260" s="54">
        <v>4253</v>
      </c>
      <c r="B260" s="54" t="s">
        <v>2126</v>
      </c>
      <c r="C260" s="54" t="s">
        <v>2127</v>
      </c>
      <c r="D260" s="54" t="s">
        <v>2123</v>
      </c>
    </row>
    <row r="261" spans="1:4" ht="15" hidden="1" customHeight="1" x14ac:dyDescent="0.15">
      <c r="A261" s="54">
        <v>4254</v>
      </c>
      <c r="B261" s="54" t="s">
        <v>2128</v>
      </c>
      <c r="C261" s="54" t="s">
        <v>2129</v>
      </c>
      <c r="D261" s="54" t="s">
        <v>2123</v>
      </c>
    </row>
    <row r="262" spans="1:4" ht="15" hidden="1" customHeight="1" x14ac:dyDescent="0.15">
      <c r="A262" s="54">
        <v>4314</v>
      </c>
      <c r="B262" s="54" t="s">
        <v>2130</v>
      </c>
      <c r="C262" s="54" t="s">
        <v>731</v>
      </c>
      <c r="D262" s="54" t="s">
        <v>230</v>
      </c>
    </row>
    <row r="263" spans="1:4" ht="15" hidden="1" customHeight="1" x14ac:dyDescent="0.15">
      <c r="A263" s="54">
        <v>4315</v>
      </c>
      <c r="B263" s="54" t="s">
        <v>2131</v>
      </c>
      <c r="C263" s="54" t="s">
        <v>732</v>
      </c>
      <c r="D263" s="54" t="s">
        <v>230</v>
      </c>
    </row>
    <row r="264" spans="1:4" ht="15" hidden="1" customHeight="1" x14ac:dyDescent="0.15">
      <c r="A264" s="54">
        <v>4316</v>
      </c>
      <c r="B264" s="54" t="s">
        <v>2132</v>
      </c>
      <c r="C264" s="54" t="s">
        <v>2133</v>
      </c>
      <c r="D264" s="54" t="s">
        <v>230</v>
      </c>
    </row>
    <row r="265" spans="1:4" ht="15" hidden="1" customHeight="1" x14ac:dyDescent="0.15">
      <c r="A265" s="54">
        <v>4317</v>
      </c>
      <c r="B265" s="54" t="s">
        <v>2134</v>
      </c>
      <c r="C265" s="54" t="s">
        <v>2135</v>
      </c>
      <c r="D265" s="54" t="s">
        <v>230</v>
      </c>
    </row>
    <row r="266" spans="1:4" ht="15" hidden="1" customHeight="1" x14ac:dyDescent="0.15">
      <c r="A266" s="54">
        <v>4318</v>
      </c>
      <c r="B266" s="54" t="s">
        <v>2136</v>
      </c>
      <c r="C266" s="54" t="s">
        <v>2137</v>
      </c>
      <c r="D266" s="54" t="s">
        <v>230</v>
      </c>
    </row>
    <row r="267" spans="1:4" ht="15" hidden="1" customHeight="1" x14ac:dyDescent="0.15">
      <c r="A267" s="54">
        <v>4319</v>
      </c>
      <c r="B267" s="54" t="s">
        <v>2138</v>
      </c>
      <c r="C267" s="54" t="s">
        <v>2139</v>
      </c>
      <c r="D267" s="54" t="s">
        <v>230</v>
      </c>
    </row>
    <row r="268" spans="1:4" ht="15" hidden="1" customHeight="1" x14ac:dyDescent="0.15">
      <c r="A268" s="54">
        <v>4320</v>
      </c>
      <c r="B268" s="54" t="s">
        <v>2140</v>
      </c>
      <c r="C268" s="54" t="s">
        <v>2141</v>
      </c>
      <c r="D268" s="54" t="s">
        <v>230</v>
      </c>
    </row>
    <row r="269" spans="1:4" ht="15" hidden="1" customHeight="1" x14ac:dyDescent="0.15">
      <c r="A269" s="54">
        <v>4457</v>
      </c>
      <c r="B269" s="54" t="s">
        <v>2142</v>
      </c>
      <c r="C269" s="54" t="s">
        <v>2143</v>
      </c>
      <c r="D269" s="54" t="s">
        <v>231</v>
      </c>
    </row>
    <row r="270" spans="1:4" ht="15" hidden="1" customHeight="1" x14ac:dyDescent="0.15">
      <c r="A270" s="54">
        <v>4474</v>
      </c>
      <c r="B270" s="54" t="s">
        <v>2144</v>
      </c>
      <c r="C270" s="54" t="s">
        <v>2145</v>
      </c>
      <c r="D270" s="54" t="s">
        <v>231</v>
      </c>
    </row>
    <row r="271" spans="1:4" ht="15" hidden="1" customHeight="1" x14ac:dyDescent="0.15">
      <c r="A271" s="54">
        <v>4475</v>
      </c>
      <c r="B271" s="54" t="s">
        <v>2146</v>
      </c>
      <c r="C271" s="54" t="s">
        <v>2147</v>
      </c>
      <c r="D271" s="54" t="s">
        <v>231</v>
      </c>
    </row>
    <row r="272" spans="1:4" ht="15" hidden="1" customHeight="1" x14ac:dyDescent="0.15">
      <c r="A272" s="54">
        <v>4476</v>
      </c>
      <c r="B272" s="54" t="s">
        <v>2148</v>
      </c>
      <c r="C272" s="54" t="s">
        <v>2149</v>
      </c>
      <c r="D272" s="54" t="s">
        <v>231</v>
      </c>
    </row>
    <row r="273" spans="1:4" ht="15" hidden="1" customHeight="1" x14ac:dyDescent="0.15">
      <c r="A273" s="54">
        <v>4477</v>
      </c>
      <c r="B273" s="54" t="s">
        <v>2150</v>
      </c>
      <c r="C273" s="54" t="s">
        <v>2151</v>
      </c>
      <c r="D273" s="54" t="s">
        <v>231</v>
      </c>
    </row>
    <row r="274" spans="1:4" ht="15" hidden="1" customHeight="1" x14ac:dyDescent="0.15">
      <c r="A274" s="54">
        <v>4478</v>
      </c>
      <c r="B274" s="54" t="s">
        <v>2152</v>
      </c>
      <c r="C274" s="54" t="s">
        <v>2153</v>
      </c>
      <c r="D274" s="54" t="s">
        <v>231</v>
      </c>
    </row>
    <row r="275" spans="1:4" ht="15" hidden="1" customHeight="1" x14ac:dyDescent="0.15">
      <c r="A275" s="54">
        <v>4479</v>
      </c>
      <c r="B275" s="54" t="s">
        <v>2154</v>
      </c>
      <c r="C275" s="54" t="s">
        <v>2155</v>
      </c>
      <c r="D275" s="54" t="s">
        <v>231</v>
      </c>
    </row>
    <row r="276" spans="1:4" ht="15" hidden="1" customHeight="1" x14ac:dyDescent="0.15">
      <c r="A276" s="54">
        <v>4480</v>
      </c>
      <c r="B276" s="54" t="s">
        <v>2156</v>
      </c>
      <c r="C276" s="54" t="s">
        <v>2157</v>
      </c>
      <c r="D276" s="54" t="s">
        <v>231</v>
      </c>
    </row>
    <row r="277" spans="1:4" ht="15" hidden="1" customHeight="1" x14ac:dyDescent="0.15">
      <c r="A277" s="54">
        <v>4628</v>
      </c>
      <c r="B277" s="54" t="s">
        <v>2158</v>
      </c>
      <c r="C277" s="54" t="s">
        <v>2159</v>
      </c>
      <c r="D277" s="54" t="s">
        <v>232</v>
      </c>
    </row>
    <row r="278" spans="1:4" ht="15" hidden="1" customHeight="1" x14ac:dyDescent="0.15">
      <c r="A278" s="54">
        <v>4855</v>
      </c>
      <c r="B278" s="54" t="s">
        <v>2160</v>
      </c>
      <c r="C278" s="54" t="s">
        <v>733</v>
      </c>
      <c r="D278" s="54" t="s">
        <v>233</v>
      </c>
    </row>
    <row r="279" spans="1:4" ht="15" hidden="1" customHeight="1" x14ac:dyDescent="0.15">
      <c r="A279" s="54">
        <v>4856</v>
      </c>
      <c r="B279" s="54" t="s">
        <v>2161</v>
      </c>
      <c r="C279" s="54" t="s">
        <v>2162</v>
      </c>
      <c r="D279" s="54" t="s">
        <v>233</v>
      </c>
    </row>
    <row r="280" spans="1:4" ht="15" hidden="1" customHeight="1" x14ac:dyDescent="0.15">
      <c r="A280" s="54">
        <v>4857</v>
      </c>
      <c r="B280" s="54" t="s">
        <v>2163</v>
      </c>
      <c r="C280" s="54" t="s">
        <v>2164</v>
      </c>
      <c r="D280" s="54" t="s">
        <v>233</v>
      </c>
    </row>
    <row r="281" spans="1:4" ht="15" hidden="1" customHeight="1" x14ac:dyDescent="0.15"/>
    <row r="282" spans="1:4" ht="15" hidden="1" customHeight="1" x14ac:dyDescent="0.15"/>
    <row r="283" spans="1:4" ht="15" hidden="1" customHeight="1" x14ac:dyDescent="0.15"/>
    <row r="284" spans="1:4" ht="15" hidden="1" customHeight="1" x14ac:dyDescent="0.15"/>
    <row r="285" spans="1:4" ht="15" hidden="1" customHeight="1" x14ac:dyDescent="0.15"/>
    <row r="286" spans="1:4" ht="15" hidden="1" customHeight="1" x14ac:dyDescent="0.15"/>
    <row r="287" spans="1:4" ht="15" hidden="1" customHeight="1" x14ac:dyDescent="0.15"/>
    <row r="288" spans="1:4" ht="15" hidden="1" customHeight="1" x14ac:dyDescent="0.15"/>
    <row r="289" ht="15" hidden="1" customHeight="1" x14ac:dyDescent="0.15"/>
    <row r="290" ht="15" hidden="1" customHeight="1" x14ac:dyDescent="0.15"/>
    <row r="291" ht="15" hidden="1" customHeight="1" x14ac:dyDescent="0.15"/>
    <row r="292" ht="15" hidden="1" customHeight="1" x14ac:dyDescent="0.15"/>
    <row r="293" ht="15" hidden="1" customHeight="1" x14ac:dyDescent="0.15"/>
    <row r="294" ht="15" hidden="1" customHeight="1" x14ac:dyDescent="0.15"/>
    <row r="295" ht="15" hidden="1" customHeight="1" x14ac:dyDescent="0.15"/>
    <row r="296" ht="15" hidden="1" customHeight="1" x14ac:dyDescent="0.15"/>
    <row r="297" ht="15" hidden="1" customHeight="1" x14ac:dyDescent="0.15"/>
    <row r="298" ht="15" hidden="1" customHeight="1" x14ac:dyDescent="0.15"/>
    <row r="299" ht="15" hidden="1" customHeight="1" x14ac:dyDescent="0.15"/>
    <row r="300" ht="15" hidden="1" customHeight="1" x14ac:dyDescent="0.15"/>
    <row r="301" ht="15" hidden="1" customHeight="1" x14ac:dyDescent="0.15"/>
    <row r="302" ht="15" hidden="1" customHeight="1" x14ac:dyDescent="0.15"/>
    <row r="303" ht="15" hidden="1" customHeight="1" x14ac:dyDescent="0.15"/>
    <row r="304" ht="15" hidden="1" customHeight="1" x14ac:dyDescent="0.15"/>
    <row r="305" ht="15" hidden="1" customHeight="1" x14ac:dyDescent="0.15"/>
    <row r="306" ht="15" hidden="1" customHeight="1" x14ac:dyDescent="0.15"/>
    <row r="307" ht="15" hidden="1" customHeight="1" x14ac:dyDescent="0.15"/>
    <row r="308" ht="15" hidden="1" customHeight="1" x14ac:dyDescent="0.15"/>
    <row r="309" ht="15" hidden="1" customHeight="1" x14ac:dyDescent="0.15"/>
    <row r="310" ht="15" hidden="1" customHeight="1" x14ac:dyDescent="0.15"/>
    <row r="311" ht="15" hidden="1" customHeight="1" x14ac:dyDescent="0.15"/>
    <row r="312" ht="15" hidden="1" customHeight="1" x14ac:dyDescent="0.15"/>
    <row r="313" ht="15" hidden="1" customHeight="1" x14ac:dyDescent="0.15"/>
    <row r="314" ht="15" hidden="1" customHeight="1" x14ac:dyDescent="0.15"/>
    <row r="315" ht="15" hidden="1" customHeight="1" x14ac:dyDescent="0.15"/>
    <row r="316" ht="15" hidden="1" customHeight="1" x14ac:dyDescent="0.15"/>
    <row r="317" ht="15" hidden="1" customHeight="1" x14ac:dyDescent="0.15"/>
    <row r="318" ht="15" hidden="1" customHeight="1" x14ac:dyDescent="0.15"/>
    <row r="319" ht="15" hidden="1" customHeight="1" x14ac:dyDescent="0.15"/>
    <row r="320" ht="15" hidden="1" customHeight="1" x14ac:dyDescent="0.15"/>
    <row r="321" ht="15" hidden="1" customHeight="1" x14ac:dyDescent="0.15"/>
    <row r="322" ht="15" hidden="1" customHeight="1" x14ac:dyDescent="0.15"/>
    <row r="323" ht="15" hidden="1" customHeight="1" x14ac:dyDescent="0.15"/>
    <row r="324" ht="15" hidden="1" customHeight="1" x14ac:dyDescent="0.15"/>
    <row r="325" ht="15" hidden="1" customHeight="1" x14ac:dyDescent="0.15"/>
    <row r="326" ht="15" hidden="1" customHeight="1" x14ac:dyDescent="0.15"/>
    <row r="327" ht="15" hidden="1" customHeight="1" x14ac:dyDescent="0.15"/>
    <row r="328" ht="15" hidden="1" customHeight="1" x14ac:dyDescent="0.15"/>
    <row r="329" ht="15" hidden="1" customHeight="1" x14ac:dyDescent="0.15"/>
    <row r="330" ht="15" hidden="1" customHeight="1" x14ac:dyDescent="0.15"/>
    <row r="331" ht="15" hidden="1" customHeight="1" x14ac:dyDescent="0.15"/>
    <row r="332" ht="15" hidden="1" customHeight="1" x14ac:dyDescent="0.15"/>
    <row r="333" ht="15" hidden="1" customHeight="1" x14ac:dyDescent="0.15"/>
    <row r="334" ht="15" hidden="1" customHeight="1" x14ac:dyDescent="0.15"/>
    <row r="335" ht="15" hidden="1" customHeight="1" x14ac:dyDescent="0.15"/>
    <row r="336" ht="15" hidden="1" customHeight="1" x14ac:dyDescent="0.15"/>
    <row r="337" ht="15" hidden="1" customHeight="1" x14ac:dyDescent="0.15"/>
    <row r="338" ht="15" hidden="1" customHeight="1" x14ac:dyDescent="0.15"/>
    <row r="339" ht="15" hidden="1" customHeight="1" x14ac:dyDescent="0.15"/>
    <row r="340" ht="15" hidden="1" customHeight="1" x14ac:dyDescent="0.15"/>
    <row r="341" ht="15" hidden="1" customHeight="1" x14ac:dyDescent="0.15"/>
    <row r="342" ht="15" hidden="1" customHeight="1" x14ac:dyDescent="0.15"/>
    <row r="343" ht="15" hidden="1" customHeight="1" x14ac:dyDescent="0.15"/>
    <row r="344" ht="15" hidden="1" customHeight="1" x14ac:dyDescent="0.15"/>
    <row r="345" ht="15" hidden="1" customHeight="1" x14ac:dyDescent="0.15"/>
    <row r="346" ht="15" hidden="1" customHeight="1" x14ac:dyDescent="0.15"/>
    <row r="347" ht="15" hidden="1" customHeight="1" x14ac:dyDescent="0.15"/>
    <row r="348" ht="15" hidden="1" customHeight="1" x14ac:dyDescent="0.15"/>
    <row r="349" ht="15" hidden="1" customHeight="1" x14ac:dyDescent="0.15"/>
    <row r="350" ht="15" hidden="1" customHeight="1" x14ac:dyDescent="0.15"/>
    <row r="351" ht="15" hidden="1" customHeight="1" x14ac:dyDescent="0.15"/>
    <row r="352" ht="15" hidden="1" customHeight="1" x14ac:dyDescent="0.15"/>
    <row r="353" ht="15" hidden="1" customHeight="1" x14ac:dyDescent="0.15"/>
    <row r="354" ht="15" hidden="1" customHeight="1" x14ac:dyDescent="0.15"/>
    <row r="355" ht="15" hidden="1" customHeight="1" x14ac:dyDescent="0.15"/>
    <row r="356" ht="15" hidden="1" customHeight="1" x14ac:dyDescent="0.15"/>
    <row r="357" ht="15" hidden="1" customHeight="1" x14ac:dyDescent="0.15"/>
    <row r="358" ht="15" hidden="1" customHeight="1" x14ac:dyDescent="0.15"/>
    <row r="359" ht="15" hidden="1" customHeight="1" x14ac:dyDescent="0.15"/>
    <row r="360" ht="15" hidden="1" customHeight="1" x14ac:dyDescent="0.15"/>
    <row r="361" ht="15" hidden="1" customHeight="1" x14ac:dyDescent="0.15"/>
    <row r="362" ht="15" hidden="1" customHeight="1" x14ac:dyDescent="0.15"/>
    <row r="363" ht="15" hidden="1" customHeight="1" x14ac:dyDescent="0.15"/>
    <row r="364" ht="15" hidden="1" customHeight="1" x14ac:dyDescent="0.15"/>
    <row r="365" ht="15" hidden="1" customHeight="1" x14ac:dyDescent="0.15"/>
    <row r="366" ht="15" hidden="1" customHeight="1" x14ac:dyDescent="0.15"/>
    <row r="367" ht="15" hidden="1" customHeight="1" x14ac:dyDescent="0.15"/>
    <row r="368" ht="15" hidden="1" customHeight="1" x14ac:dyDescent="0.15"/>
    <row r="369" ht="15" hidden="1" customHeight="1" x14ac:dyDescent="0.15"/>
    <row r="370" ht="15" hidden="1" customHeight="1" x14ac:dyDescent="0.15"/>
    <row r="371" ht="15" hidden="1" customHeight="1" x14ac:dyDescent="0.15"/>
    <row r="372" ht="15" hidden="1" customHeight="1" x14ac:dyDescent="0.15"/>
    <row r="373" ht="15" hidden="1" customHeight="1" x14ac:dyDescent="0.15"/>
    <row r="374" ht="15" hidden="1" customHeight="1" x14ac:dyDescent="0.15"/>
    <row r="375" ht="15" hidden="1" customHeight="1" x14ac:dyDescent="0.15"/>
    <row r="376" ht="15" hidden="1" customHeight="1" x14ac:dyDescent="0.15"/>
    <row r="377" ht="15" hidden="1" customHeight="1" x14ac:dyDescent="0.15"/>
    <row r="378" ht="15" hidden="1" customHeight="1" x14ac:dyDescent="0.15"/>
    <row r="379" ht="15" hidden="1" customHeight="1" x14ac:dyDescent="0.15"/>
    <row r="380" ht="15" hidden="1" customHeight="1" x14ac:dyDescent="0.15"/>
    <row r="381" ht="15" hidden="1" customHeight="1" x14ac:dyDescent="0.15"/>
    <row r="382" ht="15" hidden="1" customHeight="1" x14ac:dyDescent="0.15"/>
    <row r="383" ht="15" hidden="1" customHeight="1" x14ac:dyDescent="0.15"/>
    <row r="384" ht="15" hidden="1" customHeight="1" x14ac:dyDescent="0.15"/>
    <row r="385" ht="15" hidden="1" customHeight="1" x14ac:dyDescent="0.15"/>
    <row r="386" ht="15" hidden="1" customHeight="1" x14ac:dyDescent="0.15"/>
    <row r="387" ht="15" hidden="1" customHeight="1" x14ac:dyDescent="0.15"/>
    <row r="388" ht="15" hidden="1" customHeight="1" x14ac:dyDescent="0.15"/>
    <row r="389" ht="15" hidden="1" customHeight="1" x14ac:dyDescent="0.15"/>
    <row r="390" ht="15" hidden="1" customHeight="1" x14ac:dyDescent="0.15"/>
    <row r="391" ht="15" hidden="1" customHeight="1" x14ac:dyDescent="0.15"/>
    <row r="392" ht="15" hidden="1" customHeight="1" x14ac:dyDescent="0.15"/>
    <row r="393" ht="15" hidden="1" customHeight="1" x14ac:dyDescent="0.15"/>
    <row r="394" ht="15" hidden="1" customHeight="1" x14ac:dyDescent="0.15"/>
    <row r="395" ht="15" hidden="1" customHeight="1" x14ac:dyDescent="0.15"/>
    <row r="396" ht="15" hidden="1" customHeight="1" x14ac:dyDescent="0.15"/>
    <row r="397" ht="15" hidden="1" customHeight="1" x14ac:dyDescent="0.15"/>
    <row r="398" ht="15" hidden="1" customHeight="1" x14ac:dyDescent="0.15"/>
    <row r="399" ht="15" hidden="1" customHeight="1" x14ac:dyDescent="0.15"/>
    <row r="400" ht="15" hidden="1" customHeight="1" x14ac:dyDescent="0.15"/>
    <row r="401" ht="15" hidden="1" customHeight="1" x14ac:dyDescent="0.15"/>
    <row r="402" ht="15" hidden="1" customHeight="1" x14ac:dyDescent="0.15"/>
    <row r="403" ht="15" hidden="1" customHeight="1" x14ac:dyDescent="0.15"/>
    <row r="404" ht="15" hidden="1" customHeight="1" x14ac:dyDescent="0.15"/>
    <row r="405" ht="15" hidden="1" customHeight="1" x14ac:dyDescent="0.15"/>
    <row r="406" ht="15" hidden="1" customHeight="1" x14ac:dyDescent="0.15"/>
    <row r="407" ht="15" hidden="1" customHeight="1" x14ac:dyDescent="0.15"/>
    <row r="408" ht="15" hidden="1" customHeight="1" x14ac:dyDescent="0.15"/>
    <row r="409" ht="15" hidden="1" customHeight="1" x14ac:dyDescent="0.15"/>
    <row r="410" ht="15" hidden="1" customHeight="1" x14ac:dyDescent="0.15"/>
    <row r="411" ht="15" hidden="1" customHeight="1" x14ac:dyDescent="0.15"/>
    <row r="412" ht="15" hidden="1" customHeight="1" x14ac:dyDescent="0.15"/>
    <row r="413" ht="15" hidden="1" customHeight="1" x14ac:dyDescent="0.15"/>
    <row r="414" ht="15" hidden="1" customHeight="1" x14ac:dyDescent="0.15"/>
    <row r="415" ht="15" hidden="1" customHeight="1" x14ac:dyDescent="0.15"/>
    <row r="416" ht="15" hidden="1" customHeight="1" x14ac:dyDescent="0.15"/>
    <row r="417" ht="15" hidden="1" customHeight="1" x14ac:dyDescent="0.15"/>
    <row r="418" ht="15" hidden="1" customHeight="1" x14ac:dyDescent="0.15"/>
    <row r="419" ht="15" hidden="1" customHeight="1" x14ac:dyDescent="0.15"/>
    <row r="420" ht="15" hidden="1" customHeight="1" x14ac:dyDescent="0.15"/>
    <row r="421" ht="15" hidden="1" customHeight="1" x14ac:dyDescent="0.15"/>
    <row r="422" ht="15" hidden="1" customHeight="1" x14ac:dyDescent="0.15"/>
    <row r="423" ht="15" hidden="1" customHeight="1" x14ac:dyDescent="0.15"/>
    <row r="424" ht="15" hidden="1" customHeight="1" x14ac:dyDescent="0.15"/>
    <row r="425" ht="15" hidden="1" customHeight="1" x14ac:dyDescent="0.15"/>
    <row r="426" ht="15" hidden="1" customHeight="1" x14ac:dyDescent="0.15"/>
    <row r="427" ht="15" hidden="1" customHeight="1" x14ac:dyDescent="0.15"/>
    <row r="428" ht="15" hidden="1" customHeight="1" x14ac:dyDescent="0.15"/>
    <row r="429" ht="15" hidden="1" customHeight="1" x14ac:dyDescent="0.15"/>
    <row r="430" ht="15" hidden="1" customHeight="1" x14ac:dyDescent="0.15"/>
    <row r="431" ht="15" hidden="1" customHeight="1" x14ac:dyDescent="0.15"/>
    <row r="432" ht="15" hidden="1" customHeight="1" x14ac:dyDescent="0.15"/>
    <row r="433" ht="15" hidden="1" customHeight="1" x14ac:dyDescent="0.15"/>
    <row r="434" ht="15" hidden="1" customHeight="1" x14ac:dyDescent="0.15"/>
    <row r="435" ht="15" hidden="1" customHeight="1" x14ac:dyDescent="0.15"/>
    <row r="436" ht="15" hidden="1" customHeight="1" x14ac:dyDescent="0.15"/>
    <row r="437" ht="15" hidden="1" customHeight="1" x14ac:dyDescent="0.15"/>
    <row r="438" ht="15" hidden="1" customHeight="1" x14ac:dyDescent="0.15"/>
    <row r="439" ht="15" hidden="1" customHeight="1" x14ac:dyDescent="0.15"/>
    <row r="440" ht="15" hidden="1" customHeight="1" x14ac:dyDescent="0.15"/>
    <row r="441" ht="15" hidden="1" customHeight="1" x14ac:dyDescent="0.15"/>
    <row r="442" ht="15" hidden="1" customHeight="1" x14ac:dyDescent="0.15"/>
    <row r="443" ht="15" hidden="1" customHeight="1" x14ac:dyDescent="0.15"/>
    <row r="444" ht="15" hidden="1" customHeight="1" x14ac:dyDescent="0.15"/>
    <row r="445" ht="15" hidden="1" customHeight="1" x14ac:dyDescent="0.15"/>
    <row r="446" ht="15" hidden="1" customHeight="1" x14ac:dyDescent="0.15"/>
    <row r="447" ht="15" hidden="1" customHeight="1" x14ac:dyDescent="0.15"/>
    <row r="448" ht="15" hidden="1" customHeight="1" x14ac:dyDescent="0.15"/>
    <row r="449" ht="15" hidden="1" customHeight="1" x14ac:dyDescent="0.15"/>
    <row r="450" ht="15" hidden="1" customHeight="1" x14ac:dyDescent="0.15"/>
    <row r="451" ht="15" hidden="1" customHeight="1" x14ac:dyDescent="0.15"/>
    <row r="452" ht="15" hidden="1" customHeight="1" x14ac:dyDescent="0.15"/>
    <row r="453" ht="15" hidden="1" customHeight="1" x14ac:dyDescent="0.15"/>
    <row r="454" ht="15" hidden="1" customHeight="1" x14ac:dyDescent="0.15"/>
    <row r="455" ht="15" hidden="1" customHeight="1" x14ac:dyDescent="0.15"/>
    <row r="456" ht="15" hidden="1" customHeight="1" x14ac:dyDescent="0.15"/>
    <row r="457" ht="15" hidden="1" customHeight="1" x14ac:dyDescent="0.15"/>
    <row r="458" ht="15" hidden="1" customHeight="1" x14ac:dyDescent="0.15"/>
    <row r="459" ht="15" hidden="1" customHeight="1" x14ac:dyDescent="0.15"/>
    <row r="460" ht="15" hidden="1" customHeight="1" x14ac:dyDescent="0.15"/>
    <row r="461" ht="15" hidden="1" customHeight="1" x14ac:dyDescent="0.15"/>
    <row r="462" ht="15" hidden="1" customHeight="1" x14ac:dyDescent="0.15"/>
    <row r="463" ht="15" hidden="1" customHeight="1" x14ac:dyDescent="0.15"/>
    <row r="464" ht="15" hidden="1" customHeight="1" x14ac:dyDescent="0.15"/>
    <row r="465" ht="15" hidden="1" customHeight="1" x14ac:dyDescent="0.15"/>
    <row r="466" ht="15" hidden="1" customHeight="1" x14ac:dyDescent="0.15"/>
    <row r="467" ht="15" hidden="1" customHeight="1" x14ac:dyDescent="0.15"/>
    <row r="468" ht="15" hidden="1" customHeight="1" x14ac:dyDescent="0.15"/>
    <row r="469" ht="15" hidden="1" customHeight="1" x14ac:dyDescent="0.15"/>
    <row r="470" ht="15" hidden="1" customHeight="1" x14ac:dyDescent="0.15"/>
    <row r="471" ht="15" hidden="1" customHeight="1" x14ac:dyDescent="0.15"/>
    <row r="472" ht="15" hidden="1" customHeight="1" x14ac:dyDescent="0.15"/>
    <row r="473" ht="15" hidden="1" customHeight="1" x14ac:dyDescent="0.15"/>
    <row r="474" ht="15" hidden="1" customHeight="1" x14ac:dyDescent="0.15"/>
    <row r="475" ht="15" hidden="1" customHeight="1" x14ac:dyDescent="0.15"/>
    <row r="476" ht="15" hidden="1" customHeight="1" x14ac:dyDescent="0.15"/>
    <row r="477" ht="15" hidden="1" customHeight="1" x14ac:dyDescent="0.15"/>
    <row r="478" ht="15" hidden="1" customHeight="1" x14ac:dyDescent="0.15"/>
    <row r="479" ht="15" hidden="1" customHeight="1" x14ac:dyDescent="0.15"/>
    <row r="480" ht="15" hidden="1" customHeight="1" x14ac:dyDescent="0.15"/>
    <row r="481" ht="15" hidden="1" customHeight="1" x14ac:dyDescent="0.15"/>
    <row r="482" ht="15" hidden="1" customHeight="1" x14ac:dyDescent="0.15"/>
    <row r="483" ht="15" hidden="1" customHeight="1" x14ac:dyDescent="0.15"/>
    <row r="484" ht="15" hidden="1" customHeight="1" x14ac:dyDescent="0.15"/>
    <row r="485" ht="15" hidden="1" customHeight="1" x14ac:dyDescent="0.15"/>
    <row r="486" ht="15" hidden="1" customHeight="1" x14ac:dyDescent="0.15"/>
    <row r="487" ht="15" hidden="1" customHeight="1" x14ac:dyDescent="0.15"/>
    <row r="488" ht="15" hidden="1" customHeight="1" x14ac:dyDescent="0.15"/>
    <row r="489" ht="15" hidden="1" customHeight="1" x14ac:dyDescent="0.15"/>
    <row r="490" ht="15" hidden="1" customHeight="1" x14ac:dyDescent="0.15"/>
    <row r="491" ht="15" hidden="1" customHeight="1" x14ac:dyDescent="0.15"/>
    <row r="492" ht="15" hidden="1" customHeight="1" x14ac:dyDescent="0.15"/>
    <row r="493" ht="15" hidden="1" customHeight="1" x14ac:dyDescent="0.15"/>
    <row r="494" ht="15" hidden="1" customHeight="1" x14ac:dyDescent="0.15"/>
    <row r="495" ht="15" hidden="1" customHeight="1" x14ac:dyDescent="0.15"/>
    <row r="496" ht="15" hidden="1" customHeight="1" x14ac:dyDescent="0.15"/>
    <row r="497" ht="15" hidden="1" customHeight="1" x14ac:dyDescent="0.15"/>
    <row r="498" ht="15" hidden="1" customHeight="1" x14ac:dyDescent="0.15"/>
    <row r="499" ht="15" hidden="1" customHeight="1" x14ac:dyDescent="0.15"/>
    <row r="500" ht="15" hidden="1" customHeight="1" x14ac:dyDescent="0.15"/>
    <row r="501" ht="15" hidden="1" customHeight="1" x14ac:dyDescent="0.15"/>
    <row r="502" ht="15" hidden="1" customHeight="1" x14ac:dyDescent="0.15"/>
    <row r="503" ht="15" hidden="1" customHeight="1" x14ac:dyDescent="0.15"/>
    <row r="504" ht="15" hidden="1" customHeight="1" x14ac:dyDescent="0.15"/>
    <row r="505" ht="15" hidden="1" customHeight="1" x14ac:dyDescent="0.15"/>
    <row r="506" ht="15" hidden="1" customHeight="1" x14ac:dyDescent="0.15"/>
    <row r="507" ht="15" hidden="1" customHeight="1" x14ac:dyDescent="0.15"/>
    <row r="508" ht="15" hidden="1" customHeight="1" x14ac:dyDescent="0.15"/>
    <row r="509" ht="15" hidden="1" customHeight="1" x14ac:dyDescent="0.15"/>
    <row r="510" ht="15" hidden="1" customHeight="1" x14ac:dyDescent="0.15"/>
    <row r="511" ht="15" hidden="1" customHeight="1" x14ac:dyDescent="0.15"/>
    <row r="512" ht="15" hidden="1" customHeight="1" x14ac:dyDescent="0.15"/>
    <row r="513" ht="15" hidden="1" customHeight="1" x14ac:dyDescent="0.15"/>
    <row r="514" ht="15" hidden="1" customHeight="1" x14ac:dyDescent="0.15"/>
    <row r="515" ht="15" hidden="1" customHeight="1" x14ac:dyDescent="0.15"/>
    <row r="516" ht="15" hidden="1" customHeight="1" x14ac:dyDescent="0.15"/>
    <row r="517" ht="15" hidden="1" customHeight="1" x14ac:dyDescent="0.15"/>
    <row r="518" ht="15" hidden="1" customHeight="1" x14ac:dyDescent="0.15"/>
    <row r="519" ht="15" hidden="1" customHeight="1" x14ac:dyDescent="0.15"/>
    <row r="520" ht="15" hidden="1" customHeight="1" x14ac:dyDescent="0.15"/>
    <row r="521" ht="15" hidden="1" customHeight="1" x14ac:dyDescent="0.15"/>
    <row r="522" ht="15" hidden="1" customHeight="1" x14ac:dyDescent="0.15"/>
    <row r="523" ht="15" hidden="1" customHeight="1" x14ac:dyDescent="0.15"/>
    <row r="524" ht="15" hidden="1" customHeight="1" x14ac:dyDescent="0.15"/>
    <row r="525" ht="15" hidden="1" customHeight="1" x14ac:dyDescent="0.15"/>
    <row r="526" ht="15" hidden="1" customHeight="1" x14ac:dyDescent="0.15"/>
    <row r="527" ht="15" hidden="1" customHeight="1" x14ac:dyDescent="0.15"/>
    <row r="528" ht="15" hidden="1" customHeight="1" x14ac:dyDescent="0.15"/>
    <row r="529" ht="15" hidden="1" customHeight="1" x14ac:dyDescent="0.15"/>
    <row r="530" ht="15" hidden="1" customHeight="1" x14ac:dyDescent="0.15"/>
    <row r="531" ht="15" hidden="1" customHeight="1" x14ac:dyDescent="0.15"/>
    <row r="532" ht="15" hidden="1" customHeight="1" x14ac:dyDescent="0.15"/>
    <row r="533" ht="15" hidden="1" customHeight="1" x14ac:dyDescent="0.15"/>
    <row r="534" ht="15" hidden="1" customHeight="1" x14ac:dyDescent="0.15"/>
    <row r="535" ht="15" hidden="1" customHeight="1" x14ac:dyDescent="0.15"/>
    <row r="536" ht="15" hidden="1" customHeight="1" x14ac:dyDescent="0.15"/>
    <row r="537" ht="15" hidden="1" customHeight="1" x14ac:dyDescent="0.15"/>
    <row r="538" ht="15" hidden="1" customHeight="1" x14ac:dyDescent="0.15"/>
    <row r="539" ht="15" hidden="1" customHeight="1" x14ac:dyDescent="0.15"/>
    <row r="540" ht="15" hidden="1" customHeight="1" x14ac:dyDescent="0.15"/>
    <row r="541" ht="15" hidden="1" customHeight="1" x14ac:dyDescent="0.15"/>
    <row r="542" ht="15" hidden="1" customHeight="1" x14ac:dyDescent="0.15"/>
    <row r="543" ht="15" hidden="1" customHeight="1" x14ac:dyDescent="0.15"/>
    <row r="544" ht="15" hidden="1" customHeight="1" x14ac:dyDescent="0.15"/>
    <row r="545" ht="15" hidden="1" customHeight="1" x14ac:dyDescent="0.15"/>
    <row r="546" ht="15" hidden="1" customHeight="1" x14ac:dyDescent="0.15"/>
    <row r="547" ht="15" hidden="1" customHeight="1" x14ac:dyDescent="0.15"/>
    <row r="548" ht="15" hidden="1" customHeight="1" x14ac:dyDescent="0.15"/>
    <row r="549" ht="15" hidden="1" customHeight="1" x14ac:dyDescent="0.15"/>
    <row r="550" ht="15" hidden="1" customHeight="1" x14ac:dyDescent="0.15"/>
    <row r="551" ht="15" hidden="1" customHeight="1" x14ac:dyDescent="0.15"/>
    <row r="552" ht="15" hidden="1" customHeight="1" x14ac:dyDescent="0.15"/>
    <row r="553" ht="15" hidden="1" customHeight="1" x14ac:dyDescent="0.15"/>
    <row r="554" ht="15" hidden="1" customHeight="1" x14ac:dyDescent="0.15"/>
    <row r="555" ht="15" hidden="1" customHeight="1" x14ac:dyDescent="0.15"/>
    <row r="556" ht="15" hidden="1" customHeight="1" x14ac:dyDescent="0.15"/>
    <row r="557" ht="15" hidden="1" customHeight="1" x14ac:dyDescent="0.15"/>
    <row r="558" ht="15" hidden="1" customHeight="1" x14ac:dyDescent="0.15"/>
    <row r="559" ht="15" hidden="1" customHeight="1" x14ac:dyDescent="0.15"/>
    <row r="560" ht="15" hidden="1" customHeight="1" x14ac:dyDescent="0.15"/>
    <row r="561" ht="15" hidden="1" customHeight="1" x14ac:dyDescent="0.15"/>
    <row r="562" ht="15" hidden="1" customHeight="1" x14ac:dyDescent="0.15"/>
    <row r="563" ht="15" hidden="1" customHeight="1" x14ac:dyDescent="0.15"/>
    <row r="564" ht="15" hidden="1" customHeight="1" x14ac:dyDescent="0.15"/>
    <row r="565" ht="15" hidden="1" customHeight="1" x14ac:dyDescent="0.15"/>
    <row r="566" ht="15" hidden="1" customHeight="1" x14ac:dyDescent="0.15"/>
    <row r="567" ht="15" hidden="1" customHeight="1" x14ac:dyDescent="0.15"/>
    <row r="568" ht="15" hidden="1" customHeight="1" x14ac:dyDescent="0.15"/>
    <row r="569" ht="15" hidden="1" customHeight="1" x14ac:dyDescent="0.15"/>
    <row r="570" ht="15" hidden="1" customHeight="1" x14ac:dyDescent="0.15"/>
    <row r="571" ht="15" hidden="1" customHeight="1" x14ac:dyDescent="0.15"/>
    <row r="572" ht="15" hidden="1" customHeight="1" x14ac:dyDescent="0.15"/>
    <row r="573" ht="15" hidden="1" customHeight="1" x14ac:dyDescent="0.15"/>
    <row r="574" ht="15" hidden="1" customHeight="1" x14ac:dyDescent="0.15"/>
    <row r="575" ht="15" hidden="1" customHeight="1" x14ac:dyDescent="0.15"/>
    <row r="576" ht="15" hidden="1" customHeight="1" x14ac:dyDescent="0.15"/>
    <row r="577" ht="15" hidden="1" customHeight="1" x14ac:dyDescent="0.15"/>
    <row r="578" ht="15" hidden="1" customHeight="1" x14ac:dyDescent="0.15"/>
    <row r="579" ht="15" hidden="1" customHeight="1" x14ac:dyDescent="0.15"/>
    <row r="580" ht="15" hidden="1" customHeight="1" x14ac:dyDescent="0.15"/>
    <row r="581" ht="15" hidden="1" customHeight="1" x14ac:dyDescent="0.15"/>
    <row r="582" ht="15" hidden="1" customHeight="1" x14ac:dyDescent="0.15"/>
    <row r="583" ht="15" hidden="1" customHeight="1" x14ac:dyDescent="0.15"/>
    <row r="584" ht="15" hidden="1" customHeight="1" x14ac:dyDescent="0.15"/>
    <row r="585" ht="15" hidden="1" customHeight="1" x14ac:dyDescent="0.15"/>
    <row r="586" ht="15" hidden="1" customHeight="1" x14ac:dyDescent="0.15"/>
    <row r="587" ht="15" hidden="1" customHeight="1" x14ac:dyDescent="0.15"/>
    <row r="588" ht="15" hidden="1" customHeight="1" x14ac:dyDescent="0.15"/>
    <row r="589" ht="15" hidden="1" customHeight="1" x14ac:dyDescent="0.15"/>
    <row r="590" ht="15" hidden="1" customHeight="1" x14ac:dyDescent="0.15"/>
    <row r="591" ht="15" hidden="1" customHeight="1" x14ac:dyDescent="0.15"/>
    <row r="592" ht="15" hidden="1" customHeight="1" x14ac:dyDescent="0.15"/>
    <row r="593" ht="15" hidden="1" customHeight="1" x14ac:dyDescent="0.15"/>
    <row r="594" ht="15" hidden="1" customHeight="1" x14ac:dyDescent="0.15"/>
    <row r="595" ht="15" hidden="1" customHeight="1" x14ac:dyDescent="0.15"/>
    <row r="596" ht="15" hidden="1" customHeight="1" x14ac:dyDescent="0.15"/>
    <row r="597" ht="15" hidden="1" customHeight="1" x14ac:dyDescent="0.15"/>
    <row r="598" ht="15" hidden="1" customHeight="1" x14ac:dyDescent="0.15"/>
    <row r="599" ht="15" hidden="1" customHeight="1" x14ac:dyDescent="0.15"/>
    <row r="600" ht="15" hidden="1" customHeight="1" x14ac:dyDescent="0.15"/>
    <row r="601" ht="15" hidden="1" customHeight="1" x14ac:dyDescent="0.15"/>
    <row r="602" ht="15" hidden="1" customHeight="1" x14ac:dyDescent="0.15"/>
    <row r="603" ht="15" hidden="1" customHeight="1" x14ac:dyDescent="0.15"/>
    <row r="604" ht="15" hidden="1" customHeight="1" x14ac:dyDescent="0.15"/>
    <row r="605" ht="15" hidden="1" customHeight="1" x14ac:dyDescent="0.15"/>
    <row r="606" ht="15" hidden="1" customHeight="1" x14ac:dyDescent="0.15"/>
    <row r="607" ht="15" hidden="1" customHeight="1" x14ac:dyDescent="0.15"/>
    <row r="608" ht="15" hidden="1" customHeight="1" x14ac:dyDescent="0.15"/>
    <row r="609" ht="15" hidden="1" customHeight="1" x14ac:dyDescent="0.15"/>
    <row r="610" ht="15" hidden="1" customHeight="1" x14ac:dyDescent="0.15"/>
    <row r="611" ht="15" hidden="1" customHeight="1" x14ac:dyDescent="0.15"/>
    <row r="612" ht="15" hidden="1" customHeight="1" x14ac:dyDescent="0.15"/>
    <row r="613" ht="15" hidden="1" customHeight="1" x14ac:dyDescent="0.15"/>
    <row r="614" ht="15" hidden="1" customHeight="1" x14ac:dyDescent="0.15"/>
    <row r="615" ht="15" hidden="1" customHeight="1" x14ac:dyDescent="0.15"/>
    <row r="616" ht="15" hidden="1" customHeight="1" x14ac:dyDescent="0.15"/>
    <row r="617" ht="15" hidden="1" customHeight="1" x14ac:dyDescent="0.15"/>
    <row r="618" ht="15" hidden="1" customHeight="1" x14ac:dyDescent="0.15"/>
    <row r="619" ht="15" hidden="1" customHeight="1" x14ac:dyDescent="0.15"/>
    <row r="620" ht="15" hidden="1" customHeight="1" x14ac:dyDescent="0.15"/>
    <row r="621" ht="15" hidden="1" customHeight="1" x14ac:dyDescent="0.15"/>
    <row r="622" ht="15" hidden="1" customHeight="1" x14ac:dyDescent="0.15"/>
    <row r="623" ht="15" hidden="1" customHeight="1" x14ac:dyDescent="0.15"/>
    <row r="624" ht="15" hidden="1" customHeight="1" x14ac:dyDescent="0.15"/>
    <row r="625" ht="15" hidden="1" customHeight="1" x14ac:dyDescent="0.15"/>
    <row r="626" ht="15" hidden="1" customHeight="1" x14ac:dyDescent="0.15"/>
    <row r="627" ht="15" hidden="1" customHeight="1" x14ac:dyDescent="0.15"/>
    <row r="628" ht="15" hidden="1" customHeight="1" x14ac:dyDescent="0.15"/>
    <row r="629" ht="15" hidden="1" customHeight="1" x14ac:dyDescent="0.15"/>
    <row r="630" ht="15" hidden="1" customHeight="1" x14ac:dyDescent="0.15"/>
    <row r="631" ht="15" hidden="1" customHeight="1" x14ac:dyDescent="0.15"/>
    <row r="632" ht="15" hidden="1" customHeight="1" x14ac:dyDescent="0.15"/>
    <row r="633" ht="15" hidden="1" customHeight="1" x14ac:dyDescent="0.15"/>
    <row r="634" ht="15" hidden="1" customHeight="1" x14ac:dyDescent="0.15"/>
    <row r="635" ht="15" hidden="1" customHeight="1" x14ac:dyDescent="0.15"/>
    <row r="636" ht="15" hidden="1" customHeight="1" x14ac:dyDescent="0.15"/>
    <row r="637" ht="15" hidden="1" customHeight="1" x14ac:dyDescent="0.15"/>
    <row r="638" ht="15" hidden="1" customHeight="1" x14ac:dyDescent="0.15"/>
    <row r="639" ht="15" hidden="1" customHeight="1" x14ac:dyDescent="0.15"/>
    <row r="640" ht="15" hidden="1" customHeight="1" x14ac:dyDescent="0.15"/>
    <row r="641" ht="15" hidden="1" customHeight="1" x14ac:dyDescent="0.15"/>
    <row r="642" ht="15" hidden="1" customHeight="1" x14ac:dyDescent="0.15"/>
    <row r="643" ht="15" hidden="1" customHeight="1" x14ac:dyDescent="0.15"/>
    <row r="644" ht="15" hidden="1" customHeight="1" x14ac:dyDescent="0.15"/>
    <row r="645" ht="15" hidden="1" customHeight="1" x14ac:dyDescent="0.15"/>
    <row r="646" ht="15" hidden="1" customHeight="1" x14ac:dyDescent="0.15"/>
    <row r="647" ht="15" hidden="1" customHeight="1" x14ac:dyDescent="0.15"/>
    <row r="648" ht="15" hidden="1" customHeight="1" x14ac:dyDescent="0.15"/>
    <row r="649" ht="15" hidden="1" customHeight="1" x14ac:dyDescent="0.15"/>
    <row r="650" ht="15" hidden="1" customHeight="1" x14ac:dyDescent="0.15"/>
    <row r="651" ht="15" hidden="1" customHeight="1" x14ac:dyDescent="0.15"/>
    <row r="652" ht="15" hidden="1" customHeight="1" x14ac:dyDescent="0.15"/>
    <row r="653" ht="15" hidden="1" customHeight="1" x14ac:dyDescent="0.15"/>
    <row r="654" ht="15" hidden="1" customHeight="1" x14ac:dyDescent="0.15"/>
    <row r="655" ht="15" hidden="1" customHeight="1" x14ac:dyDescent="0.15"/>
    <row r="656" ht="15" hidden="1" customHeight="1" x14ac:dyDescent="0.15"/>
    <row r="657" ht="15" hidden="1" customHeight="1" x14ac:dyDescent="0.15"/>
    <row r="658" ht="15" hidden="1" customHeight="1" x14ac:dyDescent="0.15"/>
    <row r="659" ht="15" hidden="1" customHeight="1" x14ac:dyDescent="0.15"/>
    <row r="660" ht="15" hidden="1" customHeight="1" x14ac:dyDescent="0.15"/>
    <row r="661" ht="15" hidden="1" customHeight="1" x14ac:dyDescent="0.15"/>
    <row r="662" ht="15" hidden="1" customHeight="1" x14ac:dyDescent="0.15"/>
    <row r="663" ht="15" hidden="1" customHeight="1" x14ac:dyDescent="0.15"/>
    <row r="664" ht="15" hidden="1" customHeight="1" x14ac:dyDescent="0.15"/>
    <row r="665" ht="15" hidden="1" customHeight="1" x14ac:dyDescent="0.15"/>
    <row r="666" ht="15" hidden="1" customHeight="1" x14ac:dyDescent="0.15"/>
    <row r="667" ht="15" hidden="1" customHeight="1" x14ac:dyDescent="0.15"/>
    <row r="668" ht="15" hidden="1" customHeight="1" x14ac:dyDescent="0.15"/>
    <row r="669" ht="15" hidden="1" customHeight="1" x14ac:dyDescent="0.15"/>
    <row r="670" ht="15" hidden="1" customHeight="1" x14ac:dyDescent="0.15"/>
    <row r="671" ht="15" hidden="1" customHeight="1" x14ac:dyDescent="0.15"/>
    <row r="672" ht="15" hidden="1" customHeight="1" x14ac:dyDescent="0.15"/>
    <row r="673" ht="15" hidden="1" customHeight="1" x14ac:dyDescent="0.15"/>
    <row r="674" ht="15" hidden="1" customHeight="1" x14ac:dyDescent="0.15"/>
    <row r="675" ht="15" hidden="1" customHeight="1" x14ac:dyDescent="0.15"/>
    <row r="676" ht="15" hidden="1" customHeight="1" x14ac:dyDescent="0.15"/>
    <row r="677" ht="15" hidden="1" customHeight="1" x14ac:dyDescent="0.15"/>
    <row r="678" ht="15" hidden="1" customHeight="1" x14ac:dyDescent="0.15"/>
    <row r="679" ht="15" hidden="1" customHeight="1" x14ac:dyDescent="0.15"/>
    <row r="680" ht="15" hidden="1" customHeight="1" x14ac:dyDescent="0.15"/>
    <row r="681" ht="15" hidden="1" customHeight="1" x14ac:dyDescent="0.15"/>
    <row r="682" ht="15" hidden="1" customHeight="1" x14ac:dyDescent="0.15"/>
    <row r="683" ht="15" hidden="1" customHeight="1" x14ac:dyDescent="0.15"/>
    <row r="684" ht="15" hidden="1" customHeight="1" x14ac:dyDescent="0.15"/>
    <row r="685" ht="15" hidden="1" customHeight="1" x14ac:dyDescent="0.15"/>
    <row r="686" ht="15" hidden="1" customHeight="1" x14ac:dyDescent="0.15"/>
    <row r="687" ht="15" hidden="1" customHeight="1" x14ac:dyDescent="0.15"/>
    <row r="688" ht="15" hidden="1" customHeight="1" x14ac:dyDescent="0.15"/>
    <row r="689" ht="15" hidden="1" customHeight="1" x14ac:dyDescent="0.15"/>
    <row r="690" ht="15" hidden="1" customHeight="1" x14ac:dyDescent="0.15"/>
    <row r="691" ht="15" hidden="1" customHeight="1" x14ac:dyDescent="0.15"/>
    <row r="692" ht="15" hidden="1" customHeight="1" x14ac:dyDescent="0.15"/>
    <row r="693" ht="15" hidden="1" customHeight="1" x14ac:dyDescent="0.15"/>
    <row r="694" ht="15" hidden="1" customHeight="1" x14ac:dyDescent="0.15"/>
    <row r="695" ht="15" hidden="1" customHeight="1" x14ac:dyDescent="0.15"/>
    <row r="696" ht="15" hidden="1" customHeight="1" x14ac:dyDescent="0.15"/>
    <row r="697" ht="15" hidden="1" customHeight="1" x14ac:dyDescent="0.15"/>
    <row r="698" ht="15" hidden="1" customHeight="1" x14ac:dyDescent="0.15"/>
    <row r="699" ht="15" hidden="1" customHeight="1" x14ac:dyDescent="0.15"/>
    <row r="700" ht="15" hidden="1" customHeight="1" x14ac:dyDescent="0.15"/>
    <row r="701" ht="15" hidden="1" customHeight="1" x14ac:dyDescent="0.15"/>
    <row r="702" ht="15" hidden="1" customHeight="1" x14ac:dyDescent="0.15"/>
    <row r="703" ht="15" hidden="1" customHeight="1" x14ac:dyDescent="0.15"/>
    <row r="704" ht="15" hidden="1" customHeight="1" x14ac:dyDescent="0.15"/>
    <row r="705" ht="15" hidden="1" customHeight="1" x14ac:dyDescent="0.15"/>
    <row r="706" ht="15" hidden="1" customHeight="1" x14ac:dyDescent="0.15"/>
    <row r="707" ht="15" hidden="1" customHeight="1" x14ac:dyDescent="0.15"/>
    <row r="708" ht="15" hidden="1" customHeight="1" x14ac:dyDescent="0.15"/>
    <row r="709" ht="15" hidden="1" customHeight="1" x14ac:dyDescent="0.15"/>
    <row r="710" ht="15" hidden="1" customHeight="1" x14ac:dyDescent="0.15"/>
    <row r="711" ht="15" hidden="1" customHeight="1" x14ac:dyDescent="0.15"/>
    <row r="712" ht="15" hidden="1" customHeight="1" x14ac:dyDescent="0.15"/>
    <row r="713" ht="15" hidden="1" customHeight="1" x14ac:dyDescent="0.15"/>
    <row r="714" ht="15" hidden="1" customHeight="1" x14ac:dyDescent="0.15"/>
    <row r="715" ht="15" hidden="1" customHeight="1" x14ac:dyDescent="0.15"/>
    <row r="716" ht="15" hidden="1" customHeight="1" x14ac:dyDescent="0.15"/>
    <row r="717" ht="15" hidden="1" customHeight="1" x14ac:dyDescent="0.15"/>
    <row r="718" ht="15" hidden="1" customHeight="1" x14ac:dyDescent="0.15"/>
    <row r="719" ht="15" hidden="1" customHeight="1" x14ac:dyDescent="0.15"/>
    <row r="720" ht="15" hidden="1" customHeight="1" x14ac:dyDescent="0.15"/>
    <row r="721" ht="15" hidden="1" customHeight="1" x14ac:dyDescent="0.15"/>
    <row r="722" ht="15" hidden="1" customHeight="1" x14ac:dyDescent="0.15"/>
    <row r="723" ht="15" hidden="1" customHeight="1" x14ac:dyDescent="0.15"/>
    <row r="724" ht="15" hidden="1" customHeight="1" x14ac:dyDescent="0.15"/>
    <row r="725" ht="15" hidden="1" customHeight="1" x14ac:dyDescent="0.15"/>
    <row r="726" ht="15" hidden="1" customHeight="1" x14ac:dyDescent="0.15"/>
    <row r="727" ht="15" hidden="1" customHeight="1" x14ac:dyDescent="0.15"/>
    <row r="728" ht="15" hidden="1" customHeight="1" x14ac:dyDescent="0.15"/>
    <row r="729" ht="15" hidden="1" customHeight="1" x14ac:dyDescent="0.15"/>
    <row r="730" ht="15" hidden="1" customHeight="1" x14ac:dyDescent="0.15"/>
    <row r="731" ht="15" hidden="1" customHeight="1" x14ac:dyDescent="0.15"/>
    <row r="732" ht="15" hidden="1" customHeight="1" x14ac:dyDescent="0.15"/>
    <row r="733" ht="15" hidden="1" customHeight="1" x14ac:dyDescent="0.15"/>
    <row r="734" ht="15" hidden="1" customHeight="1" x14ac:dyDescent="0.15"/>
    <row r="735" ht="15" hidden="1" customHeight="1" x14ac:dyDescent="0.15"/>
    <row r="736" ht="15" hidden="1" customHeight="1" x14ac:dyDescent="0.15"/>
    <row r="737" ht="15" hidden="1" customHeight="1" x14ac:dyDescent="0.15"/>
    <row r="738" ht="15" hidden="1" customHeight="1" x14ac:dyDescent="0.15"/>
    <row r="739" ht="15" hidden="1" customHeight="1" x14ac:dyDescent="0.15"/>
    <row r="740" ht="15" hidden="1" customHeight="1" x14ac:dyDescent="0.15"/>
    <row r="741" ht="15" hidden="1" customHeight="1" x14ac:dyDescent="0.15"/>
    <row r="742" ht="15" hidden="1" customHeight="1" x14ac:dyDescent="0.15"/>
    <row r="743" ht="15" hidden="1" customHeight="1" x14ac:dyDescent="0.15"/>
    <row r="744" ht="15" hidden="1" customHeight="1" x14ac:dyDescent="0.15"/>
    <row r="745" ht="15" hidden="1" customHeight="1" x14ac:dyDescent="0.15"/>
    <row r="746" ht="15" hidden="1" customHeight="1" x14ac:dyDescent="0.15"/>
    <row r="747" ht="15" hidden="1" customHeight="1" x14ac:dyDescent="0.15"/>
    <row r="748" ht="15" hidden="1" customHeight="1" x14ac:dyDescent="0.15"/>
    <row r="749" ht="15" hidden="1" customHeight="1" x14ac:dyDescent="0.15"/>
    <row r="750" ht="15" hidden="1" customHeight="1" x14ac:dyDescent="0.15"/>
    <row r="751" ht="15" hidden="1" customHeight="1" x14ac:dyDescent="0.15"/>
    <row r="752" ht="15" hidden="1" customHeight="1" x14ac:dyDescent="0.15"/>
    <row r="753" ht="15" hidden="1" customHeight="1" x14ac:dyDescent="0.15"/>
    <row r="754" ht="15" hidden="1" customHeight="1" x14ac:dyDescent="0.15"/>
    <row r="755" ht="15" hidden="1" customHeight="1" x14ac:dyDescent="0.15"/>
    <row r="756" ht="15" hidden="1" customHeight="1" x14ac:dyDescent="0.15"/>
    <row r="757" ht="15" hidden="1" customHeight="1" x14ac:dyDescent="0.15"/>
    <row r="758" ht="15" hidden="1" customHeight="1" x14ac:dyDescent="0.15"/>
    <row r="759" ht="15" hidden="1" customHeight="1" x14ac:dyDescent="0.15"/>
    <row r="760" ht="15" hidden="1" customHeight="1" x14ac:dyDescent="0.15"/>
    <row r="761" ht="15" hidden="1" customHeight="1" x14ac:dyDescent="0.15"/>
    <row r="762" ht="15" hidden="1" customHeight="1" x14ac:dyDescent="0.15"/>
    <row r="763" ht="15" hidden="1" customHeight="1" x14ac:dyDescent="0.15"/>
    <row r="764" ht="15" hidden="1" customHeight="1" x14ac:dyDescent="0.15"/>
    <row r="765" ht="15" hidden="1" customHeight="1" x14ac:dyDescent="0.15"/>
    <row r="766" ht="15" hidden="1" customHeight="1" x14ac:dyDescent="0.15"/>
    <row r="767" ht="15" hidden="1" customHeight="1" x14ac:dyDescent="0.15"/>
    <row r="768" ht="15" hidden="1" customHeight="1" x14ac:dyDescent="0.15"/>
    <row r="769" ht="15" hidden="1" customHeight="1" x14ac:dyDescent="0.15"/>
    <row r="770" ht="15" hidden="1" customHeight="1" x14ac:dyDescent="0.15"/>
    <row r="771" ht="15" hidden="1" customHeight="1" x14ac:dyDescent="0.15"/>
    <row r="772" ht="15" hidden="1" customHeight="1" x14ac:dyDescent="0.15"/>
    <row r="773" ht="15" hidden="1" customHeight="1" x14ac:dyDescent="0.15"/>
    <row r="774" ht="15" hidden="1" customHeight="1" x14ac:dyDescent="0.15"/>
    <row r="775" ht="15" hidden="1" customHeight="1" x14ac:dyDescent="0.15"/>
    <row r="776" ht="15" hidden="1" customHeight="1" x14ac:dyDescent="0.15"/>
    <row r="777" ht="15" hidden="1" customHeight="1" x14ac:dyDescent="0.15"/>
    <row r="778" ht="15" hidden="1" customHeight="1" x14ac:dyDescent="0.15"/>
    <row r="779" ht="15" hidden="1" customHeight="1" x14ac:dyDescent="0.15"/>
    <row r="780" ht="15" hidden="1" customHeight="1" x14ac:dyDescent="0.15"/>
    <row r="781" ht="15" hidden="1" customHeight="1" x14ac:dyDescent="0.15"/>
    <row r="782" ht="15" hidden="1" customHeight="1" x14ac:dyDescent="0.15"/>
    <row r="783" ht="15" hidden="1" customHeight="1" x14ac:dyDescent="0.15"/>
    <row r="784" ht="15" hidden="1" customHeight="1" x14ac:dyDescent="0.15"/>
    <row r="785" ht="15" hidden="1" customHeight="1" x14ac:dyDescent="0.15"/>
    <row r="786" ht="15" hidden="1" customHeight="1" x14ac:dyDescent="0.15"/>
    <row r="787" ht="15" hidden="1" customHeight="1" x14ac:dyDescent="0.15"/>
    <row r="788" ht="15" hidden="1" customHeight="1" x14ac:dyDescent="0.15"/>
    <row r="789" ht="15" hidden="1" customHeight="1" x14ac:dyDescent="0.15"/>
    <row r="790" ht="15" hidden="1" customHeight="1" x14ac:dyDescent="0.15"/>
    <row r="791" ht="15" hidden="1" customHeight="1" x14ac:dyDescent="0.15"/>
    <row r="792" ht="15" hidden="1" customHeight="1" x14ac:dyDescent="0.15"/>
    <row r="793" ht="15" hidden="1" customHeight="1" x14ac:dyDescent="0.15"/>
    <row r="794" ht="15" hidden="1" customHeight="1" x14ac:dyDescent="0.15"/>
    <row r="795" ht="15" hidden="1" customHeight="1" x14ac:dyDescent="0.15"/>
    <row r="796" ht="15" hidden="1" customHeight="1" x14ac:dyDescent="0.15"/>
    <row r="797" ht="15" hidden="1" customHeight="1" x14ac:dyDescent="0.15"/>
    <row r="798" ht="15" hidden="1" customHeight="1" x14ac:dyDescent="0.15"/>
    <row r="799" ht="15" hidden="1" customHeight="1" x14ac:dyDescent="0.15"/>
    <row r="800" ht="15" hidden="1" customHeight="1" x14ac:dyDescent="0.15"/>
    <row r="801" ht="15" hidden="1" customHeight="1" x14ac:dyDescent="0.15"/>
    <row r="802" ht="15" hidden="1" customHeight="1" x14ac:dyDescent="0.15"/>
    <row r="803" ht="15" hidden="1" customHeight="1" x14ac:dyDescent="0.15"/>
    <row r="804" ht="15" hidden="1" customHeight="1" x14ac:dyDescent="0.15"/>
    <row r="805" ht="15" hidden="1" customHeight="1" x14ac:dyDescent="0.15"/>
    <row r="806" ht="15" hidden="1" customHeight="1" x14ac:dyDescent="0.15"/>
    <row r="807" ht="15" hidden="1" customHeight="1" x14ac:dyDescent="0.15"/>
    <row r="808" ht="15" hidden="1" customHeight="1" x14ac:dyDescent="0.15"/>
    <row r="809" ht="15" hidden="1" customHeight="1" x14ac:dyDescent="0.15"/>
    <row r="810" ht="15" hidden="1" customHeight="1" x14ac:dyDescent="0.15"/>
    <row r="811" ht="15" hidden="1" customHeight="1" x14ac:dyDescent="0.15"/>
    <row r="812" ht="15" hidden="1" customHeight="1" x14ac:dyDescent="0.15"/>
    <row r="813" ht="15" hidden="1" customHeight="1" x14ac:dyDescent="0.15"/>
    <row r="814" ht="15" hidden="1" customHeight="1" x14ac:dyDescent="0.15"/>
    <row r="815" ht="15" hidden="1" customHeight="1" x14ac:dyDescent="0.15"/>
    <row r="816" ht="15" hidden="1" customHeight="1" x14ac:dyDescent="0.15"/>
    <row r="817" ht="15" hidden="1" customHeight="1" x14ac:dyDescent="0.15"/>
    <row r="818" ht="15" hidden="1" customHeight="1" x14ac:dyDescent="0.15"/>
    <row r="819" ht="15" hidden="1" customHeight="1" x14ac:dyDescent="0.15"/>
    <row r="820" ht="15" hidden="1" customHeight="1" x14ac:dyDescent="0.15"/>
    <row r="821" ht="15" hidden="1" customHeight="1" x14ac:dyDescent="0.15"/>
    <row r="822" ht="15" hidden="1" customHeight="1" x14ac:dyDescent="0.15"/>
    <row r="823" ht="15" hidden="1" customHeight="1" x14ac:dyDescent="0.15"/>
    <row r="824" ht="15" hidden="1" customHeight="1" x14ac:dyDescent="0.15"/>
    <row r="825" ht="15" hidden="1" customHeight="1" x14ac:dyDescent="0.15"/>
    <row r="826" ht="15" hidden="1" customHeight="1" x14ac:dyDescent="0.15"/>
    <row r="827" ht="15" hidden="1" customHeight="1" x14ac:dyDescent="0.15"/>
    <row r="828" ht="15" hidden="1" customHeight="1" x14ac:dyDescent="0.15"/>
    <row r="829" ht="15" hidden="1" customHeight="1" x14ac:dyDescent="0.15"/>
    <row r="830" ht="15" hidden="1" customHeight="1" x14ac:dyDescent="0.15"/>
    <row r="831" ht="15" hidden="1" customHeight="1" x14ac:dyDescent="0.15"/>
    <row r="832" ht="15" hidden="1" customHeight="1" x14ac:dyDescent="0.15"/>
    <row r="833" spans="1:11" ht="15" hidden="1" customHeight="1" x14ac:dyDescent="0.15"/>
    <row r="834" spans="1:11" ht="15" hidden="1" customHeight="1" x14ac:dyDescent="0.15"/>
    <row r="835" spans="1:11" ht="15" hidden="1" customHeight="1" x14ac:dyDescent="0.15"/>
    <row r="836" spans="1:11" ht="15" hidden="1" customHeight="1" x14ac:dyDescent="0.15"/>
    <row r="837" spans="1:11" ht="15" hidden="1" customHeight="1" x14ac:dyDescent="0.15"/>
    <row r="838" spans="1:11" ht="15" hidden="1" customHeight="1" x14ac:dyDescent="0.15"/>
    <row r="839" spans="1:11" ht="15" hidden="1" customHeight="1" x14ac:dyDescent="0.15"/>
    <row r="840" spans="1:11" ht="15" hidden="1" customHeight="1" x14ac:dyDescent="0.15"/>
    <row r="841" spans="1:11" ht="15" hidden="1" customHeight="1" x14ac:dyDescent="0.15"/>
    <row r="842" spans="1:11" ht="15" hidden="1" customHeight="1" x14ac:dyDescent="0.15"/>
    <row r="843" spans="1:11" ht="15" hidden="1" customHeight="1" x14ac:dyDescent="0.15"/>
    <row r="844" spans="1:11" ht="15" hidden="1" customHeight="1" x14ac:dyDescent="0.15"/>
    <row r="845" spans="1:11" ht="15" hidden="1" customHeight="1" x14ac:dyDescent="0.15"/>
    <row r="846" spans="1:11" ht="15" hidden="1" customHeight="1" x14ac:dyDescent="0.15"/>
    <row r="847" spans="1:11" ht="15" customHeight="1" x14ac:dyDescent="0.15">
      <c r="F847" t="s">
        <v>2165</v>
      </c>
    </row>
    <row r="848" spans="1:11" ht="15" customHeight="1" x14ac:dyDescent="0.15">
      <c r="A848" s="62" t="s">
        <v>238</v>
      </c>
      <c r="B848" s="62" t="s">
        <v>239</v>
      </c>
      <c r="C848" s="62" t="s">
        <v>130</v>
      </c>
      <c r="D848" s="62" t="s">
        <v>241</v>
      </c>
      <c r="E848" s="61"/>
      <c r="F848" s="62" t="s">
        <v>351</v>
      </c>
      <c r="G848" s="65" t="s">
        <v>245</v>
      </c>
      <c r="H848" s="65" t="s">
        <v>246</v>
      </c>
      <c r="I848" s="65" t="s">
        <v>244</v>
      </c>
      <c r="J848" s="65" t="s">
        <v>247</v>
      </c>
      <c r="K848" s="65" t="s">
        <v>248</v>
      </c>
    </row>
    <row r="849" spans="1:14" ht="15" customHeight="1" x14ac:dyDescent="0.15">
      <c r="A849" s="63" t="str">
        <f>IF(F849="","",F849)</f>
        <v/>
      </c>
      <c r="B849" s="63" t="str">
        <f>IF(OR(G849="",H849=""),"",G849&amp;VLOOKUP(LEN(G849)+LEN(H849),$M$849:$N$852,2,TRUE)&amp;H849&amp;" "&amp;I849)</f>
        <v/>
      </c>
      <c r="C849" s="63" t="str">
        <f>IF(A849="","",ASC(J849&amp;" "&amp;K849))</f>
        <v/>
      </c>
      <c r="D849" s="63" t="str">
        <f>IF(A849="","",初期設定!$H$3)</f>
        <v/>
      </c>
      <c r="E849" s="61"/>
      <c r="F849" s="75"/>
      <c r="G849" s="75"/>
      <c r="H849" s="75"/>
      <c r="I849" s="75"/>
      <c r="J849" s="75"/>
      <c r="K849" s="75"/>
      <c r="M849">
        <v>2</v>
      </c>
      <c r="N849" t="s">
        <v>249</v>
      </c>
    </row>
    <row r="850" spans="1:14" ht="15" customHeight="1" x14ac:dyDescent="0.15">
      <c r="A850" s="63" t="str">
        <f t="shared" ref="A850:A880" si="0">IF(F850="","",F850)</f>
        <v/>
      </c>
      <c r="B850" s="63" t="str">
        <f t="shared" ref="B850:B880" si="1">IF(OR(G850="",H850=""),"",G850&amp;VLOOKUP(LEN(G850)+LEN(H850),$M$849:$N$852,2,TRUE)&amp;H850&amp;" "&amp;I850)</f>
        <v/>
      </c>
      <c r="C850" s="63" t="str">
        <f t="shared" ref="C850:C880" si="2">IF(A850="","",ASC(J850&amp;" "&amp;K850))</f>
        <v/>
      </c>
      <c r="D850" s="63" t="str">
        <f>IF(A850="","",初期設定!$H$3)</f>
        <v/>
      </c>
      <c r="E850" s="61"/>
      <c r="F850" s="75"/>
      <c r="G850" s="75"/>
      <c r="H850" s="75"/>
      <c r="I850" s="75"/>
      <c r="J850" s="75"/>
      <c r="K850" s="75"/>
      <c r="M850">
        <v>3</v>
      </c>
      <c r="N850" t="s">
        <v>250</v>
      </c>
    </row>
    <row r="851" spans="1:14" ht="15" customHeight="1" x14ac:dyDescent="0.15">
      <c r="A851" s="63" t="str">
        <f t="shared" si="0"/>
        <v/>
      </c>
      <c r="B851" s="63" t="str">
        <f t="shared" si="1"/>
        <v/>
      </c>
      <c r="C851" s="63" t="str">
        <f t="shared" si="2"/>
        <v/>
      </c>
      <c r="D851" s="63" t="str">
        <f>IF(A851="","",初期設定!$H$3)</f>
        <v/>
      </c>
      <c r="E851" s="61"/>
      <c r="F851" s="75"/>
      <c r="G851" s="75"/>
      <c r="H851" s="75"/>
      <c r="I851" s="75"/>
      <c r="J851" s="75"/>
      <c r="K851" s="75"/>
      <c r="M851">
        <v>4</v>
      </c>
      <c r="N851" t="s">
        <v>251</v>
      </c>
    </row>
    <row r="852" spans="1:14" ht="15" customHeight="1" x14ac:dyDescent="0.15">
      <c r="A852" s="63" t="str">
        <f t="shared" si="0"/>
        <v/>
      </c>
      <c r="B852" s="63" t="str">
        <f t="shared" si="1"/>
        <v/>
      </c>
      <c r="C852" s="63" t="str">
        <f t="shared" si="2"/>
        <v/>
      </c>
      <c r="D852" s="63" t="str">
        <f>IF(A852="","",初期設定!$H$3)</f>
        <v/>
      </c>
      <c r="E852" s="61"/>
      <c r="F852" s="75"/>
      <c r="G852" s="75"/>
      <c r="H852" s="75"/>
      <c r="I852" s="75"/>
      <c r="J852" s="75"/>
      <c r="K852" s="75"/>
      <c r="M852">
        <v>5</v>
      </c>
    </row>
    <row r="853" spans="1:14" ht="15" customHeight="1" x14ac:dyDescent="0.15">
      <c r="A853" s="63" t="str">
        <f t="shared" si="0"/>
        <v/>
      </c>
      <c r="B853" s="63" t="str">
        <f t="shared" si="1"/>
        <v/>
      </c>
      <c r="C853" s="63" t="str">
        <f t="shared" si="2"/>
        <v/>
      </c>
      <c r="D853" s="63" t="str">
        <f>IF(A853="","",初期設定!$H$3)</f>
        <v/>
      </c>
      <c r="E853" s="61"/>
      <c r="F853" s="75"/>
      <c r="G853" s="75"/>
      <c r="H853" s="75"/>
      <c r="I853" s="75"/>
      <c r="J853" s="75"/>
      <c r="K853" s="75"/>
    </row>
    <row r="854" spans="1:14" ht="15" customHeight="1" x14ac:dyDescent="0.15">
      <c r="A854" s="63" t="str">
        <f t="shared" si="0"/>
        <v/>
      </c>
      <c r="B854" s="63" t="str">
        <f t="shared" si="1"/>
        <v/>
      </c>
      <c r="C854" s="63" t="str">
        <f t="shared" si="2"/>
        <v/>
      </c>
      <c r="D854" s="63" t="str">
        <f>IF(A854="","",初期設定!$H$3)</f>
        <v/>
      </c>
      <c r="E854" s="61"/>
      <c r="F854" s="75"/>
      <c r="G854" s="75"/>
      <c r="H854" s="75"/>
      <c r="I854" s="75"/>
      <c r="J854" s="75"/>
      <c r="K854" s="75"/>
    </row>
    <row r="855" spans="1:14" ht="15" customHeight="1" x14ac:dyDescent="0.15">
      <c r="A855" s="63" t="str">
        <f t="shared" si="0"/>
        <v/>
      </c>
      <c r="B855" s="63" t="str">
        <f t="shared" si="1"/>
        <v/>
      </c>
      <c r="C855" s="63" t="str">
        <f t="shared" si="2"/>
        <v/>
      </c>
      <c r="D855" s="63" t="str">
        <f>IF(A855="","",初期設定!$H$3)</f>
        <v/>
      </c>
      <c r="E855" s="61"/>
      <c r="F855" s="75"/>
      <c r="G855" s="75"/>
      <c r="H855" s="75"/>
      <c r="I855" s="75"/>
      <c r="J855" s="75"/>
      <c r="K855" s="75"/>
    </row>
    <row r="856" spans="1:14" ht="15" customHeight="1" x14ac:dyDescent="0.15">
      <c r="A856" s="63" t="str">
        <f t="shared" si="0"/>
        <v/>
      </c>
      <c r="B856" s="63" t="str">
        <f t="shared" si="1"/>
        <v/>
      </c>
      <c r="C856" s="63" t="str">
        <f t="shared" si="2"/>
        <v/>
      </c>
      <c r="D856" s="63" t="str">
        <f>IF(A856="","",初期設定!$H$3)</f>
        <v/>
      </c>
      <c r="E856" s="61"/>
      <c r="F856" s="75"/>
      <c r="G856" s="75"/>
      <c r="H856" s="75"/>
      <c r="I856" s="75"/>
      <c r="J856" s="75"/>
      <c r="K856" s="75"/>
    </row>
    <row r="857" spans="1:14" ht="15" customHeight="1" x14ac:dyDescent="0.15">
      <c r="A857" s="63" t="str">
        <f t="shared" si="0"/>
        <v/>
      </c>
      <c r="B857" s="63" t="str">
        <f t="shared" si="1"/>
        <v/>
      </c>
      <c r="C857" s="63" t="str">
        <f t="shared" si="2"/>
        <v/>
      </c>
      <c r="D857" s="63" t="str">
        <f>IF(A857="","",初期設定!$H$3)</f>
        <v/>
      </c>
      <c r="E857" s="61"/>
      <c r="F857" s="75"/>
      <c r="G857" s="75"/>
      <c r="H857" s="75"/>
      <c r="I857" s="75"/>
      <c r="J857" s="75"/>
      <c r="K857" s="75"/>
    </row>
    <row r="858" spans="1:14" ht="15" customHeight="1" x14ac:dyDescent="0.15">
      <c r="A858" s="63" t="str">
        <f t="shared" si="0"/>
        <v/>
      </c>
      <c r="B858" s="63" t="str">
        <f t="shared" si="1"/>
        <v/>
      </c>
      <c r="C858" s="63" t="str">
        <f t="shared" si="2"/>
        <v/>
      </c>
      <c r="D858" s="63" t="str">
        <f>IF(A858="","",初期設定!$H$3)</f>
        <v/>
      </c>
      <c r="E858" s="61"/>
      <c r="F858" s="75"/>
      <c r="G858" s="75"/>
      <c r="H858" s="75"/>
      <c r="I858" s="75"/>
      <c r="J858" s="75"/>
      <c r="K858" s="75"/>
    </row>
    <row r="859" spans="1:14" ht="15" customHeight="1" x14ac:dyDescent="0.15">
      <c r="A859" s="63" t="str">
        <f t="shared" si="0"/>
        <v/>
      </c>
      <c r="B859" s="63" t="str">
        <f t="shared" si="1"/>
        <v/>
      </c>
      <c r="C859" s="63" t="str">
        <f t="shared" si="2"/>
        <v/>
      </c>
      <c r="D859" s="63" t="str">
        <f>IF(A859="","",初期設定!$H$3)</f>
        <v/>
      </c>
      <c r="E859" s="61"/>
      <c r="F859" s="75"/>
      <c r="G859" s="75"/>
      <c r="H859" s="75"/>
      <c r="I859" s="75"/>
      <c r="J859" s="75"/>
      <c r="K859" s="75"/>
    </row>
    <row r="860" spans="1:14" ht="15" customHeight="1" x14ac:dyDescent="0.15">
      <c r="A860" s="63" t="str">
        <f t="shared" si="0"/>
        <v/>
      </c>
      <c r="B860" s="63" t="str">
        <f t="shared" si="1"/>
        <v/>
      </c>
      <c r="C860" s="63" t="str">
        <f t="shared" si="2"/>
        <v/>
      </c>
      <c r="D860" s="63" t="str">
        <f>IF(A860="","",初期設定!$H$3)</f>
        <v/>
      </c>
      <c r="E860" s="61"/>
      <c r="F860" s="75"/>
      <c r="G860" s="75"/>
      <c r="H860" s="75"/>
      <c r="I860" s="75"/>
      <c r="J860" s="75"/>
      <c r="K860" s="75"/>
    </row>
    <row r="861" spans="1:14" ht="15" customHeight="1" x14ac:dyDescent="0.15">
      <c r="A861" s="63" t="str">
        <f t="shared" si="0"/>
        <v/>
      </c>
      <c r="B861" s="63" t="str">
        <f t="shared" si="1"/>
        <v/>
      </c>
      <c r="C861" s="63" t="str">
        <f t="shared" si="2"/>
        <v/>
      </c>
      <c r="D861" s="63" t="str">
        <f>IF(A861="","",初期設定!$H$3)</f>
        <v/>
      </c>
      <c r="E861" s="61"/>
      <c r="F861" s="75"/>
      <c r="G861" s="75"/>
      <c r="H861" s="75"/>
      <c r="I861" s="75"/>
      <c r="J861" s="75"/>
      <c r="K861" s="75"/>
    </row>
    <row r="862" spans="1:14" ht="15" customHeight="1" x14ac:dyDescent="0.15">
      <c r="A862" s="63" t="str">
        <f t="shared" si="0"/>
        <v/>
      </c>
      <c r="B862" s="63" t="str">
        <f t="shared" si="1"/>
        <v/>
      </c>
      <c r="C862" s="63" t="str">
        <f t="shared" si="2"/>
        <v/>
      </c>
      <c r="D862" s="63" t="str">
        <f>IF(A862="","",初期設定!$H$3)</f>
        <v/>
      </c>
      <c r="E862" s="61"/>
      <c r="F862" s="75"/>
      <c r="G862" s="75"/>
      <c r="H862" s="75"/>
      <c r="I862" s="75"/>
      <c r="J862" s="75"/>
      <c r="K862" s="75"/>
    </row>
    <row r="863" spans="1:14" ht="15" customHeight="1" x14ac:dyDescent="0.15">
      <c r="A863" s="63" t="str">
        <f t="shared" si="0"/>
        <v/>
      </c>
      <c r="B863" s="63" t="str">
        <f t="shared" si="1"/>
        <v/>
      </c>
      <c r="C863" s="63" t="str">
        <f t="shared" si="2"/>
        <v/>
      </c>
      <c r="D863" s="63" t="str">
        <f>IF(A863="","",初期設定!$H$3)</f>
        <v/>
      </c>
      <c r="E863" s="61"/>
      <c r="F863" s="75"/>
      <c r="G863" s="75"/>
      <c r="H863" s="75"/>
      <c r="I863" s="75"/>
      <c r="J863" s="75"/>
      <c r="K863" s="75"/>
    </row>
    <row r="864" spans="1:14" ht="15" customHeight="1" x14ac:dyDescent="0.15">
      <c r="A864" s="63" t="str">
        <f t="shared" si="0"/>
        <v/>
      </c>
      <c r="B864" s="63" t="str">
        <f t="shared" si="1"/>
        <v/>
      </c>
      <c r="C864" s="63" t="str">
        <f t="shared" si="2"/>
        <v/>
      </c>
      <c r="D864" s="63" t="str">
        <f>IF(A864="","",初期設定!$H$3)</f>
        <v/>
      </c>
      <c r="E864" s="61"/>
      <c r="F864" s="75"/>
      <c r="G864" s="75"/>
      <c r="H864" s="75"/>
      <c r="I864" s="75"/>
      <c r="J864" s="75"/>
      <c r="K864" s="75"/>
    </row>
    <row r="865" spans="1:11" ht="15" customHeight="1" x14ac:dyDescent="0.15">
      <c r="A865" s="63" t="str">
        <f t="shared" si="0"/>
        <v/>
      </c>
      <c r="B865" s="63" t="str">
        <f t="shared" si="1"/>
        <v/>
      </c>
      <c r="C865" s="63" t="str">
        <f t="shared" si="2"/>
        <v/>
      </c>
      <c r="D865" s="63" t="str">
        <f>IF(A865="","",初期設定!$H$3)</f>
        <v/>
      </c>
      <c r="E865" s="61"/>
      <c r="F865" s="75"/>
      <c r="G865" s="75"/>
      <c r="H865" s="75"/>
      <c r="I865" s="75"/>
      <c r="J865" s="75"/>
      <c r="K865" s="75"/>
    </row>
    <row r="866" spans="1:11" ht="15" customHeight="1" x14ac:dyDescent="0.15">
      <c r="A866" s="63" t="str">
        <f t="shared" si="0"/>
        <v/>
      </c>
      <c r="B866" s="63" t="str">
        <f t="shared" si="1"/>
        <v/>
      </c>
      <c r="C866" s="63" t="str">
        <f t="shared" si="2"/>
        <v/>
      </c>
      <c r="D866" s="63" t="str">
        <f>IF(A866="","",初期設定!$H$3)</f>
        <v/>
      </c>
      <c r="E866" s="61"/>
      <c r="F866" s="75"/>
      <c r="G866" s="75"/>
      <c r="H866" s="75"/>
      <c r="I866" s="75"/>
      <c r="J866" s="75"/>
      <c r="K866" s="75"/>
    </row>
    <row r="867" spans="1:11" ht="15" customHeight="1" x14ac:dyDescent="0.15">
      <c r="A867" s="63" t="str">
        <f t="shared" si="0"/>
        <v/>
      </c>
      <c r="B867" s="63" t="str">
        <f t="shared" si="1"/>
        <v/>
      </c>
      <c r="C867" s="63" t="str">
        <f t="shared" si="2"/>
        <v/>
      </c>
      <c r="D867" s="63" t="str">
        <f>IF(A867="","",初期設定!$H$3)</f>
        <v/>
      </c>
      <c r="E867" s="61"/>
      <c r="F867" s="75"/>
      <c r="G867" s="75"/>
      <c r="H867" s="75"/>
      <c r="I867" s="75"/>
      <c r="J867" s="75"/>
      <c r="K867" s="75"/>
    </row>
    <row r="868" spans="1:11" ht="15" customHeight="1" x14ac:dyDescent="0.15">
      <c r="A868" s="63" t="str">
        <f t="shared" si="0"/>
        <v/>
      </c>
      <c r="B868" s="63" t="str">
        <f t="shared" si="1"/>
        <v/>
      </c>
      <c r="C868" s="63" t="str">
        <f t="shared" si="2"/>
        <v/>
      </c>
      <c r="D868" s="63" t="str">
        <f>IF(A868="","",初期設定!$H$3)</f>
        <v/>
      </c>
      <c r="E868" s="61"/>
      <c r="F868" s="75"/>
      <c r="G868" s="75"/>
      <c r="H868" s="75"/>
      <c r="I868" s="75"/>
      <c r="J868" s="75"/>
      <c r="K868" s="75"/>
    </row>
    <row r="869" spans="1:11" ht="15" customHeight="1" x14ac:dyDescent="0.15">
      <c r="A869" s="63" t="str">
        <f t="shared" si="0"/>
        <v/>
      </c>
      <c r="B869" s="63" t="str">
        <f t="shared" si="1"/>
        <v/>
      </c>
      <c r="C869" s="63" t="str">
        <f t="shared" si="2"/>
        <v/>
      </c>
      <c r="D869" s="63" t="str">
        <f>IF(A869="","",初期設定!$H$3)</f>
        <v/>
      </c>
      <c r="E869" s="61"/>
      <c r="F869" s="75"/>
      <c r="G869" s="75"/>
      <c r="H869" s="75"/>
      <c r="I869" s="75"/>
      <c r="J869" s="75"/>
      <c r="K869" s="75"/>
    </row>
    <row r="870" spans="1:11" ht="15" customHeight="1" x14ac:dyDescent="0.15">
      <c r="A870" s="63" t="str">
        <f t="shared" si="0"/>
        <v/>
      </c>
      <c r="B870" s="63" t="str">
        <f t="shared" si="1"/>
        <v/>
      </c>
      <c r="C870" s="63" t="str">
        <f t="shared" si="2"/>
        <v/>
      </c>
      <c r="D870" s="63" t="str">
        <f>IF(A870="","",初期設定!$H$3)</f>
        <v/>
      </c>
      <c r="E870" s="61"/>
      <c r="F870" s="75"/>
      <c r="G870" s="75"/>
      <c r="H870" s="75"/>
      <c r="I870" s="75"/>
      <c r="J870" s="75"/>
      <c r="K870" s="75"/>
    </row>
    <row r="871" spans="1:11" ht="15" customHeight="1" x14ac:dyDescent="0.15">
      <c r="A871" s="63" t="str">
        <f t="shared" si="0"/>
        <v/>
      </c>
      <c r="B871" s="63" t="str">
        <f t="shared" si="1"/>
        <v/>
      </c>
      <c r="C871" s="63" t="str">
        <f t="shared" si="2"/>
        <v/>
      </c>
      <c r="D871" s="63" t="str">
        <f>IF(A871="","",初期設定!$H$3)</f>
        <v/>
      </c>
      <c r="E871" s="61"/>
      <c r="F871" s="75"/>
      <c r="G871" s="75"/>
      <c r="H871" s="75"/>
      <c r="I871" s="75"/>
      <c r="J871" s="75"/>
      <c r="K871" s="75"/>
    </row>
    <row r="872" spans="1:11" ht="15" customHeight="1" x14ac:dyDescent="0.15">
      <c r="A872" s="63" t="str">
        <f t="shared" si="0"/>
        <v/>
      </c>
      <c r="B872" s="63" t="str">
        <f t="shared" si="1"/>
        <v/>
      </c>
      <c r="C872" s="63" t="str">
        <f t="shared" si="2"/>
        <v/>
      </c>
      <c r="D872" s="63" t="str">
        <f>IF(A872="","",初期設定!$H$3)</f>
        <v/>
      </c>
      <c r="E872" s="61"/>
      <c r="F872" s="75"/>
      <c r="G872" s="75"/>
      <c r="H872" s="75"/>
      <c r="I872" s="75"/>
      <c r="J872" s="75"/>
      <c r="K872" s="75"/>
    </row>
    <row r="873" spans="1:11" ht="15" customHeight="1" x14ac:dyDescent="0.15">
      <c r="A873" s="63" t="str">
        <f t="shared" si="0"/>
        <v/>
      </c>
      <c r="B873" s="63" t="str">
        <f t="shared" si="1"/>
        <v/>
      </c>
      <c r="C873" s="63" t="str">
        <f t="shared" si="2"/>
        <v/>
      </c>
      <c r="D873" s="63" t="str">
        <f>IF(A873="","",初期設定!$H$3)</f>
        <v/>
      </c>
      <c r="E873" s="61"/>
      <c r="F873" s="75"/>
      <c r="G873" s="75"/>
      <c r="H873" s="75"/>
      <c r="I873" s="75"/>
      <c r="J873" s="75"/>
      <c r="K873" s="75"/>
    </row>
    <row r="874" spans="1:11" ht="15" customHeight="1" x14ac:dyDescent="0.15">
      <c r="A874" s="63" t="str">
        <f t="shared" si="0"/>
        <v/>
      </c>
      <c r="B874" s="63" t="str">
        <f t="shared" si="1"/>
        <v/>
      </c>
      <c r="C874" s="63" t="str">
        <f t="shared" si="2"/>
        <v/>
      </c>
      <c r="D874" s="63" t="str">
        <f>IF(A874="","",初期設定!$H$3)</f>
        <v/>
      </c>
      <c r="E874" s="61"/>
      <c r="F874" s="75"/>
      <c r="G874" s="75"/>
      <c r="H874" s="75"/>
      <c r="I874" s="75"/>
      <c r="J874" s="75"/>
      <c r="K874" s="75"/>
    </row>
    <row r="875" spans="1:11" ht="15" customHeight="1" x14ac:dyDescent="0.15">
      <c r="A875" s="63" t="str">
        <f t="shared" si="0"/>
        <v/>
      </c>
      <c r="B875" s="63" t="str">
        <f t="shared" si="1"/>
        <v/>
      </c>
      <c r="C875" s="63" t="str">
        <f t="shared" si="2"/>
        <v/>
      </c>
      <c r="D875" s="63" t="str">
        <f>IF(A875="","",初期設定!$H$3)</f>
        <v/>
      </c>
      <c r="E875" s="61"/>
      <c r="F875" s="75"/>
      <c r="G875" s="75"/>
      <c r="H875" s="75"/>
      <c r="I875" s="75"/>
      <c r="J875" s="75"/>
      <c r="K875" s="75"/>
    </row>
    <row r="876" spans="1:11" ht="15" customHeight="1" x14ac:dyDescent="0.15">
      <c r="A876" s="63" t="str">
        <f t="shared" si="0"/>
        <v/>
      </c>
      <c r="B876" s="63" t="str">
        <f t="shared" si="1"/>
        <v/>
      </c>
      <c r="C876" s="63" t="str">
        <f t="shared" si="2"/>
        <v/>
      </c>
      <c r="D876" s="63" t="str">
        <f>IF(A876="","",初期設定!$H$3)</f>
        <v/>
      </c>
      <c r="E876" s="61"/>
      <c r="F876" s="75"/>
      <c r="G876" s="75"/>
      <c r="H876" s="75"/>
      <c r="I876" s="75"/>
      <c r="J876" s="75"/>
      <c r="K876" s="75"/>
    </row>
    <row r="877" spans="1:11" ht="15" customHeight="1" x14ac:dyDescent="0.15">
      <c r="A877" s="63" t="str">
        <f t="shared" si="0"/>
        <v/>
      </c>
      <c r="B877" s="63" t="str">
        <f t="shared" si="1"/>
        <v/>
      </c>
      <c r="C877" s="63" t="str">
        <f t="shared" si="2"/>
        <v/>
      </c>
      <c r="D877" s="63" t="str">
        <f>IF(A877="","",初期設定!$H$3)</f>
        <v/>
      </c>
      <c r="E877" s="61"/>
      <c r="F877" s="75"/>
      <c r="G877" s="75"/>
      <c r="H877" s="75"/>
      <c r="I877" s="75"/>
      <c r="J877" s="75"/>
      <c r="K877" s="75"/>
    </row>
    <row r="878" spans="1:11" ht="15" customHeight="1" x14ac:dyDescent="0.15">
      <c r="A878" s="63" t="str">
        <f t="shared" si="0"/>
        <v/>
      </c>
      <c r="B878" s="63" t="str">
        <f t="shared" si="1"/>
        <v/>
      </c>
      <c r="C878" s="63" t="str">
        <f t="shared" si="2"/>
        <v/>
      </c>
      <c r="D878" s="63" t="str">
        <f>IF(A878="","",初期設定!$H$3)</f>
        <v/>
      </c>
      <c r="E878" s="61"/>
      <c r="F878" s="75"/>
      <c r="G878" s="75"/>
      <c r="H878" s="75"/>
      <c r="I878" s="75"/>
      <c r="J878" s="75"/>
      <c r="K878" s="75"/>
    </row>
    <row r="879" spans="1:11" ht="15" customHeight="1" x14ac:dyDescent="0.15">
      <c r="A879" s="63" t="str">
        <f t="shared" si="0"/>
        <v/>
      </c>
      <c r="B879" s="63" t="str">
        <f t="shared" si="1"/>
        <v/>
      </c>
      <c r="C879" s="63" t="str">
        <f t="shared" si="2"/>
        <v/>
      </c>
      <c r="D879" s="63" t="str">
        <f>IF(A879="","",初期設定!$H$3)</f>
        <v/>
      </c>
      <c r="E879" s="61"/>
      <c r="F879" s="75"/>
      <c r="G879" s="75"/>
      <c r="H879" s="75"/>
      <c r="I879" s="75"/>
      <c r="J879" s="75"/>
      <c r="K879" s="75"/>
    </row>
    <row r="880" spans="1:11" ht="15" customHeight="1" x14ac:dyDescent="0.15">
      <c r="A880" s="63" t="str">
        <f t="shared" si="0"/>
        <v/>
      </c>
      <c r="B880" s="63" t="str">
        <f t="shared" si="1"/>
        <v/>
      </c>
      <c r="C880" s="63" t="str">
        <f t="shared" si="2"/>
        <v/>
      </c>
      <c r="D880" s="63" t="str">
        <f>IF(A880="","",初期設定!$H$3)</f>
        <v/>
      </c>
      <c r="E880" s="61"/>
      <c r="F880" s="75"/>
      <c r="G880" s="75"/>
      <c r="H880" s="75"/>
      <c r="I880" s="75"/>
      <c r="J880" s="75"/>
      <c r="K880" s="75"/>
    </row>
  </sheetData>
  <sheetProtection selectLockedCells="1"/>
  <sortState xmlns:xlrd2="http://schemas.microsoft.com/office/spreadsheetml/2017/richdata2" ref="A1:D559">
    <sortCondition ref="A1:A559"/>
  </sortState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/>
  <dimension ref="A2:D50"/>
  <sheetViews>
    <sheetView workbookViewId="0">
      <selection activeCell="D21" sqref="D21"/>
    </sheetView>
  </sheetViews>
  <sheetFormatPr defaultRowHeight="13.5" x14ac:dyDescent="0.15"/>
  <cols>
    <col min="2" max="2" width="27.625" bestFit="1" customWidth="1"/>
    <col min="3" max="3" width="5.5" bestFit="1" customWidth="1"/>
  </cols>
  <sheetData>
    <row r="2" spans="1:4" x14ac:dyDescent="0.15">
      <c r="C2" t="s">
        <v>92</v>
      </c>
    </row>
    <row r="3" spans="1:4" x14ac:dyDescent="0.15">
      <c r="A3">
        <v>4101</v>
      </c>
      <c r="B3" t="s">
        <v>9</v>
      </c>
      <c r="C3">
        <v>100</v>
      </c>
      <c r="D3" t="s">
        <v>10</v>
      </c>
    </row>
    <row r="4" spans="1:4" x14ac:dyDescent="0.15">
      <c r="A4">
        <v>4102</v>
      </c>
      <c r="B4" t="s">
        <v>11</v>
      </c>
      <c r="C4">
        <v>200</v>
      </c>
      <c r="D4" t="s">
        <v>12</v>
      </c>
    </row>
    <row r="5" spans="1:4" x14ac:dyDescent="0.15">
      <c r="A5">
        <v>4103</v>
      </c>
      <c r="B5" t="s">
        <v>13</v>
      </c>
      <c r="C5">
        <v>300</v>
      </c>
      <c r="D5" t="s">
        <v>14</v>
      </c>
    </row>
    <row r="6" spans="1:4" x14ac:dyDescent="0.15">
      <c r="A6">
        <v>4104</v>
      </c>
      <c r="B6" t="s">
        <v>15</v>
      </c>
      <c r="C6">
        <v>400</v>
      </c>
      <c r="D6" t="s">
        <v>16</v>
      </c>
    </row>
    <row r="7" spans="1:4" x14ac:dyDescent="0.15">
      <c r="A7">
        <v>4105</v>
      </c>
      <c r="B7" t="s">
        <v>17</v>
      </c>
      <c r="C7">
        <v>500</v>
      </c>
      <c r="D7" t="s">
        <v>18</v>
      </c>
    </row>
    <row r="8" spans="1:4" x14ac:dyDescent="0.15">
      <c r="A8">
        <v>4106</v>
      </c>
      <c r="B8" t="s">
        <v>19</v>
      </c>
      <c r="C8">
        <v>600</v>
      </c>
      <c r="D8" t="s">
        <v>20</v>
      </c>
    </row>
    <row r="9" spans="1:4" x14ac:dyDescent="0.15">
      <c r="A9">
        <v>4107</v>
      </c>
      <c r="B9" t="s">
        <v>21</v>
      </c>
      <c r="C9">
        <v>700</v>
      </c>
      <c r="D9" t="s">
        <v>22</v>
      </c>
    </row>
    <row r="10" spans="1:4" x14ac:dyDescent="0.15">
      <c r="A10">
        <v>4108</v>
      </c>
      <c r="C10">
        <v>800</v>
      </c>
    </row>
    <row r="11" spans="1:4" x14ac:dyDescent="0.15">
      <c r="A11">
        <v>4109</v>
      </c>
      <c r="B11" t="s">
        <v>23</v>
      </c>
      <c r="C11">
        <v>900</v>
      </c>
      <c r="D11" t="s">
        <v>24</v>
      </c>
    </row>
    <row r="12" spans="1:4" x14ac:dyDescent="0.15">
      <c r="A12">
        <v>4110</v>
      </c>
      <c r="B12" t="s">
        <v>25</v>
      </c>
      <c r="C12">
        <v>1000</v>
      </c>
      <c r="D12" t="s">
        <v>26</v>
      </c>
    </row>
    <row r="13" spans="1:4" x14ac:dyDescent="0.15">
      <c r="A13">
        <v>4111</v>
      </c>
      <c r="C13">
        <v>1100</v>
      </c>
    </row>
    <row r="14" spans="1:4" x14ac:dyDescent="0.15">
      <c r="A14">
        <v>4112</v>
      </c>
      <c r="B14" t="s">
        <v>27</v>
      </c>
      <c r="C14">
        <v>1200</v>
      </c>
      <c r="D14" t="s">
        <v>2169</v>
      </c>
    </row>
    <row r="15" spans="1:4" x14ac:dyDescent="0.15">
      <c r="A15">
        <v>4113</v>
      </c>
      <c r="B15" t="s">
        <v>28</v>
      </c>
      <c r="C15">
        <v>1300</v>
      </c>
      <c r="D15" t="s">
        <v>29</v>
      </c>
    </row>
    <row r="16" spans="1:4" x14ac:dyDescent="0.15">
      <c r="A16">
        <v>4114</v>
      </c>
      <c r="B16" t="s">
        <v>30</v>
      </c>
      <c r="C16">
        <v>1400</v>
      </c>
      <c r="D16" t="s">
        <v>31</v>
      </c>
    </row>
    <row r="17" spans="1:4" x14ac:dyDescent="0.15">
      <c r="A17">
        <v>4115</v>
      </c>
      <c r="B17" t="s">
        <v>32</v>
      </c>
      <c r="C17">
        <v>1500</v>
      </c>
      <c r="D17" t="s">
        <v>33</v>
      </c>
    </row>
    <row r="18" spans="1:4" x14ac:dyDescent="0.15">
      <c r="A18">
        <v>4116</v>
      </c>
      <c r="B18" t="s">
        <v>34</v>
      </c>
      <c r="C18">
        <v>1600</v>
      </c>
      <c r="D18" t="s">
        <v>35</v>
      </c>
    </row>
    <row r="19" spans="1:4" x14ac:dyDescent="0.15">
      <c r="A19">
        <v>4117</v>
      </c>
      <c r="B19" t="s">
        <v>36</v>
      </c>
      <c r="C19">
        <v>1700</v>
      </c>
      <c r="D19" t="s">
        <v>37</v>
      </c>
    </row>
    <row r="20" spans="1:4" x14ac:dyDescent="0.15">
      <c r="A20">
        <v>4118</v>
      </c>
      <c r="B20" t="s">
        <v>2171</v>
      </c>
      <c r="C20">
        <v>1800</v>
      </c>
      <c r="D20" t="s">
        <v>2172</v>
      </c>
    </row>
    <row r="21" spans="1:4" x14ac:dyDescent="0.15">
      <c r="A21">
        <v>4119</v>
      </c>
      <c r="B21" t="s">
        <v>38</v>
      </c>
      <c r="C21">
        <v>1900</v>
      </c>
      <c r="D21" t="s">
        <v>39</v>
      </c>
    </row>
    <row r="22" spans="1:4" x14ac:dyDescent="0.15">
      <c r="A22">
        <v>4120</v>
      </c>
      <c r="B22" t="s">
        <v>40</v>
      </c>
      <c r="C22">
        <v>2000</v>
      </c>
      <c r="D22" t="s">
        <v>41</v>
      </c>
    </row>
    <row r="23" spans="1:4" x14ac:dyDescent="0.15">
      <c r="A23">
        <v>4121</v>
      </c>
      <c r="B23" t="s">
        <v>42</v>
      </c>
      <c r="C23">
        <v>2100</v>
      </c>
      <c r="D23" t="s">
        <v>43</v>
      </c>
    </row>
    <row r="24" spans="1:4" x14ac:dyDescent="0.15">
      <c r="A24">
        <v>4122</v>
      </c>
      <c r="B24" t="s">
        <v>44</v>
      </c>
      <c r="C24">
        <v>2200</v>
      </c>
      <c r="D24" t="s">
        <v>45</v>
      </c>
    </row>
    <row r="25" spans="1:4" x14ac:dyDescent="0.15">
      <c r="A25">
        <v>4123</v>
      </c>
      <c r="B25" t="s">
        <v>46</v>
      </c>
      <c r="C25">
        <v>2300</v>
      </c>
      <c r="D25" t="s">
        <v>2170</v>
      </c>
    </row>
    <row r="26" spans="1:4" x14ac:dyDescent="0.15">
      <c r="A26">
        <v>4124</v>
      </c>
      <c r="C26">
        <v>2400</v>
      </c>
    </row>
    <row r="27" spans="1:4" x14ac:dyDescent="0.15">
      <c r="A27">
        <v>4125</v>
      </c>
      <c r="B27" t="s">
        <v>47</v>
      </c>
      <c r="C27">
        <v>2500</v>
      </c>
      <c r="D27" t="s">
        <v>48</v>
      </c>
    </row>
    <row r="28" spans="1:4" x14ac:dyDescent="0.15">
      <c r="A28">
        <v>4126</v>
      </c>
      <c r="B28" t="s">
        <v>49</v>
      </c>
      <c r="C28">
        <v>2600</v>
      </c>
      <c r="D28" t="s">
        <v>50</v>
      </c>
    </row>
    <row r="29" spans="1:4" x14ac:dyDescent="0.15">
      <c r="A29">
        <v>4127</v>
      </c>
      <c r="B29" t="s">
        <v>51</v>
      </c>
      <c r="C29">
        <v>2700</v>
      </c>
      <c r="D29" t="s">
        <v>52</v>
      </c>
    </row>
    <row r="30" spans="1:4" x14ac:dyDescent="0.15">
      <c r="A30">
        <v>4128</v>
      </c>
      <c r="B30" t="s">
        <v>53</v>
      </c>
      <c r="C30">
        <v>2800</v>
      </c>
      <c r="D30" t="s">
        <v>54</v>
      </c>
    </row>
    <row r="31" spans="1:4" x14ac:dyDescent="0.15">
      <c r="A31">
        <v>4129</v>
      </c>
      <c r="C31">
        <v>2900</v>
      </c>
    </row>
    <row r="32" spans="1:4" x14ac:dyDescent="0.15">
      <c r="A32">
        <v>4130</v>
      </c>
      <c r="B32" t="s">
        <v>55</v>
      </c>
      <c r="C32">
        <v>3000</v>
      </c>
      <c r="D32" t="s">
        <v>56</v>
      </c>
    </row>
    <row r="33" spans="1:4" x14ac:dyDescent="0.15">
      <c r="A33">
        <v>4131</v>
      </c>
      <c r="B33" t="s">
        <v>57</v>
      </c>
      <c r="C33">
        <v>3100</v>
      </c>
      <c r="D33" t="s">
        <v>58</v>
      </c>
    </row>
    <row r="34" spans="1:4" x14ac:dyDescent="0.15">
      <c r="A34">
        <v>4132</v>
      </c>
      <c r="B34" t="s">
        <v>59</v>
      </c>
      <c r="C34">
        <v>3200</v>
      </c>
      <c r="D34" t="s">
        <v>60</v>
      </c>
    </row>
    <row r="35" spans="1:4" x14ac:dyDescent="0.15">
      <c r="A35">
        <v>4133</v>
      </c>
      <c r="B35" t="s">
        <v>61</v>
      </c>
      <c r="C35">
        <v>3300</v>
      </c>
      <c r="D35" t="s">
        <v>62</v>
      </c>
    </row>
    <row r="36" spans="1:4" x14ac:dyDescent="0.15">
      <c r="A36">
        <v>4134</v>
      </c>
      <c r="B36" t="s">
        <v>63</v>
      </c>
      <c r="C36">
        <v>3400</v>
      </c>
      <c r="D36" t="s">
        <v>64</v>
      </c>
    </row>
    <row r="37" spans="1:4" x14ac:dyDescent="0.15">
      <c r="A37">
        <v>4135</v>
      </c>
      <c r="B37" t="s">
        <v>65</v>
      </c>
      <c r="C37">
        <v>3500</v>
      </c>
      <c r="D37" t="s">
        <v>66</v>
      </c>
    </row>
    <row r="38" spans="1:4" x14ac:dyDescent="0.15">
      <c r="A38">
        <v>4136</v>
      </c>
      <c r="B38" t="s">
        <v>67</v>
      </c>
      <c r="C38">
        <v>3600</v>
      </c>
      <c r="D38" t="s">
        <v>68</v>
      </c>
    </row>
    <row r="39" spans="1:4" x14ac:dyDescent="0.15">
      <c r="A39">
        <v>4137</v>
      </c>
      <c r="B39" t="s">
        <v>69</v>
      </c>
      <c r="C39">
        <v>3700</v>
      </c>
      <c r="D39" t="s">
        <v>70</v>
      </c>
    </row>
    <row r="40" spans="1:4" x14ac:dyDescent="0.15">
      <c r="A40">
        <v>4138</v>
      </c>
      <c r="B40" t="s">
        <v>71</v>
      </c>
      <c r="C40">
        <v>3800</v>
      </c>
      <c r="D40" t="s">
        <v>72</v>
      </c>
    </row>
    <row r="41" spans="1:4" x14ac:dyDescent="0.15">
      <c r="A41">
        <v>4139</v>
      </c>
      <c r="B41" t="s">
        <v>73</v>
      </c>
      <c r="C41">
        <v>3900</v>
      </c>
      <c r="D41" t="s">
        <v>74</v>
      </c>
    </row>
    <row r="42" spans="1:4" x14ac:dyDescent="0.15">
      <c r="A42">
        <v>4140</v>
      </c>
      <c r="B42" t="s">
        <v>75</v>
      </c>
      <c r="C42">
        <v>4000</v>
      </c>
      <c r="D42" t="s">
        <v>76</v>
      </c>
    </row>
    <row r="43" spans="1:4" x14ac:dyDescent="0.15">
      <c r="A43">
        <v>4141</v>
      </c>
      <c r="B43" t="s">
        <v>77</v>
      </c>
      <c r="C43">
        <v>4100</v>
      </c>
      <c r="D43" t="s">
        <v>78</v>
      </c>
    </row>
    <row r="44" spans="1:4" x14ac:dyDescent="0.15">
      <c r="A44">
        <v>4142</v>
      </c>
      <c r="B44" t="s">
        <v>79</v>
      </c>
      <c r="C44">
        <v>4200</v>
      </c>
      <c r="D44" t="s">
        <v>80</v>
      </c>
    </row>
    <row r="45" spans="1:4" x14ac:dyDescent="0.15">
      <c r="A45">
        <v>4143</v>
      </c>
      <c r="B45" t="s">
        <v>81</v>
      </c>
      <c r="C45">
        <v>4300</v>
      </c>
      <c r="D45" t="s">
        <v>82</v>
      </c>
    </row>
    <row r="46" spans="1:4" x14ac:dyDescent="0.15">
      <c r="A46">
        <v>4144</v>
      </c>
      <c r="B46" t="s">
        <v>83</v>
      </c>
      <c r="C46">
        <v>4400</v>
      </c>
      <c r="D46" t="s">
        <v>84</v>
      </c>
    </row>
    <row r="47" spans="1:4" x14ac:dyDescent="0.15">
      <c r="A47">
        <v>4145</v>
      </c>
      <c r="B47" t="s">
        <v>85</v>
      </c>
      <c r="C47">
        <v>4500</v>
      </c>
      <c r="D47" t="s">
        <v>86</v>
      </c>
    </row>
    <row r="48" spans="1:4" x14ac:dyDescent="0.15">
      <c r="A48">
        <v>4146</v>
      </c>
      <c r="B48" t="s">
        <v>87</v>
      </c>
      <c r="C48">
        <v>4600</v>
      </c>
      <c r="D48" t="s">
        <v>361</v>
      </c>
    </row>
    <row r="49" spans="1:4" x14ac:dyDescent="0.15">
      <c r="A49">
        <v>4147</v>
      </c>
      <c r="B49" t="s">
        <v>88</v>
      </c>
      <c r="C49">
        <v>4700</v>
      </c>
      <c r="D49" t="s">
        <v>89</v>
      </c>
    </row>
    <row r="50" spans="1:4" x14ac:dyDescent="0.15">
      <c r="A50">
        <v>4148</v>
      </c>
      <c r="B50" t="s">
        <v>90</v>
      </c>
      <c r="C50">
        <v>4800</v>
      </c>
      <c r="D50" t="s">
        <v>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O41"/>
  <sheetViews>
    <sheetView workbookViewId="0">
      <selection activeCell="K19" sqref="K19"/>
    </sheetView>
  </sheetViews>
  <sheetFormatPr defaultRowHeight="13.5" x14ac:dyDescent="0.15"/>
  <cols>
    <col min="2" max="2" width="16.125" customWidth="1"/>
  </cols>
  <sheetData>
    <row r="1" spans="1:15" x14ac:dyDescent="0.15">
      <c r="B1" t="s">
        <v>135</v>
      </c>
      <c r="F1" t="s">
        <v>136</v>
      </c>
      <c r="G1" t="s">
        <v>137</v>
      </c>
      <c r="H1" t="s">
        <v>136</v>
      </c>
    </row>
    <row r="2" spans="1:15" x14ac:dyDescent="0.15">
      <c r="A2">
        <v>1</v>
      </c>
      <c r="B2" t="s">
        <v>156</v>
      </c>
      <c r="C2">
        <v>1</v>
      </c>
      <c r="D2" t="s">
        <v>138</v>
      </c>
      <c r="F2">
        <v>1</v>
      </c>
      <c r="G2" t="s">
        <v>139</v>
      </c>
      <c r="I2" t="s">
        <v>252</v>
      </c>
      <c r="K2" t="s">
        <v>265</v>
      </c>
      <c r="L2" t="s">
        <v>188</v>
      </c>
      <c r="M2" t="str">
        <f>K2&amp;L2</f>
        <v>男100m</v>
      </c>
      <c r="N2" s="64" t="s">
        <v>266</v>
      </c>
      <c r="O2" t="s">
        <v>297</v>
      </c>
    </row>
    <row r="3" spans="1:15" x14ac:dyDescent="0.15">
      <c r="A3">
        <v>2</v>
      </c>
      <c r="B3" t="s">
        <v>157</v>
      </c>
      <c r="C3">
        <v>2</v>
      </c>
      <c r="D3" t="s">
        <v>140</v>
      </c>
      <c r="F3">
        <v>2</v>
      </c>
      <c r="G3" t="s">
        <v>141</v>
      </c>
      <c r="I3" t="s">
        <v>253</v>
      </c>
      <c r="K3" t="s">
        <v>265</v>
      </c>
      <c r="L3" t="s">
        <v>189</v>
      </c>
      <c r="M3" t="str">
        <f t="shared" ref="M3:M36" si="0">K3&amp;L3</f>
        <v>男200m</v>
      </c>
      <c r="N3" s="64" t="s">
        <v>267</v>
      </c>
      <c r="O3" t="s">
        <v>297</v>
      </c>
    </row>
    <row r="4" spans="1:15" x14ac:dyDescent="0.15">
      <c r="A4">
        <v>3</v>
      </c>
      <c r="B4" t="s">
        <v>158</v>
      </c>
      <c r="C4">
        <v>3</v>
      </c>
      <c r="D4" t="s">
        <v>142</v>
      </c>
      <c r="F4">
        <v>3</v>
      </c>
      <c r="I4" t="s">
        <v>254</v>
      </c>
      <c r="K4" t="s">
        <v>265</v>
      </c>
      <c r="L4" t="s">
        <v>195</v>
      </c>
      <c r="M4" t="str">
        <f t="shared" si="0"/>
        <v>男400m</v>
      </c>
      <c r="N4" s="64" t="s">
        <v>268</v>
      </c>
      <c r="O4" t="s">
        <v>297</v>
      </c>
    </row>
    <row r="5" spans="1:15" x14ac:dyDescent="0.15">
      <c r="A5">
        <v>4</v>
      </c>
      <c r="B5" t="s">
        <v>159</v>
      </c>
      <c r="C5">
        <v>4</v>
      </c>
      <c r="D5" t="s">
        <v>143</v>
      </c>
      <c r="I5" t="s">
        <v>255</v>
      </c>
      <c r="K5" t="s">
        <v>265</v>
      </c>
      <c r="L5" t="s">
        <v>190</v>
      </c>
      <c r="M5" t="str">
        <f t="shared" si="0"/>
        <v>男800m</v>
      </c>
      <c r="N5" s="64" t="s">
        <v>269</v>
      </c>
      <c r="O5" t="s">
        <v>297</v>
      </c>
    </row>
    <row r="6" spans="1:15" x14ac:dyDescent="0.15">
      <c r="A6">
        <v>5</v>
      </c>
      <c r="B6" t="s">
        <v>160</v>
      </c>
      <c r="C6">
        <v>5</v>
      </c>
      <c r="D6" t="s">
        <v>140</v>
      </c>
      <c r="I6" t="s">
        <v>256</v>
      </c>
      <c r="K6" t="s">
        <v>265</v>
      </c>
      <c r="L6" t="s">
        <v>191</v>
      </c>
      <c r="M6" t="str">
        <f t="shared" si="0"/>
        <v>男1500m</v>
      </c>
      <c r="N6" s="64" t="s">
        <v>270</v>
      </c>
      <c r="O6" t="s">
        <v>297</v>
      </c>
    </row>
    <row r="7" spans="1:15" x14ac:dyDescent="0.15">
      <c r="A7">
        <v>6</v>
      </c>
      <c r="B7" s="37" t="s">
        <v>145</v>
      </c>
      <c r="C7">
        <v>6</v>
      </c>
      <c r="D7" t="s">
        <v>143</v>
      </c>
      <c r="I7" t="s">
        <v>263</v>
      </c>
      <c r="K7" t="s">
        <v>265</v>
      </c>
      <c r="L7" t="s">
        <v>192</v>
      </c>
      <c r="M7" t="str">
        <f t="shared" si="0"/>
        <v>男5000m</v>
      </c>
      <c r="N7" s="64" t="s">
        <v>271</v>
      </c>
      <c r="O7" t="s">
        <v>297</v>
      </c>
    </row>
    <row r="8" spans="1:15" x14ac:dyDescent="0.15">
      <c r="A8">
        <v>7</v>
      </c>
      <c r="B8" t="s">
        <v>146</v>
      </c>
      <c r="C8">
        <v>7</v>
      </c>
      <c r="D8" t="s">
        <v>143</v>
      </c>
      <c r="I8" t="s">
        <v>258</v>
      </c>
      <c r="K8" t="s">
        <v>265</v>
      </c>
      <c r="L8" t="s">
        <v>193</v>
      </c>
      <c r="M8" t="str">
        <f t="shared" si="0"/>
        <v>男110mH</v>
      </c>
      <c r="N8" s="64" t="s">
        <v>272</v>
      </c>
      <c r="O8" t="s">
        <v>297</v>
      </c>
    </row>
    <row r="9" spans="1:15" x14ac:dyDescent="0.15">
      <c r="A9">
        <v>8</v>
      </c>
      <c r="B9" s="37" t="s">
        <v>147</v>
      </c>
      <c r="C9">
        <v>8</v>
      </c>
      <c r="D9" t="s">
        <v>140</v>
      </c>
      <c r="I9" t="s">
        <v>259</v>
      </c>
      <c r="K9" t="s">
        <v>265</v>
      </c>
      <c r="L9" t="s">
        <v>194</v>
      </c>
      <c r="M9" t="str">
        <f t="shared" si="0"/>
        <v>男400mH</v>
      </c>
      <c r="N9" s="64" t="s">
        <v>273</v>
      </c>
      <c r="O9" t="s">
        <v>297</v>
      </c>
    </row>
    <row r="10" spans="1:15" x14ac:dyDescent="0.15">
      <c r="A10">
        <v>9</v>
      </c>
      <c r="B10" t="s">
        <v>148</v>
      </c>
      <c r="C10">
        <v>9</v>
      </c>
      <c r="D10" t="s">
        <v>144</v>
      </c>
      <c r="I10" t="s">
        <v>260</v>
      </c>
      <c r="K10" t="s">
        <v>265</v>
      </c>
      <c r="L10" t="s">
        <v>198</v>
      </c>
      <c r="M10" t="str">
        <f t="shared" si="0"/>
        <v>男3000mSC</v>
      </c>
      <c r="N10" s="64" t="s">
        <v>274</v>
      </c>
      <c r="O10" t="s">
        <v>297</v>
      </c>
    </row>
    <row r="11" spans="1:15" x14ac:dyDescent="0.15">
      <c r="A11">
        <v>10</v>
      </c>
      <c r="B11" t="s">
        <v>161</v>
      </c>
      <c r="C11">
        <v>10</v>
      </c>
      <c r="D11" t="s">
        <v>143</v>
      </c>
      <c r="I11" t="s">
        <v>261</v>
      </c>
      <c r="K11" t="s">
        <v>265</v>
      </c>
      <c r="L11" t="s">
        <v>199</v>
      </c>
      <c r="M11" t="str">
        <f t="shared" si="0"/>
        <v>男5000mW</v>
      </c>
      <c r="N11" s="64" t="s">
        <v>275</v>
      </c>
      <c r="O11" t="s">
        <v>297</v>
      </c>
    </row>
    <row r="12" spans="1:15" x14ac:dyDescent="0.15">
      <c r="A12">
        <v>11</v>
      </c>
      <c r="B12" t="s">
        <v>149</v>
      </c>
      <c r="C12">
        <v>11</v>
      </c>
      <c r="D12" t="s">
        <v>140</v>
      </c>
      <c r="I12" t="s">
        <v>262</v>
      </c>
      <c r="K12" t="s">
        <v>265</v>
      </c>
      <c r="L12" t="s">
        <v>121</v>
      </c>
      <c r="M12" t="str">
        <f t="shared" si="0"/>
        <v>男棒高跳</v>
      </c>
      <c r="N12" s="64" t="s">
        <v>276</v>
      </c>
      <c r="O12" t="s">
        <v>298</v>
      </c>
    </row>
    <row r="13" spans="1:15" x14ac:dyDescent="0.15">
      <c r="A13">
        <v>12</v>
      </c>
      <c r="B13" t="s">
        <v>162</v>
      </c>
      <c r="C13">
        <v>12</v>
      </c>
      <c r="D13" t="s">
        <v>143</v>
      </c>
      <c r="I13" t="s">
        <v>264</v>
      </c>
      <c r="K13" t="s">
        <v>265</v>
      </c>
      <c r="L13" t="s">
        <v>122</v>
      </c>
      <c r="M13" t="str">
        <f t="shared" si="0"/>
        <v>男走高跳</v>
      </c>
      <c r="N13" s="64" t="s">
        <v>277</v>
      </c>
      <c r="O13" t="s">
        <v>298</v>
      </c>
    </row>
    <row r="14" spans="1:15" x14ac:dyDescent="0.15">
      <c r="A14">
        <v>13</v>
      </c>
      <c r="B14" t="s">
        <v>121</v>
      </c>
      <c r="C14">
        <v>13</v>
      </c>
      <c r="D14" t="s">
        <v>151</v>
      </c>
      <c r="K14" t="s">
        <v>265</v>
      </c>
      <c r="L14" t="s">
        <v>123</v>
      </c>
      <c r="M14" t="str">
        <f t="shared" si="0"/>
        <v>男走幅跳</v>
      </c>
      <c r="N14" s="64" t="s">
        <v>278</v>
      </c>
      <c r="O14" t="s">
        <v>298</v>
      </c>
    </row>
    <row r="15" spans="1:15" x14ac:dyDescent="0.15">
      <c r="A15">
        <v>14</v>
      </c>
      <c r="B15" t="s">
        <v>122</v>
      </c>
      <c r="C15">
        <v>14</v>
      </c>
      <c r="D15" t="s">
        <v>152</v>
      </c>
      <c r="K15" t="s">
        <v>265</v>
      </c>
      <c r="L15" t="s">
        <v>124</v>
      </c>
      <c r="M15" t="str">
        <f t="shared" si="0"/>
        <v>男三段跳</v>
      </c>
      <c r="N15" s="64" t="s">
        <v>279</v>
      </c>
      <c r="O15" t="s">
        <v>298</v>
      </c>
    </row>
    <row r="16" spans="1:15" x14ac:dyDescent="0.15">
      <c r="A16">
        <v>15</v>
      </c>
      <c r="B16" t="s">
        <v>123</v>
      </c>
      <c r="C16">
        <v>15</v>
      </c>
      <c r="D16" t="s">
        <v>152</v>
      </c>
      <c r="K16" t="s">
        <v>265</v>
      </c>
      <c r="L16" t="s">
        <v>125</v>
      </c>
      <c r="M16" t="str">
        <f t="shared" si="0"/>
        <v>男砲丸投</v>
      </c>
      <c r="N16" s="64" t="s">
        <v>280</v>
      </c>
      <c r="O16" t="s">
        <v>298</v>
      </c>
    </row>
    <row r="17" spans="1:15" x14ac:dyDescent="0.15">
      <c r="A17">
        <v>16</v>
      </c>
      <c r="B17" t="s">
        <v>124</v>
      </c>
      <c r="C17">
        <v>16</v>
      </c>
      <c r="D17" t="s">
        <v>153</v>
      </c>
      <c r="K17" t="s">
        <v>265</v>
      </c>
      <c r="L17" t="s">
        <v>126</v>
      </c>
      <c r="M17" t="str">
        <f t="shared" si="0"/>
        <v>男円盤投</v>
      </c>
      <c r="N17" s="64" t="s">
        <v>281</v>
      </c>
      <c r="O17" t="s">
        <v>298</v>
      </c>
    </row>
    <row r="18" spans="1:15" x14ac:dyDescent="0.15">
      <c r="A18">
        <v>17</v>
      </c>
      <c r="B18" t="s">
        <v>125</v>
      </c>
      <c r="C18">
        <v>17</v>
      </c>
      <c r="D18" t="s">
        <v>151</v>
      </c>
      <c r="K18" t="s">
        <v>265</v>
      </c>
      <c r="L18" t="s">
        <v>127</v>
      </c>
      <c r="M18" t="str">
        <f t="shared" si="0"/>
        <v>男ﾊﾝﾏｰ投</v>
      </c>
      <c r="N18" s="64" t="s">
        <v>282</v>
      </c>
      <c r="O18" t="s">
        <v>298</v>
      </c>
    </row>
    <row r="19" spans="1:15" x14ac:dyDescent="0.15">
      <c r="A19">
        <v>18</v>
      </c>
      <c r="B19" t="s">
        <v>126</v>
      </c>
      <c r="C19">
        <v>18</v>
      </c>
      <c r="D19" t="s">
        <v>154</v>
      </c>
      <c r="K19" t="s">
        <v>265</v>
      </c>
      <c r="L19" t="s">
        <v>128</v>
      </c>
      <c r="M19" t="str">
        <f t="shared" si="0"/>
        <v>男やり投</v>
      </c>
      <c r="N19" s="64" t="s">
        <v>283</v>
      </c>
      <c r="O19" t="s">
        <v>298</v>
      </c>
    </row>
    <row r="20" spans="1:15" x14ac:dyDescent="0.15">
      <c r="A20">
        <v>19</v>
      </c>
      <c r="B20" t="s">
        <v>127</v>
      </c>
      <c r="C20">
        <v>19</v>
      </c>
      <c r="D20" t="s">
        <v>154</v>
      </c>
      <c r="K20" t="s">
        <v>257</v>
      </c>
      <c r="L20" t="s">
        <v>188</v>
      </c>
      <c r="M20" t="str">
        <f t="shared" si="0"/>
        <v>女100m</v>
      </c>
      <c r="N20" s="64" t="s">
        <v>284</v>
      </c>
      <c r="O20" t="s">
        <v>297</v>
      </c>
    </row>
    <row r="21" spans="1:15" x14ac:dyDescent="0.15">
      <c r="A21">
        <v>20</v>
      </c>
      <c r="B21" t="s">
        <v>128</v>
      </c>
      <c r="C21">
        <v>20</v>
      </c>
      <c r="D21" t="s">
        <v>150</v>
      </c>
      <c r="K21" t="s">
        <v>257</v>
      </c>
      <c r="L21" t="s">
        <v>189</v>
      </c>
      <c r="M21" t="str">
        <f t="shared" si="0"/>
        <v>女200m</v>
      </c>
      <c r="N21" s="64" t="s">
        <v>267</v>
      </c>
      <c r="O21" t="s">
        <v>297</v>
      </c>
    </row>
    <row r="22" spans="1:15" x14ac:dyDescent="0.15">
      <c r="A22">
        <v>21</v>
      </c>
      <c r="B22" t="s">
        <v>167</v>
      </c>
      <c r="C22">
        <v>21</v>
      </c>
      <c r="D22" t="s">
        <v>177</v>
      </c>
      <c r="K22" t="s">
        <v>257</v>
      </c>
      <c r="L22" t="s">
        <v>195</v>
      </c>
      <c r="M22" t="str">
        <f t="shared" si="0"/>
        <v>女400m</v>
      </c>
      <c r="N22" s="64" t="s">
        <v>285</v>
      </c>
      <c r="O22" t="s">
        <v>297</v>
      </c>
    </row>
    <row r="23" spans="1:15" x14ac:dyDescent="0.15">
      <c r="A23">
        <v>22</v>
      </c>
      <c r="B23" t="s">
        <v>168</v>
      </c>
      <c r="C23">
        <v>22</v>
      </c>
      <c r="D23" t="s">
        <v>177</v>
      </c>
      <c r="K23" t="s">
        <v>257</v>
      </c>
      <c r="L23" t="s">
        <v>190</v>
      </c>
      <c r="M23" t="str">
        <f t="shared" si="0"/>
        <v>女800m</v>
      </c>
      <c r="N23" s="64" t="s">
        <v>269</v>
      </c>
      <c r="O23" t="s">
        <v>297</v>
      </c>
    </row>
    <row r="24" spans="1:15" x14ac:dyDescent="0.15">
      <c r="A24">
        <v>23</v>
      </c>
      <c r="B24" t="s">
        <v>169</v>
      </c>
      <c r="C24">
        <v>23</v>
      </c>
      <c r="D24" t="s">
        <v>177</v>
      </c>
      <c r="K24" t="s">
        <v>257</v>
      </c>
      <c r="L24" t="s">
        <v>191</v>
      </c>
      <c r="M24" t="str">
        <f t="shared" si="0"/>
        <v>女1500m</v>
      </c>
      <c r="N24" s="64" t="s">
        <v>286</v>
      </c>
      <c r="O24" t="s">
        <v>297</v>
      </c>
    </row>
    <row r="25" spans="1:15" x14ac:dyDescent="0.15">
      <c r="A25">
        <v>24</v>
      </c>
      <c r="B25" t="s">
        <v>170</v>
      </c>
      <c r="C25">
        <v>24</v>
      </c>
      <c r="D25" t="s">
        <v>177</v>
      </c>
      <c r="K25" t="s">
        <v>257</v>
      </c>
      <c r="L25" t="s">
        <v>196</v>
      </c>
      <c r="M25" t="str">
        <f t="shared" si="0"/>
        <v>女3000m</v>
      </c>
      <c r="N25" s="64" t="s">
        <v>287</v>
      </c>
      <c r="O25" t="s">
        <v>297</v>
      </c>
    </row>
    <row r="26" spans="1:15" x14ac:dyDescent="0.15">
      <c r="A26">
        <v>25</v>
      </c>
      <c r="B26" t="s">
        <v>171</v>
      </c>
      <c r="C26">
        <v>25</v>
      </c>
      <c r="D26" t="s">
        <v>177</v>
      </c>
      <c r="K26" t="s">
        <v>257</v>
      </c>
      <c r="L26" t="s">
        <v>197</v>
      </c>
      <c r="M26" t="str">
        <f t="shared" si="0"/>
        <v>女100mH</v>
      </c>
      <c r="N26" s="64" t="s">
        <v>288</v>
      </c>
      <c r="O26" t="s">
        <v>297</v>
      </c>
    </row>
    <row r="27" spans="1:15" x14ac:dyDescent="0.15">
      <c r="A27">
        <v>26</v>
      </c>
      <c r="B27" t="s">
        <v>178</v>
      </c>
      <c r="C27">
        <v>26</v>
      </c>
      <c r="D27" t="s">
        <v>177</v>
      </c>
      <c r="K27" t="s">
        <v>257</v>
      </c>
      <c r="L27" t="s">
        <v>194</v>
      </c>
      <c r="M27" t="str">
        <f t="shared" si="0"/>
        <v>女400mH</v>
      </c>
      <c r="N27" s="64" t="s">
        <v>289</v>
      </c>
      <c r="O27" t="s">
        <v>297</v>
      </c>
    </row>
    <row r="28" spans="1:15" x14ac:dyDescent="0.15">
      <c r="A28">
        <v>27</v>
      </c>
      <c r="B28" t="s">
        <v>179</v>
      </c>
      <c r="C28">
        <v>27</v>
      </c>
      <c r="D28" t="s">
        <v>177</v>
      </c>
      <c r="K28" t="s">
        <v>257</v>
      </c>
      <c r="L28" t="s">
        <v>199</v>
      </c>
      <c r="M28" t="str">
        <f t="shared" si="0"/>
        <v>女5000mW</v>
      </c>
      <c r="N28" s="64" t="s">
        <v>290</v>
      </c>
      <c r="O28" t="s">
        <v>297</v>
      </c>
    </row>
    <row r="29" spans="1:15" x14ac:dyDescent="0.15">
      <c r="A29">
        <v>28</v>
      </c>
      <c r="B29" t="s">
        <v>180</v>
      </c>
      <c r="C29">
        <v>28</v>
      </c>
      <c r="D29" t="s">
        <v>177</v>
      </c>
      <c r="K29" t="s">
        <v>257</v>
      </c>
      <c r="L29" t="s">
        <v>121</v>
      </c>
      <c r="M29" t="str">
        <f t="shared" si="0"/>
        <v>女棒高跳</v>
      </c>
      <c r="N29" s="64" t="s">
        <v>291</v>
      </c>
      <c r="O29" t="s">
        <v>299</v>
      </c>
    </row>
    <row r="30" spans="1:15" x14ac:dyDescent="0.15">
      <c r="A30">
        <v>29</v>
      </c>
      <c r="B30" t="s">
        <v>181</v>
      </c>
      <c r="C30">
        <v>29</v>
      </c>
      <c r="D30" t="s">
        <v>177</v>
      </c>
      <c r="K30" t="s">
        <v>257</v>
      </c>
      <c r="L30" t="s">
        <v>122</v>
      </c>
      <c r="M30" t="str">
        <f t="shared" si="0"/>
        <v>女走高跳</v>
      </c>
      <c r="N30" s="64" t="s">
        <v>292</v>
      </c>
      <c r="O30" t="s">
        <v>299</v>
      </c>
    </row>
    <row r="31" spans="1:15" x14ac:dyDescent="0.15">
      <c r="A31">
        <v>30</v>
      </c>
      <c r="B31" t="s">
        <v>182</v>
      </c>
      <c r="C31">
        <v>30</v>
      </c>
      <c r="D31" t="s">
        <v>177</v>
      </c>
      <c r="K31" t="s">
        <v>257</v>
      </c>
      <c r="L31" t="s">
        <v>123</v>
      </c>
      <c r="M31" t="str">
        <f t="shared" si="0"/>
        <v>女走幅跳</v>
      </c>
      <c r="N31" s="64" t="s">
        <v>278</v>
      </c>
      <c r="O31" t="s">
        <v>299</v>
      </c>
    </row>
    <row r="32" spans="1:15" x14ac:dyDescent="0.15">
      <c r="A32">
        <v>31</v>
      </c>
      <c r="B32" t="s">
        <v>183</v>
      </c>
      <c r="C32">
        <v>31</v>
      </c>
      <c r="D32" t="s">
        <v>177</v>
      </c>
      <c r="K32" t="s">
        <v>257</v>
      </c>
      <c r="L32" t="s">
        <v>124</v>
      </c>
      <c r="M32" t="str">
        <f t="shared" si="0"/>
        <v>女三段跳</v>
      </c>
      <c r="N32" s="64" t="s">
        <v>279</v>
      </c>
      <c r="O32" t="s">
        <v>299</v>
      </c>
    </row>
    <row r="33" spans="1:15" x14ac:dyDescent="0.15">
      <c r="A33">
        <v>32</v>
      </c>
      <c r="B33" t="s">
        <v>184</v>
      </c>
      <c r="C33">
        <v>32</v>
      </c>
      <c r="D33" t="s">
        <v>177</v>
      </c>
      <c r="K33" t="s">
        <v>257</v>
      </c>
      <c r="L33" t="s">
        <v>125</v>
      </c>
      <c r="M33" t="str">
        <f t="shared" si="0"/>
        <v>女砲丸投</v>
      </c>
      <c r="N33" s="64" t="s">
        <v>293</v>
      </c>
      <c r="O33" t="s">
        <v>299</v>
      </c>
    </row>
    <row r="34" spans="1:15" x14ac:dyDescent="0.15">
      <c r="A34">
        <v>33</v>
      </c>
      <c r="B34" t="s">
        <v>185</v>
      </c>
      <c r="C34">
        <v>33</v>
      </c>
      <c r="D34" t="s">
        <v>177</v>
      </c>
      <c r="K34" t="s">
        <v>257</v>
      </c>
      <c r="L34" t="s">
        <v>126</v>
      </c>
      <c r="M34" t="str">
        <f t="shared" si="0"/>
        <v>女円盤投</v>
      </c>
      <c r="N34" s="64" t="s">
        <v>294</v>
      </c>
      <c r="O34" t="s">
        <v>299</v>
      </c>
    </row>
    <row r="35" spans="1:15" x14ac:dyDescent="0.15">
      <c r="A35">
        <v>34</v>
      </c>
      <c r="B35" t="s">
        <v>186</v>
      </c>
      <c r="C35">
        <v>34</v>
      </c>
      <c r="D35" t="s">
        <v>177</v>
      </c>
      <c r="K35" t="s">
        <v>257</v>
      </c>
      <c r="L35" t="s">
        <v>127</v>
      </c>
      <c r="M35" t="str">
        <f t="shared" si="0"/>
        <v>女ﾊﾝﾏｰ投</v>
      </c>
      <c r="N35" s="64" t="s">
        <v>295</v>
      </c>
      <c r="O35" t="s">
        <v>299</v>
      </c>
    </row>
    <row r="36" spans="1:15" x14ac:dyDescent="0.15">
      <c r="A36">
        <v>35</v>
      </c>
      <c r="B36" t="s">
        <v>187</v>
      </c>
      <c r="C36">
        <v>35</v>
      </c>
      <c r="D36" t="s">
        <v>177</v>
      </c>
      <c r="K36" t="s">
        <v>257</v>
      </c>
      <c r="L36" t="s">
        <v>128</v>
      </c>
      <c r="M36" t="str">
        <f t="shared" si="0"/>
        <v>女やり投</v>
      </c>
      <c r="N36" s="64" t="s">
        <v>296</v>
      </c>
      <c r="O36" t="s">
        <v>299</v>
      </c>
    </row>
    <row r="37" spans="1:15" x14ac:dyDescent="0.15">
      <c r="A37">
        <v>36</v>
      </c>
      <c r="B37" t="s">
        <v>172</v>
      </c>
      <c r="C37">
        <v>36</v>
      </c>
      <c r="D37" t="s">
        <v>177</v>
      </c>
    </row>
    <row r="38" spans="1:15" x14ac:dyDescent="0.15">
      <c r="A38">
        <v>37</v>
      </c>
      <c r="B38" t="s">
        <v>173</v>
      </c>
      <c r="C38">
        <v>37</v>
      </c>
      <c r="D38" t="s">
        <v>177</v>
      </c>
    </row>
    <row r="39" spans="1:15" x14ac:dyDescent="0.15">
      <c r="A39">
        <v>38</v>
      </c>
      <c r="B39" t="s">
        <v>174</v>
      </c>
      <c r="C39">
        <v>38</v>
      </c>
      <c r="D39" t="s">
        <v>177</v>
      </c>
    </row>
    <row r="40" spans="1:15" x14ac:dyDescent="0.15">
      <c r="A40">
        <v>39</v>
      </c>
      <c r="B40" t="s">
        <v>175</v>
      </c>
      <c r="C40">
        <v>39</v>
      </c>
      <c r="D40" t="s">
        <v>177</v>
      </c>
    </row>
    <row r="41" spans="1:15" x14ac:dyDescent="0.15">
      <c r="A41">
        <v>40</v>
      </c>
      <c r="B41" t="s">
        <v>176</v>
      </c>
      <c r="C41">
        <v>40</v>
      </c>
      <c r="D41" t="s">
        <v>177</v>
      </c>
    </row>
  </sheetData>
  <sheetProtection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初期設定</vt:lpstr>
      <vt:lpstr>入力</vt:lpstr>
      <vt:lpstr>申込書</vt:lpstr>
      <vt:lpstr>男子選手</vt:lpstr>
      <vt:lpstr>女子選手</vt:lpstr>
      <vt:lpstr>男子選手追加</vt:lpstr>
      <vt:lpstr>女子選手追加</vt:lpstr>
      <vt:lpstr>学校番号</vt:lpstr>
      <vt:lpstr>種目</vt:lpstr>
      <vt:lpstr>作業用</vt:lpstr>
      <vt:lpstr>CSV</vt:lpstr>
      <vt:lpstr>作業領域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北脇　剛</dc:creator>
  <cp:lastModifiedBy>古川 裕士</cp:lastModifiedBy>
  <cp:lastPrinted>2025-03-18T07:14:30Z</cp:lastPrinted>
  <dcterms:created xsi:type="dcterms:W3CDTF">2019-10-25T01:41:18Z</dcterms:created>
  <dcterms:modified xsi:type="dcterms:W3CDTF">2026-02-19T04:51:58Z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2faf77-e210-46e3-a9de-faa627f4c623_Enabled">
    <vt:lpwstr>true</vt:lpwstr>
  </property>
  <property fmtid="{D5CDD505-2E9C-101B-9397-08002B2CF9AE}" pid="3" name="MSIP_Label_212faf77-e210-46e3-a9de-faa627f4c623_SetDate">
    <vt:lpwstr>2026-02-18T00:47:59Z</vt:lpwstr>
  </property>
  <property fmtid="{D5CDD505-2E9C-101B-9397-08002B2CF9AE}" pid="4" name="MSIP_Label_212faf77-e210-46e3-a9de-faa627f4c623_Method">
    <vt:lpwstr>Standard</vt:lpwstr>
  </property>
  <property fmtid="{D5CDD505-2E9C-101B-9397-08002B2CF9AE}" pid="5" name="MSIP_Label_212faf77-e210-46e3-a9de-faa627f4c623_Name">
    <vt:lpwstr>公開</vt:lpwstr>
  </property>
  <property fmtid="{D5CDD505-2E9C-101B-9397-08002B2CF9AE}" pid="6" name="MSIP_Label_212faf77-e210-46e3-a9de-faa627f4c623_SiteId">
    <vt:lpwstr>7d2ad8f5-2697-4ed4-8bca-ed85795b6108</vt:lpwstr>
  </property>
  <property fmtid="{D5CDD505-2E9C-101B-9397-08002B2CF9AE}" pid="7" name="MSIP_Label_212faf77-e210-46e3-a9de-faa627f4c623_ActionId">
    <vt:lpwstr>b0b95814-1725-4ae7-b66b-898fb37d1b2a</vt:lpwstr>
  </property>
  <property fmtid="{D5CDD505-2E9C-101B-9397-08002B2CF9AE}" pid="8" name="MSIP_Label_212faf77-e210-46e3-a9de-faa627f4c623_ContentBits">
    <vt:lpwstr>0</vt:lpwstr>
  </property>
  <property fmtid="{D5CDD505-2E9C-101B-9397-08002B2CF9AE}" pid="9" name="MSIP_Label_212faf77-e210-46e3-a9de-faa627f4c623_Tag">
    <vt:lpwstr>10, 3, 0, 1</vt:lpwstr>
  </property>
</Properties>
</file>