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3040" windowHeight="9120" activeTab="0"/>
  </bookViews>
  <sheets>
    <sheet name="entry_1" sheetId="1" r:id="rId1"/>
    <sheet name="entry_2" sheetId="2" r:id="rId2"/>
    <sheet name="MAT_CSV" sheetId="3" r:id="rId3"/>
    <sheet name="print_out" sheetId="4" r:id="rId4"/>
    <sheet name="DATA" sheetId="5" r:id="rId5"/>
  </sheets>
  <externalReferences>
    <externalReference r:id="rId8"/>
  </externalReferences>
  <definedNames>
    <definedName name="awaji" localSheetId="0">'entry_1'!$N$214</definedName>
    <definedName name="code">'DATA'!$A$2:$E$17</definedName>
    <definedName name="CUP">'[1]日清CUP'!$A$2:$C$1000</definedName>
    <definedName name="hansink" localSheetId="0">'entry_1'!#REF!</definedName>
    <definedName name="hansinm" localSheetId="0">'entry_1'!#REF!</definedName>
    <definedName name="hokuban" localSheetId="0">'entry_1'!#REF!</definedName>
    <definedName name="_xlnm.Print_Area" localSheetId="4">'DATA'!$A$1:$E$14</definedName>
    <definedName name="_xlnm.Print_Area" localSheetId="0">'entry_1'!$A$1:$N$19</definedName>
    <definedName name="_xlnm.Print_Area" localSheetId="1">'entry_2'!$A$1:$S$126</definedName>
    <definedName name="_xlnm.Print_Area" localSheetId="3">'print_out'!$A$5:$O$149</definedName>
    <definedName name="_xlnm.Print_Titles" localSheetId="3">'print_out'!$5:$8</definedName>
    <definedName name="seiban" localSheetId="0">'entry_1'!#REF!</definedName>
    <definedName name="tajima" localSheetId="0">'entry_1'!$N$194</definedName>
    <definedName name="tanba" localSheetId="0">'entry_1'!#REF!</definedName>
    <definedName name="touban" localSheetId="0">'entry_1'!#REF!</definedName>
  </definedNames>
  <calcPr fullCalcOnLoad="1"/>
</workbook>
</file>

<file path=xl/comments1.xml><?xml version="1.0" encoding="utf-8"?>
<comments xmlns="http://schemas.openxmlformats.org/spreadsheetml/2006/main">
  <authors>
    <author>yotuka</author>
  </authors>
  <commentList>
    <comment ref="D6" authorId="0">
      <text>
        <r>
          <rPr>
            <b/>
            <sz val="9"/>
            <rFont val="ＭＳ Ｐゴシック"/>
            <family val="3"/>
          </rPr>
          <t>学校番号: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▼ ドロップダウンリストより選択してください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緊急連絡先:
例:090-1234-5678(ハイフン要）
</t>
        </r>
        <r>
          <rPr>
            <b/>
            <sz val="11"/>
            <rFont val="ＭＳ Ｐゴシック"/>
            <family val="3"/>
          </rPr>
          <t>申込責任者の携帯電話もしくは自宅の電話番号を入力
してください</t>
        </r>
      </text>
    </comment>
    <comment ref="D14" authorId="0">
      <text>
        <r>
          <rPr>
            <b/>
            <sz val="9"/>
            <rFont val="ＭＳ Ｐゴシック"/>
            <family val="3"/>
          </rPr>
          <t>審判員: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１名以上の協力審判員を入力してください</t>
        </r>
      </text>
    </comment>
  </commentList>
</comments>
</file>

<file path=xl/sharedStrings.xml><?xml version="1.0" encoding="utf-8"?>
<sst xmlns="http://schemas.openxmlformats.org/spreadsheetml/2006/main" count="1065" uniqueCount="1016">
  <si>
    <t>姓</t>
  </si>
  <si>
    <t>名</t>
  </si>
  <si>
    <t>姓ﾌﾘｶﾞﾅ</t>
  </si>
  <si>
    <t>名ﾌﾘｶﾞﾅ</t>
  </si>
  <si>
    <t>学年</t>
  </si>
  <si>
    <t>性別</t>
  </si>
  <si>
    <t>種目１</t>
  </si>
  <si>
    <t>秒
ｍ</t>
  </si>
  <si>
    <t>種目数</t>
  </si>
  <si>
    <t>神戸</t>
  </si>
  <si>
    <t>男</t>
  </si>
  <si>
    <t>女</t>
  </si>
  <si>
    <t>№</t>
  </si>
  <si>
    <t/>
  </si>
  <si>
    <t>走高跳</t>
  </si>
  <si>
    <t>〔阪神地区〕</t>
  </si>
  <si>
    <t>県尼崎</t>
  </si>
  <si>
    <t>市尼崎</t>
  </si>
  <si>
    <t>尼崎西</t>
  </si>
  <si>
    <t>尼崎北</t>
  </si>
  <si>
    <t>尼崎稲園</t>
  </si>
  <si>
    <t>尼崎小田</t>
  </si>
  <si>
    <t>武庫荘総合</t>
  </si>
  <si>
    <t>園田</t>
  </si>
  <si>
    <t>百合</t>
  </si>
  <si>
    <t>県西宮</t>
  </si>
  <si>
    <t>市西宮</t>
  </si>
  <si>
    <t>西宮東</t>
  </si>
  <si>
    <t>西宮南</t>
  </si>
  <si>
    <t>西宮北</t>
  </si>
  <si>
    <t>鳴尾</t>
  </si>
  <si>
    <t>西宮今津</t>
  </si>
  <si>
    <t>西宮甲山</t>
  </si>
  <si>
    <t>武庫川大附</t>
  </si>
  <si>
    <t>県伊丹</t>
  </si>
  <si>
    <t>市伊丹</t>
  </si>
  <si>
    <t>伊丹西</t>
  </si>
  <si>
    <t>伊丹北</t>
  </si>
  <si>
    <t>川西緑台</t>
  </si>
  <si>
    <t>川西明峰</t>
  </si>
  <si>
    <t>川西北陵</t>
  </si>
  <si>
    <t>猪名川</t>
  </si>
  <si>
    <t>宝塚</t>
  </si>
  <si>
    <t>宝塚東</t>
  </si>
  <si>
    <t>宝塚西</t>
  </si>
  <si>
    <t>宝塚北</t>
  </si>
  <si>
    <t>小林聖心</t>
  </si>
  <si>
    <t>甲南</t>
  </si>
  <si>
    <t>〔神戸地区〕</t>
  </si>
  <si>
    <t>東灘</t>
  </si>
  <si>
    <t>灘</t>
  </si>
  <si>
    <t>御影</t>
  </si>
  <si>
    <t>六甲</t>
  </si>
  <si>
    <t>海星</t>
  </si>
  <si>
    <t>松蔭</t>
  </si>
  <si>
    <t>葺合</t>
  </si>
  <si>
    <t>神戸龍谷</t>
  </si>
  <si>
    <t>神戸第一</t>
  </si>
  <si>
    <t>神港学園</t>
  </si>
  <si>
    <t>親和</t>
  </si>
  <si>
    <t>神戸北</t>
  </si>
  <si>
    <t>神戸甲北</t>
  </si>
  <si>
    <t>兵庫工</t>
  </si>
  <si>
    <t>夢野台</t>
  </si>
  <si>
    <t>兵庫</t>
  </si>
  <si>
    <t>村野工</t>
  </si>
  <si>
    <t>長田</t>
  </si>
  <si>
    <t>神戸星城</t>
  </si>
  <si>
    <t>育英</t>
  </si>
  <si>
    <t>滝川</t>
  </si>
  <si>
    <t>須磨学園</t>
  </si>
  <si>
    <t>須磨東</t>
  </si>
  <si>
    <t>須磨友が丘</t>
  </si>
  <si>
    <t>北須磨</t>
  </si>
  <si>
    <t>舞子</t>
  </si>
  <si>
    <t>星陵</t>
  </si>
  <si>
    <t>愛徳</t>
  </si>
  <si>
    <t>神戸高専</t>
  </si>
  <si>
    <t>伊川谷</t>
  </si>
  <si>
    <t>伊川谷北</t>
  </si>
  <si>
    <t>神戸高塚</t>
  </si>
  <si>
    <t>滝川第二</t>
  </si>
  <si>
    <t>明石</t>
  </si>
  <si>
    <t>明石南</t>
  </si>
  <si>
    <t>明石北</t>
  </si>
  <si>
    <t>明石西</t>
  </si>
  <si>
    <t>明石清水</t>
  </si>
  <si>
    <t>明石城西</t>
  </si>
  <si>
    <t>明石高専</t>
  </si>
  <si>
    <t>県農</t>
  </si>
  <si>
    <t>東播工</t>
  </si>
  <si>
    <t>加古川東</t>
  </si>
  <si>
    <t>加古川西</t>
  </si>
  <si>
    <t>加古川北</t>
  </si>
  <si>
    <t>加古川南</t>
  </si>
  <si>
    <t>高砂</t>
  </si>
  <si>
    <t>高砂南</t>
  </si>
  <si>
    <t>松陽</t>
  </si>
  <si>
    <t>白陵</t>
  </si>
  <si>
    <t>東播磨</t>
  </si>
  <si>
    <t>播磨南</t>
  </si>
  <si>
    <t>三木</t>
  </si>
  <si>
    <t>三木東</t>
  </si>
  <si>
    <t>三木北</t>
  </si>
  <si>
    <t>吉川</t>
  </si>
  <si>
    <t>小野</t>
  </si>
  <si>
    <t>小野工</t>
  </si>
  <si>
    <t>社</t>
  </si>
  <si>
    <t>西脇</t>
  </si>
  <si>
    <t>西脇工</t>
  </si>
  <si>
    <t>多可</t>
  </si>
  <si>
    <t>北条</t>
  </si>
  <si>
    <t>播磨農</t>
  </si>
  <si>
    <t>姫路別所</t>
  </si>
  <si>
    <t>姫路東</t>
  </si>
  <si>
    <t>賢明</t>
  </si>
  <si>
    <t>姫路工</t>
  </si>
  <si>
    <t>姫路西</t>
  </si>
  <si>
    <t>姫路</t>
  </si>
  <si>
    <t>東洋大姫路</t>
  </si>
  <si>
    <t>琴丘</t>
  </si>
  <si>
    <t>姫路商</t>
  </si>
  <si>
    <t>飾磨</t>
  </si>
  <si>
    <t>飾磨工</t>
  </si>
  <si>
    <t>姫路南</t>
  </si>
  <si>
    <t>網干</t>
  </si>
  <si>
    <t>姫路飾西</t>
  </si>
  <si>
    <t>香寺</t>
  </si>
  <si>
    <t>日ノ本</t>
  </si>
  <si>
    <t>福崎</t>
  </si>
  <si>
    <t>市川</t>
  </si>
  <si>
    <t>神崎</t>
  </si>
  <si>
    <t>夢前</t>
  </si>
  <si>
    <t>家島</t>
  </si>
  <si>
    <t>太子</t>
  </si>
  <si>
    <t>龍野</t>
  </si>
  <si>
    <t>相生</t>
  </si>
  <si>
    <t>相生産</t>
  </si>
  <si>
    <t>赤穂</t>
  </si>
  <si>
    <t>上郡</t>
  </si>
  <si>
    <t>佐用</t>
  </si>
  <si>
    <t>山崎</t>
  </si>
  <si>
    <t>伊和</t>
  </si>
  <si>
    <t>千種</t>
  </si>
  <si>
    <t>〔丹有地区〕</t>
  </si>
  <si>
    <t>北摂三田</t>
  </si>
  <si>
    <t>有馬</t>
  </si>
  <si>
    <t>三田松聖</t>
  </si>
  <si>
    <t>篠山鳳鳴</t>
  </si>
  <si>
    <t>篠山産</t>
  </si>
  <si>
    <t>柏原</t>
  </si>
  <si>
    <t>氷上</t>
  </si>
  <si>
    <t>氷上西</t>
  </si>
  <si>
    <t>三田西陵</t>
  </si>
  <si>
    <t>三田祥雲館</t>
  </si>
  <si>
    <t>〔但馬地区〕</t>
  </si>
  <si>
    <t>生野</t>
  </si>
  <si>
    <t>和田山</t>
  </si>
  <si>
    <t>八鹿</t>
  </si>
  <si>
    <t>但馬農</t>
  </si>
  <si>
    <t>日高</t>
  </si>
  <si>
    <t>出石</t>
  </si>
  <si>
    <t>豊岡</t>
  </si>
  <si>
    <t>豊岡総合</t>
  </si>
  <si>
    <t>近畿大豊岡</t>
  </si>
  <si>
    <t>村岡</t>
  </si>
  <si>
    <t>香住</t>
  </si>
  <si>
    <t>浜坂</t>
  </si>
  <si>
    <t>生野学園</t>
  </si>
  <si>
    <t>〔淡路地区〕</t>
  </si>
  <si>
    <t>洲本</t>
  </si>
  <si>
    <t>洲本実</t>
  </si>
  <si>
    <t>淡路</t>
  </si>
  <si>
    <t>甲陽</t>
  </si>
  <si>
    <t>女学院</t>
  </si>
  <si>
    <t>仁川</t>
  </si>
  <si>
    <t>報徳</t>
  </si>
  <si>
    <t>甲子園</t>
  </si>
  <si>
    <t>甲南女</t>
  </si>
  <si>
    <t>神戸科技</t>
  </si>
  <si>
    <t>神戸弘陵</t>
  </si>
  <si>
    <t>神院大附</t>
  </si>
  <si>
    <t>常盤</t>
  </si>
  <si>
    <t>須磨ノ浦</t>
  </si>
  <si>
    <t>神戸国際附</t>
  </si>
  <si>
    <t>神戸朝鮮</t>
  </si>
  <si>
    <t>明石商</t>
  </si>
  <si>
    <t>淳心</t>
  </si>
  <si>
    <t>県立大附</t>
  </si>
  <si>
    <t>津名</t>
  </si>
  <si>
    <t>柳</t>
  </si>
  <si>
    <t>淡路三原</t>
  </si>
  <si>
    <t>登録
番号</t>
  </si>
  <si>
    <t>種目２</t>
  </si>
  <si>
    <t xml:space="preserve">分
</t>
  </si>
  <si>
    <t>記録会申込書(様式1）・申込データ作成プログラム</t>
  </si>
  <si>
    <t>砲丸投(6.00kg男)</t>
  </si>
  <si>
    <t>砲丸投(4.00kg女)</t>
  </si>
  <si>
    <t>やり投(男子)</t>
  </si>
  <si>
    <t>やり投(女子)</t>
  </si>
  <si>
    <t>100m</t>
  </si>
  <si>
    <t>3000m(女子)</t>
  </si>
  <si>
    <t>5000m(男子)</t>
  </si>
  <si>
    <t>①申込必要事項入力</t>
  </si>
  <si>
    <t>②個人種目エントリー入力</t>
  </si>
  <si>
    <t>〔東播地区〕</t>
  </si>
  <si>
    <t>〔西播地区〕</t>
  </si>
  <si>
    <t>658-0023</t>
  </si>
  <si>
    <t>神戸市東灘区深江浜町50</t>
  </si>
  <si>
    <t>078-452-9600</t>
  </si>
  <si>
    <t>658-0045</t>
  </si>
  <si>
    <t>神戸市東灘区御影石町4-1-1</t>
  </si>
  <si>
    <t>078-841-1501</t>
  </si>
  <si>
    <t>657-0804</t>
  </si>
  <si>
    <t>神戸市灘区城の下通1-5-１</t>
  </si>
  <si>
    <t>078-861-0434</t>
  </si>
  <si>
    <t>652-0863</t>
  </si>
  <si>
    <t>神戸市兵庫区和田宮通2-1-63</t>
  </si>
  <si>
    <t>078-671-1431</t>
  </si>
  <si>
    <t>651-1102</t>
  </si>
  <si>
    <t>神戸市北区山田町下谷上字中一里山9-107</t>
  </si>
  <si>
    <t>078-591-1331</t>
  </si>
  <si>
    <t>651-1332</t>
  </si>
  <si>
    <t>神戸市北区唐櫃台2-41-1</t>
  </si>
  <si>
    <t>078-981-0131</t>
  </si>
  <si>
    <t>651-1144</t>
  </si>
  <si>
    <t>神戸市北区大脇台9-1</t>
  </si>
  <si>
    <t>078-593-7291</t>
  </si>
  <si>
    <t>653-0801</t>
  </si>
  <si>
    <t>神戸市長田区房王寺町2-1-1</t>
  </si>
  <si>
    <t>078-691-1546</t>
  </si>
  <si>
    <t>653-0804</t>
  </si>
  <si>
    <t>神戸市長田区寺池町1-4-1</t>
  </si>
  <si>
    <t>078-691-1135</t>
  </si>
  <si>
    <t>653-0821</t>
  </si>
  <si>
    <t>神戸市長田区池田谷町2-5</t>
  </si>
  <si>
    <t>078-621-4101</t>
  </si>
  <si>
    <t>654-0152</t>
  </si>
  <si>
    <t>神戸市須磨区東落合1-1-1</t>
  </si>
  <si>
    <t>078-793-1616</t>
  </si>
  <si>
    <t>654-0142</t>
  </si>
  <si>
    <t>神戸市須磨区友が丘9-23</t>
  </si>
  <si>
    <t>078-792-7661</t>
  </si>
  <si>
    <t>神戸市須磨区友が丘1-1-5</t>
  </si>
  <si>
    <t>078-791-7881</t>
  </si>
  <si>
    <t>655-0038</t>
  </si>
  <si>
    <t>神戸市垂水区星陵台4-3-2</t>
  </si>
  <si>
    <t>078-707-6565</t>
  </si>
  <si>
    <t>655-0004</t>
  </si>
  <si>
    <t>神戸市垂水区学が丘3-2</t>
  </si>
  <si>
    <t>078-783-5151</t>
  </si>
  <si>
    <t>神戸市垂水区星陵台4-3-1</t>
  </si>
  <si>
    <t>078-707-6464</t>
  </si>
  <si>
    <t>651-2104</t>
  </si>
  <si>
    <t>神戸市西区伊川谷町長坂910-5</t>
  </si>
  <si>
    <t>078-974-5630</t>
  </si>
  <si>
    <t>651-2103</t>
  </si>
  <si>
    <t>神戸市西区学園西町6-1</t>
  </si>
  <si>
    <t>078-792-6902</t>
  </si>
  <si>
    <t>651-2277</t>
  </si>
  <si>
    <t>神戸市西区美賀多台9-1</t>
  </si>
  <si>
    <t>078-992-7000</t>
  </si>
  <si>
    <t>660-0804</t>
  </si>
  <si>
    <t>尼崎市北大物町18-1</t>
  </si>
  <si>
    <t>06-6401-0643</t>
  </si>
  <si>
    <t>661-0981</t>
  </si>
  <si>
    <t>尼崎市猪名寺3-1-1</t>
  </si>
  <si>
    <t>06-6422-0271</t>
  </si>
  <si>
    <t>660-0076</t>
  </si>
  <si>
    <t>尼崎市大島2-34-1</t>
  </si>
  <si>
    <t>06-6417-5021</t>
  </si>
  <si>
    <t>660-0802</t>
  </si>
  <si>
    <t>尼崎市長洲中通2-17-46</t>
  </si>
  <si>
    <t>06-6488-5335</t>
  </si>
  <si>
    <t>尼崎市長洲中通1-13-1</t>
  </si>
  <si>
    <t>06-6481-4841</t>
  </si>
  <si>
    <t>661-0035</t>
  </si>
  <si>
    <t>尼崎市武庫之荘8-31-1</t>
  </si>
  <si>
    <t>06-6431-5520</t>
  </si>
  <si>
    <t>662-0813</t>
  </si>
  <si>
    <t>西宮市上甲東園2ｰ4ｰ32</t>
  </si>
  <si>
    <t>0798-52-0185</t>
  </si>
  <si>
    <t>662-0082</t>
  </si>
  <si>
    <t>西宮市苦楽園二番町16-80</t>
  </si>
  <si>
    <t>0798-71-1301</t>
  </si>
  <si>
    <t>662-0004</t>
  </si>
  <si>
    <t>西宮市鷲林寺字剣谷10</t>
  </si>
  <si>
    <t>0798-74-2460</t>
  </si>
  <si>
    <t>663-8182</t>
  </si>
  <si>
    <t>西宮市学文殿町2-1-60</t>
  </si>
  <si>
    <t>0798-47-1324</t>
  </si>
  <si>
    <t>663-8141</t>
  </si>
  <si>
    <t>西宮市高須町2-1-43</t>
  </si>
  <si>
    <t>0798-45-2043</t>
  </si>
  <si>
    <t>663-8154</t>
  </si>
  <si>
    <t>西宮市浜甲子園4-1-5</t>
  </si>
  <si>
    <t>0798-45-1941</t>
  </si>
  <si>
    <t>659-0063</t>
  </si>
  <si>
    <t>芦屋市宮川町6-3</t>
  </si>
  <si>
    <t>0797-32-2325</t>
  </si>
  <si>
    <t>659-0031</t>
  </si>
  <si>
    <t>芦屋市新浜町1-2</t>
  </si>
  <si>
    <t>0797-35-5931</t>
  </si>
  <si>
    <t>664-0012</t>
  </si>
  <si>
    <t>伊丹市緑ヶ丘7-31-1</t>
  </si>
  <si>
    <t>072-782-2065</t>
  </si>
  <si>
    <t>664-0025</t>
  </si>
  <si>
    <t>伊丹市奥畑3-5</t>
  </si>
  <si>
    <t>072-777-3711</t>
  </si>
  <si>
    <t>664-0006</t>
  </si>
  <si>
    <t>072-779-4651</t>
  </si>
  <si>
    <t>665-0024</t>
  </si>
  <si>
    <t>宝塚市逆瀬台2-2-1</t>
  </si>
  <si>
    <t>0797-71-0345</t>
  </si>
  <si>
    <t>665-0871</t>
  </si>
  <si>
    <t>宝塚市中山五月台1-12-1</t>
  </si>
  <si>
    <t>0797-89-3751</t>
  </si>
  <si>
    <t>665-0025</t>
  </si>
  <si>
    <t>宝塚市ゆずり葉台1-1-1</t>
  </si>
  <si>
    <t>0797-73-4035</t>
  </si>
  <si>
    <t>665-0847</t>
  </si>
  <si>
    <t>宝塚市すみれガ丘4-1-1</t>
  </si>
  <si>
    <t>0797-86-3291</t>
  </si>
  <si>
    <t>666-0115</t>
  </si>
  <si>
    <t>川西市向陽台1-8</t>
  </si>
  <si>
    <t>072-793-0361</t>
  </si>
  <si>
    <t>666-0157</t>
  </si>
  <si>
    <t>川西市緑が丘2-14-1</t>
  </si>
  <si>
    <t>072-794-7411</t>
  </si>
  <si>
    <t>666-0006</t>
  </si>
  <si>
    <t>川西市萩原台西2-324</t>
  </si>
  <si>
    <t>072-757-8826</t>
  </si>
  <si>
    <t>669-1531</t>
  </si>
  <si>
    <t>三田市天神2-1-50</t>
  </si>
  <si>
    <t>079-563-2881</t>
  </si>
  <si>
    <t>669-1545</t>
  </si>
  <si>
    <t>三田市狭間が丘1-1-1</t>
  </si>
  <si>
    <t>079-563-6711</t>
  </si>
  <si>
    <t>669-1324</t>
  </si>
  <si>
    <t>三田市ゆりのき台3-4</t>
  </si>
  <si>
    <t>079-565-5287</t>
  </si>
  <si>
    <t>669-1337</t>
  </si>
  <si>
    <t>三田市学園1-1</t>
  </si>
  <si>
    <t>079-560-6080</t>
  </si>
  <si>
    <t>666-0233</t>
  </si>
  <si>
    <t>川辺郡猪名川町紫合字新林4-4</t>
  </si>
  <si>
    <t>072-766-0101</t>
  </si>
  <si>
    <t>669-2318</t>
  </si>
  <si>
    <t>079-552-0047</t>
  </si>
  <si>
    <t>669-2341</t>
  </si>
  <si>
    <t>079-552-1194</t>
  </si>
  <si>
    <t>669-2513</t>
  </si>
  <si>
    <t>079-557-0039</t>
  </si>
  <si>
    <t>669-3302</t>
  </si>
  <si>
    <t>丹波市柏原町東奥50</t>
  </si>
  <si>
    <t>0795-72-1166</t>
  </si>
  <si>
    <t>669-3811</t>
  </si>
  <si>
    <t>丹波市青垣町佐治378-3</t>
  </si>
  <si>
    <t>0795-87-0146</t>
  </si>
  <si>
    <t>669-4141</t>
  </si>
  <si>
    <t>丹波市春日町黒井77</t>
  </si>
  <si>
    <t>0795-74-0104</t>
  </si>
  <si>
    <t>673-8585</t>
  </si>
  <si>
    <t>明石市荷山町1744</t>
  </si>
  <si>
    <t>078-911-4376</t>
  </si>
  <si>
    <t>673-0001</t>
  </si>
  <si>
    <t>明石市明南町3-2-1</t>
  </si>
  <si>
    <t>078-923-3617</t>
  </si>
  <si>
    <t>674-0094</t>
  </si>
  <si>
    <t>明石市二見町西二見1642-1</t>
  </si>
  <si>
    <t>078-943-3350</t>
  </si>
  <si>
    <t>674-0053</t>
  </si>
  <si>
    <t>078-936-9100</t>
  </si>
  <si>
    <t>674-0074</t>
  </si>
  <si>
    <t>明石市魚住町清水630-1</t>
  </si>
  <si>
    <t>078-947-1182</t>
  </si>
  <si>
    <t>674-0062</t>
  </si>
  <si>
    <t>078-936-8495</t>
  </si>
  <si>
    <t>675-0039</t>
  </si>
  <si>
    <t>加古川市加古川町粟津232-2</t>
  </si>
  <si>
    <t>079-424-2726</t>
  </si>
  <si>
    <t>675-0037</t>
  </si>
  <si>
    <t>加古川市加古川町本町118</t>
  </si>
  <si>
    <t>079-424-2400</t>
  </si>
  <si>
    <t>675-0019</t>
  </si>
  <si>
    <t>079-426-6511</t>
  </si>
  <si>
    <t>675-0035</t>
  </si>
  <si>
    <t>加古川市加古川町友沢65-1</t>
  </si>
  <si>
    <t>079-421-2373</t>
  </si>
  <si>
    <t>675-0101</t>
  </si>
  <si>
    <t>加古川市平岡町新在家902-4</t>
  </si>
  <si>
    <t>079-424-3341</t>
  </si>
  <si>
    <t>675-0057</t>
  </si>
  <si>
    <t>079-432-6861</t>
  </si>
  <si>
    <t>676-0021</t>
  </si>
  <si>
    <t>高砂市高砂町朝日町2-5-1</t>
  </si>
  <si>
    <t>079-442-2371</t>
  </si>
  <si>
    <t>676-0025</t>
  </si>
  <si>
    <t>高砂市西畑2-1-12</t>
  </si>
  <si>
    <t>079-443-5900</t>
  </si>
  <si>
    <t>676-0082</t>
  </si>
  <si>
    <t>079-447-4021</t>
  </si>
  <si>
    <t>675-1127</t>
  </si>
  <si>
    <t>加古郡稲美町中一色594-2</t>
  </si>
  <si>
    <t>079-492-3111</t>
  </si>
  <si>
    <t>675-0163</t>
  </si>
  <si>
    <t>078-944-1157</t>
  </si>
  <si>
    <t>677-0054</t>
  </si>
  <si>
    <t>西脇市野村町1794-60</t>
  </si>
  <si>
    <t>0795-22-3566</t>
  </si>
  <si>
    <t>西脇市野村町1790</t>
  </si>
  <si>
    <t>0795-22-5506</t>
  </si>
  <si>
    <t>673-0402</t>
  </si>
  <si>
    <t>三木市加佐931</t>
  </si>
  <si>
    <t>0794-82-5001</t>
  </si>
  <si>
    <t>673-0434</t>
  </si>
  <si>
    <t>三木市別所町小林625-2</t>
  </si>
  <si>
    <t>0794-85-8000</t>
  </si>
  <si>
    <t>673-0521</t>
  </si>
  <si>
    <t>三木市志染町青山6-25</t>
  </si>
  <si>
    <t>0794-85-6781</t>
  </si>
  <si>
    <t>673-1129</t>
  </si>
  <si>
    <t>三木市吉川町渡瀬300-12</t>
  </si>
  <si>
    <t>0794-73-0068</t>
  </si>
  <si>
    <t>675-1375</t>
  </si>
  <si>
    <t>小野市西本町518</t>
  </si>
  <si>
    <t>0794-63-2007</t>
  </si>
  <si>
    <t>675-1335</t>
  </si>
  <si>
    <t>小野市片山町1034-1</t>
  </si>
  <si>
    <t>0794-63-1941</t>
  </si>
  <si>
    <t>675-2241</t>
  </si>
  <si>
    <t>加西市段下町847-5</t>
  </si>
  <si>
    <t>0790-48-2311</t>
  </si>
  <si>
    <t>675-2321</t>
  </si>
  <si>
    <t>加西市北条町東高室1236-1</t>
  </si>
  <si>
    <t>0790-42-1050</t>
  </si>
  <si>
    <t>673-1461</t>
  </si>
  <si>
    <t>加東市木梨1356-1</t>
  </si>
  <si>
    <t>0795-42-2055</t>
  </si>
  <si>
    <t>679-1105</t>
  </si>
  <si>
    <t>多可郡多可町中区東山553</t>
  </si>
  <si>
    <t>0795-32-3214</t>
  </si>
  <si>
    <t>670-0012</t>
  </si>
  <si>
    <t>079-285-1166</t>
  </si>
  <si>
    <t>670-0877</t>
  </si>
  <si>
    <t>姫路市北八代2-1-33</t>
  </si>
  <si>
    <t>079-281-6621</t>
  </si>
  <si>
    <t>672-8064</t>
  </si>
  <si>
    <t>姫路市飾磨区細江319</t>
  </si>
  <si>
    <t>079-235-1951</t>
  </si>
  <si>
    <t>671-1143</t>
  </si>
  <si>
    <t>姫路市大津区天満191-5</t>
  </si>
  <si>
    <t>079-236-1835</t>
  </si>
  <si>
    <t>671-1286</t>
  </si>
  <si>
    <t>姫路市網干区新在家259-1</t>
  </si>
  <si>
    <t>079-274-2012</t>
  </si>
  <si>
    <t>671-0223</t>
  </si>
  <si>
    <t>079-253-0755</t>
  </si>
  <si>
    <t>671-2216</t>
  </si>
  <si>
    <t>079-266-5355</t>
  </si>
  <si>
    <t>670-0983</t>
  </si>
  <si>
    <t>姫路市井ノ口468</t>
  </si>
  <si>
    <t>079-298-0437</t>
  </si>
  <si>
    <t>670-0871</t>
  </si>
  <si>
    <t>姫路市伊伝居600-1</t>
  </si>
  <si>
    <t>079-284-0111</t>
  </si>
  <si>
    <t>671-2103</t>
  </si>
  <si>
    <t>079-336-0039</t>
  </si>
  <si>
    <t>672-0102</t>
  </si>
  <si>
    <t>姫路市家島町宮1759-1</t>
  </si>
  <si>
    <t>079-325-0165</t>
  </si>
  <si>
    <t>679-2212</t>
  </si>
  <si>
    <t>神崎郡福崎町福田234-1</t>
  </si>
  <si>
    <t>0790-22-1200</t>
  </si>
  <si>
    <t>679-2415</t>
  </si>
  <si>
    <t>神崎郡神河町福本488-1</t>
  </si>
  <si>
    <t>0790-32-0209</t>
  </si>
  <si>
    <t>679-2163</t>
  </si>
  <si>
    <t>姫路市香寺町土師547</t>
  </si>
  <si>
    <t>079-232-0048</t>
  </si>
  <si>
    <t>678-0001</t>
  </si>
  <si>
    <t>相生市山手1-722-10</t>
  </si>
  <si>
    <t>0791-23-0800</t>
  </si>
  <si>
    <t>678-0062</t>
  </si>
  <si>
    <t>相生市千尋町10-50</t>
  </si>
  <si>
    <t>0791-22-0595</t>
  </si>
  <si>
    <t>679-4161</t>
  </si>
  <si>
    <t>たつの市龍野町日山554</t>
  </si>
  <si>
    <t>0791-62-0886</t>
  </si>
  <si>
    <t>678-0225</t>
  </si>
  <si>
    <t>赤穂市海浜町139</t>
  </si>
  <si>
    <t>0791-43-2151</t>
  </si>
  <si>
    <t>671-1532</t>
  </si>
  <si>
    <t>揖保郡太子町糸井字糸井池19</t>
  </si>
  <si>
    <t>079-277-0123</t>
  </si>
  <si>
    <t>678-1233</t>
  </si>
  <si>
    <t>赤穂郡上郡町大持207-1</t>
  </si>
  <si>
    <t>0791-52-0069</t>
  </si>
  <si>
    <t>678-1205</t>
  </si>
  <si>
    <t>赤穂郡上郡町光都3-11-1</t>
  </si>
  <si>
    <t>0791-58-0722</t>
  </si>
  <si>
    <t>679-5381</t>
  </si>
  <si>
    <t>0790-82-2434</t>
  </si>
  <si>
    <t>671-2570</t>
  </si>
  <si>
    <t>宍粟市山崎町加生340</t>
  </si>
  <si>
    <t>0790-62-1730</t>
  </si>
  <si>
    <t>671-4131</t>
  </si>
  <si>
    <t>宍粟市一宮町安積616-2</t>
  </si>
  <si>
    <t>0790-72-0240</t>
  </si>
  <si>
    <t>671-3201</t>
  </si>
  <si>
    <t>宍粟市千種町千草727-2</t>
  </si>
  <si>
    <t>0790-76-2033</t>
  </si>
  <si>
    <t>668-0042</t>
  </si>
  <si>
    <t>豊岡市京町12-91</t>
  </si>
  <si>
    <t>0796-22-2111</t>
  </si>
  <si>
    <t>668-0023</t>
  </si>
  <si>
    <t>豊岡市加広町6-68</t>
  </si>
  <si>
    <t>0796-22-7177</t>
  </si>
  <si>
    <t>669-6563</t>
  </si>
  <si>
    <t>美方郡香美町香住区矢田40-1</t>
  </si>
  <si>
    <t>0796-36-1181</t>
  </si>
  <si>
    <t>669-5395</t>
  </si>
  <si>
    <t>豊岡市日高町岩中1</t>
  </si>
  <si>
    <t>0796-42-1133</t>
  </si>
  <si>
    <t>668-0211</t>
  </si>
  <si>
    <t>豊岡市出石町下谷35-1</t>
  </si>
  <si>
    <t>0796-52-3131</t>
  </si>
  <si>
    <t>667-1311</t>
  </si>
  <si>
    <t>美方郡香美町村岡区村岡2931</t>
  </si>
  <si>
    <t>0796-94-0201</t>
  </si>
  <si>
    <t>669-6701</t>
  </si>
  <si>
    <t>美方郡新温泉町芦屋853-2</t>
  </si>
  <si>
    <t>0796-82-3174</t>
  </si>
  <si>
    <t>667-0031</t>
  </si>
  <si>
    <t>養父市八鹿町九鹿85</t>
  </si>
  <si>
    <t>079-662-2176</t>
  </si>
  <si>
    <t>667-0043</t>
  </si>
  <si>
    <t>079-662-6107</t>
  </si>
  <si>
    <t>679-3311</t>
  </si>
  <si>
    <t>079-679-3123</t>
  </si>
  <si>
    <t>669-5215</t>
  </si>
  <si>
    <t>079-672-3269</t>
  </si>
  <si>
    <t>656-0053</t>
  </si>
  <si>
    <t>洲本市上物部2-8-5</t>
  </si>
  <si>
    <t>0799-22-1550</t>
  </si>
  <si>
    <t>656-0012</t>
  </si>
  <si>
    <t>洲本市宇山2-8-65</t>
  </si>
  <si>
    <t>0799-22-1240</t>
  </si>
  <si>
    <t>656-2131</t>
  </si>
  <si>
    <t>淡路市志筑249-1</t>
  </si>
  <si>
    <t>0799-62-0071</t>
  </si>
  <si>
    <t>656-1711</t>
  </si>
  <si>
    <t>淡路市富島171-2</t>
  </si>
  <si>
    <t>0799-82-1137</t>
  </si>
  <si>
    <t>0799-42-0048</t>
  </si>
  <si>
    <t>姫路市本町68-70</t>
  </si>
  <si>
    <t>655-0013</t>
  </si>
  <si>
    <t>神戸市垂水区福田1-3-1</t>
  </si>
  <si>
    <t>078-709-9301</t>
  </si>
  <si>
    <t>661-0014</t>
  </si>
  <si>
    <t>尼崎市上ノ島町1-38-1</t>
  </si>
  <si>
    <t>06-6429-0169</t>
  </si>
  <si>
    <t>06-6491-7000</t>
  </si>
  <si>
    <t>656-0013</t>
  </si>
  <si>
    <t>0799-22-2552</t>
  </si>
  <si>
    <t>洲本市下加茂1-9-48</t>
  </si>
  <si>
    <t>679-3331</t>
  </si>
  <si>
    <t>079-679-3451</t>
  </si>
  <si>
    <t>668-0065</t>
  </si>
  <si>
    <t>0796-22-3786</t>
  </si>
  <si>
    <t>豊岡市戸牧100</t>
  </si>
  <si>
    <t>0796-22-4305</t>
  </si>
  <si>
    <t>669-1342</t>
  </si>
  <si>
    <t>三田市四ツ辻1430</t>
  </si>
  <si>
    <t>079-568-1001</t>
  </si>
  <si>
    <t>669-1535</t>
  </si>
  <si>
    <t>三田市南が丘2-13-65</t>
  </si>
  <si>
    <t>079-564-2291</t>
  </si>
  <si>
    <t>079-284-0331</t>
  </si>
  <si>
    <t>679-4002</t>
  </si>
  <si>
    <t>たつの市揖西町中垣内乙135番地乙 </t>
  </si>
  <si>
    <t>0791-66-0091</t>
  </si>
  <si>
    <t>姫路市夢前町戸倉566</t>
  </si>
  <si>
    <t>079-336-3333</t>
  </si>
  <si>
    <t>679-2395</t>
  </si>
  <si>
    <t>神崎郡市川町東川辺776-18</t>
  </si>
  <si>
    <t>0790-26-0751</t>
  </si>
  <si>
    <t>679-2151</t>
  </si>
  <si>
    <t>079-232-5578</t>
  </si>
  <si>
    <t>672-8031</t>
  </si>
  <si>
    <t>079-245-1121</t>
  </si>
  <si>
    <t>670-0012</t>
  </si>
  <si>
    <t>姫路市本町68</t>
  </si>
  <si>
    <t>079-222-3581</t>
  </si>
  <si>
    <t>姫路市本町68</t>
  </si>
  <si>
    <t>079-223-8456</t>
  </si>
  <si>
    <t>670-0083</t>
  </si>
  <si>
    <t>671-2201</t>
  </si>
  <si>
    <t>670-0964</t>
  </si>
  <si>
    <t>670-0052</t>
  </si>
  <si>
    <t>079-297-2753</t>
  </si>
  <si>
    <t>079-266-2626</t>
  </si>
  <si>
    <t>079-224-1711</t>
  </si>
  <si>
    <t>079-292-4925</t>
  </si>
  <si>
    <t>姫路市辻井9-1-10</t>
  </si>
  <si>
    <t>姫路市書写1699</t>
  </si>
  <si>
    <t>姫路市今宿668</t>
  </si>
  <si>
    <t>676-0827</t>
  </si>
  <si>
    <t>079-447-1675</t>
  </si>
  <si>
    <t>高砂市阿弥陀町阿弥陀2260</t>
  </si>
  <si>
    <t>674-0072</t>
  </si>
  <si>
    <t>674-8501</t>
  </si>
  <si>
    <t>078-918-5950</t>
  </si>
  <si>
    <t>078-946-6017</t>
  </si>
  <si>
    <t>明石市魚住町西岡679-3</t>
  </si>
  <si>
    <t>655-0017</t>
  </si>
  <si>
    <t>651-2276</t>
  </si>
  <si>
    <t>078-961-2381</t>
  </si>
  <si>
    <t>078-709-0255</t>
  </si>
  <si>
    <t>神戸市西区春日台6-23</t>
  </si>
  <si>
    <t>神戸市垂水区上高丸1-5-1</t>
  </si>
  <si>
    <t>655-0037</t>
  </si>
  <si>
    <t>651-2194</t>
  </si>
  <si>
    <t>078-7085-5353</t>
  </si>
  <si>
    <t>078-795-3311</t>
  </si>
  <si>
    <t>神戸市垂水区歌敷山3-6-49</t>
  </si>
  <si>
    <t>神戸市西区学園東町8-3</t>
  </si>
  <si>
    <t>655-0004</t>
  </si>
  <si>
    <t>神戸市垂水区学が丘5-1-1</t>
  </si>
  <si>
    <t>078-707-1001</t>
  </si>
  <si>
    <t>655-0884</t>
  </si>
  <si>
    <t>神戸市垂水区城が山4-2-1</t>
  </si>
  <si>
    <t>078-751-3291</t>
  </si>
  <si>
    <t>654-0131</t>
  </si>
  <si>
    <t>078-741-1501</t>
  </si>
  <si>
    <t>653-0824</t>
  </si>
  <si>
    <t>654-0113</t>
  </si>
  <si>
    <t>653-0052</t>
  </si>
  <si>
    <t>653-0855</t>
  </si>
  <si>
    <t>654-0007</t>
  </si>
  <si>
    <t>654-0009</t>
  </si>
  <si>
    <t>654-0052</t>
  </si>
  <si>
    <t>078-691-0561</t>
  </si>
  <si>
    <t>078-741-1860</t>
  </si>
  <si>
    <t>078-731-8015</t>
  </si>
  <si>
    <t>078-611-6001</t>
  </si>
  <si>
    <t>078-732-1625</t>
  </si>
  <si>
    <t>078-732-1968</t>
  </si>
  <si>
    <t>078-735-7111</t>
  </si>
  <si>
    <t>神戸市須磨区横尾9-5-1</t>
  </si>
  <si>
    <t>神戸市長田区池田上町92</t>
  </si>
  <si>
    <t>神戸市須磨区緑が丘1-12-1</t>
  </si>
  <si>
    <t>神戸市長田区海運町6-1-7</t>
  </si>
  <si>
    <t>神戸市長田区長尾町2-1-15</t>
  </si>
  <si>
    <t>神戸市須磨区宝田町2-1-1</t>
  </si>
  <si>
    <t>神戸市須磨区板宿町3-15-14</t>
  </si>
  <si>
    <t>神戸市須磨区行幸町2-7-3</t>
  </si>
  <si>
    <t>653-0003</t>
  </si>
  <si>
    <t>078-575-0230</t>
  </si>
  <si>
    <t>神戸市長田区五番町8-5</t>
  </si>
  <si>
    <t>652-0043</t>
  </si>
  <si>
    <t>078-579-2000</t>
  </si>
  <si>
    <t>神戸市兵庫区下山町3-16-1</t>
  </si>
  <si>
    <t>078-511-6004</t>
  </si>
  <si>
    <t>078-593-3535</t>
  </si>
  <si>
    <t>657-0805</t>
  </si>
  <si>
    <t>651-0054</t>
  </si>
  <si>
    <t>651-0052</t>
  </si>
  <si>
    <t>651-0058</t>
  </si>
  <si>
    <t>650-0003</t>
  </si>
  <si>
    <t>650-0006</t>
  </si>
  <si>
    <t>657-0022</t>
  </si>
  <si>
    <t>078-801-5601</t>
  </si>
  <si>
    <t>078-861-1105</t>
  </si>
  <si>
    <t>078-241-0076</t>
  </si>
  <si>
    <t>078-242-4811</t>
  </si>
  <si>
    <t>078-241-3135</t>
  </si>
  <si>
    <t>078-341-2133</t>
  </si>
  <si>
    <t>078-854-3800</t>
  </si>
  <si>
    <t>神戸市灘区青谷町2-7-1</t>
  </si>
  <si>
    <t>神戸市灘区青谷町3-4-47</t>
  </si>
  <si>
    <t>神戸市中央区野崎通1-1-1</t>
  </si>
  <si>
    <t>神戸市中央区中島通5-3-1</t>
  </si>
  <si>
    <t>神戸市中央区葺合町寺ヶ谷1</t>
  </si>
  <si>
    <t>神戸市中央区山本通4-19-20</t>
  </si>
  <si>
    <t>神戸市中央区諏訪山町6-1</t>
  </si>
  <si>
    <t>神戸市灘区土山町6-1</t>
  </si>
  <si>
    <t>657-0015</t>
  </si>
  <si>
    <t>078-871-4161</t>
  </si>
  <si>
    <t>神戸市灘区篠原伯母野山町2-4-1</t>
  </si>
  <si>
    <t>658-0001</t>
  </si>
  <si>
    <t>658-0082</t>
  </si>
  <si>
    <t>658-0032</t>
  </si>
  <si>
    <t>651-0072</t>
  </si>
  <si>
    <t>078-411-2531</t>
  </si>
  <si>
    <t>078-411-7234</t>
  </si>
  <si>
    <t>078-858-4000</t>
  </si>
  <si>
    <t>078-272-9900</t>
  </si>
  <si>
    <t>神戸市東灘区森北町5-6-1</t>
  </si>
  <si>
    <t>神戸市東灘区魚崎北町8-5-1</t>
  </si>
  <si>
    <t>神戸市東灘区向洋町中4-4</t>
  </si>
  <si>
    <t>神戸市中央区脇浜町1-4-70</t>
  </si>
  <si>
    <t>659-0011</t>
  </si>
  <si>
    <t>659-0096</t>
  </si>
  <si>
    <t>0797-31-0666</t>
  </si>
  <si>
    <t>0797-31-0551</t>
  </si>
  <si>
    <t>芦屋市六麓荘町16-18</t>
  </si>
  <si>
    <t>芦屋市山手町31-3</t>
  </si>
  <si>
    <t>665-0073</t>
  </si>
  <si>
    <t>宝塚市塔の町3-113</t>
  </si>
  <si>
    <t>0797-71-7321</t>
  </si>
  <si>
    <t>661-0012</t>
  </si>
  <si>
    <t>661-0974</t>
  </si>
  <si>
    <t>06-6428-2242</t>
  </si>
  <si>
    <t>06-6491-6298</t>
  </si>
  <si>
    <t>尼崎市南塚口町1-24-16</t>
  </si>
  <si>
    <t>尼崎市若王寺2-18-2</t>
  </si>
  <si>
    <t>662-0872</t>
  </si>
  <si>
    <t>663-8185</t>
  </si>
  <si>
    <t>0798-74-6711</t>
  </si>
  <si>
    <t>0798-47-6013</t>
  </si>
  <si>
    <t>西宮市高座町14-117</t>
  </si>
  <si>
    <t>西宮市古川町1-12</t>
  </si>
  <si>
    <t>662-0096</t>
  </si>
  <si>
    <t>662-8501</t>
  </si>
  <si>
    <t>662-0812</t>
  </si>
  <si>
    <t>663-8003</t>
  </si>
  <si>
    <t>663-8143</t>
  </si>
  <si>
    <t>663-8107</t>
  </si>
  <si>
    <t>664-0857</t>
  </si>
  <si>
    <t>0798-73-3011</t>
  </si>
  <si>
    <t>関学</t>
  </si>
  <si>
    <t>0798-51-0975</t>
  </si>
  <si>
    <t>0798-51-8570</t>
  </si>
  <si>
    <t>0798-51-3621</t>
  </si>
  <si>
    <t>0798-51-3021</t>
  </si>
  <si>
    <t>0798-47-6436</t>
  </si>
  <si>
    <t>0798-65-6100</t>
  </si>
  <si>
    <t>072-772-2040</t>
  </si>
  <si>
    <t>西宮市角石町3-138</t>
  </si>
  <si>
    <t>西宮市上ヶ原一番町1-155</t>
  </si>
  <si>
    <t>西宮市岡田山4-1</t>
  </si>
  <si>
    <t>西宮市甲東園2-13-9</t>
  </si>
  <si>
    <t>西宮市上大市5-28-19</t>
  </si>
  <si>
    <t>西宮市枝川町4-16</t>
  </si>
  <si>
    <t>西宮市瓦林町4-25</t>
  </si>
  <si>
    <t>伊丹市行基町4-1</t>
  </si>
  <si>
    <t>DB</t>
  </si>
  <si>
    <t>N1</t>
  </si>
  <si>
    <t>N2</t>
  </si>
  <si>
    <t>MC</t>
  </si>
  <si>
    <t>SC</t>
  </si>
  <si>
    <t>KC</t>
  </si>
  <si>
    <t>zk</t>
  </si>
  <si>
    <t>S1</t>
  </si>
  <si>
    <t>S2</t>
  </si>
  <si>
    <t>01T</t>
  </si>
  <si>
    <t>02F</t>
  </si>
  <si>
    <t>s1_data</t>
  </si>
  <si>
    <t>s2_data</t>
  </si>
  <si>
    <t>lenb</t>
  </si>
  <si>
    <t>ｺｰﾄﾞ</t>
  </si>
  <si>
    <t>種別</t>
  </si>
  <si>
    <t>種目名</t>
  </si>
  <si>
    <t>TFC</t>
  </si>
  <si>
    <t>MAT_CODE</t>
  </si>
  <si>
    <t>SX</t>
  </si>
  <si>
    <t>男子</t>
  </si>
  <si>
    <t>女子</t>
  </si>
  <si>
    <t>必要事項入力チェック</t>
  </si>
  <si>
    <t>登録番号</t>
  </si>
  <si>
    <t>氏名　学年</t>
  </si>
  <si>
    <t>申込種目１</t>
  </si>
  <si>
    <t>記録</t>
  </si>
  <si>
    <t>申込種目２</t>
  </si>
  <si>
    <t>ﾌﾘｶﾞﾅ</t>
  </si>
  <si>
    <t>印</t>
  </si>
  <si>
    <t>①学校番号</t>
  </si>
  <si>
    <t>②学校長名</t>
  </si>
  <si>
    <t>③申込責任者</t>
  </si>
  <si>
    <t>④緊急連絡先</t>
  </si>
  <si>
    <t>⑤審判員氏名</t>
  </si>
  <si>
    <t>＿学 校 名</t>
  </si>
  <si>
    <t>＿郵便番号</t>
  </si>
  <si>
    <t>＿所 在 地</t>
  </si>
  <si>
    <t>＿電話番号</t>
  </si>
  <si>
    <t>＿審判員氏名</t>
  </si>
  <si>
    <t>学校番号:</t>
  </si>
  <si>
    <t>学校名:</t>
  </si>
  <si>
    <t>郵便番号:</t>
  </si>
  <si>
    <t>電話番号:</t>
  </si>
  <si>
    <t>申込人数男子:</t>
  </si>
  <si>
    <t>申込人数女子:</t>
  </si>
  <si>
    <t>合計人数:</t>
  </si>
  <si>
    <t>所在地:</t>
  </si>
  <si>
    <t>学校長名:</t>
  </si>
  <si>
    <t>申込責任者:</t>
  </si>
  <si>
    <t>緊急連絡先:</t>
  </si>
  <si>
    <t>審判員氏名:</t>
  </si>
  <si>
    <t>種目別申込人数集計</t>
  </si>
  <si>
    <t>ﾄﾗｯｸ種目</t>
  </si>
  <si>
    <t>ﾌｨｰﾙﾄﾞ種目</t>
  </si>
  <si>
    <t>NO</t>
  </si>
  <si>
    <t>神戸鈴蘭台</t>
  </si>
  <si>
    <t>必要事項入力後、上のボタンをクリック(マクロ機能有効にしてください。)</t>
  </si>
  <si>
    <t>龍野北</t>
  </si>
  <si>
    <t>三田</t>
  </si>
  <si>
    <t>芦屋学園</t>
  </si>
  <si>
    <t>芦屋</t>
  </si>
  <si>
    <t>大岡学園</t>
  </si>
  <si>
    <t>芦国中等</t>
  </si>
  <si>
    <t>659-0031</t>
  </si>
  <si>
    <t>0797-38-2293</t>
  </si>
  <si>
    <t>須磨翔風</t>
  </si>
  <si>
    <t>県国際</t>
  </si>
  <si>
    <t>神戸商</t>
  </si>
  <si>
    <t>654-0155</t>
  </si>
  <si>
    <t>神戸市須磨区西落合1-1-5</t>
  </si>
  <si>
    <t>078-798-4155</t>
  </si>
  <si>
    <t>飾磨工多</t>
  </si>
  <si>
    <t>尼崎市口田中2-8-1</t>
  </si>
  <si>
    <t>661-0983</t>
  </si>
  <si>
    <t>六甲アイ</t>
  </si>
  <si>
    <t>山手</t>
  </si>
  <si>
    <t>神戸野田</t>
  </si>
  <si>
    <t>啓明</t>
  </si>
  <si>
    <t>県立視覚</t>
  </si>
  <si>
    <t>神戸聴覚</t>
  </si>
  <si>
    <t>たつの市新宮町芝田125-2</t>
  </si>
  <si>
    <t>姫路聴覚</t>
  </si>
  <si>
    <t>播磨特別</t>
  </si>
  <si>
    <t>篠山東雲</t>
  </si>
  <si>
    <t>尼崎双星</t>
  </si>
  <si>
    <t>神大附中等</t>
  </si>
  <si>
    <t>西脇北</t>
  </si>
  <si>
    <t xml:space="preserve">677-0014 </t>
  </si>
  <si>
    <t>西脇市郷瀬町669-32</t>
  </si>
  <si>
    <t>0795-22-5850</t>
  </si>
  <si>
    <t>658-0063</t>
  </si>
  <si>
    <t>078-811-0232</t>
  </si>
  <si>
    <t>661-0002</t>
  </si>
  <si>
    <t>尼崎市塚口町5-40-1</t>
  </si>
  <si>
    <t>06-6421-0132</t>
  </si>
  <si>
    <t>伊丹市鴻池7-2-1</t>
  </si>
  <si>
    <t>神戸市東灘区住吉山手5-11-1</t>
  </si>
  <si>
    <t>078-291-0771</t>
  </si>
  <si>
    <t>神戸市北区山田町小部妙賀山10-4</t>
  </si>
  <si>
    <t>明石市魚住町長坂寺1250</t>
  </si>
  <si>
    <t>加古川市東神吉町神吉1748-1</t>
  </si>
  <si>
    <t>加古川市野口町水足867-1</t>
  </si>
  <si>
    <t>高砂市曽根町2794-1</t>
  </si>
  <si>
    <t>姫路市飾磨区妻鹿672</t>
  </si>
  <si>
    <t>姫路市夢前町前之庄643-1</t>
  </si>
  <si>
    <t>679-4316</t>
  </si>
  <si>
    <t>0791-75-2900</t>
  </si>
  <si>
    <t>朝来市和田山町枚田岡376-1</t>
  </si>
  <si>
    <t>1種目</t>
  </si>
  <si>
    <t>2種目</t>
  </si>
  <si>
    <t>合計</t>
  </si>
  <si>
    <t>参加料合計</t>
  </si>
  <si>
    <t>〔定通制〕</t>
  </si>
  <si>
    <t>_</t>
  </si>
  <si>
    <t>自由ヶ丘</t>
  </si>
  <si>
    <t>※２定通以外も2つのファイルを送信</t>
  </si>
  <si>
    <t>※１:定通制・多部制は学校番号
4801を選択し
①の必要事項は手書きする。</t>
  </si>
  <si>
    <t>神港橘</t>
  </si>
  <si>
    <t>夙川</t>
  </si>
  <si>
    <t>Microsoft Excel Ver2013/2016動作確認済</t>
  </si>
  <si>
    <t>雲雀丘</t>
  </si>
  <si>
    <t>665-0805</t>
  </si>
  <si>
    <t>宝塚市雲雀丘4-2-1</t>
  </si>
  <si>
    <t>072-759-1300</t>
  </si>
  <si>
    <t>1/
100
cm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</si>
  <si>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</si>
  <si>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</si>
  <si>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</si>
  <si>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</si>
  <si>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</si>
  <si>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</si>
  <si>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</si>
  <si>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</si>
  <si>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</si>
  <si>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</si>
  <si>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</si>
  <si>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</si>
  <si>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</si>
  <si>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</si>
  <si>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</si>
  <si>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</si>
  <si>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</si>
  <si>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</si>
  <si>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</si>
  <si>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</si>
  <si>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</si>
  <si>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</si>
  <si>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</si>
  <si>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</si>
  <si>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</si>
  <si>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</si>
  <si>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</si>
  <si>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</si>
  <si>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</si>
  <si>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</si>
  <si>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</si>
  <si>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</si>
  <si>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</si>
  <si>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</si>
  <si>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</si>
  <si>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</si>
  <si>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</si>
  <si>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</si>
  <si>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</si>
  <si>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</si>
  <si>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</si>
  <si>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</si>
  <si>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</si>
  <si>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</si>
  <si>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</si>
  <si>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</si>
  <si>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</si>
  <si>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</si>
  <si>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</si>
  <si>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</si>
  <si>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</si>
  <si>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</si>
  <si>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</si>
  <si>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</si>
  <si>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</si>
  <si>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</si>
  <si>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</si>
  <si>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</si>
  <si>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</si>
  <si>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</si>
  <si>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</si>
  <si>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</si>
  <si>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</si>
  <si>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</si>
  <si>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</si>
  <si>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</si>
  <si>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</si>
  <si>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</si>
  <si>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</si>
  <si>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</si>
  <si>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</si>
  <si>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</si>
  <si>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</si>
  <si>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</si>
  <si>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</si>
  <si>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</si>
  <si>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</si>
  <si>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</si>
  <si>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</si>
  <si>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</si>
  <si>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</si>
  <si>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</si>
  <si>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</si>
  <si>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</si>
  <si>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</si>
  <si>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</si>
  <si>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</si>
  <si>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</si>
  <si>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</si>
  <si>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</si>
  <si>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</si>
  <si>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</si>
  <si>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</si>
  <si>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</si>
  <si>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</si>
  <si>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</si>
  <si>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</si>
  <si>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</si>
  <si>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</si>
  <si>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</si>
  <si>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加古郡播磨町古宮4-3-1</t>
  </si>
  <si>
    <t>姫路市別所町北宿303-1</t>
  </si>
  <si>
    <t>神戸市兵庫区会下山町1-7-1</t>
  </si>
  <si>
    <t>078-578-7226</t>
  </si>
  <si>
    <t>明石市大久保町谷八木1190-7</t>
  </si>
  <si>
    <t>尼崎工</t>
  </si>
  <si>
    <t>相生学院</t>
  </si>
  <si>
    <t>675-0031</t>
  </si>
  <si>
    <t>加古川市加古川町北在家2723ｾﾝﾀｰﾋﾞﾙ</t>
  </si>
  <si>
    <t>079-420-0100</t>
  </si>
  <si>
    <t>姫路女学院</t>
  </si>
  <si>
    <t>姫路市豊沢町83</t>
  </si>
  <si>
    <t>丹波篠山市大熊369</t>
  </si>
  <si>
    <t>丹波篠山市郡家403-1</t>
  </si>
  <si>
    <t>丹波篠山市福住1260</t>
  </si>
  <si>
    <t>明石市大久保町松陰364-1</t>
  </si>
  <si>
    <t>姫路市飾西148-2</t>
  </si>
  <si>
    <t>佐用郡佐用町佐用260</t>
  </si>
  <si>
    <t>養父市八鹿町高柳300-1</t>
  </si>
  <si>
    <t>朝来市生野町真弓432-1</t>
  </si>
  <si>
    <t>656-0461</t>
  </si>
  <si>
    <t>南あわじ市市円行寺345-1</t>
  </si>
  <si>
    <t>662-8505</t>
  </si>
  <si>
    <t>652-0046</t>
  </si>
  <si>
    <t>神戸市中央区港島中町4-6-3</t>
  </si>
  <si>
    <t>651-1101</t>
  </si>
  <si>
    <t>姫路市香寺町香呂890-1</t>
  </si>
  <si>
    <t>672-2131</t>
  </si>
  <si>
    <t>朝来市生野町栃原字西桝渕28-2</t>
  </si>
  <si>
    <t>豊岡市戸牧500-3</t>
  </si>
  <si>
    <t>2021年度秋季記録会(高等学校の部）</t>
  </si>
  <si>
    <t>三段跳(男子)</t>
  </si>
  <si>
    <t>走幅跳(女子)</t>
  </si>
  <si>
    <t>2022年度秋季記録会(高等学校の部）</t>
  </si>
  <si>
    <t>記録会申込書(様式1）・申込データ作成プログラム Ver2022</t>
  </si>
  <si>
    <t>※２:(2022aki_koko)このファイルと作成したCSVファイルの２つを添付ファイルとして送信すること。</t>
  </si>
  <si>
    <r>
      <t>※申込用紙送付先：9月13日(火)必着</t>
    </r>
    <r>
      <rPr>
        <sz val="11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〒666‐0157 川西市緑が丘2丁目14番1号
兵庫県立川西北陵高等学校内 北脇　剛 宛</t>
    </r>
  </si>
  <si>
    <r>
      <t>※参加料 １種目 １０００円：２種目目 ５００円
　　納入期限9月13日(火)</t>
    </r>
    <r>
      <rPr>
        <sz val="11"/>
        <rFont val="ＭＳ Ｐゴシック"/>
        <family val="3"/>
      </rPr>
      <t xml:space="preserve">
「通信欄」に金額内容と学校コード・学校名を記入
</t>
    </r>
    <r>
      <rPr>
        <b/>
        <sz val="11"/>
        <rFont val="ＭＳ Ｐゴシック"/>
        <family val="3"/>
      </rPr>
      <t>口座番号 ００９２０－０－１１８１４９
加入者名 兵庫県高等学校体育連盟陸上競技部</t>
    </r>
  </si>
  <si>
    <r>
      <t>※申込用CSVデータ送付先：9月13日(火)PM5:00必着
　　　メール・郵送とも余裕をもって送付ください</t>
    </r>
    <r>
      <rPr>
        <sz val="11"/>
        <rFont val="ＭＳ Ｐゴシック"/>
        <family val="3"/>
      </rPr>
      <t xml:space="preserve">
</t>
    </r>
    <r>
      <rPr>
        <sz val="14"/>
        <rFont val="ＭＳ Ｐゴシック"/>
        <family val="3"/>
      </rPr>
      <t>メールアドレス：</t>
    </r>
    <r>
      <rPr>
        <b/>
        <sz val="14"/>
        <rFont val="Arial"/>
        <family val="2"/>
      </rPr>
      <t>koukou@haaa.jp</t>
    </r>
  </si>
  <si>
    <r>
      <rPr>
        <b/>
        <sz val="14"/>
        <rFont val="ＭＳ ゴシック"/>
        <family val="3"/>
      </rPr>
      <t>このﾌｧｲﾙと作成したCSVﾌｧｲﾙの2つをﾒｰﾙで送付9/13(火) PM5:00必着</t>
    </r>
    <r>
      <rPr>
        <sz val="20"/>
        <rFont val="ＭＳ ゴシック"/>
        <family val="3"/>
      </rPr>
      <t xml:space="preserve">
</t>
    </r>
    <r>
      <rPr>
        <b/>
        <sz val="18"/>
        <rFont val="Arial Black"/>
        <family val="2"/>
      </rPr>
      <t>koukou@haaa.jp</t>
    </r>
    <r>
      <rPr>
        <sz val="20"/>
        <rFont val="ＭＳ ゴシック"/>
        <family val="3"/>
      </rPr>
      <t xml:space="preserve">
</t>
    </r>
    <r>
      <rPr>
        <b/>
        <sz val="14"/>
        <rFont val="ＭＳ ゴシック"/>
        <family val="3"/>
      </rPr>
      <t>このシートは印刷し郵送　9/13(火)必着</t>
    </r>
    <r>
      <rPr>
        <sz val="16"/>
        <rFont val="ＭＳ ゴシック"/>
        <family val="3"/>
      </rPr>
      <t xml:space="preserve">
</t>
    </r>
    <r>
      <rPr>
        <sz val="14"/>
        <rFont val="ＭＳ ゴシック"/>
        <family val="3"/>
      </rPr>
      <t>　</t>
    </r>
    <r>
      <rPr>
        <b/>
        <sz val="14"/>
        <rFont val="ＭＳ ゴシック"/>
        <family val="3"/>
      </rPr>
      <t>高体連陸上競技部事務局宛て(川西北陵高校)</t>
    </r>
  </si>
  <si>
    <t>300m</t>
  </si>
  <si>
    <t>300mH(男子)</t>
  </si>
  <si>
    <t>300mH(女子)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</si>
</sst>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sz val="20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sz val="16"/>
      <name val="ＭＳ 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63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24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3"/>
      <color indexed="10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8"/>
      <name val="Arial Black"/>
      <family val="2"/>
    </font>
    <font>
      <b/>
      <sz val="14"/>
      <name val="Arial"/>
      <family val="2"/>
    </font>
    <font>
      <sz val="18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Meiryo UI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u val="single"/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 diagonalUp="1" diagonalDown="1">
      <left style="hair"/>
      <right style="hair"/>
      <top style="hair"/>
      <bottom style="hair"/>
      <diagonal style="thin"/>
    </border>
    <border diagonalUp="1" diagonalDown="1">
      <left style="hair"/>
      <right style="thin"/>
      <top style="hair"/>
      <bottom style="hair"/>
      <diagonal style="thin"/>
    </border>
    <border diagonalUp="1" diagonalDown="1">
      <left style="hair"/>
      <right style="thin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hair"/>
      <right style="hair"/>
      <top style="hair"/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 diagonalDown="1">
      <left style="hair"/>
      <right style="hair"/>
      <top style="hair"/>
      <bottom style="hair"/>
      <diagonal style="hair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center" vertical="center" textRotation="255"/>
      <protection/>
    </xf>
    <xf numFmtId="0" fontId="4" fillId="33" borderId="13" xfId="61" applyFont="1" applyFill="1" applyBorder="1" applyAlignment="1">
      <alignment horizontal="center" vertical="center" textRotation="255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 wrapText="1"/>
      <protection/>
    </xf>
    <xf numFmtId="0" fontId="4" fillId="33" borderId="15" xfId="61" applyFont="1" applyFill="1" applyBorder="1" applyAlignment="1">
      <alignment horizontal="center" vertical="center" textRotation="255" shrinkToFit="1"/>
      <protection/>
    </xf>
    <xf numFmtId="0" fontId="4" fillId="0" borderId="16" xfId="61" applyNumberFormat="1" applyFont="1" applyBorder="1" applyProtection="1">
      <alignment/>
      <protection locked="0"/>
    </xf>
    <xf numFmtId="0" fontId="4" fillId="0" borderId="17" xfId="61" applyNumberFormat="1" applyFont="1" applyBorder="1" applyProtection="1">
      <alignment/>
      <protection locked="0"/>
    </xf>
    <xf numFmtId="0" fontId="4" fillId="0" borderId="17" xfId="61" applyNumberFormat="1" applyFont="1" applyBorder="1" applyAlignment="1" applyProtection="1">
      <alignment horizontal="center"/>
      <protection locked="0"/>
    </xf>
    <xf numFmtId="0" fontId="4" fillId="0" borderId="18" xfId="61" applyNumberFormat="1" applyFont="1" applyBorder="1" applyAlignment="1" applyProtection="1">
      <alignment horizontal="center"/>
      <protection locked="0"/>
    </xf>
    <xf numFmtId="0" fontId="4" fillId="0" borderId="19" xfId="61" applyNumberFormat="1" applyFont="1" applyBorder="1" applyAlignment="1" applyProtection="1">
      <alignment shrinkToFit="1"/>
      <protection locked="0"/>
    </xf>
    <xf numFmtId="49" fontId="4" fillId="0" borderId="17" xfId="61" applyNumberFormat="1" applyFont="1" applyBorder="1" applyAlignment="1" applyProtection="1">
      <alignment horizontal="right"/>
      <protection locked="0"/>
    </xf>
    <xf numFmtId="0" fontId="4" fillId="0" borderId="16" xfId="61" applyNumberFormat="1" applyFont="1" applyBorder="1" applyAlignment="1" applyProtection="1">
      <alignment shrinkToFit="1"/>
      <protection locked="0"/>
    </xf>
    <xf numFmtId="0" fontId="4" fillId="0" borderId="20" xfId="61" applyNumberFormat="1" applyFont="1" applyBorder="1" applyProtection="1">
      <alignment/>
      <protection locked="0"/>
    </xf>
    <xf numFmtId="0" fontId="4" fillId="0" borderId="21" xfId="61" applyNumberFormat="1" applyFont="1" applyBorder="1" applyProtection="1">
      <alignment/>
      <protection locked="0"/>
    </xf>
    <xf numFmtId="0" fontId="4" fillId="0" borderId="21" xfId="61" applyNumberFormat="1" applyFont="1" applyBorder="1" applyAlignment="1" applyProtection="1">
      <alignment horizontal="center"/>
      <protection locked="0"/>
    </xf>
    <xf numFmtId="0" fontId="4" fillId="0" borderId="22" xfId="61" applyNumberFormat="1" applyFont="1" applyBorder="1" applyAlignment="1" applyProtection="1">
      <alignment horizontal="center"/>
      <protection locked="0"/>
    </xf>
    <xf numFmtId="0" fontId="4" fillId="0" borderId="23" xfId="61" applyNumberFormat="1" applyFont="1" applyBorder="1" applyAlignment="1" applyProtection="1">
      <alignment shrinkToFit="1"/>
      <protection locked="0"/>
    </xf>
    <xf numFmtId="49" fontId="4" fillId="0" borderId="21" xfId="61" applyNumberFormat="1" applyFont="1" applyBorder="1" applyAlignment="1" applyProtection="1">
      <alignment horizontal="right"/>
      <protection locked="0"/>
    </xf>
    <xf numFmtId="0" fontId="4" fillId="0" borderId="20" xfId="61" applyNumberFormat="1" applyFont="1" applyBorder="1" applyAlignment="1" applyProtection="1">
      <alignment shrinkToFit="1"/>
      <protection locked="0"/>
    </xf>
    <xf numFmtId="0" fontId="4" fillId="0" borderId="24" xfId="61" applyNumberFormat="1" applyFont="1" applyBorder="1" applyProtection="1">
      <alignment/>
      <protection locked="0"/>
    </xf>
    <xf numFmtId="0" fontId="4" fillId="0" borderId="25" xfId="61" applyNumberFormat="1" applyFont="1" applyBorder="1" applyProtection="1">
      <alignment/>
      <protection locked="0"/>
    </xf>
    <xf numFmtId="0" fontId="4" fillId="0" borderId="25" xfId="61" applyNumberFormat="1" applyFont="1" applyBorder="1" applyAlignment="1" applyProtection="1">
      <alignment horizontal="center"/>
      <protection locked="0"/>
    </xf>
    <xf numFmtId="0" fontId="4" fillId="0" borderId="26" xfId="61" applyNumberFormat="1" applyFont="1" applyBorder="1" applyAlignment="1" applyProtection="1">
      <alignment horizontal="center"/>
      <protection locked="0"/>
    </xf>
    <xf numFmtId="0" fontId="4" fillId="0" borderId="27" xfId="61" applyNumberFormat="1" applyFont="1" applyBorder="1" applyAlignment="1" applyProtection="1">
      <alignment shrinkToFit="1"/>
      <protection locked="0"/>
    </xf>
    <xf numFmtId="49" fontId="4" fillId="0" borderId="25" xfId="61" applyNumberFormat="1" applyFont="1" applyBorder="1" applyAlignment="1" applyProtection="1">
      <alignment horizontal="right"/>
      <protection locked="0"/>
    </xf>
    <xf numFmtId="0" fontId="4" fillId="0" borderId="24" xfId="61" applyNumberFormat="1" applyFont="1" applyBorder="1" applyAlignment="1" applyProtection="1">
      <alignment shrinkToFit="1"/>
      <protection locked="0"/>
    </xf>
    <xf numFmtId="0" fontId="4" fillId="0" borderId="0" xfId="61" applyNumberFormat="1" applyFont="1">
      <alignment/>
      <protection/>
    </xf>
    <xf numFmtId="0" fontId="6" fillId="0" borderId="0" xfId="61" applyNumberFormat="1" applyFont="1" applyProtection="1">
      <alignment/>
      <protection hidden="1"/>
    </xf>
    <xf numFmtId="0" fontId="6" fillId="0" borderId="0" xfId="61" applyNumberFormat="1" applyFont="1">
      <alignment/>
      <protection/>
    </xf>
    <xf numFmtId="0" fontId="7" fillId="0" borderId="0" xfId="61" applyNumberFormat="1" applyFont="1" applyProtection="1">
      <alignment/>
      <protection hidden="1"/>
    </xf>
    <xf numFmtId="0" fontId="7" fillId="0" borderId="0" xfId="61" applyNumberFormat="1" applyFont="1">
      <alignment/>
      <protection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61" applyNumberFormat="1" applyFont="1" applyAlignment="1">
      <alignment horizontal="center"/>
      <protection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4" fillId="34" borderId="30" xfId="0" applyNumberFormat="1" applyFont="1" applyFill="1" applyBorder="1" applyAlignment="1" applyProtection="1">
      <alignment horizontal="left" vertical="center"/>
      <protection locked="0"/>
    </xf>
    <xf numFmtId="0" fontId="4" fillId="34" borderId="31" xfId="0" applyFont="1" applyFill="1" applyBorder="1" applyAlignment="1" applyProtection="1">
      <alignment vertical="center"/>
      <protection/>
    </xf>
    <xf numFmtId="0" fontId="4" fillId="34" borderId="31" xfId="0" applyFont="1" applyFill="1" applyBorder="1" applyAlignment="1">
      <alignment vertical="center"/>
    </xf>
    <xf numFmtId="0" fontId="4" fillId="34" borderId="31" xfId="0" applyNumberFormat="1" applyFont="1" applyFill="1" applyBorder="1" applyAlignment="1" applyProtection="1">
      <alignment horizontal="left" vertical="center"/>
      <protection locked="0"/>
    </xf>
    <xf numFmtId="0" fontId="4" fillId="34" borderId="31" xfId="0" applyNumberFormat="1" applyFont="1" applyFill="1" applyBorder="1" applyAlignment="1" applyProtection="1">
      <alignment horizontal="left"/>
      <protection/>
    </xf>
    <xf numFmtId="0" fontId="4" fillId="34" borderId="32" xfId="0" applyNumberFormat="1" applyFont="1" applyFill="1" applyBorder="1" applyAlignment="1" applyProtection="1">
      <alignment horizontal="left"/>
      <protection/>
    </xf>
    <xf numFmtId="0" fontId="4" fillId="34" borderId="20" xfId="0" applyNumberFormat="1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>
      <alignment vertical="center"/>
    </xf>
    <xf numFmtId="0" fontId="4" fillId="34" borderId="21" xfId="0" applyNumberFormat="1" applyFont="1" applyFill="1" applyBorder="1" applyAlignment="1" applyProtection="1">
      <alignment horizontal="left" vertical="center"/>
      <protection locked="0"/>
    </xf>
    <xf numFmtId="0" fontId="4" fillId="34" borderId="21" xfId="0" applyNumberFormat="1" applyFont="1" applyFill="1" applyBorder="1" applyAlignment="1" applyProtection="1">
      <alignment horizontal="left"/>
      <protection/>
    </xf>
    <xf numFmtId="0" fontId="4" fillId="34" borderId="22" xfId="0" applyNumberFormat="1" applyFont="1" applyFill="1" applyBorder="1" applyAlignment="1" applyProtection="1">
      <alignment horizontal="left"/>
      <protection/>
    </xf>
    <xf numFmtId="0" fontId="4" fillId="34" borderId="24" xfId="0" applyNumberFormat="1" applyFont="1" applyFill="1" applyBorder="1" applyAlignment="1" applyProtection="1">
      <alignment horizontal="left" vertical="center"/>
      <protection locked="0"/>
    </xf>
    <xf numFmtId="0" fontId="4" fillId="34" borderId="25" xfId="0" applyFont="1" applyFill="1" applyBorder="1" applyAlignment="1" applyProtection="1">
      <alignment vertical="center"/>
      <protection/>
    </xf>
    <xf numFmtId="0" fontId="4" fillId="34" borderId="25" xfId="0" applyFont="1" applyFill="1" applyBorder="1" applyAlignment="1">
      <alignment vertical="center"/>
    </xf>
    <xf numFmtId="0" fontId="4" fillId="34" borderId="25" xfId="0" applyNumberFormat="1" applyFont="1" applyFill="1" applyBorder="1" applyAlignment="1" applyProtection="1">
      <alignment horizontal="left" vertical="center"/>
      <protection locked="0"/>
    </xf>
    <xf numFmtId="0" fontId="4" fillId="34" borderId="25" xfId="0" applyNumberFormat="1" applyFont="1" applyFill="1" applyBorder="1" applyAlignment="1" applyProtection="1">
      <alignment horizontal="left"/>
      <protection/>
    </xf>
    <xf numFmtId="0" fontId="4" fillId="34" borderId="26" xfId="0" applyNumberFormat="1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4" fillId="33" borderId="39" xfId="61" applyNumberFormat="1" applyFont="1" applyFill="1" applyBorder="1" applyProtection="1">
      <alignment/>
      <protection/>
    </xf>
    <xf numFmtId="0" fontId="4" fillId="33" borderId="40" xfId="61" applyNumberFormat="1" applyFont="1" applyFill="1" applyBorder="1" applyProtection="1">
      <alignment/>
      <protection/>
    </xf>
    <xf numFmtId="0" fontId="4" fillId="33" borderId="41" xfId="61" applyNumberFormat="1" applyFont="1" applyFill="1" applyBorder="1" applyProtection="1">
      <alignment/>
      <protection/>
    </xf>
    <xf numFmtId="0" fontId="4" fillId="33" borderId="35" xfId="61" applyNumberFormat="1" applyFont="1" applyFill="1" applyBorder="1" applyAlignment="1" applyProtection="1">
      <alignment horizontal="center"/>
      <protection hidden="1"/>
    </xf>
    <xf numFmtId="0" fontId="4" fillId="33" borderId="36" xfId="61" applyNumberFormat="1" applyFont="1" applyFill="1" applyBorder="1" applyAlignment="1" applyProtection="1">
      <alignment horizontal="center"/>
      <protection hidden="1"/>
    </xf>
    <xf numFmtId="0" fontId="4" fillId="33" borderId="41" xfId="61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3" borderId="42" xfId="0" applyFont="1" applyFill="1" applyBorder="1" applyAlignment="1">
      <alignment vertical="center"/>
    </xf>
    <xf numFmtId="0" fontId="17" fillId="33" borderId="43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vertical="center"/>
    </xf>
    <xf numFmtId="0" fontId="17" fillId="33" borderId="44" xfId="0" applyFont="1" applyFill="1" applyBorder="1" applyAlignment="1">
      <alignment vertical="center"/>
    </xf>
    <xf numFmtId="0" fontId="17" fillId="33" borderId="45" xfId="0" applyFont="1" applyFill="1" applyBorder="1" applyAlignment="1">
      <alignment horizontal="right" vertical="center"/>
    </xf>
    <xf numFmtId="0" fontId="17" fillId="33" borderId="38" xfId="0" applyFont="1" applyFill="1" applyBorder="1" applyAlignment="1">
      <alignment vertical="center"/>
    </xf>
    <xf numFmtId="0" fontId="17" fillId="33" borderId="46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12" fillId="34" borderId="0" xfId="43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4" fillId="33" borderId="47" xfId="61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7" fillId="0" borderId="0" xfId="61" applyNumberFormat="1" applyFont="1" quotePrefix="1">
      <alignment/>
      <protection/>
    </xf>
    <xf numFmtId="0" fontId="4" fillId="36" borderId="34" xfId="61" applyFont="1" applyFill="1" applyBorder="1" applyAlignment="1">
      <alignment horizontal="center" vertical="center" textRotation="255"/>
      <protection/>
    </xf>
    <xf numFmtId="0" fontId="4" fillId="36" borderId="18" xfId="61" applyNumberFormat="1" applyFont="1" applyFill="1" applyBorder="1" applyProtection="1">
      <alignment/>
      <protection/>
    </xf>
    <xf numFmtId="0" fontId="4" fillId="36" borderId="22" xfId="61" applyNumberFormat="1" applyFont="1" applyFill="1" applyBorder="1" applyProtection="1">
      <alignment/>
      <protection/>
    </xf>
    <xf numFmtId="0" fontId="4" fillId="36" borderId="26" xfId="61" applyNumberFormat="1" applyFont="1" applyFill="1" applyBorder="1" applyProtection="1">
      <alignment/>
      <protection/>
    </xf>
    <xf numFmtId="0" fontId="4" fillId="36" borderId="37" xfId="61" applyNumberFormat="1" applyFont="1" applyFill="1" applyBorder="1" applyProtection="1">
      <alignment/>
      <protection/>
    </xf>
    <xf numFmtId="0" fontId="4" fillId="36" borderId="51" xfId="61" applyNumberFormat="1" applyFont="1" applyFill="1" applyBorder="1" applyProtection="1">
      <alignment/>
      <protection/>
    </xf>
    <xf numFmtId="0" fontId="4" fillId="36" borderId="52" xfId="61" applyNumberFormat="1" applyFont="1" applyFill="1" applyBorder="1" applyProtection="1">
      <alignment/>
      <protection/>
    </xf>
    <xf numFmtId="0" fontId="4" fillId="0" borderId="2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7" xfId="61" applyNumberFormat="1" applyFont="1" applyBorder="1" applyAlignment="1" applyProtection="1">
      <alignment shrinkToFit="1"/>
      <protection locked="0"/>
    </xf>
    <xf numFmtId="0" fontId="4" fillId="0" borderId="21" xfId="61" applyNumberFormat="1" applyFont="1" applyBorder="1" applyAlignment="1" applyProtection="1">
      <alignment shrinkToFit="1"/>
      <protection locked="0"/>
    </xf>
    <xf numFmtId="0" fontId="4" fillId="0" borderId="25" xfId="61" applyNumberFormat="1" applyFont="1" applyBorder="1" applyAlignment="1" applyProtection="1">
      <alignment shrinkToFit="1"/>
      <protection locked="0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34" borderId="0" xfId="0" applyFont="1" applyFill="1" applyBorder="1" applyAlignment="1">
      <alignment vertical="center"/>
    </xf>
    <xf numFmtId="0" fontId="72" fillId="0" borderId="0" xfId="0" applyFont="1" applyBorder="1" applyAlignment="1">
      <alignment horizontal="left" vertical="center" wrapText="1"/>
    </xf>
    <xf numFmtId="0" fontId="73" fillId="34" borderId="0" xfId="43" applyFont="1" applyFill="1" applyBorder="1" applyAlignment="1" applyProtection="1">
      <alignment horizontal="left" vertical="center" wrapText="1"/>
      <protection/>
    </xf>
    <xf numFmtId="0" fontId="71" fillId="37" borderId="0" xfId="0" applyFont="1" applyFill="1" applyAlignment="1">
      <alignment vertical="center"/>
    </xf>
    <xf numFmtId="0" fontId="72" fillId="37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73" fillId="34" borderId="0" xfId="43" applyFont="1" applyFill="1" applyBorder="1" applyAlignment="1" applyProtection="1">
      <alignment vertical="center" wrapText="1"/>
      <protection/>
    </xf>
    <xf numFmtId="0" fontId="71" fillId="0" borderId="0" xfId="0" applyFont="1" applyAlignment="1" quotePrefix="1">
      <alignment vertical="center"/>
    </xf>
    <xf numFmtId="0" fontId="72" fillId="0" borderId="0" xfId="0" applyFont="1" applyBorder="1" applyAlignment="1" quotePrefix="1">
      <alignment vertical="center" wrapText="1"/>
    </xf>
    <xf numFmtId="0" fontId="72" fillId="0" borderId="0" xfId="0" applyFont="1" applyBorder="1" applyAlignment="1" quotePrefix="1">
      <alignment horizontal="left" vertical="center" wrapText="1"/>
    </xf>
    <xf numFmtId="0" fontId="0" fillId="0" borderId="0" xfId="0" applyFont="1" applyAlignment="1">
      <alignment vertical="center"/>
    </xf>
    <xf numFmtId="0" fontId="32" fillId="34" borderId="0" xfId="43" applyFont="1" applyFill="1" applyBorder="1" applyAlignment="1" applyProtection="1">
      <alignment horizontal="left" vertical="center" wrapText="1"/>
      <protection/>
    </xf>
    <xf numFmtId="0" fontId="32" fillId="34" borderId="0" xfId="43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0" fontId="21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10" fillId="33" borderId="15" xfId="0" applyFont="1" applyFill="1" applyBorder="1" applyAlignment="1">
      <alignment horizontal="distributed" vertical="center"/>
    </xf>
    <xf numFmtId="0" fontId="22" fillId="34" borderId="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53" xfId="0" applyFont="1" applyFill="1" applyBorder="1" applyAlignment="1" applyProtection="1">
      <alignment vertical="center"/>
      <protection locked="0"/>
    </xf>
    <xf numFmtId="0" fontId="16" fillId="0" borderId="33" xfId="0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74" fillId="37" borderId="54" xfId="0" applyFont="1" applyFill="1" applyBorder="1" applyAlignment="1">
      <alignment horizontal="center" vertical="center"/>
    </xf>
    <xf numFmtId="0" fontId="29" fillId="37" borderId="55" xfId="0" applyFont="1" applyFill="1" applyBorder="1" applyAlignment="1">
      <alignment horizontal="center" vertical="center"/>
    </xf>
    <xf numFmtId="0" fontId="29" fillId="37" borderId="5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29" fillId="37" borderId="57" xfId="0" applyFont="1" applyFill="1" applyBorder="1" applyAlignment="1">
      <alignment vertical="center" wrapText="1"/>
    </xf>
    <xf numFmtId="0" fontId="29" fillId="37" borderId="0" xfId="0" applyFont="1" applyFill="1" applyBorder="1" applyAlignment="1">
      <alignment vertical="center"/>
    </xf>
    <xf numFmtId="0" fontId="29" fillId="37" borderId="58" xfId="0" applyFont="1" applyFill="1" applyBorder="1" applyAlignment="1">
      <alignment vertical="center"/>
    </xf>
    <xf numFmtId="0" fontId="29" fillId="37" borderId="59" xfId="0" applyFont="1" applyFill="1" applyBorder="1" applyAlignment="1">
      <alignment vertical="center"/>
    </xf>
    <xf numFmtId="0" fontId="29" fillId="37" borderId="60" xfId="0" applyFont="1" applyFill="1" applyBorder="1" applyAlignment="1">
      <alignment vertical="center"/>
    </xf>
    <xf numFmtId="0" fontId="29" fillId="37" borderId="61" xfId="0" applyFont="1" applyFill="1" applyBorder="1" applyAlignment="1">
      <alignment vertical="center"/>
    </xf>
    <xf numFmtId="0" fontId="29" fillId="37" borderId="62" xfId="0" applyFont="1" applyFill="1" applyBorder="1" applyAlignment="1">
      <alignment vertical="center" wrapText="1"/>
    </xf>
    <xf numFmtId="0" fontId="29" fillId="37" borderId="63" xfId="0" applyFont="1" applyFill="1" applyBorder="1" applyAlignment="1">
      <alignment vertical="center"/>
    </xf>
    <xf numFmtId="0" fontId="29" fillId="37" borderId="64" xfId="0" applyFont="1" applyFill="1" applyBorder="1" applyAlignment="1">
      <alignment vertical="center"/>
    </xf>
    <xf numFmtId="0" fontId="29" fillId="37" borderId="57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0" fillId="33" borderId="28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6" fontId="3" fillId="0" borderId="62" xfId="58" applyFont="1" applyFill="1" applyBorder="1" applyAlignment="1">
      <alignment horizontal="center" vertical="center"/>
    </xf>
    <xf numFmtId="6" fontId="3" fillId="0" borderId="64" xfId="58" applyFont="1" applyFill="1" applyBorder="1" applyAlignment="1">
      <alignment horizontal="center" vertical="center"/>
    </xf>
    <xf numFmtId="6" fontId="3" fillId="0" borderId="59" xfId="58" applyFont="1" applyFill="1" applyBorder="1" applyAlignment="1">
      <alignment horizontal="center" vertical="center"/>
    </xf>
    <xf numFmtId="6" fontId="3" fillId="0" borderId="61" xfId="58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17" fillId="33" borderId="65" xfId="0" applyFont="1" applyFill="1" applyBorder="1" applyAlignment="1">
      <alignment horizontal="center" vertical="center"/>
    </xf>
    <xf numFmtId="0" fontId="17" fillId="33" borderId="6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1" fillId="0" borderId="40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29" fillId="0" borderId="51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 indent="10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6" fontId="3" fillId="0" borderId="15" xfId="58" applyFont="1" applyBorder="1" applyAlignment="1">
      <alignment horizontal="center" vertical="center"/>
    </xf>
    <xf numFmtId="0" fontId="19" fillId="0" borderId="73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23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aru07" xfId="61"/>
    <cellStyle name="Followed Hyperlink" xfId="62"/>
    <cellStyle name="良い" xfId="63"/>
  </cellStyles>
  <dxfs count="21"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font>
        <color indexed="41"/>
      </font>
    </dxf>
    <dxf>
      <font>
        <color indexed="41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171450</xdr:rowOff>
    </xdr:from>
    <xdr:to>
      <xdr:col>10</xdr:col>
      <xdr:colOff>581025</xdr:colOff>
      <xdr:row>5</xdr:row>
      <xdr:rowOff>285750</xdr:rowOff>
    </xdr:to>
    <xdr:sp macro="[0]!move_a">
      <xdr:nvSpPr>
        <xdr:cNvPr id="1" name="AutoShape 9"/>
        <xdr:cNvSpPr>
          <a:spLocks/>
        </xdr:cNvSpPr>
      </xdr:nvSpPr>
      <xdr:spPr>
        <a:xfrm>
          <a:off x="5210175" y="1019175"/>
          <a:ext cx="2476500" cy="63817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②選手データの入力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へすすむ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</xdr:row>
      <xdr:rowOff>19050</xdr:rowOff>
    </xdr:from>
    <xdr:to>
      <xdr:col>18</xdr:col>
      <xdr:colOff>200025</xdr:colOff>
      <xdr:row>4</xdr:row>
      <xdr:rowOff>152400</xdr:rowOff>
    </xdr:to>
    <xdr:sp macro="[0]!WRITE_CSV_TEST">
      <xdr:nvSpPr>
        <xdr:cNvPr id="1" name="AutoShape 16"/>
        <xdr:cNvSpPr>
          <a:spLocks/>
        </xdr:cNvSpPr>
      </xdr:nvSpPr>
      <xdr:spPr>
        <a:xfrm>
          <a:off x="6629400" y="609600"/>
          <a:ext cx="2457450" cy="6191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③送付データ作成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へすすむ</a:t>
          </a:r>
        </a:p>
      </xdr:txBody>
    </xdr:sp>
    <xdr:clientData/>
  </xdr:twoCellAnchor>
  <xdr:twoCellAnchor>
    <xdr:from>
      <xdr:col>14</xdr:col>
      <xdr:colOff>219075</xdr:colOff>
      <xdr:row>0</xdr:row>
      <xdr:rowOff>0</xdr:rowOff>
    </xdr:from>
    <xdr:to>
      <xdr:col>18</xdr:col>
      <xdr:colOff>200025</xdr:colOff>
      <xdr:row>2</xdr:row>
      <xdr:rowOff>0</xdr:rowOff>
    </xdr:to>
    <xdr:sp macro="[0]!move_b">
      <xdr:nvSpPr>
        <xdr:cNvPr id="2" name="AutoShape 17"/>
        <xdr:cNvSpPr>
          <a:spLocks/>
        </xdr:cNvSpPr>
      </xdr:nvSpPr>
      <xdr:spPr>
        <a:xfrm>
          <a:off x="7829550" y="0"/>
          <a:ext cx="1257300" cy="5905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①へ戻る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47625</xdr:rowOff>
    </xdr:from>
    <xdr:to>
      <xdr:col>10</xdr:col>
      <xdr:colOff>504825</xdr:colOff>
      <xdr:row>2</xdr:row>
      <xdr:rowOff>104775</xdr:rowOff>
    </xdr:to>
    <xdr:sp macro="[0]!move_b">
      <xdr:nvSpPr>
        <xdr:cNvPr id="1" name="AutoShape 1"/>
        <xdr:cNvSpPr>
          <a:spLocks/>
        </xdr:cNvSpPr>
      </xdr:nvSpPr>
      <xdr:spPr>
        <a:xfrm>
          <a:off x="5476875" y="47625"/>
          <a:ext cx="1247775" cy="7905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①へ戻る</a:t>
          </a:r>
        </a:p>
      </xdr:txBody>
    </xdr:sp>
    <xdr:clientData/>
  </xdr:twoCellAnchor>
  <xdr:twoCellAnchor>
    <xdr:from>
      <xdr:col>10</xdr:col>
      <xdr:colOff>542925</xdr:colOff>
      <xdr:row>0</xdr:row>
      <xdr:rowOff>47625</xdr:rowOff>
    </xdr:from>
    <xdr:to>
      <xdr:col>12</xdr:col>
      <xdr:colOff>238125</xdr:colOff>
      <xdr:row>2</xdr:row>
      <xdr:rowOff>104775</xdr:rowOff>
    </xdr:to>
    <xdr:sp macro="[0]!move_c">
      <xdr:nvSpPr>
        <xdr:cNvPr id="2" name="AutoShape 2"/>
        <xdr:cNvSpPr>
          <a:spLocks/>
        </xdr:cNvSpPr>
      </xdr:nvSpPr>
      <xdr:spPr>
        <a:xfrm>
          <a:off x="6762750" y="47625"/>
          <a:ext cx="1238250" cy="79057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②へ戻る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aa.jp/Documents%20and%20Settings\HRK-R51\My%20Documents\&#12480;&#12454;&#12531;&#12525;&#12540;&#12489;\&#35199;&#25773;&#39640;&#20307;&#36899;&#38520;&#19978;&#31478;&#25216;\&#35199;&#25773;&#38520;&#19978;2006\&#32066;&#20102;&#22823;&#20250;\10&#30476;&#23567;&#23398;&#29983;\&#20966;&#29702;&#28168;\2006&#23567;&#23398;&#30331;&#37682;&#65306;&#30007;&#233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入力"/>
      <sheetName val="学校番号"/>
      <sheetName val="日清CUP"/>
    </sheetNames>
    <sheetDataSet>
      <sheetData sheetId="2">
        <row r="2">
          <cell r="A2">
            <v>1</v>
          </cell>
          <cell r="B2" t="str">
            <v>鍋田　大地 6</v>
          </cell>
          <cell r="C2" t="str">
            <v>平木（西宮）</v>
          </cell>
        </row>
        <row r="3">
          <cell r="A3">
            <v>2</v>
          </cell>
          <cell r="B3" t="str">
            <v>上野　雄貴 6</v>
          </cell>
          <cell r="C3" t="str">
            <v>平木（西宮）</v>
          </cell>
        </row>
        <row r="4">
          <cell r="A4">
            <v>3</v>
          </cell>
          <cell r="B4" t="str">
            <v>荒田  駿介 5</v>
          </cell>
          <cell r="C4" t="str">
            <v>宮川(芦屋市)</v>
          </cell>
        </row>
        <row r="5">
          <cell r="A5">
            <v>4</v>
          </cell>
          <cell r="B5" t="str">
            <v>江口  文弥 6</v>
          </cell>
          <cell r="C5" t="str">
            <v>宮川(芦屋市)</v>
          </cell>
        </row>
        <row r="6">
          <cell r="A6">
            <v>5</v>
          </cell>
          <cell r="B6" t="str">
            <v>辻本  魁人 6</v>
          </cell>
          <cell r="C6" t="str">
            <v>宮川(芦屋市)</v>
          </cell>
        </row>
        <row r="7">
          <cell r="A7">
            <v>6</v>
          </cell>
          <cell r="B7" t="str">
            <v>大貫　  煕 6</v>
          </cell>
          <cell r="C7" t="str">
            <v>西山（宝塚）</v>
          </cell>
        </row>
        <row r="8">
          <cell r="A8">
            <v>7</v>
          </cell>
          <cell r="B8" t="str">
            <v>蔭山　雷斗 6</v>
          </cell>
          <cell r="C8" t="str">
            <v>西山（宝塚）</v>
          </cell>
        </row>
        <row r="9">
          <cell r="A9">
            <v>8</v>
          </cell>
          <cell r="B9" t="str">
            <v>岡田龍一郎 6</v>
          </cell>
          <cell r="C9" t="str">
            <v>雲雀丘学園（宝塚）</v>
          </cell>
        </row>
        <row r="10">
          <cell r="A10">
            <v>9</v>
          </cell>
          <cell r="B10" t="str">
            <v>本多健太郎 5</v>
          </cell>
          <cell r="C10" t="str">
            <v>雲中（神戸）</v>
          </cell>
        </row>
        <row r="11">
          <cell r="A11">
            <v>10</v>
          </cell>
          <cell r="B11" t="str">
            <v>渡邉  潤一 5</v>
          </cell>
          <cell r="C11" t="str">
            <v>中央(神戸市)</v>
          </cell>
        </row>
        <row r="12">
          <cell r="A12">
            <v>11</v>
          </cell>
          <cell r="B12" t="str">
            <v>小松  勇太 5</v>
          </cell>
          <cell r="C12" t="str">
            <v>中央(神戸市)</v>
          </cell>
        </row>
        <row r="13">
          <cell r="A13">
            <v>12</v>
          </cell>
          <cell r="B13" t="str">
            <v>黄　　勇紀 5</v>
          </cell>
          <cell r="C13" t="str">
            <v>中央(神戸市)</v>
          </cell>
        </row>
        <row r="14">
          <cell r="A14">
            <v>13</v>
          </cell>
          <cell r="B14" t="str">
            <v>市原  睦己 6</v>
          </cell>
          <cell r="C14" t="str">
            <v>丸山(神戸市)</v>
          </cell>
        </row>
        <row r="15">
          <cell r="A15">
            <v>14</v>
          </cell>
          <cell r="B15" t="str">
            <v>石井  宏典 6</v>
          </cell>
          <cell r="C15" t="str">
            <v>丸山(神戸市)</v>
          </cell>
        </row>
        <row r="16">
          <cell r="A16">
            <v>15</v>
          </cell>
          <cell r="B16" t="str">
            <v>山下　　剛 6</v>
          </cell>
          <cell r="C16" t="str">
            <v>丸山(神戸市)</v>
          </cell>
        </row>
        <row r="17">
          <cell r="A17">
            <v>16</v>
          </cell>
          <cell r="B17" t="str">
            <v>加藤　裕基 6</v>
          </cell>
          <cell r="C17" t="str">
            <v>丸山(神戸市)</v>
          </cell>
        </row>
        <row r="18">
          <cell r="A18">
            <v>17</v>
          </cell>
          <cell r="B18" t="str">
            <v>成田  修斗 6</v>
          </cell>
          <cell r="C18" t="str">
            <v>丸山(神戸市)</v>
          </cell>
        </row>
        <row r="19">
          <cell r="A19">
            <v>18</v>
          </cell>
          <cell r="B19" t="str">
            <v>林田　健汰 5</v>
          </cell>
          <cell r="C19" t="str">
            <v>福田(神戸市)</v>
          </cell>
        </row>
        <row r="20">
          <cell r="A20">
            <v>19</v>
          </cell>
          <cell r="B20" t="str">
            <v>細川　　浩 6</v>
          </cell>
          <cell r="C20" t="str">
            <v>福田(神戸市)</v>
          </cell>
        </row>
        <row r="21">
          <cell r="A21">
            <v>20</v>
          </cell>
          <cell r="B21" t="str">
            <v>中塚　　巽 6</v>
          </cell>
          <cell r="C21" t="str">
            <v>福田(神戸市)</v>
          </cell>
        </row>
        <row r="22">
          <cell r="A22">
            <v>21</v>
          </cell>
          <cell r="B22" t="str">
            <v>吉野　凌也 6</v>
          </cell>
          <cell r="C22" t="str">
            <v>福田(神戸市)</v>
          </cell>
        </row>
        <row r="23">
          <cell r="A23">
            <v>22</v>
          </cell>
          <cell r="B23" t="str">
            <v>香山　勇輝 6</v>
          </cell>
          <cell r="C23" t="str">
            <v>福田(神戸市)</v>
          </cell>
        </row>
        <row r="24">
          <cell r="A24">
            <v>23</v>
          </cell>
          <cell r="B24" t="str">
            <v>村田  雄哉 6</v>
          </cell>
          <cell r="C24" t="str">
            <v>福田(神戸市)</v>
          </cell>
        </row>
        <row r="25">
          <cell r="A25">
            <v>24</v>
          </cell>
          <cell r="B25" t="str">
            <v>岡本  拓馬 6</v>
          </cell>
          <cell r="C25" t="str">
            <v>福田(神戸市)</v>
          </cell>
        </row>
        <row r="26">
          <cell r="A26">
            <v>25</v>
          </cell>
          <cell r="B26" t="str">
            <v>水原  章吾 6</v>
          </cell>
          <cell r="C26" t="str">
            <v>福田(神戸市)</v>
          </cell>
        </row>
        <row r="27">
          <cell r="A27">
            <v>26</v>
          </cell>
          <cell r="B27" t="str">
            <v>小川優太郎 6</v>
          </cell>
          <cell r="C27" t="str">
            <v>福田(神戸市)</v>
          </cell>
        </row>
        <row r="28">
          <cell r="A28">
            <v>27</v>
          </cell>
          <cell r="B28" t="str">
            <v>阿部  友貴 6</v>
          </cell>
          <cell r="C28" t="str">
            <v>福田(神戸市)</v>
          </cell>
        </row>
        <row r="29">
          <cell r="A29">
            <v>28</v>
          </cell>
          <cell r="B29" t="str">
            <v>大迫　亮太 5</v>
          </cell>
          <cell r="C29" t="str">
            <v>有野(神戸市)</v>
          </cell>
        </row>
        <row r="30">
          <cell r="A30">
            <v>29</v>
          </cell>
          <cell r="B30" t="str">
            <v>藤堂    凌 6</v>
          </cell>
          <cell r="C30" t="str">
            <v>有野(神戸市)</v>
          </cell>
        </row>
        <row r="31">
          <cell r="A31">
            <v>30</v>
          </cell>
          <cell r="B31" t="str">
            <v>玄元  和夢 6</v>
          </cell>
          <cell r="C31" t="str">
            <v>有野(神戸市)</v>
          </cell>
        </row>
        <row r="32">
          <cell r="A32">
            <v>31</v>
          </cell>
          <cell r="B32" t="str">
            <v>帆足　虹樹 5</v>
          </cell>
          <cell r="C32" t="str">
            <v>鹿の子台(神戸市)</v>
          </cell>
        </row>
        <row r="33">
          <cell r="A33">
            <v>32</v>
          </cell>
          <cell r="B33" t="str">
            <v>新井  喬之 6</v>
          </cell>
          <cell r="C33" t="str">
            <v>鹿の子台(神戸市)</v>
          </cell>
        </row>
        <row r="34">
          <cell r="A34">
            <v>33</v>
          </cell>
          <cell r="B34" t="str">
            <v>山田　祥充 6</v>
          </cell>
          <cell r="C34" t="str">
            <v>鹿の子台(神戸市)</v>
          </cell>
        </row>
        <row r="35">
          <cell r="A35">
            <v>34</v>
          </cell>
          <cell r="B35" t="str">
            <v>近藤  友裕 6</v>
          </cell>
          <cell r="C35" t="str">
            <v>鹿の子台(神戸市)</v>
          </cell>
        </row>
        <row r="36">
          <cell r="A36">
            <v>35</v>
          </cell>
          <cell r="B36" t="str">
            <v>森岡　雄佑 6</v>
          </cell>
          <cell r="C36" t="str">
            <v>鹿の子台(神戸市)</v>
          </cell>
        </row>
        <row r="37">
          <cell r="A37">
            <v>36</v>
          </cell>
          <cell r="B37" t="str">
            <v>森    智暉 6</v>
          </cell>
          <cell r="C37" t="str">
            <v>鹿の子台(神戸市)</v>
          </cell>
        </row>
        <row r="38">
          <cell r="A38">
            <v>37</v>
          </cell>
          <cell r="B38" t="str">
            <v>佐野  泰基 6</v>
          </cell>
          <cell r="C38" t="str">
            <v>鹿の子台(神戸市)</v>
          </cell>
        </row>
        <row r="39">
          <cell r="A39">
            <v>38</v>
          </cell>
          <cell r="B39" t="str">
            <v>垣本  直輝 6</v>
          </cell>
          <cell r="C39" t="str">
            <v>鹿の子台(神戸市)</v>
          </cell>
        </row>
        <row r="40">
          <cell r="A40">
            <v>39</v>
          </cell>
          <cell r="B40" t="str">
            <v>長井　勇介 6</v>
          </cell>
          <cell r="C40" t="str">
            <v>鹿の子台(神戸市)</v>
          </cell>
        </row>
        <row r="41">
          <cell r="A41">
            <v>40</v>
          </cell>
          <cell r="B41" t="str">
            <v>奥野  将平 6</v>
          </cell>
          <cell r="C41" t="str">
            <v>鹿の子台(神戸市)</v>
          </cell>
        </row>
        <row r="42">
          <cell r="A42">
            <v>41</v>
          </cell>
          <cell r="B42" t="str">
            <v>三村  航遥 6</v>
          </cell>
          <cell r="C42" t="str">
            <v>長坂(神戸市)</v>
          </cell>
        </row>
        <row r="43">
          <cell r="A43">
            <v>42</v>
          </cell>
          <cell r="B43" t="str">
            <v>弘川  公一 5</v>
          </cell>
          <cell r="C43" t="str">
            <v>伊川谷(神戸市)</v>
          </cell>
        </row>
        <row r="44">
          <cell r="A44">
            <v>43</v>
          </cell>
          <cell r="B44" t="str">
            <v>今倉　康喜 6</v>
          </cell>
          <cell r="C44" t="str">
            <v>伊川谷(神戸市)</v>
          </cell>
        </row>
        <row r="45">
          <cell r="A45">
            <v>44</v>
          </cell>
          <cell r="B45" t="str">
            <v>外山　　司 6</v>
          </cell>
          <cell r="C45" t="str">
            <v>伊川谷(神戸市)</v>
          </cell>
        </row>
        <row r="46">
          <cell r="A46">
            <v>45</v>
          </cell>
          <cell r="B46" t="str">
            <v>上沖　武蔵 5</v>
          </cell>
          <cell r="C46" t="str">
            <v>伊川谷(神戸市)</v>
          </cell>
        </row>
        <row r="47">
          <cell r="A47">
            <v>46</v>
          </cell>
          <cell r="B47" t="str">
            <v>中村    歩 5</v>
          </cell>
          <cell r="C47" t="str">
            <v>伊川谷(神戸市)</v>
          </cell>
        </row>
        <row r="48">
          <cell r="A48">
            <v>47</v>
          </cell>
          <cell r="B48" t="str">
            <v>高久保  春 6</v>
          </cell>
          <cell r="C48" t="str">
            <v>伊川谷(神戸市)</v>
          </cell>
        </row>
        <row r="49">
          <cell r="A49">
            <v>48</v>
          </cell>
          <cell r="B49" t="str">
            <v>髙田  和希 6</v>
          </cell>
          <cell r="C49" t="str">
            <v>伊川谷(神戸市)</v>
          </cell>
        </row>
        <row r="50">
          <cell r="A50">
            <v>49</v>
          </cell>
          <cell r="B50" t="str">
            <v>瀧本  正巳 6</v>
          </cell>
          <cell r="C50" t="str">
            <v>伊川谷(神戸市)</v>
          </cell>
        </row>
        <row r="51">
          <cell r="A51">
            <v>50</v>
          </cell>
          <cell r="B51" t="str">
            <v>永井　卓馬 6</v>
          </cell>
          <cell r="C51" t="str">
            <v>伊川谷(神戸市)</v>
          </cell>
        </row>
        <row r="52">
          <cell r="A52">
            <v>51</v>
          </cell>
          <cell r="B52" t="str">
            <v>中川原裕貴 6</v>
          </cell>
          <cell r="C52" t="str">
            <v>高津橋(神戸市)</v>
          </cell>
        </row>
        <row r="53">
          <cell r="A53">
            <v>52</v>
          </cell>
          <cell r="B53" t="str">
            <v>麻生  真也 6</v>
          </cell>
          <cell r="C53" t="str">
            <v>高津橋(神戸市)</v>
          </cell>
        </row>
        <row r="54">
          <cell r="A54">
            <v>53</v>
          </cell>
          <cell r="B54" t="str">
            <v>泉谷　　廉 6</v>
          </cell>
          <cell r="C54" t="str">
            <v>高津橋(神戸市)</v>
          </cell>
        </row>
        <row r="55">
          <cell r="A55">
            <v>54</v>
          </cell>
          <cell r="B55" t="str">
            <v>松尾　二世 6</v>
          </cell>
          <cell r="C55" t="str">
            <v>高津橋(神戸市)</v>
          </cell>
        </row>
        <row r="56">
          <cell r="A56">
            <v>55</v>
          </cell>
          <cell r="B56" t="str">
            <v>山口　晃洋 6</v>
          </cell>
          <cell r="C56" t="str">
            <v>有瀬(神戸市)</v>
          </cell>
        </row>
        <row r="57">
          <cell r="A57">
            <v>56</v>
          </cell>
          <cell r="B57" t="str">
            <v>津軽  勇希 6</v>
          </cell>
          <cell r="C57" t="str">
            <v>有瀬(神戸市)</v>
          </cell>
        </row>
        <row r="58">
          <cell r="A58">
            <v>57</v>
          </cell>
          <cell r="B58" t="str">
            <v>宮本  岳春 5</v>
          </cell>
          <cell r="C58" t="str">
            <v>狩場台(神戸市)</v>
          </cell>
        </row>
        <row r="59">
          <cell r="A59">
            <v>58</v>
          </cell>
          <cell r="B59" t="str">
            <v>髙﨑  剛也 6</v>
          </cell>
          <cell r="C59" t="str">
            <v>狩場台(神戸市)</v>
          </cell>
        </row>
        <row r="60">
          <cell r="A60">
            <v>59</v>
          </cell>
          <cell r="B60" t="str">
            <v>渡邉  康裕 6</v>
          </cell>
          <cell r="C60" t="str">
            <v>狩場台(神戸市)</v>
          </cell>
        </row>
        <row r="61">
          <cell r="A61">
            <v>60</v>
          </cell>
          <cell r="B61" t="str">
            <v>杣﨑  俊治 6</v>
          </cell>
          <cell r="C61" t="str">
            <v>狩場台(神戸市)</v>
          </cell>
        </row>
        <row r="62">
          <cell r="A62">
            <v>61</v>
          </cell>
          <cell r="B62" t="str">
            <v>藤    太稀 6</v>
          </cell>
          <cell r="C62" t="str">
            <v>狩場台(神戸市)</v>
          </cell>
        </row>
        <row r="63">
          <cell r="A63">
            <v>62</v>
          </cell>
          <cell r="B63" t="str">
            <v>橋本　　将 6</v>
          </cell>
          <cell r="C63" t="str">
            <v>狩場台(神戸市)</v>
          </cell>
        </row>
        <row r="64">
          <cell r="A64">
            <v>63</v>
          </cell>
          <cell r="B64" t="str">
            <v>金治  絢介 6</v>
          </cell>
          <cell r="C64" t="str">
            <v>垂水(神戸市)</v>
          </cell>
        </row>
        <row r="65">
          <cell r="A65">
            <v>64</v>
          </cell>
          <cell r="B65" t="str">
            <v>橋本  大志 6</v>
          </cell>
          <cell r="C65" t="str">
            <v>垂水(神戸市)</v>
          </cell>
        </row>
        <row r="66">
          <cell r="A66">
            <v>65</v>
          </cell>
          <cell r="B66" t="str">
            <v>小島　　航 5</v>
          </cell>
          <cell r="C66" t="str">
            <v>本多聞(神戸市)</v>
          </cell>
        </row>
        <row r="67">
          <cell r="A67">
            <v>66</v>
          </cell>
          <cell r="B67" t="str">
            <v>中崎　貴也 6  </v>
          </cell>
          <cell r="C67" t="str">
            <v>美賀多台(神戸市)</v>
          </cell>
        </row>
        <row r="68">
          <cell r="A68">
            <v>67</v>
          </cell>
          <cell r="B68" t="str">
            <v>住田　洸希 6</v>
          </cell>
          <cell r="C68" t="str">
            <v>美賀多台(神戸市)</v>
          </cell>
        </row>
        <row r="69">
          <cell r="A69">
            <v>68</v>
          </cell>
          <cell r="B69" t="str">
            <v>橋口　聖司 6</v>
          </cell>
          <cell r="C69" t="str">
            <v>美賀多台(神戸市)</v>
          </cell>
        </row>
        <row r="70">
          <cell r="A70">
            <v>69</v>
          </cell>
          <cell r="B70" t="str">
            <v>鷹江甲史朗 6</v>
          </cell>
          <cell r="C70" t="str">
            <v>美賀多台(神戸市)</v>
          </cell>
        </row>
        <row r="71">
          <cell r="A71">
            <v>70</v>
          </cell>
          <cell r="B71" t="str">
            <v>有村　　颯 6</v>
          </cell>
          <cell r="C71" t="str">
            <v>美賀多台(神戸市)</v>
          </cell>
        </row>
        <row r="72">
          <cell r="A72">
            <v>71</v>
          </cell>
          <cell r="B72" t="str">
            <v>米原　　祐 6</v>
          </cell>
          <cell r="C72" t="str">
            <v>千鳥が丘(神戸市)</v>
          </cell>
        </row>
        <row r="73">
          <cell r="A73">
            <v>72</v>
          </cell>
          <cell r="B73" t="str">
            <v>高野　杏蘭 6</v>
          </cell>
          <cell r="C73" t="str">
            <v>千鳥が丘(神戸市)</v>
          </cell>
        </row>
        <row r="74">
          <cell r="A74">
            <v>73</v>
          </cell>
          <cell r="B74" t="str">
            <v>中嶋　尚輝 6</v>
          </cell>
          <cell r="C74" t="str">
            <v>千鳥が丘(神戸市)</v>
          </cell>
        </row>
        <row r="75">
          <cell r="A75">
            <v>74</v>
          </cell>
          <cell r="B75" t="str">
            <v>岡下　祐太 6</v>
          </cell>
          <cell r="C75" t="str">
            <v>千鳥が丘(神戸市)</v>
          </cell>
        </row>
        <row r="76">
          <cell r="A76">
            <v>75</v>
          </cell>
          <cell r="B76" t="str">
            <v>宇戸平星樹 6</v>
          </cell>
          <cell r="C76" t="str">
            <v>千鳥が丘(神戸市)</v>
          </cell>
        </row>
        <row r="77">
          <cell r="A77">
            <v>76</v>
          </cell>
          <cell r="B77" t="str">
            <v>木村　優斗 5</v>
          </cell>
          <cell r="C77" t="str">
            <v>白川(神戸市)</v>
          </cell>
        </row>
        <row r="78">
          <cell r="A78">
            <v>77</v>
          </cell>
          <cell r="B78" t="str">
            <v>繁田　陽介 6</v>
          </cell>
          <cell r="C78" t="str">
            <v>高羽(神戸市)</v>
          </cell>
        </row>
        <row r="79">
          <cell r="A79">
            <v>78</v>
          </cell>
          <cell r="B79" t="str">
            <v>坂部  史弥 6</v>
          </cell>
          <cell r="C79" t="str">
            <v>多井畑(神戸市)</v>
          </cell>
        </row>
        <row r="80">
          <cell r="A80">
            <v>79</v>
          </cell>
          <cell r="B80" t="str">
            <v>田川  帆師 6</v>
          </cell>
          <cell r="C80" t="str">
            <v>東町(神戸市)</v>
          </cell>
        </row>
        <row r="81">
          <cell r="A81">
            <v>80</v>
          </cell>
          <cell r="B81" t="str">
            <v>源吉　　駿 6</v>
          </cell>
          <cell r="C81" t="str">
            <v>東町(神戸市)</v>
          </cell>
        </row>
        <row r="82">
          <cell r="A82">
            <v>81</v>
          </cell>
          <cell r="B82" t="str">
            <v>谷  真三朗 6</v>
          </cell>
          <cell r="C82" t="str">
            <v>西山(神戸市)</v>
          </cell>
        </row>
        <row r="83">
          <cell r="A83">
            <v>82</v>
          </cell>
          <cell r="B83" t="str">
            <v>中尾  彰吾 6</v>
          </cell>
          <cell r="C83" t="str">
            <v>西山(神戸市)</v>
          </cell>
        </row>
        <row r="84">
          <cell r="A84">
            <v>83</v>
          </cell>
          <cell r="B84" t="str">
            <v>田中  智久 6</v>
          </cell>
          <cell r="C84" t="str">
            <v>西山(神戸市)</v>
          </cell>
        </row>
        <row r="85">
          <cell r="A85">
            <v>84</v>
          </cell>
          <cell r="B85" t="str">
            <v>渋谷  治希 6</v>
          </cell>
          <cell r="C85" t="str">
            <v>西山(神戸市)</v>
          </cell>
        </row>
        <row r="86">
          <cell r="A86">
            <v>85</v>
          </cell>
          <cell r="B86" t="str">
            <v>谷      馨 6</v>
          </cell>
          <cell r="C86" t="str">
            <v>西山(神戸市)</v>
          </cell>
        </row>
        <row r="87">
          <cell r="A87">
            <v>86</v>
          </cell>
          <cell r="B87" t="str">
            <v>瀬古　敏幸 6</v>
          </cell>
          <cell r="C87" t="str">
            <v>西山(神戸市)</v>
          </cell>
        </row>
        <row r="88">
          <cell r="A88">
            <v>87</v>
          </cell>
          <cell r="B88" t="str">
            <v>原　祥太朗 5</v>
          </cell>
          <cell r="C88" t="str">
            <v>高丘西(明石市)</v>
          </cell>
        </row>
        <row r="89">
          <cell r="A89">
            <v>88</v>
          </cell>
          <cell r="B89" t="str">
            <v>松下　翔真 5</v>
          </cell>
          <cell r="C89" t="str">
            <v>高丘西(明石市)</v>
          </cell>
        </row>
        <row r="90">
          <cell r="A90">
            <v>89</v>
          </cell>
          <cell r="B90" t="str">
            <v>中島　　真 6</v>
          </cell>
          <cell r="C90" t="str">
            <v>高丘西(明石市)</v>
          </cell>
        </row>
        <row r="91">
          <cell r="A91">
            <v>90</v>
          </cell>
          <cell r="B91" t="str">
            <v>土井    剛 5</v>
          </cell>
          <cell r="C91" t="str">
            <v>高丘西(明石市)</v>
          </cell>
        </row>
        <row r="92">
          <cell r="A92">
            <v>91</v>
          </cell>
          <cell r="B92" t="str">
            <v>渋谷  岳志 5</v>
          </cell>
          <cell r="C92" t="str">
            <v>高丘西(明石市)</v>
          </cell>
        </row>
        <row r="93">
          <cell r="A93">
            <v>92</v>
          </cell>
          <cell r="B93" t="str">
            <v>杉原　　匡 5</v>
          </cell>
          <cell r="C93" t="str">
            <v>大久保(明石市)</v>
          </cell>
        </row>
        <row r="94">
          <cell r="A94">
            <v>93</v>
          </cell>
          <cell r="B94" t="str">
            <v>山田  将史 6</v>
          </cell>
          <cell r="C94" t="str">
            <v>大久保(明石市)</v>
          </cell>
        </row>
        <row r="95">
          <cell r="A95">
            <v>94</v>
          </cell>
          <cell r="B95" t="str">
            <v>改発　智也 6</v>
          </cell>
          <cell r="C95" t="str">
            <v>大久保(明石市)</v>
          </cell>
        </row>
        <row r="96">
          <cell r="A96">
            <v>95</v>
          </cell>
          <cell r="B96" t="str">
            <v>習田　陽介 6</v>
          </cell>
          <cell r="C96" t="str">
            <v>大久保(明石市)</v>
          </cell>
        </row>
        <row r="97">
          <cell r="A97">
            <v>96</v>
          </cell>
          <cell r="B97" t="str">
            <v>永井  裕介 6</v>
          </cell>
          <cell r="C97" t="str">
            <v>大久保(明石市)</v>
          </cell>
        </row>
        <row r="98">
          <cell r="A98">
            <v>97</v>
          </cell>
          <cell r="B98" t="str">
            <v>北島　　悟 6</v>
          </cell>
          <cell r="C98" t="str">
            <v>大久保(明石市)</v>
          </cell>
        </row>
        <row r="99">
          <cell r="A99">
            <v>98</v>
          </cell>
          <cell r="B99" t="str">
            <v>木村  友哉 6</v>
          </cell>
          <cell r="C99" t="str">
            <v>大久保(明石市)</v>
          </cell>
        </row>
        <row r="100">
          <cell r="A100">
            <v>99</v>
          </cell>
          <cell r="B100" t="str">
            <v>西海  湧登 6</v>
          </cell>
          <cell r="C100" t="str">
            <v>大久保(明石市)</v>
          </cell>
        </row>
        <row r="101">
          <cell r="A101">
            <v>100</v>
          </cell>
          <cell r="B101" t="str">
            <v>宮内秀一朗 6</v>
          </cell>
          <cell r="C101" t="str">
            <v>大久保(明石市)</v>
          </cell>
        </row>
        <row r="102">
          <cell r="A102">
            <v>101</v>
          </cell>
          <cell r="B102" t="str">
            <v>宮井  太士 6</v>
          </cell>
          <cell r="C102" t="str">
            <v>大久保(明石市)</v>
          </cell>
        </row>
        <row r="103">
          <cell r="A103">
            <v>102</v>
          </cell>
          <cell r="B103" t="str">
            <v>小西　裕太 5</v>
          </cell>
          <cell r="C103" t="str">
            <v>錦が丘(明石市)</v>
          </cell>
        </row>
        <row r="104">
          <cell r="A104">
            <v>103</v>
          </cell>
          <cell r="B104" t="str">
            <v>家守　健二 6</v>
          </cell>
          <cell r="C104" t="str">
            <v>錦が丘(明石市)</v>
          </cell>
        </row>
        <row r="105">
          <cell r="A105">
            <v>104</v>
          </cell>
          <cell r="B105" t="str">
            <v>山村　健太 6</v>
          </cell>
          <cell r="C105" t="str">
            <v>錦が丘(明石市)</v>
          </cell>
        </row>
        <row r="106">
          <cell r="A106">
            <v>105</v>
          </cell>
          <cell r="B106" t="str">
            <v>宗田  隆雅 6</v>
          </cell>
          <cell r="C106" t="str">
            <v>錦が丘(明石市)</v>
          </cell>
        </row>
        <row r="107">
          <cell r="A107">
            <v>106</v>
          </cell>
          <cell r="B107" t="str">
            <v>織田  翔真 6</v>
          </cell>
          <cell r="C107" t="str">
            <v>錦が丘(明石市)</v>
          </cell>
        </row>
        <row r="108">
          <cell r="A108">
            <v>107</v>
          </cell>
          <cell r="B108" t="str">
            <v>松浦　輝明 6</v>
          </cell>
          <cell r="C108" t="str">
            <v>錦が丘(明石市)</v>
          </cell>
        </row>
        <row r="109">
          <cell r="A109">
            <v>108</v>
          </cell>
          <cell r="B109" t="str">
            <v>松本　明大 6</v>
          </cell>
          <cell r="C109" t="str">
            <v>錦が丘(明石市)</v>
          </cell>
        </row>
        <row r="110">
          <cell r="A110">
            <v>109</v>
          </cell>
          <cell r="B110" t="str">
            <v>三村　岳史 6  </v>
          </cell>
          <cell r="C110" t="str">
            <v>錦が丘(明石市)</v>
          </cell>
        </row>
        <row r="111">
          <cell r="A111">
            <v>110</v>
          </cell>
          <cell r="B111" t="str">
            <v>竹田　大樹 6</v>
          </cell>
          <cell r="C111" t="str">
            <v>錦が丘(明石市)</v>
          </cell>
        </row>
        <row r="112">
          <cell r="A112">
            <v>111</v>
          </cell>
          <cell r="B112" t="str">
            <v>木村　隼太 6</v>
          </cell>
          <cell r="C112" t="str">
            <v>二見北(明石市)</v>
          </cell>
        </row>
        <row r="113">
          <cell r="A113">
            <v>112</v>
          </cell>
          <cell r="B113" t="str">
            <v>岡田騰一郎 6</v>
          </cell>
          <cell r="C113" t="str">
            <v>人丸(明石市)</v>
          </cell>
        </row>
        <row r="114">
          <cell r="A114">
            <v>113</v>
          </cell>
          <cell r="B114" t="str">
            <v>中元    孝 6</v>
          </cell>
          <cell r="C114" t="str">
            <v>人丸(明石市)</v>
          </cell>
        </row>
        <row r="115">
          <cell r="A115">
            <v>114</v>
          </cell>
          <cell r="B115" t="str">
            <v>岸　　直樹 6</v>
          </cell>
          <cell r="C115" t="str">
            <v>人丸(明石市)</v>
          </cell>
        </row>
        <row r="116">
          <cell r="A116">
            <v>115</v>
          </cell>
          <cell r="B116" t="str">
            <v>伊藤  聖人 6</v>
          </cell>
          <cell r="C116" t="str">
            <v>人丸(明石市)</v>
          </cell>
        </row>
        <row r="117">
          <cell r="A117">
            <v>116</v>
          </cell>
          <cell r="B117" t="str">
            <v>永見優諭貴 5</v>
          </cell>
          <cell r="C117" t="str">
            <v>清水(明石市)</v>
          </cell>
        </row>
        <row r="118">
          <cell r="A118">
            <v>117</v>
          </cell>
          <cell r="B118" t="str">
            <v>西野　　真 5</v>
          </cell>
          <cell r="C118" t="str">
            <v>荒井(高砂市)</v>
          </cell>
        </row>
        <row r="119">
          <cell r="A119">
            <v>118</v>
          </cell>
          <cell r="B119" t="str">
            <v>坂口  聖弥 6</v>
          </cell>
          <cell r="C119" t="str">
            <v>荒井(高砂市)</v>
          </cell>
        </row>
        <row r="120">
          <cell r="A120">
            <v>119</v>
          </cell>
          <cell r="B120" t="str">
            <v>田中  史郎 6</v>
          </cell>
          <cell r="C120" t="str">
            <v>荒井(高砂市)</v>
          </cell>
        </row>
        <row r="121">
          <cell r="A121">
            <v>120</v>
          </cell>
          <cell r="B121" t="str">
            <v>久保元志郎 6</v>
          </cell>
          <cell r="C121" t="str">
            <v>荒井(高砂市)</v>
          </cell>
        </row>
        <row r="122">
          <cell r="A122">
            <v>121</v>
          </cell>
          <cell r="B122" t="str">
            <v>竹野  良哉 6</v>
          </cell>
          <cell r="C122" t="str">
            <v>荒井(高砂市)</v>
          </cell>
        </row>
        <row r="123">
          <cell r="A123">
            <v>122</v>
          </cell>
          <cell r="B123" t="str">
            <v>嶋田　凌作 6</v>
          </cell>
          <cell r="C123" t="str">
            <v>荒井(高砂市)</v>
          </cell>
        </row>
        <row r="124">
          <cell r="A124">
            <v>123</v>
          </cell>
          <cell r="B124" t="str">
            <v>山野　誠司 6</v>
          </cell>
          <cell r="C124" t="str">
            <v>高砂(高砂市)</v>
          </cell>
        </row>
        <row r="125">
          <cell r="A125">
            <v>124</v>
          </cell>
          <cell r="B125" t="str">
            <v>八木陽一朗 5</v>
          </cell>
          <cell r="C125" t="str">
            <v>高砂(高砂市)</v>
          </cell>
        </row>
        <row r="126">
          <cell r="A126">
            <v>125</v>
          </cell>
          <cell r="B126" t="str">
            <v>井澤  優介 6</v>
          </cell>
          <cell r="C126" t="str">
            <v>曽根(高砂市)</v>
          </cell>
        </row>
        <row r="127">
          <cell r="A127">
            <v>126</v>
          </cell>
          <cell r="B127" t="str">
            <v>木下  稜介 6</v>
          </cell>
          <cell r="C127" t="str">
            <v>曽根(高砂市)</v>
          </cell>
        </row>
        <row r="128">
          <cell r="A128">
            <v>127</v>
          </cell>
          <cell r="B128" t="str">
            <v>角谷  紺気 6</v>
          </cell>
          <cell r="C128" t="str">
            <v>曽根(高砂市)</v>
          </cell>
        </row>
        <row r="129">
          <cell r="A129">
            <v>128</v>
          </cell>
          <cell r="B129" t="str">
            <v>八若  滉士 6</v>
          </cell>
          <cell r="C129" t="str">
            <v>曽根(高砂市)</v>
          </cell>
        </row>
        <row r="130">
          <cell r="A130">
            <v>129</v>
          </cell>
          <cell r="B130" t="str">
            <v>井口  弘章 6</v>
          </cell>
          <cell r="C130" t="str">
            <v>曽根(高砂市)</v>
          </cell>
        </row>
        <row r="131">
          <cell r="A131">
            <v>130</v>
          </cell>
          <cell r="B131" t="str">
            <v>八若    凌 5</v>
          </cell>
          <cell r="C131" t="str">
            <v>曽根(高砂市)</v>
          </cell>
        </row>
        <row r="132">
          <cell r="A132">
            <v>131</v>
          </cell>
          <cell r="B132" t="str">
            <v>小川　亮介 5</v>
          </cell>
          <cell r="C132" t="str">
            <v>中筋(高砂市)</v>
          </cell>
        </row>
        <row r="133">
          <cell r="A133">
            <v>132</v>
          </cell>
          <cell r="B133" t="str">
            <v>宮本　翔太 6</v>
          </cell>
          <cell r="C133" t="str">
            <v>中筋(高砂市)</v>
          </cell>
        </row>
        <row r="134">
          <cell r="A134">
            <v>133</v>
          </cell>
          <cell r="B134" t="str">
            <v>山崎  健太 6</v>
          </cell>
          <cell r="C134" t="str">
            <v>阿弥陀(高砂市)</v>
          </cell>
        </row>
        <row r="135">
          <cell r="A135">
            <v>134</v>
          </cell>
          <cell r="B135" t="str">
            <v>位田  祥汰 6</v>
          </cell>
          <cell r="C135" t="str">
            <v>阿弥陀(高砂市)</v>
          </cell>
        </row>
        <row r="136">
          <cell r="A136">
            <v>135</v>
          </cell>
          <cell r="B136" t="str">
            <v>笹木  秀作 6</v>
          </cell>
          <cell r="C136" t="str">
            <v>阿弥陀(高砂市)</v>
          </cell>
        </row>
        <row r="137">
          <cell r="A137">
            <v>136</v>
          </cell>
          <cell r="B137" t="str">
            <v>坂上　凌生 5</v>
          </cell>
          <cell r="C137" t="str">
            <v>阿弥陀(高砂市)</v>
          </cell>
        </row>
        <row r="138">
          <cell r="A138">
            <v>137</v>
          </cell>
          <cell r="B138" t="str">
            <v>大内  俊範 5</v>
          </cell>
          <cell r="C138" t="str">
            <v>阿弥陀(高砂市)</v>
          </cell>
        </row>
        <row r="139">
          <cell r="A139">
            <v>138</v>
          </cell>
          <cell r="B139" t="str">
            <v>寺下  尚輝 6</v>
          </cell>
          <cell r="C139" t="str">
            <v>阿弥陀(高砂市)</v>
          </cell>
        </row>
        <row r="140">
          <cell r="A140">
            <v>139</v>
          </cell>
          <cell r="B140" t="str">
            <v>野々村  柾 5</v>
          </cell>
          <cell r="C140" t="str">
            <v>阿弥陀(高砂市)</v>
          </cell>
        </row>
        <row r="141">
          <cell r="A141">
            <v>140</v>
          </cell>
          <cell r="B141" t="str">
            <v>大西  健斗 6</v>
          </cell>
          <cell r="C141" t="str">
            <v>伊保南(高砂市)</v>
          </cell>
        </row>
        <row r="142">
          <cell r="A142">
            <v>141</v>
          </cell>
          <cell r="B142" t="str">
            <v>谷川  有矢 6</v>
          </cell>
          <cell r="C142" t="str">
            <v>米田(高砂市)</v>
          </cell>
        </row>
        <row r="143">
          <cell r="A143">
            <v>142</v>
          </cell>
          <cell r="B143" t="str">
            <v>寺下  恭平 6</v>
          </cell>
          <cell r="C143" t="str">
            <v>米田(高砂市)</v>
          </cell>
        </row>
        <row r="144">
          <cell r="A144">
            <v>143</v>
          </cell>
          <cell r="B144" t="str">
            <v>前田  敦志 6</v>
          </cell>
          <cell r="C144" t="str">
            <v>米田(高砂市)</v>
          </cell>
        </row>
        <row r="145">
          <cell r="A145">
            <v>144</v>
          </cell>
          <cell r="B145" t="str">
            <v>小坂  一星 6</v>
          </cell>
          <cell r="C145" t="str">
            <v>米田(高砂市)</v>
          </cell>
        </row>
        <row r="146">
          <cell r="A146">
            <v>145</v>
          </cell>
          <cell r="B146" t="str">
            <v>前田　真治 6</v>
          </cell>
          <cell r="C146" t="str">
            <v>米田(高砂市)</v>
          </cell>
        </row>
        <row r="147">
          <cell r="A147">
            <v>146</v>
          </cell>
          <cell r="B147" t="str">
            <v>西村  吉弘 6</v>
          </cell>
          <cell r="C147" t="str">
            <v>米田西(高砂市)</v>
          </cell>
        </row>
        <row r="148">
          <cell r="A148">
            <v>147</v>
          </cell>
          <cell r="B148" t="str">
            <v>新井  健太 6</v>
          </cell>
          <cell r="C148" t="str">
            <v>米田西(高砂市)</v>
          </cell>
        </row>
        <row r="149">
          <cell r="A149">
            <v>148</v>
          </cell>
          <cell r="B149" t="str">
            <v>中村  奎太 5</v>
          </cell>
          <cell r="C149" t="str">
            <v>米田西(高砂市)</v>
          </cell>
        </row>
        <row r="150">
          <cell r="A150">
            <v>149</v>
          </cell>
          <cell r="B150" t="str">
            <v>泉田  亮輔 6</v>
          </cell>
          <cell r="C150" t="str">
            <v>米田西(高砂市)</v>
          </cell>
        </row>
        <row r="151">
          <cell r="A151">
            <v>150</v>
          </cell>
          <cell r="B151" t="str">
            <v>黒崎  慶多 6</v>
          </cell>
          <cell r="C151" t="str">
            <v>米田西(高砂市)</v>
          </cell>
        </row>
        <row r="152">
          <cell r="A152">
            <v>151</v>
          </cell>
          <cell r="B152" t="str">
            <v>神吉佑二郎 6</v>
          </cell>
          <cell r="C152" t="str">
            <v>米田西(高砂市)</v>
          </cell>
        </row>
        <row r="153">
          <cell r="A153">
            <v>152</v>
          </cell>
          <cell r="B153" t="str">
            <v>清水　貴陽 6</v>
          </cell>
          <cell r="C153" t="str">
            <v>米田西(高砂市)</v>
          </cell>
        </row>
        <row r="154">
          <cell r="A154">
            <v>153</v>
          </cell>
          <cell r="B154" t="str">
            <v>酒井　悠輔 6</v>
          </cell>
          <cell r="C154" t="str">
            <v>米田西(高砂市)</v>
          </cell>
        </row>
        <row r="155">
          <cell r="A155">
            <v>154</v>
          </cell>
          <cell r="B155" t="str">
            <v>小林  拓人 6</v>
          </cell>
          <cell r="C155" t="str">
            <v>米田西(高砂市)</v>
          </cell>
        </row>
        <row r="156">
          <cell r="A156">
            <v>155</v>
          </cell>
          <cell r="B156" t="str">
            <v>立野  雄大 6</v>
          </cell>
          <cell r="C156" t="str">
            <v>陵北(加古川市)</v>
          </cell>
        </row>
        <row r="157">
          <cell r="A157">
            <v>156</v>
          </cell>
          <cell r="B157" t="str">
            <v>稲葉  健汰 6</v>
          </cell>
          <cell r="C157" t="str">
            <v>陵北(加古川市)</v>
          </cell>
        </row>
        <row r="158">
          <cell r="A158">
            <v>157</v>
          </cell>
          <cell r="B158" t="str">
            <v>住山　祐耶 5</v>
          </cell>
          <cell r="C158" t="str">
            <v>陵北(加古川市)</v>
          </cell>
        </row>
        <row r="159">
          <cell r="A159">
            <v>158</v>
          </cell>
          <cell r="B159" t="str">
            <v>中井亮太朗 6</v>
          </cell>
          <cell r="C159" t="str">
            <v>陵北(加古川市)</v>
          </cell>
        </row>
        <row r="160">
          <cell r="A160">
            <v>159</v>
          </cell>
          <cell r="B160" t="str">
            <v>田代  雄平 5</v>
          </cell>
          <cell r="C160" t="str">
            <v>陵北(加古川市)</v>
          </cell>
        </row>
        <row r="161">
          <cell r="A161">
            <v>160</v>
          </cell>
          <cell r="B161" t="str">
            <v>和田　創熙 5</v>
          </cell>
          <cell r="C161" t="str">
            <v>陵北(加古川市)</v>
          </cell>
        </row>
        <row r="162">
          <cell r="A162">
            <v>161</v>
          </cell>
          <cell r="B162" t="str">
            <v>田代  　僚 5</v>
          </cell>
          <cell r="C162" t="str">
            <v>陵北(加古川市)</v>
          </cell>
        </row>
        <row r="163">
          <cell r="A163">
            <v>162</v>
          </cell>
          <cell r="B163" t="str">
            <v>斉藤　健太 5</v>
          </cell>
          <cell r="C163" t="str">
            <v>陵北(加古川市)</v>
          </cell>
        </row>
        <row r="164">
          <cell r="A164">
            <v>163</v>
          </cell>
          <cell r="B164" t="str">
            <v>照岡  樹人 6</v>
          </cell>
          <cell r="C164" t="str">
            <v>野口南(加古川市)</v>
          </cell>
        </row>
        <row r="165">
          <cell r="A165">
            <v>164</v>
          </cell>
          <cell r="B165" t="str">
            <v>髙田  雅道 6</v>
          </cell>
          <cell r="C165" t="str">
            <v>野口南(加古川市)</v>
          </cell>
        </row>
        <row r="166">
          <cell r="A166">
            <v>165</v>
          </cell>
          <cell r="B166" t="str">
            <v>長谷川良太 6</v>
          </cell>
          <cell r="C166" t="str">
            <v>野口南(加古川市)</v>
          </cell>
        </row>
        <row r="167">
          <cell r="A167">
            <v>166</v>
          </cell>
          <cell r="B167" t="str">
            <v>川原  崇大 6</v>
          </cell>
          <cell r="C167" t="str">
            <v>野口南(加古川市)</v>
          </cell>
        </row>
        <row r="168">
          <cell r="A168">
            <v>167</v>
          </cell>
          <cell r="B168" t="str">
            <v>生瀬  成弘 6</v>
          </cell>
          <cell r="C168" t="str">
            <v>野口南(加古川市)</v>
          </cell>
        </row>
        <row r="169">
          <cell r="A169">
            <v>168</v>
          </cell>
          <cell r="B169" t="str">
            <v>川口誠志郎 6</v>
          </cell>
          <cell r="C169" t="str">
            <v>野口南(加古川市)</v>
          </cell>
        </row>
        <row r="170">
          <cell r="A170">
            <v>169</v>
          </cell>
          <cell r="B170" t="str">
            <v>岡田  聖斗 6</v>
          </cell>
          <cell r="C170" t="str">
            <v>野口南(加古川市)</v>
          </cell>
        </row>
        <row r="171">
          <cell r="A171">
            <v>170</v>
          </cell>
          <cell r="B171" t="str">
            <v>井上　主税 6</v>
          </cell>
          <cell r="C171" t="str">
            <v>尾上(加古川市）</v>
          </cell>
        </row>
        <row r="172">
          <cell r="A172">
            <v>171</v>
          </cell>
          <cell r="B172" t="str">
            <v>藤久　速斗 6</v>
          </cell>
          <cell r="C172" t="str">
            <v>尾上(加古川市）</v>
          </cell>
        </row>
        <row r="173">
          <cell r="A173">
            <v>172</v>
          </cell>
          <cell r="B173" t="str">
            <v>ﾌｭｰｶﾞﾙ悟空 6</v>
          </cell>
          <cell r="C173" t="str">
            <v>鳩里(加古川市)</v>
          </cell>
        </row>
        <row r="174">
          <cell r="A174">
            <v>173</v>
          </cell>
          <cell r="B174" t="str">
            <v>瀧下幸多朗 6</v>
          </cell>
          <cell r="C174" t="str">
            <v>鳩里(加古川市)</v>
          </cell>
        </row>
        <row r="175">
          <cell r="A175">
            <v>174</v>
          </cell>
          <cell r="B175" t="str">
            <v>藤原  健吾 5</v>
          </cell>
          <cell r="C175" t="str">
            <v>鳩里(加古川市)</v>
          </cell>
        </row>
        <row r="176">
          <cell r="A176">
            <v>175</v>
          </cell>
          <cell r="B176" t="str">
            <v>佐伯    輝 6</v>
          </cell>
          <cell r="C176" t="str">
            <v>鳩里(加古川市)</v>
          </cell>
        </row>
        <row r="177">
          <cell r="A177">
            <v>176</v>
          </cell>
          <cell r="B177" t="str">
            <v>工藤  祥太 5</v>
          </cell>
          <cell r="C177" t="str">
            <v>鳩里(加古川市)</v>
          </cell>
        </row>
        <row r="178">
          <cell r="A178">
            <v>177</v>
          </cell>
          <cell r="B178" t="str">
            <v>西村  直人 6</v>
          </cell>
          <cell r="C178" t="str">
            <v>加古川(加古川市)</v>
          </cell>
        </row>
        <row r="179">
          <cell r="A179">
            <v>178</v>
          </cell>
          <cell r="B179" t="str">
            <v>藤丸  大輔 6</v>
          </cell>
          <cell r="C179" t="str">
            <v>加古川(加古川市)</v>
          </cell>
        </row>
        <row r="180">
          <cell r="A180">
            <v>179</v>
          </cell>
          <cell r="B180" t="str">
            <v>友田  浩平 6</v>
          </cell>
          <cell r="C180" t="str">
            <v>加古川(加古川市)</v>
          </cell>
        </row>
        <row r="181">
          <cell r="A181">
            <v>180</v>
          </cell>
          <cell r="B181" t="str">
            <v>松本  岳大 6</v>
          </cell>
          <cell r="C181" t="str">
            <v>加古川(加古川市)</v>
          </cell>
        </row>
        <row r="182">
          <cell r="A182">
            <v>181</v>
          </cell>
          <cell r="B182" t="str">
            <v>森元  裕介 6</v>
          </cell>
          <cell r="C182" t="str">
            <v>加古川(加古川市)</v>
          </cell>
        </row>
        <row r="183">
          <cell r="A183">
            <v>182</v>
          </cell>
          <cell r="B183" t="str">
            <v>下村  涼輔 5</v>
          </cell>
          <cell r="C183" t="str">
            <v>加古川(加古川市)</v>
          </cell>
        </row>
        <row r="184">
          <cell r="A184">
            <v>183</v>
          </cell>
          <cell r="B184" t="str">
            <v>神吉　拓実 5</v>
          </cell>
          <cell r="C184" t="str">
            <v>西神吉(加古川市)</v>
          </cell>
        </row>
        <row r="185">
          <cell r="A185">
            <v>184</v>
          </cell>
          <cell r="B185" t="str">
            <v>一岡  航太 6</v>
          </cell>
          <cell r="C185" t="str">
            <v>西神吉(加古川市)</v>
          </cell>
        </row>
        <row r="186">
          <cell r="A186">
            <v>185</v>
          </cell>
          <cell r="B186" t="str">
            <v>中西　祐基 6</v>
          </cell>
          <cell r="C186" t="str">
            <v>西神吉(加古川市)</v>
          </cell>
        </row>
        <row r="187">
          <cell r="A187">
            <v>186</v>
          </cell>
          <cell r="B187" t="str">
            <v>山口　  祐 6</v>
          </cell>
          <cell r="C187" t="str">
            <v>西神吉(加古川市)</v>
          </cell>
        </row>
        <row r="188">
          <cell r="A188">
            <v>187</v>
          </cell>
          <cell r="B188" t="str">
            <v>大崎　恒平 6</v>
          </cell>
          <cell r="C188" t="str">
            <v>西神吉(加古川市)</v>
          </cell>
        </row>
        <row r="189">
          <cell r="A189">
            <v>188</v>
          </cell>
          <cell r="B189" t="str">
            <v>北本　淳樹 6</v>
          </cell>
          <cell r="C189" t="str">
            <v>西神吉(加古川市)</v>
          </cell>
        </row>
        <row r="190">
          <cell r="A190">
            <v>189</v>
          </cell>
          <cell r="B190" t="str">
            <v>廣本　壮悟 6</v>
          </cell>
          <cell r="C190" t="str">
            <v>西神吉(加古川市)</v>
          </cell>
        </row>
        <row r="191">
          <cell r="A191">
            <v>190</v>
          </cell>
          <cell r="B191" t="str">
            <v>田中健太郎 6</v>
          </cell>
          <cell r="C191" t="str">
            <v>西神吉(加古川市)</v>
          </cell>
        </row>
        <row r="192">
          <cell r="A192">
            <v>191</v>
          </cell>
          <cell r="B192" t="str">
            <v>山根　健輔 6</v>
          </cell>
          <cell r="C192" t="str">
            <v>西神吉(加古川市)</v>
          </cell>
        </row>
        <row r="193">
          <cell r="A193">
            <v>192</v>
          </cell>
          <cell r="B193" t="str">
            <v>貴傅名勇輝 6</v>
          </cell>
          <cell r="C193" t="str">
            <v>西神吉(加古川市)</v>
          </cell>
        </row>
        <row r="194">
          <cell r="A194">
            <v>193</v>
          </cell>
          <cell r="B194" t="str">
            <v>一岡  佑磨 6</v>
          </cell>
          <cell r="C194" t="str">
            <v>西神吉(加古川市)</v>
          </cell>
        </row>
        <row r="195">
          <cell r="A195">
            <v>194</v>
          </cell>
          <cell r="B195" t="str">
            <v>堀尾　享平 6</v>
          </cell>
          <cell r="C195" t="str">
            <v>東神吉(加古川市)</v>
          </cell>
        </row>
        <row r="196">
          <cell r="A196">
            <v>195</v>
          </cell>
          <cell r="B196" t="str">
            <v>大久保裕史 6</v>
          </cell>
          <cell r="C196" t="str">
            <v>加古川RC(加古川市)</v>
          </cell>
        </row>
        <row r="197">
          <cell r="A197">
            <v>196</v>
          </cell>
          <cell r="B197" t="str">
            <v>白井　達也 6</v>
          </cell>
          <cell r="C197" t="str">
            <v>加古川RC(加古川市)</v>
          </cell>
        </row>
        <row r="198">
          <cell r="A198">
            <v>197</v>
          </cell>
          <cell r="B198" t="str">
            <v>宮本健太郎 5</v>
          </cell>
          <cell r="C198" t="str">
            <v>東神吉南(加古川市)</v>
          </cell>
        </row>
        <row r="199">
          <cell r="A199">
            <v>198</v>
          </cell>
          <cell r="B199" t="str">
            <v>川崎　拓人 5</v>
          </cell>
          <cell r="C199" t="str">
            <v>東神吉南(加古川市)</v>
          </cell>
        </row>
        <row r="200">
          <cell r="A200">
            <v>199</v>
          </cell>
          <cell r="B200" t="str">
            <v>神原　洸一 5</v>
          </cell>
          <cell r="C200" t="str">
            <v>東神吉南(加古川市)</v>
          </cell>
        </row>
        <row r="201">
          <cell r="A201">
            <v>200</v>
          </cell>
          <cell r="B201" t="str">
            <v>徳広　祐希 5</v>
          </cell>
          <cell r="C201" t="str">
            <v>東神吉南(加古川市)</v>
          </cell>
        </row>
        <row r="202">
          <cell r="A202">
            <v>201</v>
          </cell>
          <cell r="B202" t="str">
            <v>前田　脩登 5</v>
          </cell>
          <cell r="C202" t="str">
            <v>東神吉南(加古川市)</v>
          </cell>
        </row>
        <row r="203">
          <cell r="A203">
            <v>202</v>
          </cell>
          <cell r="B203" t="str">
            <v>赤穂　  凌 6</v>
          </cell>
          <cell r="C203" t="str">
            <v>氷丘南(加古川市）</v>
          </cell>
        </row>
        <row r="204">
          <cell r="A204">
            <v>203</v>
          </cell>
          <cell r="B204" t="str">
            <v>大形　亮介 5　</v>
          </cell>
          <cell r="C204" t="str">
            <v>神野（加古川市）</v>
          </cell>
        </row>
        <row r="205">
          <cell r="A205">
            <v>204</v>
          </cell>
          <cell r="B205" t="str">
            <v>渋谷　賢人 6　</v>
          </cell>
          <cell r="C205" t="str">
            <v>神野（加古川市）</v>
          </cell>
        </row>
        <row r="206">
          <cell r="A206">
            <v>205</v>
          </cell>
          <cell r="B206" t="str">
            <v>西谷　健太 6</v>
          </cell>
          <cell r="C206" t="str">
            <v>神野（加古川市）</v>
          </cell>
        </row>
        <row r="207">
          <cell r="A207">
            <v>206</v>
          </cell>
          <cell r="B207" t="str">
            <v>藪下　響大 6</v>
          </cell>
          <cell r="C207" t="str">
            <v>神野（加古川市）</v>
          </cell>
        </row>
        <row r="208">
          <cell r="A208">
            <v>207</v>
          </cell>
          <cell r="B208" t="str">
            <v>砂川  稜太 6</v>
          </cell>
          <cell r="C208" t="str">
            <v>別府西(加古川市)</v>
          </cell>
        </row>
        <row r="209">
          <cell r="A209">
            <v>208</v>
          </cell>
          <cell r="B209" t="str">
            <v>田中  諒太 6</v>
          </cell>
          <cell r="C209" t="str">
            <v>別府西(加古川市)</v>
          </cell>
        </row>
        <row r="210">
          <cell r="A210">
            <v>209</v>
          </cell>
          <cell r="B210" t="str">
            <v>脇本  一樹 6</v>
          </cell>
          <cell r="C210" t="str">
            <v>別府西(加古川市)</v>
          </cell>
        </row>
        <row r="211">
          <cell r="A211">
            <v>210</v>
          </cell>
          <cell r="B211" t="str">
            <v>橘田  真理 6</v>
          </cell>
          <cell r="C211" t="str">
            <v>別府西(加古川市)</v>
          </cell>
        </row>
        <row r="212">
          <cell r="A212">
            <v>211</v>
          </cell>
          <cell r="B212" t="str">
            <v>朝山    剣 6</v>
          </cell>
          <cell r="C212" t="str">
            <v>別府西(加古川市)</v>
          </cell>
        </row>
        <row r="213">
          <cell r="A213">
            <v>212</v>
          </cell>
          <cell r="B213" t="str">
            <v>西村  裕貴 6</v>
          </cell>
          <cell r="C213" t="str">
            <v>比延(西脇市)</v>
          </cell>
        </row>
        <row r="214">
          <cell r="A214">
            <v>213</v>
          </cell>
          <cell r="B214" t="str">
            <v>大江　拓実 5</v>
          </cell>
          <cell r="C214" t="str">
            <v>比延(西脇市)</v>
          </cell>
        </row>
        <row r="215">
          <cell r="A215">
            <v>214</v>
          </cell>
          <cell r="B215" t="str">
            <v>小谷  竜也 6</v>
          </cell>
          <cell r="C215" t="str">
            <v>比延(西脇市)</v>
          </cell>
        </row>
        <row r="216">
          <cell r="A216">
            <v>215</v>
          </cell>
          <cell r="B216" t="str">
            <v>中井  健太 6</v>
          </cell>
          <cell r="C216" t="str">
            <v>自由が丘(三木市)</v>
          </cell>
        </row>
        <row r="217">
          <cell r="A217">
            <v>216</v>
          </cell>
          <cell r="B217" t="str">
            <v>田畑　一英 6</v>
          </cell>
          <cell r="C217" t="str">
            <v>自由が丘(三木市)</v>
          </cell>
        </row>
        <row r="218">
          <cell r="A218">
            <v>217</v>
          </cell>
          <cell r="B218" t="str">
            <v>吉田  将章 5</v>
          </cell>
          <cell r="C218" t="str">
            <v>自由が丘(三木市)</v>
          </cell>
        </row>
        <row r="219">
          <cell r="A219">
            <v>218</v>
          </cell>
          <cell r="B219" t="str">
            <v>畑枝　  涼 5</v>
          </cell>
          <cell r="C219" t="str">
            <v>自由が丘(三木市)</v>
          </cell>
        </row>
        <row r="220">
          <cell r="A220">
            <v>219</v>
          </cell>
          <cell r="B220" t="str">
            <v>板倉  史弥 5</v>
          </cell>
          <cell r="C220" t="str">
            <v>自由が丘(三木市)</v>
          </cell>
        </row>
        <row r="221">
          <cell r="A221">
            <v>220</v>
          </cell>
          <cell r="B221" t="str">
            <v>坂本　  逸 6　　</v>
          </cell>
          <cell r="C221" t="str">
            <v>東吉川（三木市）</v>
          </cell>
        </row>
        <row r="222">
          <cell r="A222">
            <v>221</v>
          </cell>
          <cell r="B222" t="str">
            <v>谷川　竜二 6</v>
          </cell>
          <cell r="C222" t="str">
            <v>東吉川（三木市）</v>
          </cell>
        </row>
        <row r="223">
          <cell r="A223">
            <v>222</v>
          </cell>
          <cell r="B223" t="str">
            <v>松原　剣汰 6</v>
          </cell>
          <cell r="C223" t="str">
            <v>東吉川（三木市）</v>
          </cell>
        </row>
        <row r="224">
          <cell r="A224">
            <v>223</v>
          </cell>
          <cell r="B224" t="str">
            <v>久後  啓介 6</v>
          </cell>
          <cell r="C224" t="str">
            <v>下東条(小野市)</v>
          </cell>
        </row>
        <row r="225">
          <cell r="A225">
            <v>224</v>
          </cell>
          <cell r="B225" t="str">
            <v>西畑    亮 6</v>
          </cell>
          <cell r="C225" t="str">
            <v>下東条(小野市)</v>
          </cell>
        </row>
        <row r="226">
          <cell r="A226">
            <v>225</v>
          </cell>
          <cell r="B226" t="str">
            <v>市浦    陸 6</v>
          </cell>
          <cell r="C226" t="str">
            <v>下東条(小野市)</v>
          </cell>
        </row>
        <row r="227">
          <cell r="A227">
            <v>226</v>
          </cell>
          <cell r="B227" t="str">
            <v>大城  勇輔 6</v>
          </cell>
          <cell r="C227" t="str">
            <v>下東条(小野市)</v>
          </cell>
        </row>
        <row r="228">
          <cell r="A228">
            <v>227</v>
          </cell>
          <cell r="B228" t="str">
            <v>杉本  秀宣 6</v>
          </cell>
          <cell r="C228" t="str">
            <v>下東条(小野市)</v>
          </cell>
        </row>
        <row r="229">
          <cell r="A229">
            <v>228</v>
          </cell>
          <cell r="B229" t="str">
            <v>小松　太我 6</v>
          </cell>
          <cell r="C229" t="str">
            <v>下東条(小野市)</v>
          </cell>
        </row>
        <row r="230">
          <cell r="A230">
            <v>229</v>
          </cell>
          <cell r="B230" t="str">
            <v>松井　祐也 6</v>
          </cell>
          <cell r="C230" t="str">
            <v>下東条(小野市)</v>
          </cell>
        </row>
        <row r="231">
          <cell r="A231">
            <v>230</v>
          </cell>
          <cell r="B231" t="str">
            <v>山本　賢志 6</v>
          </cell>
          <cell r="C231" t="str">
            <v>下東条(小野市)</v>
          </cell>
        </row>
        <row r="232">
          <cell r="A232">
            <v>231</v>
          </cell>
          <cell r="B232" t="str">
            <v>久後  大輔 5</v>
          </cell>
          <cell r="C232" t="str">
            <v>下東条(小野市)</v>
          </cell>
        </row>
        <row r="233">
          <cell r="A233">
            <v>232</v>
          </cell>
          <cell r="B233" t="str">
            <v>藤原  克気 6</v>
          </cell>
          <cell r="C233" t="str">
            <v>中番(小野市)</v>
          </cell>
        </row>
        <row r="234">
          <cell r="A234">
            <v>233</v>
          </cell>
          <cell r="B234" t="str">
            <v>島田  貴文 6</v>
          </cell>
          <cell r="C234" t="str">
            <v>中番(小野市)</v>
          </cell>
        </row>
        <row r="235">
          <cell r="A235">
            <v>234</v>
          </cell>
          <cell r="B235" t="str">
            <v>大田  拓夢 6</v>
          </cell>
          <cell r="C235" t="str">
            <v>中番(小野市)</v>
          </cell>
        </row>
        <row r="236">
          <cell r="A236">
            <v>235</v>
          </cell>
          <cell r="B236" t="str">
            <v>坂本    光 6</v>
          </cell>
          <cell r="C236" t="str">
            <v>中番(小野市)</v>
          </cell>
        </row>
        <row r="237">
          <cell r="A237">
            <v>236</v>
          </cell>
          <cell r="B237" t="str">
            <v>吉田光一郎 6　</v>
          </cell>
          <cell r="C237" t="str">
            <v>中番(小野市)</v>
          </cell>
        </row>
        <row r="238">
          <cell r="A238">
            <v>237</v>
          </cell>
          <cell r="B238" t="str">
            <v>小林  弘典 6</v>
          </cell>
          <cell r="C238" t="str">
            <v>中番(小野市)</v>
          </cell>
        </row>
        <row r="239">
          <cell r="A239">
            <v>238</v>
          </cell>
          <cell r="B239" t="str">
            <v>長谷川拓巳 6</v>
          </cell>
          <cell r="C239" t="str">
            <v>中番(小野市)</v>
          </cell>
        </row>
        <row r="240">
          <cell r="A240">
            <v>239</v>
          </cell>
          <cell r="B240" t="str">
            <v>中川　広希 5</v>
          </cell>
          <cell r="C240" t="str">
            <v>中番(小野市)</v>
          </cell>
        </row>
        <row r="241">
          <cell r="A241">
            <v>240</v>
          </cell>
          <cell r="B241" t="str">
            <v>長友　龍也 6</v>
          </cell>
          <cell r="C241" t="str">
            <v>中番(小野市)</v>
          </cell>
        </row>
        <row r="242">
          <cell r="A242">
            <v>241</v>
          </cell>
          <cell r="B242" t="str">
            <v>堀内　涼平 6</v>
          </cell>
          <cell r="C242" t="str">
            <v>中番(小野市)</v>
          </cell>
        </row>
        <row r="243">
          <cell r="A243">
            <v>242</v>
          </cell>
          <cell r="B243" t="str">
            <v>小林  稜汰 6</v>
          </cell>
          <cell r="C243" t="str">
            <v>中番(小野市)</v>
          </cell>
        </row>
        <row r="244">
          <cell r="A244">
            <v>243</v>
          </cell>
          <cell r="B244" t="str">
            <v>多鹿　  淳 5</v>
          </cell>
          <cell r="C244" t="str">
            <v>小野東（小野市）</v>
          </cell>
        </row>
        <row r="245">
          <cell r="A245">
            <v>244</v>
          </cell>
          <cell r="B245" t="str">
            <v>永井　  僚 6　　</v>
          </cell>
          <cell r="C245" t="str">
            <v>小野東（小野市）</v>
          </cell>
        </row>
        <row r="246">
          <cell r="A246">
            <v>245</v>
          </cell>
          <cell r="B246" t="str">
            <v>小林　  航 6</v>
          </cell>
          <cell r="C246" t="str">
            <v>小野東（小野市）</v>
          </cell>
        </row>
        <row r="247">
          <cell r="A247">
            <v>246</v>
          </cell>
          <cell r="B247" t="str">
            <v>山本　浩裕 6</v>
          </cell>
          <cell r="C247" t="str">
            <v>小野東（小野市）</v>
          </cell>
        </row>
        <row r="248">
          <cell r="A248">
            <v>247</v>
          </cell>
          <cell r="B248" t="str">
            <v>井上　拓哉 6</v>
          </cell>
          <cell r="C248" t="str">
            <v>小野東（小野市）</v>
          </cell>
        </row>
        <row r="249">
          <cell r="A249">
            <v>248</v>
          </cell>
          <cell r="B249" t="str">
            <v>川本　大喜 6</v>
          </cell>
          <cell r="C249" t="str">
            <v>小野東（小野市）</v>
          </cell>
        </row>
        <row r="250">
          <cell r="A250">
            <v>249</v>
          </cell>
          <cell r="B250" t="str">
            <v>近都　康平 6</v>
          </cell>
          <cell r="C250" t="str">
            <v>小野東（小野市）</v>
          </cell>
        </row>
        <row r="251">
          <cell r="A251">
            <v>250</v>
          </cell>
          <cell r="B251" t="str">
            <v>安藤　浩史 6</v>
          </cell>
          <cell r="C251" t="str">
            <v>小野東（小野市）</v>
          </cell>
        </row>
        <row r="252">
          <cell r="A252">
            <v>251</v>
          </cell>
          <cell r="B252" t="str">
            <v>桑野　広大 6</v>
          </cell>
          <cell r="C252" t="str">
            <v>小野東（小野市）</v>
          </cell>
        </row>
        <row r="253">
          <cell r="A253">
            <v>252</v>
          </cell>
          <cell r="B253" t="str">
            <v>黒田　芹流 6</v>
          </cell>
          <cell r="C253" t="str">
            <v>小野東（小野市）</v>
          </cell>
        </row>
        <row r="254">
          <cell r="A254">
            <v>253</v>
          </cell>
          <cell r="B254" t="str">
            <v>岡本  悠希 6</v>
          </cell>
          <cell r="C254" t="str">
            <v>市場(小野市)</v>
          </cell>
        </row>
        <row r="255">
          <cell r="A255">
            <v>254</v>
          </cell>
          <cell r="B255" t="str">
            <v>永井  大貴 6</v>
          </cell>
          <cell r="C255" t="str">
            <v>市場(小野市)</v>
          </cell>
        </row>
        <row r="256">
          <cell r="A256">
            <v>255</v>
          </cell>
          <cell r="B256" t="str">
            <v>椢原  裕也 6</v>
          </cell>
          <cell r="C256" t="str">
            <v>市場(小野市)</v>
          </cell>
        </row>
        <row r="257">
          <cell r="A257">
            <v>256</v>
          </cell>
          <cell r="B257" t="str">
            <v>賀内    諒 6</v>
          </cell>
          <cell r="C257" t="str">
            <v>市場(小野市)</v>
          </cell>
        </row>
        <row r="258">
          <cell r="A258">
            <v>257</v>
          </cell>
          <cell r="B258" t="str">
            <v>満井  祥大 6</v>
          </cell>
          <cell r="C258" t="str">
            <v>市場(小野市)</v>
          </cell>
        </row>
        <row r="259">
          <cell r="A259">
            <v>258</v>
          </cell>
          <cell r="B259" t="str">
            <v>岡田  宙大 6</v>
          </cell>
          <cell r="C259" t="str">
            <v>市場(小野市)</v>
          </cell>
        </row>
        <row r="260">
          <cell r="A260">
            <v>259</v>
          </cell>
          <cell r="B260" t="str">
            <v>濱川　貴大 6</v>
          </cell>
          <cell r="C260" t="str">
            <v>市場(小野市)</v>
          </cell>
        </row>
        <row r="261">
          <cell r="A261">
            <v>260</v>
          </cell>
          <cell r="B261" t="str">
            <v>山口　  貴 6</v>
          </cell>
          <cell r="C261" t="str">
            <v>市場(小野市)</v>
          </cell>
        </row>
        <row r="262">
          <cell r="A262">
            <v>261</v>
          </cell>
          <cell r="B262" t="str">
            <v>堀口　翔司 5</v>
          </cell>
          <cell r="C262" t="str">
            <v>市場(小野市)</v>
          </cell>
        </row>
        <row r="263">
          <cell r="A263">
            <v>262</v>
          </cell>
          <cell r="B263" t="str">
            <v>加島　  陽 6　　</v>
          </cell>
          <cell r="C263" t="str">
            <v>市場(小野市)</v>
          </cell>
        </row>
        <row r="264">
          <cell r="A264">
            <v>263</v>
          </cell>
          <cell r="B264" t="str">
            <v>岩崎  　涼 5　</v>
          </cell>
          <cell r="C264" t="str">
            <v>市場(小野市)</v>
          </cell>
        </row>
        <row r="265">
          <cell r="A265">
            <v>264</v>
          </cell>
          <cell r="B265" t="str">
            <v>吉田  健登 5</v>
          </cell>
          <cell r="C265" t="str">
            <v>来住(小野市)</v>
          </cell>
        </row>
        <row r="266">
          <cell r="A266">
            <v>265</v>
          </cell>
          <cell r="B266" t="str">
            <v>藤井  佑介 6</v>
          </cell>
          <cell r="C266" t="str">
            <v>来住(小野市)</v>
          </cell>
        </row>
        <row r="267">
          <cell r="A267">
            <v>266</v>
          </cell>
          <cell r="B267" t="str">
            <v>藤坂  智行 6</v>
          </cell>
          <cell r="C267" t="str">
            <v>来住(小野市)</v>
          </cell>
        </row>
        <row r="268">
          <cell r="A268">
            <v>267</v>
          </cell>
          <cell r="B268" t="str">
            <v>井上  浩明 6</v>
          </cell>
          <cell r="C268" t="str">
            <v>来住(小野市)</v>
          </cell>
        </row>
        <row r="269">
          <cell r="A269">
            <v>268</v>
          </cell>
          <cell r="B269" t="str">
            <v>藤本　拓弥 6</v>
          </cell>
          <cell r="C269" t="str">
            <v>来住(小野市)</v>
          </cell>
        </row>
        <row r="270">
          <cell r="A270">
            <v>269</v>
          </cell>
          <cell r="B270" t="str">
            <v>横山  貴之 6</v>
          </cell>
          <cell r="C270" t="str">
            <v>来住(小野市)</v>
          </cell>
        </row>
        <row r="271">
          <cell r="A271">
            <v>270</v>
          </cell>
          <cell r="B271" t="str">
            <v>住本　尚己 6</v>
          </cell>
          <cell r="C271" t="str">
            <v>来住(小野市)</v>
          </cell>
        </row>
        <row r="272">
          <cell r="A272">
            <v>271</v>
          </cell>
          <cell r="B272" t="str">
            <v>稲岡　真音 6</v>
          </cell>
          <cell r="C272" t="str">
            <v>来住(小野市)</v>
          </cell>
        </row>
        <row r="273">
          <cell r="A273">
            <v>272</v>
          </cell>
          <cell r="B273" t="str">
            <v>猪坂　賢人 6</v>
          </cell>
          <cell r="C273" t="str">
            <v>来住(小野市)</v>
          </cell>
        </row>
        <row r="274">
          <cell r="A274">
            <v>273</v>
          </cell>
          <cell r="B274" t="str">
            <v>住本　伊吹 6</v>
          </cell>
          <cell r="C274" t="str">
            <v>来住(小野市)</v>
          </cell>
        </row>
        <row r="275">
          <cell r="A275">
            <v>274</v>
          </cell>
          <cell r="B275" t="str">
            <v>岸本　伊織 6</v>
          </cell>
          <cell r="C275" t="str">
            <v>来住(小野市)</v>
          </cell>
        </row>
        <row r="276">
          <cell r="A276">
            <v>275</v>
          </cell>
          <cell r="B276" t="str">
            <v>金高　史弥 6</v>
          </cell>
          <cell r="C276" t="str">
            <v>河合(小野市)</v>
          </cell>
        </row>
        <row r="277">
          <cell r="A277">
            <v>276</v>
          </cell>
          <cell r="B277" t="str">
            <v>藤田　惇太 6</v>
          </cell>
          <cell r="C277" t="str">
            <v>河合(小野市)</v>
          </cell>
        </row>
        <row r="278">
          <cell r="A278">
            <v>277</v>
          </cell>
          <cell r="B278" t="str">
            <v>小西　雄貴 6</v>
          </cell>
          <cell r="C278" t="str">
            <v>河合(小野市)</v>
          </cell>
        </row>
        <row r="279">
          <cell r="A279">
            <v>278</v>
          </cell>
          <cell r="B279" t="str">
            <v>網谷　淳一 6</v>
          </cell>
          <cell r="C279" t="str">
            <v>河合(小野市)</v>
          </cell>
        </row>
        <row r="280">
          <cell r="A280">
            <v>279</v>
          </cell>
          <cell r="B280" t="str">
            <v>松本  悠志 6</v>
          </cell>
          <cell r="C280" t="str">
            <v>河合(小野市)</v>
          </cell>
        </row>
        <row r="281">
          <cell r="A281">
            <v>280</v>
          </cell>
          <cell r="B281" t="str">
            <v>丹生  賢吾 6</v>
          </cell>
          <cell r="C281" t="str">
            <v>河合(小野市)</v>
          </cell>
        </row>
        <row r="282">
          <cell r="A282">
            <v>281</v>
          </cell>
          <cell r="B282" t="str">
            <v>蓬莱  郁也 6</v>
          </cell>
          <cell r="C282" t="str">
            <v>河合(小野市)</v>
          </cell>
        </row>
        <row r="283">
          <cell r="A283">
            <v>282</v>
          </cell>
          <cell r="B283" t="str">
            <v>若原  彰人 6</v>
          </cell>
          <cell r="C283" t="str">
            <v>河合(小野市)</v>
          </cell>
        </row>
        <row r="284">
          <cell r="A284">
            <v>283</v>
          </cell>
          <cell r="B284" t="str">
            <v>本澤  拓也 6</v>
          </cell>
          <cell r="C284" t="str">
            <v>河合(小野市)</v>
          </cell>
        </row>
        <row r="285">
          <cell r="A285">
            <v>284</v>
          </cell>
          <cell r="B285" t="str">
            <v>森本　悠平 5</v>
          </cell>
          <cell r="C285" t="str">
            <v>河合(小野市)</v>
          </cell>
        </row>
        <row r="286">
          <cell r="A286">
            <v>285</v>
          </cell>
          <cell r="B286" t="str">
            <v>谷河　拓夢 5</v>
          </cell>
          <cell r="C286" t="str">
            <v>大部(小野市)</v>
          </cell>
        </row>
        <row r="287">
          <cell r="A287">
            <v>286</v>
          </cell>
          <cell r="B287" t="str">
            <v>友定丈太郎 6</v>
          </cell>
          <cell r="C287" t="str">
            <v>大部(小野市)</v>
          </cell>
        </row>
        <row r="288">
          <cell r="A288">
            <v>287</v>
          </cell>
          <cell r="B288" t="str">
            <v>松浦  史弥 6</v>
          </cell>
          <cell r="C288" t="str">
            <v>大部(小野市)</v>
          </cell>
        </row>
        <row r="289">
          <cell r="A289">
            <v>288</v>
          </cell>
          <cell r="B289" t="str">
            <v>小林  悠樹 6</v>
          </cell>
          <cell r="C289" t="str">
            <v>大部(小野市)</v>
          </cell>
        </row>
        <row r="290">
          <cell r="A290">
            <v>289</v>
          </cell>
          <cell r="B290" t="str">
            <v>松本  竜樹 6</v>
          </cell>
          <cell r="C290" t="str">
            <v>大部(小野市)</v>
          </cell>
        </row>
        <row r="291">
          <cell r="A291">
            <v>290</v>
          </cell>
          <cell r="B291" t="str">
            <v>柳田　　孟 6</v>
          </cell>
          <cell r="C291" t="str">
            <v>大部(小野市)</v>
          </cell>
        </row>
        <row r="292">
          <cell r="A292">
            <v>291</v>
          </cell>
          <cell r="B292" t="str">
            <v>大西　祥汰 6</v>
          </cell>
          <cell r="C292" t="str">
            <v>大部(小野市)</v>
          </cell>
        </row>
        <row r="293">
          <cell r="A293">
            <v>292</v>
          </cell>
          <cell r="B293" t="str">
            <v>岡本　　翼 6</v>
          </cell>
          <cell r="C293" t="str">
            <v>大部(小野市)</v>
          </cell>
        </row>
        <row r="294">
          <cell r="A294">
            <v>293</v>
          </cell>
          <cell r="B294" t="str">
            <v>廣瀬  雄基 6</v>
          </cell>
          <cell r="C294" t="str">
            <v>大部(小野市)</v>
          </cell>
        </row>
        <row r="295">
          <cell r="A295">
            <v>294</v>
          </cell>
          <cell r="B295" t="str">
            <v>富田  和馬 6</v>
          </cell>
          <cell r="C295" t="str">
            <v>大部(小野市)</v>
          </cell>
        </row>
        <row r="296">
          <cell r="A296">
            <v>295</v>
          </cell>
          <cell r="B296" t="str">
            <v>藤井　隆馬 6</v>
          </cell>
          <cell r="C296" t="str">
            <v>大部(小野市)</v>
          </cell>
        </row>
        <row r="297">
          <cell r="A297">
            <v>296</v>
          </cell>
          <cell r="B297" t="str">
            <v>竹内　友哉 5</v>
          </cell>
          <cell r="C297" t="str">
            <v>小野(小野市)</v>
          </cell>
        </row>
        <row r="298">
          <cell r="A298">
            <v>297</v>
          </cell>
          <cell r="B298" t="str">
            <v>藤枝    翔 6</v>
          </cell>
          <cell r="C298" t="str">
            <v>小野(小野市)</v>
          </cell>
        </row>
        <row r="299">
          <cell r="A299">
            <v>298</v>
          </cell>
          <cell r="B299" t="str">
            <v>角倉  祐樹 6</v>
          </cell>
          <cell r="C299" t="str">
            <v>小野(小野市)</v>
          </cell>
        </row>
        <row r="300">
          <cell r="A300">
            <v>299</v>
          </cell>
          <cell r="B300" t="str">
            <v>小東　星二 6</v>
          </cell>
          <cell r="C300" t="str">
            <v>小野(小野市)</v>
          </cell>
        </row>
        <row r="301">
          <cell r="A301">
            <v>300</v>
          </cell>
          <cell r="B301" t="str">
            <v>藤原　朔也 6</v>
          </cell>
          <cell r="C301" t="str">
            <v>小野(小野市)</v>
          </cell>
        </row>
        <row r="302">
          <cell r="A302">
            <v>301</v>
          </cell>
          <cell r="B302" t="str">
            <v>小野祥太郎 6</v>
          </cell>
          <cell r="C302" t="str">
            <v>小野(小野市)</v>
          </cell>
        </row>
        <row r="303">
          <cell r="A303">
            <v>302</v>
          </cell>
          <cell r="B303" t="str">
            <v>荒田  純樹 6</v>
          </cell>
          <cell r="C303" t="str">
            <v>小野(小野市)</v>
          </cell>
        </row>
        <row r="304">
          <cell r="A304">
            <v>303</v>
          </cell>
          <cell r="B304" t="str">
            <v>小野　健太 6</v>
          </cell>
          <cell r="C304" t="str">
            <v>小野(小野市)</v>
          </cell>
        </row>
        <row r="305">
          <cell r="A305">
            <v>304</v>
          </cell>
          <cell r="B305" t="str">
            <v>中尾  亮平 6</v>
          </cell>
          <cell r="C305" t="str">
            <v>小野(小野市)</v>
          </cell>
        </row>
        <row r="306">
          <cell r="A306">
            <v>305</v>
          </cell>
          <cell r="B306" t="str">
            <v>吉野　　允 6</v>
          </cell>
          <cell r="C306" t="str">
            <v>小野(小野市)</v>
          </cell>
        </row>
        <row r="307">
          <cell r="A307">
            <v>306</v>
          </cell>
          <cell r="B307" t="str">
            <v>大西　　遼 6</v>
          </cell>
          <cell r="C307" t="str">
            <v>小野(小野市)</v>
          </cell>
        </row>
        <row r="308">
          <cell r="A308">
            <v>307</v>
          </cell>
          <cell r="B308" t="str">
            <v>橋爪　優明 5</v>
          </cell>
          <cell r="C308" t="str">
            <v>九会(加西市)</v>
          </cell>
        </row>
        <row r="309">
          <cell r="A309">
            <v>308</v>
          </cell>
          <cell r="B309" t="str">
            <v>岩本　優輝 6</v>
          </cell>
          <cell r="C309" t="str">
            <v>九会(加西市)</v>
          </cell>
        </row>
        <row r="310">
          <cell r="A310">
            <v>309</v>
          </cell>
          <cell r="B310" t="str">
            <v>梶浦  和人 6</v>
          </cell>
          <cell r="C310" t="str">
            <v>九会(加西市)</v>
          </cell>
        </row>
        <row r="311">
          <cell r="A311">
            <v>310</v>
          </cell>
          <cell r="B311" t="str">
            <v>黒田　義雄 5</v>
          </cell>
          <cell r="C311" t="str">
            <v>北条(加西市)</v>
          </cell>
        </row>
        <row r="312">
          <cell r="A312">
            <v>311</v>
          </cell>
          <cell r="B312" t="str">
            <v>吉村　幸樹 6</v>
          </cell>
          <cell r="C312" t="str">
            <v>北条(加西市)</v>
          </cell>
        </row>
        <row r="313">
          <cell r="A313">
            <v>312</v>
          </cell>
          <cell r="B313" t="str">
            <v>野村侑太郎 6</v>
          </cell>
          <cell r="C313" t="str">
            <v>北条(加西市)</v>
          </cell>
        </row>
        <row r="314">
          <cell r="A314">
            <v>313</v>
          </cell>
          <cell r="B314" t="str">
            <v>小谷　  涼 6</v>
          </cell>
          <cell r="C314" t="str">
            <v>北条(加西市)</v>
          </cell>
        </row>
        <row r="315">
          <cell r="A315">
            <v>314</v>
          </cell>
          <cell r="B315" t="str">
            <v>高田　航志 6</v>
          </cell>
          <cell r="C315" t="str">
            <v>北条(加西市)</v>
          </cell>
        </row>
        <row r="316">
          <cell r="A316">
            <v>315</v>
          </cell>
          <cell r="B316" t="str">
            <v>柳    裕太 6</v>
          </cell>
          <cell r="C316" t="str">
            <v>北条(加西市)</v>
          </cell>
        </row>
        <row r="317">
          <cell r="A317">
            <v>316</v>
          </cell>
          <cell r="B317" t="str">
            <v>表    翔馬 6</v>
          </cell>
          <cell r="C317" t="str">
            <v>北条(加西市)</v>
          </cell>
        </row>
        <row r="318">
          <cell r="A318">
            <v>317</v>
          </cell>
          <cell r="B318" t="str">
            <v>長尾  亮祐 6</v>
          </cell>
          <cell r="C318" t="str">
            <v>北条(加西市)</v>
          </cell>
        </row>
        <row r="319">
          <cell r="A319">
            <v>318</v>
          </cell>
          <cell r="B319" t="str">
            <v>高嶋  拓也 6</v>
          </cell>
          <cell r="C319" t="str">
            <v>北条(加西市)</v>
          </cell>
        </row>
        <row r="320">
          <cell r="A320">
            <v>319</v>
          </cell>
          <cell r="B320" t="str">
            <v>高見  勇輝 6</v>
          </cell>
          <cell r="C320" t="str">
            <v>北条(加西市)</v>
          </cell>
        </row>
        <row r="321">
          <cell r="A321">
            <v>320</v>
          </cell>
          <cell r="B321" t="str">
            <v>中山　雄太 6</v>
          </cell>
          <cell r="C321" t="str">
            <v>北条(加西市)</v>
          </cell>
        </row>
        <row r="322">
          <cell r="A322">
            <v>321</v>
          </cell>
          <cell r="B322" t="str">
            <v>竹内  秀宣 5</v>
          </cell>
          <cell r="C322" t="str">
            <v>下里(加西市)</v>
          </cell>
        </row>
        <row r="323">
          <cell r="A323">
            <v>322</v>
          </cell>
          <cell r="B323" t="str">
            <v>中村  隆介 6</v>
          </cell>
          <cell r="C323" t="str">
            <v>下里(加西市)</v>
          </cell>
        </row>
        <row r="324">
          <cell r="A324">
            <v>323</v>
          </cell>
          <cell r="B324" t="str">
            <v>前原    廉 6</v>
          </cell>
          <cell r="C324" t="str">
            <v>北条東(加西市)</v>
          </cell>
        </row>
        <row r="325">
          <cell r="A325">
            <v>324</v>
          </cell>
          <cell r="B325" t="str">
            <v>中村　宏成 5</v>
          </cell>
          <cell r="C325" t="str">
            <v>賀茂（加西市）</v>
          </cell>
        </row>
        <row r="326">
          <cell r="A326">
            <v>325</v>
          </cell>
          <cell r="B326" t="str">
            <v>中村　明仁 6</v>
          </cell>
          <cell r="C326" t="str">
            <v>賀茂（加西市）</v>
          </cell>
        </row>
        <row r="327">
          <cell r="A327">
            <v>326</v>
          </cell>
          <cell r="B327" t="str">
            <v>田邊　卓也 5</v>
          </cell>
          <cell r="C327" t="str">
            <v>泉（加西市）</v>
          </cell>
        </row>
        <row r="328">
          <cell r="A328">
            <v>327</v>
          </cell>
          <cell r="B328" t="str">
            <v>土肥　大夢 5</v>
          </cell>
          <cell r="C328" t="str">
            <v>東条西(加東市)</v>
          </cell>
        </row>
        <row r="329">
          <cell r="A329">
            <v>328</v>
          </cell>
          <cell r="B329" t="str">
            <v>石井　亨輔 6</v>
          </cell>
          <cell r="C329" t="str">
            <v>東条西(加東市)</v>
          </cell>
        </row>
        <row r="330">
          <cell r="A330">
            <v>329</v>
          </cell>
          <cell r="B330" t="str">
            <v>廣田　大地 5</v>
          </cell>
          <cell r="C330" t="str">
            <v>東条西(加東市)</v>
          </cell>
        </row>
        <row r="331">
          <cell r="A331">
            <v>330</v>
          </cell>
          <cell r="B331" t="str">
            <v>田尻　圭一 6</v>
          </cell>
          <cell r="C331" t="str">
            <v>東条西(加東市)</v>
          </cell>
        </row>
        <row r="332">
          <cell r="A332">
            <v>331</v>
          </cell>
          <cell r="B332" t="str">
            <v>岩崎　涼太 6</v>
          </cell>
          <cell r="C332" t="str">
            <v>東条西(加東市)</v>
          </cell>
        </row>
        <row r="333">
          <cell r="A333">
            <v>332</v>
          </cell>
          <cell r="B333" t="str">
            <v>奥　　明幸 6</v>
          </cell>
          <cell r="C333" t="str">
            <v>東条西(加東市)</v>
          </cell>
        </row>
        <row r="334">
          <cell r="A334">
            <v>333</v>
          </cell>
          <cell r="B334" t="str">
            <v>藤原　健央 6</v>
          </cell>
          <cell r="C334" t="str">
            <v>東条西(加東市)</v>
          </cell>
        </row>
        <row r="335">
          <cell r="A335">
            <v>334</v>
          </cell>
          <cell r="B335" t="str">
            <v>宮野　秀人 6</v>
          </cell>
          <cell r="C335" t="str">
            <v>東条西(加東市)</v>
          </cell>
        </row>
        <row r="336">
          <cell r="A336">
            <v>335</v>
          </cell>
          <cell r="B336" t="str">
            <v>砂川　　航 5</v>
          </cell>
          <cell r="C336" t="str">
            <v>滝野南(加東市)</v>
          </cell>
        </row>
        <row r="337">
          <cell r="A337">
            <v>336</v>
          </cell>
          <cell r="B337" t="str">
            <v>市橋　洋基 6</v>
          </cell>
          <cell r="C337" t="str">
            <v>加古(加古郡)</v>
          </cell>
        </row>
        <row r="338">
          <cell r="A338">
            <v>337</v>
          </cell>
          <cell r="B338" t="str">
            <v>杉本　瑞樹 6</v>
          </cell>
          <cell r="C338" t="str">
            <v>天満(加古郡)</v>
          </cell>
        </row>
        <row r="339">
          <cell r="A339">
            <v>338</v>
          </cell>
          <cell r="B339" t="str">
            <v>西岡　　良 6</v>
          </cell>
          <cell r="C339" t="str">
            <v>いなみ野小学生陸上教室(加古郡)</v>
          </cell>
        </row>
        <row r="340">
          <cell r="A340">
            <v>339</v>
          </cell>
          <cell r="B340" t="str">
            <v>西田　光宏 5</v>
          </cell>
          <cell r="C340" t="str">
            <v>いなみ野小学生陸上教室(加古郡)</v>
          </cell>
        </row>
        <row r="341">
          <cell r="A341">
            <v>340</v>
          </cell>
          <cell r="B341" t="str">
            <v>吉井　康容 6</v>
          </cell>
          <cell r="C341" t="str">
            <v>水上(姫路市)</v>
          </cell>
        </row>
        <row r="342">
          <cell r="A342">
            <v>341</v>
          </cell>
          <cell r="B342" t="str">
            <v>下村  洪祐 6</v>
          </cell>
          <cell r="C342" t="str">
            <v>水上(姫路市)</v>
          </cell>
        </row>
        <row r="343">
          <cell r="A343">
            <v>342</v>
          </cell>
          <cell r="B343" t="str">
            <v>森脇  啓太 5</v>
          </cell>
          <cell r="C343" t="str">
            <v>水上(姫路市)</v>
          </cell>
        </row>
        <row r="344">
          <cell r="A344">
            <v>343</v>
          </cell>
          <cell r="B344" t="str">
            <v>芦田  誠治 6</v>
          </cell>
          <cell r="C344" t="str">
            <v>水上(姫路市)</v>
          </cell>
        </row>
        <row r="345">
          <cell r="A345">
            <v>344</v>
          </cell>
          <cell r="B345" t="str">
            <v>石原　卓弥 6</v>
          </cell>
          <cell r="C345" t="str">
            <v>広峰(姫路市)</v>
          </cell>
        </row>
        <row r="346">
          <cell r="A346">
            <v>345</v>
          </cell>
          <cell r="B346" t="str">
            <v>千葉　大貴 6</v>
          </cell>
          <cell r="C346" t="str">
            <v>広峰(姫路市)</v>
          </cell>
        </row>
        <row r="347">
          <cell r="A347">
            <v>346</v>
          </cell>
          <cell r="B347" t="str">
            <v>矢部　昂文 6</v>
          </cell>
          <cell r="C347" t="str">
            <v>広峰(姫路市)</v>
          </cell>
        </row>
        <row r="348">
          <cell r="A348">
            <v>347</v>
          </cell>
          <cell r="B348" t="str">
            <v>小早川　章 6</v>
          </cell>
          <cell r="C348" t="str">
            <v>広峰(姫路市)</v>
          </cell>
        </row>
        <row r="349">
          <cell r="A349">
            <v>348</v>
          </cell>
          <cell r="B349" t="str">
            <v>東郷　友亮 6</v>
          </cell>
          <cell r="C349" t="str">
            <v>広峰(姫路市)</v>
          </cell>
        </row>
        <row r="350">
          <cell r="A350">
            <v>349</v>
          </cell>
          <cell r="B350" t="str">
            <v>佐谷  泰斗 6</v>
          </cell>
          <cell r="C350" t="str">
            <v>高岡(姫路市)</v>
          </cell>
        </row>
        <row r="351">
          <cell r="A351">
            <v>350</v>
          </cell>
          <cell r="B351" t="str">
            <v>永田　隼人 6</v>
          </cell>
          <cell r="C351" t="str">
            <v>高岡(姫路市)</v>
          </cell>
        </row>
        <row r="352">
          <cell r="A352">
            <v>351</v>
          </cell>
          <cell r="B352" t="str">
            <v>吉本  達哉 6</v>
          </cell>
          <cell r="C352" t="str">
            <v>高岡(姫路市)</v>
          </cell>
        </row>
        <row r="353">
          <cell r="A353">
            <v>352</v>
          </cell>
          <cell r="B353" t="str">
            <v>内田  了太 6</v>
          </cell>
          <cell r="C353" t="str">
            <v>高岡(姫路市)</v>
          </cell>
        </row>
        <row r="354">
          <cell r="A354">
            <v>353</v>
          </cell>
          <cell r="B354" t="str">
            <v>梅田  剛志 6</v>
          </cell>
          <cell r="C354" t="str">
            <v>峰相(姫路市)</v>
          </cell>
        </row>
        <row r="355">
          <cell r="A355">
            <v>354</v>
          </cell>
          <cell r="B355" t="str">
            <v>柏木  直人 6</v>
          </cell>
          <cell r="C355" t="str">
            <v>峰相(姫路市)</v>
          </cell>
        </row>
        <row r="356">
          <cell r="A356">
            <v>355</v>
          </cell>
          <cell r="B356" t="str">
            <v>古川  泰蔵 6</v>
          </cell>
          <cell r="C356" t="str">
            <v>峰相(姫路市)</v>
          </cell>
        </row>
        <row r="357">
          <cell r="A357">
            <v>356</v>
          </cell>
          <cell r="B357" t="str">
            <v>山本  一生 6</v>
          </cell>
          <cell r="C357" t="str">
            <v>峰相(姫路市)</v>
          </cell>
        </row>
        <row r="358">
          <cell r="A358">
            <v>357</v>
          </cell>
          <cell r="B358" t="str">
            <v>山本  孝一 6</v>
          </cell>
          <cell r="C358" t="str">
            <v>峰相(姫路市)</v>
          </cell>
        </row>
        <row r="359">
          <cell r="A359">
            <v>358</v>
          </cell>
          <cell r="B359" t="str">
            <v>横山　　優 5</v>
          </cell>
          <cell r="C359" t="str">
            <v>青山(姫路市)</v>
          </cell>
        </row>
        <row r="360">
          <cell r="A360">
            <v>359</v>
          </cell>
          <cell r="B360" t="str">
            <v>佐藤  諒一 6</v>
          </cell>
          <cell r="C360" t="str">
            <v>青山(姫路市)</v>
          </cell>
        </row>
        <row r="361">
          <cell r="A361">
            <v>360</v>
          </cell>
          <cell r="B361" t="str">
            <v>岸田    空 6</v>
          </cell>
          <cell r="C361" t="str">
            <v>青山(姫路市)</v>
          </cell>
        </row>
        <row r="362">
          <cell r="A362">
            <v>361</v>
          </cell>
          <cell r="B362" t="str">
            <v>川端　一也 5</v>
          </cell>
          <cell r="C362" t="str">
            <v>青山(姫路市)</v>
          </cell>
        </row>
        <row r="363">
          <cell r="A363">
            <v>362</v>
          </cell>
          <cell r="B363" t="str">
            <v>正木  良典 6</v>
          </cell>
          <cell r="C363" t="str">
            <v>青山(姫路市)</v>
          </cell>
        </row>
        <row r="364">
          <cell r="A364">
            <v>363</v>
          </cell>
          <cell r="B364" t="str">
            <v>一井　裕樹 6</v>
          </cell>
          <cell r="C364" t="str">
            <v>青山(姫路市)</v>
          </cell>
        </row>
        <row r="365">
          <cell r="A365">
            <v>364</v>
          </cell>
          <cell r="B365" t="str">
            <v>市橋裕太朗 6</v>
          </cell>
          <cell r="C365" t="str">
            <v>青山(姫路市)</v>
          </cell>
        </row>
        <row r="366">
          <cell r="A366">
            <v>365</v>
          </cell>
          <cell r="B366" t="str">
            <v>川西    港 6</v>
          </cell>
          <cell r="C366" t="str">
            <v>青山(姫路市)</v>
          </cell>
        </row>
        <row r="367">
          <cell r="A367">
            <v>366</v>
          </cell>
          <cell r="B367" t="str">
            <v>木村  駿佑 6</v>
          </cell>
          <cell r="C367" t="str">
            <v>青山(姫路市)</v>
          </cell>
        </row>
        <row r="368">
          <cell r="A368">
            <v>367</v>
          </cell>
          <cell r="B368" t="str">
            <v>中野　　光 6</v>
          </cell>
          <cell r="C368" t="str">
            <v>青山(姫路市)</v>
          </cell>
        </row>
        <row r="369">
          <cell r="A369">
            <v>368</v>
          </cell>
          <cell r="B369" t="str">
            <v>松村　昇真 6</v>
          </cell>
          <cell r="C369" t="str">
            <v>青山(姫路市)</v>
          </cell>
        </row>
        <row r="370">
          <cell r="A370">
            <v>369</v>
          </cell>
          <cell r="B370" t="str">
            <v>前田　拓海 5</v>
          </cell>
          <cell r="C370" t="str">
            <v>城陽(姫路市)</v>
          </cell>
        </row>
        <row r="371">
          <cell r="A371">
            <v>370</v>
          </cell>
          <cell r="B371" t="str">
            <v>三浦  郁士 6</v>
          </cell>
          <cell r="C371" t="str">
            <v>城陽(姫路市)</v>
          </cell>
        </row>
        <row r="372">
          <cell r="A372">
            <v>371</v>
          </cell>
          <cell r="B372" t="str">
            <v>松園　格哲 6</v>
          </cell>
          <cell r="C372" t="str">
            <v>城陽(姫路市)</v>
          </cell>
        </row>
        <row r="373">
          <cell r="A373">
            <v>372</v>
          </cell>
          <cell r="B373" t="str">
            <v>埴岡　祐二 6</v>
          </cell>
          <cell r="C373" t="str">
            <v>城陽(姫路市)</v>
          </cell>
        </row>
        <row r="374">
          <cell r="A374">
            <v>373</v>
          </cell>
          <cell r="B374" t="str">
            <v>黒木　総太 6</v>
          </cell>
          <cell r="C374" t="str">
            <v>城陽(姫路市)</v>
          </cell>
        </row>
        <row r="375">
          <cell r="A375">
            <v>374</v>
          </cell>
          <cell r="B375" t="str">
            <v>森　　大祐 6</v>
          </cell>
          <cell r="C375" t="str">
            <v>城陽(姫路市)</v>
          </cell>
        </row>
        <row r="376">
          <cell r="A376">
            <v>375</v>
          </cell>
          <cell r="B376" t="str">
            <v>藤原  尚司 6</v>
          </cell>
          <cell r="C376" t="str">
            <v>城陽(姫路市)</v>
          </cell>
        </row>
        <row r="377">
          <cell r="A377">
            <v>376</v>
          </cell>
          <cell r="B377" t="str">
            <v>古本  大輔 6</v>
          </cell>
          <cell r="C377" t="str">
            <v>城陽(姫路市)</v>
          </cell>
        </row>
        <row r="378">
          <cell r="A378">
            <v>377</v>
          </cell>
          <cell r="B378" t="str">
            <v>光安  祐紀 6</v>
          </cell>
          <cell r="C378" t="str">
            <v>城陽(姫路市)</v>
          </cell>
        </row>
        <row r="379">
          <cell r="A379">
            <v>378</v>
          </cell>
          <cell r="B379" t="str">
            <v>河知  龍也 6</v>
          </cell>
          <cell r="C379" t="str">
            <v>城陽(姫路市)</v>
          </cell>
        </row>
        <row r="380">
          <cell r="A380">
            <v>379</v>
          </cell>
          <cell r="B380" t="str">
            <v>荻田  悠介 6</v>
          </cell>
          <cell r="C380" t="str">
            <v>城陽(姫路市)</v>
          </cell>
        </row>
        <row r="381">
          <cell r="A381">
            <v>380</v>
          </cell>
          <cell r="B381" t="str">
            <v>高島　康太 5</v>
          </cell>
          <cell r="C381" t="str">
            <v>糸引(姫路市)</v>
          </cell>
        </row>
        <row r="382">
          <cell r="A382">
            <v>381</v>
          </cell>
          <cell r="B382" t="str">
            <v>太田　勝也 6</v>
          </cell>
          <cell r="C382" t="str">
            <v>糸引(姫路市)</v>
          </cell>
        </row>
        <row r="383">
          <cell r="A383">
            <v>382</v>
          </cell>
          <cell r="B383" t="str">
            <v>住田　隆亮 5</v>
          </cell>
          <cell r="C383" t="str">
            <v>糸引(姫路市)</v>
          </cell>
        </row>
        <row r="384">
          <cell r="A384">
            <v>383</v>
          </cell>
          <cell r="B384" t="str">
            <v>吉岡　健志 5</v>
          </cell>
          <cell r="C384" t="str">
            <v>糸引(姫路市)</v>
          </cell>
        </row>
        <row r="385">
          <cell r="A385">
            <v>384</v>
          </cell>
          <cell r="B385" t="str">
            <v>藤見　周平 6</v>
          </cell>
          <cell r="C385" t="str">
            <v>糸引(姫路市)</v>
          </cell>
        </row>
        <row r="386">
          <cell r="A386">
            <v>385</v>
          </cell>
          <cell r="B386" t="str">
            <v>松尾　星也 5</v>
          </cell>
          <cell r="C386" t="str">
            <v>高浜(姫路市)</v>
          </cell>
        </row>
        <row r="387">
          <cell r="A387">
            <v>386</v>
          </cell>
          <cell r="B387" t="str">
            <v>内山　哉馬 6</v>
          </cell>
          <cell r="C387" t="str">
            <v>高浜(姫路市)</v>
          </cell>
        </row>
        <row r="388">
          <cell r="A388">
            <v>387</v>
          </cell>
          <cell r="B388" t="str">
            <v>甲田  大貴 6</v>
          </cell>
          <cell r="C388" t="str">
            <v>高浜(姫路市)</v>
          </cell>
        </row>
        <row r="389">
          <cell r="A389">
            <v>388</v>
          </cell>
          <cell r="B389" t="str">
            <v>平井  翔也 6</v>
          </cell>
          <cell r="C389" t="str">
            <v>高浜(姫路市)</v>
          </cell>
        </row>
        <row r="390">
          <cell r="A390">
            <v>389</v>
          </cell>
          <cell r="B390" t="str">
            <v>田中  大斗 6</v>
          </cell>
          <cell r="C390" t="str">
            <v>高浜(姫路市)</v>
          </cell>
        </row>
        <row r="391">
          <cell r="A391">
            <v>390</v>
          </cell>
          <cell r="B391" t="str">
            <v>柳田  大雅 6</v>
          </cell>
          <cell r="C391" t="str">
            <v>高浜(姫路市)</v>
          </cell>
        </row>
        <row r="392">
          <cell r="A392">
            <v>391</v>
          </cell>
          <cell r="B392" t="str">
            <v>原田　恭佑 5</v>
          </cell>
          <cell r="C392" t="str">
            <v>飾磨(姫路市)</v>
          </cell>
        </row>
        <row r="393">
          <cell r="A393">
            <v>392</v>
          </cell>
          <cell r="B393" t="str">
            <v>藤原  佑介 6</v>
          </cell>
          <cell r="C393" t="str">
            <v>飾磨(姫路市)</v>
          </cell>
        </row>
        <row r="394">
          <cell r="A394">
            <v>393</v>
          </cell>
          <cell r="B394" t="str">
            <v>小原  修斗 6</v>
          </cell>
          <cell r="C394" t="str">
            <v>飾磨(姫路市)</v>
          </cell>
        </row>
        <row r="395">
          <cell r="A395">
            <v>394</v>
          </cell>
          <cell r="B395" t="str">
            <v>小西  生眞 6</v>
          </cell>
          <cell r="C395" t="str">
            <v>飾磨(姫路市)</v>
          </cell>
        </row>
        <row r="396">
          <cell r="A396">
            <v>395</v>
          </cell>
          <cell r="B396" t="str">
            <v>大西文太郎 5</v>
          </cell>
          <cell r="C396" t="str">
            <v>津田(姫路市)</v>
          </cell>
        </row>
        <row r="397">
          <cell r="A397">
            <v>396</v>
          </cell>
          <cell r="B397" t="str">
            <v>竹田　匠汰 6</v>
          </cell>
          <cell r="C397" t="str">
            <v>津田(姫路市)</v>
          </cell>
        </row>
        <row r="398">
          <cell r="A398">
            <v>397</v>
          </cell>
          <cell r="B398" t="str">
            <v>西村　俊輝 6</v>
          </cell>
          <cell r="C398" t="str">
            <v>津田(姫路市)</v>
          </cell>
        </row>
        <row r="399">
          <cell r="A399">
            <v>398</v>
          </cell>
          <cell r="B399" t="str">
            <v>福本　祐弥 6</v>
          </cell>
          <cell r="C399" t="str">
            <v>津田(姫路市)</v>
          </cell>
        </row>
        <row r="400">
          <cell r="A400">
            <v>399</v>
          </cell>
          <cell r="B400" t="str">
            <v>尾下　皓亮 6</v>
          </cell>
          <cell r="C400" t="str">
            <v>津田(姫路市)</v>
          </cell>
        </row>
        <row r="401">
          <cell r="A401">
            <v>400</v>
          </cell>
          <cell r="B401" t="str">
            <v>安田　紘規 6</v>
          </cell>
          <cell r="C401" t="str">
            <v>津田(姫路市)</v>
          </cell>
        </row>
        <row r="402">
          <cell r="A402">
            <v>401</v>
          </cell>
          <cell r="B402" t="str">
            <v>大道　　凌 6</v>
          </cell>
          <cell r="C402" t="str">
            <v>津田(姫路市)</v>
          </cell>
        </row>
        <row r="403">
          <cell r="A403">
            <v>402</v>
          </cell>
          <cell r="B403" t="str">
            <v>田中　政樹 6</v>
          </cell>
          <cell r="C403" t="str">
            <v>津田(姫路市)</v>
          </cell>
        </row>
        <row r="404">
          <cell r="A404">
            <v>403</v>
          </cell>
          <cell r="B404" t="str">
            <v>福岡　拓弥 6</v>
          </cell>
          <cell r="C404" t="str">
            <v>津田(姫路市)</v>
          </cell>
        </row>
        <row r="405">
          <cell r="A405">
            <v>404</v>
          </cell>
          <cell r="B405" t="str">
            <v>山田  康太 5</v>
          </cell>
          <cell r="C405" t="str">
            <v>英賀保(姫路市)</v>
          </cell>
        </row>
        <row r="406">
          <cell r="A406">
            <v>405</v>
          </cell>
          <cell r="B406" t="str">
            <v>横山　裕亮 6</v>
          </cell>
          <cell r="C406" t="str">
            <v>英賀保(姫路市)</v>
          </cell>
        </row>
        <row r="407">
          <cell r="A407">
            <v>406</v>
          </cell>
          <cell r="B407" t="str">
            <v>牛尾  一揮 6</v>
          </cell>
          <cell r="C407" t="str">
            <v>英賀保(姫路市)</v>
          </cell>
        </row>
        <row r="408">
          <cell r="A408">
            <v>407</v>
          </cell>
          <cell r="B408" t="str">
            <v>森岡　一将 6</v>
          </cell>
          <cell r="C408" t="str">
            <v>英賀保(姫路市)</v>
          </cell>
        </row>
        <row r="409">
          <cell r="A409">
            <v>408</v>
          </cell>
          <cell r="B409" t="str">
            <v>英山  大樹 6</v>
          </cell>
          <cell r="C409" t="str">
            <v>英賀保(姫路市)</v>
          </cell>
        </row>
        <row r="410">
          <cell r="A410">
            <v>409</v>
          </cell>
          <cell r="B410" t="str">
            <v>出崎  力也 6</v>
          </cell>
          <cell r="C410" t="str">
            <v>英賀保(姫路市)</v>
          </cell>
        </row>
        <row r="411">
          <cell r="A411">
            <v>410</v>
          </cell>
          <cell r="B411" t="str">
            <v>永岡　恭輝 6</v>
          </cell>
          <cell r="C411" t="str">
            <v>英賀保(姫路市)</v>
          </cell>
        </row>
        <row r="412">
          <cell r="A412">
            <v>411</v>
          </cell>
          <cell r="B412" t="str">
            <v>中村  奎太 5</v>
          </cell>
          <cell r="C412" t="str">
            <v>英賀保(姫路市)</v>
          </cell>
        </row>
        <row r="413">
          <cell r="A413">
            <v>412</v>
          </cell>
          <cell r="B413" t="str">
            <v>高山　　尋 5</v>
          </cell>
          <cell r="C413" t="str">
            <v>八幡(姫路市)</v>
          </cell>
        </row>
        <row r="414">
          <cell r="A414">
            <v>413</v>
          </cell>
          <cell r="B414" t="str">
            <v>山本  陵太 5</v>
          </cell>
          <cell r="C414" t="str">
            <v>広畑(姫路市)</v>
          </cell>
        </row>
        <row r="415">
          <cell r="A415">
            <v>414</v>
          </cell>
          <cell r="B415" t="str">
            <v>小林  史弥 6</v>
          </cell>
          <cell r="C415" t="str">
            <v>広畑(姫路市)</v>
          </cell>
        </row>
        <row r="416">
          <cell r="A416">
            <v>415</v>
          </cell>
          <cell r="B416" t="str">
            <v>東    良平 6</v>
          </cell>
          <cell r="C416" t="str">
            <v>広畑第二(姫路市)</v>
          </cell>
        </row>
        <row r="417">
          <cell r="A417">
            <v>416</v>
          </cell>
          <cell r="B417" t="str">
            <v>長谷  拓也 6</v>
          </cell>
          <cell r="C417" t="str">
            <v>広畑第二(姫路市)</v>
          </cell>
        </row>
        <row r="418">
          <cell r="A418">
            <v>417</v>
          </cell>
          <cell r="B418" t="str">
            <v>和田　祥吾 6</v>
          </cell>
          <cell r="C418" t="str">
            <v>広畑第二(姫路市)</v>
          </cell>
        </row>
        <row r="419">
          <cell r="A419">
            <v>418</v>
          </cell>
          <cell r="B419" t="str">
            <v>押川　裕則 6</v>
          </cell>
          <cell r="C419" t="str">
            <v>広畑第二(姫路市)</v>
          </cell>
        </row>
        <row r="420">
          <cell r="A420">
            <v>419</v>
          </cell>
          <cell r="B420" t="str">
            <v>木村　　樹 6</v>
          </cell>
          <cell r="C420" t="str">
            <v>広畑第二(姫路市)</v>
          </cell>
        </row>
        <row r="421">
          <cell r="A421">
            <v>420</v>
          </cell>
          <cell r="B421" t="str">
            <v>青木  一弥 6</v>
          </cell>
          <cell r="C421" t="str">
            <v>網干(姫路市)</v>
          </cell>
        </row>
        <row r="422">
          <cell r="A422">
            <v>421</v>
          </cell>
          <cell r="B422" t="str">
            <v>合田  充久 6</v>
          </cell>
          <cell r="C422" t="str">
            <v>網干(姫路市)</v>
          </cell>
        </row>
        <row r="423">
          <cell r="A423">
            <v>422</v>
          </cell>
          <cell r="B423" t="str">
            <v>井上  壮馬 6</v>
          </cell>
          <cell r="C423" t="str">
            <v>網干(姫路市)</v>
          </cell>
        </row>
        <row r="424">
          <cell r="A424">
            <v>423</v>
          </cell>
          <cell r="B424" t="str">
            <v>木下  景裕 6</v>
          </cell>
          <cell r="C424" t="str">
            <v>網干(姫路市)</v>
          </cell>
        </row>
        <row r="425">
          <cell r="A425">
            <v>424</v>
          </cell>
          <cell r="B425" t="str">
            <v>橋本  卓哉 6</v>
          </cell>
          <cell r="C425" t="str">
            <v>網干(姫路市)</v>
          </cell>
        </row>
        <row r="426">
          <cell r="A426">
            <v>425</v>
          </cell>
          <cell r="B426" t="str">
            <v>本井  健太 6</v>
          </cell>
          <cell r="C426" t="str">
            <v>網干(姫路市)</v>
          </cell>
        </row>
        <row r="427">
          <cell r="A427">
            <v>426</v>
          </cell>
          <cell r="B427" t="str">
            <v>横田　智哉 5</v>
          </cell>
          <cell r="C427" t="str">
            <v>網干(姫路市)</v>
          </cell>
        </row>
        <row r="428">
          <cell r="A428">
            <v>427</v>
          </cell>
          <cell r="B428" t="str">
            <v>宮本　涼太 6</v>
          </cell>
          <cell r="C428" t="str">
            <v>網干(姫路市)</v>
          </cell>
        </row>
        <row r="429">
          <cell r="A429">
            <v>428</v>
          </cell>
          <cell r="B429" t="str">
            <v>盛房　正喜 6</v>
          </cell>
          <cell r="C429" t="str">
            <v>網干(姫路市)</v>
          </cell>
        </row>
        <row r="430">
          <cell r="A430">
            <v>429</v>
          </cell>
          <cell r="B430" t="str">
            <v>岩井　秀樹 6</v>
          </cell>
          <cell r="C430" t="str">
            <v>網干(姫路市)</v>
          </cell>
        </row>
        <row r="431">
          <cell r="A431">
            <v>430</v>
          </cell>
          <cell r="B431" t="str">
            <v>三木　崇史 6</v>
          </cell>
          <cell r="C431" t="str">
            <v>網干(姫路市)</v>
          </cell>
        </row>
        <row r="432">
          <cell r="A432">
            <v>431</v>
          </cell>
          <cell r="B432" t="str">
            <v>四海  隼人 6</v>
          </cell>
          <cell r="C432" t="str">
            <v>網干西(姫路市)</v>
          </cell>
        </row>
        <row r="433">
          <cell r="A433">
            <v>432</v>
          </cell>
          <cell r="B433" t="str">
            <v>稲田    透 6</v>
          </cell>
          <cell r="C433" t="str">
            <v>網干西(姫路市)</v>
          </cell>
        </row>
        <row r="434">
          <cell r="A434">
            <v>433</v>
          </cell>
          <cell r="B434" t="str">
            <v>黒田  淳司 6</v>
          </cell>
          <cell r="C434" t="str">
            <v>網干西(姫路市)</v>
          </cell>
        </row>
        <row r="435">
          <cell r="A435">
            <v>434</v>
          </cell>
          <cell r="B435" t="str">
            <v>塩野　祐輝 6</v>
          </cell>
          <cell r="C435" t="str">
            <v>網干西(姫路市)</v>
          </cell>
        </row>
        <row r="436">
          <cell r="A436">
            <v>435</v>
          </cell>
          <cell r="B436" t="str">
            <v>小南  祐介 6</v>
          </cell>
          <cell r="C436" t="str">
            <v>旭陽(姫路市)</v>
          </cell>
        </row>
        <row r="437">
          <cell r="A437">
            <v>436</v>
          </cell>
          <cell r="B437" t="str">
            <v>田中  優一 6</v>
          </cell>
          <cell r="C437" t="str">
            <v>旭陽(姫路市)</v>
          </cell>
        </row>
        <row r="438">
          <cell r="A438">
            <v>437</v>
          </cell>
          <cell r="B438" t="str">
            <v>内海  湧斗 6</v>
          </cell>
          <cell r="C438" t="str">
            <v>旭陽(姫路市)</v>
          </cell>
        </row>
        <row r="439">
          <cell r="A439">
            <v>438</v>
          </cell>
          <cell r="B439" t="str">
            <v>上村  笙太 6</v>
          </cell>
          <cell r="C439" t="str">
            <v>旭陽(姫路市)</v>
          </cell>
        </row>
        <row r="440">
          <cell r="A440">
            <v>439</v>
          </cell>
          <cell r="B440" t="str">
            <v>津田  悠佑 5</v>
          </cell>
          <cell r="C440" t="str">
            <v>旭陽(姫路市)</v>
          </cell>
        </row>
        <row r="441">
          <cell r="A441">
            <v>440</v>
          </cell>
          <cell r="B441" t="str">
            <v>中道  真和 5</v>
          </cell>
          <cell r="C441" t="str">
            <v>旭陽(姫路市)</v>
          </cell>
        </row>
        <row r="442">
          <cell r="A442">
            <v>441</v>
          </cell>
          <cell r="B442" t="str">
            <v>石井　琢朗 5</v>
          </cell>
          <cell r="C442" t="str">
            <v>旭陽(姫路市)</v>
          </cell>
        </row>
        <row r="443">
          <cell r="A443">
            <v>442</v>
          </cell>
          <cell r="B443" t="str">
            <v>森本　　恋 6</v>
          </cell>
          <cell r="C443" t="str">
            <v>旭陽(姫路市)</v>
          </cell>
        </row>
        <row r="444">
          <cell r="A444">
            <v>443</v>
          </cell>
          <cell r="B444" t="str">
            <v>池田　裕輔 6</v>
          </cell>
          <cell r="C444" t="str">
            <v>旭陽(姫路市)</v>
          </cell>
        </row>
        <row r="445">
          <cell r="A445">
            <v>444</v>
          </cell>
          <cell r="B445" t="str">
            <v>井口　隼輔 6</v>
          </cell>
          <cell r="C445" t="str">
            <v>旭陽(姫路市)</v>
          </cell>
        </row>
        <row r="446">
          <cell r="A446">
            <v>445</v>
          </cell>
          <cell r="B446" t="str">
            <v>伊東　龍雄 5</v>
          </cell>
          <cell r="C446" t="str">
            <v>旭陽(姫路市)</v>
          </cell>
        </row>
        <row r="447">
          <cell r="A447">
            <v>446</v>
          </cell>
          <cell r="B447" t="str">
            <v>畑    康佑 6</v>
          </cell>
          <cell r="C447" t="str">
            <v>花田(姫路市)</v>
          </cell>
        </row>
        <row r="448">
          <cell r="A448">
            <v>447</v>
          </cell>
          <cell r="B448" t="str">
            <v>田口  正和 6</v>
          </cell>
          <cell r="C448" t="str">
            <v>花田(姫路市)</v>
          </cell>
        </row>
        <row r="449">
          <cell r="A449">
            <v>448</v>
          </cell>
          <cell r="B449" t="str">
            <v>藤井  聖人 6</v>
          </cell>
          <cell r="C449" t="str">
            <v>花田(姫路市)</v>
          </cell>
        </row>
        <row r="450">
          <cell r="A450">
            <v>449</v>
          </cell>
          <cell r="B450" t="str">
            <v>山口  和馬 6</v>
          </cell>
          <cell r="C450" t="str">
            <v>花田(姫路市)</v>
          </cell>
        </row>
        <row r="451">
          <cell r="A451">
            <v>450</v>
          </cell>
          <cell r="B451" t="str">
            <v>ﾌｨﾝｼﾞｬ ﾀﾞﾝ 6</v>
          </cell>
          <cell r="C451" t="str">
            <v>花田(姫路市)</v>
          </cell>
        </row>
        <row r="452">
          <cell r="A452">
            <v>451</v>
          </cell>
          <cell r="B452" t="str">
            <v>中尾　裕哉 5</v>
          </cell>
          <cell r="C452" t="str">
            <v>花田(姫路市)</v>
          </cell>
        </row>
        <row r="453">
          <cell r="A453">
            <v>452</v>
          </cell>
          <cell r="B453" t="str">
            <v>尼子　晃啓 6</v>
          </cell>
          <cell r="C453" t="str">
            <v>花田(姫路市)</v>
          </cell>
        </row>
        <row r="454">
          <cell r="A454">
            <v>453</v>
          </cell>
          <cell r="B454" t="str">
            <v>澤　　直征 6</v>
          </cell>
          <cell r="C454" t="str">
            <v>別所(姫路市)</v>
          </cell>
        </row>
        <row r="455">
          <cell r="A455">
            <v>454</v>
          </cell>
          <cell r="B455" t="str">
            <v>川崎  稜司 6</v>
          </cell>
          <cell r="C455" t="str">
            <v>家島(姫路市)</v>
          </cell>
        </row>
        <row r="456">
          <cell r="A456">
            <v>455</v>
          </cell>
          <cell r="B456" t="str">
            <v>橘    亮輔 6</v>
          </cell>
          <cell r="C456" t="str">
            <v>家島(姫路市)</v>
          </cell>
        </row>
        <row r="457">
          <cell r="A457">
            <v>456</v>
          </cell>
          <cell r="B457" t="str">
            <v>山下  貴之 6</v>
          </cell>
          <cell r="C457" t="str">
            <v>家島(姫路市)</v>
          </cell>
        </row>
        <row r="458">
          <cell r="A458">
            <v>457</v>
          </cell>
          <cell r="B458" t="str">
            <v>浜野  純吏 6</v>
          </cell>
          <cell r="C458" t="str">
            <v>家島(姫路市)</v>
          </cell>
        </row>
        <row r="459">
          <cell r="A459">
            <v>458</v>
          </cell>
          <cell r="B459" t="str">
            <v>岡田　宇晃 5</v>
          </cell>
          <cell r="C459" t="str">
            <v>坊勢(姫路市)</v>
          </cell>
        </row>
        <row r="460">
          <cell r="A460">
            <v>459</v>
          </cell>
          <cell r="B460" t="str">
            <v>井上　涼太 6</v>
          </cell>
          <cell r="C460" t="str">
            <v>大山(神崎郡)</v>
          </cell>
        </row>
        <row r="461">
          <cell r="A461">
            <v>460</v>
          </cell>
          <cell r="B461" t="str">
            <v>山下　大樹 6</v>
          </cell>
          <cell r="C461" t="str">
            <v>大山(神崎郡)</v>
          </cell>
        </row>
        <row r="462">
          <cell r="A462">
            <v>461</v>
          </cell>
          <cell r="B462" t="str">
            <v>構　　竜輝 5</v>
          </cell>
          <cell r="C462" t="str">
            <v>大山(神崎郡)</v>
          </cell>
        </row>
        <row r="463">
          <cell r="A463">
            <v>462</v>
          </cell>
          <cell r="B463" t="str">
            <v>日野　尚哉 5</v>
          </cell>
          <cell r="C463" t="str">
            <v>福崎(神崎郡)</v>
          </cell>
        </row>
        <row r="464">
          <cell r="A464">
            <v>463</v>
          </cell>
          <cell r="B464" t="str">
            <v>沼田　智裕 6</v>
          </cell>
          <cell r="C464" t="str">
            <v>福崎(神崎郡)</v>
          </cell>
        </row>
        <row r="465">
          <cell r="A465">
            <v>464</v>
          </cell>
          <cell r="B465" t="str">
            <v>松岡　幹直 6</v>
          </cell>
          <cell r="C465" t="str">
            <v>福崎(神崎郡)</v>
          </cell>
        </row>
        <row r="466">
          <cell r="A466">
            <v>465</v>
          </cell>
          <cell r="B466" t="str">
            <v>井上みらい 6</v>
          </cell>
          <cell r="C466" t="str">
            <v>福崎(神崎郡)</v>
          </cell>
        </row>
        <row r="467">
          <cell r="A467">
            <v>466</v>
          </cell>
          <cell r="B467" t="str">
            <v>大野　翔平 6</v>
          </cell>
          <cell r="C467" t="str">
            <v>福崎(神崎郡)</v>
          </cell>
        </row>
        <row r="468">
          <cell r="A468">
            <v>467</v>
          </cell>
          <cell r="B468" t="str">
            <v>椎田　淳平 6</v>
          </cell>
          <cell r="C468" t="str">
            <v>福崎(神崎郡)</v>
          </cell>
        </row>
        <row r="469">
          <cell r="A469">
            <v>468</v>
          </cell>
          <cell r="B469" t="str">
            <v>大北　竜資 6</v>
          </cell>
          <cell r="C469" t="str">
            <v>福崎(神崎郡)</v>
          </cell>
        </row>
        <row r="470">
          <cell r="A470">
            <v>469</v>
          </cell>
          <cell r="B470" t="str">
            <v>上野　拓弥 6</v>
          </cell>
          <cell r="C470" t="str">
            <v>福崎(神崎郡)</v>
          </cell>
        </row>
        <row r="471">
          <cell r="A471">
            <v>470</v>
          </cell>
          <cell r="B471" t="str">
            <v>本田　翔斗 6</v>
          </cell>
          <cell r="C471" t="str">
            <v>福崎(神崎郡)</v>
          </cell>
        </row>
        <row r="472">
          <cell r="A472">
            <v>471</v>
          </cell>
          <cell r="B472" t="str">
            <v>小寺　恭平 6</v>
          </cell>
          <cell r="C472" t="str">
            <v>福崎(神崎郡)</v>
          </cell>
        </row>
        <row r="473">
          <cell r="A473">
            <v>472</v>
          </cell>
          <cell r="B473" t="str">
            <v>常田　寛樹 6</v>
          </cell>
          <cell r="C473" t="str">
            <v>福崎(神崎郡)</v>
          </cell>
        </row>
        <row r="474">
          <cell r="A474">
            <v>473</v>
          </cell>
          <cell r="B474" t="str">
            <v>後藤　利元 5</v>
          </cell>
          <cell r="C474" t="str">
            <v>田原(神崎郡)</v>
          </cell>
        </row>
        <row r="475">
          <cell r="A475">
            <v>474</v>
          </cell>
          <cell r="B475" t="str">
            <v>生田　仁志 6</v>
          </cell>
          <cell r="C475" t="str">
            <v>田原(神崎郡)</v>
          </cell>
        </row>
        <row r="476">
          <cell r="A476">
            <v>475</v>
          </cell>
          <cell r="B476" t="str">
            <v>松岡　陽介 6</v>
          </cell>
          <cell r="C476" t="str">
            <v>田原(神崎郡)</v>
          </cell>
        </row>
        <row r="477">
          <cell r="A477">
            <v>476</v>
          </cell>
          <cell r="B477" t="str">
            <v>原田　浩希 6</v>
          </cell>
          <cell r="C477" t="str">
            <v>田原(神崎郡)</v>
          </cell>
        </row>
        <row r="478">
          <cell r="A478">
            <v>477</v>
          </cell>
          <cell r="B478" t="str">
            <v>竹國　佑梧 6</v>
          </cell>
          <cell r="C478" t="str">
            <v>田原(神崎郡)</v>
          </cell>
        </row>
        <row r="479">
          <cell r="A479">
            <v>478</v>
          </cell>
          <cell r="B479" t="str">
            <v>村上　祐貴 6</v>
          </cell>
          <cell r="C479" t="str">
            <v>粟賀(神崎郡)</v>
          </cell>
        </row>
        <row r="480">
          <cell r="A480">
            <v>479</v>
          </cell>
          <cell r="B480" t="str">
            <v>奥川　泰雅 6</v>
          </cell>
          <cell r="C480" t="str">
            <v>粟賀(神崎郡)</v>
          </cell>
        </row>
        <row r="481">
          <cell r="A481">
            <v>480</v>
          </cell>
          <cell r="B481" t="str">
            <v>前田  悠久 6</v>
          </cell>
          <cell r="C481" t="str">
            <v>高雄(赤穂市)</v>
          </cell>
        </row>
        <row r="482">
          <cell r="A482">
            <v>481</v>
          </cell>
          <cell r="B482" t="str">
            <v>中林　佑基 6</v>
          </cell>
          <cell r="C482" t="str">
            <v>高雄(赤穂市)</v>
          </cell>
        </row>
        <row r="483">
          <cell r="A483">
            <v>482</v>
          </cell>
          <cell r="B483" t="str">
            <v>安田  健人 6</v>
          </cell>
          <cell r="C483" t="str">
            <v>高雄(赤穂市)</v>
          </cell>
        </row>
        <row r="484">
          <cell r="A484">
            <v>483</v>
          </cell>
          <cell r="B484" t="str">
            <v>山岡  裕汰 6</v>
          </cell>
          <cell r="C484" t="str">
            <v>高雄(赤穂市)</v>
          </cell>
        </row>
        <row r="485">
          <cell r="A485">
            <v>484</v>
          </cell>
          <cell r="B485" t="str">
            <v>渡邉  一樹 6</v>
          </cell>
          <cell r="C485" t="str">
            <v>高雄(赤穂市)</v>
          </cell>
        </row>
        <row r="486">
          <cell r="A486">
            <v>485</v>
          </cell>
          <cell r="B486" t="str">
            <v>田口  英治 6</v>
          </cell>
          <cell r="C486" t="str">
            <v>神岡(たつの市)</v>
          </cell>
        </row>
        <row r="487">
          <cell r="A487">
            <v>486</v>
          </cell>
          <cell r="B487" t="str">
            <v>香川  迅斗 6</v>
          </cell>
          <cell r="C487" t="str">
            <v>神岡(たつの市)</v>
          </cell>
        </row>
        <row r="488">
          <cell r="A488">
            <v>487</v>
          </cell>
          <cell r="B488" t="str">
            <v>梶尾  裕也 5</v>
          </cell>
          <cell r="C488" t="str">
            <v>神岡(たつの市)</v>
          </cell>
        </row>
        <row r="489">
          <cell r="A489">
            <v>488</v>
          </cell>
          <cell r="B489" t="str">
            <v>樋口　恵太 5</v>
          </cell>
          <cell r="C489" t="str">
            <v>小宅(たつの市)</v>
          </cell>
        </row>
        <row r="490">
          <cell r="A490">
            <v>489</v>
          </cell>
          <cell r="B490" t="str">
            <v>前田　隆亮 5</v>
          </cell>
          <cell r="C490" t="str">
            <v>河内(たつの市)</v>
          </cell>
        </row>
        <row r="491">
          <cell r="A491">
            <v>490</v>
          </cell>
          <cell r="B491" t="str">
            <v>西川　晃輝 6</v>
          </cell>
          <cell r="C491" t="str">
            <v>河内(たつの市)</v>
          </cell>
        </row>
        <row r="492">
          <cell r="A492">
            <v>491</v>
          </cell>
          <cell r="B492" t="str">
            <v>岸野　　寛 5</v>
          </cell>
          <cell r="C492" t="str">
            <v>河内(たつの市)</v>
          </cell>
        </row>
        <row r="493">
          <cell r="A493">
            <v>492</v>
          </cell>
          <cell r="B493" t="str">
            <v>栢橋  智也 6</v>
          </cell>
          <cell r="C493" t="str">
            <v>新宮(たつの市)</v>
          </cell>
        </row>
        <row r="494">
          <cell r="A494">
            <v>493</v>
          </cell>
          <cell r="B494" t="str">
            <v>岡本　　悠 6</v>
          </cell>
          <cell r="C494" t="str">
            <v>新宮(たつの市)</v>
          </cell>
        </row>
        <row r="495">
          <cell r="A495">
            <v>494</v>
          </cell>
          <cell r="B495" t="str">
            <v>山本　大貴 6</v>
          </cell>
          <cell r="C495" t="str">
            <v>新宮(たつの市)</v>
          </cell>
        </row>
        <row r="496">
          <cell r="A496">
            <v>495</v>
          </cell>
          <cell r="B496" t="str">
            <v>三村  拓登 6</v>
          </cell>
          <cell r="C496" t="str">
            <v>新宮(たつの市)</v>
          </cell>
        </row>
        <row r="497">
          <cell r="A497">
            <v>496</v>
          </cell>
          <cell r="B497" t="str">
            <v>田渕　広大 6</v>
          </cell>
          <cell r="C497" t="str">
            <v>新宮(たつの市)</v>
          </cell>
        </row>
        <row r="498">
          <cell r="A498">
            <v>497</v>
          </cell>
          <cell r="B498" t="str">
            <v>斉藤　大器 6</v>
          </cell>
          <cell r="C498" t="str">
            <v>新宮(たつの市)</v>
          </cell>
        </row>
        <row r="499">
          <cell r="A499">
            <v>498</v>
          </cell>
          <cell r="B499" t="str">
            <v>藤田　幸宏 5</v>
          </cell>
          <cell r="C499" t="str">
            <v>石海(揖保郡)</v>
          </cell>
        </row>
        <row r="500">
          <cell r="A500">
            <v>499</v>
          </cell>
          <cell r="B500" t="str">
            <v>藤戸　佑太 5</v>
          </cell>
          <cell r="C500" t="str">
            <v>石海(揖保郡)</v>
          </cell>
        </row>
        <row r="501">
          <cell r="A501">
            <v>500</v>
          </cell>
          <cell r="B501" t="str">
            <v>大西  祥司 6</v>
          </cell>
          <cell r="C501" t="str">
            <v>石海(揖保郡)</v>
          </cell>
        </row>
        <row r="502">
          <cell r="A502">
            <v>501</v>
          </cell>
          <cell r="B502" t="str">
            <v>谷口　雄哉 5</v>
          </cell>
          <cell r="C502" t="str">
            <v>石海(揖保郡)</v>
          </cell>
        </row>
        <row r="503">
          <cell r="A503">
            <v>502</v>
          </cell>
          <cell r="B503" t="str">
            <v>山南　亘輝 5</v>
          </cell>
          <cell r="C503" t="str">
            <v>石海(揖保郡)</v>
          </cell>
        </row>
        <row r="504">
          <cell r="A504">
            <v>503</v>
          </cell>
          <cell r="B504" t="str">
            <v>門田  大輝 6</v>
          </cell>
          <cell r="C504" t="str">
            <v>石海(揖保郡)</v>
          </cell>
        </row>
        <row r="505">
          <cell r="A505">
            <v>504</v>
          </cell>
          <cell r="B505" t="str">
            <v>磯田  晃平 6</v>
          </cell>
          <cell r="C505" t="str">
            <v>石海(揖保郡)</v>
          </cell>
        </row>
        <row r="506">
          <cell r="A506">
            <v>505</v>
          </cell>
          <cell r="B506" t="str">
            <v>圓田  高也 6</v>
          </cell>
          <cell r="C506" t="str">
            <v>石海(揖保郡)</v>
          </cell>
        </row>
        <row r="507">
          <cell r="A507">
            <v>506</v>
          </cell>
          <cell r="B507" t="str">
            <v>早見　凌平 6</v>
          </cell>
          <cell r="C507" t="str">
            <v>石海(揖保郡)</v>
          </cell>
        </row>
        <row r="508">
          <cell r="A508">
            <v>507</v>
          </cell>
          <cell r="B508" t="str">
            <v>綾部　航祐 5</v>
          </cell>
          <cell r="C508" t="str">
            <v>石海(揖保郡)</v>
          </cell>
        </row>
        <row r="509">
          <cell r="A509">
            <v>508</v>
          </cell>
          <cell r="B509" t="str">
            <v>酒井　文太 6</v>
          </cell>
          <cell r="C509" t="str">
            <v>斑鳩(揖保郡)</v>
          </cell>
        </row>
        <row r="510">
          <cell r="A510">
            <v>509</v>
          </cell>
          <cell r="B510" t="str">
            <v>福田　圭恭 6</v>
          </cell>
          <cell r="C510" t="str">
            <v>斑鳩(揖保郡)</v>
          </cell>
        </row>
        <row r="511">
          <cell r="A511">
            <v>510</v>
          </cell>
          <cell r="B511" t="str">
            <v>楠橋　一路 6</v>
          </cell>
          <cell r="C511" t="str">
            <v>斑鳩(揖保郡)</v>
          </cell>
        </row>
        <row r="512">
          <cell r="A512">
            <v>511</v>
          </cell>
          <cell r="B512" t="str">
            <v>藤長　博文 5</v>
          </cell>
          <cell r="C512" t="str">
            <v>斑鳩(揖保郡)</v>
          </cell>
        </row>
        <row r="513">
          <cell r="A513">
            <v>512</v>
          </cell>
          <cell r="B513" t="str">
            <v>小野　直拓 5</v>
          </cell>
          <cell r="C513" t="str">
            <v>斑鳩(揖保郡)</v>
          </cell>
        </row>
        <row r="514">
          <cell r="A514">
            <v>513</v>
          </cell>
          <cell r="B514" t="str">
            <v>山本　勇介 5</v>
          </cell>
          <cell r="C514" t="str">
            <v>斑鳩(揖保郡)</v>
          </cell>
        </row>
        <row r="515">
          <cell r="A515">
            <v>514</v>
          </cell>
          <cell r="B515" t="str">
            <v>横川　矩久 6</v>
          </cell>
          <cell r="C515" t="str">
            <v>新井(丹波市)</v>
          </cell>
        </row>
        <row r="516">
          <cell r="A516">
            <v>515</v>
          </cell>
          <cell r="B516" t="str">
            <v>大槻　祐希 6</v>
          </cell>
          <cell r="C516" t="str">
            <v>新井(丹波市)</v>
          </cell>
        </row>
        <row r="517">
          <cell r="A517">
            <v>516</v>
          </cell>
          <cell r="B517" t="str">
            <v>村尾　拓哉 6</v>
          </cell>
          <cell r="C517" t="str">
            <v>新井(丹波市)</v>
          </cell>
        </row>
        <row r="518">
          <cell r="A518">
            <v>517</v>
          </cell>
          <cell r="B518" t="str">
            <v>松島　　源 6</v>
          </cell>
          <cell r="C518" t="str">
            <v>新井(丹波市)</v>
          </cell>
        </row>
        <row r="519">
          <cell r="A519">
            <v>518</v>
          </cell>
          <cell r="B519" t="str">
            <v>黒田　貴也 6</v>
          </cell>
          <cell r="C519" t="str">
            <v>新井(丹波市)</v>
          </cell>
        </row>
        <row r="520">
          <cell r="A520">
            <v>519</v>
          </cell>
          <cell r="B520" t="str">
            <v>足立　良樹 5</v>
          </cell>
          <cell r="C520" t="str">
            <v>芦田（丹波市）</v>
          </cell>
        </row>
        <row r="521">
          <cell r="A521">
            <v>520</v>
          </cell>
          <cell r="B521" t="str">
            <v>足立　悠太 5</v>
          </cell>
          <cell r="C521" t="str">
            <v>芦田（丹波市）</v>
          </cell>
        </row>
        <row r="522">
          <cell r="A522">
            <v>521</v>
          </cell>
          <cell r="B522" t="str">
            <v>小﨑　壮真 6</v>
          </cell>
          <cell r="C522" t="str">
            <v>豊岡（豊岡市）</v>
          </cell>
        </row>
        <row r="523">
          <cell r="A523">
            <v>522</v>
          </cell>
          <cell r="B523" t="str">
            <v>南光　将太 5</v>
          </cell>
          <cell r="C523" t="str">
            <v>梁瀬（朝来市）</v>
          </cell>
        </row>
        <row r="524">
          <cell r="A524">
            <v>523</v>
          </cell>
          <cell r="B524" t="str">
            <v>佐野　友基 6</v>
          </cell>
          <cell r="C524" t="str">
            <v>梁瀬（朝来市）</v>
          </cell>
        </row>
        <row r="525">
          <cell r="A525">
            <v>524</v>
          </cell>
          <cell r="B525" t="str">
            <v>小倉畑昂祐 6</v>
          </cell>
          <cell r="C525" t="str">
            <v>梁瀬（朝来市）</v>
          </cell>
        </row>
        <row r="526">
          <cell r="A526">
            <v>525</v>
          </cell>
          <cell r="B526" t="str">
            <v>日下部将太 6</v>
          </cell>
          <cell r="C526" t="str">
            <v>梁瀬（朝来市）</v>
          </cell>
        </row>
        <row r="527">
          <cell r="A527">
            <v>526</v>
          </cell>
          <cell r="B527" t="str">
            <v>小山　敦史 6</v>
          </cell>
          <cell r="C527" t="str">
            <v>梁瀬（朝来市）</v>
          </cell>
        </row>
        <row r="528">
          <cell r="A528">
            <v>527</v>
          </cell>
          <cell r="B528" t="str">
            <v>西川　峻理 5</v>
          </cell>
          <cell r="C528" t="str">
            <v>枚田（朝来市）</v>
          </cell>
        </row>
        <row r="529">
          <cell r="A529">
            <v>528</v>
          </cell>
          <cell r="B529" t="str">
            <v>浅田　  航 6</v>
          </cell>
          <cell r="C529" t="str">
            <v>枚田（朝来市）</v>
          </cell>
        </row>
        <row r="530">
          <cell r="A530">
            <v>529</v>
          </cell>
          <cell r="B530" t="str">
            <v>長谷川来夢 5</v>
          </cell>
          <cell r="C530" t="str">
            <v>大蔵（朝来市）</v>
          </cell>
        </row>
        <row r="531">
          <cell r="A531">
            <v>530</v>
          </cell>
          <cell r="B531" t="str">
            <v>上田　凌平 6</v>
          </cell>
          <cell r="C531" t="str">
            <v>大蔵（朝来市）</v>
          </cell>
        </row>
        <row r="532">
          <cell r="A532">
            <v>531</v>
          </cell>
          <cell r="B532" t="str">
            <v>城本昂太朗 6</v>
          </cell>
          <cell r="C532" t="str">
            <v>大蔵（朝来市）</v>
          </cell>
        </row>
        <row r="533">
          <cell r="A533">
            <v>532</v>
          </cell>
          <cell r="B533" t="str">
            <v>井上    淳 6</v>
          </cell>
          <cell r="C533" t="str">
            <v>浜坂南(美方郡)</v>
          </cell>
        </row>
        <row r="534">
          <cell r="A534">
            <v>533</v>
          </cell>
          <cell r="B534" t="str">
            <v>寺田  皓希 6</v>
          </cell>
          <cell r="C534" t="str">
            <v>浜坂北(美方郡)</v>
          </cell>
        </row>
        <row r="535">
          <cell r="A535">
            <v>534</v>
          </cell>
          <cell r="B535" t="str">
            <v>魚里  直哉 5</v>
          </cell>
          <cell r="C535" t="str">
            <v>洲本第三(洲本市)</v>
          </cell>
        </row>
        <row r="536">
          <cell r="A536">
            <v>535</v>
          </cell>
          <cell r="B536" t="str">
            <v>増井  蒼太 6</v>
          </cell>
          <cell r="C536" t="str">
            <v>洲本第三(洲本市)</v>
          </cell>
        </row>
        <row r="537">
          <cell r="A537">
            <v>536</v>
          </cell>
          <cell r="B537" t="str">
            <v>魚里  勇介 6</v>
          </cell>
          <cell r="C537" t="str">
            <v>洲本第三(洲本市)</v>
          </cell>
        </row>
        <row r="538">
          <cell r="A538">
            <v>537</v>
          </cell>
          <cell r="B538" t="str">
            <v>中井  啓心 5</v>
          </cell>
          <cell r="C538" t="str">
            <v>大野(洲本市)</v>
          </cell>
        </row>
        <row r="539">
          <cell r="A539">
            <v>538</v>
          </cell>
          <cell r="B539" t="str">
            <v>長尾優樹也 6</v>
          </cell>
          <cell r="C539" t="str">
            <v>大野(洲本市)</v>
          </cell>
        </row>
        <row r="540">
          <cell r="A540">
            <v>539</v>
          </cell>
          <cell r="B540" t="str">
            <v>小嶋  涼太 6</v>
          </cell>
          <cell r="C540" t="str">
            <v>大野(洲本市)</v>
          </cell>
        </row>
        <row r="541">
          <cell r="A541">
            <v>540</v>
          </cell>
          <cell r="B541" t="str">
            <v>高田康志郎 6</v>
          </cell>
          <cell r="C541" t="str">
            <v>大野(洲本市)</v>
          </cell>
        </row>
        <row r="542">
          <cell r="A542">
            <v>541</v>
          </cell>
          <cell r="B542" t="str">
            <v>岸野　大輝 6</v>
          </cell>
          <cell r="C542" t="str">
            <v>大野(洲本市)</v>
          </cell>
        </row>
        <row r="543">
          <cell r="A543">
            <v>542</v>
          </cell>
          <cell r="B543" t="str">
            <v>高津　佑基 5</v>
          </cell>
          <cell r="C543" t="str">
            <v>鮎原（洲本市）</v>
          </cell>
        </row>
        <row r="544">
          <cell r="A544">
            <v>543</v>
          </cell>
          <cell r="B544" t="str">
            <v>島　  裕人 5</v>
          </cell>
          <cell r="C544" t="str">
            <v>鮎原（洲本市）</v>
          </cell>
        </row>
        <row r="545">
          <cell r="A545">
            <v>544</v>
          </cell>
          <cell r="B545" t="str">
            <v>大西  涼太 6</v>
          </cell>
          <cell r="C545" t="str">
            <v>都志(洲本市)</v>
          </cell>
        </row>
        <row r="546">
          <cell r="A546">
            <v>545</v>
          </cell>
          <cell r="B546" t="str">
            <v>影平  達哉 6</v>
          </cell>
          <cell r="C546" t="str">
            <v>都志(洲本市)</v>
          </cell>
        </row>
        <row r="547">
          <cell r="A547">
            <v>546</v>
          </cell>
          <cell r="B547" t="str">
            <v>大山  和輝 6</v>
          </cell>
          <cell r="C547" t="str">
            <v>都志(洲本市)</v>
          </cell>
        </row>
        <row r="548">
          <cell r="A548">
            <v>547</v>
          </cell>
          <cell r="B548" t="str">
            <v>岡    佑樹 6</v>
          </cell>
          <cell r="C548" t="str">
            <v>都志(洲本市)</v>
          </cell>
        </row>
        <row r="549">
          <cell r="A549">
            <v>548</v>
          </cell>
          <cell r="B549" t="str">
            <v>前野  祐希 6</v>
          </cell>
          <cell r="C549" t="str">
            <v>都志(洲本市)</v>
          </cell>
        </row>
        <row r="550">
          <cell r="A550">
            <v>549</v>
          </cell>
          <cell r="B550" t="str">
            <v>増田　貴文 6</v>
          </cell>
          <cell r="C550" t="str">
            <v>都志(洲本市)</v>
          </cell>
        </row>
        <row r="551">
          <cell r="A551">
            <v>550</v>
          </cell>
          <cell r="B551" t="str">
            <v>正司　京也 5</v>
          </cell>
          <cell r="C551" t="str">
            <v>多賀（淡路市）</v>
          </cell>
        </row>
        <row r="552">
          <cell r="A552">
            <v>551</v>
          </cell>
          <cell r="B552" t="str">
            <v>本光　利章 6</v>
          </cell>
          <cell r="C552" t="str">
            <v>多賀（淡路市）</v>
          </cell>
        </row>
        <row r="553">
          <cell r="A553">
            <v>552</v>
          </cell>
          <cell r="B553" t="str">
            <v>向原　辰哉 5</v>
          </cell>
          <cell r="C553" t="str">
            <v>多賀（淡路市）</v>
          </cell>
        </row>
        <row r="554">
          <cell r="A554">
            <v>553</v>
          </cell>
          <cell r="B554" t="str">
            <v>清水　  翔 6</v>
          </cell>
          <cell r="C554" t="str">
            <v>倭丈(南あわじ市)</v>
          </cell>
        </row>
        <row r="555">
          <cell r="A555">
            <v>554</v>
          </cell>
          <cell r="B555" t="str">
            <v>坂本　有矢 6</v>
          </cell>
          <cell r="C555" t="str">
            <v>倭丈(南あわじ市)</v>
          </cell>
        </row>
        <row r="556">
          <cell r="A556">
            <v>555</v>
          </cell>
          <cell r="B556" t="str">
            <v>榎本　俊佑 6 </v>
          </cell>
          <cell r="C556" t="str">
            <v>阿万(南あわじ市)</v>
          </cell>
        </row>
        <row r="557">
          <cell r="A557">
            <v>556</v>
          </cell>
          <cell r="B557" t="str">
            <v>桑木　光弥 6</v>
          </cell>
          <cell r="C557" t="str">
            <v>阿万(南あわじ市)</v>
          </cell>
        </row>
        <row r="558">
          <cell r="A558">
            <v>557</v>
          </cell>
          <cell r="B558" t="str">
            <v>岩鼻　隆嗣 6</v>
          </cell>
          <cell r="C558" t="str">
            <v>阿万(南あわじ市)</v>
          </cell>
        </row>
        <row r="559">
          <cell r="A559">
            <v>558</v>
          </cell>
          <cell r="B559" t="str">
            <v>渦古　兼矢 6</v>
          </cell>
          <cell r="C559" t="str">
            <v>阿万(南あわじ市)</v>
          </cell>
        </row>
        <row r="560">
          <cell r="A560">
            <v>559</v>
          </cell>
          <cell r="B560" t="str">
            <v>森西　亮太 5</v>
          </cell>
          <cell r="C560" t="str">
            <v>阿万(南あわじ市)</v>
          </cell>
        </row>
        <row r="561">
          <cell r="A561">
            <v>560</v>
          </cell>
          <cell r="B561" t="str">
            <v>平野  元基 6</v>
          </cell>
          <cell r="C561" t="str">
            <v>賀集(南あわじ市)</v>
          </cell>
        </row>
        <row r="562">
          <cell r="A562">
            <v>561</v>
          </cell>
          <cell r="B562" t="str">
            <v>福田  彬人 6</v>
          </cell>
          <cell r="C562" t="str">
            <v>賀集(南あわじ市)</v>
          </cell>
        </row>
        <row r="563">
          <cell r="A563">
            <v>562</v>
          </cell>
          <cell r="B563" t="str">
            <v>安田  修平 6</v>
          </cell>
          <cell r="C563" t="str">
            <v>賀集(南あわじ市)</v>
          </cell>
        </row>
        <row r="564">
          <cell r="A564">
            <v>563</v>
          </cell>
          <cell r="B564" t="str">
            <v>瀧川    愼 6</v>
          </cell>
          <cell r="C564" t="str">
            <v>賀集(南あわじ市)</v>
          </cell>
        </row>
        <row r="565">
          <cell r="A565">
            <v>564</v>
          </cell>
          <cell r="B565" t="str">
            <v>江本  賢治 6</v>
          </cell>
          <cell r="C565" t="str">
            <v>賀集(南あわじ市)</v>
          </cell>
        </row>
        <row r="566">
          <cell r="A566">
            <v>565</v>
          </cell>
          <cell r="B566" t="str">
            <v>島田　翔太 6</v>
          </cell>
          <cell r="C566" t="str">
            <v>賀集(南あわじ市)</v>
          </cell>
        </row>
        <row r="567">
          <cell r="A567">
            <v>566</v>
          </cell>
          <cell r="B567" t="str">
            <v>藤原  一平 6</v>
          </cell>
          <cell r="C567" t="str">
            <v>市(南あわじ市)</v>
          </cell>
        </row>
        <row r="568">
          <cell r="A568">
            <v>567</v>
          </cell>
          <cell r="B568" t="str">
            <v>榎本  皓之 6</v>
          </cell>
          <cell r="C568" t="str">
            <v>市(南あわじ市)</v>
          </cell>
        </row>
        <row r="569">
          <cell r="A569">
            <v>568</v>
          </cell>
          <cell r="B569" t="str">
            <v>福田  匡希 6</v>
          </cell>
          <cell r="C569" t="str">
            <v>市(南あわじ市)</v>
          </cell>
        </row>
        <row r="570">
          <cell r="A570">
            <v>569</v>
          </cell>
          <cell r="B570" t="str">
            <v>椿原  颯馬 6</v>
          </cell>
          <cell r="C570" t="str">
            <v>市(南あわじ市)</v>
          </cell>
        </row>
        <row r="571">
          <cell r="A571">
            <v>570</v>
          </cell>
          <cell r="B571" t="str">
            <v>引田  裕太 6</v>
          </cell>
          <cell r="C571" t="str">
            <v>市(南あわじ市)</v>
          </cell>
        </row>
        <row r="572">
          <cell r="A572">
            <v>571</v>
          </cell>
          <cell r="B572" t="str">
            <v>宇治  和希 5</v>
          </cell>
          <cell r="C572" t="str">
            <v>北阿万(南あわじ市)</v>
          </cell>
        </row>
        <row r="573">
          <cell r="A573">
            <v>572</v>
          </cell>
          <cell r="B573" t="str">
            <v>斉藤    樹 6</v>
          </cell>
          <cell r="C573" t="str">
            <v>北阿万(南あわじ市)</v>
          </cell>
        </row>
        <row r="574">
          <cell r="A574">
            <v>573</v>
          </cell>
          <cell r="B574" t="str">
            <v>森崎  建太 6</v>
          </cell>
          <cell r="C574" t="str">
            <v>北阿万(南あわじ市)</v>
          </cell>
        </row>
        <row r="575">
          <cell r="A575">
            <v>574</v>
          </cell>
          <cell r="B575" t="str">
            <v>古井　誠人 6</v>
          </cell>
          <cell r="C575" t="str">
            <v>北阿万(南あわじ市)</v>
          </cell>
        </row>
        <row r="576">
          <cell r="A576">
            <v>575</v>
          </cell>
          <cell r="B576" t="str">
            <v>島田  翔平 6</v>
          </cell>
          <cell r="C576" t="str">
            <v>北阿万(南あわじ市)</v>
          </cell>
        </row>
        <row r="577">
          <cell r="A577">
            <v>576</v>
          </cell>
          <cell r="B577" t="str">
            <v>藤田　悠太 6</v>
          </cell>
          <cell r="C577" t="str">
            <v>北阿万(南あわじ市)</v>
          </cell>
        </row>
        <row r="578">
          <cell r="A578">
            <v>577</v>
          </cell>
          <cell r="B578" t="str">
            <v>原口  紘彰 5</v>
          </cell>
          <cell r="C578" t="str">
            <v>神代(南あわじ市)</v>
          </cell>
        </row>
        <row r="579">
          <cell r="A579">
            <v>578</v>
          </cell>
          <cell r="B579" t="str">
            <v>長尾  和樹 6</v>
          </cell>
          <cell r="C579" t="str">
            <v>神代(南あわじ市)</v>
          </cell>
        </row>
        <row r="580">
          <cell r="A580">
            <v>579</v>
          </cell>
          <cell r="B580" t="str">
            <v>国中  翔太 6</v>
          </cell>
          <cell r="C580" t="str">
            <v>神代(南あわじ市)</v>
          </cell>
        </row>
        <row r="581">
          <cell r="A581">
            <v>580</v>
          </cell>
          <cell r="B581" t="str">
            <v>沼田  将志 6</v>
          </cell>
          <cell r="C581" t="str">
            <v>神代(南あわじ市)</v>
          </cell>
        </row>
        <row r="582">
          <cell r="A582">
            <v>581</v>
          </cell>
          <cell r="B582" t="str">
            <v>安田  成輝 6</v>
          </cell>
          <cell r="C582" t="str">
            <v>神代(南あわじ市)</v>
          </cell>
        </row>
        <row r="583">
          <cell r="A583">
            <v>582</v>
          </cell>
          <cell r="B583" t="str">
            <v>坂    拳弥 5</v>
          </cell>
          <cell r="C583" t="str">
            <v>神代(南あわじ市)</v>
          </cell>
        </row>
        <row r="584">
          <cell r="A584">
            <v>583</v>
          </cell>
          <cell r="B584" t="str">
            <v>竹川　  翼 5</v>
          </cell>
          <cell r="C584" t="str">
            <v>神代(南あわじ市)</v>
          </cell>
        </row>
        <row r="585">
          <cell r="A585">
            <v>584</v>
          </cell>
          <cell r="B585" t="str">
            <v>藤岡　  悠 5</v>
          </cell>
          <cell r="C585" t="str">
            <v>神代(南あわじ市)</v>
          </cell>
        </row>
        <row r="586">
          <cell r="A586">
            <v>585</v>
          </cell>
          <cell r="B586" t="str">
            <v>生田恭太郎 5</v>
          </cell>
          <cell r="C586" t="str">
            <v>神代(南あわじ市)</v>
          </cell>
        </row>
        <row r="587">
          <cell r="A587">
            <v>586</v>
          </cell>
          <cell r="B587" t="str">
            <v>山崎祥太郎 5</v>
          </cell>
          <cell r="C587" t="str">
            <v>神代(南あわじ市)</v>
          </cell>
        </row>
        <row r="588">
          <cell r="A588">
            <v>587</v>
          </cell>
          <cell r="B588" t="str">
            <v>上野　太暉 5</v>
          </cell>
          <cell r="C588" t="str">
            <v>平岡(加古川)</v>
          </cell>
        </row>
        <row r="589">
          <cell r="A589">
            <v>588</v>
          </cell>
          <cell r="B589" t="str">
            <v>中平翔空真 6</v>
          </cell>
          <cell r="C589" t="str">
            <v>平岡(加古川)</v>
          </cell>
        </row>
        <row r="590">
          <cell r="A590">
            <v>589</v>
          </cell>
          <cell r="B590" t="str">
            <v>間處　将太 6</v>
          </cell>
          <cell r="C590" t="str">
            <v>平岡(加古川)</v>
          </cell>
        </row>
        <row r="591">
          <cell r="A591">
            <v>590</v>
          </cell>
          <cell r="B591" t="str">
            <v>清水　健太 6</v>
          </cell>
          <cell r="C591" t="str">
            <v>平岡(加古川)</v>
          </cell>
        </row>
        <row r="592">
          <cell r="A592">
            <v>591</v>
          </cell>
          <cell r="B592" t="str">
            <v>神田　修平 6</v>
          </cell>
          <cell r="C592" t="str">
            <v>平岡(加古川)</v>
          </cell>
        </row>
        <row r="593">
          <cell r="A593">
            <v>592</v>
          </cell>
          <cell r="B593" t="str">
            <v>中野　　匠 6</v>
          </cell>
          <cell r="C593" t="str">
            <v>平岡(加古川)</v>
          </cell>
        </row>
        <row r="594">
          <cell r="A594">
            <v>593</v>
          </cell>
          <cell r="B594" t="str">
            <v>藤原　嘉晃 6</v>
          </cell>
          <cell r="C594" t="str">
            <v>平岡(加古川)</v>
          </cell>
        </row>
        <row r="595">
          <cell r="A595">
            <v>594</v>
          </cell>
          <cell r="B595" t="str">
            <v>藤原　滋記 5</v>
          </cell>
          <cell r="C595" t="str">
            <v>平岡(加古川)</v>
          </cell>
        </row>
        <row r="596">
          <cell r="A596">
            <v>595</v>
          </cell>
          <cell r="B596" t="str">
            <v>下原口嗣人 5</v>
          </cell>
          <cell r="C596" t="str">
            <v>南(伊丹)</v>
          </cell>
        </row>
        <row r="597">
          <cell r="A597">
            <v>596</v>
          </cell>
          <cell r="B597" t="str">
            <v>知念　拓海 6</v>
          </cell>
          <cell r="C597" t="str">
            <v>南(伊丹)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250"/>
  <sheetViews>
    <sheetView tabSelected="1" zoomScaleSheetLayoutView="100" zoomScalePageLayoutView="0" workbookViewId="0" topLeftCell="A1">
      <selection activeCell="D6" sqref="D6:E6"/>
    </sheetView>
  </sheetViews>
  <sheetFormatPr defaultColWidth="9.00390625" defaultRowHeight="13.5"/>
  <cols>
    <col min="1" max="1" width="9.00390625" style="36" customWidth="1"/>
    <col min="2" max="3" width="10.625" style="36" customWidth="1"/>
    <col min="4" max="12" width="9.00390625" style="36" customWidth="1"/>
    <col min="13" max="13" width="8.875" style="36" customWidth="1"/>
    <col min="14" max="14" width="18.375" style="36" bestFit="1" customWidth="1"/>
    <col min="15" max="15" width="8.875" style="36" customWidth="1"/>
    <col min="16" max="16" width="38.25390625" style="36" customWidth="1"/>
    <col min="17" max="17" width="13.875" style="36" customWidth="1"/>
    <col min="18" max="18" width="9.50390625" style="36" bestFit="1" customWidth="1"/>
    <col min="19" max="20" width="9.00390625" style="36" customWidth="1"/>
    <col min="21" max="21" width="19.25390625" style="36" bestFit="1" customWidth="1"/>
    <col min="22" max="16384" width="9.00390625" style="36" customWidth="1"/>
  </cols>
  <sheetData>
    <row r="1" spans="1:22" s="1" customFormat="1" ht="26.25">
      <c r="A1" s="210" t="s">
        <v>1006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04"/>
      <c r="O1" s="40"/>
      <c r="P1" s="40"/>
      <c r="Q1" s="40"/>
      <c r="R1" s="40"/>
      <c r="S1" s="39"/>
      <c r="T1" s="39"/>
      <c r="U1" s="39"/>
      <c r="V1" s="39"/>
    </row>
    <row r="2" spans="1:22" s="1" customFormat="1" ht="26.25">
      <c r="A2" s="211" t="s">
        <v>1007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05"/>
      <c r="O2" s="41"/>
      <c r="P2" s="41"/>
      <c r="Q2" s="41"/>
      <c r="R2" s="41"/>
      <c r="S2" s="38"/>
      <c r="T2" s="38"/>
      <c r="U2" s="38"/>
      <c r="V2" s="38"/>
    </row>
    <row r="3" spans="1:14" s="1" customFormat="1" ht="14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s="1" customFormat="1" ht="15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s="1" customFormat="1" ht="26.25">
      <c r="A5" s="106"/>
      <c r="B5" s="211" t="s">
        <v>203</v>
      </c>
      <c r="C5" s="211"/>
      <c r="D5" s="211"/>
      <c r="E5" s="211"/>
      <c r="F5" s="106"/>
      <c r="G5" s="106"/>
      <c r="H5" s="106"/>
      <c r="I5" s="106"/>
      <c r="J5" s="106"/>
      <c r="K5" s="106"/>
      <c r="L5" s="206" t="s">
        <v>864</v>
      </c>
      <c r="M5" s="207"/>
      <c r="N5" s="208"/>
    </row>
    <row r="6" spans="1:14" s="1" customFormat="1" ht="24" customHeight="1">
      <c r="A6" s="106"/>
      <c r="B6" s="179" t="s">
        <v>777</v>
      </c>
      <c r="C6" s="179"/>
      <c r="D6" s="198"/>
      <c r="E6" s="199"/>
      <c r="F6" s="116"/>
      <c r="G6" s="116"/>
      <c r="H6" s="116"/>
      <c r="I6" s="116"/>
      <c r="J6" s="116"/>
      <c r="K6" s="106"/>
      <c r="L6" s="209"/>
      <c r="M6" s="201"/>
      <c r="N6" s="202"/>
    </row>
    <row r="7" spans="1:14" s="1" customFormat="1" ht="24" customHeight="1">
      <c r="A7" s="106"/>
      <c r="B7" s="179" t="s">
        <v>782</v>
      </c>
      <c r="C7" s="179"/>
      <c r="D7" s="192">
        <f>IF(D6="","",VLOOKUP($D$6,$K$21:$Q$235,2,FALSE))</f>
      </c>
      <c r="E7" s="193"/>
      <c r="F7" s="116"/>
      <c r="G7" s="116"/>
      <c r="H7" s="196" t="s">
        <v>804</v>
      </c>
      <c r="I7" s="197"/>
      <c r="J7" s="197"/>
      <c r="K7" s="197"/>
      <c r="L7" s="200" t="s">
        <v>1008</v>
      </c>
      <c r="M7" s="201"/>
      <c r="N7" s="202"/>
    </row>
    <row r="8" spans="1:14" s="1" customFormat="1" ht="24" customHeight="1" thickBot="1">
      <c r="A8" s="106"/>
      <c r="B8" s="212" t="s">
        <v>783</v>
      </c>
      <c r="C8" s="212"/>
      <c r="D8" s="194">
        <f>IF(D6="","",VLOOKUP($D$6,$K$21:$Q$235,5,FALSE))</f>
      </c>
      <c r="E8" s="195"/>
      <c r="F8" s="116"/>
      <c r="G8" s="116"/>
      <c r="H8" s="197"/>
      <c r="I8" s="197"/>
      <c r="J8" s="197"/>
      <c r="K8" s="197"/>
      <c r="L8" s="203"/>
      <c r="M8" s="204"/>
      <c r="N8" s="205"/>
    </row>
    <row r="9" spans="1:14" s="1" customFormat="1" ht="24" customHeight="1" thickBot="1">
      <c r="A9" s="106"/>
      <c r="B9" s="179" t="s">
        <v>784</v>
      </c>
      <c r="C9" s="179"/>
      <c r="D9" s="185">
        <f>IF(D6="","",VLOOKUP($D$6,$K$21:$Q$235,6,FALSE))</f>
      </c>
      <c r="E9" s="185"/>
      <c r="F9" s="185"/>
      <c r="G9" s="185"/>
      <c r="H9" s="185"/>
      <c r="I9" s="185"/>
      <c r="J9" s="185"/>
      <c r="K9" s="106"/>
      <c r="L9" s="186" t="s">
        <v>863</v>
      </c>
      <c r="M9" s="187"/>
      <c r="N9" s="188"/>
    </row>
    <row r="10" spans="1:14" s="1" customFormat="1" ht="24" customHeight="1">
      <c r="A10" s="106"/>
      <c r="B10" s="179" t="s">
        <v>785</v>
      </c>
      <c r="C10" s="179"/>
      <c r="D10" s="189">
        <f>IF(D6="","",VLOOKUP($D$6,$K$21:$Q$235,7,FALSE))</f>
      </c>
      <c r="E10" s="190"/>
      <c r="F10" s="190"/>
      <c r="G10" s="191"/>
      <c r="H10" s="116"/>
      <c r="I10" s="116"/>
      <c r="J10" s="116"/>
      <c r="K10" s="106"/>
      <c r="L10" s="106"/>
      <c r="M10" s="106"/>
      <c r="N10" s="106"/>
    </row>
    <row r="11" spans="1:14" ht="24" customHeight="1">
      <c r="A11" s="115"/>
      <c r="B11" s="179" t="s">
        <v>778</v>
      </c>
      <c r="C11" s="179"/>
      <c r="D11" s="176"/>
      <c r="E11" s="176"/>
      <c r="F11" s="176"/>
      <c r="G11" s="176"/>
      <c r="H11" s="117"/>
      <c r="I11" s="177" t="s">
        <v>1009</v>
      </c>
      <c r="J11" s="178"/>
      <c r="K11" s="178"/>
      <c r="L11" s="178"/>
      <c r="M11" s="178"/>
      <c r="N11" s="115"/>
    </row>
    <row r="12" spans="1:14" ht="24" customHeight="1">
      <c r="A12" s="115"/>
      <c r="B12" s="179" t="s">
        <v>779</v>
      </c>
      <c r="C12" s="179"/>
      <c r="D12" s="181"/>
      <c r="E12" s="182"/>
      <c r="F12" s="182"/>
      <c r="G12" s="183"/>
      <c r="H12" s="117"/>
      <c r="I12" s="178"/>
      <c r="J12" s="178"/>
      <c r="K12" s="178"/>
      <c r="L12" s="178"/>
      <c r="M12" s="178"/>
      <c r="N12" s="115"/>
    </row>
    <row r="13" spans="1:14" ht="24" customHeight="1">
      <c r="A13" s="115"/>
      <c r="B13" s="179" t="s">
        <v>780</v>
      </c>
      <c r="C13" s="179"/>
      <c r="D13" s="181"/>
      <c r="E13" s="182"/>
      <c r="F13" s="182"/>
      <c r="G13" s="183"/>
      <c r="H13" s="117"/>
      <c r="I13" s="184" t="s">
        <v>1011</v>
      </c>
      <c r="J13" s="184"/>
      <c r="K13" s="184"/>
      <c r="L13" s="184"/>
      <c r="M13" s="184"/>
      <c r="N13" s="184"/>
    </row>
    <row r="14" spans="1:14" ht="24" customHeight="1">
      <c r="A14" s="115"/>
      <c r="B14" s="179" t="s">
        <v>781</v>
      </c>
      <c r="C14" s="179"/>
      <c r="D14" s="181"/>
      <c r="E14" s="182"/>
      <c r="F14" s="182"/>
      <c r="G14" s="183"/>
      <c r="H14" s="117"/>
      <c r="I14" s="184"/>
      <c r="J14" s="184"/>
      <c r="K14" s="184"/>
      <c r="L14" s="184"/>
      <c r="M14" s="184"/>
      <c r="N14" s="184"/>
    </row>
    <row r="15" spans="1:14" ht="24" customHeight="1">
      <c r="A15" s="115"/>
      <c r="B15" s="179" t="s">
        <v>786</v>
      </c>
      <c r="C15" s="179"/>
      <c r="D15" s="176"/>
      <c r="E15" s="176"/>
      <c r="F15" s="176"/>
      <c r="G15" s="176"/>
      <c r="H15" s="117"/>
      <c r="I15" s="180" t="s">
        <v>1010</v>
      </c>
      <c r="J15" s="180"/>
      <c r="K15" s="180"/>
      <c r="L15" s="180"/>
      <c r="M15" s="180"/>
      <c r="N15" s="180"/>
    </row>
    <row r="16" spans="1:14" ht="24" customHeight="1">
      <c r="A16" s="115"/>
      <c r="B16" s="179" t="s">
        <v>786</v>
      </c>
      <c r="C16" s="179"/>
      <c r="D16" s="176"/>
      <c r="E16" s="176"/>
      <c r="F16" s="176"/>
      <c r="G16" s="176"/>
      <c r="H16" s="117"/>
      <c r="I16" s="180"/>
      <c r="J16" s="180"/>
      <c r="K16" s="180"/>
      <c r="L16" s="180"/>
      <c r="M16" s="180"/>
      <c r="N16" s="180"/>
    </row>
    <row r="17" spans="1:14" ht="23.25">
      <c r="A17" s="115"/>
      <c r="B17" s="179" t="s">
        <v>786</v>
      </c>
      <c r="C17" s="179"/>
      <c r="D17" s="176"/>
      <c r="E17" s="176"/>
      <c r="F17" s="176"/>
      <c r="G17" s="176"/>
      <c r="H17" s="115"/>
      <c r="I17" s="180"/>
      <c r="J17" s="180"/>
      <c r="K17" s="180"/>
      <c r="L17" s="180"/>
      <c r="M17" s="180"/>
      <c r="N17" s="180"/>
    </row>
    <row r="18" spans="1:14" ht="13.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4" ht="30" customHeight="1">
      <c r="A19" s="115"/>
      <c r="B19" s="115"/>
      <c r="C19" s="115"/>
      <c r="D19" s="126" t="s">
        <v>867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11:14" ht="12.75" hidden="1">
      <c r="K20" t="s">
        <v>15</v>
      </c>
      <c r="L20"/>
      <c r="N20" s="115"/>
    </row>
    <row r="21" spans="2:18" ht="13.5" customHeight="1" hidden="1">
      <c r="B21" s="72" t="s">
        <v>769</v>
      </c>
      <c r="C21" s="74"/>
      <c r="K21" s="171">
        <v>4101</v>
      </c>
      <c r="L21" s="171" t="s">
        <v>16</v>
      </c>
      <c r="M21" s="42"/>
      <c r="N21" s="172"/>
      <c r="O21" s="43" t="s">
        <v>262</v>
      </c>
      <c r="P21" s="43" t="s">
        <v>263</v>
      </c>
      <c r="Q21" s="43" t="s">
        <v>264</v>
      </c>
      <c r="R21" s="42"/>
    </row>
    <row r="22" spans="2:18" ht="12.75" hidden="1">
      <c r="B22" s="73">
        <f>IF(D6="",1,0)</f>
        <v>1</v>
      </c>
      <c r="K22" s="159">
        <v>4102</v>
      </c>
      <c r="L22" s="159" t="s">
        <v>17</v>
      </c>
      <c r="M22" s="160"/>
      <c r="N22" s="161"/>
      <c r="O22" s="160" t="s">
        <v>559</v>
      </c>
      <c r="P22" s="160" t="s">
        <v>560</v>
      </c>
      <c r="Q22" s="42" t="s">
        <v>561</v>
      </c>
      <c r="R22" s="42"/>
    </row>
    <row r="23" spans="2:18" ht="12.75" hidden="1">
      <c r="B23" s="72">
        <f aca="true" t="shared" si="0" ref="B23:B30">IF(D7="",1,0)</f>
        <v>1</v>
      </c>
      <c r="K23" s="159">
        <v>4103</v>
      </c>
      <c r="L23" s="159" t="s">
        <v>832</v>
      </c>
      <c r="M23" s="160"/>
      <c r="N23" s="167"/>
      <c r="O23" s="166" t="s">
        <v>821</v>
      </c>
      <c r="P23" s="166" t="s">
        <v>820</v>
      </c>
      <c r="Q23" s="45" t="s">
        <v>562</v>
      </c>
      <c r="R23" s="42"/>
    </row>
    <row r="24" spans="2:18" ht="13.5" customHeight="1" hidden="1">
      <c r="B24" s="72">
        <f t="shared" si="0"/>
        <v>1</v>
      </c>
      <c r="K24" s="171">
        <v>4104</v>
      </c>
      <c r="L24" s="171" t="s">
        <v>18</v>
      </c>
      <c r="M24" s="42"/>
      <c r="N24" s="172"/>
      <c r="O24" s="43" t="s">
        <v>268</v>
      </c>
      <c r="P24" s="43" t="s">
        <v>269</v>
      </c>
      <c r="Q24" s="43" t="s">
        <v>270</v>
      </c>
      <c r="R24" s="42"/>
    </row>
    <row r="25" spans="2:18" ht="12.75" hidden="1">
      <c r="B25" s="72">
        <f t="shared" si="0"/>
        <v>1</v>
      </c>
      <c r="K25" s="171">
        <v>4105</v>
      </c>
      <c r="L25" s="171" t="s">
        <v>19</v>
      </c>
      <c r="M25" s="42"/>
      <c r="N25" s="172"/>
      <c r="O25" s="43" t="s">
        <v>840</v>
      </c>
      <c r="P25" s="43" t="s">
        <v>841</v>
      </c>
      <c r="Q25" s="43" t="s">
        <v>842</v>
      </c>
      <c r="R25" s="42"/>
    </row>
    <row r="26" spans="2:18" ht="12.75" hidden="1">
      <c r="B26" s="72">
        <f t="shared" si="0"/>
        <v>1</v>
      </c>
      <c r="K26" s="171">
        <v>4106</v>
      </c>
      <c r="L26" s="171" t="s">
        <v>20</v>
      </c>
      <c r="M26" s="42"/>
      <c r="N26" s="172"/>
      <c r="O26" s="43" t="s">
        <v>265</v>
      </c>
      <c r="P26" s="43" t="s">
        <v>266</v>
      </c>
      <c r="Q26" s="43" t="s">
        <v>267</v>
      </c>
      <c r="R26" s="42"/>
    </row>
    <row r="27" spans="2:18" ht="12.75" hidden="1">
      <c r="B27" s="72">
        <f t="shared" si="0"/>
        <v>1</v>
      </c>
      <c r="K27" s="171">
        <v>4107</v>
      </c>
      <c r="L27" s="171" t="s">
        <v>21</v>
      </c>
      <c r="M27" s="42"/>
      <c r="N27" s="172"/>
      <c r="O27" s="43" t="s">
        <v>271</v>
      </c>
      <c r="P27" s="43" t="s">
        <v>272</v>
      </c>
      <c r="Q27" s="43" t="s">
        <v>273</v>
      </c>
      <c r="R27" s="42"/>
    </row>
    <row r="28" spans="2:18" ht="12.75" hidden="1">
      <c r="B28" s="72">
        <f t="shared" si="0"/>
        <v>1</v>
      </c>
      <c r="K28" s="171">
        <v>4109</v>
      </c>
      <c r="L28" s="171" t="s">
        <v>22</v>
      </c>
      <c r="M28" s="42"/>
      <c r="N28" s="173"/>
      <c r="O28" s="44" t="s">
        <v>276</v>
      </c>
      <c r="P28" s="44" t="s">
        <v>277</v>
      </c>
      <c r="Q28" s="44" t="s">
        <v>278</v>
      </c>
      <c r="R28" s="42"/>
    </row>
    <row r="29" spans="2:18" ht="12.75" hidden="1">
      <c r="B29" s="72">
        <f t="shared" si="0"/>
        <v>1</v>
      </c>
      <c r="K29" s="171">
        <v>4110</v>
      </c>
      <c r="L29" s="171" t="s">
        <v>978</v>
      </c>
      <c r="M29" s="42"/>
      <c r="N29" s="172"/>
      <c r="O29" s="43" t="s">
        <v>271</v>
      </c>
      <c r="P29" s="43" t="s">
        <v>274</v>
      </c>
      <c r="Q29" s="43" t="s">
        <v>275</v>
      </c>
      <c r="R29" s="42"/>
    </row>
    <row r="30" spans="2:18" ht="12.75" hidden="1">
      <c r="B30" s="72">
        <f t="shared" si="0"/>
        <v>1</v>
      </c>
      <c r="K30" s="171">
        <v>4112</v>
      </c>
      <c r="L30" s="171" t="s">
        <v>23</v>
      </c>
      <c r="M30" s="42"/>
      <c r="N30" s="119"/>
      <c r="O30" s="42" t="s">
        <v>711</v>
      </c>
      <c r="P30" s="42" t="s">
        <v>715</v>
      </c>
      <c r="Q30" s="42" t="s">
        <v>713</v>
      </c>
      <c r="R30" s="42"/>
    </row>
    <row r="31" spans="2:18" ht="12.75" hidden="1">
      <c r="B31" s="72">
        <f>SUM(B22:B30)</f>
        <v>9</v>
      </c>
      <c r="K31" s="174">
        <v>4113</v>
      </c>
      <c r="L31" s="174" t="s">
        <v>24</v>
      </c>
      <c r="M31" s="42"/>
      <c r="N31" s="119"/>
      <c r="O31" s="42" t="s">
        <v>712</v>
      </c>
      <c r="P31" s="42" t="s">
        <v>716</v>
      </c>
      <c r="Q31" s="42" t="s">
        <v>714</v>
      </c>
      <c r="R31" s="42"/>
    </row>
    <row r="32" spans="11:18" ht="12.75" hidden="1">
      <c r="K32" s="171">
        <v>4114</v>
      </c>
      <c r="L32" s="171" t="s">
        <v>25</v>
      </c>
      <c r="M32" s="42"/>
      <c r="N32" s="119"/>
      <c r="O32" s="43" t="s">
        <v>279</v>
      </c>
      <c r="P32" s="43" t="s">
        <v>280</v>
      </c>
      <c r="Q32" s="43" t="s">
        <v>281</v>
      </c>
      <c r="R32" s="42"/>
    </row>
    <row r="33" spans="11:18" ht="12.75" hidden="1">
      <c r="K33" s="159">
        <v>4115</v>
      </c>
      <c r="L33" s="159" t="s">
        <v>26</v>
      </c>
      <c r="M33" s="160"/>
      <c r="N33" s="163"/>
      <c r="O33" s="160" t="s">
        <v>717</v>
      </c>
      <c r="P33" s="160" t="s">
        <v>721</v>
      </c>
      <c r="Q33" s="42" t="s">
        <v>719</v>
      </c>
      <c r="R33" s="42"/>
    </row>
    <row r="34" spans="11:18" ht="12.75" hidden="1">
      <c r="K34" s="159">
        <v>4116</v>
      </c>
      <c r="L34" s="159" t="s">
        <v>27</v>
      </c>
      <c r="M34" s="160"/>
      <c r="N34" s="161"/>
      <c r="O34" s="160" t="s">
        <v>718</v>
      </c>
      <c r="P34" s="160" t="s">
        <v>722</v>
      </c>
      <c r="Q34" s="42" t="s">
        <v>720</v>
      </c>
      <c r="R34" s="42"/>
    </row>
    <row r="35" spans="11:18" ht="12.75" hidden="1">
      <c r="K35" s="171">
        <v>4117</v>
      </c>
      <c r="L35" s="171" t="s">
        <v>28</v>
      </c>
      <c r="M35" s="42"/>
      <c r="N35" s="119"/>
      <c r="O35" s="43" t="s">
        <v>291</v>
      </c>
      <c r="P35" s="43" t="s">
        <v>292</v>
      </c>
      <c r="Q35" s="43" t="s">
        <v>293</v>
      </c>
      <c r="R35" s="42"/>
    </row>
    <row r="36" spans="11:18" ht="12.75" hidden="1">
      <c r="K36" s="171">
        <v>4118</v>
      </c>
      <c r="L36" s="171" t="s">
        <v>29</v>
      </c>
      <c r="M36" s="42"/>
      <c r="N36" s="172"/>
      <c r="O36" s="43" t="s">
        <v>282</v>
      </c>
      <c r="P36" s="43" t="s">
        <v>283</v>
      </c>
      <c r="Q36" s="43" t="s">
        <v>284</v>
      </c>
      <c r="R36" s="42"/>
    </row>
    <row r="37" spans="11:18" ht="12.75" hidden="1">
      <c r="K37" s="171">
        <v>4119</v>
      </c>
      <c r="L37" s="171" t="s">
        <v>30</v>
      </c>
      <c r="M37" s="42"/>
      <c r="N37" s="172"/>
      <c r="O37" s="43" t="s">
        <v>288</v>
      </c>
      <c r="P37" s="43" t="s">
        <v>289</v>
      </c>
      <c r="Q37" s="43" t="s">
        <v>290</v>
      </c>
      <c r="R37" s="42"/>
    </row>
    <row r="38" spans="11:18" ht="12.75" hidden="1">
      <c r="K38" s="171">
        <v>4120</v>
      </c>
      <c r="L38" s="171" t="s">
        <v>31</v>
      </c>
      <c r="M38" s="42"/>
      <c r="N38" s="172"/>
      <c r="O38" s="43" t="s">
        <v>294</v>
      </c>
      <c r="P38" s="43" t="s">
        <v>295</v>
      </c>
      <c r="Q38" s="43" t="s">
        <v>296</v>
      </c>
      <c r="R38" s="42"/>
    </row>
    <row r="39" spans="11:18" ht="12.75" hidden="1">
      <c r="K39" s="171">
        <v>4121</v>
      </c>
      <c r="L39" s="171" t="s">
        <v>32</v>
      </c>
      <c r="M39" s="42"/>
      <c r="N39" s="172"/>
      <c r="O39" s="43" t="s">
        <v>285</v>
      </c>
      <c r="P39" s="43" t="s">
        <v>286</v>
      </c>
      <c r="Q39" s="43" t="s">
        <v>287</v>
      </c>
      <c r="R39" s="42"/>
    </row>
    <row r="40" spans="11:18" ht="12.75" hidden="1">
      <c r="K40" s="171">
        <v>4122</v>
      </c>
      <c r="L40" s="171" t="s">
        <v>173</v>
      </c>
      <c r="M40" s="42"/>
      <c r="N40" s="172"/>
      <c r="O40" s="42" t="s">
        <v>723</v>
      </c>
      <c r="P40" s="42" t="s">
        <v>739</v>
      </c>
      <c r="Q40" s="42" t="s">
        <v>730</v>
      </c>
      <c r="R40" s="42"/>
    </row>
    <row r="41" spans="11:18" ht="12.75" hidden="1">
      <c r="K41" s="171">
        <v>4123</v>
      </c>
      <c r="L41" s="171" t="s">
        <v>731</v>
      </c>
      <c r="M41" s="42"/>
      <c r="N41" s="119"/>
      <c r="O41" s="42" t="s">
        <v>724</v>
      </c>
      <c r="P41" s="42" t="s">
        <v>740</v>
      </c>
      <c r="Q41" s="42" t="s">
        <v>732</v>
      </c>
      <c r="R41" s="42"/>
    </row>
    <row r="42" spans="11:18" ht="12.75" hidden="1">
      <c r="K42" s="174">
        <v>4124</v>
      </c>
      <c r="L42" s="174" t="s">
        <v>174</v>
      </c>
      <c r="M42" s="42"/>
      <c r="N42" s="119"/>
      <c r="O42" s="42" t="s">
        <v>995</v>
      </c>
      <c r="P42" s="42" t="s">
        <v>741</v>
      </c>
      <c r="Q42" s="42" t="s">
        <v>733</v>
      </c>
      <c r="R42" s="42"/>
    </row>
    <row r="43" spans="11:18" ht="12.75" hidden="1">
      <c r="K43" s="171">
        <v>4125</v>
      </c>
      <c r="L43" s="171" t="s">
        <v>175</v>
      </c>
      <c r="M43" s="42"/>
      <c r="N43" s="119"/>
      <c r="O43" s="42" t="s">
        <v>725</v>
      </c>
      <c r="P43" s="42" t="s">
        <v>742</v>
      </c>
      <c r="Q43" s="42" t="s">
        <v>734</v>
      </c>
      <c r="R43" s="42"/>
    </row>
    <row r="44" spans="11:18" ht="12.75" hidden="1">
      <c r="K44" s="171">
        <v>4126</v>
      </c>
      <c r="L44" s="171" t="s">
        <v>176</v>
      </c>
      <c r="M44" s="42"/>
      <c r="N44" s="119"/>
      <c r="O44" s="42" t="s">
        <v>726</v>
      </c>
      <c r="P44" s="42" t="s">
        <v>743</v>
      </c>
      <c r="Q44" s="42" t="s">
        <v>735</v>
      </c>
      <c r="R44" s="42"/>
    </row>
    <row r="45" spans="11:18" ht="12.75" hidden="1">
      <c r="K45" s="171">
        <v>4127</v>
      </c>
      <c r="L45" s="171" t="s">
        <v>33</v>
      </c>
      <c r="M45" s="42"/>
      <c r="N45" s="119"/>
      <c r="O45" s="42" t="s">
        <v>727</v>
      </c>
      <c r="P45" s="42" t="s">
        <v>744</v>
      </c>
      <c r="Q45" s="42" t="s">
        <v>736</v>
      </c>
      <c r="R45" s="42"/>
    </row>
    <row r="46" spans="11:18" ht="12.75" hidden="1">
      <c r="K46" s="171">
        <v>4128</v>
      </c>
      <c r="L46" s="171" t="s">
        <v>177</v>
      </c>
      <c r="M46" s="42"/>
      <c r="N46" s="119"/>
      <c r="O46" s="42" t="s">
        <v>728</v>
      </c>
      <c r="P46" s="42" t="s">
        <v>745</v>
      </c>
      <c r="Q46" s="42" t="s">
        <v>737</v>
      </c>
      <c r="R46" s="42"/>
    </row>
    <row r="47" spans="11:18" ht="12.75" hidden="1">
      <c r="K47" s="171">
        <v>4130</v>
      </c>
      <c r="L47" s="171" t="s">
        <v>34</v>
      </c>
      <c r="M47" s="42"/>
      <c r="N47" s="119"/>
      <c r="O47" s="43" t="s">
        <v>303</v>
      </c>
      <c r="P47" s="43" t="s">
        <v>304</v>
      </c>
      <c r="Q47" s="43" t="s">
        <v>305</v>
      </c>
      <c r="R47" s="42"/>
    </row>
    <row r="48" spans="11:18" ht="12.75" hidden="1">
      <c r="K48" s="159">
        <v>4131</v>
      </c>
      <c r="L48" s="159" t="s">
        <v>35</v>
      </c>
      <c r="M48" s="160"/>
      <c r="N48" s="163"/>
      <c r="O48" s="160" t="s">
        <v>729</v>
      </c>
      <c r="P48" s="160" t="s">
        <v>746</v>
      </c>
      <c r="Q48" s="42" t="s">
        <v>738</v>
      </c>
      <c r="R48" s="42"/>
    </row>
    <row r="49" spans="11:18" ht="12.75" hidden="1">
      <c r="K49" s="171">
        <v>4132</v>
      </c>
      <c r="L49" s="171" t="s">
        <v>36</v>
      </c>
      <c r="M49" s="42"/>
      <c r="N49" s="119"/>
      <c r="O49" s="43" t="s">
        <v>306</v>
      </c>
      <c r="P49" s="43" t="s">
        <v>307</v>
      </c>
      <c r="Q49" s="43" t="s">
        <v>308</v>
      </c>
      <c r="R49" s="42"/>
    </row>
    <row r="50" spans="11:18" ht="12.75" hidden="1">
      <c r="K50" s="171">
        <v>4133</v>
      </c>
      <c r="L50" s="171" t="s">
        <v>37</v>
      </c>
      <c r="M50" s="42"/>
      <c r="N50" s="172"/>
      <c r="O50" s="43" t="s">
        <v>309</v>
      </c>
      <c r="P50" s="43" t="s">
        <v>843</v>
      </c>
      <c r="Q50" s="43" t="s">
        <v>310</v>
      </c>
      <c r="R50" s="42"/>
    </row>
    <row r="51" spans="11:18" ht="12.75" hidden="1">
      <c r="K51" s="171">
        <v>4134</v>
      </c>
      <c r="L51" s="171" t="s">
        <v>38</v>
      </c>
      <c r="M51" s="42"/>
      <c r="N51" s="172"/>
      <c r="O51" s="43" t="s">
        <v>323</v>
      </c>
      <c r="P51" s="43" t="s">
        <v>324</v>
      </c>
      <c r="Q51" s="43" t="s">
        <v>325</v>
      </c>
      <c r="R51" s="42"/>
    </row>
    <row r="52" spans="11:18" ht="12.75" hidden="1">
      <c r="K52" s="171">
        <v>4135</v>
      </c>
      <c r="L52" s="171" t="s">
        <v>39</v>
      </c>
      <c r="M52" s="42"/>
      <c r="N52" s="172"/>
      <c r="O52" s="43" t="s">
        <v>329</v>
      </c>
      <c r="P52" s="43" t="s">
        <v>330</v>
      </c>
      <c r="Q52" s="43" t="s">
        <v>331</v>
      </c>
      <c r="R52" s="42"/>
    </row>
    <row r="53" spans="11:18" ht="12.75" hidden="1">
      <c r="K53" s="171">
        <v>4136</v>
      </c>
      <c r="L53" s="171" t="s">
        <v>40</v>
      </c>
      <c r="M53" s="42"/>
      <c r="N53" s="172"/>
      <c r="O53" s="43" t="s">
        <v>326</v>
      </c>
      <c r="P53" s="43" t="s">
        <v>327</v>
      </c>
      <c r="Q53" s="43" t="s">
        <v>328</v>
      </c>
      <c r="R53" s="42"/>
    </row>
    <row r="54" spans="11:18" ht="12.75" hidden="1">
      <c r="K54" s="171">
        <v>4137</v>
      </c>
      <c r="L54" s="171" t="s">
        <v>41</v>
      </c>
      <c r="M54" s="42"/>
      <c r="N54" s="172"/>
      <c r="O54" s="43" t="s">
        <v>344</v>
      </c>
      <c r="P54" s="43" t="s">
        <v>345</v>
      </c>
      <c r="Q54" s="43" t="s">
        <v>346</v>
      </c>
      <c r="R54" s="42"/>
    </row>
    <row r="55" spans="11:18" ht="12.75" hidden="1">
      <c r="K55" s="171">
        <v>4138</v>
      </c>
      <c r="L55" s="171" t="s">
        <v>42</v>
      </c>
      <c r="M55" s="42"/>
      <c r="N55" s="172"/>
      <c r="O55" s="43" t="s">
        <v>311</v>
      </c>
      <c r="P55" s="43" t="s">
        <v>312</v>
      </c>
      <c r="Q55" s="43" t="s">
        <v>313</v>
      </c>
      <c r="R55" s="42"/>
    </row>
    <row r="56" spans="11:18" ht="12.75" hidden="1">
      <c r="K56" s="171">
        <v>4139</v>
      </c>
      <c r="L56" s="171" t="s">
        <v>43</v>
      </c>
      <c r="M56" s="42"/>
      <c r="N56" s="172"/>
      <c r="O56" s="43" t="s">
        <v>314</v>
      </c>
      <c r="P56" s="43" t="s">
        <v>315</v>
      </c>
      <c r="Q56" s="43" t="s">
        <v>316</v>
      </c>
      <c r="R56" s="42"/>
    </row>
    <row r="57" spans="11:18" ht="12.75" hidden="1">
      <c r="K57" s="171">
        <v>4140</v>
      </c>
      <c r="L57" s="171" t="s">
        <v>44</v>
      </c>
      <c r="M57" s="42"/>
      <c r="N57" s="172"/>
      <c r="O57" s="43" t="s">
        <v>317</v>
      </c>
      <c r="P57" s="43" t="s">
        <v>318</v>
      </c>
      <c r="Q57" s="43" t="s">
        <v>319</v>
      </c>
      <c r="R57" s="42"/>
    </row>
    <row r="58" spans="11:18" ht="12.75" hidden="1">
      <c r="K58" s="171">
        <v>4141</v>
      </c>
      <c r="L58" s="171" t="s">
        <v>45</v>
      </c>
      <c r="M58" s="42"/>
      <c r="N58" s="172"/>
      <c r="O58" s="43" t="s">
        <v>320</v>
      </c>
      <c r="P58" s="43" t="s">
        <v>321</v>
      </c>
      <c r="Q58" s="43" t="s">
        <v>322</v>
      </c>
      <c r="R58" s="42"/>
    </row>
    <row r="59" spans="11:18" ht="12.75" hidden="1">
      <c r="K59" s="171">
        <v>4142</v>
      </c>
      <c r="L59" s="171" t="s">
        <v>46</v>
      </c>
      <c r="M59" s="42"/>
      <c r="N59" s="172"/>
      <c r="O59" s="42" t="s">
        <v>708</v>
      </c>
      <c r="P59" s="42" t="s">
        <v>709</v>
      </c>
      <c r="Q59" s="42" t="s">
        <v>710</v>
      </c>
      <c r="R59" s="42"/>
    </row>
    <row r="60" spans="11:17" ht="12.75" hidden="1">
      <c r="K60" s="171">
        <v>4143</v>
      </c>
      <c r="L60" s="171" t="s">
        <v>808</v>
      </c>
      <c r="M60" s="42"/>
      <c r="N60" s="119"/>
      <c r="O60" s="43" t="s">
        <v>297</v>
      </c>
      <c r="P60" s="43" t="s">
        <v>298</v>
      </c>
      <c r="Q60" s="43" t="s">
        <v>299</v>
      </c>
    </row>
    <row r="61" spans="11:17" ht="12.75" hidden="1">
      <c r="K61" s="171">
        <v>4144</v>
      </c>
      <c r="L61" s="171" t="s">
        <v>868</v>
      </c>
      <c r="M61" s="42"/>
      <c r="N61" s="119"/>
      <c r="O61" s="43" t="s">
        <v>869</v>
      </c>
      <c r="P61" s="43" t="s">
        <v>870</v>
      </c>
      <c r="Q61" s="43" t="s">
        <v>871</v>
      </c>
    </row>
    <row r="62" spans="11:17" ht="12.75" hidden="1">
      <c r="K62" s="171">
        <v>4145</v>
      </c>
      <c r="L62" s="171" t="s">
        <v>814</v>
      </c>
      <c r="M62" s="42"/>
      <c r="N62" s="172"/>
      <c r="O62" s="44" t="s">
        <v>300</v>
      </c>
      <c r="P62" s="44" t="s">
        <v>301</v>
      </c>
      <c r="Q62" s="44" t="s">
        <v>302</v>
      </c>
    </row>
    <row r="63" spans="11:17" ht="12.75" hidden="1">
      <c r="K63" s="171">
        <v>4146</v>
      </c>
      <c r="L63" s="171" t="s">
        <v>807</v>
      </c>
      <c r="M63" s="42"/>
      <c r="N63" s="173"/>
      <c r="O63" s="42" t="s">
        <v>702</v>
      </c>
      <c r="P63" s="42" t="s">
        <v>706</v>
      </c>
      <c r="Q63" s="42" t="s">
        <v>704</v>
      </c>
    </row>
    <row r="64" spans="11:17" ht="12.75" hidden="1">
      <c r="K64" s="171">
        <v>4147</v>
      </c>
      <c r="L64" s="171" t="s">
        <v>47</v>
      </c>
      <c r="M64" s="42"/>
      <c r="N64" s="119"/>
      <c r="O64" s="42" t="s">
        <v>703</v>
      </c>
      <c r="P64" s="42" t="s">
        <v>707</v>
      </c>
      <c r="Q64" s="42" t="s">
        <v>705</v>
      </c>
    </row>
    <row r="65" spans="11:17" ht="12.75" hidden="1">
      <c r="K65" s="171">
        <v>4148</v>
      </c>
      <c r="L65" s="171" t="s">
        <v>810</v>
      </c>
      <c r="M65" s="42"/>
      <c r="N65" s="119"/>
      <c r="O65" s="42" t="s">
        <v>811</v>
      </c>
      <c r="P65" s="42" t="s">
        <v>301</v>
      </c>
      <c r="Q65" s="42" t="s">
        <v>812</v>
      </c>
    </row>
    <row r="66" spans="11:17" ht="12.75" hidden="1">
      <c r="K66" s="159" t="s">
        <v>48</v>
      </c>
      <c r="L66" s="159"/>
      <c r="M66" s="160"/>
      <c r="N66" s="161"/>
      <c r="O66" s="160"/>
      <c r="P66" s="160"/>
      <c r="Q66" s="42"/>
    </row>
    <row r="67" spans="11:17" ht="12.75" hidden="1">
      <c r="K67" s="171">
        <v>4201</v>
      </c>
      <c r="L67" s="171" t="s">
        <v>49</v>
      </c>
      <c r="M67" s="42"/>
      <c r="N67" s="119"/>
      <c r="O67" s="43" t="s">
        <v>207</v>
      </c>
      <c r="P67" s="43" t="s">
        <v>208</v>
      </c>
      <c r="Q67" s="43" t="s">
        <v>209</v>
      </c>
    </row>
    <row r="68" spans="11:17" ht="12.75" hidden="1">
      <c r="K68" s="171">
        <v>4202</v>
      </c>
      <c r="L68" s="171" t="s">
        <v>178</v>
      </c>
      <c r="M68" s="42"/>
      <c r="N68" s="172"/>
      <c r="O68" s="42" t="s">
        <v>690</v>
      </c>
      <c r="P68" s="42" t="s">
        <v>698</v>
      </c>
      <c r="Q68" s="42" t="s">
        <v>694</v>
      </c>
    </row>
    <row r="69" spans="11:17" ht="12.75" hidden="1">
      <c r="K69" s="171">
        <v>4203</v>
      </c>
      <c r="L69" s="171" t="s">
        <v>50</v>
      </c>
      <c r="M69" s="42"/>
      <c r="N69" s="119"/>
      <c r="O69" s="42" t="s">
        <v>691</v>
      </c>
      <c r="P69" s="42" t="s">
        <v>699</v>
      </c>
      <c r="Q69" s="42" t="s">
        <v>695</v>
      </c>
    </row>
    <row r="70" spans="11:17" ht="12.75" hidden="1">
      <c r="K70" s="171">
        <v>4204</v>
      </c>
      <c r="L70" s="171" t="s">
        <v>822</v>
      </c>
      <c r="M70" s="42"/>
      <c r="N70" s="119"/>
      <c r="O70" s="42" t="s">
        <v>692</v>
      </c>
      <c r="P70" s="42" t="s">
        <v>700</v>
      </c>
      <c r="Q70" s="42" t="s">
        <v>696</v>
      </c>
    </row>
    <row r="71" spans="11:17" ht="12.75" hidden="1">
      <c r="K71" s="159">
        <v>4205</v>
      </c>
      <c r="L71" s="159" t="s">
        <v>833</v>
      </c>
      <c r="M71" s="160"/>
      <c r="N71" s="161"/>
      <c r="O71" s="160" t="s">
        <v>838</v>
      </c>
      <c r="P71" s="160" t="s">
        <v>844</v>
      </c>
      <c r="Q71" s="42" t="s">
        <v>839</v>
      </c>
    </row>
    <row r="72" spans="11:17" ht="12.75" hidden="1">
      <c r="K72" s="171">
        <v>4206</v>
      </c>
      <c r="L72" s="171" t="s">
        <v>179</v>
      </c>
      <c r="M72" s="42"/>
      <c r="N72" s="119"/>
      <c r="O72" s="42" t="s">
        <v>693</v>
      </c>
      <c r="P72" s="42" t="s">
        <v>701</v>
      </c>
      <c r="Q72" s="42" t="s">
        <v>697</v>
      </c>
    </row>
    <row r="73" spans="11:17" ht="12.75" hidden="1">
      <c r="K73" s="171">
        <v>4207</v>
      </c>
      <c r="L73" s="171" t="s">
        <v>51</v>
      </c>
      <c r="M73" s="42"/>
      <c r="N73" s="119"/>
      <c r="O73" s="43" t="s">
        <v>210</v>
      </c>
      <c r="P73" s="43" t="s">
        <v>211</v>
      </c>
      <c r="Q73" s="43" t="s">
        <v>212</v>
      </c>
    </row>
    <row r="74" spans="11:17" ht="12.75" hidden="1">
      <c r="K74" s="171">
        <v>4208</v>
      </c>
      <c r="L74" s="171" t="s">
        <v>52</v>
      </c>
      <c r="M74" s="42"/>
      <c r="N74" s="172"/>
      <c r="O74" s="42" t="s">
        <v>687</v>
      </c>
      <c r="P74" s="42" t="s">
        <v>689</v>
      </c>
      <c r="Q74" s="42" t="s">
        <v>688</v>
      </c>
    </row>
    <row r="75" spans="11:17" ht="12.75" hidden="1">
      <c r="K75" s="171">
        <v>4209</v>
      </c>
      <c r="L75" s="171" t="s">
        <v>9</v>
      </c>
      <c r="M75" s="42"/>
      <c r="N75" s="119"/>
      <c r="O75" s="43" t="s">
        <v>213</v>
      </c>
      <c r="P75" s="43" t="s">
        <v>214</v>
      </c>
      <c r="Q75" s="43" t="s">
        <v>215</v>
      </c>
    </row>
    <row r="76" spans="11:17" ht="12.75" hidden="1">
      <c r="K76" s="174">
        <v>4210</v>
      </c>
      <c r="L76" s="174" t="s">
        <v>53</v>
      </c>
      <c r="M76" s="42"/>
      <c r="N76" s="172"/>
      <c r="O76" s="42" t="s">
        <v>665</v>
      </c>
      <c r="P76" s="42" t="s">
        <v>679</v>
      </c>
      <c r="Q76" s="42" t="s">
        <v>672</v>
      </c>
    </row>
    <row r="77" spans="11:17" ht="12.75" hidden="1">
      <c r="K77" s="171">
        <v>4211</v>
      </c>
      <c r="L77" s="171" t="s">
        <v>54</v>
      </c>
      <c r="M77" s="42"/>
      <c r="N77" s="119"/>
      <c r="O77" s="42" t="s">
        <v>665</v>
      </c>
      <c r="P77" s="42" t="s">
        <v>680</v>
      </c>
      <c r="Q77" s="42" t="s">
        <v>673</v>
      </c>
    </row>
    <row r="78" spans="11:17" ht="12.75" hidden="1">
      <c r="K78" s="171">
        <v>4212</v>
      </c>
      <c r="L78" s="171" t="s">
        <v>55</v>
      </c>
      <c r="M78" s="42"/>
      <c r="N78" s="119"/>
      <c r="O78" s="42" t="s">
        <v>666</v>
      </c>
      <c r="P78" s="42" t="s">
        <v>681</v>
      </c>
      <c r="Q78" s="42" t="s">
        <v>845</v>
      </c>
    </row>
    <row r="79" spans="11:17" ht="12.75" hidden="1">
      <c r="K79" s="171">
        <v>4213</v>
      </c>
      <c r="L79" s="171" t="s">
        <v>56</v>
      </c>
      <c r="M79" s="42"/>
      <c r="N79" s="119"/>
      <c r="O79" s="42" t="s">
        <v>667</v>
      </c>
      <c r="P79" s="42" t="s">
        <v>682</v>
      </c>
      <c r="Q79" s="42" t="s">
        <v>674</v>
      </c>
    </row>
    <row r="80" spans="11:17" ht="12.75" hidden="1">
      <c r="K80" s="171">
        <v>4214</v>
      </c>
      <c r="L80" s="171" t="s">
        <v>57</v>
      </c>
      <c r="M80" s="42"/>
      <c r="N80" s="119"/>
      <c r="O80" s="42" t="s">
        <v>668</v>
      </c>
      <c r="P80" s="42" t="s">
        <v>683</v>
      </c>
      <c r="Q80" s="42" t="s">
        <v>675</v>
      </c>
    </row>
    <row r="81" spans="11:17" ht="12.75" hidden="1">
      <c r="K81" s="171">
        <v>4215</v>
      </c>
      <c r="L81" s="171" t="s">
        <v>58</v>
      </c>
      <c r="M81" s="42"/>
      <c r="N81" s="119"/>
      <c r="O81" s="42" t="s">
        <v>669</v>
      </c>
      <c r="P81" s="42" t="s">
        <v>684</v>
      </c>
      <c r="Q81" s="42" t="s">
        <v>676</v>
      </c>
    </row>
    <row r="82" spans="11:17" ht="12.75" hidden="1">
      <c r="K82" s="171">
        <v>4216</v>
      </c>
      <c r="L82" s="171" t="s">
        <v>823</v>
      </c>
      <c r="M82" s="42"/>
      <c r="N82" s="119"/>
      <c r="O82" s="42" t="s">
        <v>670</v>
      </c>
      <c r="P82" s="42" t="s">
        <v>685</v>
      </c>
      <c r="Q82" s="42" t="s">
        <v>677</v>
      </c>
    </row>
    <row r="83" spans="11:17" ht="12.75" hidden="1">
      <c r="K83" s="171">
        <v>4217</v>
      </c>
      <c r="L83" s="171" t="s">
        <v>59</v>
      </c>
      <c r="M83" s="42"/>
      <c r="N83" s="119"/>
      <c r="O83" s="42" t="s">
        <v>671</v>
      </c>
      <c r="P83" s="42" t="s">
        <v>686</v>
      </c>
      <c r="Q83" s="42" t="s">
        <v>678</v>
      </c>
    </row>
    <row r="84" spans="11:17" ht="12.75" hidden="1">
      <c r="K84" s="171">
        <v>4218</v>
      </c>
      <c r="L84" s="171" t="s">
        <v>60</v>
      </c>
      <c r="M84" s="42"/>
      <c r="N84" s="119"/>
      <c r="O84" s="43" t="s">
        <v>222</v>
      </c>
      <c r="P84" s="43" t="s">
        <v>223</v>
      </c>
      <c r="Q84" s="43" t="s">
        <v>224</v>
      </c>
    </row>
    <row r="85" spans="11:17" ht="12.75" hidden="1">
      <c r="K85" s="171">
        <v>4219</v>
      </c>
      <c r="L85" s="171" t="s">
        <v>180</v>
      </c>
      <c r="M85" s="42"/>
      <c r="N85" s="172"/>
      <c r="O85" s="42" t="s">
        <v>998</v>
      </c>
      <c r="P85" s="42" t="s">
        <v>846</v>
      </c>
      <c r="Q85" s="42" t="s">
        <v>664</v>
      </c>
    </row>
    <row r="86" spans="11:17" ht="12.75" hidden="1">
      <c r="K86" s="171">
        <v>4220</v>
      </c>
      <c r="L86" s="171" t="s">
        <v>61</v>
      </c>
      <c r="M86" s="42"/>
      <c r="N86" s="119"/>
      <c r="O86" s="43" t="s">
        <v>225</v>
      </c>
      <c r="P86" s="43" t="s">
        <v>226</v>
      </c>
      <c r="Q86" s="43" t="s">
        <v>227</v>
      </c>
    </row>
    <row r="87" spans="11:17" ht="12.75" hidden="1">
      <c r="K87" s="171">
        <v>4221</v>
      </c>
      <c r="L87" s="171" t="s">
        <v>803</v>
      </c>
      <c r="M87" s="42"/>
      <c r="N87" s="172"/>
      <c r="O87" s="43" t="s">
        <v>219</v>
      </c>
      <c r="P87" s="43" t="s">
        <v>220</v>
      </c>
      <c r="Q87" s="43" t="s">
        <v>221</v>
      </c>
    </row>
    <row r="88" spans="11:17" ht="12.75" hidden="1">
      <c r="K88" s="171">
        <v>4223</v>
      </c>
      <c r="L88" s="171" t="s">
        <v>866</v>
      </c>
      <c r="M88" s="42"/>
      <c r="N88" s="172"/>
      <c r="O88" s="42" t="s">
        <v>660</v>
      </c>
      <c r="P88" s="42" t="s">
        <v>975</v>
      </c>
      <c r="Q88" s="42" t="s">
        <v>976</v>
      </c>
    </row>
    <row r="89" spans="11:17" ht="12.75" hidden="1">
      <c r="K89" s="171">
        <v>4224</v>
      </c>
      <c r="L89" s="171" t="s">
        <v>181</v>
      </c>
      <c r="M89" s="42"/>
      <c r="N89" s="172"/>
      <c r="O89" s="42" t="s">
        <v>996</v>
      </c>
      <c r="P89" s="46" t="s">
        <v>997</v>
      </c>
      <c r="Q89" s="42" t="s">
        <v>663</v>
      </c>
    </row>
    <row r="90" spans="11:17" ht="12.75" hidden="1">
      <c r="K90" s="171">
        <v>4225</v>
      </c>
      <c r="L90" s="171" t="s">
        <v>62</v>
      </c>
      <c r="M90" s="42"/>
      <c r="N90" s="119"/>
      <c r="O90" s="43" t="s">
        <v>216</v>
      </c>
      <c r="P90" s="43" t="s">
        <v>217</v>
      </c>
      <c r="Q90" s="43" t="s">
        <v>218</v>
      </c>
    </row>
    <row r="91" spans="11:17" ht="12.75" hidden="1">
      <c r="K91" s="171">
        <v>4226</v>
      </c>
      <c r="L91" s="171" t="s">
        <v>865</v>
      </c>
      <c r="M91" s="42"/>
      <c r="N91" s="172"/>
      <c r="O91" s="42" t="s">
        <v>660</v>
      </c>
      <c r="P91" s="42" t="s">
        <v>662</v>
      </c>
      <c r="Q91" s="42" t="s">
        <v>661</v>
      </c>
    </row>
    <row r="92" spans="11:17" ht="12.75" hidden="1">
      <c r="K92" s="171">
        <v>4227</v>
      </c>
      <c r="L92" s="171" t="s">
        <v>63</v>
      </c>
      <c r="M92" s="42"/>
      <c r="N92" s="119"/>
      <c r="O92" s="43" t="s">
        <v>228</v>
      </c>
      <c r="P92" s="43" t="s">
        <v>229</v>
      </c>
      <c r="Q92" s="43" t="s">
        <v>230</v>
      </c>
    </row>
    <row r="93" spans="11:17" ht="12.75" hidden="1">
      <c r="K93" s="171">
        <v>4228</v>
      </c>
      <c r="L93" s="171" t="s">
        <v>64</v>
      </c>
      <c r="M93" s="42"/>
      <c r="N93" s="172"/>
      <c r="O93" s="43" t="s">
        <v>231</v>
      </c>
      <c r="P93" s="43" t="s">
        <v>232</v>
      </c>
      <c r="Q93" s="43" t="s">
        <v>233</v>
      </c>
    </row>
    <row r="94" spans="11:17" ht="12.75" hidden="1">
      <c r="K94" s="174">
        <v>4229</v>
      </c>
      <c r="L94" s="174" t="s">
        <v>65</v>
      </c>
      <c r="M94" s="42"/>
      <c r="N94" s="172"/>
      <c r="O94" s="42" t="s">
        <v>657</v>
      </c>
      <c r="P94" s="42" t="s">
        <v>659</v>
      </c>
      <c r="Q94" s="42" t="s">
        <v>658</v>
      </c>
    </row>
    <row r="95" spans="11:17" ht="12.75" hidden="1">
      <c r="K95" s="171">
        <v>4230</v>
      </c>
      <c r="L95" s="171" t="s">
        <v>66</v>
      </c>
      <c r="M95" s="42"/>
      <c r="N95" s="119"/>
      <c r="O95" s="43" t="s">
        <v>234</v>
      </c>
      <c r="P95" s="43" t="s">
        <v>235</v>
      </c>
      <c r="Q95" s="43" t="s">
        <v>236</v>
      </c>
    </row>
    <row r="96" spans="11:17" ht="12.75" hidden="1">
      <c r="K96" s="174">
        <v>4231</v>
      </c>
      <c r="L96" s="174" t="s">
        <v>182</v>
      </c>
      <c r="M96" s="42"/>
      <c r="N96" s="172"/>
      <c r="O96" s="42" t="s">
        <v>635</v>
      </c>
      <c r="P96" s="42" t="s">
        <v>650</v>
      </c>
      <c r="Q96" s="42" t="s">
        <v>642</v>
      </c>
    </row>
    <row r="97" spans="11:17" ht="12.75" hidden="1">
      <c r="K97" s="171">
        <v>4232</v>
      </c>
      <c r="L97" s="171" t="s">
        <v>67</v>
      </c>
      <c r="M97" s="42"/>
      <c r="N97" s="119"/>
      <c r="O97" s="42" t="s">
        <v>636</v>
      </c>
      <c r="P97" s="42" t="s">
        <v>651</v>
      </c>
      <c r="Q97" s="42" t="s">
        <v>643</v>
      </c>
    </row>
    <row r="98" spans="11:17" ht="12.75" hidden="1">
      <c r="K98" s="174">
        <v>4233</v>
      </c>
      <c r="L98" s="174" t="s">
        <v>824</v>
      </c>
      <c r="M98" s="42"/>
      <c r="N98" s="119"/>
      <c r="O98" s="42" t="s">
        <v>637</v>
      </c>
      <c r="P98" s="42" t="s">
        <v>652</v>
      </c>
      <c r="Q98" s="42" t="s">
        <v>644</v>
      </c>
    </row>
    <row r="99" spans="11:17" ht="12.75" hidden="1">
      <c r="K99" s="171">
        <v>4234</v>
      </c>
      <c r="L99" s="171" t="s">
        <v>68</v>
      </c>
      <c r="M99" s="42"/>
      <c r="N99" s="119"/>
      <c r="O99" s="42" t="s">
        <v>638</v>
      </c>
      <c r="P99" s="42" t="s">
        <v>653</v>
      </c>
      <c r="Q99" s="42" t="s">
        <v>645</v>
      </c>
    </row>
    <row r="100" spans="11:17" ht="12.75" hidden="1">
      <c r="K100" s="171">
        <v>4235</v>
      </c>
      <c r="L100" s="171" t="s">
        <v>69</v>
      </c>
      <c r="M100" s="42"/>
      <c r="N100" s="119"/>
      <c r="O100" s="42" t="s">
        <v>639</v>
      </c>
      <c r="P100" s="42" t="s">
        <v>654</v>
      </c>
      <c r="Q100" s="42" t="s">
        <v>646</v>
      </c>
    </row>
    <row r="101" spans="11:17" ht="12.75" hidden="1">
      <c r="K101" s="171">
        <v>4236</v>
      </c>
      <c r="L101" s="171" t="s">
        <v>70</v>
      </c>
      <c r="M101" s="42"/>
      <c r="N101" s="119"/>
      <c r="O101" s="42" t="s">
        <v>640</v>
      </c>
      <c r="P101" s="42" t="s">
        <v>655</v>
      </c>
      <c r="Q101" s="42" t="s">
        <v>647</v>
      </c>
    </row>
    <row r="102" spans="11:17" ht="12.75" hidden="1">
      <c r="K102" s="171">
        <v>4237</v>
      </c>
      <c r="L102" s="171" t="s">
        <v>813</v>
      </c>
      <c r="M102" s="42"/>
      <c r="N102" s="119"/>
      <c r="O102" s="42" t="s">
        <v>816</v>
      </c>
      <c r="P102" s="42" t="s">
        <v>817</v>
      </c>
      <c r="Q102" s="42" t="s">
        <v>818</v>
      </c>
    </row>
    <row r="103" spans="11:17" ht="12.75" hidden="1">
      <c r="K103" s="174">
        <v>4238</v>
      </c>
      <c r="L103" s="174" t="s">
        <v>183</v>
      </c>
      <c r="M103" s="42"/>
      <c r="N103" s="119"/>
      <c r="O103" s="42" t="s">
        <v>641</v>
      </c>
      <c r="P103" s="42" t="s">
        <v>656</v>
      </c>
      <c r="Q103" s="42" t="s">
        <v>648</v>
      </c>
    </row>
    <row r="104" spans="11:17" ht="12.75" hidden="1">
      <c r="K104" s="171">
        <v>4239</v>
      </c>
      <c r="L104" s="171" t="s">
        <v>71</v>
      </c>
      <c r="M104" s="42"/>
      <c r="N104" s="119"/>
      <c r="O104" s="43" t="s">
        <v>237</v>
      </c>
      <c r="P104" s="43" t="s">
        <v>238</v>
      </c>
      <c r="Q104" s="43" t="s">
        <v>239</v>
      </c>
    </row>
    <row r="105" spans="11:17" ht="12.75" hidden="1">
      <c r="K105" s="171">
        <v>4240</v>
      </c>
      <c r="L105" s="171" t="s">
        <v>825</v>
      </c>
      <c r="M105" s="42"/>
      <c r="N105" s="172"/>
      <c r="O105" s="42" t="s">
        <v>633</v>
      </c>
      <c r="P105" s="42" t="s">
        <v>649</v>
      </c>
      <c r="Q105" s="42" t="s">
        <v>634</v>
      </c>
    </row>
    <row r="106" spans="11:17" ht="12.75" hidden="1">
      <c r="K106" s="171">
        <v>4241</v>
      </c>
      <c r="L106" s="171" t="s">
        <v>72</v>
      </c>
      <c r="M106" s="42"/>
      <c r="N106" s="119"/>
      <c r="O106" s="43" t="s">
        <v>240</v>
      </c>
      <c r="P106" s="43" t="s">
        <v>243</v>
      </c>
      <c r="Q106" s="43" t="s">
        <v>244</v>
      </c>
    </row>
    <row r="107" spans="11:17" ht="12.75" hidden="1">
      <c r="K107" s="171">
        <v>4242</v>
      </c>
      <c r="L107" s="171" t="s">
        <v>73</v>
      </c>
      <c r="M107" s="42"/>
      <c r="N107" s="172"/>
      <c r="O107" s="43" t="s">
        <v>240</v>
      </c>
      <c r="P107" s="43" t="s">
        <v>241</v>
      </c>
      <c r="Q107" s="43" t="s">
        <v>242</v>
      </c>
    </row>
    <row r="108" spans="11:17" ht="12.75" hidden="1">
      <c r="K108" s="164">
        <v>4244</v>
      </c>
      <c r="L108" s="164" t="s">
        <v>826</v>
      </c>
      <c r="M108" s="165"/>
      <c r="N108" s="163"/>
      <c r="O108" s="160" t="s">
        <v>630</v>
      </c>
      <c r="P108" s="160" t="s">
        <v>631</v>
      </c>
      <c r="Q108" s="42" t="s">
        <v>632</v>
      </c>
    </row>
    <row r="109" spans="11:17" ht="12.75" hidden="1">
      <c r="K109" s="164">
        <v>4245</v>
      </c>
      <c r="L109" s="164" t="s">
        <v>827</v>
      </c>
      <c r="M109" s="165"/>
      <c r="N109" s="161"/>
      <c r="O109" s="162" t="s">
        <v>556</v>
      </c>
      <c r="P109" s="162" t="s">
        <v>557</v>
      </c>
      <c r="Q109" s="43" t="s">
        <v>558</v>
      </c>
    </row>
    <row r="110" spans="11:17" ht="12.75" hidden="1">
      <c r="K110" s="174">
        <v>4246</v>
      </c>
      <c r="L110" s="174" t="s">
        <v>184</v>
      </c>
      <c r="M110" s="42"/>
      <c r="N110" s="172"/>
      <c r="O110" s="42" t="s">
        <v>627</v>
      </c>
      <c r="P110" s="42" t="s">
        <v>628</v>
      </c>
      <c r="Q110" s="42" t="s">
        <v>629</v>
      </c>
    </row>
    <row r="111" spans="11:17" ht="12.75" hidden="1">
      <c r="K111" s="171">
        <v>4247</v>
      </c>
      <c r="L111" s="171" t="s">
        <v>74</v>
      </c>
      <c r="M111" s="42"/>
      <c r="N111" s="119"/>
      <c r="O111" s="43" t="s">
        <v>248</v>
      </c>
      <c r="P111" s="43" t="s">
        <v>249</v>
      </c>
      <c r="Q111" s="43" t="s">
        <v>250</v>
      </c>
    </row>
    <row r="112" spans="11:17" ht="12.75" hidden="1">
      <c r="K112" s="171">
        <v>4248</v>
      </c>
      <c r="L112" s="171" t="s">
        <v>75</v>
      </c>
      <c r="M112" s="42"/>
      <c r="N112" s="172"/>
      <c r="O112" s="43" t="s">
        <v>245</v>
      </c>
      <c r="P112" s="43" t="s">
        <v>246</v>
      </c>
      <c r="Q112" s="43" t="s">
        <v>247</v>
      </c>
    </row>
    <row r="113" spans="11:17" ht="12.75" hidden="1">
      <c r="K113" s="171">
        <v>4249</v>
      </c>
      <c r="L113" s="171" t="s">
        <v>815</v>
      </c>
      <c r="M113" s="42"/>
      <c r="N113" s="172"/>
      <c r="O113" s="43" t="s">
        <v>245</v>
      </c>
      <c r="P113" s="43" t="s">
        <v>251</v>
      </c>
      <c r="Q113" s="43" t="s">
        <v>252</v>
      </c>
    </row>
    <row r="114" spans="11:17" ht="12.75" hidden="1">
      <c r="K114" s="174">
        <v>4250</v>
      </c>
      <c r="L114" s="174" t="s">
        <v>76</v>
      </c>
      <c r="M114" s="42"/>
      <c r="N114" s="172"/>
      <c r="O114" s="42" t="s">
        <v>621</v>
      </c>
      <c r="P114" s="42" t="s">
        <v>625</v>
      </c>
      <c r="Q114" s="42" t="s">
        <v>623</v>
      </c>
    </row>
    <row r="115" spans="11:17" ht="12.75" hidden="1">
      <c r="K115" s="171">
        <v>4251</v>
      </c>
      <c r="L115" s="171" t="s">
        <v>77</v>
      </c>
      <c r="M115" s="42"/>
      <c r="N115" s="119"/>
      <c r="O115" s="42" t="s">
        <v>622</v>
      </c>
      <c r="P115" s="42" t="s">
        <v>626</v>
      </c>
      <c r="Q115" s="42" t="s">
        <v>624</v>
      </c>
    </row>
    <row r="116" spans="11:17" ht="12.75" hidden="1">
      <c r="K116" s="171">
        <v>4252</v>
      </c>
      <c r="L116" s="171" t="s">
        <v>78</v>
      </c>
      <c r="M116" s="42"/>
      <c r="N116" s="119"/>
      <c r="O116" s="43" t="s">
        <v>253</v>
      </c>
      <c r="P116" s="43" t="s">
        <v>254</v>
      </c>
      <c r="Q116" s="43" t="s">
        <v>255</v>
      </c>
    </row>
    <row r="117" spans="11:17" ht="12.75" hidden="1">
      <c r="K117" s="171">
        <v>4253</v>
      </c>
      <c r="L117" s="171" t="s">
        <v>79</v>
      </c>
      <c r="M117" s="42"/>
      <c r="N117" s="172"/>
      <c r="O117" s="43" t="s">
        <v>256</v>
      </c>
      <c r="P117" s="43" t="s">
        <v>257</v>
      </c>
      <c r="Q117" s="43" t="s">
        <v>258</v>
      </c>
    </row>
    <row r="118" spans="11:17" ht="12.75" hidden="1">
      <c r="K118" s="171">
        <v>4254</v>
      </c>
      <c r="L118" s="171" t="s">
        <v>80</v>
      </c>
      <c r="M118" s="42"/>
      <c r="N118" s="172"/>
      <c r="O118" s="43" t="s">
        <v>259</v>
      </c>
      <c r="P118" s="43" t="s">
        <v>260</v>
      </c>
      <c r="Q118" s="43" t="s">
        <v>261</v>
      </c>
    </row>
    <row r="119" spans="11:17" ht="12.75" hidden="1">
      <c r="K119" s="171">
        <v>4255</v>
      </c>
      <c r="L119" s="171" t="s">
        <v>81</v>
      </c>
      <c r="M119" s="42"/>
      <c r="N119" s="172"/>
      <c r="O119" s="42" t="s">
        <v>616</v>
      </c>
      <c r="P119" s="42" t="s">
        <v>619</v>
      </c>
      <c r="Q119" s="42" t="s">
        <v>617</v>
      </c>
    </row>
    <row r="120" spans="11:17" ht="12.75" hidden="1">
      <c r="K120" s="164">
        <v>4257</v>
      </c>
      <c r="L120" s="164" t="s">
        <v>185</v>
      </c>
      <c r="M120" s="165"/>
      <c r="N120" s="161"/>
      <c r="O120" s="160" t="s">
        <v>615</v>
      </c>
      <c r="P120" s="160" t="s">
        <v>620</v>
      </c>
      <c r="Q120" s="42" t="s">
        <v>618</v>
      </c>
    </row>
    <row r="121" spans="11:17" ht="12.75" hidden="1">
      <c r="K121" s="159" t="s">
        <v>205</v>
      </c>
      <c r="L121" s="159"/>
      <c r="M121" s="160"/>
      <c r="N121" s="161"/>
      <c r="O121" s="160"/>
      <c r="P121" s="160"/>
      <c r="Q121" s="42"/>
    </row>
    <row r="122" spans="11:17" ht="12.75" hidden="1">
      <c r="K122" s="171">
        <v>4301</v>
      </c>
      <c r="L122" s="171" t="s">
        <v>82</v>
      </c>
      <c r="M122" s="42"/>
      <c r="N122" s="119"/>
      <c r="O122" s="43" t="s">
        <v>362</v>
      </c>
      <c r="P122" s="43" t="s">
        <v>363</v>
      </c>
      <c r="Q122" s="43" t="s">
        <v>364</v>
      </c>
    </row>
    <row r="123" spans="11:18" ht="12.75" hidden="1">
      <c r="K123" s="171">
        <v>4302</v>
      </c>
      <c r="L123" s="171" t="s">
        <v>83</v>
      </c>
      <c r="M123" s="42"/>
      <c r="N123" s="172"/>
      <c r="O123" s="43" t="s">
        <v>365</v>
      </c>
      <c r="P123" s="43" t="s">
        <v>366</v>
      </c>
      <c r="Q123" s="43" t="s">
        <v>367</v>
      </c>
      <c r="R123" s="42"/>
    </row>
    <row r="124" spans="11:18" ht="12.75" hidden="1">
      <c r="K124" s="171">
        <v>4303</v>
      </c>
      <c r="L124" s="171" t="s">
        <v>84</v>
      </c>
      <c r="M124" s="42"/>
      <c r="N124" s="172"/>
      <c r="O124" s="43" t="s">
        <v>371</v>
      </c>
      <c r="P124" s="43" t="s">
        <v>988</v>
      </c>
      <c r="Q124" s="43" t="s">
        <v>372</v>
      </c>
      <c r="R124" s="42"/>
    </row>
    <row r="125" spans="11:18" ht="12.75" hidden="1">
      <c r="K125" s="171">
        <v>4304</v>
      </c>
      <c r="L125" s="171" t="s">
        <v>85</v>
      </c>
      <c r="M125" s="42"/>
      <c r="N125" s="172"/>
      <c r="O125" s="43" t="s">
        <v>368</v>
      </c>
      <c r="P125" s="43" t="s">
        <v>369</v>
      </c>
      <c r="Q125" s="43" t="s">
        <v>370</v>
      </c>
      <c r="R125" s="42"/>
    </row>
    <row r="126" spans="11:18" ht="12.75" hidden="1">
      <c r="K126" s="171">
        <v>4305</v>
      </c>
      <c r="L126" s="171" t="s">
        <v>86</v>
      </c>
      <c r="M126" s="42"/>
      <c r="N126" s="172"/>
      <c r="O126" s="43" t="s">
        <v>373</v>
      </c>
      <c r="P126" s="43" t="s">
        <v>374</v>
      </c>
      <c r="Q126" s="43" t="s">
        <v>375</v>
      </c>
      <c r="R126" s="42"/>
    </row>
    <row r="127" spans="11:18" ht="12.75" hidden="1">
      <c r="K127" s="171">
        <v>4306</v>
      </c>
      <c r="L127" s="171" t="s">
        <v>87</v>
      </c>
      <c r="M127" s="42"/>
      <c r="N127" s="172"/>
      <c r="O127" s="43" t="s">
        <v>376</v>
      </c>
      <c r="P127" s="43" t="s">
        <v>977</v>
      </c>
      <c r="Q127" s="43" t="s">
        <v>377</v>
      </c>
      <c r="R127" s="42"/>
    </row>
    <row r="128" spans="11:18" ht="12.75" hidden="1">
      <c r="K128" s="159">
        <v>4307</v>
      </c>
      <c r="L128" s="159" t="s">
        <v>186</v>
      </c>
      <c r="M128" s="160"/>
      <c r="N128" s="163"/>
      <c r="O128" s="160" t="s">
        <v>610</v>
      </c>
      <c r="P128" s="160" t="s">
        <v>847</v>
      </c>
      <c r="Q128" s="42" t="s">
        <v>612</v>
      </c>
      <c r="R128" s="42"/>
    </row>
    <row r="129" spans="11:18" ht="12.75" hidden="1">
      <c r="K129" s="159">
        <v>4308</v>
      </c>
      <c r="L129" s="159" t="s">
        <v>88</v>
      </c>
      <c r="M129" s="160"/>
      <c r="N129" s="161"/>
      <c r="O129" s="160" t="s">
        <v>611</v>
      </c>
      <c r="P129" s="160" t="s">
        <v>614</v>
      </c>
      <c r="Q129" s="42" t="s">
        <v>613</v>
      </c>
      <c r="R129" s="42"/>
    </row>
    <row r="130" spans="11:18" ht="12.75" hidden="1">
      <c r="K130" s="171">
        <v>4309</v>
      </c>
      <c r="L130" s="171" t="s">
        <v>89</v>
      </c>
      <c r="M130" s="42"/>
      <c r="N130" s="119"/>
      <c r="O130" s="43" t="s">
        <v>389</v>
      </c>
      <c r="P130" s="43" t="s">
        <v>390</v>
      </c>
      <c r="Q130" s="43" t="s">
        <v>391</v>
      </c>
      <c r="R130" s="42"/>
    </row>
    <row r="131" spans="11:18" ht="12.75" hidden="1">
      <c r="K131" s="171">
        <v>4310</v>
      </c>
      <c r="L131" s="171" t="s">
        <v>90</v>
      </c>
      <c r="M131" s="42"/>
      <c r="N131" s="172"/>
      <c r="O131" s="43" t="s">
        <v>392</v>
      </c>
      <c r="P131" s="43" t="s">
        <v>848</v>
      </c>
      <c r="Q131" s="43" t="s">
        <v>393</v>
      </c>
      <c r="R131" s="42"/>
    </row>
    <row r="132" spans="11:18" ht="12.75" hidden="1">
      <c r="K132" s="171">
        <v>4311</v>
      </c>
      <c r="L132" s="171" t="s">
        <v>91</v>
      </c>
      <c r="M132" s="42"/>
      <c r="N132" s="172"/>
      <c r="O132" s="43" t="s">
        <v>378</v>
      </c>
      <c r="P132" s="43" t="s">
        <v>379</v>
      </c>
      <c r="Q132" s="43" t="s">
        <v>380</v>
      </c>
      <c r="R132" s="42"/>
    </row>
    <row r="133" spans="11:18" ht="12.75" hidden="1">
      <c r="K133" s="171">
        <v>4312</v>
      </c>
      <c r="L133" s="171" t="s">
        <v>92</v>
      </c>
      <c r="M133" s="42"/>
      <c r="N133" s="172"/>
      <c r="O133" s="43" t="s">
        <v>381</v>
      </c>
      <c r="P133" s="43" t="s">
        <v>382</v>
      </c>
      <c r="Q133" s="43" t="s">
        <v>383</v>
      </c>
      <c r="R133" s="42"/>
    </row>
    <row r="134" spans="11:18" ht="12.75" hidden="1">
      <c r="K134" s="171">
        <v>4313</v>
      </c>
      <c r="L134" s="171" t="s">
        <v>93</v>
      </c>
      <c r="M134" s="42"/>
      <c r="N134" s="172"/>
      <c r="O134" s="43" t="s">
        <v>384</v>
      </c>
      <c r="P134" s="43" t="s">
        <v>849</v>
      </c>
      <c r="Q134" s="43" t="s">
        <v>385</v>
      </c>
      <c r="R134" s="42"/>
    </row>
    <row r="135" spans="11:18" ht="12.75" hidden="1">
      <c r="K135" s="171">
        <v>4314</v>
      </c>
      <c r="L135" s="171" t="s">
        <v>94</v>
      </c>
      <c r="M135" s="42"/>
      <c r="N135" s="172"/>
      <c r="O135" s="43" t="s">
        <v>386</v>
      </c>
      <c r="P135" s="43" t="s">
        <v>387</v>
      </c>
      <c r="Q135" s="43" t="s">
        <v>388</v>
      </c>
      <c r="R135" s="42"/>
    </row>
    <row r="136" spans="11:18" ht="12.75" hidden="1">
      <c r="K136" s="171">
        <v>4315</v>
      </c>
      <c r="L136" s="171" t="s">
        <v>95</v>
      </c>
      <c r="M136" s="42"/>
      <c r="N136" s="172"/>
      <c r="O136" s="43" t="s">
        <v>394</v>
      </c>
      <c r="P136" s="43" t="s">
        <v>395</v>
      </c>
      <c r="Q136" s="43" t="s">
        <v>396</v>
      </c>
      <c r="R136" s="42"/>
    </row>
    <row r="137" spans="11:18" ht="12.75" hidden="1">
      <c r="K137" s="171">
        <v>4316</v>
      </c>
      <c r="L137" s="171" t="s">
        <v>96</v>
      </c>
      <c r="M137" s="42"/>
      <c r="N137" s="172"/>
      <c r="O137" s="43" t="s">
        <v>397</v>
      </c>
      <c r="P137" s="43" t="s">
        <v>398</v>
      </c>
      <c r="Q137" s="43" t="s">
        <v>399</v>
      </c>
      <c r="R137" s="42"/>
    </row>
    <row r="138" spans="11:18" ht="12.75" hidden="1">
      <c r="K138" s="171">
        <v>4317</v>
      </c>
      <c r="L138" s="171" t="s">
        <v>97</v>
      </c>
      <c r="M138" s="42"/>
      <c r="N138" s="172"/>
      <c r="O138" s="43" t="s">
        <v>400</v>
      </c>
      <c r="P138" s="43" t="s">
        <v>850</v>
      </c>
      <c r="Q138" s="43" t="s">
        <v>401</v>
      </c>
      <c r="R138" s="42"/>
    </row>
    <row r="139" spans="11:18" ht="12.75" hidden="1">
      <c r="K139" s="171">
        <v>4318</v>
      </c>
      <c r="L139" s="171" t="s">
        <v>98</v>
      </c>
      <c r="M139" s="42"/>
      <c r="N139" s="172"/>
      <c r="O139" s="42" t="s">
        <v>607</v>
      </c>
      <c r="P139" s="42" t="s">
        <v>609</v>
      </c>
      <c r="Q139" s="42" t="s">
        <v>608</v>
      </c>
      <c r="R139" s="42"/>
    </row>
    <row r="140" spans="11:18" ht="12.75" hidden="1">
      <c r="K140" s="171">
        <v>4319</v>
      </c>
      <c r="L140" s="171" t="s">
        <v>99</v>
      </c>
      <c r="M140" s="42"/>
      <c r="N140" s="119"/>
      <c r="O140" s="44" t="s">
        <v>402</v>
      </c>
      <c r="P140" s="44" t="s">
        <v>403</v>
      </c>
      <c r="Q140" s="44" t="s">
        <v>404</v>
      </c>
      <c r="R140" s="42"/>
    </row>
    <row r="141" spans="11:18" ht="12.75" hidden="1">
      <c r="K141" s="171">
        <v>4320</v>
      </c>
      <c r="L141" s="171" t="s">
        <v>100</v>
      </c>
      <c r="M141" s="42"/>
      <c r="N141" s="173"/>
      <c r="O141" s="44" t="s">
        <v>405</v>
      </c>
      <c r="P141" s="175" t="s">
        <v>973</v>
      </c>
      <c r="Q141" s="44" t="s">
        <v>406</v>
      </c>
      <c r="R141" s="42"/>
    </row>
    <row r="142" spans="11:18" ht="12.75" hidden="1">
      <c r="K142" s="171">
        <v>4321</v>
      </c>
      <c r="L142" s="171" t="s">
        <v>101</v>
      </c>
      <c r="M142" s="42"/>
      <c r="N142" s="173"/>
      <c r="O142" s="43" t="s">
        <v>412</v>
      </c>
      <c r="P142" s="43" t="s">
        <v>413</v>
      </c>
      <c r="Q142" s="43" t="s">
        <v>414</v>
      </c>
      <c r="R142" s="42"/>
    </row>
    <row r="143" spans="11:18" ht="12.75" hidden="1">
      <c r="K143" s="171">
        <v>4322</v>
      </c>
      <c r="L143" s="171" t="s">
        <v>102</v>
      </c>
      <c r="M143" s="42"/>
      <c r="N143" s="172"/>
      <c r="O143" s="43" t="s">
        <v>415</v>
      </c>
      <c r="P143" s="43" t="s">
        <v>416</v>
      </c>
      <c r="Q143" s="43" t="s">
        <v>417</v>
      </c>
      <c r="R143" s="42"/>
    </row>
    <row r="144" spans="11:18" ht="12.75" hidden="1">
      <c r="K144" s="171">
        <v>4323</v>
      </c>
      <c r="L144" s="171" t="s">
        <v>103</v>
      </c>
      <c r="M144" s="42"/>
      <c r="N144" s="172"/>
      <c r="O144" s="43" t="s">
        <v>418</v>
      </c>
      <c r="P144" s="43" t="s">
        <v>419</v>
      </c>
      <c r="Q144" s="43" t="s">
        <v>420</v>
      </c>
      <c r="R144" s="42"/>
    </row>
    <row r="145" spans="11:18" ht="12.75" hidden="1">
      <c r="K145" s="171">
        <v>4324</v>
      </c>
      <c r="L145" s="171" t="s">
        <v>104</v>
      </c>
      <c r="M145" s="42"/>
      <c r="N145" s="172"/>
      <c r="O145" s="43" t="s">
        <v>421</v>
      </c>
      <c r="P145" s="43" t="s">
        <v>422</v>
      </c>
      <c r="Q145" s="43" t="s">
        <v>423</v>
      </c>
      <c r="R145" s="42"/>
    </row>
    <row r="146" spans="11:18" ht="12.75" hidden="1">
      <c r="K146" s="171">
        <v>4325</v>
      </c>
      <c r="L146" s="171" t="s">
        <v>105</v>
      </c>
      <c r="M146" s="42"/>
      <c r="N146" s="172"/>
      <c r="O146" s="43" t="s">
        <v>424</v>
      </c>
      <c r="P146" s="43" t="s">
        <v>425</v>
      </c>
      <c r="Q146" s="43" t="s">
        <v>426</v>
      </c>
      <c r="R146" s="42"/>
    </row>
    <row r="147" spans="11:18" ht="12.75" hidden="1">
      <c r="K147" s="171">
        <v>4326</v>
      </c>
      <c r="L147" s="171" t="s">
        <v>106</v>
      </c>
      <c r="M147" s="42"/>
      <c r="N147" s="172"/>
      <c r="O147" s="43" t="s">
        <v>427</v>
      </c>
      <c r="P147" s="43" t="s">
        <v>428</v>
      </c>
      <c r="Q147" s="43" t="s">
        <v>429</v>
      </c>
      <c r="R147" s="42"/>
    </row>
    <row r="148" spans="11:18" ht="12.75" hidden="1">
      <c r="K148" s="171">
        <v>4327</v>
      </c>
      <c r="L148" s="171" t="s">
        <v>107</v>
      </c>
      <c r="M148" s="42"/>
      <c r="N148" s="172"/>
      <c r="O148" s="43" t="s">
        <v>436</v>
      </c>
      <c r="P148" s="43" t="s">
        <v>437</v>
      </c>
      <c r="Q148" s="43" t="s">
        <v>438</v>
      </c>
      <c r="R148" s="42"/>
    </row>
    <row r="149" spans="11:18" ht="12.75" hidden="1">
      <c r="K149" s="171">
        <v>4328</v>
      </c>
      <c r="L149" s="171" t="s">
        <v>108</v>
      </c>
      <c r="M149" s="42"/>
      <c r="N149" s="172"/>
      <c r="O149" s="43" t="s">
        <v>407</v>
      </c>
      <c r="P149" s="43" t="s">
        <v>408</v>
      </c>
      <c r="Q149" s="43" t="s">
        <v>409</v>
      </c>
      <c r="R149" s="42"/>
    </row>
    <row r="150" spans="11:18" ht="12.75" hidden="1">
      <c r="K150" s="171">
        <v>4329</v>
      </c>
      <c r="L150" s="171" t="s">
        <v>109</v>
      </c>
      <c r="M150" s="42"/>
      <c r="N150" s="172"/>
      <c r="O150" s="43" t="s">
        <v>407</v>
      </c>
      <c r="P150" s="43" t="s">
        <v>410</v>
      </c>
      <c r="Q150" s="43" t="s">
        <v>411</v>
      </c>
      <c r="R150" s="42"/>
    </row>
    <row r="151" spans="11:18" ht="12.75" hidden="1">
      <c r="K151" s="171">
        <v>4330</v>
      </c>
      <c r="L151" s="171" t="s">
        <v>110</v>
      </c>
      <c r="M151" s="42"/>
      <c r="N151" s="172"/>
      <c r="O151" s="43" t="s">
        <v>439</v>
      </c>
      <c r="P151" s="43" t="s">
        <v>440</v>
      </c>
      <c r="Q151" s="43" t="s">
        <v>441</v>
      </c>
      <c r="R151" s="42"/>
    </row>
    <row r="152" spans="11:18" ht="12.75" hidden="1">
      <c r="K152" s="171">
        <v>4331</v>
      </c>
      <c r="L152" s="171" t="s">
        <v>111</v>
      </c>
      <c r="M152" s="42"/>
      <c r="N152" s="172"/>
      <c r="O152" s="43" t="s">
        <v>430</v>
      </c>
      <c r="P152" s="43" t="s">
        <v>431</v>
      </c>
      <c r="Q152" s="43" t="s">
        <v>432</v>
      </c>
      <c r="R152" s="42"/>
    </row>
    <row r="153" spans="11:18" ht="12.75" hidden="1">
      <c r="K153" s="171">
        <v>4332</v>
      </c>
      <c r="L153" s="171" t="s">
        <v>112</v>
      </c>
      <c r="M153" s="42"/>
      <c r="N153" s="172"/>
      <c r="O153" s="43" t="s">
        <v>433</v>
      </c>
      <c r="P153" s="43" t="s">
        <v>434</v>
      </c>
      <c r="Q153" s="43" t="s">
        <v>435</v>
      </c>
      <c r="R153" s="42"/>
    </row>
    <row r="154" spans="11:18" ht="12.75" hidden="1">
      <c r="K154" s="171">
        <v>4333</v>
      </c>
      <c r="L154" s="171" t="s">
        <v>979</v>
      </c>
      <c r="M154" s="42"/>
      <c r="N154" s="172"/>
      <c r="O154" s="43" t="s">
        <v>980</v>
      </c>
      <c r="P154" s="43" t="s">
        <v>981</v>
      </c>
      <c r="Q154" s="43" t="s">
        <v>982</v>
      </c>
      <c r="R154" s="42"/>
    </row>
    <row r="155" spans="11:18" ht="12.75" hidden="1">
      <c r="K155" s="171">
        <v>4387</v>
      </c>
      <c r="L155" s="171" t="s">
        <v>834</v>
      </c>
      <c r="M155" s="42"/>
      <c r="N155" s="172"/>
      <c r="O155" s="43" t="s">
        <v>835</v>
      </c>
      <c r="P155" s="43" t="s">
        <v>836</v>
      </c>
      <c r="Q155" s="43" t="s">
        <v>837</v>
      </c>
      <c r="R155" s="42"/>
    </row>
    <row r="156" spans="11:18" ht="12.75" hidden="1">
      <c r="K156" s="159" t="s">
        <v>206</v>
      </c>
      <c r="L156" s="159"/>
      <c r="M156" s="160"/>
      <c r="N156" s="163"/>
      <c r="O156" s="160"/>
      <c r="P156" s="160"/>
      <c r="Q156" s="42"/>
      <c r="R156" s="42"/>
    </row>
    <row r="157" spans="11:18" ht="12.75" hidden="1">
      <c r="K157" s="171">
        <v>4401</v>
      </c>
      <c r="L157" s="171" t="s">
        <v>113</v>
      </c>
      <c r="M157" s="42"/>
      <c r="N157" s="119"/>
      <c r="O157" s="44" t="s">
        <v>456</v>
      </c>
      <c r="P157" s="43" t="s">
        <v>974</v>
      </c>
      <c r="Q157" s="43" t="s">
        <v>457</v>
      </c>
      <c r="R157" s="42"/>
    </row>
    <row r="158" spans="11:18" ht="12.75" hidden="1">
      <c r="K158" s="171">
        <v>4402</v>
      </c>
      <c r="L158" s="171" t="s">
        <v>114</v>
      </c>
      <c r="M158" s="42"/>
      <c r="N158" s="172"/>
      <c r="O158" s="44" t="s">
        <v>442</v>
      </c>
      <c r="P158" s="43" t="s">
        <v>555</v>
      </c>
      <c r="Q158" s="43" t="s">
        <v>443</v>
      </c>
      <c r="R158" s="42"/>
    </row>
    <row r="159" spans="11:18" ht="12.75" hidden="1">
      <c r="K159" s="174">
        <v>4403</v>
      </c>
      <c r="L159" s="174" t="s">
        <v>187</v>
      </c>
      <c r="M159" s="42"/>
      <c r="N159" s="172"/>
      <c r="O159" s="42" t="s">
        <v>591</v>
      </c>
      <c r="P159" s="42" t="s">
        <v>592</v>
      </c>
      <c r="Q159" s="42" t="s">
        <v>593</v>
      </c>
      <c r="R159" s="42"/>
    </row>
    <row r="160" spans="11:18" ht="12.75" hidden="1">
      <c r="K160" s="171">
        <v>4404</v>
      </c>
      <c r="L160" s="171" t="s">
        <v>115</v>
      </c>
      <c r="M160" s="42"/>
      <c r="N160" s="119"/>
      <c r="O160" s="42" t="s">
        <v>591</v>
      </c>
      <c r="P160" s="42" t="s">
        <v>594</v>
      </c>
      <c r="Q160" s="42" t="s">
        <v>595</v>
      </c>
      <c r="R160" s="42"/>
    </row>
    <row r="161" spans="11:18" ht="12.75" hidden="1">
      <c r="K161" s="171">
        <v>4405</v>
      </c>
      <c r="L161" s="171" t="s">
        <v>116</v>
      </c>
      <c r="M161" s="42"/>
      <c r="N161" s="119"/>
      <c r="O161" s="44" t="s">
        <v>463</v>
      </c>
      <c r="P161" s="43" t="s">
        <v>464</v>
      </c>
      <c r="Q161" s="43" t="s">
        <v>465</v>
      </c>
      <c r="R161" s="42"/>
    </row>
    <row r="162" spans="11:18" ht="12.75" hidden="1">
      <c r="K162" s="171">
        <v>4406</v>
      </c>
      <c r="L162" s="171" t="s">
        <v>117</v>
      </c>
      <c r="M162" s="42"/>
      <c r="N162" s="172"/>
      <c r="O162" s="44" t="s">
        <v>444</v>
      </c>
      <c r="P162" s="43" t="s">
        <v>445</v>
      </c>
      <c r="Q162" s="43" t="s">
        <v>446</v>
      </c>
      <c r="R162" s="42"/>
    </row>
    <row r="163" spans="11:18" ht="12.75" hidden="1">
      <c r="K163" s="159">
        <v>4407</v>
      </c>
      <c r="L163" s="159" t="s">
        <v>118</v>
      </c>
      <c r="M163" s="160"/>
      <c r="N163" s="163"/>
      <c r="O163" s="160" t="s">
        <v>596</v>
      </c>
      <c r="P163" s="160" t="s">
        <v>604</v>
      </c>
      <c r="Q163" s="42" t="s">
        <v>600</v>
      </c>
      <c r="R163" s="42"/>
    </row>
    <row r="164" spans="11:18" ht="12.75" hidden="1">
      <c r="K164" s="171">
        <v>4408</v>
      </c>
      <c r="L164" s="171" t="s">
        <v>119</v>
      </c>
      <c r="M164" s="42"/>
      <c r="N164" s="119"/>
      <c r="O164" s="42" t="s">
        <v>597</v>
      </c>
      <c r="P164" s="42" t="s">
        <v>605</v>
      </c>
      <c r="Q164" s="42" t="s">
        <v>601</v>
      </c>
      <c r="R164" s="42"/>
    </row>
    <row r="165" spans="11:18" ht="12.75" hidden="1">
      <c r="K165" s="171">
        <v>4409</v>
      </c>
      <c r="L165" s="171" t="s">
        <v>983</v>
      </c>
      <c r="M165" s="42"/>
      <c r="N165" s="119"/>
      <c r="O165" s="42" t="s">
        <v>598</v>
      </c>
      <c r="P165" s="42" t="s">
        <v>984</v>
      </c>
      <c r="Q165" s="42" t="s">
        <v>602</v>
      </c>
      <c r="R165" s="42"/>
    </row>
    <row r="166" spans="11:18" ht="12.75" hidden="1">
      <c r="K166" s="159">
        <v>4410</v>
      </c>
      <c r="L166" s="159" t="s">
        <v>120</v>
      </c>
      <c r="M166" s="160"/>
      <c r="N166" s="161"/>
      <c r="O166" s="160" t="s">
        <v>599</v>
      </c>
      <c r="P166" s="160" t="s">
        <v>606</v>
      </c>
      <c r="Q166" s="42" t="s">
        <v>603</v>
      </c>
      <c r="R166" s="42"/>
    </row>
    <row r="167" spans="11:18" ht="12.75" hidden="1">
      <c r="K167" s="171">
        <v>4411</v>
      </c>
      <c r="L167" s="171" t="s">
        <v>121</v>
      </c>
      <c r="M167" s="42"/>
      <c r="N167" s="119"/>
      <c r="O167" s="44" t="s">
        <v>460</v>
      </c>
      <c r="P167" s="43" t="s">
        <v>461</v>
      </c>
      <c r="Q167" s="43" t="s">
        <v>462</v>
      </c>
      <c r="R167" s="42"/>
    </row>
    <row r="168" spans="11:18" ht="12.75" hidden="1">
      <c r="K168" s="159">
        <v>4412</v>
      </c>
      <c r="L168" s="159" t="s">
        <v>122</v>
      </c>
      <c r="M168" s="160"/>
      <c r="N168" s="163"/>
      <c r="O168" s="160" t="s">
        <v>589</v>
      </c>
      <c r="P168" s="160" t="s">
        <v>851</v>
      </c>
      <c r="Q168" s="42" t="s">
        <v>590</v>
      </c>
      <c r="R168" s="42"/>
    </row>
    <row r="169" spans="11:18" ht="12.75" hidden="1">
      <c r="K169" s="171">
        <v>4413</v>
      </c>
      <c r="L169" s="171" t="s">
        <v>123</v>
      </c>
      <c r="M169" s="42"/>
      <c r="N169" s="119"/>
      <c r="O169" s="44" t="s">
        <v>447</v>
      </c>
      <c r="P169" s="43" t="s">
        <v>448</v>
      </c>
      <c r="Q169" s="43" t="s">
        <v>449</v>
      </c>
      <c r="R169" s="42"/>
    </row>
    <row r="170" spans="11:18" ht="12.75" hidden="1">
      <c r="K170" s="171">
        <v>4414</v>
      </c>
      <c r="L170" s="171" t="s">
        <v>124</v>
      </c>
      <c r="M170" s="42"/>
      <c r="N170" s="172"/>
      <c r="O170" s="44" t="s">
        <v>450</v>
      </c>
      <c r="P170" s="43" t="s">
        <v>451</v>
      </c>
      <c r="Q170" s="43" t="s">
        <v>452</v>
      </c>
      <c r="R170" s="42"/>
    </row>
    <row r="171" spans="11:18" ht="12.75" hidden="1">
      <c r="K171" s="171">
        <v>4415</v>
      </c>
      <c r="L171" s="171" t="s">
        <v>125</v>
      </c>
      <c r="M171" s="42"/>
      <c r="N171" s="172"/>
      <c r="O171" s="44" t="s">
        <v>453</v>
      </c>
      <c r="P171" s="43" t="s">
        <v>454</v>
      </c>
      <c r="Q171" s="43" t="s">
        <v>455</v>
      </c>
      <c r="R171" s="42"/>
    </row>
    <row r="172" spans="11:18" ht="12.75" hidden="1">
      <c r="K172" s="171">
        <v>4416</v>
      </c>
      <c r="L172" s="171" t="s">
        <v>126</v>
      </c>
      <c r="M172" s="42"/>
      <c r="N172" s="172"/>
      <c r="O172" s="44" t="s">
        <v>458</v>
      </c>
      <c r="P172" s="43" t="s">
        <v>989</v>
      </c>
      <c r="Q172" s="43" t="s">
        <v>459</v>
      </c>
      <c r="R172" s="42"/>
    </row>
    <row r="173" spans="11:18" ht="12.75" hidden="1">
      <c r="K173" s="171">
        <v>4417</v>
      </c>
      <c r="L173" s="171" t="s">
        <v>127</v>
      </c>
      <c r="M173" s="42"/>
      <c r="N173" s="172"/>
      <c r="O173" s="44" t="s">
        <v>477</v>
      </c>
      <c r="P173" s="43" t="s">
        <v>478</v>
      </c>
      <c r="Q173" s="43" t="s">
        <v>479</v>
      </c>
      <c r="R173" s="42"/>
    </row>
    <row r="174" spans="11:18" ht="12.75" hidden="1">
      <c r="K174" s="171">
        <v>4418</v>
      </c>
      <c r="L174" s="171" t="s">
        <v>128</v>
      </c>
      <c r="M174" s="42"/>
      <c r="N174" s="172"/>
      <c r="O174" s="42" t="s">
        <v>587</v>
      </c>
      <c r="P174" s="42" t="s">
        <v>999</v>
      </c>
      <c r="Q174" s="42" t="s">
        <v>588</v>
      </c>
      <c r="R174" s="42"/>
    </row>
    <row r="175" spans="11:18" ht="12.75" hidden="1">
      <c r="K175" s="171">
        <v>4419</v>
      </c>
      <c r="L175" s="171" t="s">
        <v>129</v>
      </c>
      <c r="M175" s="42"/>
      <c r="N175" s="119"/>
      <c r="O175" s="44" t="s">
        <v>471</v>
      </c>
      <c r="P175" s="43" t="s">
        <v>472</v>
      </c>
      <c r="Q175" s="43" t="s">
        <v>473</v>
      </c>
      <c r="R175" s="42"/>
    </row>
    <row r="176" spans="11:18" ht="12.75" hidden="1">
      <c r="K176" s="171">
        <v>4420</v>
      </c>
      <c r="L176" s="171" t="s">
        <v>130</v>
      </c>
      <c r="M176" s="42"/>
      <c r="N176" s="172"/>
      <c r="O176" s="42" t="s">
        <v>584</v>
      </c>
      <c r="P176" s="42" t="s">
        <v>585</v>
      </c>
      <c r="Q176" s="42" t="s">
        <v>586</v>
      </c>
      <c r="R176" s="42"/>
    </row>
    <row r="177" spans="11:18" ht="12.75" hidden="1">
      <c r="K177" s="171">
        <v>4421</v>
      </c>
      <c r="L177" s="171" t="s">
        <v>131</v>
      </c>
      <c r="M177" s="42"/>
      <c r="N177" s="119"/>
      <c r="O177" s="44" t="s">
        <v>474</v>
      </c>
      <c r="P177" s="43" t="s">
        <v>475</v>
      </c>
      <c r="Q177" s="43" t="s">
        <v>476</v>
      </c>
      <c r="R177" s="42"/>
    </row>
    <row r="178" spans="11:18" ht="12.75" hidden="1">
      <c r="K178" s="171">
        <v>4422</v>
      </c>
      <c r="L178" s="171" t="s">
        <v>132</v>
      </c>
      <c r="M178" s="42"/>
      <c r="N178" s="172"/>
      <c r="O178" s="44" t="s">
        <v>466</v>
      </c>
      <c r="P178" s="43" t="s">
        <v>852</v>
      </c>
      <c r="Q178" s="43" t="s">
        <v>467</v>
      </c>
      <c r="R178" s="42"/>
    </row>
    <row r="179" spans="11:18" ht="12.75" hidden="1">
      <c r="K179" s="171">
        <v>4423</v>
      </c>
      <c r="L179" s="171" t="s">
        <v>862</v>
      </c>
      <c r="M179" s="42"/>
      <c r="N179" s="172"/>
      <c r="O179" s="42" t="s">
        <v>1000</v>
      </c>
      <c r="P179" s="42" t="s">
        <v>582</v>
      </c>
      <c r="Q179" s="42" t="s">
        <v>583</v>
      </c>
      <c r="R179" s="42"/>
    </row>
    <row r="180" spans="11:18" ht="12.75" hidden="1">
      <c r="K180" s="174">
        <v>4424</v>
      </c>
      <c r="L180" s="174" t="s">
        <v>133</v>
      </c>
      <c r="M180" s="42"/>
      <c r="N180" s="119"/>
      <c r="O180" s="44" t="s">
        <v>468</v>
      </c>
      <c r="P180" s="43" t="s">
        <v>469</v>
      </c>
      <c r="Q180" s="43" t="s">
        <v>470</v>
      </c>
      <c r="R180" s="42"/>
    </row>
    <row r="181" spans="11:18" ht="12.75" hidden="1">
      <c r="K181" s="171">
        <v>4425</v>
      </c>
      <c r="L181" s="171" t="s">
        <v>134</v>
      </c>
      <c r="M181" s="42"/>
      <c r="N181" s="172"/>
      <c r="O181" s="44" t="s">
        <v>492</v>
      </c>
      <c r="P181" s="43" t="s">
        <v>493</v>
      </c>
      <c r="Q181" s="43" t="s">
        <v>494</v>
      </c>
      <c r="R181" s="42"/>
    </row>
    <row r="182" spans="11:18" ht="12.75" hidden="1">
      <c r="K182" s="171">
        <v>4426</v>
      </c>
      <c r="L182" s="171" t="s">
        <v>135</v>
      </c>
      <c r="M182" s="42"/>
      <c r="N182" s="172"/>
      <c r="O182" s="44" t="s">
        <v>486</v>
      </c>
      <c r="P182" s="43" t="s">
        <v>487</v>
      </c>
      <c r="Q182" s="43" t="s">
        <v>488</v>
      </c>
      <c r="R182" s="42"/>
    </row>
    <row r="183" spans="11:18" ht="12.75" hidden="1">
      <c r="K183" s="171">
        <v>4427</v>
      </c>
      <c r="L183" s="171" t="s">
        <v>805</v>
      </c>
      <c r="M183" s="42"/>
      <c r="N183" s="172"/>
      <c r="O183" s="44" t="s">
        <v>853</v>
      </c>
      <c r="P183" s="43" t="s">
        <v>828</v>
      </c>
      <c r="Q183" s="43" t="s">
        <v>854</v>
      </c>
      <c r="R183" s="42"/>
    </row>
    <row r="184" spans="11:18" ht="12.75" hidden="1">
      <c r="K184" s="171">
        <v>4429</v>
      </c>
      <c r="L184" s="171" t="s">
        <v>136</v>
      </c>
      <c r="M184" s="42"/>
      <c r="N184" s="172"/>
      <c r="O184" s="44" t="s">
        <v>480</v>
      </c>
      <c r="P184" s="43" t="s">
        <v>481</v>
      </c>
      <c r="Q184" s="43" t="s">
        <v>482</v>
      </c>
      <c r="R184" s="42"/>
    </row>
    <row r="185" spans="11:18" ht="12.75" hidden="1">
      <c r="K185" s="171">
        <v>4430</v>
      </c>
      <c r="L185" s="171" t="s">
        <v>137</v>
      </c>
      <c r="M185" s="42"/>
      <c r="N185" s="172"/>
      <c r="O185" s="44" t="s">
        <v>483</v>
      </c>
      <c r="P185" s="43" t="s">
        <v>484</v>
      </c>
      <c r="Q185" s="43" t="s">
        <v>485</v>
      </c>
      <c r="R185" s="42"/>
    </row>
    <row r="186" spans="11:18" ht="12.75" hidden="1">
      <c r="K186" s="171">
        <v>4431</v>
      </c>
      <c r="L186" s="171" t="s">
        <v>138</v>
      </c>
      <c r="M186" s="42"/>
      <c r="N186" s="172"/>
      <c r="O186" s="44" t="s">
        <v>489</v>
      </c>
      <c r="P186" s="43" t="s">
        <v>490</v>
      </c>
      <c r="Q186" s="43" t="s">
        <v>491</v>
      </c>
      <c r="R186" s="42"/>
    </row>
    <row r="187" spans="11:18" ht="12.75" hidden="1">
      <c r="K187" s="171">
        <v>4432</v>
      </c>
      <c r="L187" s="171" t="s">
        <v>139</v>
      </c>
      <c r="M187" s="42"/>
      <c r="N187" s="172"/>
      <c r="O187" s="44" t="s">
        <v>495</v>
      </c>
      <c r="P187" s="43" t="s">
        <v>496</v>
      </c>
      <c r="Q187" s="43" t="s">
        <v>497</v>
      </c>
      <c r="R187" s="42"/>
    </row>
    <row r="188" spans="11:18" ht="12.75" hidden="1">
      <c r="K188" s="171">
        <v>4433</v>
      </c>
      <c r="L188" s="171" t="s">
        <v>140</v>
      </c>
      <c r="M188" s="42"/>
      <c r="N188" s="172"/>
      <c r="O188" s="44" t="s">
        <v>501</v>
      </c>
      <c r="P188" s="43" t="s">
        <v>990</v>
      </c>
      <c r="Q188" s="43" t="s">
        <v>502</v>
      </c>
      <c r="R188" s="42"/>
    </row>
    <row r="189" spans="11:18" ht="12.75" hidden="1">
      <c r="K189" s="171">
        <v>4434</v>
      </c>
      <c r="L189" s="171" t="s">
        <v>141</v>
      </c>
      <c r="M189" s="42"/>
      <c r="N189" s="172"/>
      <c r="O189" s="44" t="s">
        <v>503</v>
      </c>
      <c r="P189" s="43" t="s">
        <v>504</v>
      </c>
      <c r="Q189" s="43" t="s">
        <v>505</v>
      </c>
      <c r="R189" s="42"/>
    </row>
    <row r="190" spans="11:18" ht="12.75" hidden="1">
      <c r="K190" s="174">
        <v>4435</v>
      </c>
      <c r="L190" s="174" t="s">
        <v>142</v>
      </c>
      <c r="M190" s="42"/>
      <c r="N190" s="172"/>
      <c r="O190" s="44" t="s">
        <v>506</v>
      </c>
      <c r="P190" s="43" t="s">
        <v>507</v>
      </c>
      <c r="Q190" s="43" t="s">
        <v>508</v>
      </c>
      <c r="R190" s="42"/>
    </row>
    <row r="191" spans="11:18" ht="12.75" hidden="1">
      <c r="K191" s="174">
        <v>4436</v>
      </c>
      <c r="L191" s="174" t="s">
        <v>143</v>
      </c>
      <c r="M191" s="42"/>
      <c r="N191" s="172"/>
      <c r="O191" s="44" t="s">
        <v>509</v>
      </c>
      <c r="P191" s="43" t="s">
        <v>510</v>
      </c>
      <c r="Q191" s="43" t="s">
        <v>511</v>
      </c>
      <c r="R191" s="42"/>
    </row>
    <row r="192" spans="11:18" ht="12.75" hidden="1">
      <c r="K192" s="164">
        <v>4437</v>
      </c>
      <c r="L192" s="164" t="s">
        <v>829</v>
      </c>
      <c r="M192" s="165"/>
      <c r="N192" s="163"/>
      <c r="O192" s="162" t="s">
        <v>442</v>
      </c>
      <c r="P192" s="162" t="s">
        <v>592</v>
      </c>
      <c r="Q192" s="43" t="s">
        <v>578</v>
      </c>
      <c r="R192" s="42"/>
    </row>
    <row r="193" spans="11:18" ht="12.75" hidden="1">
      <c r="K193" s="164">
        <v>4438</v>
      </c>
      <c r="L193" s="164" t="s">
        <v>830</v>
      </c>
      <c r="M193" s="165"/>
      <c r="N193" s="163"/>
      <c r="O193" s="162" t="s">
        <v>579</v>
      </c>
      <c r="P193" s="162" t="s">
        <v>580</v>
      </c>
      <c r="Q193" s="43" t="s">
        <v>581</v>
      </c>
      <c r="R193" s="42"/>
    </row>
    <row r="194" spans="11:18" ht="12.75" hidden="1">
      <c r="K194" s="171">
        <v>4439</v>
      </c>
      <c r="L194" s="171" t="s">
        <v>188</v>
      </c>
      <c r="M194" s="42"/>
      <c r="N194" s="172"/>
      <c r="O194" s="44" t="s">
        <v>498</v>
      </c>
      <c r="P194" s="43" t="s">
        <v>499</v>
      </c>
      <c r="Q194" s="43" t="s">
        <v>500</v>
      </c>
      <c r="R194" s="42"/>
    </row>
    <row r="195" spans="11:18" ht="12.75" hidden="1">
      <c r="K195" s="171">
        <v>4484</v>
      </c>
      <c r="L195" s="171" t="s">
        <v>819</v>
      </c>
      <c r="M195" s="42"/>
      <c r="N195" s="172"/>
      <c r="O195" s="44" t="s">
        <v>447</v>
      </c>
      <c r="P195" s="43" t="s">
        <v>448</v>
      </c>
      <c r="Q195" s="43" t="s">
        <v>449</v>
      </c>
      <c r="R195" s="42"/>
    </row>
    <row r="196" spans="11:18" ht="12.75" hidden="1">
      <c r="K196" s="159" t="s">
        <v>144</v>
      </c>
      <c r="L196" s="159"/>
      <c r="M196" s="160"/>
      <c r="N196" s="163"/>
      <c r="O196" s="160"/>
      <c r="P196" s="160"/>
      <c r="Q196" s="42"/>
      <c r="R196" s="42"/>
    </row>
    <row r="197" spans="11:18" ht="12.75" hidden="1">
      <c r="K197" s="171">
        <v>4501</v>
      </c>
      <c r="L197" s="171" t="s">
        <v>806</v>
      </c>
      <c r="M197" s="42"/>
      <c r="N197" s="119"/>
      <c r="O197" s="42" t="s">
        <v>575</v>
      </c>
      <c r="P197" s="42" t="s">
        <v>576</v>
      </c>
      <c r="Q197" s="42" t="s">
        <v>577</v>
      </c>
      <c r="R197" s="42"/>
    </row>
    <row r="198" spans="11:18" ht="12.75" hidden="1">
      <c r="K198" s="171">
        <v>4502</v>
      </c>
      <c r="L198" s="171" t="s">
        <v>145</v>
      </c>
      <c r="M198" s="42"/>
      <c r="N198" s="119"/>
      <c r="O198" s="43" t="s">
        <v>335</v>
      </c>
      <c r="P198" s="43" t="s">
        <v>336</v>
      </c>
      <c r="Q198" s="43" t="s">
        <v>337</v>
      </c>
      <c r="R198" s="42"/>
    </row>
    <row r="199" spans="11:18" ht="12.75" hidden="1">
      <c r="K199" s="171">
        <v>4503</v>
      </c>
      <c r="L199" s="171" t="s">
        <v>146</v>
      </c>
      <c r="M199" s="42"/>
      <c r="N199" s="173"/>
      <c r="O199" s="43" t="s">
        <v>332</v>
      </c>
      <c r="P199" s="43" t="s">
        <v>333</v>
      </c>
      <c r="Q199" s="43" t="s">
        <v>334</v>
      </c>
      <c r="R199" s="42"/>
    </row>
    <row r="200" spans="11:18" ht="12.75" hidden="1">
      <c r="K200" s="171">
        <v>4504</v>
      </c>
      <c r="L200" s="171" t="s">
        <v>147</v>
      </c>
      <c r="M200" s="42"/>
      <c r="N200" s="172"/>
      <c r="O200" s="42" t="s">
        <v>572</v>
      </c>
      <c r="P200" s="42" t="s">
        <v>573</v>
      </c>
      <c r="Q200" s="42" t="s">
        <v>574</v>
      </c>
      <c r="R200" s="42"/>
    </row>
    <row r="201" spans="11:18" ht="12.75" hidden="1">
      <c r="K201" s="171">
        <v>4505</v>
      </c>
      <c r="L201" s="171" t="s">
        <v>148</v>
      </c>
      <c r="M201" s="42"/>
      <c r="N201" s="119"/>
      <c r="O201" s="43" t="s">
        <v>347</v>
      </c>
      <c r="P201" s="43" t="s">
        <v>985</v>
      </c>
      <c r="Q201" s="43" t="s">
        <v>348</v>
      </c>
      <c r="R201" s="42"/>
    </row>
    <row r="202" spans="11:18" ht="12.75" hidden="1">
      <c r="K202" s="171">
        <v>4506</v>
      </c>
      <c r="L202" s="171" t="s">
        <v>149</v>
      </c>
      <c r="M202" s="42"/>
      <c r="N202" s="172"/>
      <c r="O202" s="43" t="s">
        <v>349</v>
      </c>
      <c r="P202" s="43" t="s">
        <v>986</v>
      </c>
      <c r="Q202" s="43" t="s">
        <v>350</v>
      </c>
      <c r="R202" s="42"/>
    </row>
    <row r="203" spans="11:18" ht="12.75" hidden="1">
      <c r="K203" s="171">
        <v>4508</v>
      </c>
      <c r="L203" s="171" t="s">
        <v>831</v>
      </c>
      <c r="M203" s="42"/>
      <c r="N203" s="172"/>
      <c r="O203" s="43" t="s">
        <v>351</v>
      </c>
      <c r="P203" s="43" t="s">
        <v>987</v>
      </c>
      <c r="Q203" s="43" t="s">
        <v>352</v>
      </c>
      <c r="R203" s="42"/>
    </row>
    <row r="204" spans="11:18" ht="12.75" hidden="1">
      <c r="K204" s="171">
        <v>4509</v>
      </c>
      <c r="L204" s="171" t="s">
        <v>150</v>
      </c>
      <c r="M204" s="42"/>
      <c r="N204" s="172"/>
      <c r="O204" s="43" t="s">
        <v>353</v>
      </c>
      <c r="P204" s="43" t="s">
        <v>354</v>
      </c>
      <c r="Q204" s="43" t="s">
        <v>355</v>
      </c>
      <c r="R204" s="42"/>
    </row>
    <row r="205" spans="11:18" ht="12.75" hidden="1">
      <c r="K205" s="171">
        <v>4510</v>
      </c>
      <c r="L205" s="171" t="s">
        <v>151</v>
      </c>
      <c r="M205" s="42"/>
      <c r="N205" s="172"/>
      <c r="O205" s="43" t="s">
        <v>359</v>
      </c>
      <c r="P205" s="43" t="s">
        <v>360</v>
      </c>
      <c r="Q205" s="43" t="s">
        <v>361</v>
      </c>
      <c r="R205" s="42"/>
    </row>
    <row r="206" spans="11:18" ht="12.75" hidden="1">
      <c r="K206" s="174">
        <v>4511</v>
      </c>
      <c r="L206" s="174" t="s">
        <v>152</v>
      </c>
      <c r="M206" s="42"/>
      <c r="N206" s="172"/>
      <c r="O206" s="43" t="s">
        <v>356</v>
      </c>
      <c r="P206" s="43" t="s">
        <v>357</v>
      </c>
      <c r="Q206" s="43" t="s">
        <v>358</v>
      </c>
      <c r="R206" s="42"/>
    </row>
    <row r="207" spans="11:18" ht="12.75" hidden="1">
      <c r="K207" s="171">
        <v>4512</v>
      </c>
      <c r="L207" s="171" t="s">
        <v>153</v>
      </c>
      <c r="M207" s="42"/>
      <c r="N207" s="172"/>
      <c r="O207" s="44" t="s">
        <v>338</v>
      </c>
      <c r="P207" s="44" t="s">
        <v>339</v>
      </c>
      <c r="Q207" s="43" t="s">
        <v>340</v>
      </c>
      <c r="R207" s="42"/>
    </row>
    <row r="208" spans="11:18" ht="12.75" hidden="1">
      <c r="K208" s="171">
        <v>4513</v>
      </c>
      <c r="L208" s="171" t="s">
        <v>154</v>
      </c>
      <c r="M208" s="42"/>
      <c r="N208" s="173"/>
      <c r="O208" s="44" t="s">
        <v>341</v>
      </c>
      <c r="P208" s="44" t="s">
        <v>342</v>
      </c>
      <c r="Q208" s="44" t="s">
        <v>343</v>
      </c>
      <c r="R208" s="42"/>
    </row>
    <row r="209" spans="11:18" ht="12.75" hidden="1">
      <c r="K209" s="159" t="s">
        <v>155</v>
      </c>
      <c r="L209" s="159"/>
      <c r="M209" s="160"/>
      <c r="N209" s="167"/>
      <c r="O209" s="160"/>
      <c r="P209" s="160"/>
      <c r="Q209" s="42"/>
      <c r="R209" s="42"/>
    </row>
    <row r="210" spans="11:18" ht="12.75" hidden="1">
      <c r="K210" s="171">
        <v>4601</v>
      </c>
      <c r="L210" s="171" t="s">
        <v>156</v>
      </c>
      <c r="M210" s="42"/>
      <c r="N210" s="119"/>
      <c r="O210" s="44" t="s">
        <v>538</v>
      </c>
      <c r="P210" s="43" t="s">
        <v>992</v>
      </c>
      <c r="Q210" s="43" t="s">
        <v>539</v>
      </c>
      <c r="R210" s="42"/>
    </row>
    <row r="211" spans="11:18" ht="12.75" hidden="1">
      <c r="K211" s="171">
        <v>4602</v>
      </c>
      <c r="L211" s="171" t="s">
        <v>157</v>
      </c>
      <c r="M211" s="42"/>
      <c r="N211" s="172"/>
      <c r="O211" s="44" t="s">
        <v>540</v>
      </c>
      <c r="P211" s="43" t="s">
        <v>855</v>
      </c>
      <c r="Q211" s="43" t="s">
        <v>541</v>
      </c>
      <c r="R211" s="42"/>
    </row>
    <row r="212" spans="11:18" ht="12.75" hidden="1">
      <c r="K212" s="171">
        <v>4603</v>
      </c>
      <c r="L212" s="171" t="s">
        <v>158</v>
      </c>
      <c r="M212" s="42"/>
      <c r="N212" s="172"/>
      <c r="O212" s="44" t="s">
        <v>533</v>
      </c>
      <c r="P212" s="43" t="s">
        <v>534</v>
      </c>
      <c r="Q212" s="43" t="s">
        <v>535</v>
      </c>
      <c r="R212" s="42"/>
    </row>
    <row r="213" spans="11:18" ht="12.75" hidden="1">
      <c r="K213" s="174">
        <v>4605</v>
      </c>
      <c r="L213" s="174" t="s">
        <v>159</v>
      </c>
      <c r="M213" s="42"/>
      <c r="N213" s="172"/>
      <c r="O213" s="44" t="s">
        <v>536</v>
      </c>
      <c r="P213" s="43" t="s">
        <v>991</v>
      </c>
      <c r="Q213" s="43" t="s">
        <v>537</v>
      </c>
      <c r="R213" s="42"/>
    </row>
    <row r="214" spans="11:18" ht="12.75" hidden="1">
      <c r="K214" s="171">
        <v>4606</v>
      </c>
      <c r="L214" s="171" t="s">
        <v>160</v>
      </c>
      <c r="M214" s="42"/>
      <c r="N214" s="172"/>
      <c r="O214" s="44" t="s">
        <v>521</v>
      </c>
      <c r="P214" s="43" t="s">
        <v>522</v>
      </c>
      <c r="Q214" s="43" t="s">
        <v>523</v>
      </c>
      <c r="R214" s="42"/>
    </row>
    <row r="215" spans="11:18" ht="12.75" hidden="1">
      <c r="K215" s="171">
        <v>4607</v>
      </c>
      <c r="L215" s="171" t="s">
        <v>161</v>
      </c>
      <c r="M215" s="42"/>
      <c r="N215" s="172"/>
      <c r="O215" s="44" t="s">
        <v>524</v>
      </c>
      <c r="P215" s="43" t="s">
        <v>525</v>
      </c>
      <c r="Q215" s="43" t="s">
        <v>526</v>
      </c>
      <c r="R215" s="42"/>
    </row>
    <row r="216" spans="11:18" ht="12.75" hidden="1">
      <c r="K216" s="171">
        <v>4609</v>
      </c>
      <c r="L216" s="171" t="s">
        <v>162</v>
      </c>
      <c r="M216" s="42"/>
      <c r="N216" s="172"/>
      <c r="O216" s="44" t="s">
        <v>512</v>
      </c>
      <c r="P216" s="43" t="s">
        <v>513</v>
      </c>
      <c r="Q216" s="43" t="s">
        <v>514</v>
      </c>
      <c r="R216" s="42"/>
    </row>
    <row r="217" spans="11:18" ht="12.75" hidden="1">
      <c r="K217" s="171">
        <v>4610</v>
      </c>
      <c r="L217" s="171" t="s">
        <v>163</v>
      </c>
      <c r="M217" s="42"/>
      <c r="N217" s="172"/>
      <c r="O217" s="44" t="s">
        <v>515</v>
      </c>
      <c r="P217" s="43" t="s">
        <v>516</v>
      </c>
      <c r="Q217" s="43" t="s">
        <v>517</v>
      </c>
      <c r="R217" s="42"/>
    </row>
    <row r="218" spans="11:18" ht="12.75" hidden="1">
      <c r="K218" s="171">
        <v>4611</v>
      </c>
      <c r="L218" s="171" t="s">
        <v>164</v>
      </c>
      <c r="M218" s="42"/>
      <c r="N218" s="172"/>
      <c r="O218" s="42" t="s">
        <v>568</v>
      </c>
      <c r="P218" s="42" t="s">
        <v>570</v>
      </c>
      <c r="Q218" s="42" t="s">
        <v>571</v>
      </c>
      <c r="R218" s="42"/>
    </row>
    <row r="219" spans="11:18" ht="12.75" hidden="1">
      <c r="K219" s="171">
        <v>4612</v>
      </c>
      <c r="L219" s="171" t="s">
        <v>165</v>
      </c>
      <c r="M219" s="42"/>
      <c r="N219" s="119"/>
      <c r="O219" s="44" t="s">
        <v>527</v>
      </c>
      <c r="P219" s="43" t="s">
        <v>528</v>
      </c>
      <c r="Q219" s="43" t="s">
        <v>529</v>
      </c>
      <c r="R219" s="42"/>
    </row>
    <row r="220" spans="11:18" ht="12.75" hidden="1">
      <c r="K220" s="171">
        <v>4613</v>
      </c>
      <c r="L220" s="171" t="s">
        <v>166</v>
      </c>
      <c r="M220" s="42"/>
      <c r="N220" s="172"/>
      <c r="O220" s="44" t="s">
        <v>518</v>
      </c>
      <c r="P220" s="43" t="s">
        <v>519</v>
      </c>
      <c r="Q220" s="43" t="s">
        <v>520</v>
      </c>
      <c r="R220" s="42"/>
    </row>
    <row r="221" spans="11:18" ht="12.75" hidden="1">
      <c r="K221" s="171">
        <v>4614</v>
      </c>
      <c r="L221" s="171" t="s">
        <v>167</v>
      </c>
      <c r="M221" s="42"/>
      <c r="N221" s="172"/>
      <c r="O221" s="44" t="s">
        <v>530</v>
      </c>
      <c r="P221" s="43" t="s">
        <v>531</v>
      </c>
      <c r="Q221" s="43" t="s">
        <v>532</v>
      </c>
      <c r="R221" s="42"/>
    </row>
    <row r="222" spans="11:18" ht="12.75" hidden="1">
      <c r="K222" s="171">
        <v>4616</v>
      </c>
      <c r="L222" s="171" t="s">
        <v>809</v>
      </c>
      <c r="M222" s="42"/>
      <c r="N222" s="172"/>
      <c r="O222" s="42" t="s">
        <v>568</v>
      </c>
      <c r="P222" s="42" t="s">
        <v>1002</v>
      </c>
      <c r="Q222" s="42" t="s">
        <v>569</v>
      </c>
      <c r="R222" s="42"/>
    </row>
    <row r="223" spans="11:18" ht="12.75" hidden="1">
      <c r="K223" s="171">
        <v>4617</v>
      </c>
      <c r="L223" s="171" t="s">
        <v>168</v>
      </c>
      <c r="M223" s="42"/>
      <c r="N223" s="119"/>
      <c r="O223" s="42" t="s">
        <v>566</v>
      </c>
      <c r="P223" s="42" t="s">
        <v>1001</v>
      </c>
      <c r="Q223" s="42" t="s">
        <v>567</v>
      </c>
      <c r="R223" s="42"/>
    </row>
    <row r="224" spans="11:18" ht="12.75" hidden="1">
      <c r="K224" s="159" t="s">
        <v>169</v>
      </c>
      <c r="L224" s="159"/>
      <c r="M224" s="160"/>
      <c r="N224" s="161"/>
      <c r="O224" s="160"/>
      <c r="P224" s="160"/>
      <c r="Q224" s="42"/>
      <c r="R224" s="42"/>
    </row>
    <row r="225" spans="11:18" ht="12.75" hidden="1">
      <c r="K225" s="171">
        <v>4701</v>
      </c>
      <c r="L225" s="171" t="s">
        <v>170</v>
      </c>
      <c r="M225" s="42"/>
      <c r="N225" s="119"/>
      <c r="O225" s="44" t="s">
        <v>542</v>
      </c>
      <c r="P225" s="43" t="s">
        <v>543</v>
      </c>
      <c r="Q225" s="43" t="s">
        <v>544</v>
      </c>
      <c r="R225" s="42"/>
    </row>
    <row r="226" spans="11:18" ht="12.75" hidden="1">
      <c r="K226" s="171">
        <v>4702</v>
      </c>
      <c r="L226" s="171" t="s">
        <v>171</v>
      </c>
      <c r="M226" s="42"/>
      <c r="N226" s="172"/>
      <c r="O226" s="44" t="s">
        <v>545</v>
      </c>
      <c r="P226" s="43" t="s">
        <v>546</v>
      </c>
      <c r="Q226" s="43" t="s">
        <v>547</v>
      </c>
      <c r="R226" s="42"/>
    </row>
    <row r="227" spans="11:18" ht="12.75" hidden="1">
      <c r="K227" s="171">
        <v>4703</v>
      </c>
      <c r="L227" s="171" t="s">
        <v>190</v>
      </c>
      <c r="M227" s="42"/>
      <c r="N227" s="172"/>
      <c r="O227" s="42" t="s">
        <v>563</v>
      </c>
      <c r="P227" s="42" t="s">
        <v>565</v>
      </c>
      <c r="Q227" s="42" t="s">
        <v>564</v>
      </c>
      <c r="R227" s="42"/>
    </row>
    <row r="228" spans="11:18" ht="12.75" hidden="1">
      <c r="K228" s="171">
        <v>4704</v>
      </c>
      <c r="L228" s="171" t="s">
        <v>189</v>
      </c>
      <c r="M228" s="42"/>
      <c r="N228" s="119"/>
      <c r="O228" s="44" t="s">
        <v>548</v>
      </c>
      <c r="P228" s="43" t="s">
        <v>549</v>
      </c>
      <c r="Q228" s="43" t="s">
        <v>550</v>
      </c>
      <c r="R228" s="42"/>
    </row>
    <row r="229" spans="11:18" ht="12.75" hidden="1">
      <c r="K229" s="171">
        <v>4706</v>
      </c>
      <c r="L229" s="171" t="s">
        <v>172</v>
      </c>
      <c r="M229" s="42"/>
      <c r="N229" s="172"/>
      <c r="O229" s="44" t="s">
        <v>551</v>
      </c>
      <c r="P229" s="43" t="s">
        <v>552</v>
      </c>
      <c r="Q229" s="43" t="s">
        <v>553</v>
      </c>
      <c r="R229" s="42"/>
    </row>
    <row r="230" spans="11:18" ht="12.75" hidden="1">
      <c r="K230" s="171">
        <v>4708</v>
      </c>
      <c r="L230" s="171" t="s">
        <v>191</v>
      </c>
      <c r="M230" s="42"/>
      <c r="N230" s="172"/>
      <c r="O230" s="44" t="s">
        <v>993</v>
      </c>
      <c r="P230" s="43" t="s">
        <v>994</v>
      </c>
      <c r="Q230" s="43" t="s">
        <v>554</v>
      </c>
      <c r="R230" s="42"/>
    </row>
    <row r="231" spans="11:18" ht="12.75" hidden="1">
      <c r="K231" s="159" t="s">
        <v>860</v>
      </c>
      <c r="L231" s="159"/>
      <c r="M231" s="160"/>
      <c r="N231" s="163"/>
      <c r="O231" s="166"/>
      <c r="P231" s="162"/>
      <c r="Q231" s="43"/>
      <c r="R231" s="42"/>
    </row>
    <row r="232" spans="11:18" ht="12.75" hidden="1">
      <c r="K232" s="159">
        <v>4801</v>
      </c>
      <c r="L232" s="168" t="s">
        <v>861</v>
      </c>
      <c r="M232" s="160"/>
      <c r="N232" s="163"/>
      <c r="O232" s="169" t="s">
        <v>861</v>
      </c>
      <c r="P232" s="170" t="s">
        <v>861</v>
      </c>
      <c r="Q232" s="130" t="s">
        <v>861</v>
      </c>
      <c r="R232" s="42"/>
    </row>
    <row r="233" spans="11:18" ht="12.75">
      <c r="K233"/>
      <c r="L233"/>
      <c r="M233" s="42"/>
      <c r="N233" s="118"/>
      <c r="O233" s="44"/>
      <c r="P233" s="43"/>
      <c r="Q233" s="43"/>
      <c r="R233" s="42"/>
    </row>
    <row r="234" spans="11:18" ht="12.75">
      <c r="K234"/>
      <c r="L234"/>
      <c r="M234" s="42"/>
      <c r="N234" s="118"/>
      <c r="O234" s="44"/>
      <c r="P234" s="43"/>
      <c r="Q234" s="43"/>
      <c r="R234" s="42"/>
    </row>
    <row r="235" spans="14:18" ht="12.75">
      <c r="N235" s="115"/>
      <c r="R235" s="42"/>
    </row>
    <row r="236" spans="14:18" ht="12.75">
      <c r="N236" s="115"/>
      <c r="R236" s="42"/>
    </row>
    <row r="237" spans="14:18" ht="12.75">
      <c r="N237" s="115"/>
      <c r="R237" s="42"/>
    </row>
    <row r="238" spans="14:18" ht="12.75">
      <c r="N238" s="115"/>
      <c r="R238" s="42"/>
    </row>
    <row r="239" spans="14:18" ht="12.75">
      <c r="N239" s="115"/>
      <c r="R239" s="42"/>
    </row>
    <row r="240" ht="12.75">
      <c r="N240" s="115"/>
    </row>
    <row r="241" ht="12.75">
      <c r="N241" s="115"/>
    </row>
    <row r="242" ht="12.75">
      <c r="N242" s="115"/>
    </row>
    <row r="243" ht="12.75">
      <c r="N243" s="115"/>
    </row>
    <row r="244" ht="12.75">
      <c r="N244" s="115"/>
    </row>
    <row r="245" ht="12.75">
      <c r="N245" s="115"/>
    </row>
    <row r="246" ht="12.75">
      <c r="N246" s="115"/>
    </row>
    <row r="247" ht="12.75">
      <c r="N247" s="115"/>
    </row>
    <row r="248" ht="12.75">
      <c r="N248" s="115"/>
    </row>
    <row r="249" ht="12.75">
      <c r="N249" s="115"/>
    </row>
    <row r="250" ht="12.75">
      <c r="N250" s="115"/>
    </row>
  </sheetData>
  <sheetProtection sheet="1" selectLockedCells="1"/>
  <mergeCells count="34">
    <mergeCell ref="B14:C14"/>
    <mergeCell ref="B15:C15"/>
    <mergeCell ref="D14:G14"/>
    <mergeCell ref="B17:C17"/>
    <mergeCell ref="A1:M1"/>
    <mergeCell ref="A2:M2"/>
    <mergeCell ref="B5:E5"/>
    <mergeCell ref="B8:C8"/>
    <mergeCell ref="B6:C6"/>
    <mergeCell ref="B9:C9"/>
    <mergeCell ref="D7:E7"/>
    <mergeCell ref="D8:E8"/>
    <mergeCell ref="H7:K8"/>
    <mergeCell ref="B7:C7"/>
    <mergeCell ref="D6:E6"/>
    <mergeCell ref="L7:N8"/>
    <mergeCell ref="L5:N6"/>
    <mergeCell ref="D9:J9"/>
    <mergeCell ref="L9:N9"/>
    <mergeCell ref="B12:C12"/>
    <mergeCell ref="D11:G11"/>
    <mergeCell ref="D12:G12"/>
    <mergeCell ref="B10:C10"/>
    <mergeCell ref="D10:G10"/>
    <mergeCell ref="D15:G15"/>
    <mergeCell ref="I11:M12"/>
    <mergeCell ref="B11:C11"/>
    <mergeCell ref="I15:N17"/>
    <mergeCell ref="D13:G13"/>
    <mergeCell ref="B13:C13"/>
    <mergeCell ref="D17:G17"/>
    <mergeCell ref="I13:N14"/>
    <mergeCell ref="D16:G16"/>
    <mergeCell ref="B16:C16"/>
  </mergeCells>
  <conditionalFormatting sqref="D10:G10">
    <cfRule type="expression" priority="1" dxfId="18" stopIfTrue="1">
      <formula>IF(ISERROR(D7)=TRUE,TRUE,FALSE)</formula>
    </cfRule>
  </conditionalFormatting>
  <conditionalFormatting sqref="D15:G15">
    <cfRule type="expression" priority="2" dxfId="0" stopIfTrue="1">
      <formula>IF(D14="",TRUE,FALSE)</formula>
    </cfRule>
  </conditionalFormatting>
  <conditionalFormatting sqref="D16:G16">
    <cfRule type="expression" priority="3" dxfId="0" stopIfTrue="1">
      <formula>IF(D14="",TRUE,FALSE)</formula>
    </cfRule>
  </conditionalFormatting>
  <conditionalFormatting sqref="D17:G17">
    <cfRule type="expression" priority="4" dxfId="0" stopIfTrue="1">
      <formula>IF(D14="",TRUE,FALSE)</formula>
    </cfRule>
  </conditionalFormatting>
  <conditionalFormatting sqref="D7:E8 D9:J9">
    <cfRule type="expression" priority="5" dxfId="18" stopIfTrue="1">
      <formula>IF(ISERROR(D7)=TRUE,TRUE,FALSE)</formula>
    </cfRule>
  </conditionalFormatting>
  <conditionalFormatting sqref="D6:E6 D11:G14">
    <cfRule type="expression" priority="6" dxfId="0" stopIfTrue="1">
      <formula>IF(D6="",TRUE,FALSE)</formula>
    </cfRule>
  </conditionalFormatting>
  <dataValidations count="3">
    <dataValidation allowBlank="1" showInputMessage="1" showErrorMessage="1" imeMode="hiragana" sqref="D11:G12 D14:G17"/>
    <dataValidation allowBlank="1" showInputMessage="1" showErrorMessage="1" imeMode="off" sqref="D13:G13"/>
    <dataValidation type="list" allowBlank="1" showInputMessage="1" showErrorMessage="1" imeMode="off" sqref="D6:E6">
      <formula1>$K$20:$K$232</formula1>
    </dataValidation>
  </dataValidations>
  <printOptions/>
  <pageMargins left="0.787" right="0.787" top="0.984" bottom="0.984" header="0.512" footer="0.512"/>
  <pageSetup horizontalDpi="600" verticalDpi="600" orientation="landscape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227"/>
  <sheetViews>
    <sheetView showRowColHeader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1" sqref="F11"/>
    </sheetView>
  </sheetViews>
  <sheetFormatPr defaultColWidth="9.00390625" defaultRowHeight="13.5"/>
  <cols>
    <col min="1" max="1" width="4.50390625" style="1" bestFit="1" customWidth="1"/>
    <col min="2" max="2" width="7.625" style="1" customWidth="1"/>
    <col min="3" max="6" width="9.625" style="1" customWidth="1"/>
    <col min="7" max="8" width="3.625" style="1" customWidth="1"/>
    <col min="9" max="9" width="12.625" style="1" customWidth="1"/>
    <col min="10" max="12" width="4.625" style="1" customWidth="1"/>
    <col min="13" max="13" width="2.875" style="1" bestFit="1" customWidth="1"/>
    <col min="14" max="14" width="12.625" style="1" customWidth="1"/>
    <col min="15" max="17" width="4.625" style="1" customWidth="1"/>
    <col min="18" max="18" width="2.875" style="1" bestFit="1" customWidth="1"/>
    <col min="19" max="19" width="3.50390625" style="35" bestFit="1" customWidth="1"/>
    <col min="20" max="20" width="9.00390625" style="1" customWidth="1"/>
    <col min="21" max="21" width="2.50390625" style="1" customWidth="1"/>
    <col min="22" max="22" width="4.50390625" style="1" customWidth="1"/>
    <col min="23" max="23" width="9.00390625" style="1" customWidth="1"/>
    <col min="24" max="24" width="10.50390625" style="1" customWidth="1"/>
    <col min="25" max="25" width="2.50390625" style="1" customWidth="1"/>
    <col min="26" max="26" width="4.50390625" style="1" customWidth="1"/>
    <col min="27" max="27" width="7.50390625" style="1" customWidth="1"/>
    <col min="28" max="28" width="15.00390625" style="1" customWidth="1"/>
    <col min="29" max="29" width="5.50390625" style="1" customWidth="1"/>
    <col min="30" max="30" width="10.50390625" style="1" bestFit="1" customWidth="1"/>
    <col min="31" max="32" width="15.625" style="1" customWidth="1"/>
    <col min="33" max="33" width="4.50390625" style="1" bestFit="1" customWidth="1"/>
    <col min="34" max="34" width="3.50390625" style="1" bestFit="1" customWidth="1"/>
    <col min="35" max="36" width="9.00390625" style="1" customWidth="1"/>
    <col min="37" max="38" width="15.00390625" style="1" bestFit="1" customWidth="1"/>
    <col min="39" max="16384" width="9.00390625" style="1" customWidth="1"/>
  </cols>
  <sheetData>
    <row r="1" spans="1:19" ht="23.25">
      <c r="A1" s="210" t="s">
        <v>1003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24" ht="23.25">
      <c r="A2" s="211" t="s">
        <v>195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U2" s="213" t="s">
        <v>856</v>
      </c>
      <c r="V2" s="213"/>
      <c r="W2" s="1">
        <f>COUNTIF(S7:S126,1)</f>
        <v>0</v>
      </c>
      <c r="X2" s="1">
        <f>W2*1000</f>
        <v>0</v>
      </c>
    </row>
    <row r="3" spans="1:24" ht="24" thickBot="1">
      <c r="A3" s="106"/>
      <c r="B3" s="223" t="s">
        <v>204</v>
      </c>
      <c r="C3" s="223"/>
      <c r="D3" s="223"/>
      <c r="E3" s="223"/>
      <c r="F3" s="223"/>
      <c r="G3" s="223"/>
      <c r="H3" s="223"/>
      <c r="I3" s="224" t="str">
        <f>entry_1!D6&amp;"_"&amp;entry_1!D7</f>
        <v>_</v>
      </c>
      <c r="J3" s="225"/>
      <c r="K3" s="108"/>
      <c r="L3" s="106"/>
      <c r="M3" s="106"/>
      <c r="N3" s="106"/>
      <c r="O3" s="106"/>
      <c r="P3" s="106"/>
      <c r="Q3" s="106"/>
      <c r="R3" s="106"/>
      <c r="S3" s="107"/>
      <c r="U3" s="213" t="s">
        <v>857</v>
      </c>
      <c r="V3" s="213"/>
      <c r="W3" s="1">
        <f>COUNTIF(S7:S126,2)</f>
        <v>0</v>
      </c>
      <c r="X3" s="1">
        <f>W3*1500</f>
        <v>0</v>
      </c>
    </row>
    <row r="4" spans="1:29" ht="14.25">
      <c r="A4" s="106"/>
      <c r="B4" s="106"/>
      <c r="C4" s="218" t="s">
        <v>859</v>
      </c>
      <c r="D4" s="219"/>
      <c r="E4" s="214">
        <f>X4</f>
        <v>0</v>
      </c>
      <c r="F4" s="215"/>
      <c r="G4" s="106"/>
      <c r="H4" s="106"/>
      <c r="I4" s="109" t="s">
        <v>767</v>
      </c>
      <c r="J4" s="110">
        <f>COUNTIF(H7:H126,"男")</f>
        <v>0</v>
      </c>
      <c r="K4" s="111" t="s">
        <v>1</v>
      </c>
      <c r="L4" s="106"/>
      <c r="M4" s="106"/>
      <c r="N4" s="106"/>
      <c r="O4" s="106"/>
      <c r="P4" s="106"/>
      <c r="Q4" s="106"/>
      <c r="R4" s="106"/>
      <c r="S4" s="107"/>
      <c r="U4" s="213" t="s">
        <v>858</v>
      </c>
      <c r="V4" s="213"/>
      <c r="W4" s="1">
        <f>SUM(W2:W3)</f>
        <v>0</v>
      </c>
      <c r="X4" s="1">
        <f>SUM(X2:X3)</f>
        <v>0</v>
      </c>
      <c r="AC4" s="51" t="s">
        <v>751</v>
      </c>
    </row>
    <row r="5" spans="1:29" ht="15" thickBot="1">
      <c r="A5" s="106"/>
      <c r="B5" s="106"/>
      <c r="C5" s="220"/>
      <c r="D5" s="221"/>
      <c r="E5" s="216"/>
      <c r="F5" s="217"/>
      <c r="G5" s="106"/>
      <c r="H5" s="106"/>
      <c r="I5" s="112" t="s">
        <v>768</v>
      </c>
      <c r="J5" s="113">
        <f>COUNTIF(H7:H1261,"女")</f>
        <v>0</v>
      </c>
      <c r="K5" s="114" t="s">
        <v>1</v>
      </c>
      <c r="L5" s="106"/>
      <c r="M5" s="106"/>
      <c r="N5" s="106"/>
      <c r="O5" s="106"/>
      <c r="P5" s="106"/>
      <c r="Q5" s="106"/>
      <c r="R5" s="106"/>
      <c r="S5" s="107"/>
      <c r="AC5" s="52">
        <f>entry_1!D6</f>
        <v>0</v>
      </c>
    </row>
    <row r="6" spans="1:29" ht="40.5">
      <c r="A6" s="2" t="s">
        <v>12</v>
      </c>
      <c r="B6" s="3" t="s">
        <v>192</v>
      </c>
      <c r="C6" s="127" t="s">
        <v>0</v>
      </c>
      <c r="D6" s="127" t="s">
        <v>1</v>
      </c>
      <c r="E6" s="127" t="s">
        <v>2</v>
      </c>
      <c r="F6" s="127" t="s">
        <v>3</v>
      </c>
      <c r="G6" s="4" t="s">
        <v>4</v>
      </c>
      <c r="H6" s="5" t="s">
        <v>5</v>
      </c>
      <c r="I6" s="6" t="s">
        <v>6</v>
      </c>
      <c r="J6" s="7" t="s">
        <v>194</v>
      </c>
      <c r="K6" s="7" t="s">
        <v>7</v>
      </c>
      <c r="L6" s="7" t="s">
        <v>872</v>
      </c>
      <c r="M6" s="138"/>
      <c r="N6" s="3" t="s">
        <v>193</v>
      </c>
      <c r="O6" s="7" t="s">
        <v>194</v>
      </c>
      <c r="P6" s="7" t="s">
        <v>7</v>
      </c>
      <c r="Q6" s="7" t="s">
        <v>872</v>
      </c>
      <c r="R6" s="5"/>
      <c r="S6" s="8" t="s">
        <v>8</v>
      </c>
      <c r="U6" s="222" t="s">
        <v>758</v>
      </c>
      <c r="V6" s="222"/>
      <c r="W6" s="222"/>
      <c r="X6" s="222"/>
      <c r="Y6" s="222" t="s">
        <v>759</v>
      </c>
      <c r="Z6" s="222"/>
      <c r="AA6" s="222"/>
      <c r="AB6" s="222"/>
      <c r="AC6" s="49" t="s">
        <v>760</v>
      </c>
    </row>
    <row r="7" spans="1:29" ht="12.75">
      <c r="A7" s="98">
        <v>1</v>
      </c>
      <c r="B7" s="9"/>
      <c r="C7" s="149"/>
      <c r="D7" s="149"/>
      <c r="E7" s="149"/>
      <c r="F7" s="149"/>
      <c r="G7" s="11"/>
      <c r="H7" s="12"/>
      <c r="I7" s="13"/>
      <c r="J7" s="10"/>
      <c r="K7" s="10"/>
      <c r="L7" s="14"/>
      <c r="M7" s="142"/>
      <c r="N7" s="15"/>
      <c r="O7" s="10"/>
      <c r="P7" s="10"/>
      <c r="Q7" s="14"/>
      <c r="R7" s="139"/>
      <c r="S7" s="101">
        <f aca="true" t="shared" si="0" ref="S7:S38">COUNTA(I7,N7)</f>
        <v>0</v>
      </c>
      <c r="U7" s="48">
        <f>IF(M7="手",1,0)</f>
        <v>0</v>
      </c>
      <c r="V7" s="48">
        <f aca="true" t="shared" si="1" ref="V7:V38">IF(I7="","",VLOOKUP(I7,code,2,FALSE))</f>
      </c>
      <c r="W7" s="48">
        <f aca="true" t="shared" si="2" ref="W7:W38">IF(I7="","",VLOOKUP(I7,code,5,FALSE))</f>
      </c>
      <c r="X7" s="50">
        <f>IF(I7="","",IF(AND(V7="01T",U7=0),FIXED((J7*10000+K7*100+L7)/10000000,7),IF(AND(V7="01T",U7=1),FIXED((J7*10000+K7*100+L7*10)/10000000,6),IF(OR(V7="02F",V7="03C"),FIXED((J7*10000+K7*100+L7)/100000,5)))))</f>
      </c>
      <c r="Y7" s="48">
        <f>IF(R7="手",1,0)</f>
        <v>0</v>
      </c>
      <c r="Z7" s="48">
        <f aca="true" t="shared" si="3" ref="Z7:Z38">IF(N7="","",VLOOKUP(N7,code,2,FALSE))</f>
      </c>
      <c r="AA7" s="48">
        <f aca="true" t="shared" si="4" ref="AA7:AA38">IF(N7="","",VLOOKUP(N7,code,5,FALSE))</f>
      </c>
      <c r="AB7" s="50">
        <f>IF(N7="","",IF(AND(Z7="01T",Y7=0),FIXED((O7*10000+P7*100+Q7)/10000000,7),IF(AND(Z7="01T",Y7=1),FIXED((O7*10000+P7*100+Q7*10)/10000000,6),IF(OR(Z7="02F",Z7="03C"),FIXED((O7*10000+P7*100+Q7)/100000,5)))))</f>
      </c>
      <c r="AC7" s="47">
        <f>IF(B7="","",LENB(C7)+LENB(D7))</f>
      </c>
    </row>
    <row r="8" spans="1:29" ht="12.75">
      <c r="A8" s="99">
        <v>2</v>
      </c>
      <c r="B8" s="16"/>
      <c r="C8" s="150"/>
      <c r="D8" s="150"/>
      <c r="E8" s="150"/>
      <c r="F8" s="150"/>
      <c r="G8" s="18"/>
      <c r="H8" s="19"/>
      <c r="I8" s="20"/>
      <c r="J8" s="17"/>
      <c r="K8" s="17"/>
      <c r="L8" s="21"/>
      <c r="M8" s="143"/>
      <c r="N8" s="22"/>
      <c r="O8" s="17"/>
      <c r="P8" s="17"/>
      <c r="Q8" s="21"/>
      <c r="R8" s="140"/>
      <c r="S8" s="102">
        <f t="shared" si="0"/>
        <v>0</v>
      </c>
      <c r="U8" s="48">
        <f aca="true" t="shared" si="5" ref="U8:U71">IF(M8="手",1,0)</f>
        <v>0</v>
      </c>
      <c r="V8" s="48">
        <f t="shared" si="1"/>
      </c>
      <c r="W8" s="48">
        <f t="shared" si="2"/>
      </c>
      <c r="X8" s="50">
        <f aca="true" t="shared" si="6" ref="X8:X71">IF(I8="","",IF(AND(V8="01T",U8=0),FIXED((J8*10000+K8*100+L8)/10000000,7),IF(AND(V8="01T",U8=1),FIXED((J8*10000+K8*100+L8*10)/10000000,6),IF(OR(V8="02F",V8="03C"),FIXED((J8*10000+K8*100+L8)/100000,5)))))</f>
      </c>
      <c r="Y8" s="48">
        <f aca="true" t="shared" si="7" ref="Y8:Y71">IF(R8="手",1,0)</f>
        <v>0</v>
      </c>
      <c r="Z8" s="48">
        <f t="shared" si="3"/>
      </c>
      <c r="AA8" s="48">
        <f t="shared" si="4"/>
      </c>
      <c r="AB8" s="50">
        <f aca="true" t="shared" si="8" ref="AB8:AB71">IF(N8="","",IF(AND(Z8="01T",Y8=0),FIXED((O8*10000+P8*100+Q8)/10000000,7),IF(AND(Z8="01T",Y8=1),FIXED((O8*10000+P8*100+Q8*10)/10000000,6),IF(OR(Z8="02F",Z8="03C"),FIXED((O8*10000+P8*100+Q8)/100000,5)))))</f>
      </c>
      <c r="AC8" s="47">
        <f aca="true" t="shared" si="9" ref="AC8:AC71">IF(B8="","",LENB(C8)+LENB(D8))</f>
      </c>
    </row>
    <row r="9" spans="1:29" ht="12.75">
      <c r="A9" s="98">
        <v>3</v>
      </c>
      <c r="B9" s="16"/>
      <c r="C9" s="150"/>
      <c r="D9" s="150"/>
      <c r="E9" s="150"/>
      <c r="F9" s="150"/>
      <c r="G9" s="18"/>
      <c r="H9" s="19"/>
      <c r="I9" s="20"/>
      <c r="J9" s="17"/>
      <c r="K9" s="17"/>
      <c r="L9" s="21"/>
      <c r="M9" s="143"/>
      <c r="N9" s="22"/>
      <c r="O9" s="17"/>
      <c r="P9" s="17"/>
      <c r="Q9" s="21"/>
      <c r="R9" s="140"/>
      <c r="S9" s="102">
        <f t="shared" si="0"/>
        <v>0</v>
      </c>
      <c r="U9" s="48">
        <f t="shared" si="5"/>
        <v>0</v>
      </c>
      <c r="V9" s="48">
        <f t="shared" si="1"/>
      </c>
      <c r="W9" s="48">
        <f t="shared" si="2"/>
      </c>
      <c r="X9" s="50">
        <f t="shared" si="6"/>
      </c>
      <c r="Y9" s="48">
        <f t="shared" si="7"/>
        <v>0</v>
      </c>
      <c r="Z9" s="48">
        <f t="shared" si="3"/>
      </c>
      <c r="AA9" s="48">
        <f t="shared" si="4"/>
      </c>
      <c r="AB9" s="50">
        <f t="shared" si="8"/>
      </c>
      <c r="AC9" s="47">
        <f t="shared" si="9"/>
      </c>
    </row>
    <row r="10" spans="1:29" ht="12.75">
      <c r="A10" s="99">
        <v>4</v>
      </c>
      <c r="B10" s="16"/>
      <c r="C10" s="150"/>
      <c r="D10" s="150"/>
      <c r="E10" s="150"/>
      <c r="F10" s="150"/>
      <c r="G10" s="18"/>
      <c r="H10" s="19"/>
      <c r="I10" s="20"/>
      <c r="J10" s="17"/>
      <c r="K10" s="17"/>
      <c r="L10" s="21"/>
      <c r="M10" s="143"/>
      <c r="N10" s="22"/>
      <c r="O10" s="17"/>
      <c r="P10" s="17"/>
      <c r="Q10" s="21"/>
      <c r="R10" s="140"/>
      <c r="S10" s="102">
        <f t="shared" si="0"/>
        <v>0</v>
      </c>
      <c r="U10" s="48">
        <f t="shared" si="5"/>
        <v>0</v>
      </c>
      <c r="V10" s="48">
        <f t="shared" si="1"/>
      </c>
      <c r="W10" s="48">
        <f t="shared" si="2"/>
      </c>
      <c r="X10" s="50">
        <f t="shared" si="6"/>
      </c>
      <c r="Y10" s="48">
        <f t="shared" si="7"/>
        <v>0</v>
      </c>
      <c r="Z10" s="48">
        <f t="shared" si="3"/>
      </c>
      <c r="AA10" s="48">
        <f t="shared" si="4"/>
      </c>
      <c r="AB10" s="50">
        <f t="shared" si="8"/>
      </c>
      <c r="AC10" s="47">
        <f t="shared" si="9"/>
      </c>
    </row>
    <row r="11" spans="1:29" ht="12.75">
      <c r="A11" s="98">
        <v>5</v>
      </c>
      <c r="B11" s="16"/>
      <c r="C11" s="150"/>
      <c r="D11" s="150"/>
      <c r="E11" s="150"/>
      <c r="F11" s="150"/>
      <c r="G11" s="18"/>
      <c r="H11" s="19"/>
      <c r="I11" s="20"/>
      <c r="J11" s="17"/>
      <c r="K11" s="17"/>
      <c r="L11" s="21"/>
      <c r="M11" s="143"/>
      <c r="N11" s="22"/>
      <c r="O11" s="17"/>
      <c r="P11" s="17"/>
      <c r="Q11" s="21"/>
      <c r="R11" s="140"/>
      <c r="S11" s="102">
        <f t="shared" si="0"/>
        <v>0</v>
      </c>
      <c r="U11" s="48">
        <f t="shared" si="5"/>
        <v>0</v>
      </c>
      <c r="V11" s="48">
        <f t="shared" si="1"/>
      </c>
      <c r="W11" s="48">
        <f t="shared" si="2"/>
      </c>
      <c r="X11" s="50">
        <f t="shared" si="6"/>
      </c>
      <c r="Y11" s="48">
        <f t="shared" si="7"/>
        <v>0</v>
      </c>
      <c r="Z11" s="48">
        <f t="shared" si="3"/>
      </c>
      <c r="AA11" s="48">
        <f t="shared" si="4"/>
      </c>
      <c r="AB11" s="50">
        <f t="shared" si="8"/>
      </c>
      <c r="AC11" s="47">
        <f t="shared" si="9"/>
      </c>
    </row>
    <row r="12" spans="1:29" ht="12.75">
      <c r="A12" s="99">
        <v>6</v>
      </c>
      <c r="B12" s="16"/>
      <c r="C12" s="150"/>
      <c r="D12" s="150"/>
      <c r="E12" s="150"/>
      <c r="F12" s="150"/>
      <c r="G12" s="18"/>
      <c r="H12" s="19"/>
      <c r="I12" s="20"/>
      <c r="J12" s="17"/>
      <c r="K12" s="17"/>
      <c r="L12" s="21"/>
      <c r="M12" s="143"/>
      <c r="N12" s="22"/>
      <c r="O12" s="17"/>
      <c r="P12" s="17"/>
      <c r="Q12" s="21"/>
      <c r="R12" s="140"/>
      <c r="S12" s="102">
        <f t="shared" si="0"/>
        <v>0</v>
      </c>
      <c r="U12" s="48">
        <f t="shared" si="5"/>
        <v>0</v>
      </c>
      <c r="V12" s="48">
        <f t="shared" si="1"/>
      </c>
      <c r="W12" s="48">
        <f t="shared" si="2"/>
      </c>
      <c r="X12" s="50">
        <f t="shared" si="6"/>
      </c>
      <c r="Y12" s="48">
        <f t="shared" si="7"/>
        <v>0</v>
      </c>
      <c r="Z12" s="48">
        <f t="shared" si="3"/>
      </c>
      <c r="AA12" s="48">
        <f t="shared" si="4"/>
      </c>
      <c r="AB12" s="50">
        <f t="shared" si="8"/>
      </c>
      <c r="AC12" s="47">
        <f t="shared" si="9"/>
      </c>
    </row>
    <row r="13" spans="1:29" ht="12.75">
      <c r="A13" s="98">
        <v>7</v>
      </c>
      <c r="B13" s="16"/>
      <c r="C13" s="150"/>
      <c r="D13" s="150"/>
      <c r="E13" s="150"/>
      <c r="F13" s="150"/>
      <c r="G13" s="18"/>
      <c r="H13" s="19"/>
      <c r="I13" s="20"/>
      <c r="J13" s="17"/>
      <c r="K13" s="17"/>
      <c r="L13" s="21"/>
      <c r="M13" s="143"/>
      <c r="N13" s="22"/>
      <c r="O13" s="17"/>
      <c r="P13" s="17"/>
      <c r="Q13" s="21"/>
      <c r="R13" s="140"/>
      <c r="S13" s="102">
        <f t="shared" si="0"/>
        <v>0</v>
      </c>
      <c r="U13" s="48">
        <f t="shared" si="5"/>
        <v>0</v>
      </c>
      <c r="V13" s="48">
        <f t="shared" si="1"/>
      </c>
      <c r="W13" s="48">
        <f t="shared" si="2"/>
      </c>
      <c r="X13" s="50">
        <f t="shared" si="6"/>
      </c>
      <c r="Y13" s="48">
        <f t="shared" si="7"/>
        <v>0</v>
      </c>
      <c r="Z13" s="48">
        <f t="shared" si="3"/>
      </c>
      <c r="AA13" s="48">
        <f t="shared" si="4"/>
      </c>
      <c r="AB13" s="50">
        <f t="shared" si="8"/>
      </c>
      <c r="AC13" s="47">
        <f t="shared" si="9"/>
      </c>
    </row>
    <row r="14" spans="1:29" ht="12.75">
      <c r="A14" s="99">
        <v>8</v>
      </c>
      <c r="B14" s="16"/>
      <c r="C14" s="150"/>
      <c r="D14" s="150"/>
      <c r="E14" s="150"/>
      <c r="F14" s="150"/>
      <c r="G14" s="18"/>
      <c r="H14" s="19"/>
      <c r="I14" s="20"/>
      <c r="J14" s="17"/>
      <c r="K14" s="17"/>
      <c r="L14" s="21"/>
      <c r="M14" s="143"/>
      <c r="N14" s="22"/>
      <c r="O14" s="17"/>
      <c r="P14" s="17"/>
      <c r="Q14" s="21"/>
      <c r="R14" s="140"/>
      <c r="S14" s="102">
        <f t="shared" si="0"/>
        <v>0</v>
      </c>
      <c r="U14" s="48">
        <f t="shared" si="5"/>
        <v>0</v>
      </c>
      <c r="V14" s="48">
        <f t="shared" si="1"/>
      </c>
      <c r="W14" s="48">
        <f t="shared" si="2"/>
      </c>
      <c r="X14" s="50">
        <f t="shared" si="6"/>
      </c>
      <c r="Y14" s="48">
        <f t="shared" si="7"/>
        <v>0</v>
      </c>
      <c r="Z14" s="48">
        <f t="shared" si="3"/>
      </c>
      <c r="AA14" s="48">
        <f t="shared" si="4"/>
      </c>
      <c r="AB14" s="50">
        <f t="shared" si="8"/>
      </c>
      <c r="AC14" s="47">
        <f t="shared" si="9"/>
      </c>
    </row>
    <row r="15" spans="1:29" ht="12.75">
      <c r="A15" s="98">
        <v>9</v>
      </c>
      <c r="B15" s="16"/>
      <c r="C15" s="150"/>
      <c r="D15" s="150"/>
      <c r="E15" s="150"/>
      <c r="F15" s="150"/>
      <c r="G15" s="18"/>
      <c r="H15" s="19"/>
      <c r="I15" s="20"/>
      <c r="J15" s="17"/>
      <c r="K15" s="17"/>
      <c r="L15" s="21"/>
      <c r="M15" s="143"/>
      <c r="N15" s="22"/>
      <c r="O15" s="17"/>
      <c r="P15" s="17"/>
      <c r="Q15" s="21"/>
      <c r="R15" s="140"/>
      <c r="S15" s="102">
        <f t="shared" si="0"/>
        <v>0</v>
      </c>
      <c r="U15" s="48">
        <f t="shared" si="5"/>
        <v>0</v>
      </c>
      <c r="V15" s="48">
        <f t="shared" si="1"/>
      </c>
      <c r="W15" s="48">
        <f t="shared" si="2"/>
      </c>
      <c r="X15" s="50">
        <f t="shared" si="6"/>
      </c>
      <c r="Y15" s="48">
        <f t="shared" si="7"/>
        <v>0</v>
      </c>
      <c r="Z15" s="48">
        <f t="shared" si="3"/>
      </c>
      <c r="AA15" s="48">
        <f t="shared" si="4"/>
      </c>
      <c r="AB15" s="50">
        <f t="shared" si="8"/>
      </c>
      <c r="AC15" s="47">
        <f t="shared" si="9"/>
      </c>
    </row>
    <row r="16" spans="1:29" ht="12.75">
      <c r="A16" s="99">
        <v>10</v>
      </c>
      <c r="B16" s="16"/>
      <c r="C16" s="150"/>
      <c r="D16" s="150"/>
      <c r="E16" s="150"/>
      <c r="F16" s="150"/>
      <c r="G16" s="18"/>
      <c r="H16" s="19"/>
      <c r="I16" s="20"/>
      <c r="J16" s="17"/>
      <c r="K16" s="17"/>
      <c r="L16" s="21"/>
      <c r="M16" s="143"/>
      <c r="N16" s="22"/>
      <c r="O16" s="17"/>
      <c r="P16" s="17"/>
      <c r="Q16" s="21"/>
      <c r="R16" s="140"/>
      <c r="S16" s="102">
        <f t="shared" si="0"/>
        <v>0</v>
      </c>
      <c r="U16" s="48">
        <f t="shared" si="5"/>
        <v>0</v>
      </c>
      <c r="V16" s="48">
        <f t="shared" si="1"/>
      </c>
      <c r="W16" s="48">
        <f t="shared" si="2"/>
      </c>
      <c r="X16" s="50">
        <f t="shared" si="6"/>
      </c>
      <c r="Y16" s="48">
        <f t="shared" si="7"/>
        <v>0</v>
      </c>
      <c r="Z16" s="48">
        <f t="shared" si="3"/>
      </c>
      <c r="AA16" s="48">
        <f t="shared" si="4"/>
      </c>
      <c r="AB16" s="50">
        <f t="shared" si="8"/>
      </c>
      <c r="AC16" s="47">
        <f t="shared" si="9"/>
      </c>
    </row>
    <row r="17" spans="1:29" ht="12.75">
      <c r="A17" s="98">
        <v>11</v>
      </c>
      <c r="B17" s="16"/>
      <c r="C17" s="150"/>
      <c r="D17" s="150"/>
      <c r="E17" s="150"/>
      <c r="F17" s="150"/>
      <c r="G17" s="18"/>
      <c r="H17" s="19"/>
      <c r="I17" s="20"/>
      <c r="J17" s="17"/>
      <c r="K17" s="17"/>
      <c r="L17" s="21"/>
      <c r="M17" s="143"/>
      <c r="N17" s="22"/>
      <c r="O17" s="17"/>
      <c r="P17" s="17"/>
      <c r="Q17" s="21"/>
      <c r="R17" s="140"/>
      <c r="S17" s="102">
        <f t="shared" si="0"/>
        <v>0</v>
      </c>
      <c r="U17" s="48">
        <f t="shared" si="5"/>
        <v>0</v>
      </c>
      <c r="V17" s="48">
        <f t="shared" si="1"/>
      </c>
      <c r="W17" s="48">
        <f t="shared" si="2"/>
      </c>
      <c r="X17" s="50">
        <f t="shared" si="6"/>
      </c>
      <c r="Y17" s="48">
        <f t="shared" si="7"/>
        <v>0</v>
      </c>
      <c r="Z17" s="48">
        <f t="shared" si="3"/>
      </c>
      <c r="AA17" s="48">
        <f t="shared" si="4"/>
      </c>
      <c r="AB17" s="50">
        <f t="shared" si="8"/>
      </c>
      <c r="AC17" s="47">
        <f t="shared" si="9"/>
      </c>
    </row>
    <row r="18" spans="1:29" ht="12.75">
      <c r="A18" s="99">
        <v>12</v>
      </c>
      <c r="B18" s="16"/>
      <c r="C18" s="150"/>
      <c r="D18" s="150"/>
      <c r="E18" s="150"/>
      <c r="F18" s="150"/>
      <c r="G18" s="18"/>
      <c r="H18" s="19"/>
      <c r="I18" s="20"/>
      <c r="J18" s="17"/>
      <c r="K18" s="17"/>
      <c r="L18" s="21"/>
      <c r="M18" s="143"/>
      <c r="N18" s="22"/>
      <c r="O18" s="17"/>
      <c r="P18" s="17"/>
      <c r="Q18" s="21"/>
      <c r="R18" s="140"/>
      <c r="S18" s="102">
        <f t="shared" si="0"/>
        <v>0</v>
      </c>
      <c r="U18" s="48">
        <f t="shared" si="5"/>
        <v>0</v>
      </c>
      <c r="V18" s="48">
        <f t="shared" si="1"/>
      </c>
      <c r="W18" s="48">
        <f t="shared" si="2"/>
      </c>
      <c r="X18" s="50">
        <f t="shared" si="6"/>
      </c>
      <c r="Y18" s="48">
        <f t="shared" si="7"/>
        <v>0</v>
      </c>
      <c r="Z18" s="48">
        <f t="shared" si="3"/>
      </c>
      <c r="AA18" s="48">
        <f t="shared" si="4"/>
      </c>
      <c r="AB18" s="50">
        <f t="shared" si="8"/>
      </c>
      <c r="AC18" s="47">
        <f t="shared" si="9"/>
      </c>
    </row>
    <row r="19" spans="1:29" ht="12.75">
      <c r="A19" s="98">
        <v>13</v>
      </c>
      <c r="B19" s="16"/>
      <c r="C19" s="150"/>
      <c r="D19" s="150"/>
      <c r="E19" s="150"/>
      <c r="F19" s="150"/>
      <c r="G19" s="18"/>
      <c r="H19" s="19"/>
      <c r="I19" s="20"/>
      <c r="J19" s="17"/>
      <c r="K19" s="17"/>
      <c r="L19" s="21"/>
      <c r="M19" s="143"/>
      <c r="N19" s="22"/>
      <c r="O19" s="17"/>
      <c r="P19" s="17"/>
      <c r="Q19" s="21"/>
      <c r="R19" s="140"/>
      <c r="S19" s="102">
        <f t="shared" si="0"/>
        <v>0</v>
      </c>
      <c r="U19" s="48">
        <f t="shared" si="5"/>
        <v>0</v>
      </c>
      <c r="V19" s="48">
        <f t="shared" si="1"/>
      </c>
      <c r="W19" s="48">
        <f t="shared" si="2"/>
      </c>
      <c r="X19" s="50">
        <f t="shared" si="6"/>
      </c>
      <c r="Y19" s="48">
        <f t="shared" si="7"/>
        <v>0</v>
      </c>
      <c r="Z19" s="48">
        <f t="shared" si="3"/>
      </c>
      <c r="AA19" s="48">
        <f t="shared" si="4"/>
      </c>
      <c r="AB19" s="50">
        <f t="shared" si="8"/>
      </c>
      <c r="AC19" s="47">
        <f t="shared" si="9"/>
      </c>
    </row>
    <row r="20" spans="1:29" ht="12.75">
      <c r="A20" s="99">
        <v>14</v>
      </c>
      <c r="B20" s="16"/>
      <c r="C20" s="150"/>
      <c r="D20" s="150"/>
      <c r="E20" s="150"/>
      <c r="F20" s="150"/>
      <c r="G20" s="18"/>
      <c r="H20" s="19"/>
      <c r="I20" s="20"/>
      <c r="J20" s="17"/>
      <c r="K20" s="17"/>
      <c r="L20" s="21"/>
      <c r="M20" s="143"/>
      <c r="N20" s="22"/>
      <c r="O20" s="17"/>
      <c r="P20" s="17"/>
      <c r="Q20" s="21"/>
      <c r="R20" s="140"/>
      <c r="S20" s="102">
        <f t="shared" si="0"/>
        <v>0</v>
      </c>
      <c r="U20" s="48">
        <f t="shared" si="5"/>
        <v>0</v>
      </c>
      <c r="V20" s="48">
        <f t="shared" si="1"/>
      </c>
      <c r="W20" s="48">
        <f t="shared" si="2"/>
      </c>
      <c r="X20" s="50">
        <f t="shared" si="6"/>
      </c>
      <c r="Y20" s="48">
        <f t="shared" si="7"/>
        <v>0</v>
      </c>
      <c r="Z20" s="48">
        <f t="shared" si="3"/>
      </c>
      <c r="AA20" s="48">
        <f t="shared" si="4"/>
      </c>
      <c r="AB20" s="50">
        <f t="shared" si="8"/>
      </c>
      <c r="AC20" s="47">
        <f t="shared" si="9"/>
      </c>
    </row>
    <row r="21" spans="1:29" ht="12.75">
      <c r="A21" s="98">
        <v>15</v>
      </c>
      <c r="B21" s="16"/>
      <c r="C21" s="150"/>
      <c r="D21" s="150"/>
      <c r="E21" s="149"/>
      <c r="F21" s="149"/>
      <c r="G21" s="11"/>
      <c r="H21" s="19"/>
      <c r="I21" s="20"/>
      <c r="J21" s="17"/>
      <c r="K21" s="17"/>
      <c r="L21" s="21"/>
      <c r="M21" s="143"/>
      <c r="N21" s="22"/>
      <c r="O21" s="17"/>
      <c r="P21" s="17"/>
      <c r="Q21" s="21"/>
      <c r="R21" s="140"/>
      <c r="S21" s="102">
        <f t="shared" si="0"/>
        <v>0</v>
      </c>
      <c r="U21" s="48">
        <f t="shared" si="5"/>
        <v>0</v>
      </c>
      <c r="V21" s="48">
        <f t="shared" si="1"/>
      </c>
      <c r="W21" s="48">
        <f t="shared" si="2"/>
      </c>
      <c r="X21" s="50">
        <f t="shared" si="6"/>
      </c>
      <c r="Y21" s="48">
        <f t="shared" si="7"/>
        <v>0</v>
      </c>
      <c r="Z21" s="48">
        <f t="shared" si="3"/>
      </c>
      <c r="AA21" s="48">
        <f t="shared" si="4"/>
      </c>
      <c r="AB21" s="50">
        <f t="shared" si="8"/>
      </c>
      <c r="AC21" s="47">
        <f t="shared" si="9"/>
      </c>
    </row>
    <row r="22" spans="1:29" ht="12.75">
      <c r="A22" s="99">
        <v>16</v>
      </c>
      <c r="B22" s="16"/>
      <c r="C22" s="150"/>
      <c r="D22" s="150"/>
      <c r="E22" s="150"/>
      <c r="F22" s="150"/>
      <c r="G22" s="18"/>
      <c r="H22" s="19"/>
      <c r="I22" s="20"/>
      <c r="J22" s="17"/>
      <c r="K22" s="17"/>
      <c r="L22" s="21"/>
      <c r="M22" s="143"/>
      <c r="N22" s="22"/>
      <c r="O22" s="17"/>
      <c r="P22" s="17"/>
      <c r="Q22" s="21"/>
      <c r="R22" s="140"/>
      <c r="S22" s="102">
        <f t="shared" si="0"/>
        <v>0</v>
      </c>
      <c r="U22" s="48">
        <f t="shared" si="5"/>
        <v>0</v>
      </c>
      <c r="V22" s="48">
        <f t="shared" si="1"/>
      </c>
      <c r="W22" s="48">
        <f t="shared" si="2"/>
      </c>
      <c r="X22" s="50">
        <f t="shared" si="6"/>
      </c>
      <c r="Y22" s="48">
        <f t="shared" si="7"/>
        <v>0</v>
      </c>
      <c r="Z22" s="48">
        <f t="shared" si="3"/>
      </c>
      <c r="AA22" s="48">
        <f t="shared" si="4"/>
      </c>
      <c r="AB22" s="50">
        <f t="shared" si="8"/>
      </c>
      <c r="AC22" s="47">
        <f t="shared" si="9"/>
      </c>
    </row>
    <row r="23" spans="1:29" ht="12.75">
      <c r="A23" s="98">
        <v>17</v>
      </c>
      <c r="B23" s="16"/>
      <c r="C23" s="150"/>
      <c r="D23" s="150"/>
      <c r="E23" s="150"/>
      <c r="F23" s="150"/>
      <c r="G23" s="18"/>
      <c r="H23" s="19"/>
      <c r="I23" s="20"/>
      <c r="J23" s="17"/>
      <c r="K23" s="17"/>
      <c r="L23" s="21"/>
      <c r="M23" s="143"/>
      <c r="N23" s="22"/>
      <c r="O23" s="17"/>
      <c r="P23" s="17"/>
      <c r="Q23" s="21"/>
      <c r="R23" s="140"/>
      <c r="S23" s="102">
        <f t="shared" si="0"/>
        <v>0</v>
      </c>
      <c r="U23" s="48">
        <f t="shared" si="5"/>
        <v>0</v>
      </c>
      <c r="V23" s="48">
        <f t="shared" si="1"/>
      </c>
      <c r="W23" s="48">
        <f t="shared" si="2"/>
      </c>
      <c r="X23" s="50">
        <f t="shared" si="6"/>
      </c>
      <c r="Y23" s="48">
        <f t="shared" si="7"/>
        <v>0</v>
      </c>
      <c r="Z23" s="48">
        <f t="shared" si="3"/>
      </c>
      <c r="AA23" s="48">
        <f t="shared" si="4"/>
      </c>
      <c r="AB23" s="50">
        <f t="shared" si="8"/>
      </c>
      <c r="AC23" s="47">
        <f t="shared" si="9"/>
      </c>
    </row>
    <row r="24" spans="1:29" ht="12.75">
      <c r="A24" s="99">
        <v>18</v>
      </c>
      <c r="B24" s="16"/>
      <c r="C24" s="150"/>
      <c r="D24" s="150"/>
      <c r="E24" s="150"/>
      <c r="F24" s="150"/>
      <c r="G24" s="18"/>
      <c r="H24" s="19"/>
      <c r="I24" s="20"/>
      <c r="J24" s="17"/>
      <c r="K24" s="17"/>
      <c r="L24" s="21"/>
      <c r="M24" s="143"/>
      <c r="N24" s="22"/>
      <c r="O24" s="17"/>
      <c r="P24" s="17"/>
      <c r="Q24" s="21"/>
      <c r="R24" s="140"/>
      <c r="S24" s="102">
        <f t="shared" si="0"/>
        <v>0</v>
      </c>
      <c r="U24" s="48">
        <f t="shared" si="5"/>
        <v>0</v>
      </c>
      <c r="V24" s="48">
        <f t="shared" si="1"/>
      </c>
      <c r="W24" s="48">
        <f t="shared" si="2"/>
      </c>
      <c r="X24" s="50">
        <f t="shared" si="6"/>
      </c>
      <c r="Y24" s="48">
        <f t="shared" si="7"/>
        <v>0</v>
      </c>
      <c r="Z24" s="48">
        <f t="shared" si="3"/>
      </c>
      <c r="AA24" s="48">
        <f t="shared" si="4"/>
      </c>
      <c r="AB24" s="50">
        <f t="shared" si="8"/>
      </c>
      <c r="AC24" s="47">
        <f t="shared" si="9"/>
      </c>
    </row>
    <row r="25" spans="1:29" ht="12.75">
      <c r="A25" s="98">
        <v>19</v>
      </c>
      <c r="B25" s="16"/>
      <c r="C25" s="150"/>
      <c r="D25" s="150"/>
      <c r="E25" s="150"/>
      <c r="F25" s="150"/>
      <c r="G25" s="18"/>
      <c r="H25" s="19"/>
      <c r="I25" s="20"/>
      <c r="J25" s="17"/>
      <c r="K25" s="17"/>
      <c r="L25" s="21"/>
      <c r="M25" s="143"/>
      <c r="N25" s="22"/>
      <c r="O25" s="17"/>
      <c r="P25" s="17"/>
      <c r="Q25" s="21"/>
      <c r="R25" s="140"/>
      <c r="S25" s="102">
        <f t="shared" si="0"/>
        <v>0</v>
      </c>
      <c r="U25" s="48">
        <f t="shared" si="5"/>
        <v>0</v>
      </c>
      <c r="V25" s="48">
        <f t="shared" si="1"/>
      </c>
      <c r="W25" s="48">
        <f t="shared" si="2"/>
      </c>
      <c r="X25" s="50">
        <f t="shared" si="6"/>
      </c>
      <c r="Y25" s="48">
        <f t="shared" si="7"/>
        <v>0</v>
      </c>
      <c r="Z25" s="48">
        <f t="shared" si="3"/>
      </c>
      <c r="AA25" s="48">
        <f t="shared" si="4"/>
      </c>
      <c r="AB25" s="50">
        <f t="shared" si="8"/>
      </c>
      <c r="AC25" s="47">
        <f t="shared" si="9"/>
      </c>
    </row>
    <row r="26" spans="1:29" ht="12.75">
      <c r="A26" s="99">
        <v>20</v>
      </c>
      <c r="B26" s="16"/>
      <c r="C26" s="150"/>
      <c r="D26" s="150"/>
      <c r="E26" s="150"/>
      <c r="F26" s="150"/>
      <c r="G26" s="18"/>
      <c r="H26" s="19"/>
      <c r="I26" s="20"/>
      <c r="J26" s="17"/>
      <c r="K26" s="17"/>
      <c r="L26" s="21"/>
      <c r="M26" s="143"/>
      <c r="N26" s="22"/>
      <c r="O26" s="17"/>
      <c r="P26" s="17"/>
      <c r="Q26" s="21"/>
      <c r="R26" s="140"/>
      <c r="S26" s="102">
        <f t="shared" si="0"/>
        <v>0</v>
      </c>
      <c r="U26" s="48">
        <f t="shared" si="5"/>
        <v>0</v>
      </c>
      <c r="V26" s="48">
        <f t="shared" si="1"/>
      </c>
      <c r="W26" s="48">
        <f t="shared" si="2"/>
      </c>
      <c r="X26" s="50">
        <f t="shared" si="6"/>
      </c>
      <c r="Y26" s="48">
        <f t="shared" si="7"/>
        <v>0</v>
      </c>
      <c r="Z26" s="48">
        <f t="shared" si="3"/>
      </c>
      <c r="AA26" s="48">
        <f t="shared" si="4"/>
      </c>
      <c r="AB26" s="50">
        <f t="shared" si="8"/>
      </c>
      <c r="AC26" s="47">
        <f t="shared" si="9"/>
      </c>
    </row>
    <row r="27" spans="1:29" ht="12.75">
      <c r="A27" s="98">
        <v>21</v>
      </c>
      <c r="B27" s="16"/>
      <c r="C27" s="150"/>
      <c r="D27" s="150"/>
      <c r="E27" s="149"/>
      <c r="F27" s="149"/>
      <c r="G27" s="11"/>
      <c r="H27" s="19"/>
      <c r="I27" s="20"/>
      <c r="J27" s="17"/>
      <c r="K27" s="17"/>
      <c r="L27" s="21"/>
      <c r="M27" s="143"/>
      <c r="N27" s="22"/>
      <c r="O27" s="17"/>
      <c r="P27" s="17"/>
      <c r="Q27" s="21"/>
      <c r="R27" s="140"/>
      <c r="S27" s="102">
        <f t="shared" si="0"/>
        <v>0</v>
      </c>
      <c r="U27" s="48">
        <f t="shared" si="5"/>
        <v>0</v>
      </c>
      <c r="V27" s="48">
        <f t="shared" si="1"/>
      </c>
      <c r="W27" s="48">
        <f t="shared" si="2"/>
      </c>
      <c r="X27" s="50">
        <f t="shared" si="6"/>
      </c>
      <c r="Y27" s="48">
        <f t="shared" si="7"/>
        <v>0</v>
      </c>
      <c r="Z27" s="48">
        <f t="shared" si="3"/>
      </c>
      <c r="AA27" s="48">
        <f t="shared" si="4"/>
      </c>
      <c r="AB27" s="50">
        <f t="shared" si="8"/>
      </c>
      <c r="AC27" s="47">
        <f t="shared" si="9"/>
      </c>
    </row>
    <row r="28" spans="1:29" ht="12.75">
      <c r="A28" s="99">
        <v>22</v>
      </c>
      <c r="B28" s="16"/>
      <c r="C28" s="150"/>
      <c r="D28" s="150"/>
      <c r="E28" s="150"/>
      <c r="F28" s="150"/>
      <c r="G28" s="18"/>
      <c r="H28" s="19"/>
      <c r="I28" s="20"/>
      <c r="J28" s="17"/>
      <c r="K28" s="17"/>
      <c r="L28" s="21"/>
      <c r="M28" s="143"/>
      <c r="N28" s="22"/>
      <c r="O28" s="17"/>
      <c r="P28" s="17"/>
      <c r="Q28" s="21"/>
      <c r="R28" s="140"/>
      <c r="S28" s="102">
        <f t="shared" si="0"/>
        <v>0</v>
      </c>
      <c r="U28" s="48">
        <f t="shared" si="5"/>
        <v>0</v>
      </c>
      <c r="V28" s="48">
        <f t="shared" si="1"/>
      </c>
      <c r="W28" s="48">
        <f t="shared" si="2"/>
      </c>
      <c r="X28" s="50">
        <f t="shared" si="6"/>
      </c>
      <c r="Y28" s="48">
        <f t="shared" si="7"/>
        <v>0</v>
      </c>
      <c r="Z28" s="48">
        <f t="shared" si="3"/>
      </c>
      <c r="AA28" s="48">
        <f t="shared" si="4"/>
      </c>
      <c r="AB28" s="50">
        <f t="shared" si="8"/>
      </c>
      <c r="AC28" s="47">
        <f t="shared" si="9"/>
      </c>
    </row>
    <row r="29" spans="1:29" ht="12.75">
      <c r="A29" s="98">
        <v>23</v>
      </c>
      <c r="B29" s="16"/>
      <c r="C29" s="150"/>
      <c r="D29" s="150"/>
      <c r="E29" s="150"/>
      <c r="F29" s="150"/>
      <c r="G29" s="18"/>
      <c r="H29" s="19"/>
      <c r="I29" s="20"/>
      <c r="J29" s="17"/>
      <c r="K29" s="17"/>
      <c r="L29" s="21"/>
      <c r="M29" s="143"/>
      <c r="N29" s="22"/>
      <c r="O29" s="17"/>
      <c r="P29" s="17"/>
      <c r="Q29" s="21"/>
      <c r="R29" s="140"/>
      <c r="S29" s="102">
        <f t="shared" si="0"/>
        <v>0</v>
      </c>
      <c r="U29" s="48">
        <f t="shared" si="5"/>
        <v>0</v>
      </c>
      <c r="V29" s="48">
        <f t="shared" si="1"/>
      </c>
      <c r="W29" s="48">
        <f t="shared" si="2"/>
      </c>
      <c r="X29" s="50">
        <f t="shared" si="6"/>
      </c>
      <c r="Y29" s="48">
        <f t="shared" si="7"/>
        <v>0</v>
      </c>
      <c r="Z29" s="48">
        <f t="shared" si="3"/>
      </c>
      <c r="AA29" s="48">
        <f t="shared" si="4"/>
      </c>
      <c r="AB29" s="50">
        <f t="shared" si="8"/>
      </c>
      <c r="AC29" s="47">
        <f t="shared" si="9"/>
      </c>
    </row>
    <row r="30" spans="1:29" ht="12.75">
      <c r="A30" s="99">
        <v>24</v>
      </c>
      <c r="B30" s="16"/>
      <c r="C30" s="150"/>
      <c r="D30" s="150"/>
      <c r="E30" s="150"/>
      <c r="F30" s="150"/>
      <c r="G30" s="18"/>
      <c r="H30" s="19"/>
      <c r="I30" s="20"/>
      <c r="J30" s="17"/>
      <c r="K30" s="17"/>
      <c r="L30" s="21"/>
      <c r="M30" s="143"/>
      <c r="N30" s="22"/>
      <c r="O30" s="17"/>
      <c r="P30" s="17"/>
      <c r="Q30" s="21"/>
      <c r="R30" s="140"/>
      <c r="S30" s="102">
        <f t="shared" si="0"/>
        <v>0</v>
      </c>
      <c r="U30" s="48">
        <f t="shared" si="5"/>
        <v>0</v>
      </c>
      <c r="V30" s="48">
        <f t="shared" si="1"/>
      </c>
      <c r="W30" s="48">
        <f t="shared" si="2"/>
      </c>
      <c r="X30" s="50">
        <f t="shared" si="6"/>
      </c>
      <c r="Y30" s="48">
        <f t="shared" si="7"/>
        <v>0</v>
      </c>
      <c r="Z30" s="48">
        <f t="shared" si="3"/>
      </c>
      <c r="AA30" s="48">
        <f t="shared" si="4"/>
      </c>
      <c r="AB30" s="50">
        <f t="shared" si="8"/>
      </c>
      <c r="AC30" s="47">
        <f t="shared" si="9"/>
      </c>
    </row>
    <row r="31" spans="1:29" ht="12.75">
      <c r="A31" s="98">
        <v>25</v>
      </c>
      <c r="B31" s="16"/>
      <c r="C31" s="150"/>
      <c r="D31" s="150"/>
      <c r="E31" s="150"/>
      <c r="F31" s="150"/>
      <c r="G31" s="18"/>
      <c r="H31" s="19"/>
      <c r="I31" s="20"/>
      <c r="J31" s="17"/>
      <c r="K31" s="17"/>
      <c r="L31" s="21"/>
      <c r="M31" s="143"/>
      <c r="N31" s="22"/>
      <c r="O31" s="17"/>
      <c r="P31" s="17"/>
      <c r="Q31" s="21"/>
      <c r="R31" s="140"/>
      <c r="S31" s="102">
        <f t="shared" si="0"/>
        <v>0</v>
      </c>
      <c r="U31" s="48">
        <f t="shared" si="5"/>
        <v>0</v>
      </c>
      <c r="V31" s="48">
        <f t="shared" si="1"/>
      </c>
      <c r="W31" s="48">
        <f t="shared" si="2"/>
      </c>
      <c r="X31" s="50">
        <f t="shared" si="6"/>
      </c>
      <c r="Y31" s="48">
        <f t="shared" si="7"/>
        <v>0</v>
      </c>
      <c r="Z31" s="48">
        <f t="shared" si="3"/>
      </c>
      <c r="AA31" s="48">
        <f t="shared" si="4"/>
      </c>
      <c r="AB31" s="50">
        <f t="shared" si="8"/>
      </c>
      <c r="AC31" s="47">
        <f t="shared" si="9"/>
      </c>
    </row>
    <row r="32" spans="1:29" ht="12.75">
      <c r="A32" s="99">
        <v>26</v>
      </c>
      <c r="B32" s="16"/>
      <c r="C32" s="150"/>
      <c r="D32" s="150"/>
      <c r="E32" s="150"/>
      <c r="F32" s="150"/>
      <c r="G32" s="18"/>
      <c r="H32" s="19"/>
      <c r="I32" s="20"/>
      <c r="J32" s="17"/>
      <c r="K32" s="17"/>
      <c r="L32" s="21"/>
      <c r="M32" s="143"/>
      <c r="N32" s="22"/>
      <c r="O32" s="17"/>
      <c r="P32" s="17"/>
      <c r="Q32" s="21"/>
      <c r="R32" s="140"/>
      <c r="S32" s="102">
        <f t="shared" si="0"/>
        <v>0</v>
      </c>
      <c r="U32" s="48">
        <f t="shared" si="5"/>
        <v>0</v>
      </c>
      <c r="V32" s="48">
        <f t="shared" si="1"/>
      </c>
      <c r="W32" s="48">
        <f t="shared" si="2"/>
      </c>
      <c r="X32" s="50">
        <f t="shared" si="6"/>
      </c>
      <c r="Y32" s="48">
        <f t="shared" si="7"/>
        <v>0</v>
      </c>
      <c r="Z32" s="48">
        <f t="shared" si="3"/>
      </c>
      <c r="AA32" s="48">
        <f t="shared" si="4"/>
      </c>
      <c r="AB32" s="50">
        <f t="shared" si="8"/>
      </c>
      <c r="AC32" s="47">
        <f t="shared" si="9"/>
      </c>
    </row>
    <row r="33" spans="1:29" ht="12.75">
      <c r="A33" s="98">
        <v>27</v>
      </c>
      <c r="B33" s="16"/>
      <c r="C33" s="150"/>
      <c r="D33" s="150"/>
      <c r="E33" s="150"/>
      <c r="F33" s="150"/>
      <c r="G33" s="18"/>
      <c r="H33" s="19"/>
      <c r="I33" s="20"/>
      <c r="J33" s="17"/>
      <c r="K33" s="17"/>
      <c r="L33" s="21"/>
      <c r="M33" s="143"/>
      <c r="N33" s="22"/>
      <c r="O33" s="17"/>
      <c r="P33" s="17"/>
      <c r="Q33" s="21"/>
      <c r="R33" s="140"/>
      <c r="S33" s="102">
        <f t="shared" si="0"/>
        <v>0</v>
      </c>
      <c r="U33" s="48">
        <f t="shared" si="5"/>
        <v>0</v>
      </c>
      <c r="V33" s="48">
        <f t="shared" si="1"/>
      </c>
      <c r="W33" s="48">
        <f t="shared" si="2"/>
      </c>
      <c r="X33" s="50">
        <f t="shared" si="6"/>
      </c>
      <c r="Y33" s="48">
        <f t="shared" si="7"/>
        <v>0</v>
      </c>
      <c r="Z33" s="48">
        <f t="shared" si="3"/>
      </c>
      <c r="AA33" s="48">
        <f t="shared" si="4"/>
      </c>
      <c r="AB33" s="50">
        <f t="shared" si="8"/>
      </c>
      <c r="AC33" s="47">
        <f t="shared" si="9"/>
      </c>
    </row>
    <row r="34" spans="1:29" ht="12.75">
      <c r="A34" s="99">
        <v>28</v>
      </c>
      <c r="B34" s="16"/>
      <c r="C34" s="150"/>
      <c r="D34" s="150"/>
      <c r="E34" s="150"/>
      <c r="F34" s="150"/>
      <c r="G34" s="18"/>
      <c r="H34" s="19"/>
      <c r="I34" s="20"/>
      <c r="J34" s="17"/>
      <c r="K34" s="17"/>
      <c r="L34" s="21"/>
      <c r="M34" s="143"/>
      <c r="N34" s="22"/>
      <c r="O34" s="17"/>
      <c r="P34" s="17"/>
      <c r="Q34" s="21"/>
      <c r="R34" s="140"/>
      <c r="S34" s="102">
        <f t="shared" si="0"/>
        <v>0</v>
      </c>
      <c r="U34" s="48">
        <f t="shared" si="5"/>
        <v>0</v>
      </c>
      <c r="V34" s="48">
        <f t="shared" si="1"/>
      </c>
      <c r="W34" s="48">
        <f t="shared" si="2"/>
      </c>
      <c r="X34" s="50">
        <f t="shared" si="6"/>
      </c>
      <c r="Y34" s="48">
        <f t="shared" si="7"/>
        <v>0</v>
      </c>
      <c r="Z34" s="48">
        <f t="shared" si="3"/>
      </c>
      <c r="AA34" s="48">
        <f t="shared" si="4"/>
      </c>
      <c r="AB34" s="50">
        <f t="shared" si="8"/>
      </c>
      <c r="AC34" s="47">
        <f t="shared" si="9"/>
      </c>
    </row>
    <row r="35" spans="1:29" ht="12.75">
      <c r="A35" s="98">
        <v>29</v>
      </c>
      <c r="B35" s="16"/>
      <c r="C35" s="150"/>
      <c r="D35" s="150"/>
      <c r="E35" s="149"/>
      <c r="F35" s="149"/>
      <c r="G35" s="11"/>
      <c r="H35" s="19"/>
      <c r="I35" s="20"/>
      <c r="J35" s="17"/>
      <c r="K35" s="17"/>
      <c r="L35" s="21"/>
      <c r="M35" s="143"/>
      <c r="N35" s="22"/>
      <c r="O35" s="17"/>
      <c r="P35" s="17"/>
      <c r="Q35" s="21"/>
      <c r="R35" s="140"/>
      <c r="S35" s="102">
        <f t="shared" si="0"/>
        <v>0</v>
      </c>
      <c r="U35" s="48">
        <f t="shared" si="5"/>
        <v>0</v>
      </c>
      <c r="V35" s="48">
        <f t="shared" si="1"/>
      </c>
      <c r="W35" s="48">
        <f t="shared" si="2"/>
      </c>
      <c r="X35" s="50">
        <f t="shared" si="6"/>
      </c>
      <c r="Y35" s="48">
        <f t="shared" si="7"/>
        <v>0</v>
      </c>
      <c r="Z35" s="48">
        <f t="shared" si="3"/>
      </c>
      <c r="AA35" s="48">
        <f t="shared" si="4"/>
      </c>
      <c r="AB35" s="50">
        <f t="shared" si="8"/>
      </c>
      <c r="AC35" s="47">
        <f t="shared" si="9"/>
      </c>
    </row>
    <row r="36" spans="1:29" ht="12.75">
      <c r="A36" s="99">
        <v>30</v>
      </c>
      <c r="B36" s="16"/>
      <c r="C36" s="150"/>
      <c r="D36" s="150"/>
      <c r="E36" s="150"/>
      <c r="F36" s="150"/>
      <c r="G36" s="18"/>
      <c r="H36" s="19"/>
      <c r="I36" s="20"/>
      <c r="J36" s="17"/>
      <c r="K36" s="17"/>
      <c r="L36" s="21"/>
      <c r="M36" s="143"/>
      <c r="N36" s="22"/>
      <c r="O36" s="17"/>
      <c r="P36" s="17"/>
      <c r="Q36" s="21"/>
      <c r="R36" s="140"/>
      <c r="S36" s="102">
        <f t="shared" si="0"/>
        <v>0</v>
      </c>
      <c r="U36" s="48">
        <f t="shared" si="5"/>
        <v>0</v>
      </c>
      <c r="V36" s="48">
        <f t="shared" si="1"/>
      </c>
      <c r="W36" s="48">
        <f t="shared" si="2"/>
      </c>
      <c r="X36" s="50">
        <f t="shared" si="6"/>
      </c>
      <c r="Y36" s="48">
        <f t="shared" si="7"/>
        <v>0</v>
      </c>
      <c r="Z36" s="48">
        <f t="shared" si="3"/>
      </c>
      <c r="AA36" s="48">
        <f t="shared" si="4"/>
      </c>
      <c r="AB36" s="50">
        <f t="shared" si="8"/>
      </c>
      <c r="AC36" s="47">
        <f t="shared" si="9"/>
      </c>
    </row>
    <row r="37" spans="1:29" ht="12.75">
      <c r="A37" s="98">
        <v>31</v>
      </c>
      <c r="B37" s="16"/>
      <c r="C37" s="150"/>
      <c r="D37" s="150"/>
      <c r="E37" s="150"/>
      <c r="F37" s="150"/>
      <c r="G37" s="18"/>
      <c r="H37" s="19"/>
      <c r="I37" s="20"/>
      <c r="J37" s="17"/>
      <c r="K37" s="17"/>
      <c r="L37" s="21"/>
      <c r="M37" s="143"/>
      <c r="N37" s="22"/>
      <c r="O37" s="17"/>
      <c r="P37" s="17"/>
      <c r="Q37" s="21"/>
      <c r="R37" s="140"/>
      <c r="S37" s="102">
        <f t="shared" si="0"/>
        <v>0</v>
      </c>
      <c r="U37" s="48">
        <f t="shared" si="5"/>
        <v>0</v>
      </c>
      <c r="V37" s="48">
        <f t="shared" si="1"/>
      </c>
      <c r="W37" s="48">
        <f t="shared" si="2"/>
      </c>
      <c r="X37" s="50">
        <f t="shared" si="6"/>
      </c>
      <c r="Y37" s="48">
        <f t="shared" si="7"/>
        <v>0</v>
      </c>
      <c r="Z37" s="48">
        <f t="shared" si="3"/>
      </c>
      <c r="AA37" s="48">
        <f t="shared" si="4"/>
      </c>
      <c r="AB37" s="50">
        <f t="shared" si="8"/>
      </c>
      <c r="AC37" s="47">
        <f t="shared" si="9"/>
      </c>
    </row>
    <row r="38" spans="1:29" ht="12.75">
      <c r="A38" s="99">
        <v>32</v>
      </c>
      <c r="B38" s="16"/>
      <c r="C38" s="150"/>
      <c r="D38" s="150"/>
      <c r="E38" s="150"/>
      <c r="F38" s="150"/>
      <c r="G38" s="18"/>
      <c r="H38" s="19"/>
      <c r="I38" s="20"/>
      <c r="J38" s="17"/>
      <c r="K38" s="17"/>
      <c r="L38" s="21"/>
      <c r="M38" s="143"/>
      <c r="N38" s="22"/>
      <c r="O38" s="17"/>
      <c r="P38" s="17"/>
      <c r="Q38" s="21"/>
      <c r="R38" s="140"/>
      <c r="S38" s="102">
        <f t="shared" si="0"/>
        <v>0</v>
      </c>
      <c r="U38" s="48">
        <f t="shared" si="5"/>
        <v>0</v>
      </c>
      <c r="V38" s="48">
        <f t="shared" si="1"/>
      </c>
      <c r="W38" s="48">
        <f t="shared" si="2"/>
      </c>
      <c r="X38" s="50">
        <f t="shared" si="6"/>
      </c>
      <c r="Y38" s="48">
        <f t="shared" si="7"/>
        <v>0</v>
      </c>
      <c r="Z38" s="48">
        <f t="shared" si="3"/>
      </c>
      <c r="AA38" s="48">
        <f t="shared" si="4"/>
      </c>
      <c r="AB38" s="50">
        <f t="shared" si="8"/>
      </c>
      <c r="AC38" s="47">
        <f t="shared" si="9"/>
      </c>
    </row>
    <row r="39" spans="1:29" ht="12.75">
      <c r="A39" s="98">
        <v>33</v>
      </c>
      <c r="B39" s="16"/>
      <c r="C39" s="150"/>
      <c r="D39" s="150"/>
      <c r="E39" s="150"/>
      <c r="F39" s="150"/>
      <c r="G39" s="18"/>
      <c r="H39" s="19"/>
      <c r="I39" s="20"/>
      <c r="J39" s="17"/>
      <c r="K39" s="17"/>
      <c r="L39" s="21"/>
      <c r="M39" s="143"/>
      <c r="N39" s="22"/>
      <c r="O39" s="17"/>
      <c r="P39" s="17"/>
      <c r="Q39" s="21"/>
      <c r="R39" s="140"/>
      <c r="S39" s="102">
        <f aca="true" t="shared" si="10" ref="S39:S70">COUNTA(I39,N39)</f>
        <v>0</v>
      </c>
      <c r="U39" s="48">
        <f t="shared" si="5"/>
        <v>0</v>
      </c>
      <c r="V39" s="48">
        <f aca="true" t="shared" si="11" ref="V39:V70">IF(I39="","",VLOOKUP(I39,code,2,FALSE))</f>
      </c>
      <c r="W39" s="48">
        <f aca="true" t="shared" si="12" ref="W39:W70">IF(I39="","",VLOOKUP(I39,code,5,FALSE))</f>
      </c>
      <c r="X39" s="50">
        <f t="shared" si="6"/>
      </c>
      <c r="Y39" s="48">
        <f t="shared" si="7"/>
        <v>0</v>
      </c>
      <c r="Z39" s="48">
        <f aca="true" t="shared" si="13" ref="Z39:Z70">IF(N39="","",VLOOKUP(N39,code,2,FALSE))</f>
      </c>
      <c r="AA39" s="48">
        <f aca="true" t="shared" si="14" ref="AA39:AA70">IF(N39="","",VLOOKUP(N39,code,5,FALSE))</f>
      </c>
      <c r="AB39" s="50">
        <f t="shared" si="8"/>
      </c>
      <c r="AC39" s="47">
        <f t="shared" si="9"/>
      </c>
    </row>
    <row r="40" spans="1:29" ht="12.75">
      <c r="A40" s="99">
        <v>34</v>
      </c>
      <c r="B40" s="16"/>
      <c r="C40" s="150"/>
      <c r="D40" s="150"/>
      <c r="E40" s="150"/>
      <c r="F40" s="150"/>
      <c r="G40" s="18"/>
      <c r="H40" s="19"/>
      <c r="I40" s="20"/>
      <c r="J40" s="17"/>
      <c r="K40" s="17"/>
      <c r="L40" s="21"/>
      <c r="M40" s="143"/>
      <c r="N40" s="22"/>
      <c r="O40" s="17"/>
      <c r="P40" s="17"/>
      <c r="Q40" s="21"/>
      <c r="R40" s="140"/>
      <c r="S40" s="102">
        <f t="shared" si="10"/>
        <v>0</v>
      </c>
      <c r="U40" s="48">
        <f t="shared" si="5"/>
        <v>0</v>
      </c>
      <c r="V40" s="48">
        <f t="shared" si="11"/>
      </c>
      <c r="W40" s="48">
        <f t="shared" si="12"/>
      </c>
      <c r="X40" s="50">
        <f t="shared" si="6"/>
      </c>
      <c r="Y40" s="48">
        <f t="shared" si="7"/>
        <v>0</v>
      </c>
      <c r="Z40" s="48">
        <f t="shared" si="13"/>
      </c>
      <c r="AA40" s="48">
        <f t="shared" si="14"/>
      </c>
      <c r="AB40" s="50">
        <f t="shared" si="8"/>
      </c>
      <c r="AC40" s="47">
        <f t="shared" si="9"/>
      </c>
    </row>
    <row r="41" spans="1:29" ht="12.75">
      <c r="A41" s="98">
        <v>35</v>
      </c>
      <c r="B41" s="16"/>
      <c r="C41" s="150"/>
      <c r="D41" s="150"/>
      <c r="E41" s="150"/>
      <c r="F41" s="150"/>
      <c r="G41" s="18"/>
      <c r="H41" s="19"/>
      <c r="I41" s="20"/>
      <c r="J41" s="17"/>
      <c r="K41" s="17"/>
      <c r="L41" s="21"/>
      <c r="M41" s="143"/>
      <c r="N41" s="22"/>
      <c r="O41" s="17"/>
      <c r="P41" s="17"/>
      <c r="Q41" s="21"/>
      <c r="R41" s="140"/>
      <c r="S41" s="102">
        <f t="shared" si="10"/>
        <v>0</v>
      </c>
      <c r="U41" s="48">
        <f t="shared" si="5"/>
        <v>0</v>
      </c>
      <c r="V41" s="48">
        <f t="shared" si="11"/>
      </c>
      <c r="W41" s="48">
        <f t="shared" si="12"/>
      </c>
      <c r="X41" s="50">
        <f t="shared" si="6"/>
      </c>
      <c r="Y41" s="48">
        <f t="shared" si="7"/>
        <v>0</v>
      </c>
      <c r="Z41" s="48">
        <f t="shared" si="13"/>
      </c>
      <c r="AA41" s="48">
        <f t="shared" si="14"/>
      </c>
      <c r="AB41" s="50">
        <f t="shared" si="8"/>
      </c>
      <c r="AC41" s="47">
        <f t="shared" si="9"/>
      </c>
    </row>
    <row r="42" spans="1:29" ht="12.75">
      <c r="A42" s="99">
        <v>36</v>
      </c>
      <c r="B42" s="16"/>
      <c r="C42" s="150"/>
      <c r="D42" s="150"/>
      <c r="E42" s="150"/>
      <c r="F42" s="150"/>
      <c r="G42" s="18"/>
      <c r="H42" s="19"/>
      <c r="I42" s="20"/>
      <c r="J42" s="17"/>
      <c r="K42" s="17"/>
      <c r="L42" s="21"/>
      <c r="M42" s="143"/>
      <c r="N42" s="22"/>
      <c r="O42" s="17"/>
      <c r="P42" s="17"/>
      <c r="Q42" s="21"/>
      <c r="R42" s="140"/>
      <c r="S42" s="102">
        <f t="shared" si="10"/>
        <v>0</v>
      </c>
      <c r="U42" s="48">
        <f t="shared" si="5"/>
        <v>0</v>
      </c>
      <c r="V42" s="48">
        <f t="shared" si="11"/>
      </c>
      <c r="W42" s="48">
        <f t="shared" si="12"/>
      </c>
      <c r="X42" s="50">
        <f t="shared" si="6"/>
      </c>
      <c r="Y42" s="48">
        <f t="shared" si="7"/>
        <v>0</v>
      </c>
      <c r="Z42" s="48">
        <f t="shared" si="13"/>
      </c>
      <c r="AA42" s="48">
        <f t="shared" si="14"/>
      </c>
      <c r="AB42" s="50">
        <f t="shared" si="8"/>
      </c>
      <c r="AC42" s="47">
        <f t="shared" si="9"/>
      </c>
    </row>
    <row r="43" spans="1:29" ht="12.75">
      <c r="A43" s="98">
        <v>37</v>
      </c>
      <c r="B43" s="16"/>
      <c r="C43" s="150"/>
      <c r="D43" s="150"/>
      <c r="E43" s="150"/>
      <c r="F43" s="150"/>
      <c r="G43" s="18"/>
      <c r="H43" s="19"/>
      <c r="I43" s="20"/>
      <c r="J43" s="17"/>
      <c r="K43" s="17"/>
      <c r="L43" s="21"/>
      <c r="M43" s="143"/>
      <c r="N43" s="22"/>
      <c r="O43" s="17"/>
      <c r="P43" s="17"/>
      <c r="Q43" s="21"/>
      <c r="R43" s="140"/>
      <c r="S43" s="102">
        <f t="shared" si="10"/>
        <v>0</v>
      </c>
      <c r="U43" s="48">
        <f t="shared" si="5"/>
        <v>0</v>
      </c>
      <c r="V43" s="48">
        <f t="shared" si="11"/>
      </c>
      <c r="W43" s="48">
        <f t="shared" si="12"/>
      </c>
      <c r="X43" s="50">
        <f t="shared" si="6"/>
      </c>
      <c r="Y43" s="48">
        <f t="shared" si="7"/>
        <v>0</v>
      </c>
      <c r="Z43" s="48">
        <f t="shared" si="13"/>
      </c>
      <c r="AA43" s="48">
        <f t="shared" si="14"/>
      </c>
      <c r="AB43" s="50">
        <f t="shared" si="8"/>
      </c>
      <c r="AC43" s="47">
        <f t="shared" si="9"/>
      </c>
    </row>
    <row r="44" spans="1:29" ht="12.75">
      <c r="A44" s="99">
        <v>38</v>
      </c>
      <c r="B44" s="16"/>
      <c r="C44" s="150"/>
      <c r="D44" s="150"/>
      <c r="E44" s="150"/>
      <c r="F44" s="150"/>
      <c r="G44" s="18"/>
      <c r="H44" s="19"/>
      <c r="I44" s="20"/>
      <c r="J44" s="17"/>
      <c r="K44" s="17"/>
      <c r="L44" s="21"/>
      <c r="M44" s="143"/>
      <c r="N44" s="22"/>
      <c r="O44" s="17"/>
      <c r="P44" s="17"/>
      <c r="Q44" s="21"/>
      <c r="R44" s="140"/>
      <c r="S44" s="102">
        <f t="shared" si="10"/>
        <v>0</v>
      </c>
      <c r="U44" s="48">
        <f t="shared" si="5"/>
        <v>0</v>
      </c>
      <c r="V44" s="48">
        <f t="shared" si="11"/>
      </c>
      <c r="W44" s="48">
        <f t="shared" si="12"/>
      </c>
      <c r="X44" s="50">
        <f t="shared" si="6"/>
      </c>
      <c r="Y44" s="48">
        <f t="shared" si="7"/>
        <v>0</v>
      </c>
      <c r="Z44" s="48">
        <f t="shared" si="13"/>
      </c>
      <c r="AA44" s="48">
        <f t="shared" si="14"/>
      </c>
      <c r="AB44" s="50">
        <f t="shared" si="8"/>
      </c>
      <c r="AC44" s="47">
        <f t="shared" si="9"/>
      </c>
    </row>
    <row r="45" spans="1:29" ht="12.75">
      <c r="A45" s="98">
        <v>39</v>
      </c>
      <c r="B45" s="16"/>
      <c r="C45" s="150"/>
      <c r="D45" s="150"/>
      <c r="E45" s="150"/>
      <c r="F45" s="150"/>
      <c r="G45" s="18"/>
      <c r="H45" s="19"/>
      <c r="I45" s="20"/>
      <c r="J45" s="17"/>
      <c r="K45" s="17"/>
      <c r="L45" s="21"/>
      <c r="M45" s="143"/>
      <c r="N45" s="22"/>
      <c r="O45" s="17"/>
      <c r="P45" s="17"/>
      <c r="Q45" s="21"/>
      <c r="R45" s="140"/>
      <c r="S45" s="102">
        <f t="shared" si="10"/>
        <v>0</v>
      </c>
      <c r="U45" s="48">
        <f t="shared" si="5"/>
        <v>0</v>
      </c>
      <c r="V45" s="48">
        <f t="shared" si="11"/>
      </c>
      <c r="W45" s="48">
        <f t="shared" si="12"/>
      </c>
      <c r="X45" s="50">
        <f t="shared" si="6"/>
      </c>
      <c r="Y45" s="48">
        <f t="shared" si="7"/>
        <v>0</v>
      </c>
      <c r="Z45" s="48">
        <f t="shared" si="13"/>
      </c>
      <c r="AA45" s="48">
        <f t="shared" si="14"/>
      </c>
      <c r="AB45" s="50">
        <f t="shared" si="8"/>
      </c>
      <c r="AC45" s="47">
        <f t="shared" si="9"/>
      </c>
    </row>
    <row r="46" spans="1:29" ht="12.75">
      <c r="A46" s="99">
        <v>40</v>
      </c>
      <c r="B46" s="16"/>
      <c r="C46" s="150"/>
      <c r="D46" s="150"/>
      <c r="E46" s="150"/>
      <c r="F46" s="150"/>
      <c r="G46" s="18"/>
      <c r="H46" s="19"/>
      <c r="I46" s="20"/>
      <c r="J46" s="17"/>
      <c r="K46" s="17"/>
      <c r="L46" s="21"/>
      <c r="M46" s="143"/>
      <c r="N46" s="22"/>
      <c r="O46" s="17"/>
      <c r="P46" s="17"/>
      <c r="Q46" s="21"/>
      <c r="R46" s="140"/>
      <c r="S46" s="102">
        <f t="shared" si="10"/>
        <v>0</v>
      </c>
      <c r="U46" s="48">
        <f t="shared" si="5"/>
        <v>0</v>
      </c>
      <c r="V46" s="48">
        <f t="shared" si="11"/>
      </c>
      <c r="W46" s="48">
        <f t="shared" si="12"/>
      </c>
      <c r="X46" s="50">
        <f t="shared" si="6"/>
      </c>
      <c r="Y46" s="48">
        <f t="shared" si="7"/>
        <v>0</v>
      </c>
      <c r="Z46" s="48">
        <f t="shared" si="13"/>
      </c>
      <c r="AA46" s="48">
        <f t="shared" si="14"/>
      </c>
      <c r="AB46" s="50">
        <f t="shared" si="8"/>
      </c>
      <c r="AC46" s="47">
        <f t="shared" si="9"/>
      </c>
    </row>
    <row r="47" spans="1:29" ht="12.75">
      <c r="A47" s="98">
        <v>41</v>
      </c>
      <c r="B47" s="16"/>
      <c r="C47" s="150"/>
      <c r="D47" s="150"/>
      <c r="E47" s="150"/>
      <c r="F47" s="150"/>
      <c r="G47" s="18"/>
      <c r="H47" s="19"/>
      <c r="I47" s="20"/>
      <c r="J47" s="17"/>
      <c r="K47" s="17"/>
      <c r="L47" s="21"/>
      <c r="M47" s="143"/>
      <c r="N47" s="22"/>
      <c r="O47" s="17"/>
      <c r="P47" s="17"/>
      <c r="Q47" s="21"/>
      <c r="R47" s="140"/>
      <c r="S47" s="102">
        <f t="shared" si="10"/>
        <v>0</v>
      </c>
      <c r="U47" s="48">
        <f t="shared" si="5"/>
        <v>0</v>
      </c>
      <c r="V47" s="48">
        <f t="shared" si="11"/>
      </c>
      <c r="W47" s="48">
        <f t="shared" si="12"/>
      </c>
      <c r="X47" s="50">
        <f t="shared" si="6"/>
      </c>
      <c r="Y47" s="48">
        <f t="shared" si="7"/>
        <v>0</v>
      </c>
      <c r="Z47" s="48">
        <f t="shared" si="13"/>
      </c>
      <c r="AA47" s="48">
        <f t="shared" si="14"/>
      </c>
      <c r="AB47" s="50">
        <f t="shared" si="8"/>
      </c>
      <c r="AC47" s="47">
        <f t="shared" si="9"/>
      </c>
    </row>
    <row r="48" spans="1:29" ht="12.75">
      <c r="A48" s="99">
        <v>42</v>
      </c>
      <c r="B48" s="16"/>
      <c r="C48" s="150"/>
      <c r="D48" s="150"/>
      <c r="E48" s="150"/>
      <c r="F48" s="150"/>
      <c r="G48" s="18"/>
      <c r="H48" s="19"/>
      <c r="I48" s="20"/>
      <c r="J48" s="17"/>
      <c r="K48" s="17"/>
      <c r="L48" s="21"/>
      <c r="M48" s="143"/>
      <c r="N48" s="22"/>
      <c r="O48" s="17"/>
      <c r="P48" s="17"/>
      <c r="Q48" s="21"/>
      <c r="R48" s="140"/>
      <c r="S48" s="102">
        <f t="shared" si="10"/>
        <v>0</v>
      </c>
      <c r="U48" s="48">
        <f t="shared" si="5"/>
        <v>0</v>
      </c>
      <c r="V48" s="48">
        <f t="shared" si="11"/>
      </c>
      <c r="W48" s="48">
        <f t="shared" si="12"/>
      </c>
      <c r="X48" s="50">
        <f t="shared" si="6"/>
      </c>
      <c r="Y48" s="48">
        <f t="shared" si="7"/>
        <v>0</v>
      </c>
      <c r="Z48" s="48">
        <f t="shared" si="13"/>
      </c>
      <c r="AA48" s="48">
        <f t="shared" si="14"/>
      </c>
      <c r="AB48" s="50">
        <f t="shared" si="8"/>
      </c>
      <c r="AC48" s="47">
        <f t="shared" si="9"/>
      </c>
    </row>
    <row r="49" spans="1:29" ht="12.75">
      <c r="A49" s="98">
        <v>43</v>
      </c>
      <c r="B49" s="16"/>
      <c r="C49" s="150"/>
      <c r="D49" s="150"/>
      <c r="E49" s="150"/>
      <c r="F49" s="150"/>
      <c r="G49" s="18"/>
      <c r="H49" s="19"/>
      <c r="I49" s="20"/>
      <c r="J49" s="17"/>
      <c r="K49" s="17"/>
      <c r="L49" s="21"/>
      <c r="M49" s="143"/>
      <c r="N49" s="22"/>
      <c r="O49" s="17"/>
      <c r="P49" s="17"/>
      <c r="Q49" s="21"/>
      <c r="R49" s="140"/>
      <c r="S49" s="102">
        <f t="shared" si="10"/>
        <v>0</v>
      </c>
      <c r="U49" s="48">
        <f t="shared" si="5"/>
        <v>0</v>
      </c>
      <c r="V49" s="48">
        <f t="shared" si="11"/>
      </c>
      <c r="W49" s="48">
        <f t="shared" si="12"/>
      </c>
      <c r="X49" s="50">
        <f t="shared" si="6"/>
      </c>
      <c r="Y49" s="48">
        <f t="shared" si="7"/>
        <v>0</v>
      </c>
      <c r="Z49" s="48">
        <f t="shared" si="13"/>
      </c>
      <c r="AA49" s="48">
        <f t="shared" si="14"/>
      </c>
      <c r="AB49" s="50">
        <f t="shared" si="8"/>
      </c>
      <c r="AC49" s="47">
        <f t="shared" si="9"/>
      </c>
    </row>
    <row r="50" spans="1:29" ht="12.75">
      <c r="A50" s="99">
        <v>44</v>
      </c>
      <c r="B50" s="16"/>
      <c r="C50" s="150"/>
      <c r="D50" s="150"/>
      <c r="E50" s="150"/>
      <c r="F50" s="150"/>
      <c r="G50" s="18"/>
      <c r="H50" s="19"/>
      <c r="I50" s="20"/>
      <c r="J50" s="17"/>
      <c r="K50" s="17"/>
      <c r="L50" s="21"/>
      <c r="M50" s="143"/>
      <c r="N50" s="22"/>
      <c r="O50" s="17"/>
      <c r="P50" s="17"/>
      <c r="Q50" s="21"/>
      <c r="R50" s="140"/>
      <c r="S50" s="102">
        <f t="shared" si="10"/>
        <v>0</v>
      </c>
      <c r="U50" s="48">
        <f t="shared" si="5"/>
        <v>0</v>
      </c>
      <c r="V50" s="48">
        <f t="shared" si="11"/>
      </c>
      <c r="W50" s="48">
        <f t="shared" si="12"/>
      </c>
      <c r="X50" s="50">
        <f t="shared" si="6"/>
      </c>
      <c r="Y50" s="48">
        <f t="shared" si="7"/>
        <v>0</v>
      </c>
      <c r="Z50" s="48">
        <f t="shared" si="13"/>
      </c>
      <c r="AA50" s="48">
        <f t="shared" si="14"/>
      </c>
      <c r="AB50" s="50">
        <f t="shared" si="8"/>
      </c>
      <c r="AC50" s="47">
        <f t="shared" si="9"/>
      </c>
    </row>
    <row r="51" spans="1:29" ht="12.75">
      <c r="A51" s="98">
        <v>45</v>
      </c>
      <c r="B51" s="16"/>
      <c r="C51" s="150"/>
      <c r="D51" s="150"/>
      <c r="E51" s="150"/>
      <c r="F51" s="150"/>
      <c r="G51" s="18"/>
      <c r="H51" s="19"/>
      <c r="I51" s="20"/>
      <c r="J51" s="17"/>
      <c r="K51" s="17"/>
      <c r="L51" s="21"/>
      <c r="M51" s="143"/>
      <c r="N51" s="22"/>
      <c r="O51" s="17"/>
      <c r="P51" s="17"/>
      <c r="Q51" s="21"/>
      <c r="R51" s="140"/>
      <c r="S51" s="102">
        <f t="shared" si="10"/>
        <v>0</v>
      </c>
      <c r="U51" s="48">
        <f t="shared" si="5"/>
        <v>0</v>
      </c>
      <c r="V51" s="48">
        <f t="shared" si="11"/>
      </c>
      <c r="W51" s="48">
        <f t="shared" si="12"/>
      </c>
      <c r="X51" s="50">
        <f t="shared" si="6"/>
      </c>
      <c r="Y51" s="48">
        <f t="shared" si="7"/>
        <v>0</v>
      </c>
      <c r="Z51" s="48">
        <f t="shared" si="13"/>
      </c>
      <c r="AA51" s="48">
        <f t="shared" si="14"/>
      </c>
      <c r="AB51" s="50">
        <f t="shared" si="8"/>
      </c>
      <c r="AC51" s="47">
        <f t="shared" si="9"/>
      </c>
    </row>
    <row r="52" spans="1:29" ht="12.75">
      <c r="A52" s="99">
        <v>46</v>
      </c>
      <c r="B52" s="16"/>
      <c r="C52" s="150"/>
      <c r="D52" s="150"/>
      <c r="E52" s="150"/>
      <c r="F52" s="150"/>
      <c r="G52" s="18"/>
      <c r="H52" s="19"/>
      <c r="I52" s="20"/>
      <c r="J52" s="17"/>
      <c r="K52" s="17"/>
      <c r="L52" s="21"/>
      <c r="M52" s="143"/>
      <c r="N52" s="22"/>
      <c r="O52" s="17"/>
      <c r="P52" s="17"/>
      <c r="Q52" s="21"/>
      <c r="R52" s="140"/>
      <c r="S52" s="102">
        <f t="shared" si="10"/>
        <v>0</v>
      </c>
      <c r="U52" s="48">
        <f t="shared" si="5"/>
        <v>0</v>
      </c>
      <c r="V52" s="48">
        <f t="shared" si="11"/>
      </c>
      <c r="W52" s="48">
        <f t="shared" si="12"/>
      </c>
      <c r="X52" s="50">
        <f t="shared" si="6"/>
      </c>
      <c r="Y52" s="48">
        <f t="shared" si="7"/>
        <v>0</v>
      </c>
      <c r="Z52" s="48">
        <f t="shared" si="13"/>
      </c>
      <c r="AA52" s="48">
        <f t="shared" si="14"/>
      </c>
      <c r="AB52" s="50">
        <f t="shared" si="8"/>
      </c>
      <c r="AC52" s="47">
        <f t="shared" si="9"/>
      </c>
    </row>
    <row r="53" spans="1:29" ht="12.75">
      <c r="A53" s="98">
        <v>47</v>
      </c>
      <c r="B53" s="16"/>
      <c r="C53" s="150"/>
      <c r="D53" s="150"/>
      <c r="E53" s="150"/>
      <c r="F53" s="150"/>
      <c r="G53" s="18"/>
      <c r="H53" s="19"/>
      <c r="I53" s="20"/>
      <c r="J53" s="17"/>
      <c r="K53" s="17"/>
      <c r="L53" s="21"/>
      <c r="M53" s="143"/>
      <c r="N53" s="22"/>
      <c r="O53" s="17"/>
      <c r="P53" s="17"/>
      <c r="Q53" s="21"/>
      <c r="R53" s="140"/>
      <c r="S53" s="102">
        <f t="shared" si="10"/>
        <v>0</v>
      </c>
      <c r="U53" s="48">
        <f t="shared" si="5"/>
        <v>0</v>
      </c>
      <c r="V53" s="48">
        <f t="shared" si="11"/>
      </c>
      <c r="W53" s="48">
        <f t="shared" si="12"/>
      </c>
      <c r="X53" s="50">
        <f t="shared" si="6"/>
      </c>
      <c r="Y53" s="48">
        <f t="shared" si="7"/>
        <v>0</v>
      </c>
      <c r="Z53" s="48">
        <f t="shared" si="13"/>
      </c>
      <c r="AA53" s="48">
        <f t="shared" si="14"/>
      </c>
      <c r="AB53" s="50">
        <f t="shared" si="8"/>
      </c>
      <c r="AC53" s="47">
        <f t="shared" si="9"/>
      </c>
    </row>
    <row r="54" spans="1:29" ht="12.75">
      <c r="A54" s="99">
        <v>48</v>
      </c>
      <c r="B54" s="16"/>
      <c r="C54" s="150"/>
      <c r="D54" s="150"/>
      <c r="E54" s="150"/>
      <c r="F54" s="150"/>
      <c r="G54" s="18"/>
      <c r="H54" s="19"/>
      <c r="I54" s="20"/>
      <c r="J54" s="17"/>
      <c r="K54" s="17"/>
      <c r="L54" s="21"/>
      <c r="M54" s="143"/>
      <c r="N54" s="22"/>
      <c r="O54" s="17"/>
      <c r="P54" s="17"/>
      <c r="Q54" s="21"/>
      <c r="R54" s="140"/>
      <c r="S54" s="102">
        <f t="shared" si="10"/>
        <v>0</v>
      </c>
      <c r="U54" s="48">
        <f t="shared" si="5"/>
        <v>0</v>
      </c>
      <c r="V54" s="48">
        <f t="shared" si="11"/>
      </c>
      <c r="W54" s="48">
        <f t="shared" si="12"/>
      </c>
      <c r="X54" s="50">
        <f t="shared" si="6"/>
      </c>
      <c r="Y54" s="48">
        <f t="shared" si="7"/>
        <v>0</v>
      </c>
      <c r="Z54" s="48">
        <f t="shared" si="13"/>
      </c>
      <c r="AA54" s="48">
        <f t="shared" si="14"/>
      </c>
      <c r="AB54" s="50">
        <f t="shared" si="8"/>
      </c>
      <c r="AC54" s="47">
        <f t="shared" si="9"/>
      </c>
    </row>
    <row r="55" spans="1:29" ht="12.75">
      <c r="A55" s="98">
        <v>49</v>
      </c>
      <c r="B55" s="16"/>
      <c r="C55" s="150"/>
      <c r="D55" s="150"/>
      <c r="E55" s="150"/>
      <c r="F55" s="150"/>
      <c r="G55" s="18"/>
      <c r="H55" s="19"/>
      <c r="I55" s="20"/>
      <c r="J55" s="17"/>
      <c r="K55" s="17"/>
      <c r="L55" s="21"/>
      <c r="M55" s="143"/>
      <c r="N55" s="22"/>
      <c r="O55" s="17"/>
      <c r="P55" s="17"/>
      <c r="Q55" s="21"/>
      <c r="R55" s="140"/>
      <c r="S55" s="102">
        <f t="shared" si="10"/>
        <v>0</v>
      </c>
      <c r="U55" s="48">
        <f t="shared" si="5"/>
        <v>0</v>
      </c>
      <c r="V55" s="48">
        <f t="shared" si="11"/>
      </c>
      <c r="W55" s="48">
        <f t="shared" si="12"/>
      </c>
      <c r="X55" s="50">
        <f t="shared" si="6"/>
      </c>
      <c r="Y55" s="48">
        <f t="shared" si="7"/>
        <v>0</v>
      </c>
      <c r="Z55" s="48">
        <f t="shared" si="13"/>
      </c>
      <c r="AA55" s="48">
        <f t="shared" si="14"/>
      </c>
      <c r="AB55" s="50">
        <f t="shared" si="8"/>
      </c>
      <c r="AC55" s="47">
        <f t="shared" si="9"/>
      </c>
    </row>
    <row r="56" spans="1:29" ht="12.75">
      <c r="A56" s="99">
        <v>50</v>
      </c>
      <c r="B56" s="16"/>
      <c r="C56" s="150"/>
      <c r="D56" s="150"/>
      <c r="E56" s="150"/>
      <c r="F56" s="150"/>
      <c r="G56" s="18"/>
      <c r="H56" s="19"/>
      <c r="I56" s="20"/>
      <c r="J56" s="17"/>
      <c r="K56" s="17"/>
      <c r="L56" s="21"/>
      <c r="M56" s="143"/>
      <c r="N56" s="22"/>
      <c r="O56" s="17"/>
      <c r="P56" s="17"/>
      <c r="Q56" s="21"/>
      <c r="R56" s="140"/>
      <c r="S56" s="102">
        <f t="shared" si="10"/>
        <v>0</v>
      </c>
      <c r="U56" s="48">
        <f t="shared" si="5"/>
        <v>0</v>
      </c>
      <c r="V56" s="48">
        <f t="shared" si="11"/>
      </c>
      <c r="W56" s="48">
        <f t="shared" si="12"/>
      </c>
      <c r="X56" s="50">
        <f t="shared" si="6"/>
      </c>
      <c r="Y56" s="48">
        <f t="shared" si="7"/>
        <v>0</v>
      </c>
      <c r="Z56" s="48">
        <f t="shared" si="13"/>
      </c>
      <c r="AA56" s="48">
        <f t="shared" si="14"/>
      </c>
      <c r="AB56" s="50">
        <f t="shared" si="8"/>
      </c>
      <c r="AC56" s="47">
        <f t="shared" si="9"/>
      </c>
    </row>
    <row r="57" spans="1:29" ht="12.75">
      <c r="A57" s="98">
        <v>51</v>
      </c>
      <c r="B57" s="16"/>
      <c r="C57" s="150"/>
      <c r="D57" s="150"/>
      <c r="E57" s="150"/>
      <c r="F57" s="150"/>
      <c r="G57" s="18"/>
      <c r="H57" s="19"/>
      <c r="I57" s="20"/>
      <c r="J57" s="17"/>
      <c r="K57" s="17"/>
      <c r="L57" s="21"/>
      <c r="M57" s="143"/>
      <c r="N57" s="22"/>
      <c r="O57" s="17"/>
      <c r="P57" s="17"/>
      <c r="Q57" s="21"/>
      <c r="R57" s="140"/>
      <c r="S57" s="102">
        <f t="shared" si="10"/>
        <v>0</v>
      </c>
      <c r="U57" s="48">
        <f t="shared" si="5"/>
        <v>0</v>
      </c>
      <c r="V57" s="48">
        <f t="shared" si="11"/>
      </c>
      <c r="W57" s="48">
        <f t="shared" si="12"/>
      </c>
      <c r="X57" s="50">
        <f t="shared" si="6"/>
      </c>
      <c r="Y57" s="48">
        <f t="shared" si="7"/>
        <v>0</v>
      </c>
      <c r="Z57" s="48">
        <f t="shared" si="13"/>
      </c>
      <c r="AA57" s="48">
        <f t="shared" si="14"/>
      </c>
      <c r="AB57" s="50">
        <f t="shared" si="8"/>
      </c>
      <c r="AC57" s="47">
        <f t="shared" si="9"/>
      </c>
    </row>
    <row r="58" spans="1:29" ht="12.75">
      <c r="A58" s="99">
        <v>52</v>
      </c>
      <c r="B58" s="16"/>
      <c r="C58" s="150"/>
      <c r="D58" s="150"/>
      <c r="E58" s="150"/>
      <c r="F58" s="150"/>
      <c r="G58" s="18"/>
      <c r="H58" s="19"/>
      <c r="I58" s="20"/>
      <c r="J58" s="17"/>
      <c r="K58" s="17"/>
      <c r="L58" s="21"/>
      <c r="M58" s="143"/>
      <c r="N58" s="22"/>
      <c r="O58" s="17"/>
      <c r="P58" s="17"/>
      <c r="Q58" s="21"/>
      <c r="R58" s="140"/>
      <c r="S58" s="102">
        <f t="shared" si="10"/>
        <v>0</v>
      </c>
      <c r="U58" s="48">
        <f t="shared" si="5"/>
        <v>0</v>
      </c>
      <c r="V58" s="48">
        <f t="shared" si="11"/>
      </c>
      <c r="W58" s="48">
        <f t="shared" si="12"/>
      </c>
      <c r="X58" s="50">
        <f t="shared" si="6"/>
      </c>
      <c r="Y58" s="48">
        <f t="shared" si="7"/>
        <v>0</v>
      </c>
      <c r="Z58" s="48">
        <f t="shared" si="13"/>
      </c>
      <c r="AA58" s="48">
        <f t="shared" si="14"/>
      </c>
      <c r="AB58" s="50">
        <f t="shared" si="8"/>
      </c>
      <c r="AC58" s="47">
        <f t="shared" si="9"/>
      </c>
    </row>
    <row r="59" spans="1:29" ht="12.75">
      <c r="A59" s="98">
        <v>53</v>
      </c>
      <c r="B59" s="16"/>
      <c r="C59" s="150"/>
      <c r="D59" s="150"/>
      <c r="E59" s="150"/>
      <c r="F59" s="150"/>
      <c r="G59" s="18"/>
      <c r="H59" s="19"/>
      <c r="I59" s="20"/>
      <c r="J59" s="17"/>
      <c r="K59" s="17"/>
      <c r="L59" s="21"/>
      <c r="M59" s="143"/>
      <c r="N59" s="22"/>
      <c r="O59" s="17"/>
      <c r="P59" s="17"/>
      <c r="Q59" s="21"/>
      <c r="R59" s="140"/>
      <c r="S59" s="102">
        <f t="shared" si="10"/>
        <v>0</v>
      </c>
      <c r="U59" s="48">
        <f t="shared" si="5"/>
        <v>0</v>
      </c>
      <c r="V59" s="48">
        <f t="shared" si="11"/>
      </c>
      <c r="W59" s="48">
        <f t="shared" si="12"/>
      </c>
      <c r="X59" s="50">
        <f t="shared" si="6"/>
      </c>
      <c r="Y59" s="48">
        <f t="shared" si="7"/>
        <v>0</v>
      </c>
      <c r="Z59" s="48">
        <f t="shared" si="13"/>
      </c>
      <c r="AA59" s="48">
        <f t="shared" si="14"/>
      </c>
      <c r="AB59" s="50">
        <f t="shared" si="8"/>
      </c>
      <c r="AC59" s="47">
        <f t="shared" si="9"/>
      </c>
    </row>
    <row r="60" spans="1:29" ht="12.75">
      <c r="A60" s="99">
        <v>54</v>
      </c>
      <c r="B60" s="16"/>
      <c r="C60" s="150"/>
      <c r="D60" s="150"/>
      <c r="E60" s="150"/>
      <c r="F60" s="150"/>
      <c r="G60" s="18"/>
      <c r="H60" s="19"/>
      <c r="I60" s="20"/>
      <c r="J60" s="17"/>
      <c r="K60" s="17"/>
      <c r="L60" s="21"/>
      <c r="M60" s="143"/>
      <c r="N60" s="22"/>
      <c r="O60" s="17"/>
      <c r="P60" s="17"/>
      <c r="Q60" s="21"/>
      <c r="R60" s="140"/>
      <c r="S60" s="102">
        <f t="shared" si="10"/>
        <v>0</v>
      </c>
      <c r="U60" s="48">
        <f t="shared" si="5"/>
        <v>0</v>
      </c>
      <c r="V60" s="48">
        <f t="shared" si="11"/>
      </c>
      <c r="W60" s="48">
        <f t="shared" si="12"/>
      </c>
      <c r="X60" s="50">
        <f t="shared" si="6"/>
      </c>
      <c r="Y60" s="48">
        <f t="shared" si="7"/>
        <v>0</v>
      </c>
      <c r="Z60" s="48">
        <f t="shared" si="13"/>
      </c>
      <c r="AA60" s="48">
        <f t="shared" si="14"/>
      </c>
      <c r="AB60" s="50">
        <f t="shared" si="8"/>
      </c>
      <c r="AC60" s="47">
        <f t="shared" si="9"/>
      </c>
    </row>
    <row r="61" spans="1:29" ht="12.75">
      <c r="A61" s="98">
        <v>55</v>
      </c>
      <c r="B61" s="16"/>
      <c r="C61" s="150"/>
      <c r="D61" s="150"/>
      <c r="E61" s="150"/>
      <c r="F61" s="150"/>
      <c r="G61" s="18"/>
      <c r="H61" s="19"/>
      <c r="I61" s="20"/>
      <c r="J61" s="17"/>
      <c r="K61" s="17"/>
      <c r="L61" s="21"/>
      <c r="M61" s="143"/>
      <c r="N61" s="22"/>
      <c r="O61" s="17"/>
      <c r="P61" s="17"/>
      <c r="Q61" s="21"/>
      <c r="R61" s="140"/>
      <c r="S61" s="102">
        <f t="shared" si="10"/>
        <v>0</v>
      </c>
      <c r="U61" s="48">
        <f t="shared" si="5"/>
        <v>0</v>
      </c>
      <c r="V61" s="48">
        <f t="shared" si="11"/>
      </c>
      <c r="W61" s="48">
        <f t="shared" si="12"/>
      </c>
      <c r="X61" s="50">
        <f t="shared" si="6"/>
      </c>
      <c r="Y61" s="48">
        <f t="shared" si="7"/>
        <v>0</v>
      </c>
      <c r="Z61" s="48">
        <f t="shared" si="13"/>
      </c>
      <c r="AA61" s="48">
        <f t="shared" si="14"/>
      </c>
      <c r="AB61" s="50">
        <f t="shared" si="8"/>
      </c>
      <c r="AC61" s="47">
        <f t="shared" si="9"/>
      </c>
    </row>
    <row r="62" spans="1:29" ht="12.75">
      <c r="A62" s="99">
        <v>56</v>
      </c>
      <c r="B62" s="16"/>
      <c r="C62" s="150"/>
      <c r="D62" s="150"/>
      <c r="E62" s="150"/>
      <c r="F62" s="150"/>
      <c r="G62" s="18"/>
      <c r="H62" s="19"/>
      <c r="I62" s="20"/>
      <c r="J62" s="17"/>
      <c r="K62" s="17"/>
      <c r="L62" s="21"/>
      <c r="M62" s="143"/>
      <c r="N62" s="22"/>
      <c r="O62" s="17"/>
      <c r="P62" s="17"/>
      <c r="Q62" s="21"/>
      <c r="R62" s="140"/>
      <c r="S62" s="102">
        <f t="shared" si="10"/>
        <v>0</v>
      </c>
      <c r="U62" s="48">
        <f t="shared" si="5"/>
        <v>0</v>
      </c>
      <c r="V62" s="48">
        <f t="shared" si="11"/>
      </c>
      <c r="W62" s="48">
        <f t="shared" si="12"/>
      </c>
      <c r="X62" s="50">
        <f t="shared" si="6"/>
      </c>
      <c r="Y62" s="48">
        <f t="shared" si="7"/>
        <v>0</v>
      </c>
      <c r="Z62" s="48">
        <f t="shared" si="13"/>
      </c>
      <c r="AA62" s="48">
        <f t="shared" si="14"/>
      </c>
      <c r="AB62" s="50">
        <f t="shared" si="8"/>
      </c>
      <c r="AC62" s="47">
        <f t="shared" si="9"/>
      </c>
    </row>
    <row r="63" spans="1:29" ht="12.75">
      <c r="A63" s="98">
        <v>57</v>
      </c>
      <c r="B63" s="16"/>
      <c r="C63" s="150"/>
      <c r="D63" s="150"/>
      <c r="E63" s="150"/>
      <c r="F63" s="150"/>
      <c r="G63" s="18"/>
      <c r="H63" s="19"/>
      <c r="I63" s="20"/>
      <c r="J63" s="17"/>
      <c r="K63" s="17"/>
      <c r="L63" s="21"/>
      <c r="M63" s="143"/>
      <c r="N63" s="22"/>
      <c r="O63" s="17"/>
      <c r="P63" s="17"/>
      <c r="Q63" s="21"/>
      <c r="R63" s="140"/>
      <c r="S63" s="102">
        <f t="shared" si="10"/>
        <v>0</v>
      </c>
      <c r="U63" s="48">
        <f t="shared" si="5"/>
        <v>0</v>
      </c>
      <c r="V63" s="48">
        <f t="shared" si="11"/>
      </c>
      <c r="W63" s="48">
        <f t="shared" si="12"/>
      </c>
      <c r="X63" s="50">
        <f t="shared" si="6"/>
      </c>
      <c r="Y63" s="48">
        <f t="shared" si="7"/>
        <v>0</v>
      </c>
      <c r="Z63" s="48">
        <f t="shared" si="13"/>
      </c>
      <c r="AA63" s="48">
        <f t="shared" si="14"/>
      </c>
      <c r="AB63" s="50">
        <f t="shared" si="8"/>
      </c>
      <c r="AC63" s="47">
        <f t="shared" si="9"/>
      </c>
    </row>
    <row r="64" spans="1:29" ht="12.75">
      <c r="A64" s="99">
        <v>58</v>
      </c>
      <c r="B64" s="16"/>
      <c r="C64" s="150"/>
      <c r="D64" s="150"/>
      <c r="E64" s="150"/>
      <c r="F64" s="150"/>
      <c r="G64" s="18"/>
      <c r="H64" s="19"/>
      <c r="I64" s="20"/>
      <c r="J64" s="17"/>
      <c r="K64" s="17"/>
      <c r="L64" s="21"/>
      <c r="M64" s="143"/>
      <c r="N64" s="22"/>
      <c r="O64" s="17"/>
      <c r="P64" s="17"/>
      <c r="Q64" s="21"/>
      <c r="R64" s="140"/>
      <c r="S64" s="102">
        <f t="shared" si="10"/>
        <v>0</v>
      </c>
      <c r="U64" s="48">
        <f t="shared" si="5"/>
        <v>0</v>
      </c>
      <c r="V64" s="48">
        <f t="shared" si="11"/>
      </c>
      <c r="W64" s="48">
        <f t="shared" si="12"/>
      </c>
      <c r="X64" s="50">
        <f t="shared" si="6"/>
      </c>
      <c r="Y64" s="48">
        <f t="shared" si="7"/>
        <v>0</v>
      </c>
      <c r="Z64" s="48">
        <f t="shared" si="13"/>
      </c>
      <c r="AA64" s="48">
        <f t="shared" si="14"/>
      </c>
      <c r="AB64" s="50">
        <f t="shared" si="8"/>
      </c>
      <c r="AC64" s="47">
        <f t="shared" si="9"/>
      </c>
    </row>
    <row r="65" spans="1:29" ht="12.75">
      <c r="A65" s="98">
        <v>59</v>
      </c>
      <c r="B65" s="16"/>
      <c r="C65" s="150"/>
      <c r="D65" s="150"/>
      <c r="E65" s="150"/>
      <c r="F65" s="150"/>
      <c r="G65" s="18"/>
      <c r="H65" s="19"/>
      <c r="I65" s="20"/>
      <c r="J65" s="17"/>
      <c r="K65" s="17"/>
      <c r="L65" s="21"/>
      <c r="M65" s="143"/>
      <c r="N65" s="22"/>
      <c r="O65" s="17"/>
      <c r="P65" s="17"/>
      <c r="Q65" s="21"/>
      <c r="R65" s="140"/>
      <c r="S65" s="102">
        <f t="shared" si="10"/>
        <v>0</v>
      </c>
      <c r="U65" s="48">
        <f t="shared" si="5"/>
        <v>0</v>
      </c>
      <c r="V65" s="48">
        <f t="shared" si="11"/>
      </c>
      <c r="W65" s="48">
        <f t="shared" si="12"/>
      </c>
      <c r="X65" s="50">
        <f t="shared" si="6"/>
      </c>
      <c r="Y65" s="48">
        <f t="shared" si="7"/>
        <v>0</v>
      </c>
      <c r="Z65" s="48">
        <f t="shared" si="13"/>
      </c>
      <c r="AA65" s="48">
        <f t="shared" si="14"/>
      </c>
      <c r="AB65" s="50">
        <f t="shared" si="8"/>
      </c>
      <c r="AC65" s="47">
        <f t="shared" si="9"/>
      </c>
    </row>
    <row r="66" spans="1:29" ht="12.75">
      <c r="A66" s="99">
        <v>60</v>
      </c>
      <c r="B66" s="16"/>
      <c r="C66" s="150"/>
      <c r="D66" s="150"/>
      <c r="E66" s="150"/>
      <c r="F66" s="150"/>
      <c r="G66" s="18"/>
      <c r="H66" s="19"/>
      <c r="I66" s="20"/>
      <c r="J66" s="17"/>
      <c r="K66" s="17"/>
      <c r="L66" s="21"/>
      <c r="M66" s="143"/>
      <c r="N66" s="22"/>
      <c r="O66" s="17"/>
      <c r="P66" s="17"/>
      <c r="Q66" s="21"/>
      <c r="R66" s="140"/>
      <c r="S66" s="102">
        <f t="shared" si="10"/>
        <v>0</v>
      </c>
      <c r="U66" s="48">
        <f t="shared" si="5"/>
        <v>0</v>
      </c>
      <c r="V66" s="48">
        <f t="shared" si="11"/>
      </c>
      <c r="W66" s="48">
        <f t="shared" si="12"/>
      </c>
      <c r="X66" s="50">
        <f t="shared" si="6"/>
      </c>
      <c r="Y66" s="48">
        <f t="shared" si="7"/>
        <v>0</v>
      </c>
      <c r="Z66" s="48">
        <f t="shared" si="13"/>
      </c>
      <c r="AA66" s="48">
        <f t="shared" si="14"/>
      </c>
      <c r="AB66" s="50">
        <f t="shared" si="8"/>
      </c>
      <c r="AC66" s="47">
        <f t="shared" si="9"/>
      </c>
    </row>
    <row r="67" spans="1:29" ht="12.75">
      <c r="A67" s="98">
        <v>61</v>
      </c>
      <c r="B67" s="16"/>
      <c r="C67" s="150"/>
      <c r="D67" s="150"/>
      <c r="E67" s="150"/>
      <c r="F67" s="150"/>
      <c r="G67" s="18"/>
      <c r="H67" s="19"/>
      <c r="I67" s="20"/>
      <c r="J67" s="17"/>
      <c r="K67" s="17"/>
      <c r="L67" s="21"/>
      <c r="M67" s="143"/>
      <c r="N67" s="22"/>
      <c r="O67" s="17"/>
      <c r="P67" s="17"/>
      <c r="Q67" s="21"/>
      <c r="R67" s="140"/>
      <c r="S67" s="102">
        <f t="shared" si="10"/>
        <v>0</v>
      </c>
      <c r="U67" s="48">
        <f t="shared" si="5"/>
        <v>0</v>
      </c>
      <c r="V67" s="48">
        <f t="shared" si="11"/>
      </c>
      <c r="W67" s="48">
        <f t="shared" si="12"/>
      </c>
      <c r="X67" s="50">
        <f t="shared" si="6"/>
      </c>
      <c r="Y67" s="48">
        <f t="shared" si="7"/>
        <v>0</v>
      </c>
      <c r="Z67" s="48">
        <f t="shared" si="13"/>
      </c>
      <c r="AA67" s="48">
        <f t="shared" si="14"/>
      </c>
      <c r="AB67" s="50">
        <f t="shared" si="8"/>
      </c>
      <c r="AC67" s="47">
        <f t="shared" si="9"/>
      </c>
    </row>
    <row r="68" spans="1:29" ht="12.75">
      <c r="A68" s="99">
        <v>62</v>
      </c>
      <c r="B68" s="16"/>
      <c r="C68" s="150"/>
      <c r="D68" s="150"/>
      <c r="E68" s="150"/>
      <c r="F68" s="150"/>
      <c r="G68" s="18"/>
      <c r="H68" s="19"/>
      <c r="I68" s="20"/>
      <c r="J68" s="17"/>
      <c r="K68" s="17"/>
      <c r="L68" s="21"/>
      <c r="M68" s="143"/>
      <c r="N68" s="22"/>
      <c r="O68" s="17"/>
      <c r="P68" s="17"/>
      <c r="Q68" s="21"/>
      <c r="R68" s="140"/>
      <c r="S68" s="102">
        <f t="shared" si="10"/>
        <v>0</v>
      </c>
      <c r="U68" s="48">
        <f t="shared" si="5"/>
        <v>0</v>
      </c>
      <c r="V68" s="48">
        <f t="shared" si="11"/>
      </c>
      <c r="W68" s="48">
        <f t="shared" si="12"/>
      </c>
      <c r="X68" s="50">
        <f t="shared" si="6"/>
      </c>
      <c r="Y68" s="48">
        <f t="shared" si="7"/>
        <v>0</v>
      </c>
      <c r="Z68" s="48">
        <f t="shared" si="13"/>
      </c>
      <c r="AA68" s="48">
        <f t="shared" si="14"/>
      </c>
      <c r="AB68" s="50">
        <f t="shared" si="8"/>
      </c>
      <c r="AC68" s="47">
        <f t="shared" si="9"/>
      </c>
    </row>
    <row r="69" spans="1:29" ht="12.75">
      <c r="A69" s="98">
        <v>63</v>
      </c>
      <c r="B69" s="16"/>
      <c r="C69" s="150"/>
      <c r="D69" s="150"/>
      <c r="E69" s="150"/>
      <c r="F69" s="150"/>
      <c r="G69" s="18"/>
      <c r="H69" s="19"/>
      <c r="I69" s="20"/>
      <c r="J69" s="17"/>
      <c r="K69" s="17"/>
      <c r="L69" s="21"/>
      <c r="M69" s="143"/>
      <c r="N69" s="22"/>
      <c r="O69" s="17"/>
      <c r="P69" s="17"/>
      <c r="Q69" s="21"/>
      <c r="R69" s="140"/>
      <c r="S69" s="102">
        <f t="shared" si="10"/>
        <v>0</v>
      </c>
      <c r="U69" s="48">
        <f t="shared" si="5"/>
        <v>0</v>
      </c>
      <c r="V69" s="48">
        <f t="shared" si="11"/>
      </c>
      <c r="W69" s="48">
        <f t="shared" si="12"/>
      </c>
      <c r="X69" s="50">
        <f t="shared" si="6"/>
      </c>
      <c r="Y69" s="48">
        <f t="shared" si="7"/>
        <v>0</v>
      </c>
      <c r="Z69" s="48">
        <f t="shared" si="13"/>
      </c>
      <c r="AA69" s="48">
        <f t="shared" si="14"/>
      </c>
      <c r="AB69" s="50">
        <f t="shared" si="8"/>
      </c>
      <c r="AC69" s="47">
        <f t="shared" si="9"/>
      </c>
    </row>
    <row r="70" spans="1:29" ht="12.75">
      <c r="A70" s="99">
        <v>64</v>
      </c>
      <c r="B70" s="16"/>
      <c r="C70" s="150"/>
      <c r="D70" s="150"/>
      <c r="E70" s="150"/>
      <c r="F70" s="150"/>
      <c r="G70" s="18"/>
      <c r="H70" s="19"/>
      <c r="I70" s="20"/>
      <c r="J70" s="17"/>
      <c r="K70" s="17"/>
      <c r="L70" s="21"/>
      <c r="M70" s="143"/>
      <c r="N70" s="22"/>
      <c r="O70" s="17"/>
      <c r="P70" s="17"/>
      <c r="Q70" s="21"/>
      <c r="R70" s="140"/>
      <c r="S70" s="102">
        <f t="shared" si="10"/>
        <v>0</v>
      </c>
      <c r="U70" s="48">
        <f t="shared" si="5"/>
        <v>0</v>
      </c>
      <c r="V70" s="48">
        <f t="shared" si="11"/>
      </c>
      <c r="W70" s="48">
        <f t="shared" si="12"/>
      </c>
      <c r="X70" s="50">
        <f t="shared" si="6"/>
      </c>
      <c r="Y70" s="48">
        <f t="shared" si="7"/>
        <v>0</v>
      </c>
      <c r="Z70" s="48">
        <f t="shared" si="13"/>
      </c>
      <c r="AA70" s="48">
        <f t="shared" si="14"/>
      </c>
      <c r="AB70" s="50">
        <f t="shared" si="8"/>
      </c>
      <c r="AC70" s="47">
        <f t="shared" si="9"/>
      </c>
    </row>
    <row r="71" spans="1:29" ht="12.75">
      <c r="A71" s="98">
        <v>65</v>
      </c>
      <c r="B71" s="16"/>
      <c r="C71" s="150"/>
      <c r="D71" s="150"/>
      <c r="E71" s="150"/>
      <c r="F71" s="150"/>
      <c r="G71" s="18"/>
      <c r="H71" s="19"/>
      <c r="I71" s="20"/>
      <c r="J71" s="17"/>
      <c r="K71" s="17"/>
      <c r="L71" s="21"/>
      <c r="M71" s="143"/>
      <c r="N71" s="22"/>
      <c r="O71" s="17"/>
      <c r="P71" s="17"/>
      <c r="Q71" s="21"/>
      <c r="R71" s="140"/>
      <c r="S71" s="102">
        <f aca="true" t="shared" si="15" ref="S71:S102">COUNTA(I71,N71)</f>
        <v>0</v>
      </c>
      <c r="U71" s="48">
        <f t="shared" si="5"/>
        <v>0</v>
      </c>
      <c r="V71" s="48">
        <f aca="true" t="shared" si="16" ref="V71:V102">IF(I71="","",VLOOKUP(I71,code,2,FALSE))</f>
      </c>
      <c r="W71" s="48">
        <f aca="true" t="shared" si="17" ref="W71:W102">IF(I71="","",VLOOKUP(I71,code,5,FALSE))</f>
      </c>
      <c r="X71" s="50">
        <f t="shared" si="6"/>
      </c>
      <c r="Y71" s="48">
        <f t="shared" si="7"/>
        <v>0</v>
      </c>
      <c r="Z71" s="48">
        <f aca="true" t="shared" si="18" ref="Z71:Z102">IF(N71="","",VLOOKUP(N71,code,2,FALSE))</f>
      </c>
      <c r="AA71" s="48">
        <f aca="true" t="shared" si="19" ref="AA71:AA102">IF(N71="","",VLOOKUP(N71,code,5,FALSE))</f>
      </c>
      <c r="AB71" s="50">
        <f t="shared" si="8"/>
      </c>
      <c r="AC71" s="47">
        <f t="shared" si="9"/>
      </c>
    </row>
    <row r="72" spans="1:29" ht="12.75">
      <c r="A72" s="99">
        <v>66</v>
      </c>
      <c r="B72" s="16"/>
      <c r="C72" s="150"/>
      <c r="D72" s="150"/>
      <c r="E72" s="150"/>
      <c r="F72" s="150"/>
      <c r="G72" s="18"/>
      <c r="H72" s="19"/>
      <c r="I72" s="20"/>
      <c r="J72" s="17"/>
      <c r="K72" s="17"/>
      <c r="L72" s="21"/>
      <c r="M72" s="143"/>
      <c r="N72" s="22"/>
      <c r="O72" s="17"/>
      <c r="P72" s="17"/>
      <c r="Q72" s="21"/>
      <c r="R72" s="140"/>
      <c r="S72" s="102">
        <f t="shared" si="15"/>
        <v>0</v>
      </c>
      <c r="U72" s="48">
        <f aca="true" t="shared" si="20" ref="U72:U126">IF(M72="手",1,0)</f>
        <v>0</v>
      </c>
      <c r="V72" s="48">
        <f t="shared" si="16"/>
      </c>
      <c r="W72" s="48">
        <f t="shared" si="17"/>
      </c>
      <c r="X72" s="50">
        <f aca="true" t="shared" si="21" ref="X72:X126">IF(I72="","",IF(AND(V72="01T",U72=0),FIXED((J72*10000+K72*100+L72)/10000000,7),IF(AND(V72="01T",U72=1),FIXED((J72*10000+K72*100+L72*10)/10000000,6),IF(OR(V72="02F",V72="03C"),FIXED((J72*10000+K72*100+L72)/100000,5)))))</f>
      </c>
      <c r="Y72" s="48">
        <f aca="true" t="shared" si="22" ref="Y72:Y126">IF(R72="手",1,0)</f>
        <v>0</v>
      </c>
      <c r="Z72" s="48">
        <f t="shared" si="18"/>
      </c>
      <c r="AA72" s="48">
        <f t="shared" si="19"/>
      </c>
      <c r="AB72" s="50">
        <f aca="true" t="shared" si="23" ref="AB72:AB126">IF(N72="","",IF(AND(Z72="01T",Y72=0),FIXED((O72*10000+P72*100+Q72)/10000000,7),IF(AND(Z72="01T",Y72=1),FIXED((O72*10000+P72*100+Q72*10)/10000000,6),IF(OR(Z72="02F",Z72="03C"),FIXED((O72*10000+P72*100+Q72)/100000,5)))))</f>
      </c>
      <c r="AC72" s="47">
        <f aca="true" t="shared" si="24" ref="AC72:AC126">IF(B72="","",LENB(C72)+LENB(D72))</f>
      </c>
    </row>
    <row r="73" spans="1:29" ht="12.75">
      <c r="A73" s="98">
        <v>67</v>
      </c>
      <c r="B73" s="16"/>
      <c r="C73" s="150"/>
      <c r="D73" s="150"/>
      <c r="E73" s="150"/>
      <c r="F73" s="150"/>
      <c r="G73" s="18"/>
      <c r="H73" s="19"/>
      <c r="I73" s="20"/>
      <c r="J73" s="17"/>
      <c r="K73" s="17"/>
      <c r="L73" s="21"/>
      <c r="M73" s="143"/>
      <c r="N73" s="22"/>
      <c r="O73" s="17"/>
      <c r="P73" s="17"/>
      <c r="Q73" s="21"/>
      <c r="R73" s="140"/>
      <c r="S73" s="102">
        <f t="shared" si="15"/>
        <v>0</v>
      </c>
      <c r="U73" s="48">
        <f t="shared" si="20"/>
        <v>0</v>
      </c>
      <c r="V73" s="48">
        <f t="shared" si="16"/>
      </c>
      <c r="W73" s="48">
        <f t="shared" si="17"/>
      </c>
      <c r="X73" s="50">
        <f t="shared" si="21"/>
      </c>
      <c r="Y73" s="48">
        <f t="shared" si="22"/>
        <v>0</v>
      </c>
      <c r="Z73" s="48">
        <f t="shared" si="18"/>
      </c>
      <c r="AA73" s="48">
        <f t="shared" si="19"/>
      </c>
      <c r="AB73" s="50">
        <f t="shared" si="23"/>
      </c>
      <c r="AC73" s="47">
        <f t="shared" si="24"/>
      </c>
    </row>
    <row r="74" spans="1:29" ht="12.75">
      <c r="A74" s="99">
        <v>68</v>
      </c>
      <c r="B74" s="16"/>
      <c r="C74" s="150"/>
      <c r="D74" s="150"/>
      <c r="E74" s="150"/>
      <c r="F74" s="150"/>
      <c r="G74" s="18"/>
      <c r="H74" s="19"/>
      <c r="I74" s="20"/>
      <c r="J74" s="17"/>
      <c r="K74" s="17"/>
      <c r="L74" s="21"/>
      <c r="M74" s="143"/>
      <c r="N74" s="22"/>
      <c r="O74" s="17"/>
      <c r="P74" s="17"/>
      <c r="Q74" s="21"/>
      <c r="R74" s="140"/>
      <c r="S74" s="102">
        <f t="shared" si="15"/>
        <v>0</v>
      </c>
      <c r="U74" s="48">
        <f t="shared" si="20"/>
        <v>0</v>
      </c>
      <c r="V74" s="48">
        <f t="shared" si="16"/>
      </c>
      <c r="W74" s="48">
        <f t="shared" si="17"/>
      </c>
      <c r="X74" s="50">
        <f t="shared" si="21"/>
      </c>
      <c r="Y74" s="48">
        <f t="shared" si="22"/>
        <v>0</v>
      </c>
      <c r="Z74" s="48">
        <f t="shared" si="18"/>
      </c>
      <c r="AA74" s="48">
        <f t="shared" si="19"/>
      </c>
      <c r="AB74" s="50">
        <f t="shared" si="23"/>
      </c>
      <c r="AC74" s="47">
        <f t="shared" si="24"/>
      </c>
    </row>
    <row r="75" spans="1:29" ht="12.75">
      <c r="A75" s="98">
        <v>69</v>
      </c>
      <c r="B75" s="16"/>
      <c r="C75" s="150"/>
      <c r="D75" s="150"/>
      <c r="E75" s="150"/>
      <c r="F75" s="150"/>
      <c r="G75" s="18"/>
      <c r="H75" s="19"/>
      <c r="I75" s="20"/>
      <c r="J75" s="17"/>
      <c r="K75" s="17"/>
      <c r="L75" s="21"/>
      <c r="M75" s="143"/>
      <c r="N75" s="22"/>
      <c r="O75" s="17"/>
      <c r="P75" s="17"/>
      <c r="Q75" s="21"/>
      <c r="R75" s="140"/>
      <c r="S75" s="102">
        <f t="shared" si="15"/>
        <v>0</v>
      </c>
      <c r="U75" s="48">
        <f t="shared" si="20"/>
        <v>0</v>
      </c>
      <c r="V75" s="48">
        <f t="shared" si="16"/>
      </c>
      <c r="W75" s="48">
        <f t="shared" si="17"/>
      </c>
      <c r="X75" s="50">
        <f t="shared" si="21"/>
      </c>
      <c r="Y75" s="48">
        <f t="shared" si="22"/>
        <v>0</v>
      </c>
      <c r="Z75" s="48">
        <f t="shared" si="18"/>
      </c>
      <c r="AA75" s="48">
        <f t="shared" si="19"/>
      </c>
      <c r="AB75" s="50">
        <f t="shared" si="23"/>
      </c>
      <c r="AC75" s="47">
        <f t="shared" si="24"/>
      </c>
    </row>
    <row r="76" spans="1:29" ht="12.75">
      <c r="A76" s="99">
        <v>70</v>
      </c>
      <c r="B76" s="16"/>
      <c r="C76" s="150"/>
      <c r="D76" s="150"/>
      <c r="E76" s="150"/>
      <c r="F76" s="150"/>
      <c r="G76" s="18"/>
      <c r="H76" s="19"/>
      <c r="I76" s="20"/>
      <c r="J76" s="17"/>
      <c r="K76" s="17"/>
      <c r="L76" s="21"/>
      <c r="M76" s="143"/>
      <c r="N76" s="22"/>
      <c r="O76" s="17"/>
      <c r="P76" s="17"/>
      <c r="Q76" s="21"/>
      <c r="R76" s="140"/>
      <c r="S76" s="102">
        <f t="shared" si="15"/>
        <v>0</v>
      </c>
      <c r="U76" s="48">
        <f t="shared" si="20"/>
        <v>0</v>
      </c>
      <c r="V76" s="48">
        <f t="shared" si="16"/>
      </c>
      <c r="W76" s="48">
        <f t="shared" si="17"/>
      </c>
      <c r="X76" s="50">
        <f t="shared" si="21"/>
      </c>
      <c r="Y76" s="48">
        <f t="shared" si="22"/>
        <v>0</v>
      </c>
      <c r="Z76" s="48">
        <f t="shared" si="18"/>
      </c>
      <c r="AA76" s="48">
        <f t="shared" si="19"/>
      </c>
      <c r="AB76" s="50">
        <f t="shared" si="23"/>
      </c>
      <c r="AC76" s="47">
        <f t="shared" si="24"/>
      </c>
    </row>
    <row r="77" spans="1:29" ht="12.75">
      <c r="A77" s="98">
        <v>71</v>
      </c>
      <c r="B77" s="16"/>
      <c r="C77" s="150"/>
      <c r="D77" s="150"/>
      <c r="E77" s="150"/>
      <c r="F77" s="150"/>
      <c r="G77" s="18"/>
      <c r="H77" s="19"/>
      <c r="I77" s="20"/>
      <c r="J77" s="17"/>
      <c r="K77" s="17"/>
      <c r="L77" s="21"/>
      <c r="M77" s="143"/>
      <c r="N77" s="22"/>
      <c r="O77" s="17"/>
      <c r="P77" s="17"/>
      <c r="Q77" s="21"/>
      <c r="R77" s="140"/>
      <c r="S77" s="102">
        <f t="shared" si="15"/>
        <v>0</v>
      </c>
      <c r="U77" s="48">
        <f t="shared" si="20"/>
        <v>0</v>
      </c>
      <c r="V77" s="48">
        <f t="shared" si="16"/>
      </c>
      <c r="W77" s="48">
        <f t="shared" si="17"/>
      </c>
      <c r="X77" s="50">
        <f t="shared" si="21"/>
      </c>
      <c r="Y77" s="48">
        <f t="shared" si="22"/>
        <v>0</v>
      </c>
      <c r="Z77" s="48">
        <f t="shared" si="18"/>
      </c>
      <c r="AA77" s="48">
        <f t="shared" si="19"/>
      </c>
      <c r="AB77" s="50">
        <f t="shared" si="23"/>
      </c>
      <c r="AC77" s="47">
        <f t="shared" si="24"/>
      </c>
    </row>
    <row r="78" spans="1:29" ht="12.75">
      <c r="A78" s="99">
        <v>72</v>
      </c>
      <c r="B78" s="16"/>
      <c r="C78" s="150"/>
      <c r="D78" s="150"/>
      <c r="E78" s="150"/>
      <c r="F78" s="150"/>
      <c r="G78" s="18"/>
      <c r="H78" s="19"/>
      <c r="I78" s="20"/>
      <c r="J78" s="17"/>
      <c r="K78" s="17"/>
      <c r="L78" s="21"/>
      <c r="M78" s="143"/>
      <c r="N78" s="22"/>
      <c r="O78" s="17"/>
      <c r="P78" s="17"/>
      <c r="Q78" s="21"/>
      <c r="R78" s="140"/>
      <c r="S78" s="102">
        <f t="shared" si="15"/>
        <v>0</v>
      </c>
      <c r="U78" s="48">
        <f t="shared" si="20"/>
        <v>0</v>
      </c>
      <c r="V78" s="48">
        <f t="shared" si="16"/>
      </c>
      <c r="W78" s="48">
        <f t="shared" si="17"/>
      </c>
      <c r="X78" s="50">
        <f t="shared" si="21"/>
      </c>
      <c r="Y78" s="48">
        <f t="shared" si="22"/>
        <v>0</v>
      </c>
      <c r="Z78" s="48">
        <f t="shared" si="18"/>
      </c>
      <c r="AA78" s="48">
        <f t="shared" si="19"/>
      </c>
      <c r="AB78" s="50">
        <f t="shared" si="23"/>
      </c>
      <c r="AC78" s="47">
        <f t="shared" si="24"/>
      </c>
    </row>
    <row r="79" spans="1:29" ht="12.75">
      <c r="A79" s="98">
        <v>73</v>
      </c>
      <c r="B79" s="16"/>
      <c r="C79" s="150"/>
      <c r="D79" s="150"/>
      <c r="E79" s="150"/>
      <c r="F79" s="150"/>
      <c r="G79" s="18"/>
      <c r="H79" s="19"/>
      <c r="I79" s="20"/>
      <c r="J79" s="17"/>
      <c r="K79" s="17"/>
      <c r="L79" s="21"/>
      <c r="M79" s="143"/>
      <c r="N79" s="22"/>
      <c r="O79" s="17"/>
      <c r="P79" s="17"/>
      <c r="Q79" s="21"/>
      <c r="R79" s="140"/>
      <c r="S79" s="102">
        <f t="shared" si="15"/>
        <v>0</v>
      </c>
      <c r="U79" s="48">
        <f t="shared" si="20"/>
        <v>0</v>
      </c>
      <c r="V79" s="48">
        <f t="shared" si="16"/>
      </c>
      <c r="W79" s="48">
        <f t="shared" si="17"/>
      </c>
      <c r="X79" s="50">
        <f t="shared" si="21"/>
      </c>
      <c r="Y79" s="48">
        <f t="shared" si="22"/>
        <v>0</v>
      </c>
      <c r="Z79" s="48">
        <f t="shared" si="18"/>
      </c>
      <c r="AA79" s="48">
        <f t="shared" si="19"/>
      </c>
      <c r="AB79" s="50">
        <f t="shared" si="23"/>
      </c>
      <c r="AC79" s="47">
        <f t="shared" si="24"/>
      </c>
    </row>
    <row r="80" spans="1:29" ht="12.75">
      <c r="A80" s="99">
        <v>74</v>
      </c>
      <c r="B80" s="16"/>
      <c r="C80" s="150"/>
      <c r="D80" s="150"/>
      <c r="E80" s="150"/>
      <c r="F80" s="150"/>
      <c r="G80" s="18"/>
      <c r="H80" s="19"/>
      <c r="I80" s="20"/>
      <c r="J80" s="17"/>
      <c r="K80" s="17"/>
      <c r="L80" s="21"/>
      <c r="M80" s="143"/>
      <c r="N80" s="22"/>
      <c r="O80" s="17"/>
      <c r="P80" s="17"/>
      <c r="Q80" s="21"/>
      <c r="R80" s="140"/>
      <c r="S80" s="102">
        <f t="shared" si="15"/>
        <v>0</v>
      </c>
      <c r="U80" s="48">
        <f t="shared" si="20"/>
        <v>0</v>
      </c>
      <c r="V80" s="48">
        <f t="shared" si="16"/>
      </c>
      <c r="W80" s="48">
        <f t="shared" si="17"/>
      </c>
      <c r="X80" s="50">
        <f t="shared" si="21"/>
      </c>
      <c r="Y80" s="48">
        <f t="shared" si="22"/>
        <v>0</v>
      </c>
      <c r="Z80" s="48">
        <f t="shared" si="18"/>
      </c>
      <c r="AA80" s="48">
        <f t="shared" si="19"/>
      </c>
      <c r="AB80" s="50">
        <f t="shared" si="23"/>
      </c>
      <c r="AC80" s="47">
        <f t="shared" si="24"/>
      </c>
    </row>
    <row r="81" spans="1:29" ht="12.75">
      <c r="A81" s="98">
        <v>75</v>
      </c>
      <c r="B81" s="16"/>
      <c r="C81" s="150"/>
      <c r="D81" s="150"/>
      <c r="E81" s="150"/>
      <c r="F81" s="150"/>
      <c r="G81" s="18"/>
      <c r="H81" s="19"/>
      <c r="I81" s="20"/>
      <c r="J81" s="17"/>
      <c r="K81" s="17"/>
      <c r="L81" s="21"/>
      <c r="M81" s="143"/>
      <c r="N81" s="22"/>
      <c r="O81" s="17"/>
      <c r="P81" s="17"/>
      <c r="Q81" s="21"/>
      <c r="R81" s="140"/>
      <c r="S81" s="102">
        <f t="shared" si="15"/>
        <v>0</v>
      </c>
      <c r="U81" s="48">
        <f t="shared" si="20"/>
        <v>0</v>
      </c>
      <c r="V81" s="48">
        <f t="shared" si="16"/>
      </c>
      <c r="W81" s="48">
        <f t="shared" si="17"/>
      </c>
      <c r="X81" s="50">
        <f t="shared" si="21"/>
      </c>
      <c r="Y81" s="48">
        <f t="shared" si="22"/>
        <v>0</v>
      </c>
      <c r="Z81" s="48">
        <f t="shared" si="18"/>
      </c>
      <c r="AA81" s="48">
        <f t="shared" si="19"/>
      </c>
      <c r="AB81" s="50">
        <f t="shared" si="23"/>
      </c>
      <c r="AC81" s="47">
        <f t="shared" si="24"/>
      </c>
    </row>
    <row r="82" spans="1:29" ht="12.75">
      <c r="A82" s="99">
        <v>76</v>
      </c>
      <c r="B82" s="16"/>
      <c r="C82" s="150"/>
      <c r="D82" s="150"/>
      <c r="E82" s="150"/>
      <c r="F82" s="150"/>
      <c r="G82" s="18"/>
      <c r="H82" s="19"/>
      <c r="I82" s="20"/>
      <c r="J82" s="17"/>
      <c r="K82" s="17"/>
      <c r="L82" s="21"/>
      <c r="M82" s="143"/>
      <c r="N82" s="22"/>
      <c r="O82" s="17"/>
      <c r="P82" s="17"/>
      <c r="Q82" s="21"/>
      <c r="R82" s="140"/>
      <c r="S82" s="102">
        <f t="shared" si="15"/>
        <v>0</v>
      </c>
      <c r="U82" s="48">
        <f t="shared" si="20"/>
        <v>0</v>
      </c>
      <c r="V82" s="48">
        <f t="shared" si="16"/>
      </c>
      <c r="W82" s="48">
        <f t="shared" si="17"/>
      </c>
      <c r="X82" s="50">
        <f t="shared" si="21"/>
      </c>
      <c r="Y82" s="48">
        <f t="shared" si="22"/>
        <v>0</v>
      </c>
      <c r="Z82" s="48">
        <f t="shared" si="18"/>
      </c>
      <c r="AA82" s="48">
        <f t="shared" si="19"/>
      </c>
      <c r="AB82" s="50">
        <f t="shared" si="23"/>
      </c>
      <c r="AC82" s="47">
        <f t="shared" si="24"/>
      </c>
    </row>
    <row r="83" spans="1:29" ht="12.75">
      <c r="A83" s="98">
        <v>77</v>
      </c>
      <c r="B83" s="16"/>
      <c r="C83" s="150"/>
      <c r="D83" s="150"/>
      <c r="E83" s="150"/>
      <c r="F83" s="150"/>
      <c r="G83" s="18"/>
      <c r="H83" s="19"/>
      <c r="I83" s="20"/>
      <c r="J83" s="17"/>
      <c r="K83" s="17"/>
      <c r="L83" s="21"/>
      <c r="M83" s="143"/>
      <c r="N83" s="22"/>
      <c r="O83" s="17"/>
      <c r="P83" s="17"/>
      <c r="Q83" s="21"/>
      <c r="R83" s="140"/>
      <c r="S83" s="102">
        <f t="shared" si="15"/>
        <v>0</v>
      </c>
      <c r="U83" s="48">
        <f t="shared" si="20"/>
        <v>0</v>
      </c>
      <c r="V83" s="48">
        <f t="shared" si="16"/>
      </c>
      <c r="W83" s="48">
        <f t="shared" si="17"/>
      </c>
      <c r="X83" s="50">
        <f t="shared" si="21"/>
      </c>
      <c r="Y83" s="48">
        <f t="shared" si="22"/>
        <v>0</v>
      </c>
      <c r="Z83" s="48">
        <f t="shared" si="18"/>
      </c>
      <c r="AA83" s="48">
        <f t="shared" si="19"/>
      </c>
      <c r="AB83" s="50">
        <f t="shared" si="23"/>
      </c>
      <c r="AC83" s="47">
        <f t="shared" si="24"/>
      </c>
    </row>
    <row r="84" spans="1:29" ht="12.75">
      <c r="A84" s="99">
        <v>78</v>
      </c>
      <c r="B84" s="16"/>
      <c r="C84" s="150"/>
      <c r="D84" s="150"/>
      <c r="E84" s="150"/>
      <c r="F84" s="150"/>
      <c r="G84" s="18"/>
      <c r="H84" s="19"/>
      <c r="I84" s="20"/>
      <c r="J84" s="17"/>
      <c r="K84" s="17"/>
      <c r="L84" s="21"/>
      <c r="M84" s="143"/>
      <c r="N84" s="22"/>
      <c r="O84" s="17"/>
      <c r="P84" s="17"/>
      <c r="Q84" s="21"/>
      <c r="R84" s="140"/>
      <c r="S84" s="102">
        <f t="shared" si="15"/>
        <v>0</v>
      </c>
      <c r="U84" s="48">
        <f t="shared" si="20"/>
        <v>0</v>
      </c>
      <c r="V84" s="48">
        <f t="shared" si="16"/>
      </c>
      <c r="W84" s="48">
        <f t="shared" si="17"/>
      </c>
      <c r="X84" s="50">
        <f t="shared" si="21"/>
      </c>
      <c r="Y84" s="48">
        <f t="shared" si="22"/>
        <v>0</v>
      </c>
      <c r="Z84" s="48">
        <f t="shared" si="18"/>
      </c>
      <c r="AA84" s="48">
        <f t="shared" si="19"/>
      </c>
      <c r="AB84" s="50">
        <f t="shared" si="23"/>
      </c>
      <c r="AC84" s="47">
        <f t="shared" si="24"/>
      </c>
    </row>
    <row r="85" spans="1:29" ht="12.75">
      <c r="A85" s="98">
        <v>79</v>
      </c>
      <c r="B85" s="16"/>
      <c r="C85" s="150"/>
      <c r="D85" s="150"/>
      <c r="E85" s="150"/>
      <c r="F85" s="150"/>
      <c r="G85" s="18"/>
      <c r="H85" s="19"/>
      <c r="I85" s="20"/>
      <c r="J85" s="17"/>
      <c r="K85" s="17"/>
      <c r="L85" s="21"/>
      <c r="M85" s="143"/>
      <c r="N85" s="22"/>
      <c r="O85" s="17"/>
      <c r="P85" s="17"/>
      <c r="Q85" s="21"/>
      <c r="R85" s="140"/>
      <c r="S85" s="102">
        <f t="shared" si="15"/>
        <v>0</v>
      </c>
      <c r="U85" s="48">
        <f t="shared" si="20"/>
        <v>0</v>
      </c>
      <c r="V85" s="48">
        <f t="shared" si="16"/>
      </c>
      <c r="W85" s="48">
        <f t="shared" si="17"/>
      </c>
      <c r="X85" s="50">
        <f t="shared" si="21"/>
      </c>
      <c r="Y85" s="48">
        <f t="shared" si="22"/>
        <v>0</v>
      </c>
      <c r="Z85" s="48">
        <f t="shared" si="18"/>
      </c>
      <c r="AA85" s="48">
        <f t="shared" si="19"/>
      </c>
      <c r="AB85" s="50">
        <f t="shared" si="23"/>
      </c>
      <c r="AC85" s="47">
        <f t="shared" si="24"/>
      </c>
    </row>
    <row r="86" spans="1:29" ht="12.75">
      <c r="A86" s="99">
        <v>80</v>
      </c>
      <c r="B86" s="16"/>
      <c r="C86" s="150"/>
      <c r="D86" s="150"/>
      <c r="E86" s="150"/>
      <c r="F86" s="150"/>
      <c r="G86" s="18"/>
      <c r="H86" s="19"/>
      <c r="I86" s="20"/>
      <c r="J86" s="17"/>
      <c r="K86" s="17"/>
      <c r="L86" s="21"/>
      <c r="M86" s="143"/>
      <c r="N86" s="22"/>
      <c r="O86" s="17"/>
      <c r="P86" s="17"/>
      <c r="Q86" s="21"/>
      <c r="R86" s="140"/>
      <c r="S86" s="102">
        <f t="shared" si="15"/>
        <v>0</v>
      </c>
      <c r="U86" s="48">
        <f t="shared" si="20"/>
        <v>0</v>
      </c>
      <c r="V86" s="48">
        <f t="shared" si="16"/>
      </c>
      <c r="W86" s="48">
        <f t="shared" si="17"/>
      </c>
      <c r="X86" s="50">
        <f t="shared" si="21"/>
      </c>
      <c r="Y86" s="48">
        <f t="shared" si="22"/>
        <v>0</v>
      </c>
      <c r="Z86" s="48">
        <f t="shared" si="18"/>
      </c>
      <c r="AA86" s="48">
        <f t="shared" si="19"/>
      </c>
      <c r="AB86" s="50">
        <f t="shared" si="23"/>
      </c>
      <c r="AC86" s="47">
        <f t="shared" si="24"/>
      </c>
    </row>
    <row r="87" spans="1:29" ht="12.75">
      <c r="A87" s="98">
        <v>81</v>
      </c>
      <c r="B87" s="16"/>
      <c r="C87" s="150"/>
      <c r="D87" s="150"/>
      <c r="E87" s="150"/>
      <c r="F87" s="150"/>
      <c r="G87" s="18"/>
      <c r="H87" s="19"/>
      <c r="I87" s="20"/>
      <c r="J87" s="17"/>
      <c r="K87" s="17"/>
      <c r="L87" s="21"/>
      <c r="M87" s="143"/>
      <c r="N87" s="22"/>
      <c r="O87" s="17"/>
      <c r="P87" s="17"/>
      <c r="Q87" s="21"/>
      <c r="R87" s="140"/>
      <c r="S87" s="102">
        <f t="shared" si="15"/>
        <v>0</v>
      </c>
      <c r="U87" s="48">
        <f t="shared" si="20"/>
        <v>0</v>
      </c>
      <c r="V87" s="48">
        <f t="shared" si="16"/>
      </c>
      <c r="W87" s="48">
        <f t="shared" si="17"/>
      </c>
      <c r="X87" s="50">
        <f t="shared" si="21"/>
      </c>
      <c r="Y87" s="48">
        <f t="shared" si="22"/>
        <v>0</v>
      </c>
      <c r="Z87" s="48">
        <f t="shared" si="18"/>
      </c>
      <c r="AA87" s="48">
        <f t="shared" si="19"/>
      </c>
      <c r="AB87" s="50">
        <f t="shared" si="23"/>
      </c>
      <c r="AC87" s="47">
        <f t="shared" si="24"/>
      </c>
    </row>
    <row r="88" spans="1:29" ht="12.75">
      <c r="A88" s="99">
        <v>82</v>
      </c>
      <c r="B88" s="16"/>
      <c r="C88" s="150"/>
      <c r="D88" s="150"/>
      <c r="E88" s="150"/>
      <c r="F88" s="150"/>
      <c r="G88" s="18"/>
      <c r="H88" s="19"/>
      <c r="I88" s="20"/>
      <c r="J88" s="17"/>
      <c r="K88" s="17"/>
      <c r="L88" s="21"/>
      <c r="M88" s="143"/>
      <c r="N88" s="22"/>
      <c r="O88" s="17"/>
      <c r="P88" s="17"/>
      <c r="Q88" s="21"/>
      <c r="R88" s="140"/>
      <c r="S88" s="102">
        <f t="shared" si="15"/>
        <v>0</v>
      </c>
      <c r="U88" s="48">
        <f t="shared" si="20"/>
        <v>0</v>
      </c>
      <c r="V88" s="48">
        <f t="shared" si="16"/>
      </c>
      <c r="W88" s="48">
        <f t="shared" si="17"/>
      </c>
      <c r="X88" s="50">
        <f t="shared" si="21"/>
      </c>
      <c r="Y88" s="48">
        <f t="shared" si="22"/>
        <v>0</v>
      </c>
      <c r="Z88" s="48">
        <f t="shared" si="18"/>
      </c>
      <c r="AA88" s="48">
        <f t="shared" si="19"/>
      </c>
      <c r="AB88" s="50">
        <f t="shared" si="23"/>
      </c>
      <c r="AC88" s="47">
        <f t="shared" si="24"/>
      </c>
    </row>
    <row r="89" spans="1:29" ht="12.75">
      <c r="A89" s="98">
        <v>83</v>
      </c>
      <c r="B89" s="16"/>
      <c r="C89" s="150"/>
      <c r="D89" s="150"/>
      <c r="E89" s="150"/>
      <c r="F89" s="150"/>
      <c r="G89" s="18"/>
      <c r="H89" s="19"/>
      <c r="I89" s="20"/>
      <c r="J89" s="17"/>
      <c r="K89" s="17"/>
      <c r="L89" s="21"/>
      <c r="M89" s="143"/>
      <c r="N89" s="22"/>
      <c r="O89" s="17"/>
      <c r="P89" s="17"/>
      <c r="Q89" s="21"/>
      <c r="R89" s="140"/>
      <c r="S89" s="102">
        <f t="shared" si="15"/>
        <v>0</v>
      </c>
      <c r="U89" s="48">
        <f t="shared" si="20"/>
        <v>0</v>
      </c>
      <c r="V89" s="48">
        <f t="shared" si="16"/>
      </c>
      <c r="W89" s="48">
        <f t="shared" si="17"/>
      </c>
      <c r="X89" s="50">
        <f t="shared" si="21"/>
      </c>
      <c r="Y89" s="48">
        <f t="shared" si="22"/>
        <v>0</v>
      </c>
      <c r="Z89" s="48">
        <f t="shared" si="18"/>
      </c>
      <c r="AA89" s="48">
        <f t="shared" si="19"/>
      </c>
      <c r="AB89" s="50">
        <f t="shared" si="23"/>
      </c>
      <c r="AC89" s="47">
        <f t="shared" si="24"/>
      </c>
    </row>
    <row r="90" spans="1:29" ht="12.75">
      <c r="A90" s="99">
        <v>84</v>
      </c>
      <c r="B90" s="16"/>
      <c r="C90" s="150"/>
      <c r="D90" s="150"/>
      <c r="E90" s="150"/>
      <c r="F90" s="150"/>
      <c r="G90" s="18"/>
      <c r="H90" s="19"/>
      <c r="I90" s="20"/>
      <c r="J90" s="17"/>
      <c r="K90" s="17"/>
      <c r="L90" s="21"/>
      <c r="M90" s="143"/>
      <c r="N90" s="22"/>
      <c r="O90" s="17"/>
      <c r="P90" s="17"/>
      <c r="Q90" s="21"/>
      <c r="R90" s="140"/>
      <c r="S90" s="102">
        <f t="shared" si="15"/>
        <v>0</v>
      </c>
      <c r="U90" s="48">
        <f t="shared" si="20"/>
        <v>0</v>
      </c>
      <c r="V90" s="48">
        <f t="shared" si="16"/>
      </c>
      <c r="W90" s="48">
        <f t="shared" si="17"/>
      </c>
      <c r="X90" s="50">
        <f t="shared" si="21"/>
      </c>
      <c r="Y90" s="48">
        <f t="shared" si="22"/>
        <v>0</v>
      </c>
      <c r="Z90" s="48">
        <f t="shared" si="18"/>
      </c>
      <c r="AA90" s="48">
        <f t="shared" si="19"/>
      </c>
      <c r="AB90" s="50">
        <f t="shared" si="23"/>
      </c>
      <c r="AC90" s="47">
        <f t="shared" si="24"/>
      </c>
    </row>
    <row r="91" spans="1:29" ht="12.75">
      <c r="A91" s="98">
        <v>85</v>
      </c>
      <c r="B91" s="16"/>
      <c r="C91" s="150"/>
      <c r="D91" s="150"/>
      <c r="E91" s="150"/>
      <c r="F91" s="150"/>
      <c r="G91" s="18"/>
      <c r="H91" s="19"/>
      <c r="I91" s="20"/>
      <c r="J91" s="17"/>
      <c r="K91" s="17"/>
      <c r="L91" s="21"/>
      <c r="M91" s="143"/>
      <c r="N91" s="22"/>
      <c r="O91" s="17"/>
      <c r="P91" s="17"/>
      <c r="Q91" s="21"/>
      <c r="R91" s="140"/>
      <c r="S91" s="102">
        <f t="shared" si="15"/>
        <v>0</v>
      </c>
      <c r="U91" s="48">
        <f t="shared" si="20"/>
        <v>0</v>
      </c>
      <c r="V91" s="48">
        <f t="shared" si="16"/>
      </c>
      <c r="W91" s="48">
        <f t="shared" si="17"/>
      </c>
      <c r="X91" s="50">
        <f t="shared" si="21"/>
      </c>
      <c r="Y91" s="48">
        <f t="shared" si="22"/>
        <v>0</v>
      </c>
      <c r="Z91" s="48">
        <f t="shared" si="18"/>
      </c>
      <c r="AA91" s="48">
        <f t="shared" si="19"/>
      </c>
      <c r="AB91" s="50">
        <f t="shared" si="23"/>
      </c>
      <c r="AC91" s="47">
        <f t="shared" si="24"/>
      </c>
    </row>
    <row r="92" spans="1:29" ht="12.75">
      <c r="A92" s="99">
        <v>86</v>
      </c>
      <c r="B92" s="16"/>
      <c r="C92" s="150"/>
      <c r="D92" s="150"/>
      <c r="E92" s="150"/>
      <c r="F92" s="150"/>
      <c r="G92" s="18"/>
      <c r="H92" s="19"/>
      <c r="I92" s="20"/>
      <c r="J92" s="17"/>
      <c r="K92" s="17"/>
      <c r="L92" s="21"/>
      <c r="M92" s="143"/>
      <c r="N92" s="22"/>
      <c r="O92" s="17"/>
      <c r="P92" s="17"/>
      <c r="Q92" s="21"/>
      <c r="R92" s="140"/>
      <c r="S92" s="102">
        <f t="shared" si="15"/>
        <v>0</v>
      </c>
      <c r="U92" s="48">
        <f t="shared" si="20"/>
        <v>0</v>
      </c>
      <c r="V92" s="48">
        <f t="shared" si="16"/>
      </c>
      <c r="W92" s="48">
        <f t="shared" si="17"/>
      </c>
      <c r="X92" s="50">
        <f t="shared" si="21"/>
      </c>
      <c r="Y92" s="48">
        <f t="shared" si="22"/>
        <v>0</v>
      </c>
      <c r="Z92" s="48">
        <f t="shared" si="18"/>
      </c>
      <c r="AA92" s="48">
        <f t="shared" si="19"/>
      </c>
      <c r="AB92" s="50">
        <f t="shared" si="23"/>
      </c>
      <c r="AC92" s="47">
        <f t="shared" si="24"/>
      </c>
    </row>
    <row r="93" spans="1:29" ht="12.75">
      <c r="A93" s="98">
        <v>87</v>
      </c>
      <c r="B93" s="16"/>
      <c r="C93" s="150"/>
      <c r="D93" s="150"/>
      <c r="E93" s="150"/>
      <c r="F93" s="150"/>
      <c r="G93" s="18"/>
      <c r="H93" s="19"/>
      <c r="I93" s="20"/>
      <c r="J93" s="17"/>
      <c r="K93" s="17"/>
      <c r="L93" s="21"/>
      <c r="M93" s="143"/>
      <c r="N93" s="22"/>
      <c r="O93" s="17"/>
      <c r="P93" s="17"/>
      <c r="Q93" s="21"/>
      <c r="R93" s="140"/>
      <c r="S93" s="102">
        <f t="shared" si="15"/>
        <v>0</v>
      </c>
      <c r="U93" s="48">
        <f t="shared" si="20"/>
        <v>0</v>
      </c>
      <c r="V93" s="48">
        <f t="shared" si="16"/>
      </c>
      <c r="W93" s="48">
        <f t="shared" si="17"/>
      </c>
      <c r="X93" s="50">
        <f t="shared" si="21"/>
      </c>
      <c r="Y93" s="48">
        <f t="shared" si="22"/>
        <v>0</v>
      </c>
      <c r="Z93" s="48">
        <f t="shared" si="18"/>
      </c>
      <c r="AA93" s="48">
        <f t="shared" si="19"/>
      </c>
      <c r="AB93" s="50">
        <f t="shared" si="23"/>
      </c>
      <c r="AC93" s="47">
        <f t="shared" si="24"/>
      </c>
    </row>
    <row r="94" spans="1:29" ht="12.75">
      <c r="A94" s="99">
        <v>88</v>
      </c>
      <c r="B94" s="16"/>
      <c r="C94" s="150"/>
      <c r="D94" s="150"/>
      <c r="E94" s="150"/>
      <c r="F94" s="150"/>
      <c r="G94" s="18"/>
      <c r="H94" s="19"/>
      <c r="I94" s="20"/>
      <c r="J94" s="17"/>
      <c r="K94" s="17"/>
      <c r="L94" s="21"/>
      <c r="M94" s="143"/>
      <c r="N94" s="22"/>
      <c r="O94" s="17"/>
      <c r="P94" s="17"/>
      <c r="Q94" s="21"/>
      <c r="R94" s="140"/>
      <c r="S94" s="102">
        <f t="shared" si="15"/>
        <v>0</v>
      </c>
      <c r="U94" s="48">
        <f t="shared" si="20"/>
        <v>0</v>
      </c>
      <c r="V94" s="48">
        <f t="shared" si="16"/>
      </c>
      <c r="W94" s="48">
        <f t="shared" si="17"/>
      </c>
      <c r="X94" s="50">
        <f t="shared" si="21"/>
      </c>
      <c r="Y94" s="48">
        <f t="shared" si="22"/>
        <v>0</v>
      </c>
      <c r="Z94" s="48">
        <f t="shared" si="18"/>
      </c>
      <c r="AA94" s="48">
        <f t="shared" si="19"/>
      </c>
      <c r="AB94" s="50">
        <f t="shared" si="23"/>
      </c>
      <c r="AC94" s="47">
        <f t="shared" si="24"/>
      </c>
    </row>
    <row r="95" spans="1:29" ht="12.75">
      <c r="A95" s="98">
        <v>89</v>
      </c>
      <c r="B95" s="16"/>
      <c r="C95" s="150"/>
      <c r="D95" s="150"/>
      <c r="E95" s="150"/>
      <c r="F95" s="150"/>
      <c r="G95" s="18"/>
      <c r="H95" s="19"/>
      <c r="I95" s="20"/>
      <c r="J95" s="17"/>
      <c r="K95" s="17"/>
      <c r="L95" s="21"/>
      <c r="M95" s="143"/>
      <c r="N95" s="22"/>
      <c r="O95" s="17"/>
      <c r="P95" s="17"/>
      <c r="Q95" s="21"/>
      <c r="R95" s="140"/>
      <c r="S95" s="102">
        <f t="shared" si="15"/>
        <v>0</v>
      </c>
      <c r="U95" s="48">
        <f t="shared" si="20"/>
        <v>0</v>
      </c>
      <c r="V95" s="48">
        <f t="shared" si="16"/>
      </c>
      <c r="W95" s="48">
        <f t="shared" si="17"/>
      </c>
      <c r="X95" s="50">
        <f t="shared" si="21"/>
      </c>
      <c r="Y95" s="48">
        <f t="shared" si="22"/>
        <v>0</v>
      </c>
      <c r="Z95" s="48">
        <f t="shared" si="18"/>
      </c>
      <c r="AA95" s="48">
        <f t="shared" si="19"/>
      </c>
      <c r="AB95" s="50">
        <f t="shared" si="23"/>
      </c>
      <c r="AC95" s="47">
        <f t="shared" si="24"/>
      </c>
    </row>
    <row r="96" spans="1:29" ht="12.75">
      <c r="A96" s="99">
        <v>90</v>
      </c>
      <c r="B96" s="16"/>
      <c r="C96" s="150"/>
      <c r="D96" s="150"/>
      <c r="E96" s="150"/>
      <c r="F96" s="150"/>
      <c r="G96" s="18"/>
      <c r="H96" s="19"/>
      <c r="I96" s="20"/>
      <c r="J96" s="17"/>
      <c r="K96" s="17"/>
      <c r="L96" s="21"/>
      <c r="M96" s="143"/>
      <c r="N96" s="22"/>
      <c r="O96" s="17"/>
      <c r="P96" s="17"/>
      <c r="Q96" s="21"/>
      <c r="R96" s="140"/>
      <c r="S96" s="102">
        <f t="shared" si="15"/>
        <v>0</v>
      </c>
      <c r="U96" s="48">
        <f t="shared" si="20"/>
        <v>0</v>
      </c>
      <c r="V96" s="48">
        <f t="shared" si="16"/>
      </c>
      <c r="W96" s="48">
        <f t="shared" si="17"/>
      </c>
      <c r="X96" s="50">
        <f t="shared" si="21"/>
      </c>
      <c r="Y96" s="48">
        <f t="shared" si="22"/>
        <v>0</v>
      </c>
      <c r="Z96" s="48">
        <f t="shared" si="18"/>
      </c>
      <c r="AA96" s="48">
        <f t="shared" si="19"/>
      </c>
      <c r="AB96" s="50">
        <f t="shared" si="23"/>
      </c>
      <c r="AC96" s="47">
        <f t="shared" si="24"/>
      </c>
    </row>
    <row r="97" spans="1:29" ht="12.75">
      <c r="A97" s="98">
        <v>91</v>
      </c>
      <c r="B97" s="16"/>
      <c r="C97" s="150"/>
      <c r="D97" s="150"/>
      <c r="E97" s="150"/>
      <c r="F97" s="150"/>
      <c r="G97" s="18"/>
      <c r="H97" s="19"/>
      <c r="I97" s="20"/>
      <c r="J97" s="17"/>
      <c r="K97" s="17"/>
      <c r="L97" s="21"/>
      <c r="M97" s="143"/>
      <c r="N97" s="22"/>
      <c r="O97" s="17"/>
      <c r="P97" s="17"/>
      <c r="Q97" s="21"/>
      <c r="R97" s="140"/>
      <c r="S97" s="102">
        <f t="shared" si="15"/>
        <v>0</v>
      </c>
      <c r="U97" s="48">
        <f t="shared" si="20"/>
        <v>0</v>
      </c>
      <c r="V97" s="48">
        <f t="shared" si="16"/>
      </c>
      <c r="W97" s="48">
        <f t="shared" si="17"/>
      </c>
      <c r="X97" s="50">
        <f t="shared" si="21"/>
      </c>
      <c r="Y97" s="48">
        <f t="shared" si="22"/>
        <v>0</v>
      </c>
      <c r="Z97" s="48">
        <f t="shared" si="18"/>
      </c>
      <c r="AA97" s="48">
        <f t="shared" si="19"/>
      </c>
      <c r="AB97" s="50">
        <f t="shared" si="23"/>
      </c>
      <c r="AC97" s="47">
        <f t="shared" si="24"/>
      </c>
    </row>
    <row r="98" spans="1:29" ht="12.75">
      <c r="A98" s="99">
        <v>92</v>
      </c>
      <c r="B98" s="16"/>
      <c r="C98" s="150"/>
      <c r="D98" s="150"/>
      <c r="E98" s="150"/>
      <c r="F98" s="150"/>
      <c r="G98" s="18"/>
      <c r="H98" s="19"/>
      <c r="I98" s="20"/>
      <c r="J98" s="17"/>
      <c r="K98" s="17"/>
      <c r="L98" s="21"/>
      <c r="M98" s="143"/>
      <c r="N98" s="22"/>
      <c r="O98" s="17"/>
      <c r="P98" s="17"/>
      <c r="Q98" s="21"/>
      <c r="R98" s="140"/>
      <c r="S98" s="102">
        <f t="shared" si="15"/>
        <v>0</v>
      </c>
      <c r="U98" s="48">
        <f t="shared" si="20"/>
        <v>0</v>
      </c>
      <c r="V98" s="48">
        <f t="shared" si="16"/>
      </c>
      <c r="W98" s="48">
        <f t="shared" si="17"/>
      </c>
      <c r="X98" s="50">
        <f t="shared" si="21"/>
      </c>
      <c r="Y98" s="48">
        <f t="shared" si="22"/>
        <v>0</v>
      </c>
      <c r="Z98" s="48">
        <f t="shared" si="18"/>
      </c>
      <c r="AA98" s="48">
        <f t="shared" si="19"/>
      </c>
      <c r="AB98" s="50">
        <f t="shared" si="23"/>
      </c>
      <c r="AC98" s="47">
        <f t="shared" si="24"/>
      </c>
    </row>
    <row r="99" spans="1:29" ht="12.75">
      <c r="A99" s="98">
        <v>93</v>
      </c>
      <c r="B99" s="16"/>
      <c r="C99" s="150"/>
      <c r="D99" s="150"/>
      <c r="E99" s="150"/>
      <c r="F99" s="150"/>
      <c r="G99" s="18"/>
      <c r="H99" s="19"/>
      <c r="I99" s="20"/>
      <c r="J99" s="17"/>
      <c r="K99" s="17"/>
      <c r="L99" s="21"/>
      <c r="M99" s="143"/>
      <c r="N99" s="22"/>
      <c r="O99" s="17"/>
      <c r="P99" s="17"/>
      <c r="Q99" s="21"/>
      <c r="R99" s="140"/>
      <c r="S99" s="102">
        <f t="shared" si="15"/>
        <v>0</v>
      </c>
      <c r="U99" s="48">
        <f t="shared" si="20"/>
        <v>0</v>
      </c>
      <c r="V99" s="48">
        <f t="shared" si="16"/>
      </c>
      <c r="W99" s="48">
        <f t="shared" si="17"/>
      </c>
      <c r="X99" s="50">
        <f t="shared" si="21"/>
      </c>
      <c r="Y99" s="48">
        <f t="shared" si="22"/>
        <v>0</v>
      </c>
      <c r="Z99" s="48">
        <f t="shared" si="18"/>
      </c>
      <c r="AA99" s="48">
        <f t="shared" si="19"/>
      </c>
      <c r="AB99" s="50">
        <f t="shared" si="23"/>
      </c>
      <c r="AC99" s="47">
        <f t="shared" si="24"/>
      </c>
    </row>
    <row r="100" spans="1:29" ht="12.75">
      <c r="A100" s="99">
        <v>94</v>
      </c>
      <c r="B100" s="16"/>
      <c r="C100" s="150"/>
      <c r="D100" s="150"/>
      <c r="E100" s="150"/>
      <c r="F100" s="150"/>
      <c r="G100" s="18"/>
      <c r="H100" s="19"/>
      <c r="I100" s="20"/>
      <c r="J100" s="17"/>
      <c r="K100" s="17"/>
      <c r="L100" s="21"/>
      <c r="M100" s="143"/>
      <c r="N100" s="22"/>
      <c r="O100" s="17"/>
      <c r="P100" s="17"/>
      <c r="Q100" s="21"/>
      <c r="R100" s="140"/>
      <c r="S100" s="102">
        <f t="shared" si="15"/>
        <v>0</v>
      </c>
      <c r="U100" s="48">
        <f t="shared" si="20"/>
        <v>0</v>
      </c>
      <c r="V100" s="48">
        <f t="shared" si="16"/>
      </c>
      <c r="W100" s="48">
        <f t="shared" si="17"/>
      </c>
      <c r="X100" s="50">
        <f t="shared" si="21"/>
      </c>
      <c r="Y100" s="48">
        <f t="shared" si="22"/>
        <v>0</v>
      </c>
      <c r="Z100" s="48">
        <f t="shared" si="18"/>
      </c>
      <c r="AA100" s="48">
        <f t="shared" si="19"/>
      </c>
      <c r="AB100" s="50">
        <f t="shared" si="23"/>
      </c>
      <c r="AC100" s="47">
        <f t="shared" si="24"/>
      </c>
    </row>
    <row r="101" spans="1:29" ht="12.75">
      <c r="A101" s="98">
        <v>95</v>
      </c>
      <c r="B101" s="16"/>
      <c r="C101" s="150"/>
      <c r="D101" s="150"/>
      <c r="E101" s="150"/>
      <c r="F101" s="150"/>
      <c r="G101" s="18"/>
      <c r="H101" s="19"/>
      <c r="I101" s="20"/>
      <c r="J101" s="17"/>
      <c r="K101" s="17"/>
      <c r="L101" s="21"/>
      <c r="M101" s="143"/>
      <c r="N101" s="22"/>
      <c r="O101" s="17"/>
      <c r="P101" s="17"/>
      <c r="Q101" s="21"/>
      <c r="R101" s="140"/>
      <c r="S101" s="102">
        <f t="shared" si="15"/>
        <v>0</v>
      </c>
      <c r="U101" s="48">
        <f t="shared" si="20"/>
        <v>0</v>
      </c>
      <c r="V101" s="48">
        <f t="shared" si="16"/>
      </c>
      <c r="W101" s="48">
        <f t="shared" si="17"/>
      </c>
      <c r="X101" s="50">
        <f t="shared" si="21"/>
      </c>
      <c r="Y101" s="48">
        <f t="shared" si="22"/>
        <v>0</v>
      </c>
      <c r="Z101" s="48">
        <f t="shared" si="18"/>
      </c>
      <c r="AA101" s="48">
        <f t="shared" si="19"/>
      </c>
      <c r="AB101" s="50">
        <f t="shared" si="23"/>
      </c>
      <c r="AC101" s="47">
        <f t="shared" si="24"/>
      </c>
    </row>
    <row r="102" spans="1:29" ht="12.75">
      <c r="A102" s="99">
        <v>96</v>
      </c>
      <c r="B102" s="16"/>
      <c r="C102" s="150"/>
      <c r="D102" s="150"/>
      <c r="E102" s="150"/>
      <c r="F102" s="150"/>
      <c r="G102" s="18"/>
      <c r="H102" s="19"/>
      <c r="I102" s="20"/>
      <c r="J102" s="17"/>
      <c r="K102" s="17"/>
      <c r="L102" s="21"/>
      <c r="M102" s="143"/>
      <c r="N102" s="22"/>
      <c r="O102" s="17"/>
      <c r="P102" s="17"/>
      <c r="Q102" s="21"/>
      <c r="R102" s="140"/>
      <c r="S102" s="102">
        <f t="shared" si="15"/>
        <v>0</v>
      </c>
      <c r="U102" s="48">
        <f t="shared" si="20"/>
        <v>0</v>
      </c>
      <c r="V102" s="48">
        <f t="shared" si="16"/>
      </c>
      <c r="W102" s="48">
        <f t="shared" si="17"/>
      </c>
      <c r="X102" s="50">
        <f t="shared" si="21"/>
      </c>
      <c r="Y102" s="48">
        <f t="shared" si="22"/>
        <v>0</v>
      </c>
      <c r="Z102" s="48">
        <f t="shared" si="18"/>
      </c>
      <c r="AA102" s="48">
        <f t="shared" si="19"/>
      </c>
      <c r="AB102" s="50">
        <f t="shared" si="23"/>
      </c>
      <c r="AC102" s="47">
        <f t="shared" si="24"/>
      </c>
    </row>
    <row r="103" spans="1:29" ht="12.75">
      <c r="A103" s="98">
        <v>97</v>
      </c>
      <c r="B103" s="16"/>
      <c r="C103" s="150"/>
      <c r="D103" s="150"/>
      <c r="E103" s="150"/>
      <c r="F103" s="150"/>
      <c r="G103" s="18"/>
      <c r="H103" s="19"/>
      <c r="I103" s="20"/>
      <c r="J103" s="17"/>
      <c r="K103" s="17"/>
      <c r="L103" s="21"/>
      <c r="M103" s="143"/>
      <c r="N103" s="22"/>
      <c r="O103" s="17"/>
      <c r="P103" s="17"/>
      <c r="Q103" s="21"/>
      <c r="R103" s="140"/>
      <c r="S103" s="102">
        <f aca="true" t="shared" si="25" ref="S103:S126">COUNTA(I103,N103)</f>
        <v>0</v>
      </c>
      <c r="U103" s="48">
        <f t="shared" si="20"/>
        <v>0</v>
      </c>
      <c r="V103" s="48">
        <f aca="true" t="shared" si="26" ref="V103:V126">IF(I103="","",VLOOKUP(I103,code,2,FALSE))</f>
      </c>
      <c r="W103" s="48">
        <f aca="true" t="shared" si="27" ref="W103:W126">IF(I103="","",VLOOKUP(I103,code,5,FALSE))</f>
      </c>
      <c r="X103" s="50">
        <f t="shared" si="21"/>
      </c>
      <c r="Y103" s="48">
        <f t="shared" si="22"/>
        <v>0</v>
      </c>
      <c r="Z103" s="48">
        <f aca="true" t="shared" si="28" ref="Z103:Z126">IF(N103="","",VLOOKUP(N103,code,2,FALSE))</f>
      </c>
      <c r="AA103" s="48">
        <f aca="true" t="shared" si="29" ref="AA103:AA126">IF(N103="","",VLOOKUP(N103,code,5,FALSE))</f>
      </c>
      <c r="AB103" s="50">
        <f t="shared" si="23"/>
      </c>
      <c r="AC103" s="47">
        <f t="shared" si="24"/>
      </c>
    </row>
    <row r="104" spans="1:29" ht="12.75">
      <c r="A104" s="99">
        <v>98</v>
      </c>
      <c r="B104" s="16"/>
      <c r="C104" s="150"/>
      <c r="D104" s="150"/>
      <c r="E104" s="150"/>
      <c r="F104" s="150"/>
      <c r="G104" s="18"/>
      <c r="H104" s="19"/>
      <c r="I104" s="20"/>
      <c r="J104" s="17"/>
      <c r="K104" s="17"/>
      <c r="L104" s="21"/>
      <c r="M104" s="143"/>
      <c r="N104" s="22"/>
      <c r="O104" s="17"/>
      <c r="P104" s="17"/>
      <c r="Q104" s="21"/>
      <c r="R104" s="140"/>
      <c r="S104" s="102">
        <f t="shared" si="25"/>
        <v>0</v>
      </c>
      <c r="U104" s="48">
        <f t="shared" si="20"/>
        <v>0</v>
      </c>
      <c r="V104" s="48">
        <f t="shared" si="26"/>
      </c>
      <c r="W104" s="48">
        <f t="shared" si="27"/>
      </c>
      <c r="X104" s="50">
        <f t="shared" si="21"/>
      </c>
      <c r="Y104" s="48">
        <f t="shared" si="22"/>
        <v>0</v>
      </c>
      <c r="Z104" s="48">
        <f t="shared" si="28"/>
      </c>
      <c r="AA104" s="48">
        <f t="shared" si="29"/>
      </c>
      <c r="AB104" s="50">
        <f t="shared" si="23"/>
      </c>
      <c r="AC104" s="47">
        <f t="shared" si="24"/>
      </c>
    </row>
    <row r="105" spans="1:29" ht="12.75">
      <c r="A105" s="98">
        <v>99</v>
      </c>
      <c r="B105" s="16"/>
      <c r="C105" s="150"/>
      <c r="D105" s="150"/>
      <c r="E105" s="150"/>
      <c r="F105" s="150"/>
      <c r="G105" s="18"/>
      <c r="H105" s="19"/>
      <c r="I105" s="20"/>
      <c r="J105" s="17"/>
      <c r="K105" s="17"/>
      <c r="L105" s="21"/>
      <c r="M105" s="143"/>
      <c r="N105" s="22"/>
      <c r="O105" s="17"/>
      <c r="P105" s="17"/>
      <c r="Q105" s="21"/>
      <c r="R105" s="140"/>
      <c r="S105" s="102">
        <f t="shared" si="25"/>
        <v>0</v>
      </c>
      <c r="U105" s="48">
        <f t="shared" si="20"/>
        <v>0</v>
      </c>
      <c r="V105" s="48">
        <f t="shared" si="26"/>
      </c>
      <c r="W105" s="48">
        <f t="shared" si="27"/>
      </c>
      <c r="X105" s="50">
        <f t="shared" si="21"/>
      </c>
      <c r="Y105" s="48">
        <f t="shared" si="22"/>
        <v>0</v>
      </c>
      <c r="Z105" s="48">
        <f t="shared" si="28"/>
      </c>
      <c r="AA105" s="48">
        <f t="shared" si="29"/>
      </c>
      <c r="AB105" s="50">
        <f t="shared" si="23"/>
      </c>
      <c r="AC105" s="47">
        <f t="shared" si="24"/>
      </c>
    </row>
    <row r="106" spans="1:29" ht="12.75">
      <c r="A106" s="99">
        <v>100</v>
      </c>
      <c r="B106" s="16"/>
      <c r="C106" s="150"/>
      <c r="D106" s="150"/>
      <c r="E106" s="150"/>
      <c r="F106" s="150"/>
      <c r="G106" s="18"/>
      <c r="H106" s="19"/>
      <c r="I106" s="20"/>
      <c r="J106" s="17"/>
      <c r="K106" s="17"/>
      <c r="L106" s="21"/>
      <c r="M106" s="143"/>
      <c r="N106" s="22"/>
      <c r="O106" s="17"/>
      <c r="P106" s="17"/>
      <c r="Q106" s="21"/>
      <c r="R106" s="140"/>
      <c r="S106" s="102">
        <f t="shared" si="25"/>
        <v>0</v>
      </c>
      <c r="U106" s="48">
        <f t="shared" si="20"/>
        <v>0</v>
      </c>
      <c r="V106" s="48">
        <f t="shared" si="26"/>
      </c>
      <c r="W106" s="48">
        <f t="shared" si="27"/>
      </c>
      <c r="X106" s="50">
        <f t="shared" si="21"/>
      </c>
      <c r="Y106" s="48">
        <f t="shared" si="22"/>
        <v>0</v>
      </c>
      <c r="Z106" s="48">
        <f t="shared" si="28"/>
      </c>
      <c r="AA106" s="48">
        <f t="shared" si="29"/>
      </c>
      <c r="AB106" s="50">
        <f t="shared" si="23"/>
      </c>
      <c r="AC106" s="47">
        <f t="shared" si="24"/>
      </c>
    </row>
    <row r="107" spans="1:29" ht="12.75">
      <c r="A107" s="98">
        <v>101</v>
      </c>
      <c r="B107" s="16"/>
      <c r="C107" s="150"/>
      <c r="D107" s="150"/>
      <c r="E107" s="150"/>
      <c r="F107" s="150"/>
      <c r="G107" s="18"/>
      <c r="H107" s="19"/>
      <c r="I107" s="20"/>
      <c r="J107" s="17"/>
      <c r="K107" s="17"/>
      <c r="L107" s="21"/>
      <c r="M107" s="143"/>
      <c r="N107" s="22"/>
      <c r="O107" s="17"/>
      <c r="P107" s="17"/>
      <c r="Q107" s="21"/>
      <c r="R107" s="140"/>
      <c r="S107" s="102">
        <f t="shared" si="25"/>
        <v>0</v>
      </c>
      <c r="U107" s="48">
        <f t="shared" si="20"/>
        <v>0</v>
      </c>
      <c r="V107" s="48">
        <f t="shared" si="26"/>
      </c>
      <c r="W107" s="48">
        <f t="shared" si="27"/>
      </c>
      <c r="X107" s="50">
        <f t="shared" si="21"/>
      </c>
      <c r="Y107" s="48">
        <f t="shared" si="22"/>
        <v>0</v>
      </c>
      <c r="Z107" s="48">
        <f t="shared" si="28"/>
      </c>
      <c r="AA107" s="48">
        <f t="shared" si="29"/>
      </c>
      <c r="AB107" s="50">
        <f t="shared" si="23"/>
      </c>
      <c r="AC107" s="47">
        <f t="shared" si="24"/>
      </c>
    </row>
    <row r="108" spans="1:29" ht="12.75">
      <c r="A108" s="99">
        <v>102</v>
      </c>
      <c r="B108" s="16"/>
      <c r="C108" s="150"/>
      <c r="D108" s="150"/>
      <c r="E108" s="150"/>
      <c r="F108" s="150"/>
      <c r="G108" s="18"/>
      <c r="H108" s="19"/>
      <c r="I108" s="20"/>
      <c r="J108" s="17"/>
      <c r="K108" s="17"/>
      <c r="L108" s="21"/>
      <c r="M108" s="143"/>
      <c r="N108" s="22"/>
      <c r="O108" s="17"/>
      <c r="P108" s="17"/>
      <c r="Q108" s="21"/>
      <c r="R108" s="140"/>
      <c r="S108" s="102">
        <f t="shared" si="25"/>
        <v>0</v>
      </c>
      <c r="U108" s="48">
        <f t="shared" si="20"/>
        <v>0</v>
      </c>
      <c r="V108" s="48">
        <f t="shared" si="26"/>
      </c>
      <c r="W108" s="48">
        <f t="shared" si="27"/>
      </c>
      <c r="X108" s="50">
        <f t="shared" si="21"/>
      </c>
      <c r="Y108" s="48">
        <f t="shared" si="22"/>
        <v>0</v>
      </c>
      <c r="Z108" s="48">
        <f t="shared" si="28"/>
      </c>
      <c r="AA108" s="48">
        <f t="shared" si="29"/>
      </c>
      <c r="AB108" s="50">
        <f t="shared" si="23"/>
      </c>
      <c r="AC108" s="47">
        <f t="shared" si="24"/>
      </c>
    </row>
    <row r="109" spans="1:29" ht="12.75">
      <c r="A109" s="98">
        <v>103</v>
      </c>
      <c r="B109" s="16"/>
      <c r="C109" s="150"/>
      <c r="D109" s="150"/>
      <c r="E109" s="150"/>
      <c r="F109" s="150"/>
      <c r="G109" s="18"/>
      <c r="H109" s="19"/>
      <c r="I109" s="20"/>
      <c r="J109" s="17"/>
      <c r="K109" s="17"/>
      <c r="L109" s="21"/>
      <c r="M109" s="143"/>
      <c r="N109" s="22"/>
      <c r="O109" s="17"/>
      <c r="P109" s="17"/>
      <c r="Q109" s="21"/>
      <c r="R109" s="140"/>
      <c r="S109" s="102">
        <f t="shared" si="25"/>
        <v>0</v>
      </c>
      <c r="U109" s="48">
        <f t="shared" si="20"/>
        <v>0</v>
      </c>
      <c r="V109" s="48">
        <f t="shared" si="26"/>
      </c>
      <c r="W109" s="48">
        <f t="shared" si="27"/>
      </c>
      <c r="X109" s="50">
        <f t="shared" si="21"/>
      </c>
      <c r="Y109" s="48">
        <f t="shared" si="22"/>
        <v>0</v>
      </c>
      <c r="Z109" s="48">
        <f t="shared" si="28"/>
      </c>
      <c r="AA109" s="48">
        <f t="shared" si="29"/>
      </c>
      <c r="AB109" s="50">
        <f t="shared" si="23"/>
      </c>
      <c r="AC109" s="47">
        <f t="shared" si="24"/>
      </c>
    </row>
    <row r="110" spans="1:29" ht="12.75">
      <c r="A110" s="99">
        <v>104</v>
      </c>
      <c r="B110" s="16"/>
      <c r="C110" s="150"/>
      <c r="D110" s="150"/>
      <c r="E110" s="150"/>
      <c r="F110" s="150"/>
      <c r="G110" s="18"/>
      <c r="H110" s="19"/>
      <c r="I110" s="20"/>
      <c r="J110" s="17"/>
      <c r="K110" s="17"/>
      <c r="L110" s="21"/>
      <c r="M110" s="143"/>
      <c r="N110" s="22"/>
      <c r="O110" s="17"/>
      <c r="P110" s="17"/>
      <c r="Q110" s="21"/>
      <c r="R110" s="140"/>
      <c r="S110" s="102">
        <f t="shared" si="25"/>
        <v>0</v>
      </c>
      <c r="U110" s="48">
        <f t="shared" si="20"/>
        <v>0</v>
      </c>
      <c r="V110" s="48">
        <f t="shared" si="26"/>
      </c>
      <c r="W110" s="48">
        <f t="shared" si="27"/>
      </c>
      <c r="X110" s="50">
        <f t="shared" si="21"/>
      </c>
      <c r="Y110" s="48">
        <f t="shared" si="22"/>
        <v>0</v>
      </c>
      <c r="Z110" s="48">
        <f t="shared" si="28"/>
      </c>
      <c r="AA110" s="48">
        <f t="shared" si="29"/>
      </c>
      <c r="AB110" s="50">
        <f t="shared" si="23"/>
      </c>
      <c r="AC110" s="47">
        <f t="shared" si="24"/>
      </c>
    </row>
    <row r="111" spans="1:29" ht="12.75">
      <c r="A111" s="98">
        <v>105</v>
      </c>
      <c r="B111" s="16"/>
      <c r="C111" s="150"/>
      <c r="D111" s="150"/>
      <c r="E111" s="150"/>
      <c r="F111" s="150"/>
      <c r="G111" s="18"/>
      <c r="H111" s="19"/>
      <c r="I111" s="20"/>
      <c r="J111" s="17"/>
      <c r="K111" s="17"/>
      <c r="L111" s="21"/>
      <c r="M111" s="143"/>
      <c r="N111" s="22"/>
      <c r="O111" s="17"/>
      <c r="P111" s="17"/>
      <c r="Q111" s="21"/>
      <c r="R111" s="140"/>
      <c r="S111" s="102">
        <f t="shared" si="25"/>
        <v>0</v>
      </c>
      <c r="U111" s="48">
        <f t="shared" si="20"/>
        <v>0</v>
      </c>
      <c r="V111" s="48">
        <f t="shared" si="26"/>
      </c>
      <c r="W111" s="48">
        <f t="shared" si="27"/>
      </c>
      <c r="X111" s="50">
        <f t="shared" si="21"/>
      </c>
      <c r="Y111" s="48">
        <f t="shared" si="22"/>
        <v>0</v>
      </c>
      <c r="Z111" s="48">
        <f t="shared" si="28"/>
      </c>
      <c r="AA111" s="48">
        <f t="shared" si="29"/>
      </c>
      <c r="AB111" s="50">
        <f t="shared" si="23"/>
      </c>
      <c r="AC111" s="47">
        <f t="shared" si="24"/>
      </c>
    </row>
    <row r="112" spans="1:29" ht="12.75">
      <c r="A112" s="99">
        <v>106</v>
      </c>
      <c r="B112" s="16"/>
      <c r="C112" s="150"/>
      <c r="D112" s="150"/>
      <c r="E112" s="150"/>
      <c r="F112" s="150"/>
      <c r="G112" s="18"/>
      <c r="H112" s="19"/>
      <c r="I112" s="20"/>
      <c r="J112" s="17"/>
      <c r="K112" s="17"/>
      <c r="L112" s="21"/>
      <c r="M112" s="143"/>
      <c r="N112" s="22"/>
      <c r="O112" s="17"/>
      <c r="P112" s="17"/>
      <c r="Q112" s="21"/>
      <c r="R112" s="140"/>
      <c r="S112" s="102">
        <f t="shared" si="25"/>
        <v>0</v>
      </c>
      <c r="U112" s="48">
        <f t="shared" si="20"/>
        <v>0</v>
      </c>
      <c r="V112" s="48">
        <f t="shared" si="26"/>
      </c>
      <c r="W112" s="48">
        <f t="shared" si="27"/>
      </c>
      <c r="X112" s="50">
        <f t="shared" si="21"/>
      </c>
      <c r="Y112" s="48">
        <f t="shared" si="22"/>
        <v>0</v>
      </c>
      <c r="Z112" s="48">
        <f t="shared" si="28"/>
      </c>
      <c r="AA112" s="48">
        <f t="shared" si="29"/>
      </c>
      <c r="AB112" s="50">
        <f t="shared" si="23"/>
      </c>
      <c r="AC112" s="47">
        <f t="shared" si="24"/>
      </c>
    </row>
    <row r="113" spans="1:29" ht="12.75">
      <c r="A113" s="98">
        <v>107</v>
      </c>
      <c r="B113" s="16"/>
      <c r="C113" s="150"/>
      <c r="D113" s="150"/>
      <c r="E113" s="150"/>
      <c r="F113" s="150"/>
      <c r="G113" s="18"/>
      <c r="H113" s="19"/>
      <c r="I113" s="20"/>
      <c r="J113" s="17"/>
      <c r="K113" s="17"/>
      <c r="L113" s="21"/>
      <c r="M113" s="143"/>
      <c r="N113" s="22"/>
      <c r="O113" s="17"/>
      <c r="P113" s="17"/>
      <c r="Q113" s="21"/>
      <c r="R113" s="140"/>
      <c r="S113" s="102">
        <f t="shared" si="25"/>
        <v>0</v>
      </c>
      <c r="U113" s="48">
        <f t="shared" si="20"/>
        <v>0</v>
      </c>
      <c r="V113" s="48">
        <f t="shared" si="26"/>
      </c>
      <c r="W113" s="48">
        <f t="shared" si="27"/>
      </c>
      <c r="X113" s="50">
        <f t="shared" si="21"/>
      </c>
      <c r="Y113" s="48">
        <f t="shared" si="22"/>
        <v>0</v>
      </c>
      <c r="Z113" s="48">
        <f t="shared" si="28"/>
      </c>
      <c r="AA113" s="48">
        <f t="shared" si="29"/>
      </c>
      <c r="AB113" s="50">
        <f t="shared" si="23"/>
      </c>
      <c r="AC113" s="47">
        <f t="shared" si="24"/>
      </c>
    </row>
    <row r="114" spans="1:29" ht="12.75">
      <c r="A114" s="99">
        <v>108</v>
      </c>
      <c r="B114" s="16"/>
      <c r="C114" s="150"/>
      <c r="D114" s="150"/>
      <c r="E114" s="150"/>
      <c r="F114" s="150"/>
      <c r="G114" s="18"/>
      <c r="H114" s="19"/>
      <c r="I114" s="20"/>
      <c r="J114" s="17"/>
      <c r="K114" s="17"/>
      <c r="L114" s="21"/>
      <c r="M114" s="143"/>
      <c r="N114" s="22"/>
      <c r="O114" s="17"/>
      <c r="P114" s="17"/>
      <c r="Q114" s="21"/>
      <c r="R114" s="140"/>
      <c r="S114" s="102">
        <f t="shared" si="25"/>
        <v>0</v>
      </c>
      <c r="U114" s="48">
        <f t="shared" si="20"/>
        <v>0</v>
      </c>
      <c r="V114" s="48">
        <f t="shared" si="26"/>
      </c>
      <c r="W114" s="48">
        <f t="shared" si="27"/>
      </c>
      <c r="X114" s="50">
        <f t="shared" si="21"/>
      </c>
      <c r="Y114" s="48">
        <f t="shared" si="22"/>
        <v>0</v>
      </c>
      <c r="Z114" s="48">
        <f t="shared" si="28"/>
      </c>
      <c r="AA114" s="48">
        <f t="shared" si="29"/>
      </c>
      <c r="AB114" s="50">
        <f t="shared" si="23"/>
      </c>
      <c r="AC114" s="47">
        <f t="shared" si="24"/>
      </c>
    </row>
    <row r="115" spans="1:29" ht="12.75">
      <c r="A115" s="98">
        <v>109</v>
      </c>
      <c r="B115" s="16"/>
      <c r="C115" s="150"/>
      <c r="D115" s="150"/>
      <c r="E115" s="150"/>
      <c r="F115" s="150"/>
      <c r="G115" s="18"/>
      <c r="H115" s="19"/>
      <c r="I115" s="20"/>
      <c r="J115" s="17"/>
      <c r="K115" s="17"/>
      <c r="L115" s="21"/>
      <c r="M115" s="143"/>
      <c r="N115" s="22"/>
      <c r="O115" s="17"/>
      <c r="P115" s="17"/>
      <c r="Q115" s="21"/>
      <c r="R115" s="140"/>
      <c r="S115" s="102">
        <f t="shared" si="25"/>
        <v>0</v>
      </c>
      <c r="U115" s="48">
        <f t="shared" si="20"/>
        <v>0</v>
      </c>
      <c r="V115" s="48">
        <f t="shared" si="26"/>
      </c>
      <c r="W115" s="48">
        <f t="shared" si="27"/>
      </c>
      <c r="X115" s="50">
        <f t="shared" si="21"/>
      </c>
      <c r="Y115" s="48">
        <f t="shared" si="22"/>
        <v>0</v>
      </c>
      <c r="Z115" s="48">
        <f t="shared" si="28"/>
      </c>
      <c r="AA115" s="48">
        <f t="shared" si="29"/>
      </c>
      <c r="AB115" s="50">
        <f t="shared" si="23"/>
      </c>
      <c r="AC115" s="47">
        <f t="shared" si="24"/>
      </c>
    </row>
    <row r="116" spans="1:29" ht="12.75">
      <c r="A116" s="99">
        <v>110</v>
      </c>
      <c r="B116" s="16"/>
      <c r="C116" s="150"/>
      <c r="D116" s="150"/>
      <c r="E116" s="150"/>
      <c r="F116" s="150"/>
      <c r="G116" s="18"/>
      <c r="H116" s="19"/>
      <c r="I116" s="20"/>
      <c r="J116" s="17"/>
      <c r="K116" s="17"/>
      <c r="L116" s="21"/>
      <c r="M116" s="143"/>
      <c r="N116" s="22"/>
      <c r="O116" s="17"/>
      <c r="P116" s="17"/>
      <c r="Q116" s="21"/>
      <c r="R116" s="140"/>
      <c r="S116" s="102">
        <f t="shared" si="25"/>
        <v>0</v>
      </c>
      <c r="U116" s="48">
        <f t="shared" si="20"/>
        <v>0</v>
      </c>
      <c r="V116" s="48">
        <f t="shared" si="26"/>
      </c>
      <c r="W116" s="48">
        <f t="shared" si="27"/>
      </c>
      <c r="X116" s="50">
        <f t="shared" si="21"/>
      </c>
      <c r="Y116" s="48">
        <f t="shared" si="22"/>
        <v>0</v>
      </c>
      <c r="Z116" s="48">
        <f t="shared" si="28"/>
      </c>
      <c r="AA116" s="48">
        <f t="shared" si="29"/>
      </c>
      <c r="AB116" s="50">
        <f t="shared" si="23"/>
      </c>
      <c r="AC116" s="47">
        <f t="shared" si="24"/>
      </c>
    </row>
    <row r="117" spans="1:29" ht="12.75">
      <c r="A117" s="98">
        <v>111</v>
      </c>
      <c r="B117" s="16"/>
      <c r="C117" s="150"/>
      <c r="D117" s="150"/>
      <c r="E117" s="150"/>
      <c r="F117" s="150"/>
      <c r="G117" s="18"/>
      <c r="H117" s="19"/>
      <c r="I117" s="20"/>
      <c r="J117" s="17"/>
      <c r="K117" s="17"/>
      <c r="L117" s="21"/>
      <c r="M117" s="143"/>
      <c r="N117" s="22"/>
      <c r="O117" s="17"/>
      <c r="P117" s="17"/>
      <c r="Q117" s="21"/>
      <c r="R117" s="140"/>
      <c r="S117" s="102">
        <f t="shared" si="25"/>
        <v>0</v>
      </c>
      <c r="U117" s="48">
        <f t="shared" si="20"/>
        <v>0</v>
      </c>
      <c r="V117" s="48">
        <f t="shared" si="26"/>
      </c>
      <c r="W117" s="48">
        <f t="shared" si="27"/>
      </c>
      <c r="X117" s="50">
        <f t="shared" si="21"/>
      </c>
      <c r="Y117" s="48">
        <f t="shared" si="22"/>
        <v>0</v>
      </c>
      <c r="Z117" s="48">
        <f t="shared" si="28"/>
      </c>
      <c r="AA117" s="48">
        <f t="shared" si="29"/>
      </c>
      <c r="AB117" s="50">
        <f t="shared" si="23"/>
      </c>
      <c r="AC117" s="47">
        <f t="shared" si="24"/>
      </c>
    </row>
    <row r="118" spans="1:29" ht="12.75">
      <c r="A118" s="99">
        <v>112</v>
      </c>
      <c r="B118" s="16"/>
      <c r="C118" s="150"/>
      <c r="D118" s="150"/>
      <c r="E118" s="150"/>
      <c r="F118" s="150"/>
      <c r="G118" s="18"/>
      <c r="H118" s="19"/>
      <c r="I118" s="20"/>
      <c r="J118" s="17"/>
      <c r="K118" s="17"/>
      <c r="L118" s="21"/>
      <c r="M118" s="143"/>
      <c r="N118" s="22"/>
      <c r="O118" s="17"/>
      <c r="P118" s="17"/>
      <c r="Q118" s="21"/>
      <c r="R118" s="140"/>
      <c r="S118" s="102">
        <f t="shared" si="25"/>
        <v>0</v>
      </c>
      <c r="U118" s="48">
        <f t="shared" si="20"/>
        <v>0</v>
      </c>
      <c r="V118" s="48">
        <f t="shared" si="26"/>
      </c>
      <c r="W118" s="48">
        <f t="shared" si="27"/>
      </c>
      <c r="X118" s="50">
        <f t="shared" si="21"/>
      </c>
      <c r="Y118" s="48">
        <f t="shared" si="22"/>
        <v>0</v>
      </c>
      <c r="Z118" s="48">
        <f t="shared" si="28"/>
      </c>
      <c r="AA118" s="48">
        <f t="shared" si="29"/>
      </c>
      <c r="AB118" s="50">
        <f t="shared" si="23"/>
      </c>
      <c r="AC118" s="47">
        <f t="shared" si="24"/>
      </c>
    </row>
    <row r="119" spans="1:29" ht="12.75">
      <c r="A119" s="98">
        <v>113</v>
      </c>
      <c r="B119" s="16"/>
      <c r="C119" s="150"/>
      <c r="D119" s="150"/>
      <c r="E119" s="150"/>
      <c r="F119" s="150"/>
      <c r="G119" s="18"/>
      <c r="H119" s="19"/>
      <c r="I119" s="20"/>
      <c r="J119" s="17"/>
      <c r="K119" s="17"/>
      <c r="L119" s="21"/>
      <c r="M119" s="143"/>
      <c r="N119" s="22"/>
      <c r="O119" s="17"/>
      <c r="P119" s="17"/>
      <c r="Q119" s="21"/>
      <c r="R119" s="140"/>
      <c r="S119" s="102">
        <f t="shared" si="25"/>
        <v>0</v>
      </c>
      <c r="U119" s="48">
        <f t="shared" si="20"/>
        <v>0</v>
      </c>
      <c r="V119" s="48">
        <f t="shared" si="26"/>
      </c>
      <c r="W119" s="48">
        <f t="shared" si="27"/>
      </c>
      <c r="X119" s="50">
        <f t="shared" si="21"/>
      </c>
      <c r="Y119" s="48">
        <f t="shared" si="22"/>
        <v>0</v>
      </c>
      <c r="Z119" s="48">
        <f t="shared" si="28"/>
      </c>
      <c r="AA119" s="48">
        <f t="shared" si="29"/>
      </c>
      <c r="AB119" s="50">
        <f t="shared" si="23"/>
      </c>
      <c r="AC119" s="47">
        <f t="shared" si="24"/>
      </c>
    </row>
    <row r="120" spans="1:29" ht="12.75">
      <c r="A120" s="99">
        <v>114</v>
      </c>
      <c r="B120" s="16"/>
      <c r="C120" s="150"/>
      <c r="D120" s="150"/>
      <c r="E120" s="150"/>
      <c r="F120" s="150"/>
      <c r="G120" s="18"/>
      <c r="H120" s="19"/>
      <c r="I120" s="20"/>
      <c r="J120" s="17"/>
      <c r="K120" s="17"/>
      <c r="L120" s="21"/>
      <c r="M120" s="143"/>
      <c r="N120" s="22"/>
      <c r="O120" s="17"/>
      <c r="P120" s="17"/>
      <c r="Q120" s="21"/>
      <c r="R120" s="140"/>
      <c r="S120" s="102">
        <f t="shared" si="25"/>
        <v>0</v>
      </c>
      <c r="U120" s="48">
        <f t="shared" si="20"/>
        <v>0</v>
      </c>
      <c r="V120" s="48">
        <f t="shared" si="26"/>
      </c>
      <c r="W120" s="48">
        <f t="shared" si="27"/>
      </c>
      <c r="X120" s="50">
        <f t="shared" si="21"/>
      </c>
      <c r="Y120" s="48">
        <f t="shared" si="22"/>
        <v>0</v>
      </c>
      <c r="Z120" s="48">
        <f t="shared" si="28"/>
      </c>
      <c r="AA120" s="48">
        <f t="shared" si="29"/>
      </c>
      <c r="AB120" s="50">
        <f t="shared" si="23"/>
      </c>
      <c r="AC120" s="47">
        <f t="shared" si="24"/>
      </c>
    </row>
    <row r="121" spans="1:29" ht="12.75">
      <c r="A121" s="98">
        <v>115</v>
      </c>
      <c r="B121" s="16"/>
      <c r="C121" s="150"/>
      <c r="D121" s="150"/>
      <c r="E121" s="150"/>
      <c r="F121" s="150"/>
      <c r="G121" s="18"/>
      <c r="H121" s="19"/>
      <c r="I121" s="20"/>
      <c r="J121" s="17"/>
      <c r="K121" s="17"/>
      <c r="L121" s="21"/>
      <c r="M121" s="143"/>
      <c r="N121" s="22"/>
      <c r="O121" s="17"/>
      <c r="P121" s="17"/>
      <c r="Q121" s="21"/>
      <c r="R121" s="140"/>
      <c r="S121" s="102">
        <f t="shared" si="25"/>
        <v>0</v>
      </c>
      <c r="U121" s="48">
        <f t="shared" si="20"/>
        <v>0</v>
      </c>
      <c r="V121" s="48">
        <f t="shared" si="26"/>
      </c>
      <c r="W121" s="48">
        <f t="shared" si="27"/>
      </c>
      <c r="X121" s="50">
        <f t="shared" si="21"/>
      </c>
      <c r="Y121" s="48">
        <f t="shared" si="22"/>
        <v>0</v>
      </c>
      <c r="Z121" s="48">
        <f t="shared" si="28"/>
      </c>
      <c r="AA121" s="48">
        <f t="shared" si="29"/>
      </c>
      <c r="AB121" s="50">
        <f t="shared" si="23"/>
      </c>
      <c r="AC121" s="47">
        <f t="shared" si="24"/>
      </c>
    </row>
    <row r="122" spans="1:29" ht="12.75">
      <c r="A122" s="99">
        <v>116</v>
      </c>
      <c r="B122" s="16"/>
      <c r="C122" s="150"/>
      <c r="D122" s="150"/>
      <c r="E122" s="150"/>
      <c r="F122" s="150"/>
      <c r="G122" s="18"/>
      <c r="H122" s="19"/>
      <c r="I122" s="20"/>
      <c r="J122" s="17"/>
      <c r="K122" s="17"/>
      <c r="L122" s="21"/>
      <c r="M122" s="143"/>
      <c r="N122" s="22"/>
      <c r="O122" s="17"/>
      <c r="P122" s="17"/>
      <c r="Q122" s="21"/>
      <c r="R122" s="140"/>
      <c r="S122" s="102">
        <f t="shared" si="25"/>
        <v>0</v>
      </c>
      <c r="U122" s="48">
        <f t="shared" si="20"/>
        <v>0</v>
      </c>
      <c r="V122" s="48">
        <f t="shared" si="26"/>
      </c>
      <c r="W122" s="48">
        <f t="shared" si="27"/>
      </c>
      <c r="X122" s="50">
        <f t="shared" si="21"/>
      </c>
      <c r="Y122" s="48">
        <f t="shared" si="22"/>
        <v>0</v>
      </c>
      <c r="Z122" s="48">
        <f t="shared" si="28"/>
      </c>
      <c r="AA122" s="48">
        <f t="shared" si="29"/>
      </c>
      <c r="AB122" s="50">
        <f t="shared" si="23"/>
      </c>
      <c r="AC122" s="47">
        <f t="shared" si="24"/>
      </c>
    </row>
    <row r="123" spans="1:29" ht="12.75">
      <c r="A123" s="98">
        <v>117</v>
      </c>
      <c r="B123" s="16"/>
      <c r="C123" s="150"/>
      <c r="D123" s="150"/>
      <c r="E123" s="150"/>
      <c r="F123" s="150"/>
      <c r="G123" s="18"/>
      <c r="H123" s="19"/>
      <c r="I123" s="20"/>
      <c r="J123" s="17"/>
      <c r="K123" s="17"/>
      <c r="L123" s="21"/>
      <c r="M123" s="143"/>
      <c r="N123" s="22"/>
      <c r="O123" s="17"/>
      <c r="P123" s="17"/>
      <c r="Q123" s="21"/>
      <c r="R123" s="140"/>
      <c r="S123" s="102">
        <f t="shared" si="25"/>
        <v>0</v>
      </c>
      <c r="U123" s="48">
        <f t="shared" si="20"/>
        <v>0</v>
      </c>
      <c r="V123" s="48">
        <f t="shared" si="26"/>
      </c>
      <c r="W123" s="48">
        <f t="shared" si="27"/>
      </c>
      <c r="X123" s="50">
        <f t="shared" si="21"/>
      </c>
      <c r="Y123" s="48">
        <f t="shared" si="22"/>
        <v>0</v>
      </c>
      <c r="Z123" s="48">
        <f t="shared" si="28"/>
      </c>
      <c r="AA123" s="48">
        <f t="shared" si="29"/>
      </c>
      <c r="AB123" s="50">
        <f t="shared" si="23"/>
      </c>
      <c r="AC123" s="47">
        <f t="shared" si="24"/>
      </c>
    </row>
    <row r="124" spans="1:29" ht="12.75">
      <c r="A124" s="99">
        <v>118</v>
      </c>
      <c r="B124" s="16"/>
      <c r="C124" s="150"/>
      <c r="D124" s="150"/>
      <c r="E124" s="150"/>
      <c r="F124" s="150"/>
      <c r="G124" s="18"/>
      <c r="H124" s="19"/>
      <c r="I124" s="20"/>
      <c r="J124" s="17"/>
      <c r="K124" s="17"/>
      <c r="L124" s="21"/>
      <c r="M124" s="143"/>
      <c r="N124" s="22"/>
      <c r="O124" s="17"/>
      <c r="P124" s="17"/>
      <c r="Q124" s="21"/>
      <c r="R124" s="140"/>
      <c r="S124" s="102">
        <f t="shared" si="25"/>
        <v>0</v>
      </c>
      <c r="U124" s="48">
        <f t="shared" si="20"/>
        <v>0</v>
      </c>
      <c r="V124" s="48">
        <f t="shared" si="26"/>
      </c>
      <c r="W124" s="48">
        <f t="shared" si="27"/>
      </c>
      <c r="X124" s="50">
        <f t="shared" si="21"/>
      </c>
      <c r="Y124" s="48">
        <f t="shared" si="22"/>
        <v>0</v>
      </c>
      <c r="Z124" s="48">
        <f t="shared" si="28"/>
      </c>
      <c r="AA124" s="48">
        <f t="shared" si="29"/>
      </c>
      <c r="AB124" s="50">
        <f t="shared" si="23"/>
      </c>
      <c r="AC124" s="47">
        <f t="shared" si="24"/>
      </c>
    </row>
    <row r="125" spans="1:29" ht="12.75">
      <c r="A125" s="98">
        <v>119</v>
      </c>
      <c r="B125" s="16"/>
      <c r="C125" s="150"/>
      <c r="D125" s="150"/>
      <c r="E125" s="150"/>
      <c r="F125" s="150"/>
      <c r="G125" s="18"/>
      <c r="H125" s="19"/>
      <c r="I125" s="20"/>
      <c r="J125" s="17"/>
      <c r="K125" s="17"/>
      <c r="L125" s="21"/>
      <c r="M125" s="143"/>
      <c r="N125" s="22"/>
      <c r="O125" s="17"/>
      <c r="P125" s="17"/>
      <c r="Q125" s="21"/>
      <c r="R125" s="140"/>
      <c r="S125" s="102">
        <f t="shared" si="25"/>
        <v>0</v>
      </c>
      <c r="U125" s="48">
        <f t="shared" si="20"/>
        <v>0</v>
      </c>
      <c r="V125" s="48">
        <f t="shared" si="26"/>
      </c>
      <c r="W125" s="48">
        <f t="shared" si="27"/>
      </c>
      <c r="X125" s="50">
        <f t="shared" si="21"/>
      </c>
      <c r="Y125" s="48">
        <f t="shared" si="22"/>
        <v>0</v>
      </c>
      <c r="Z125" s="48">
        <f t="shared" si="28"/>
      </c>
      <c r="AA125" s="48">
        <f t="shared" si="29"/>
      </c>
      <c r="AB125" s="50">
        <f t="shared" si="23"/>
      </c>
      <c r="AC125" s="47">
        <f t="shared" si="24"/>
      </c>
    </row>
    <row r="126" spans="1:29" ht="12.75">
      <c r="A126" s="100">
        <v>120</v>
      </c>
      <c r="B126" s="23"/>
      <c r="C126" s="151"/>
      <c r="D126" s="151"/>
      <c r="E126" s="151"/>
      <c r="F126" s="151"/>
      <c r="G126" s="25"/>
      <c r="H126" s="26"/>
      <c r="I126" s="27"/>
      <c r="J126" s="24"/>
      <c r="K126" s="24"/>
      <c r="L126" s="28"/>
      <c r="M126" s="144"/>
      <c r="N126" s="29"/>
      <c r="O126" s="24"/>
      <c r="P126" s="24"/>
      <c r="Q126" s="28"/>
      <c r="R126" s="141"/>
      <c r="S126" s="103">
        <f t="shared" si="25"/>
        <v>0</v>
      </c>
      <c r="U126" s="48">
        <f t="shared" si="20"/>
        <v>0</v>
      </c>
      <c r="V126" s="48">
        <f t="shared" si="26"/>
      </c>
      <c r="W126" s="48">
        <f t="shared" si="27"/>
      </c>
      <c r="X126" s="50">
        <f t="shared" si="21"/>
      </c>
      <c r="Y126" s="48">
        <f t="shared" si="22"/>
        <v>0</v>
      </c>
      <c r="Z126" s="48">
        <f t="shared" si="28"/>
      </c>
      <c r="AA126" s="48">
        <f t="shared" si="29"/>
      </c>
      <c r="AB126" s="50">
        <f t="shared" si="23"/>
      </c>
      <c r="AC126" s="47">
        <f t="shared" si="24"/>
      </c>
    </row>
    <row r="127" spans="1:19" ht="12.75">
      <c r="A127" s="30"/>
      <c r="B127" s="31" t="s">
        <v>13</v>
      </c>
      <c r="C127" s="32">
        <v>4</v>
      </c>
      <c r="D127" s="32"/>
      <c r="E127" s="32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7"/>
    </row>
    <row r="128" spans="1:19" ht="12.75">
      <c r="A128" s="30"/>
      <c r="B128" s="33" t="str">
        <f>DATA!A2</f>
        <v>100m</v>
      </c>
      <c r="C128" s="34">
        <v>3</v>
      </c>
      <c r="D128" s="34" t="s">
        <v>10</v>
      </c>
      <c r="E128" s="34"/>
      <c r="F128" s="137" t="s">
        <v>874</v>
      </c>
      <c r="G128" s="34"/>
      <c r="H128" s="34"/>
      <c r="I128" s="34"/>
      <c r="J128" s="30"/>
      <c r="K128" s="30"/>
      <c r="L128" s="30"/>
      <c r="M128" s="30"/>
      <c r="N128" s="30"/>
      <c r="O128" s="30"/>
      <c r="P128" s="30"/>
      <c r="Q128" s="30"/>
      <c r="R128" s="30"/>
      <c r="S128" s="37"/>
    </row>
    <row r="129" spans="1:19" ht="12.75">
      <c r="A129" s="30"/>
      <c r="B129" s="33" t="str">
        <f>DATA!A3</f>
        <v>300m</v>
      </c>
      <c r="C129" s="34">
        <v>2</v>
      </c>
      <c r="D129" s="34" t="s">
        <v>11</v>
      </c>
      <c r="E129" s="34"/>
      <c r="F129" s="137" t="s">
        <v>873</v>
      </c>
      <c r="G129" s="34"/>
      <c r="H129" s="34"/>
      <c r="I129" s="34"/>
      <c r="J129" s="30"/>
      <c r="K129" s="30"/>
      <c r="L129" s="30"/>
      <c r="M129" s="30"/>
      <c r="N129" s="30"/>
      <c r="O129" s="30"/>
      <c r="P129" s="30"/>
      <c r="Q129" s="30"/>
      <c r="R129" s="30"/>
      <c r="S129" s="37"/>
    </row>
    <row r="130" spans="1:19" ht="12.75">
      <c r="A130" s="30"/>
      <c r="B130" s="33" t="str">
        <f>DATA!A4</f>
        <v>3000m(女子)</v>
      </c>
      <c r="C130" s="34">
        <v>1</v>
      </c>
      <c r="D130" s="34"/>
      <c r="E130" s="34"/>
      <c r="F130" s="137" t="s">
        <v>875</v>
      </c>
      <c r="G130" s="34"/>
      <c r="H130" s="34"/>
      <c r="I130" s="34"/>
      <c r="J130" s="30"/>
      <c r="K130" s="30"/>
      <c r="L130" s="30"/>
      <c r="M130" s="30"/>
      <c r="N130" s="30"/>
      <c r="O130" s="30"/>
      <c r="P130" s="30"/>
      <c r="Q130" s="30"/>
      <c r="R130" s="30"/>
      <c r="S130" s="37"/>
    </row>
    <row r="131" spans="1:19" ht="12.75">
      <c r="A131" s="30"/>
      <c r="B131" s="33" t="str">
        <f>DATA!A5</f>
        <v>5000m(男子)</v>
      </c>
      <c r="C131" s="34"/>
      <c r="D131" s="34"/>
      <c r="E131" s="34"/>
      <c r="F131" s="137" t="s">
        <v>876</v>
      </c>
      <c r="G131" s="34"/>
      <c r="H131" s="34"/>
      <c r="I131" s="34"/>
      <c r="J131" s="30"/>
      <c r="K131" s="30"/>
      <c r="L131" s="30"/>
      <c r="M131" s="30"/>
      <c r="N131" s="30"/>
      <c r="O131" s="30"/>
      <c r="P131" s="30"/>
      <c r="Q131" s="30"/>
      <c r="R131" s="30"/>
      <c r="S131" s="37"/>
    </row>
    <row r="132" spans="1:19" ht="12.75">
      <c r="A132" s="30"/>
      <c r="B132" s="33" t="str">
        <f>DATA!A6</f>
        <v>300mH(男子)</v>
      </c>
      <c r="C132" s="34"/>
      <c r="D132" s="34"/>
      <c r="E132" s="34"/>
      <c r="F132" s="137" t="s">
        <v>877</v>
      </c>
      <c r="G132" s="34"/>
      <c r="H132" s="34"/>
      <c r="I132" s="34"/>
      <c r="J132" s="30"/>
      <c r="K132" s="30"/>
      <c r="L132" s="30"/>
      <c r="M132" s="30"/>
      <c r="N132" s="30"/>
      <c r="O132" s="30"/>
      <c r="P132" s="30"/>
      <c r="Q132" s="30"/>
      <c r="R132" s="30"/>
      <c r="S132" s="37"/>
    </row>
    <row r="133" spans="1:19" ht="12.75">
      <c r="A133" s="30"/>
      <c r="B133" s="33" t="str">
        <f>DATA!A7</f>
        <v>300mH(女子)</v>
      </c>
      <c r="C133" s="34"/>
      <c r="D133" s="34"/>
      <c r="E133" s="34"/>
      <c r="F133" s="137" t="s">
        <v>878</v>
      </c>
      <c r="G133" s="34"/>
      <c r="H133" s="34"/>
      <c r="I133" s="34"/>
      <c r="J133" s="30"/>
      <c r="K133" s="30"/>
      <c r="L133" s="30"/>
      <c r="M133" s="30"/>
      <c r="N133" s="30"/>
      <c r="O133" s="30"/>
      <c r="P133" s="30"/>
      <c r="Q133" s="30"/>
      <c r="R133" s="30"/>
      <c r="S133" s="37"/>
    </row>
    <row r="134" spans="1:19" ht="12.75">
      <c r="A134" s="30"/>
      <c r="B134" s="33" t="str">
        <f>DATA!A8</f>
        <v>走高跳</v>
      </c>
      <c r="C134" s="30"/>
      <c r="D134" s="30"/>
      <c r="E134" s="30"/>
      <c r="F134" s="137" t="s">
        <v>879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7"/>
    </row>
    <row r="135" spans="1:19" ht="12.75">
      <c r="A135" s="30"/>
      <c r="B135" s="33" t="str">
        <f>DATA!A9</f>
        <v>三段跳(男子)</v>
      </c>
      <c r="C135" s="30"/>
      <c r="D135" s="30"/>
      <c r="E135" s="30"/>
      <c r="F135" s="137" t="s">
        <v>880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7"/>
    </row>
    <row r="136" spans="1:19" ht="12.75">
      <c r="A136" s="30"/>
      <c r="B136" s="33" t="str">
        <f>DATA!A10</f>
        <v>走幅跳(女子)</v>
      </c>
      <c r="C136" s="30"/>
      <c r="D136" s="30"/>
      <c r="E136" s="30"/>
      <c r="F136" s="137" t="s">
        <v>881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7"/>
    </row>
    <row r="137" spans="1:19" ht="12.75">
      <c r="A137" s="30"/>
      <c r="B137" s="33" t="str">
        <f>DATA!A11</f>
        <v>砲丸投(6.00kg男)</v>
      </c>
      <c r="C137" s="30"/>
      <c r="D137" s="30"/>
      <c r="E137" s="30"/>
      <c r="F137" s="137" t="s">
        <v>882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7"/>
    </row>
    <row r="138" spans="1:19" ht="12.75">
      <c r="A138" s="30"/>
      <c r="B138" s="33" t="str">
        <f>DATA!A12</f>
        <v>砲丸投(4.00kg女)</v>
      </c>
      <c r="C138" s="30"/>
      <c r="D138" s="30"/>
      <c r="E138" s="30"/>
      <c r="F138" s="137" t="s">
        <v>883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7"/>
    </row>
    <row r="139" spans="1:19" ht="12.75">
      <c r="A139" s="30"/>
      <c r="B139" s="33" t="str">
        <f>DATA!A13</f>
        <v>やり投(男子)</v>
      </c>
      <c r="C139" s="30"/>
      <c r="D139" s="30"/>
      <c r="E139" s="30"/>
      <c r="F139" s="137" t="s">
        <v>884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7"/>
    </row>
    <row r="140" spans="1:19" ht="12.75">
      <c r="A140" s="30"/>
      <c r="B140" s="33" t="str">
        <f>DATA!A14</f>
        <v>やり投(女子)</v>
      </c>
      <c r="C140" s="30"/>
      <c r="D140" s="30"/>
      <c r="E140" s="30"/>
      <c r="F140" s="137" t="s">
        <v>885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7"/>
    </row>
    <row r="141" spans="1:19" ht="12.75">
      <c r="A141" s="30"/>
      <c r="C141" s="30"/>
      <c r="D141" s="30"/>
      <c r="E141" s="30"/>
      <c r="F141" s="137" t="s">
        <v>886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7"/>
    </row>
    <row r="142" spans="1:19" ht="12.75">
      <c r="A142" s="30"/>
      <c r="C142" s="30"/>
      <c r="D142" s="30"/>
      <c r="E142" s="30"/>
      <c r="F142" s="137" t="s">
        <v>887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7"/>
    </row>
    <row r="143" spans="1:19" ht="12.75">
      <c r="A143" s="30"/>
      <c r="C143" s="30"/>
      <c r="D143" s="30"/>
      <c r="E143" s="30"/>
      <c r="F143" s="137" t="s">
        <v>888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7"/>
    </row>
    <row r="144" spans="1:19" ht="12.75">
      <c r="A144" s="30"/>
      <c r="C144" s="30"/>
      <c r="D144" s="30"/>
      <c r="E144" s="30"/>
      <c r="F144" s="137" t="s">
        <v>889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7"/>
    </row>
    <row r="145" ht="12.75">
      <c r="F145" s="137" t="s">
        <v>890</v>
      </c>
    </row>
    <row r="146" ht="12.75">
      <c r="F146" s="137" t="s">
        <v>891</v>
      </c>
    </row>
    <row r="147" ht="12.75">
      <c r="F147" s="137" t="s">
        <v>892</v>
      </c>
    </row>
    <row r="148" ht="12.75">
      <c r="F148" s="137" t="s">
        <v>893</v>
      </c>
    </row>
    <row r="149" ht="12.75">
      <c r="F149" s="137" t="s">
        <v>894</v>
      </c>
    </row>
    <row r="150" ht="12.75">
      <c r="F150" s="137" t="s">
        <v>895</v>
      </c>
    </row>
    <row r="151" ht="12.75">
      <c r="F151" s="137" t="s">
        <v>896</v>
      </c>
    </row>
    <row r="152" ht="12.75">
      <c r="F152" s="137" t="s">
        <v>897</v>
      </c>
    </row>
    <row r="153" ht="12.75">
      <c r="F153" s="137" t="s">
        <v>898</v>
      </c>
    </row>
    <row r="154" ht="12.75">
      <c r="F154" s="137" t="s">
        <v>899</v>
      </c>
    </row>
    <row r="155" ht="12.75">
      <c r="F155" s="137" t="s">
        <v>900</v>
      </c>
    </row>
    <row r="156" ht="12.75">
      <c r="F156" s="137" t="s">
        <v>901</v>
      </c>
    </row>
    <row r="157" ht="12.75">
      <c r="F157" s="137" t="s">
        <v>902</v>
      </c>
    </row>
    <row r="158" ht="12.75">
      <c r="F158" s="137" t="s">
        <v>903</v>
      </c>
    </row>
    <row r="159" ht="12.75">
      <c r="F159" s="137" t="s">
        <v>904</v>
      </c>
    </row>
    <row r="160" ht="12.75">
      <c r="F160" s="137" t="s">
        <v>905</v>
      </c>
    </row>
    <row r="161" ht="12.75">
      <c r="F161" s="137" t="s">
        <v>906</v>
      </c>
    </row>
    <row r="162" ht="12.75">
      <c r="F162" s="137" t="s">
        <v>907</v>
      </c>
    </row>
    <row r="163" ht="12.75">
      <c r="F163" s="137" t="s">
        <v>908</v>
      </c>
    </row>
    <row r="164" ht="12.75">
      <c r="F164" s="137" t="s">
        <v>909</v>
      </c>
    </row>
    <row r="165" ht="12.75">
      <c r="F165" s="137" t="s">
        <v>910</v>
      </c>
    </row>
    <row r="166" ht="12.75">
      <c r="F166" s="137" t="s">
        <v>911</v>
      </c>
    </row>
    <row r="167" ht="12.75">
      <c r="F167" s="137" t="s">
        <v>912</v>
      </c>
    </row>
    <row r="168" ht="12.75">
      <c r="F168" s="137" t="s">
        <v>913</v>
      </c>
    </row>
    <row r="169" ht="12.75">
      <c r="F169" s="137" t="s">
        <v>914</v>
      </c>
    </row>
    <row r="170" ht="12.75">
      <c r="F170" s="137" t="s">
        <v>915</v>
      </c>
    </row>
    <row r="171" ht="12.75">
      <c r="F171" s="137" t="s">
        <v>916</v>
      </c>
    </row>
    <row r="172" ht="12.75">
      <c r="F172" s="137" t="s">
        <v>917</v>
      </c>
    </row>
    <row r="173" ht="12.75">
      <c r="F173" s="137" t="s">
        <v>918</v>
      </c>
    </row>
    <row r="174" ht="12.75">
      <c r="F174" s="137" t="s">
        <v>919</v>
      </c>
    </row>
    <row r="175" ht="12.75">
      <c r="F175" s="137" t="s">
        <v>920</v>
      </c>
    </row>
    <row r="176" ht="12.75">
      <c r="F176" s="137" t="s">
        <v>921</v>
      </c>
    </row>
    <row r="177" ht="12.75">
      <c r="F177" s="137" t="s">
        <v>922</v>
      </c>
    </row>
    <row r="178" ht="12.75">
      <c r="F178" s="137" t="s">
        <v>923</v>
      </c>
    </row>
    <row r="179" ht="12.75">
      <c r="F179" s="137" t="s">
        <v>924</v>
      </c>
    </row>
    <row r="180" ht="12.75">
      <c r="F180" s="137" t="s">
        <v>925</v>
      </c>
    </row>
    <row r="181" ht="12.75">
      <c r="F181" s="137" t="s">
        <v>926</v>
      </c>
    </row>
    <row r="182" ht="12.75">
      <c r="F182" s="137" t="s">
        <v>927</v>
      </c>
    </row>
    <row r="183" ht="12.75">
      <c r="F183" s="137" t="s">
        <v>928</v>
      </c>
    </row>
    <row r="184" ht="12.75">
      <c r="F184" s="137" t="s">
        <v>929</v>
      </c>
    </row>
    <row r="185" ht="12.75">
      <c r="F185" s="137" t="s">
        <v>930</v>
      </c>
    </row>
    <row r="186" ht="12.75">
      <c r="F186" s="137" t="s">
        <v>931</v>
      </c>
    </row>
    <row r="187" ht="12.75">
      <c r="F187" s="137" t="s">
        <v>932</v>
      </c>
    </row>
    <row r="188" ht="12.75">
      <c r="F188" s="137" t="s">
        <v>933</v>
      </c>
    </row>
    <row r="189" ht="12.75">
      <c r="F189" s="137" t="s">
        <v>934</v>
      </c>
    </row>
    <row r="190" ht="12.75">
      <c r="F190" s="137" t="s">
        <v>935</v>
      </c>
    </row>
    <row r="191" ht="12.75">
      <c r="F191" s="137" t="s">
        <v>936</v>
      </c>
    </row>
    <row r="192" ht="12.75">
      <c r="F192" s="137" t="s">
        <v>937</v>
      </c>
    </row>
    <row r="193" ht="12.75">
      <c r="F193" s="137" t="s">
        <v>938</v>
      </c>
    </row>
    <row r="194" ht="12.75">
      <c r="F194" s="137" t="s">
        <v>939</v>
      </c>
    </row>
    <row r="195" ht="12.75">
      <c r="F195" s="137" t="s">
        <v>940</v>
      </c>
    </row>
    <row r="196" ht="12.75">
      <c r="F196" s="137" t="s">
        <v>941</v>
      </c>
    </row>
    <row r="197" ht="12.75">
      <c r="F197" s="137" t="s">
        <v>942</v>
      </c>
    </row>
    <row r="198" ht="12.75">
      <c r="F198" s="137" t="s">
        <v>943</v>
      </c>
    </row>
    <row r="199" ht="12.75">
      <c r="F199" s="137" t="s">
        <v>944</v>
      </c>
    </row>
    <row r="200" ht="12.75">
      <c r="F200" s="137" t="s">
        <v>945</v>
      </c>
    </row>
    <row r="201" ht="12.75">
      <c r="F201" s="137" t="s">
        <v>946</v>
      </c>
    </row>
    <row r="202" ht="12.75">
      <c r="F202" s="137" t="s">
        <v>947</v>
      </c>
    </row>
    <row r="203" ht="12.75">
      <c r="F203" s="137" t="s">
        <v>948</v>
      </c>
    </row>
    <row r="204" ht="12.75">
      <c r="F204" s="137" t="s">
        <v>949</v>
      </c>
    </row>
    <row r="205" ht="12.75">
      <c r="F205" s="137" t="s">
        <v>950</v>
      </c>
    </row>
    <row r="206" ht="12.75">
      <c r="F206" s="137" t="s">
        <v>951</v>
      </c>
    </row>
    <row r="207" ht="12.75">
      <c r="F207" s="137" t="s">
        <v>952</v>
      </c>
    </row>
    <row r="208" ht="12.75">
      <c r="F208" s="137" t="s">
        <v>953</v>
      </c>
    </row>
    <row r="209" ht="12.75">
      <c r="F209" s="137" t="s">
        <v>954</v>
      </c>
    </row>
    <row r="210" ht="12.75">
      <c r="F210" s="137" t="s">
        <v>955</v>
      </c>
    </row>
    <row r="211" ht="12.75">
      <c r="F211" s="137" t="s">
        <v>956</v>
      </c>
    </row>
    <row r="212" ht="12.75">
      <c r="F212" s="137" t="s">
        <v>957</v>
      </c>
    </row>
    <row r="213" ht="12.75">
      <c r="F213" s="137" t="s">
        <v>958</v>
      </c>
    </row>
    <row r="214" ht="12.75">
      <c r="F214" s="137" t="s">
        <v>959</v>
      </c>
    </row>
    <row r="215" ht="12.75">
      <c r="F215" s="137" t="s">
        <v>960</v>
      </c>
    </row>
    <row r="216" ht="12.75">
      <c r="F216" s="137" t="s">
        <v>961</v>
      </c>
    </row>
    <row r="217" ht="12.75">
      <c r="F217" s="137" t="s">
        <v>962</v>
      </c>
    </row>
    <row r="218" ht="12.75">
      <c r="F218" s="137" t="s">
        <v>963</v>
      </c>
    </row>
    <row r="219" ht="12.75">
      <c r="F219" s="137" t="s">
        <v>964</v>
      </c>
    </row>
    <row r="220" ht="12.75">
      <c r="F220" s="137" t="s">
        <v>965</v>
      </c>
    </row>
    <row r="221" ht="12.75">
      <c r="F221" s="137" t="s">
        <v>966</v>
      </c>
    </row>
    <row r="222" ht="12.75">
      <c r="F222" s="137" t="s">
        <v>967</v>
      </c>
    </row>
    <row r="223" ht="12.75">
      <c r="F223" s="137" t="s">
        <v>968</v>
      </c>
    </row>
    <row r="224" ht="12.75">
      <c r="F224" s="137" t="s">
        <v>969</v>
      </c>
    </row>
    <row r="225" ht="12.75">
      <c r="F225" s="137" t="s">
        <v>970</v>
      </c>
    </row>
    <row r="226" ht="12.75">
      <c r="F226" s="137" t="s">
        <v>971</v>
      </c>
    </row>
    <row r="227" ht="12.75">
      <c r="F227" s="137" t="s">
        <v>972</v>
      </c>
    </row>
  </sheetData>
  <sheetProtection sheet="1" objects="1" scenarios="1" selectLockedCells="1"/>
  <mergeCells count="11">
    <mergeCell ref="A1:S1"/>
    <mergeCell ref="A2:S2"/>
    <mergeCell ref="B3:H3"/>
    <mergeCell ref="U6:X6"/>
    <mergeCell ref="I3:J3"/>
    <mergeCell ref="U2:V2"/>
    <mergeCell ref="U3:V3"/>
    <mergeCell ref="U4:V4"/>
    <mergeCell ref="E4:F5"/>
    <mergeCell ref="C4:D5"/>
    <mergeCell ref="Y6:AB6"/>
  </mergeCells>
  <conditionalFormatting sqref="J7:L126">
    <cfRule type="expression" priority="1" dxfId="0" stopIfTrue="1">
      <formula>IF(AND($I7&lt;&gt;"",J7=""),TRUE,FALSE)</formula>
    </cfRule>
  </conditionalFormatting>
  <conditionalFormatting sqref="O7:Q126">
    <cfRule type="expression" priority="2" dxfId="0" stopIfTrue="1">
      <formula>IF(AND($N7&lt;&gt;"",O7=""),TRUE,FALSE)</formula>
    </cfRule>
  </conditionalFormatting>
  <conditionalFormatting sqref="C7:H126">
    <cfRule type="expression" priority="3" dxfId="0" stopIfTrue="1">
      <formula>IF(AND($B7&lt;&gt;"",C7=""),TRUE,FALSE)</formula>
    </cfRule>
  </conditionalFormatting>
  <conditionalFormatting sqref="A7:A126">
    <cfRule type="expression" priority="4" dxfId="19" stopIfTrue="1">
      <formula>IF(B7="",TRUE,FALSE)</formula>
    </cfRule>
  </conditionalFormatting>
  <conditionalFormatting sqref="S7:S126">
    <cfRule type="cellIs" priority="5" dxfId="19" operator="equal" stopIfTrue="1">
      <formula>0</formula>
    </cfRule>
  </conditionalFormatting>
  <dataValidations count="10">
    <dataValidation type="list" allowBlank="1" showInputMessage="1" showErrorMessage="1" sqref="M7:M126 R7:R126">
      <formula1>$E$127:$E$128</formula1>
    </dataValidation>
    <dataValidation type="list" allowBlank="1" showInputMessage="1" showErrorMessage="1" sqref="H7:H126">
      <formula1>$D$127:$D$129</formula1>
    </dataValidation>
    <dataValidation type="list" allowBlank="1" showInputMessage="1" showErrorMessage="1" imeMode="off" sqref="G7:G126">
      <formula1>$C$127:$C$130</formula1>
    </dataValidation>
    <dataValidation allowBlank="1" showInputMessage="1" showErrorMessage="1" imeMode="hiragana" sqref="C7:D126"/>
    <dataValidation allowBlank="1" showInputMessage="1" showErrorMessage="1" imeMode="halfKatakana" sqref="E7:F126"/>
    <dataValidation type="whole" allowBlank="1" showInputMessage="1" showErrorMessage="1" imeMode="off" sqref="B7:B126">
      <formula1>100</formula1>
      <formula2>9999</formula2>
    </dataValidation>
    <dataValidation allowBlank="1" showInputMessage="1" showErrorMessage="1" imeMode="off" sqref="J7:K126"/>
    <dataValidation type="whole" allowBlank="1" showInputMessage="1" showErrorMessage="1" imeMode="off" sqref="O7:P126">
      <formula1>0</formula1>
      <formula2>99</formula2>
    </dataValidation>
    <dataValidation type="list" allowBlank="1" showInputMessage="1" showErrorMessage="1" imeMode="off" sqref="L7:L126 Q7:Q126">
      <formula1>$F$128:$F$227</formula1>
    </dataValidation>
    <dataValidation type="list" allowBlank="1" showInputMessage="1" showErrorMessage="1" sqref="N7:N126 I7:I126">
      <formula1>$B$128:$B$140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9" r:id="rId2"/>
  <rowBreaks count="1" manualBreakCount="1">
    <brk id="126" max="18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121"/>
  <sheetViews>
    <sheetView showGridLines="0" showRowColHeaders="0"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1.75390625" style="0" bestFit="1" customWidth="1"/>
    <col min="2" max="2" width="25.50390625" style="0" bestFit="1" customWidth="1"/>
    <col min="3" max="3" width="12.50390625" style="0" bestFit="1" customWidth="1"/>
    <col min="4" max="5" width="3.625" style="0" bestFit="1" customWidth="1"/>
    <col min="6" max="6" width="8.625" style="0" bestFit="1" customWidth="1"/>
    <col min="7" max="7" width="5.625" style="0" bestFit="1" customWidth="1"/>
    <col min="8" max="9" width="15.00390625" style="0" bestFit="1" customWidth="1"/>
  </cols>
  <sheetData>
    <row r="1" spans="1:9" ht="12.75">
      <c r="A1" s="53" t="s">
        <v>747</v>
      </c>
      <c r="B1" s="53" t="s">
        <v>748</v>
      </c>
      <c r="C1" s="53" t="s">
        <v>749</v>
      </c>
      <c r="D1" s="53" t="s">
        <v>766</v>
      </c>
      <c r="E1" s="53" t="s">
        <v>752</v>
      </c>
      <c r="F1" s="53" t="s">
        <v>750</v>
      </c>
      <c r="G1" s="53" t="s">
        <v>753</v>
      </c>
      <c r="H1" s="53" t="s">
        <v>754</v>
      </c>
      <c r="I1" s="53" t="s">
        <v>755</v>
      </c>
    </row>
    <row r="2" spans="1:9" ht="12.75">
      <c r="A2" s="54">
        <f>IF(entry_2!B7="","",D2*100000000+28000000+entry_2!$AC$5*100+VALUE(RIGHT(entry_2!B7,2)))</f>
      </c>
      <c r="B2" s="55">
        <f>IF(entry_2!B7="","",IF(entry_2!AC7&gt;=10,entry_2!C7&amp;entry_2!D7,IF(entry_2!AC7=9,entry_2!C7&amp;" "&amp;entry_2!D7,IF(entry_2!AC7=8,entry_2!C7&amp;"  "&amp;entry_2!D7,IF(entry_2!AC7=7,entry_2!C7&amp;"   "&amp;entry_2!D7,IF(entry_2!AC7=6,entry_2!C7&amp;"    "&amp;entry_2!D7,IF(entry_2!AC7=5,entry_2!C7&amp;"     "&amp;entry_2!D7,IF(entry_2!AC7=4,entry_2!C7&amp;"      "&amp;entry_2!D7,entry_2!C7&amp;"       "&amp;entry_2!D7)))))))&amp;"("&amp;entry_2!G7&amp;")")</f>
      </c>
      <c r="C2" s="56">
        <f>IF(entry_2!B7="","",ASC(entry_2!E7&amp;" "&amp;entry_2!F7))</f>
      </c>
      <c r="D2" s="57">
        <f>IF(entry_2!B7="","",IF(entry_2!H7="男",1,2))</f>
      </c>
      <c r="E2" s="56">
        <f>IF(entry_2!B7="","",VALUE(MID(A2,5,1)))</f>
      </c>
      <c r="F2" s="56">
        <f>IF(entry_2!B7="","",VALUE(MID(A2,2,6)))</f>
      </c>
      <c r="G2" s="56">
        <f>IF(entry_2!B7="","",VALUE(RIGHT(A2,4)))</f>
      </c>
      <c r="H2" s="58">
        <f>IF(entry_2!I7="","",entry_2!W7&amp;RIGHT(entry_2!X7,LEN(entry_2!X7)-2))</f>
      </c>
      <c r="I2" s="59">
        <f>IF(entry_2!N7="","",entry_2!AA7&amp;RIGHT(entry_2!AB7,LEN(entry_2!AB7)-2))</f>
      </c>
    </row>
    <row r="3" spans="1:9" ht="12.75">
      <c r="A3" s="60">
        <f>IF(entry_2!B8="","",D3*100000000+28000000+entry_2!$AC$5*100+VALUE(RIGHT(entry_2!B8,2)))</f>
      </c>
      <c r="B3" s="61">
        <f>IF(entry_2!B8="","",IF(entry_2!AC8&gt;=10,entry_2!C8&amp;entry_2!D8,IF(entry_2!AC8=9,entry_2!C8&amp;" "&amp;entry_2!D8,IF(entry_2!AC8=8,entry_2!C8&amp;"  "&amp;entry_2!D8,IF(entry_2!AC8=7,entry_2!C8&amp;"   "&amp;entry_2!D8,IF(entry_2!AC8=6,entry_2!C8&amp;"    "&amp;entry_2!D8,IF(entry_2!AC8=5,entry_2!C8&amp;"     "&amp;entry_2!D8,IF(entry_2!AC8=4,entry_2!C8&amp;"      "&amp;entry_2!D8,entry_2!C8&amp;"       "&amp;entry_2!D8)))))))&amp;"("&amp;entry_2!G8&amp;")")</f>
      </c>
      <c r="C3" s="62">
        <f>IF(entry_2!B8="","",ASC(entry_2!E8&amp;" "&amp;entry_2!F8))</f>
      </c>
      <c r="D3" s="63">
        <f>IF(entry_2!B8="","",IF(entry_2!H8="男",1,2))</f>
      </c>
      <c r="E3" s="62">
        <f>IF(entry_2!B8="","",VALUE(MID(A3,5,1)))</f>
      </c>
      <c r="F3" s="62">
        <f>IF(entry_2!B8="","",VALUE(MID(A3,2,6)))</f>
      </c>
      <c r="G3" s="62">
        <f>IF(entry_2!B8="","",VALUE(RIGHT(A3,4)))</f>
      </c>
      <c r="H3" s="64">
        <f>IF(entry_2!I8="","",entry_2!W8&amp;RIGHT(entry_2!X8,LEN(entry_2!X8)-2))</f>
      </c>
      <c r="I3" s="65">
        <f>IF(entry_2!N8="","",entry_2!AA8&amp;RIGHT(entry_2!AB8,LEN(entry_2!AB8)-2))</f>
      </c>
    </row>
    <row r="4" spans="1:9" ht="12.75">
      <c r="A4" s="60">
        <f>IF(entry_2!B9="","",D4*100000000+28000000+entry_2!$AC$5*100+VALUE(RIGHT(entry_2!B9,2)))</f>
      </c>
      <c r="B4" s="61">
        <f>IF(entry_2!B9="","",IF(entry_2!AC9&gt;=10,entry_2!C9&amp;entry_2!D9,IF(entry_2!AC9=9,entry_2!C9&amp;" "&amp;entry_2!D9,IF(entry_2!AC9=8,entry_2!C9&amp;"  "&amp;entry_2!D9,IF(entry_2!AC9=7,entry_2!C9&amp;"   "&amp;entry_2!D9,IF(entry_2!AC9=6,entry_2!C9&amp;"    "&amp;entry_2!D9,IF(entry_2!AC9=5,entry_2!C9&amp;"     "&amp;entry_2!D9,IF(entry_2!AC9=4,entry_2!C9&amp;"      "&amp;entry_2!D9,entry_2!C9&amp;"       "&amp;entry_2!D9)))))))&amp;"("&amp;entry_2!G9&amp;")")</f>
      </c>
      <c r="C4" s="62">
        <f>IF(entry_2!B9="","",ASC(entry_2!E9&amp;" "&amp;entry_2!F9))</f>
      </c>
      <c r="D4" s="63">
        <f>IF(entry_2!B9="","",IF(entry_2!H9="男",1,2))</f>
      </c>
      <c r="E4" s="62">
        <f>IF(entry_2!B9="","",VALUE(MID(A4,5,1)))</f>
      </c>
      <c r="F4" s="62">
        <f>IF(entry_2!B9="","",VALUE(MID(A4,2,6)))</f>
      </c>
      <c r="G4" s="62">
        <f>IF(entry_2!B9="","",VALUE(RIGHT(A4,4)))</f>
      </c>
      <c r="H4" s="64">
        <f>IF(entry_2!I9="","",entry_2!W9&amp;RIGHT(entry_2!X9,LEN(entry_2!X9)-2))</f>
      </c>
      <c r="I4" s="65">
        <f>IF(entry_2!N9="","",entry_2!AA9&amp;RIGHT(entry_2!AB9,LEN(entry_2!AB9)-2))</f>
      </c>
    </row>
    <row r="5" spans="1:9" ht="12.75">
      <c r="A5" s="60">
        <f>IF(entry_2!B10="","",D5*100000000+28000000+entry_2!$AC$5*100+VALUE(RIGHT(entry_2!B10,2)))</f>
      </c>
      <c r="B5" s="61">
        <f>IF(entry_2!B10="","",IF(entry_2!AC10&gt;=10,entry_2!C10&amp;entry_2!D10,IF(entry_2!AC10=9,entry_2!C10&amp;" "&amp;entry_2!D10,IF(entry_2!AC10=8,entry_2!C10&amp;"  "&amp;entry_2!D10,IF(entry_2!AC10=7,entry_2!C10&amp;"   "&amp;entry_2!D10,IF(entry_2!AC10=6,entry_2!C10&amp;"    "&amp;entry_2!D10,IF(entry_2!AC10=5,entry_2!C10&amp;"     "&amp;entry_2!D10,IF(entry_2!AC10=4,entry_2!C10&amp;"      "&amp;entry_2!D10,entry_2!C10&amp;"       "&amp;entry_2!D10)))))))&amp;"("&amp;entry_2!G10&amp;")")</f>
      </c>
      <c r="C5" s="62">
        <f>IF(entry_2!B10="","",ASC(entry_2!E10&amp;" "&amp;entry_2!F10))</f>
      </c>
      <c r="D5" s="63">
        <f>IF(entry_2!B10="","",IF(entry_2!H10="男",1,2))</f>
      </c>
      <c r="E5" s="62">
        <f>IF(entry_2!B10="","",VALUE(MID(A5,5,1)))</f>
      </c>
      <c r="F5" s="62">
        <f>IF(entry_2!B10="","",VALUE(MID(A5,2,6)))</f>
      </c>
      <c r="G5" s="62">
        <f>IF(entry_2!B10="","",VALUE(RIGHT(A5,4)))</f>
      </c>
      <c r="H5" s="64">
        <f>IF(entry_2!I10="","",entry_2!W10&amp;RIGHT(entry_2!X10,LEN(entry_2!X10)-2))</f>
      </c>
      <c r="I5" s="65">
        <f>IF(entry_2!N10="","",entry_2!AA10&amp;RIGHT(entry_2!AB10,LEN(entry_2!AB10)-2))</f>
      </c>
    </row>
    <row r="6" spans="1:9" ht="12.75">
      <c r="A6" s="60">
        <f>IF(entry_2!B11="","",D6*100000000+28000000+entry_2!$AC$5*100+VALUE(RIGHT(entry_2!B11,2)))</f>
      </c>
      <c r="B6" s="61">
        <f>IF(entry_2!B11="","",IF(entry_2!AC11&gt;=10,entry_2!C11&amp;entry_2!D11,IF(entry_2!AC11=9,entry_2!C11&amp;" "&amp;entry_2!D11,IF(entry_2!AC11=8,entry_2!C11&amp;"  "&amp;entry_2!D11,IF(entry_2!AC11=7,entry_2!C11&amp;"   "&amp;entry_2!D11,IF(entry_2!AC11=6,entry_2!C11&amp;"    "&amp;entry_2!D11,IF(entry_2!AC11=5,entry_2!C11&amp;"     "&amp;entry_2!D11,IF(entry_2!AC11=4,entry_2!C11&amp;"      "&amp;entry_2!D11,entry_2!C11&amp;"       "&amp;entry_2!D11)))))))&amp;"("&amp;entry_2!G11&amp;")")</f>
      </c>
      <c r="C6" s="62">
        <f>IF(entry_2!B11="","",ASC(entry_2!E11&amp;" "&amp;entry_2!F11))</f>
      </c>
      <c r="D6" s="63">
        <f>IF(entry_2!B11="","",IF(entry_2!H11="男",1,2))</f>
      </c>
      <c r="E6" s="62">
        <f>IF(entry_2!B11="","",VALUE(MID(A6,5,1)))</f>
      </c>
      <c r="F6" s="62">
        <f>IF(entry_2!B11="","",VALUE(MID(A6,2,6)))</f>
      </c>
      <c r="G6" s="62">
        <f>IF(entry_2!B11="","",VALUE(RIGHT(A6,4)))</f>
      </c>
      <c r="H6" s="64">
        <f>IF(entry_2!I11="","",entry_2!W11&amp;RIGHT(entry_2!X11,LEN(entry_2!X11)-2))</f>
      </c>
      <c r="I6" s="65">
        <f>IF(entry_2!N11="","",entry_2!AA11&amp;RIGHT(entry_2!AB11,LEN(entry_2!AB11)-2))</f>
      </c>
    </row>
    <row r="7" spans="1:9" ht="12.75">
      <c r="A7" s="60">
        <f>IF(entry_2!B12="","",D7*100000000+28000000+entry_2!$AC$5*100+VALUE(RIGHT(entry_2!B12,2)))</f>
      </c>
      <c r="B7" s="61">
        <f>IF(entry_2!B12="","",IF(entry_2!AC12&gt;=10,entry_2!C12&amp;entry_2!D12,IF(entry_2!AC12=9,entry_2!C12&amp;" "&amp;entry_2!D12,IF(entry_2!AC12=8,entry_2!C12&amp;"  "&amp;entry_2!D12,IF(entry_2!AC12=7,entry_2!C12&amp;"   "&amp;entry_2!D12,IF(entry_2!AC12=6,entry_2!C12&amp;"    "&amp;entry_2!D12,IF(entry_2!AC12=5,entry_2!C12&amp;"     "&amp;entry_2!D12,IF(entry_2!AC12=4,entry_2!C12&amp;"      "&amp;entry_2!D12,entry_2!C12&amp;"       "&amp;entry_2!D12)))))))&amp;"("&amp;entry_2!G12&amp;")")</f>
      </c>
      <c r="C7" s="62">
        <f>IF(entry_2!B12="","",ASC(entry_2!E12&amp;" "&amp;entry_2!F12))</f>
      </c>
      <c r="D7" s="63">
        <f>IF(entry_2!B12="","",IF(entry_2!H12="男",1,2))</f>
      </c>
      <c r="E7" s="62">
        <f>IF(entry_2!B12="","",VALUE(MID(A7,5,1)))</f>
      </c>
      <c r="F7" s="62">
        <f>IF(entry_2!B12="","",VALUE(MID(A7,2,6)))</f>
      </c>
      <c r="G7" s="62">
        <f>IF(entry_2!B12="","",VALUE(RIGHT(A7,4)))</f>
      </c>
      <c r="H7" s="64">
        <f>IF(entry_2!I12="","",entry_2!W12&amp;RIGHT(entry_2!X12,LEN(entry_2!X12)-2))</f>
      </c>
      <c r="I7" s="65">
        <f>IF(entry_2!N12="","",entry_2!AA12&amp;RIGHT(entry_2!AB12,LEN(entry_2!AB12)-2))</f>
      </c>
    </row>
    <row r="8" spans="1:9" ht="12.75">
      <c r="A8" s="60">
        <f>IF(entry_2!B13="","",D8*100000000+28000000+entry_2!$AC$5*100+VALUE(RIGHT(entry_2!B13,2)))</f>
      </c>
      <c r="B8" s="61">
        <f>IF(entry_2!B13="","",IF(entry_2!AC13&gt;=10,entry_2!C13&amp;entry_2!D13,IF(entry_2!AC13=9,entry_2!C13&amp;" "&amp;entry_2!D13,IF(entry_2!AC13=8,entry_2!C13&amp;"  "&amp;entry_2!D13,IF(entry_2!AC13=7,entry_2!C13&amp;"   "&amp;entry_2!D13,IF(entry_2!AC13=6,entry_2!C13&amp;"    "&amp;entry_2!D13,IF(entry_2!AC13=5,entry_2!C13&amp;"     "&amp;entry_2!D13,IF(entry_2!AC13=4,entry_2!C13&amp;"      "&amp;entry_2!D13,entry_2!C13&amp;"       "&amp;entry_2!D13)))))))&amp;"("&amp;entry_2!G13&amp;")")</f>
      </c>
      <c r="C8" s="62">
        <f>IF(entry_2!B13="","",ASC(entry_2!E13&amp;" "&amp;entry_2!F13))</f>
      </c>
      <c r="D8" s="63">
        <f>IF(entry_2!B13="","",IF(entry_2!H13="男",1,2))</f>
      </c>
      <c r="E8" s="62">
        <f>IF(entry_2!B13="","",VALUE(MID(A8,5,1)))</f>
      </c>
      <c r="F8" s="62">
        <f>IF(entry_2!B13="","",VALUE(MID(A8,2,6)))</f>
      </c>
      <c r="G8" s="62">
        <f>IF(entry_2!B13="","",VALUE(RIGHT(A8,4)))</f>
      </c>
      <c r="H8" s="64">
        <f>IF(entry_2!I13="","",entry_2!W13&amp;RIGHT(entry_2!X13,LEN(entry_2!X13)-2))</f>
      </c>
      <c r="I8" s="65">
        <f>IF(entry_2!N13="","",entry_2!AA13&amp;RIGHT(entry_2!AB13,LEN(entry_2!AB13)-2))</f>
      </c>
    </row>
    <row r="9" spans="1:9" ht="12.75">
      <c r="A9" s="60">
        <f>IF(entry_2!B14="","",D9*100000000+28000000+entry_2!$AC$5*100+VALUE(RIGHT(entry_2!B14,2)))</f>
      </c>
      <c r="B9" s="61">
        <f>IF(entry_2!B14="","",IF(entry_2!AC14&gt;=10,entry_2!C14&amp;entry_2!D14,IF(entry_2!AC14=9,entry_2!C14&amp;" "&amp;entry_2!D14,IF(entry_2!AC14=8,entry_2!C14&amp;"  "&amp;entry_2!D14,IF(entry_2!AC14=7,entry_2!C14&amp;"   "&amp;entry_2!D14,IF(entry_2!AC14=6,entry_2!C14&amp;"    "&amp;entry_2!D14,IF(entry_2!AC14=5,entry_2!C14&amp;"     "&amp;entry_2!D14,IF(entry_2!AC14=4,entry_2!C14&amp;"      "&amp;entry_2!D14,entry_2!C14&amp;"       "&amp;entry_2!D14)))))))&amp;"("&amp;entry_2!G14&amp;")")</f>
      </c>
      <c r="C9" s="62">
        <f>IF(entry_2!B14="","",ASC(entry_2!E14&amp;" "&amp;entry_2!F14))</f>
      </c>
      <c r="D9" s="63">
        <f>IF(entry_2!B14="","",IF(entry_2!H14="男",1,2))</f>
      </c>
      <c r="E9" s="62">
        <f>IF(entry_2!B14="","",VALUE(MID(A9,5,1)))</f>
      </c>
      <c r="F9" s="62">
        <f>IF(entry_2!B14="","",VALUE(MID(A9,2,6)))</f>
      </c>
      <c r="G9" s="62">
        <f>IF(entry_2!B14="","",VALUE(RIGHT(A9,4)))</f>
      </c>
      <c r="H9" s="64">
        <f>IF(entry_2!I14="","",entry_2!W14&amp;RIGHT(entry_2!X14,LEN(entry_2!X14)-2))</f>
      </c>
      <c r="I9" s="65">
        <f>IF(entry_2!N14="","",entry_2!AA14&amp;RIGHT(entry_2!AB14,LEN(entry_2!AB14)-2))</f>
      </c>
    </row>
    <row r="10" spans="1:9" ht="12.75">
      <c r="A10" s="60">
        <f>IF(entry_2!B15="","",D10*100000000+28000000+entry_2!$AC$5*100+VALUE(RIGHT(entry_2!B15,2)))</f>
      </c>
      <c r="B10" s="61">
        <f>IF(entry_2!B15="","",IF(entry_2!AC15&gt;=10,entry_2!C15&amp;entry_2!D15,IF(entry_2!AC15=9,entry_2!C15&amp;" "&amp;entry_2!D15,IF(entry_2!AC15=8,entry_2!C15&amp;"  "&amp;entry_2!D15,IF(entry_2!AC15=7,entry_2!C15&amp;"   "&amp;entry_2!D15,IF(entry_2!AC15=6,entry_2!C15&amp;"    "&amp;entry_2!D15,IF(entry_2!AC15=5,entry_2!C15&amp;"     "&amp;entry_2!D15,IF(entry_2!AC15=4,entry_2!C15&amp;"      "&amp;entry_2!D15,entry_2!C15&amp;"       "&amp;entry_2!D15)))))))&amp;"("&amp;entry_2!G15&amp;")")</f>
      </c>
      <c r="C10" s="62">
        <f>IF(entry_2!B15="","",ASC(entry_2!E15&amp;" "&amp;entry_2!F15))</f>
      </c>
      <c r="D10" s="63">
        <f>IF(entry_2!B15="","",IF(entry_2!H15="男",1,2))</f>
      </c>
      <c r="E10" s="62">
        <f>IF(entry_2!B15="","",VALUE(MID(A10,5,1)))</f>
      </c>
      <c r="F10" s="62">
        <f>IF(entry_2!B15="","",VALUE(MID(A10,2,6)))</f>
      </c>
      <c r="G10" s="62">
        <f>IF(entry_2!B15="","",VALUE(RIGHT(A10,4)))</f>
      </c>
      <c r="H10" s="64">
        <f>IF(entry_2!I15="","",entry_2!W15&amp;RIGHT(entry_2!X15,LEN(entry_2!X15)-2))</f>
      </c>
      <c r="I10" s="65">
        <f>IF(entry_2!N15="","",entry_2!AA15&amp;RIGHT(entry_2!AB15,LEN(entry_2!AB15)-2))</f>
      </c>
    </row>
    <row r="11" spans="1:9" ht="12.75">
      <c r="A11" s="60">
        <f>IF(entry_2!B16="","",D11*100000000+28000000+entry_2!$AC$5*100+VALUE(RIGHT(entry_2!B16,2)))</f>
      </c>
      <c r="B11" s="61">
        <f>IF(entry_2!B16="","",IF(entry_2!AC16&gt;=10,entry_2!C16&amp;entry_2!D16,IF(entry_2!AC16=9,entry_2!C16&amp;" "&amp;entry_2!D16,IF(entry_2!AC16=8,entry_2!C16&amp;"  "&amp;entry_2!D16,IF(entry_2!AC16=7,entry_2!C16&amp;"   "&amp;entry_2!D16,IF(entry_2!AC16=6,entry_2!C16&amp;"    "&amp;entry_2!D16,IF(entry_2!AC16=5,entry_2!C16&amp;"     "&amp;entry_2!D16,IF(entry_2!AC16=4,entry_2!C16&amp;"      "&amp;entry_2!D16,entry_2!C16&amp;"       "&amp;entry_2!D16)))))))&amp;"("&amp;entry_2!G16&amp;")")</f>
      </c>
      <c r="C11" s="62">
        <f>IF(entry_2!B16="","",ASC(entry_2!E16&amp;" "&amp;entry_2!F16))</f>
      </c>
      <c r="D11" s="63">
        <f>IF(entry_2!B16="","",IF(entry_2!H16="男",1,2))</f>
      </c>
      <c r="E11" s="62">
        <f>IF(entry_2!B16="","",VALUE(MID(A11,5,1)))</f>
      </c>
      <c r="F11" s="62">
        <f>IF(entry_2!B16="","",VALUE(MID(A11,2,6)))</f>
      </c>
      <c r="G11" s="62">
        <f>IF(entry_2!B16="","",VALUE(RIGHT(A11,4)))</f>
      </c>
      <c r="H11" s="64">
        <f>IF(entry_2!I16="","",entry_2!W16&amp;RIGHT(entry_2!X16,LEN(entry_2!X16)-2))</f>
      </c>
      <c r="I11" s="65">
        <f>IF(entry_2!N16="","",entry_2!AA16&amp;RIGHT(entry_2!AB16,LEN(entry_2!AB16)-2))</f>
      </c>
    </row>
    <row r="12" spans="1:9" ht="12.75">
      <c r="A12" s="60">
        <f>IF(entry_2!B17="","",D12*100000000+28000000+entry_2!$AC$5*100+VALUE(RIGHT(entry_2!B17,2)))</f>
      </c>
      <c r="B12" s="61">
        <f>IF(entry_2!B17="","",IF(entry_2!AC17&gt;=10,entry_2!C17&amp;entry_2!D17,IF(entry_2!AC17=9,entry_2!C17&amp;" "&amp;entry_2!D17,IF(entry_2!AC17=8,entry_2!C17&amp;"  "&amp;entry_2!D17,IF(entry_2!AC17=7,entry_2!C17&amp;"   "&amp;entry_2!D17,IF(entry_2!AC17=6,entry_2!C17&amp;"    "&amp;entry_2!D17,IF(entry_2!AC17=5,entry_2!C17&amp;"     "&amp;entry_2!D17,IF(entry_2!AC17=4,entry_2!C17&amp;"      "&amp;entry_2!D17,entry_2!C17&amp;"       "&amp;entry_2!D17)))))))&amp;"("&amp;entry_2!G17&amp;")")</f>
      </c>
      <c r="C12" s="62">
        <f>IF(entry_2!B17="","",ASC(entry_2!E17&amp;" "&amp;entry_2!F17))</f>
      </c>
      <c r="D12" s="63">
        <f>IF(entry_2!B17="","",IF(entry_2!H17="男",1,2))</f>
      </c>
      <c r="E12" s="62">
        <f>IF(entry_2!B17="","",VALUE(MID(A12,5,1)))</f>
      </c>
      <c r="F12" s="62">
        <f>IF(entry_2!B17="","",VALUE(MID(A12,2,6)))</f>
      </c>
      <c r="G12" s="62">
        <f>IF(entry_2!B17="","",VALUE(RIGHT(A12,4)))</f>
      </c>
      <c r="H12" s="64">
        <f>IF(entry_2!I17="","",entry_2!W17&amp;RIGHT(entry_2!X17,LEN(entry_2!X17)-2))</f>
      </c>
      <c r="I12" s="65">
        <f>IF(entry_2!N17="","",entry_2!AA17&amp;RIGHT(entry_2!AB17,LEN(entry_2!AB17)-2))</f>
      </c>
    </row>
    <row r="13" spans="1:9" ht="12.75">
      <c r="A13" s="60">
        <f>IF(entry_2!B18="","",D13*100000000+28000000+entry_2!$AC$5*100+VALUE(RIGHT(entry_2!B18,2)))</f>
      </c>
      <c r="B13" s="61">
        <f>IF(entry_2!B18="","",IF(entry_2!AC18&gt;=10,entry_2!C18&amp;entry_2!D18,IF(entry_2!AC18=9,entry_2!C18&amp;" "&amp;entry_2!D18,IF(entry_2!AC18=8,entry_2!C18&amp;"  "&amp;entry_2!D18,IF(entry_2!AC18=7,entry_2!C18&amp;"   "&amp;entry_2!D18,IF(entry_2!AC18=6,entry_2!C18&amp;"    "&amp;entry_2!D18,IF(entry_2!AC18=5,entry_2!C18&amp;"     "&amp;entry_2!D18,IF(entry_2!AC18=4,entry_2!C18&amp;"      "&amp;entry_2!D18,entry_2!C18&amp;"       "&amp;entry_2!D18)))))))&amp;"("&amp;entry_2!G18&amp;")")</f>
      </c>
      <c r="C13" s="62">
        <f>IF(entry_2!B18="","",ASC(entry_2!E18&amp;" "&amp;entry_2!F18))</f>
      </c>
      <c r="D13" s="63">
        <f>IF(entry_2!B18="","",IF(entry_2!H18="男",1,2))</f>
      </c>
      <c r="E13" s="62">
        <f>IF(entry_2!B18="","",VALUE(MID(A13,5,1)))</f>
      </c>
      <c r="F13" s="62">
        <f>IF(entry_2!B18="","",VALUE(MID(A13,2,6)))</f>
      </c>
      <c r="G13" s="62">
        <f>IF(entry_2!B18="","",VALUE(RIGHT(A13,4)))</f>
      </c>
      <c r="H13" s="64">
        <f>IF(entry_2!I18="","",entry_2!W18&amp;RIGHT(entry_2!X18,LEN(entry_2!X18)-2))</f>
      </c>
      <c r="I13" s="65">
        <f>IF(entry_2!N18="","",entry_2!AA18&amp;RIGHT(entry_2!AB18,LEN(entry_2!AB18)-2))</f>
      </c>
    </row>
    <row r="14" spans="1:9" ht="12.75">
      <c r="A14" s="60">
        <f>IF(entry_2!B19="","",D14*100000000+28000000+entry_2!$AC$5*100+VALUE(RIGHT(entry_2!B19,2)))</f>
      </c>
      <c r="B14" s="61">
        <f>IF(entry_2!B19="","",IF(entry_2!AC19&gt;=10,entry_2!C19&amp;entry_2!D19,IF(entry_2!AC19=9,entry_2!C19&amp;" "&amp;entry_2!D19,IF(entry_2!AC19=8,entry_2!C19&amp;"  "&amp;entry_2!D19,IF(entry_2!AC19=7,entry_2!C19&amp;"   "&amp;entry_2!D19,IF(entry_2!AC19=6,entry_2!C19&amp;"    "&amp;entry_2!D19,IF(entry_2!AC19=5,entry_2!C19&amp;"     "&amp;entry_2!D19,IF(entry_2!AC19=4,entry_2!C19&amp;"      "&amp;entry_2!D19,entry_2!C19&amp;"       "&amp;entry_2!D19)))))))&amp;"("&amp;entry_2!G19&amp;")")</f>
      </c>
      <c r="C14" s="62">
        <f>IF(entry_2!B19="","",ASC(entry_2!E19&amp;" "&amp;entry_2!F19))</f>
      </c>
      <c r="D14" s="63">
        <f>IF(entry_2!B19="","",IF(entry_2!H19="男",1,2))</f>
      </c>
      <c r="E14" s="62">
        <f>IF(entry_2!B19="","",VALUE(MID(A14,5,1)))</f>
      </c>
      <c r="F14" s="62">
        <f>IF(entry_2!B19="","",VALUE(MID(A14,2,6)))</f>
      </c>
      <c r="G14" s="62">
        <f>IF(entry_2!B19="","",VALUE(RIGHT(A14,4)))</f>
      </c>
      <c r="H14" s="64">
        <f>IF(entry_2!I19="","",entry_2!W19&amp;RIGHT(entry_2!X19,LEN(entry_2!X19)-2))</f>
      </c>
      <c r="I14" s="65">
        <f>IF(entry_2!N19="","",entry_2!AA19&amp;RIGHT(entry_2!AB19,LEN(entry_2!AB19)-2))</f>
      </c>
    </row>
    <row r="15" spans="1:9" ht="12.75">
      <c r="A15" s="60">
        <f>IF(entry_2!B20="","",D15*100000000+28000000+entry_2!$AC$5*100+VALUE(RIGHT(entry_2!B20,2)))</f>
      </c>
      <c r="B15" s="61">
        <f>IF(entry_2!B20="","",IF(entry_2!AC20&gt;=10,entry_2!C20&amp;entry_2!D20,IF(entry_2!AC20=9,entry_2!C20&amp;" "&amp;entry_2!D20,IF(entry_2!AC20=8,entry_2!C20&amp;"  "&amp;entry_2!D20,IF(entry_2!AC20=7,entry_2!C20&amp;"   "&amp;entry_2!D20,IF(entry_2!AC20=6,entry_2!C20&amp;"    "&amp;entry_2!D20,IF(entry_2!AC20=5,entry_2!C20&amp;"     "&amp;entry_2!D20,IF(entry_2!AC20=4,entry_2!C20&amp;"      "&amp;entry_2!D20,entry_2!C20&amp;"       "&amp;entry_2!D20)))))))&amp;"("&amp;entry_2!G20&amp;")")</f>
      </c>
      <c r="C15" s="62">
        <f>IF(entry_2!B20="","",ASC(entry_2!E20&amp;" "&amp;entry_2!F20))</f>
      </c>
      <c r="D15" s="63">
        <f>IF(entry_2!B20="","",IF(entry_2!H20="男",1,2))</f>
      </c>
      <c r="E15" s="62">
        <f>IF(entry_2!B20="","",VALUE(MID(A15,5,1)))</f>
      </c>
      <c r="F15" s="62">
        <f>IF(entry_2!B20="","",VALUE(MID(A15,2,6)))</f>
      </c>
      <c r="G15" s="62">
        <f>IF(entry_2!B20="","",VALUE(RIGHT(A15,4)))</f>
      </c>
      <c r="H15" s="64">
        <f>IF(entry_2!I20="","",entry_2!W20&amp;RIGHT(entry_2!X20,LEN(entry_2!X20)-2))</f>
      </c>
      <c r="I15" s="65">
        <f>IF(entry_2!N20="","",entry_2!AA20&amp;RIGHT(entry_2!AB20,LEN(entry_2!AB20)-2))</f>
      </c>
    </row>
    <row r="16" spans="1:9" ht="12.75">
      <c r="A16" s="60">
        <f>IF(entry_2!B21="","",D16*100000000+28000000+entry_2!$AC$5*100+VALUE(RIGHT(entry_2!B21,2)))</f>
      </c>
      <c r="B16" s="61">
        <f>IF(entry_2!B21="","",IF(entry_2!AC21&gt;=10,entry_2!C21&amp;entry_2!D21,IF(entry_2!AC21=9,entry_2!C21&amp;" "&amp;entry_2!D21,IF(entry_2!AC21=8,entry_2!C21&amp;"  "&amp;entry_2!D21,IF(entry_2!AC21=7,entry_2!C21&amp;"   "&amp;entry_2!D21,IF(entry_2!AC21=6,entry_2!C21&amp;"    "&amp;entry_2!D21,IF(entry_2!AC21=5,entry_2!C21&amp;"     "&amp;entry_2!D21,IF(entry_2!AC21=4,entry_2!C21&amp;"      "&amp;entry_2!D21,entry_2!C21&amp;"       "&amp;entry_2!D21)))))))&amp;"("&amp;entry_2!G21&amp;")")</f>
      </c>
      <c r="C16" s="62">
        <f>IF(entry_2!B21="","",ASC(entry_2!E21&amp;" "&amp;entry_2!F21))</f>
      </c>
      <c r="D16" s="63">
        <f>IF(entry_2!B21="","",IF(entry_2!H21="男",1,2))</f>
      </c>
      <c r="E16" s="62">
        <f>IF(entry_2!B21="","",VALUE(MID(A16,5,1)))</f>
      </c>
      <c r="F16" s="62">
        <f>IF(entry_2!B21="","",VALUE(MID(A16,2,6)))</f>
      </c>
      <c r="G16" s="62">
        <f>IF(entry_2!B21="","",VALUE(RIGHT(A16,4)))</f>
      </c>
      <c r="H16" s="64">
        <f>IF(entry_2!I21="","",entry_2!W21&amp;RIGHT(entry_2!X21,LEN(entry_2!X21)-2))</f>
      </c>
      <c r="I16" s="65">
        <f>IF(entry_2!N21="","",entry_2!AA21&amp;RIGHT(entry_2!AB21,LEN(entry_2!AB21)-2))</f>
      </c>
    </row>
    <row r="17" spans="1:9" ht="12.75">
      <c r="A17" s="60">
        <f>IF(entry_2!B22="","",D17*100000000+28000000+entry_2!$AC$5*100+VALUE(RIGHT(entry_2!B22,2)))</f>
      </c>
      <c r="B17" s="61">
        <f>IF(entry_2!B22="","",IF(entry_2!AC22&gt;=10,entry_2!C22&amp;entry_2!D22,IF(entry_2!AC22=9,entry_2!C22&amp;" "&amp;entry_2!D22,IF(entry_2!AC22=8,entry_2!C22&amp;"  "&amp;entry_2!D22,IF(entry_2!AC22=7,entry_2!C22&amp;"   "&amp;entry_2!D22,IF(entry_2!AC22=6,entry_2!C22&amp;"    "&amp;entry_2!D22,IF(entry_2!AC22=5,entry_2!C22&amp;"     "&amp;entry_2!D22,IF(entry_2!AC22=4,entry_2!C22&amp;"      "&amp;entry_2!D22,entry_2!C22&amp;"       "&amp;entry_2!D22)))))))&amp;"("&amp;entry_2!G22&amp;")")</f>
      </c>
      <c r="C17" s="62">
        <f>IF(entry_2!B22="","",ASC(entry_2!E22&amp;" "&amp;entry_2!F22))</f>
      </c>
      <c r="D17" s="63">
        <f>IF(entry_2!B22="","",IF(entry_2!H22="男",1,2))</f>
      </c>
      <c r="E17" s="62">
        <f>IF(entry_2!B22="","",VALUE(MID(A17,5,1)))</f>
      </c>
      <c r="F17" s="62">
        <f>IF(entry_2!B22="","",VALUE(MID(A17,2,6)))</f>
      </c>
      <c r="G17" s="62">
        <f>IF(entry_2!B22="","",VALUE(RIGHT(A17,4)))</f>
      </c>
      <c r="H17" s="64">
        <f>IF(entry_2!I22="","",entry_2!W22&amp;RIGHT(entry_2!X22,LEN(entry_2!X22)-2))</f>
      </c>
      <c r="I17" s="65">
        <f>IF(entry_2!N22="","",entry_2!AA22&amp;RIGHT(entry_2!AB22,LEN(entry_2!AB22)-2))</f>
      </c>
    </row>
    <row r="18" spans="1:9" ht="12.75">
      <c r="A18" s="60">
        <f>IF(entry_2!B23="","",D18*100000000+28000000+entry_2!$AC$5*100+VALUE(RIGHT(entry_2!B23,2)))</f>
      </c>
      <c r="B18" s="61">
        <f>IF(entry_2!B23="","",IF(entry_2!AC23&gt;=10,entry_2!C23&amp;entry_2!D23,IF(entry_2!AC23=9,entry_2!C23&amp;" "&amp;entry_2!D23,IF(entry_2!AC23=8,entry_2!C23&amp;"  "&amp;entry_2!D23,IF(entry_2!AC23=7,entry_2!C23&amp;"   "&amp;entry_2!D23,IF(entry_2!AC23=6,entry_2!C23&amp;"    "&amp;entry_2!D23,IF(entry_2!AC23=5,entry_2!C23&amp;"     "&amp;entry_2!D23,IF(entry_2!AC23=4,entry_2!C23&amp;"      "&amp;entry_2!D23,entry_2!C23&amp;"       "&amp;entry_2!D23)))))))&amp;"("&amp;entry_2!G23&amp;")")</f>
      </c>
      <c r="C18" s="62">
        <f>IF(entry_2!B23="","",ASC(entry_2!E23&amp;" "&amp;entry_2!F23))</f>
      </c>
      <c r="D18" s="63">
        <f>IF(entry_2!B23="","",IF(entry_2!H23="男",1,2))</f>
      </c>
      <c r="E18" s="62">
        <f>IF(entry_2!B23="","",VALUE(MID(A18,5,1)))</f>
      </c>
      <c r="F18" s="62">
        <f>IF(entry_2!B23="","",VALUE(MID(A18,2,6)))</f>
      </c>
      <c r="G18" s="62">
        <f>IF(entry_2!B23="","",VALUE(RIGHT(A18,4)))</f>
      </c>
      <c r="H18" s="64">
        <f>IF(entry_2!I23="","",entry_2!W23&amp;RIGHT(entry_2!X23,LEN(entry_2!X23)-2))</f>
      </c>
      <c r="I18" s="65">
        <f>IF(entry_2!N23="","",entry_2!AA23&amp;RIGHT(entry_2!AB23,LEN(entry_2!AB23)-2))</f>
      </c>
    </row>
    <row r="19" spans="1:9" ht="12.75">
      <c r="A19" s="60">
        <f>IF(entry_2!B24="","",D19*100000000+28000000+entry_2!$AC$5*100+VALUE(RIGHT(entry_2!B24,2)))</f>
      </c>
      <c r="B19" s="61">
        <f>IF(entry_2!B24="","",IF(entry_2!AC24&gt;=10,entry_2!C24&amp;entry_2!D24,IF(entry_2!AC24=9,entry_2!C24&amp;" "&amp;entry_2!D24,IF(entry_2!AC24=8,entry_2!C24&amp;"  "&amp;entry_2!D24,IF(entry_2!AC24=7,entry_2!C24&amp;"   "&amp;entry_2!D24,IF(entry_2!AC24=6,entry_2!C24&amp;"    "&amp;entry_2!D24,IF(entry_2!AC24=5,entry_2!C24&amp;"     "&amp;entry_2!D24,IF(entry_2!AC24=4,entry_2!C24&amp;"      "&amp;entry_2!D24,entry_2!C24&amp;"       "&amp;entry_2!D24)))))))&amp;"("&amp;entry_2!G24&amp;")")</f>
      </c>
      <c r="C19" s="62">
        <f>IF(entry_2!B24="","",ASC(entry_2!E24&amp;" "&amp;entry_2!F24))</f>
      </c>
      <c r="D19" s="63">
        <f>IF(entry_2!B24="","",IF(entry_2!H24="男",1,2))</f>
      </c>
      <c r="E19" s="62">
        <f>IF(entry_2!B24="","",VALUE(MID(A19,5,1)))</f>
      </c>
      <c r="F19" s="62">
        <f>IF(entry_2!B24="","",VALUE(MID(A19,2,6)))</f>
      </c>
      <c r="G19" s="62">
        <f>IF(entry_2!B24="","",VALUE(RIGHT(A19,4)))</f>
      </c>
      <c r="H19" s="64">
        <f>IF(entry_2!I24="","",entry_2!W24&amp;RIGHT(entry_2!X24,LEN(entry_2!X24)-2))</f>
      </c>
      <c r="I19" s="65">
        <f>IF(entry_2!N24="","",entry_2!AA24&amp;RIGHT(entry_2!AB24,LEN(entry_2!AB24)-2))</f>
      </c>
    </row>
    <row r="20" spans="1:9" ht="12.75">
      <c r="A20" s="60">
        <f>IF(entry_2!B25="","",D20*100000000+28000000+entry_2!$AC$5*100+VALUE(RIGHT(entry_2!B25,2)))</f>
      </c>
      <c r="B20" s="61">
        <f>IF(entry_2!B25="","",IF(entry_2!AC25&gt;=10,entry_2!C25&amp;entry_2!D25,IF(entry_2!AC25=9,entry_2!C25&amp;" "&amp;entry_2!D25,IF(entry_2!AC25=8,entry_2!C25&amp;"  "&amp;entry_2!D25,IF(entry_2!AC25=7,entry_2!C25&amp;"   "&amp;entry_2!D25,IF(entry_2!AC25=6,entry_2!C25&amp;"    "&amp;entry_2!D25,IF(entry_2!AC25=5,entry_2!C25&amp;"     "&amp;entry_2!D25,IF(entry_2!AC25=4,entry_2!C25&amp;"      "&amp;entry_2!D25,entry_2!C25&amp;"       "&amp;entry_2!D25)))))))&amp;"("&amp;entry_2!G25&amp;")")</f>
      </c>
      <c r="C20" s="62">
        <f>IF(entry_2!B25="","",ASC(entry_2!E25&amp;" "&amp;entry_2!F25))</f>
      </c>
      <c r="D20" s="63">
        <f>IF(entry_2!B25="","",IF(entry_2!H25="男",1,2))</f>
      </c>
      <c r="E20" s="62">
        <f>IF(entry_2!B25="","",VALUE(MID(A20,5,1)))</f>
      </c>
      <c r="F20" s="62">
        <f>IF(entry_2!B25="","",VALUE(MID(A20,2,6)))</f>
      </c>
      <c r="G20" s="62">
        <f>IF(entry_2!B25="","",VALUE(RIGHT(A20,4)))</f>
      </c>
      <c r="H20" s="64">
        <f>IF(entry_2!I25="","",entry_2!W25&amp;RIGHT(entry_2!X25,LEN(entry_2!X25)-2))</f>
      </c>
      <c r="I20" s="65">
        <f>IF(entry_2!N25="","",entry_2!AA25&amp;RIGHT(entry_2!AB25,LEN(entry_2!AB25)-2))</f>
      </c>
    </row>
    <row r="21" spans="1:9" ht="12.75">
      <c r="A21" s="60">
        <f>IF(entry_2!B26="","",D21*100000000+28000000+entry_2!$AC$5*100+VALUE(RIGHT(entry_2!B26,2)))</f>
      </c>
      <c r="B21" s="61">
        <f>IF(entry_2!B26="","",IF(entry_2!AC26&gt;=10,entry_2!C26&amp;entry_2!D26,IF(entry_2!AC26=9,entry_2!C26&amp;" "&amp;entry_2!D26,IF(entry_2!AC26=8,entry_2!C26&amp;"  "&amp;entry_2!D26,IF(entry_2!AC26=7,entry_2!C26&amp;"   "&amp;entry_2!D26,IF(entry_2!AC26=6,entry_2!C26&amp;"    "&amp;entry_2!D26,IF(entry_2!AC26=5,entry_2!C26&amp;"     "&amp;entry_2!D26,IF(entry_2!AC26=4,entry_2!C26&amp;"      "&amp;entry_2!D26,entry_2!C26&amp;"       "&amp;entry_2!D26)))))))&amp;"("&amp;entry_2!G26&amp;")")</f>
      </c>
      <c r="C21" s="62">
        <f>IF(entry_2!B26="","",ASC(entry_2!E26&amp;" "&amp;entry_2!F26))</f>
      </c>
      <c r="D21" s="63">
        <f>IF(entry_2!B26="","",IF(entry_2!H26="男",1,2))</f>
      </c>
      <c r="E21" s="62">
        <f>IF(entry_2!B26="","",VALUE(MID(A21,5,1)))</f>
      </c>
      <c r="F21" s="62">
        <f>IF(entry_2!B26="","",VALUE(MID(A21,2,6)))</f>
      </c>
      <c r="G21" s="62">
        <f>IF(entry_2!B26="","",VALUE(RIGHT(A21,4)))</f>
      </c>
      <c r="H21" s="64">
        <f>IF(entry_2!I26="","",entry_2!W26&amp;RIGHT(entry_2!X26,LEN(entry_2!X26)-2))</f>
      </c>
      <c r="I21" s="65">
        <f>IF(entry_2!N26="","",entry_2!AA26&amp;RIGHT(entry_2!AB26,LEN(entry_2!AB26)-2))</f>
      </c>
    </row>
    <row r="22" spans="1:9" ht="12.75">
      <c r="A22" s="60">
        <f>IF(entry_2!B27="","",D22*100000000+28000000+entry_2!$AC$5*100+VALUE(RIGHT(entry_2!B27,2)))</f>
      </c>
      <c r="B22" s="61">
        <f>IF(entry_2!B27="","",IF(entry_2!AC27&gt;=10,entry_2!C27&amp;entry_2!D27,IF(entry_2!AC27=9,entry_2!C27&amp;" "&amp;entry_2!D27,IF(entry_2!AC27=8,entry_2!C27&amp;"  "&amp;entry_2!D27,IF(entry_2!AC27=7,entry_2!C27&amp;"   "&amp;entry_2!D27,IF(entry_2!AC27=6,entry_2!C27&amp;"    "&amp;entry_2!D27,IF(entry_2!AC27=5,entry_2!C27&amp;"     "&amp;entry_2!D27,IF(entry_2!AC27=4,entry_2!C27&amp;"      "&amp;entry_2!D27,entry_2!C27&amp;"       "&amp;entry_2!D27)))))))&amp;"("&amp;entry_2!G27&amp;")")</f>
      </c>
      <c r="C22" s="62">
        <f>IF(entry_2!B27="","",ASC(entry_2!E27&amp;" "&amp;entry_2!F27))</f>
      </c>
      <c r="D22" s="63">
        <f>IF(entry_2!B27="","",IF(entry_2!H27="男",1,2))</f>
      </c>
      <c r="E22" s="62">
        <f>IF(entry_2!B27="","",VALUE(MID(A22,5,1)))</f>
      </c>
      <c r="F22" s="62">
        <f>IF(entry_2!B27="","",VALUE(MID(A22,2,6)))</f>
      </c>
      <c r="G22" s="62">
        <f>IF(entry_2!B27="","",VALUE(RIGHT(A22,4)))</f>
      </c>
      <c r="H22" s="64">
        <f>IF(entry_2!I27="","",entry_2!W27&amp;RIGHT(entry_2!X27,LEN(entry_2!X27)-2))</f>
      </c>
      <c r="I22" s="65">
        <f>IF(entry_2!N27="","",entry_2!AA27&amp;RIGHT(entry_2!AB27,LEN(entry_2!AB27)-2))</f>
      </c>
    </row>
    <row r="23" spans="1:9" ht="12.75">
      <c r="A23" s="60">
        <f>IF(entry_2!B28="","",D23*100000000+28000000+entry_2!$AC$5*100+VALUE(RIGHT(entry_2!B28,2)))</f>
      </c>
      <c r="B23" s="61">
        <f>IF(entry_2!B28="","",IF(entry_2!AC28&gt;=10,entry_2!C28&amp;entry_2!D28,IF(entry_2!AC28=9,entry_2!C28&amp;" "&amp;entry_2!D28,IF(entry_2!AC28=8,entry_2!C28&amp;"  "&amp;entry_2!D28,IF(entry_2!AC28=7,entry_2!C28&amp;"   "&amp;entry_2!D28,IF(entry_2!AC28=6,entry_2!C28&amp;"    "&amp;entry_2!D28,IF(entry_2!AC28=5,entry_2!C28&amp;"     "&amp;entry_2!D28,IF(entry_2!AC28=4,entry_2!C28&amp;"      "&amp;entry_2!D28,entry_2!C28&amp;"       "&amp;entry_2!D28)))))))&amp;"("&amp;entry_2!G28&amp;")")</f>
      </c>
      <c r="C23" s="62">
        <f>IF(entry_2!B28="","",ASC(entry_2!E28&amp;" "&amp;entry_2!F28))</f>
      </c>
      <c r="D23" s="63">
        <f>IF(entry_2!B28="","",IF(entry_2!H28="男",1,2))</f>
      </c>
      <c r="E23" s="62">
        <f>IF(entry_2!B28="","",VALUE(MID(A23,5,1)))</f>
      </c>
      <c r="F23" s="62">
        <f>IF(entry_2!B28="","",VALUE(MID(A23,2,6)))</f>
      </c>
      <c r="G23" s="62">
        <f>IF(entry_2!B28="","",VALUE(RIGHT(A23,4)))</f>
      </c>
      <c r="H23" s="64">
        <f>IF(entry_2!I28="","",entry_2!W28&amp;RIGHT(entry_2!X28,LEN(entry_2!X28)-2))</f>
      </c>
      <c r="I23" s="65">
        <f>IF(entry_2!N28="","",entry_2!AA28&amp;RIGHT(entry_2!AB28,LEN(entry_2!AB28)-2))</f>
      </c>
    </row>
    <row r="24" spans="1:9" ht="12.75">
      <c r="A24" s="60">
        <f>IF(entry_2!B29="","",D24*100000000+28000000+entry_2!$AC$5*100+VALUE(RIGHT(entry_2!B29,2)))</f>
      </c>
      <c r="B24" s="61">
        <f>IF(entry_2!B29="","",IF(entry_2!AC29&gt;=10,entry_2!C29&amp;entry_2!D29,IF(entry_2!AC29=9,entry_2!C29&amp;" "&amp;entry_2!D29,IF(entry_2!AC29=8,entry_2!C29&amp;"  "&amp;entry_2!D29,IF(entry_2!AC29=7,entry_2!C29&amp;"   "&amp;entry_2!D29,IF(entry_2!AC29=6,entry_2!C29&amp;"    "&amp;entry_2!D29,IF(entry_2!AC29=5,entry_2!C29&amp;"     "&amp;entry_2!D29,IF(entry_2!AC29=4,entry_2!C29&amp;"      "&amp;entry_2!D29,entry_2!C29&amp;"       "&amp;entry_2!D29)))))))&amp;"("&amp;entry_2!G29&amp;")")</f>
      </c>
      <c r="C24" s="62">
        <f>IF(entry_2!B29="","",ASC(entry_2!E29&amp;" "&amp;entry_2!F29))</f>
      </c>
      <c r="D24" s="63">
        <f>IF(entry_2!B29="","",IF(entry_2!H29="男",1,2))</f>
      </c>
      <c r="E24" s="62">
        <f>IF(entry_2!B29="","",VALUE(MID(A24,5,1)))</f>
      </c>
      <c r="F24" s="62">
        <f>IF(entry_2!B29="","",VALUE(MID(A24,2,6)))</f>
      </c>
      <c r="G24" s="62">
        <f>IF(entry_2!B29="","",VALUE(RIGHT(A24,4)))</f>
      </c>
      <c r="H24" s="64">
        <f>IF(entry_2!I29="","",entry_2!W29&amp;RIGHT(entry_2!X29,LEN(entry_2!X29)-2))</f>
      </c>
      <c r="I24" s="65">
        <f>IF(entry_2!N29="","",entry_2!AA29&amp;RIGHT(entry_2!AB29,LEN(entry_2!AB29)-2))</f>
      </c>
    </row>
    <row r="25" spans="1:9" ht="12.75">
      <c r="A25" s="60">
        <f>IF(entry_2!B30="","",D25*100000000+28000000+entry_2!$AC$5*100+VALUE(RIGHT(entry_2!B30,2)))</f>
      </c>
      <c r="B25" s="61">
        <f>IF(entry_2!B30="","",IF(entry_2!AC30&gt;=10,entry_2!C30&amp;entry_2!D30,IF(entry_2!AC30=9,entry_2!C30&amp;" "&amp;entry_2!D30,IF(entry_2!AC30=8,entry_2!C30&amp;"  "&amp;entry_2!D30,IF(entry_2!AC30=7,entry_2!C30&amp;"   "&amp;entry_2!D30,IF(entry_2!AC30=6,entry_2!C30&amp;"    "&amp;entry_2!D30,IF(entry_2!AC30=5,entry_2!C30&amp;"     "&amp;entry_2!D30,IF(entry_2!AC30=4,entry_2!C30&amp;"      "&amp;entry_2!D30,entry_2!C30&amp;"       "&amp;entry_2!D30)))))))&amp;"("&amp;entry_2!G30&amp;")")</f>
      </c>
      <c r="C25" s="62">
        <f>IF(entry_2!B30="","",ASC(entry_2!E30&amp;" "&amp;entry_2!F30))</f>
      </c>
      <c r="D25" s="63">
        <f>IF(entry_2!B30="","",IF(entry_2!H30="男",1,2))</f>
      </c>
      <c r="E25" s="62">
        <f>IF(entry_2!B30="","",VALUE(MID(A25,5,1)))</f>
      </c>
      <c r="F25" s="62">
        <f>IF(entry_2!B30="","",VALUE(MID(A25,2,6)))</f>
      </c>
      <c r="G25" s="62">
        <f>IF(entry_2!B30="","",VALUE(RIGHT(A25,4)))</f>
      </c>
      <c r="H25" s="64">
        <f>IF(entry_2!I30="","",entry_2!W30&amp;RIGHT(entry_2!X30,LEN(entry_2!X30)-2))</f>
      </c>
      <c r="I25" s="65">
        <f>IF(entry_2!N30="","",entry_2!AA30&amp;RIGHT(entry_2!AB30,LEN(entry_2!AB30)-2))</f>
      </c>
    </row>
    <row r="26" spans="1:9" ht="12.75">
      <c r="A26" s="60">
        <f>IF(entry_2!B31="","",D26*100000000+28000000+entry_2!$AC$5*100+VALUE(RIGHT(entry_2!B31,2)))</f>
      </c>
      <c r="B26" s="61">
        <f>IF(entry_2!B31="","",IF(entry_2!AC31&gt;=10,entry_2!C31&amp;entry_2!D31,IF(entry_2!AC31=9,entry_2!C31&amp;" "&amp;entry_2!D31,IF(entry_2!AC31=8,entry_2!C31&amp;"  "&amp;entry_2!D31,IF(entry_2!AC31=7,entry_2!C31&amp;"   "&amp;entry_2!D31,IF(entry_2!AC31=6,entry_2!C31&amp;"    "&amp;entry_2!D31,IF(entry_2!AC31=5,entry_2!C31&amp;"     "&amp;entry_2!D31,IF(entry_2!AC31=4,entry_2!C31&amp;"      "&amp;entry_2!D31,entry_2!C31&amp;"       "&amp;entry_2!D31)))))))&amp;"("&amp;entry_2!G31&amp;")")</f>
      </c>
      <c r="C26" s="62">
        <f>IF(entry_2!B31="","",ASC(entry_2!E31&amp;" "&amp;entry_2!F31))</f>
      </c>
      <c r="D26" s="63">
        <f>IF(entry_2!B31="","",IF(entry_2!H31="男",1,2))</f>
      </c>
      <c r="E26" s="62">
        <f>IF(entry_2!B31="","",VALUE(MID(A26,5,1)))</f>
      </c>
      <c r="F26" s="62">
        <f>IF(entry_2!B31="","",VALUE(MID(A26,2,6)))</f>
      </c>
      <c r="G26" s="62">
        <f>IF(entry_2!B31="","",VALUE(RIGHT(A26,4)))</f>
      </c>
      <c r="H26" s="64">
        <f>IF(entry_2!I31="","",entry_2!W31&amp;RIGHT(entry_2!X31,LEN(entry_2!X31)-2))</f>
      </c>
      <c r="I26" s="65">
        <f>IF(entry_2!N31="","",entry_2!AA31&amp;RIGHT(entry_2!AB31,LEN(entry_2!AB31)-2))</f>
      </c>
    </row>
    <row r="27" spans="1:9" ht="12.75">
      <c r="A27" s="60">
        <f>IF(entry_2!B32="","",D27*100000000+28000000+entry_2!$AC$5*100+VALUE(RIGHT(entry_2!B32,2)))</f>
      </c>
      <c r="B27" s="61">
        <f>IF(entry_2!B32="","",IF(entry_2!AC32&gt;=10,entry_2!C32&amp;entry_2!D32,IF(entry_2!AC32=9,entry_2!C32&amp;" "&amp;entry_2!D32,IF(entry_2!AC32=8,entry_2!C32&amp;"  "&amp;entry_2!D32,IF(entry_2!AC32=7,entry_2!C32&amp;"   "&amp;entry_2!D32,IF(entry_2!AC32=6,entry_2!C32&amp;"    "&amp;entry_2!D32,IF(entry_2!AC32=5,entry_2!C32&amp;"     "&amp;entry_2!D32,IF(entry_2!AC32=4,entry_2!C32&amp;"      "&amp;entry_2!D32,entry_2!C32&amp;"       "&amp;entry_2!D32)))))))&amp;"("&amp;entry_2!G32&amp;")")</f>
      </c>
      <c r="C27" s="62">
        <f>IF(entry_2!B32="","",ASC(entry_2!E32&amp;" "&amp;entry_2!F32))</f>
      </c>
      <c r="D27" s="63">
        <f>IF(entry_2!B32="","",IF(entry_2!H32="男",1,2))</f>
      </c>
      <c r="E27" s="62">
        <f>IF(entry_2!B32="","",VALUE(MID(A27,5,1)))</f>
      </c>
      <c r="F27" s="62">
        <f>IF(entry_2!B32="","",VALUE(MID(A27,2,6)))</f>
      </c>
      <c r="G27" s="62">
        <f>IF(entry_2!B32="","",VALUE(RIGHT(A27,4)))</f>
      </c>
      <c r="H27" s="64">
        <f>IF(entry_2!I32="","",entry_2!W32&amp;RIGHT(entry_2!X32,LEN(entry_2!X32)-2))</f>
      </c>
      <c r="I27" s="65">
        <f>IF(entry_2!N32="","",entry_2!AA32&amp;RIGHT(entry_2!AB32,LEN(entry_2!AB32)-2))</f>
      </c>
    </row>
    <row r="28" spans="1:9" ht="12.75">
      <c r="A28" s="60">
        <f>IF(entry_2!B33="","",D28*100000000+28000000+entry_2!$AC$5*100+VALUE(RIGHT(entry_2!B33,2)))</f>
      </c>
      <c r="B28" s="61">
        <f>IF(entry_2!B33="","",IF(entry_2!AC33&gt;=10,entry_2!C33&amp;entry_2!D33,IF(entry_2!AC33=9,entry_2!C33&amp;" "&amp;entry_2!D33,IF(entry_2!AC33=8,entry_2!C33&amp;"  "&amp;entry_2!D33,IF(entry_2!AC33=7,entry_2!C33&amp;"   "&amp;entry_2!D33,IF(entry_2!AC33=6,entry_2!C33&amp;"    "&amp;entry_2!D33,IF(entry_2!AC33=5,entry_2!C33&amp;"     "&amp;entry_2!D33,IF(entry_2!AC33=4,entry_2!C33&amp;"      "&amp;entry_2!D33,entry_2!C33&amp;"       "&amp;entry_2!D33)))))))&amp;"("&amp;entry_2!G33&amp;")")</f>
      </c>
      <c r="C28" s="62">
        <f>IF(entry_2!B33="","",ASC(entry_2!E33&amp;" "&amp;entry_2!F33))</f>
      </c>
      <c r="D28" s="63">
        <f>IF(entry_2!B33="","",IF(entry_2!H33="男",1,2))</f>
      </c>
      <c r="E28" s="62">
        <f>IF(entry_2!B33="","",VALUE(MID(A28,5,1)))</f>
      </c>
      <c r="F28" s="62">
        <f>IF(entry_2!B33="","",VALUE(MID(A28,2,6)))</f>
      </c>
      <c r="G28" s="62">
        <f>IF(entry_2!B33="","",VALUE(RIGHT(A28,4)))</f>
      </c>
      <c r="H28" s="64">
        <f>IF(entry_2!I33="","",entry_2!W33&amp;RIGHT(entry_2!X33,LEN(entry_2!X33)-2))</f>
      </c>
      <c r="I28" s="65">
        <f>IF(entry_2!N33="","",entry_2!AA33&amp;RIGHT(entry_2!AB33,LEN(entry_2!AB33)-2))</f>
      </c>
    </row>
    <row r="29" spans="1:9" ht="12.75">
      <c r="A29" s="60">
        <f>IF(entry_2!B34="","",D29*100000000+28000000+entry_2!$AC$5*100+VALUE(RIGHT(entry_2!B34,2)))</f>
      </c>
      <c r="B29" s="61">
        <f>IF(entry_2!B34="","",IF(entry_2!AC34&gt;=10,entry_2!C34&amp;entry_2!D34,IF(entry_2!AC34=9,entry_2!C34&amp;" "&amp;entry_2!D34,IF(entry_2!AC34=8,entry_2!C34&amp;"  "&amp;entry_2!D34,IF(entry_2!AC34=7,entry_2!C34&amp;"   "&amp;entry_2!D34,IF(entry_2!AC34=6,entry_2!C34&amp;"    "&amp;entry_2!D34,IF(entry_2!AC34=5,entry_2!C34&amp;"     "&amp;entry_2!D34,IF(entry_2!AC34=4,entry_2!C34&amp;"      "&amp;entry_2!D34,entry_2!C34&amp;"       "&amp;entry_2!D34)))))))&amp;"("&amp;entry_2!G34&amp;")")</f>
      </c>
      <c r="C29" s="62">
        <f>IF(entry_2!B34="","",ASC(entry_2!E34&amp;" "&amp;entry_2!F34))</f>
      </c>
      <c r="D29" s="63">
        <f>IF(entry_2!B34="","",IF(entry_2!H34="男",1,2))</f>
      </c>
      <c r="E29" s="62">
        <f>IF(entry_2!B34="","",VALUE(MID(A29,5,1)))</f>
      </c>
      <c r="F29" s="62">
        <f>IF(entry_2!B34="","",VALUE(MID(A29,2,6)))</f>
      </c>
      <c r="G29" s="62">
        <f>IF(entry_2!B34="","",VALUE(RIGHT(A29,4)))</f>
      </c>
      <c r="H29" s="64">
        <f>IF(entry_2!I34="","",entry_2!W34&amp;RIGHT(entry_2!X34,LEN(entry_2!X34)-2))</f>
      </c>
      <c r="I29" s="65">
        <f>IF(entry_2!N34="","",entry_2!AA34&amp;RIGHT(entry_2!AB34,LEN(entry_2!AB34)-2))</f>
      </c>
    </row>
    <row r="30" spans="1:9" ht="12.75">
      <c r="A30" s="60">
        <f>IF(entry_2!B35="","",D30*100000000+28000000+entry_2!$AC$5*100+VALUE(RIGHT(entry_2!B35,2)))</f>
      </c>
      <c r="B30" s="61">
        <f>IF(entry_2!B35="","",IF(entry_2!AC35&gt;=10,entry_2!C35&amp;entry_2!D35,IF(entry_2!AC35=9,entry_2!C35&amp;" "&amp;entry_2!D35,IF(entry_2!AC35=8,entry_2!C35&amp;"  "&amp;entry_2!D35,IF(entry_2!AC35=7,entry_2!C35&amp;"   "&amp;entry_2!D35,IF(entry_2!AC35=6,entry_2!C35&amp;"    "&amp;entry_2!D35,IF(entry_2!AC35=5,entry_2!C35&amp;"     "&amp;entry_2!D35,IF(entry_2!AC35=4,entry_2!C35&amp;"      "&amp;entry_2!D35,entry_2!C35&amp;"       "&amp;entry_2!D35)))))))&amp;"("&amp;entry_2!G35&amp;")")</f>
      </c>
      <c r="C30" s="62">
        <f>IF(entry_2!B35="","",ASC(entry_2!E35&amp;" "&amp;entry_2!F35))</f>
      </c>
      <c r="D30" s="63">
        <f>IF(entry_2!B35="","",IF(entry_2!H35="男",1,2))</f>
      </c>
      <c r="E30" s="62">
        <f>IF(entry_2!B35="","",VALUE(MID(A30,5,1)))</f>
      </c>
      <c r="F30" s="62">
        <f>IF(entry_2!B35="","",VALUE(MID(A30,2,6)))</f>
      </c>
      <c r="G30" s="62">
        <f>IF(entry_2!B35="","",VALUE(RIGHT(A30,4)))</f>
      </c>
      <c r="H30" s="64">
        <f>IF(entry_2!I35="","",entry_2!W35&amp;RIGHT(entry_2!X35,LEN(entry_2!X35)-2))</f>
      </c>
      <c r="I30" s="65">
        <f>IF(entry_2!N35="","",entry_2!AA35&amp;RIGHT(entry_2!AB35,LEN(entry_2!AB35)-2))</f>
      </c>
    </row>
    <row r="31" spans="1:9" ht="12.75">
      <c r="A31" s="60">
        <f>IF(entry_2!B36="","",D31*100000000+28000000+entry_2!$AC$5*100+VALUE(RIGHT(entry_2!B36,2)))</f>
      </c>
      <c r="B31" s="61">
        <f>IF(entry_2!B36="","",IF(entry_2!AC36&gt;=10,entry_2!C36&amp;entry_2!D36,IF(entry_2!AC36=9,entry_2!C36&amp;" "&amp;entry_2!D36,IF(entry_2!AC36=8,entry_2!C36&amp;"  "&amp;entry_2!D36,IF(entry_2!AC36=7,entry_2!C36&amp;"   "&amp;entry_2!D36,IF(entry_2!AC36=6,entry_2!C36&amp;"    "&amp;entry_2!D36,IF(entry_2!AC36=5,entry_2!C36&amp;"     "&amp;entry_2!D36,IF(entry_2!AC36=4,entry_2!C36&amp;"      "&amp;entry_2!D36,entry_2!C36&amp;"       "&amp;entry_2!D36)))))))&amp;"("&amp;entry_2!G36&amp;")")</f>
      </c>
      <c r="C31" s="62">
        <f>IF(entry_2!B36="","",ASC(entry_2!E36&amp;" "&amp;entry_2!F36))</f>
      </c>
      <c r="D31" s="63">
        <f>IF(entry_2!B36="","",IF(entry_2!H36="男",1,2))</f>
      </c>
      <c r="E31" s="62">
        <f>IF(entry_2!B36="","",VALUE(MID(A31,5,1)))</f>
      </c>
      <c r="F31" s="62">
        <f>IF(entry_2!B36="","",VALUE(MID(A31,2,6)))</f>
      </c>
      <c r="G31" s="62">
        <f>IF(entry_2!B36="","",VALUE(RIGHT(A31,4)))</f>
      </c>
      <c r="H31" s="64">
        <f>IF(entry_2!I36="","",entry_2!W36&amp;RIGHT(entry_2!X36,LEN(entry_2!X36)-2))</f>
      </c>
      <c r="I31" s="65">
        <f>IF(entry_2!N36="","",entry_2!AA36&amp;RIGHT(entry_2!AB36,LEN(entry_2!AB36)-2))</f>
      </c>
    </row>
    <row r="32" spans="1:9" ht="12.75">
      <c r="A32" s="60">
        <f>IF(entry_2!B37="","",D32*100000000+28000000+entry_2!$AC$5*100+VALUE(RIGHT(entry_2!B37,2)))</f>
      </c>
      <c r="B32" s="61">
        <f>IF(entry_2!B37="","",IF(entry_2!AC37&gt;=10,entry_2!C37&amp;entry_2!D37,IF(entry_2!AC37=9,entry_2!C37&amp;" "&amp;entry_2!D37,IF(entry_2!AC37=8,entry_2!C37&amp;"  "&amp;entry_2!D37,IF(entry_2!AC37=7,entry_2!C37&amp;"   "&amp;entry_2!D37,IF(entry_2!AC37=6,entry_2!C37&amp;"    "&amp;entry_2!D37,IF(entry_2!AC37=5,entry_2!C37&amp;"     "&amp;entry_2!D37,IF(entry_2!AC37=4,entry_2!C37&amp;"      "&amp;entry_2!D37,entry_2!C37&amp;"       "&amp;entry_2!D37)))))))&amp;"("&amp;entry_2!G37&amp;")")</f>
      </c>
      <c r="C32" s="62">
        <f>IF(entry_2!B37="","",ASC(entry_2!E37&amp;" "&amp;entry_2!F37))</f>
      </c>
      <c r="D32" s="63">
        <f>IF(entry_2!B37="","",IF(entry_2!H37="男",1,2))</f>
      </c>
      <c r="E32" s="62">
        <f>IF(entry_2!B37="","",VALUE(MID(A32,5,1)))</f>
      </c>
      <c r="F32" s="62">
        <f>IF(entry_2!B37="","",VALUE(MID(A32,2,6)))</f>
      </c>
      <c r="G32" s="62">
        <f>IF(entry_2!B37="","",VALUE(RIGHT(A32,4)))</f>
      </c>
      <c r="H32" s="64">
        <f>IF(entry_2!I37="","",entry_2!W37&amp;RIGHT(entry_2!X37,LEN(entry_2!X37)-2))</f>
      </c>
      <c r="I32" s="65">
        <f>IF(entry_2!N37="","",entry_2!AA37&amp;RIGHT(entry_2!AB37,LEN(entry_2!AB37)-2))</f>
      </c>
    </row>
    <row r="33" spans="1:9" ht="12.75">
      <c r="A33" s="60">
        <f>IF(entry_2!B38="","",D33*100000000+28000000+entry_2!$AC$5*100+VALUE(RIGHT(entry_2!B38,2)))</f>
      </c>
      <c r="B33" s="61">
        <f>IF(entry_2!B38="","",IF(entry_2!AC38&gt;=10,entry_2!C38&amp;entry_2!D38,IF(entry_2!AC38=9,entry_2!C38&amp;" "&amp;entry_2!D38,IF(entry_2!AC38=8,entry_2!C38&amp;"  "&amp;entry_2!D38,IF(entry_2!AC38=7,entry_2!C38&amp;"   "&amp;entry_2!D38,IF(entry_2!AC38=6,entry_2!C38&amp;"    "&amp;entry_2!D38,IF(entry_2!AC38=5,entry_2!C38&amp;"     "&amp;entry_2!D38,IF(entry_2!AC38=4,entry_2!C38&amp;"      "&amp;entry_2!D38,entry_2!C38&amp;"       "&amp;entry_2!D38)))))))&amp;"("&amp;entry_2!G38&amp;")")</f>
      </c>
      <c r="C33" s="62">
        <f>IF(entry_2!B38="","",ASC(entry_2!E38&amp;" "&amp;entry_2!F38))</f>
      </c>
      <c r="D33" s="63">
        <f>IF(entry_2!B38="","",IF(entry_2!H38="男",1,2))</f>
      </c>
      <c r="E33" s="62">
        <f>IF(entry_2!B38="","",VALUE(MID(A33,5,1)))</f>
      </c>
      <c r="F33" s="62">
        <f>IF(entry_2!B38="","",VALUE(MID(A33,2,6)))</f>
      </c>
      <c r="G33" s="62">
        <f>IF(entry_2!B38="","",VALUE(RIGHT(A33,4)))</f>
      </c>
      <c r="H33" s="64">
        <f>IF(entry_2!I38="","",entry_2!W38&amp;RIGHT(entry_2!X38,LEN(entry_2!X38)-2))</f>
      </c>
      <c r="I33" s="65">
        <f>IF(entry_2!N38="","",entry_2!AA38&amp;RIGHT(entry_2!AB38,LEN(entry_2!AB38)-2))</f>
      </c>
    </row>
    <row r="34" spans="1:9" ht="12.75">
      <c r="A34" s="60">
        <f>IF(entry_2!B39="","",D34*100000000+28000000+entry_2!$AC$5*100+VALUE(RIGHT(entry_2!B39,2)))</f>
      </c>
      <c r="B34" s="61">
        <f>IF(entry_2!B39="","",IF(entry_2!AC39&gt;=10,entry_2!C39&amp;entry_2!D39,IF(entry_2!AC39=9,entry_2!C39&amp;" "&amp;entry_2!D39,IF(entry_2!AC39=8,entry_2!C39&amp;"  "&amp;entry_2!D39,IF(entry_2!AC39=7,entry_2!C39&amp;"   "&amp;entry_2!D39,IF(entry_2!AC39=6,entry_2!C39&amp;"    "&amp;entry_2!D39,IF(entry_2!AC39=5,entry_2!C39&amp;"     "&amp;entry_2!D39,IF(entry_2!AC39=4,entry_2!C39&amp;"      "&amp;entry_2!D39,entry_2!C39&amp;"       "&amp;entry_2!D39)))))))&amp;"("&amp;entry_2!G39&amp;")")</f>
      </c>
      <c r="C34" s="62">
        <f>IF(entry_2!B39="","",ASC(entry_2!E39&amp;" "&amp;entry_2!F39))</f>
      </c>
      <c r="D34" s="63">
        <f>IF(entry_2!B39="","",IF(entry_2!H39="男",1,2))</f>
      </c>
      <c r="E34" s="62">
        <f>IF(entry_2!B39="","",VALUE(MID(A34,5,1)))</f>
      </c>
      <c r="F34" s="62">
        <f>IF(entry_2!B39="","",VALUE(MID(A34,2,6)))</f>
      </c>
      <c r="G34" s="62">
        <f>IF(entry_2!B39="","",VALUE(RIGHT(A34,4)))</f>
      </c>
      <c r="H34" s="64">
        <f>IF(entry_2!I39="","",entry_2!W39&amp;RIGHT(entry_2!X39,LEN(entry_2!X39)-2))</f>
      </c>
      <c r="I34" s="65">
        <f>IF(entry_2!N39="","",entry_2!AA39&amp;RIGHT(entry_2!AB39,LEN(entry_2!AB39)-2))</f>
      </c>
    </row>
    <row r="35" spans="1:9" ht="12.75">
      <c r="A35" s="60">
        <f>IF(entry_2!B40="","",D35*100000000+28000000+entry_2!$AC$5*100+VALUE(RIGHT(entry_2!B40,2)))</f>
      </c>
      <c r="B35" s="61">
        <f>IF(entry_2!B40="","",IF(entry_2!AC40&gt;=10,entry_2!C40&amp;entry_2!D40,IF(entry_2!AC40=9,entry_2!C40&amp;" "&amp;entry_2!D40,IF(entry_2!AC40=8,entry_2!C40&amp;"  "&amp;entry_2!D40,IF(entry_2!AC40=7,entry_2!C40&amp;"   "&amp;entry_2!D40,IF(entry_2!AC40=6,entry_2!C40&amp;"    "&amp;entry_2!D40,IF(entry_2!AC40=5,entry_2!C40&amp;"     "&amp;entry_2!D40,IF(entry_2!AC40=4,entry_2!C40&amp;"      "&amp;entry_2!D40,entry_2!C40&amp;"       "&amp;entry_2!D40)))))))&amp;"("&amp;entry_2!G40&amp;")")</f>
      </c>
      <c r="C35" s="62">
        <f>IF(entry_2!B40="","",ASC(entry_2!E40&amp;" "&amp;entry_2!F40))</f>
      </c>
      <c r="D35" s="63">
        <f>IF(entry_2!B40="","",IF(entry_2!H40="男",1,2))</f>
      </c>
      <c r="E35" s="62">
        <f>IF(entry_2!B40="","",VALUE(MID(A35,5,1)))</f>
      </c>
      <c r="F35" s="62">
        <f>IF(entry_2!B40="","",VALUE(MID(A35,2,6)))</f>
      </c>
      <c r="G35" s="62">
        <f>IF(entry_2!B40="","",VALUE(RIGHT(A35,4)))</f>
      </c>
      <c r="H35" s="64">
        <f>IF(entry_2!I40="","",entry_2!W40&amp;RIGHT(entry_2!X40,LEN(entry_2!X40)-2))</f>
      </c>
      <c r="I35" s="65">
        <f>IF(entry_2!N40="","",entry_2!AA40&amp;RIGHT(entry_2!AB40,LEN(entry_2!AB40)-2))</f>
      </c>
    </row>
    <row r="36" spans="1:9" ht="12.75">
      <c r="A36" s="60">
        <f>IF(entry_2!B41="","",D36*100000000+28000000+entry_2!$AC$5*100+VALUE(RIGHT(entry_2!B41,2)))</f>
      </c>
      <c r="B36" s="61">
        <f>IF(entry_2!B41="","",IF(entry_2!AC41&gt;=10,entry_2!C41&amp;entry_2!D41,IF(entry_2!AC41=9,entry_2!C41&amp;" "&amp;entry_2!D41,IF(entry_2!AC41=8,entry_2!C41&amp;"  "&amp;entry_2!D41,IF(entry_2!AC41=7,entry_2!C41&amp;"   "&amp;entry_2!D41,IF(entry_2!AC41=6,entry_2!C41&amp;"    "&amp;entry_2!D41,IF(entry_2!AC41=5,entry_2!C41&amp;"     "&amp;entry_2!D41,IF(entry_2!AC41=4,entry_2!C41&amp;"      "&amp;entry_2!D41,entry_2!C41&amp;"       "&amp;entry_2!D41)))))))&amp;"("&amp;entry_2!G41&amp;")")</f>
      </c>
      <c r="C36" s="62">
        <f>IF(entry_2!B41="","",ASC(entry_2!E41&amp;" "&amp;entry_2!F41))</f>
      </c>
      <c r="D36" s="63">
        <f>IF(entry_2!B41="","",IF(entry_2!H41="男",1,2))</f>
      </c>
      <c r="E36" s="62">
        <f>IF(entry_2!B41="","",VALUE(MID(A36,5,1)))</f>
      </c>
      <c r="F36" s="62">
        <f>IF(entry_2!B41="","",VALUE(MID(A36,2,6)))</f>
      </c>
      <c r="G36" s="62">
        <f>IF(entry_2!B41="","",VALUE(RIGHT(A36,4)))</f>
      </c>
      <c r="H36" s="64">
        <f>IF(entry_2!I41="","",entry_2!W41&amp;RIGHT(entry_2!X41,LEN(entry_2!X41)-2))</f>
      </c>
      <c r="I36" s="65">
        <f>IF(entry_2!N41="","",entry_2!AA41&amp;RIGHT(entry_2!AB41,LEN(entry_2!AB41)-2))</f>
      </c>
    </row>
    <row r="37" spans="1:9" ht="12.75">
      <c r="A37" s="60">
        <f>IF(entry_2!B42="","",D37*100000000+28000000+entry_2!$AC$5*100+VALUE(RIGHT(entry_2!B42,2)))</f>
      </c>
      <c r="B37" s="61">
        <f>IF(entry_2!B42="","",IF(entry_2!AC42&gt;=10,entry_2!C42&amp;entry_2!D42,IF(entry_2!AC42=9,entry_2!C42&amp;" "&amp;entry_2!D42,IF(entry_2!AC42=8,entry_2!C42&amp;"  "&amp;entry_2!D42,IF(entry_2!AC42=7,entry_2!C42&amp;"   "&amp;entry_2!D42,IF(entry_2!AC42=6,entry_2!C42&amp;"    "&amp;entry_2!D42,IF(entry_2!AC42=5,entry_2!C42&amp;"     "&amp;entry_2!D42,IF(entry_2!AC42=4,entry_2!C42&amp;"      "&amp;entry_2!D42,entry_2!C42&amp;"       "&amp;entry_2!D42)))))))&amp;"("&amp;entry_2!G42&amp;")")</f>
      </c>
      <c r="C37" s="62">
        <f>IF(entry_2!B42="","",ASC(entry_2!E42&amp;" "&amp;entry_2!F42))</f>
      </c>
      <c r="D37" s="63">
        <f>IF(entry_2!B42="","",IF(entry_2!H42="男",1,2))</f>
      </c>
      <c r="E37" s="62">
        <f>IF(entry_2!B42="","",VALUE(MID(A37,5,1)))</f>
      </c>
      <c r="F37" s="62">
        <f>IF(entry_2!B42="","",VALUE(MID(A37,2,6)))</f>
      </c>
      <c r="G37" s="62">
        <f>IF(entry_2!B42="","",VALUE(RIGHT(A37,4)))</f>
      </c>
      <c r="H37" s="64">
        <f>IF(entry_2!I42="","",entry_2!W42&amp;RIGHT(entry_2!X42,LEN(entry_2!X42)-2))</f>
      </c>
      <c r="I37" s="65">
        <f>IF(entry_2!N42="","",entry_2!AA42&amp;RIGHT(entry_2!AB42,LEN(entry_2!AB42)-2))</f>
      </c>
    </row>
    <row r="38" spans="1:9" ht="12.75">
      <c r="A38" s="60">
        <f>IF(entry_2!B43="","",D38*100000000+28000000+entry_2!$AC$5*100+VALUE(RIGHT(entry_2!B43,2)))</f>
      </c>
      <c r="B38" s="61">
        <f>IF(entry_2!B43="","",IF(entry_2!AC43&gt;=10,entry_2!C43&amp;entry_2!D43,IF(entry_2!AC43=9,entry_2!C43&amp;" "&amp;entry_2!D43,IF(entry_2!AC43=8,entry_2!C43&amp;"  "&amp;entry_2!D43,IF(entry_2!AC43=7,entry_2!C43&amp;"   "&amp;entry_2!D43,IF(entry_2!AC43=6,entry_2!C43&amp;"    "&amp;entry_2!D43,IF(entry_2!AC43=5,entry_2!C43&amp;"     "&amp;entry_2!D43,IF(entry_2!AC43=4,entry_2!C43&amp;"      "&amp;entry_2!D43,entry_2!C43&amp;"       "&amp;entry_2!D43)))))))&amp;"("&amp;entry_2!G43&amp;")")</f>
      </c>
      <c r="C38" s="62">
        <f>IF(entry_2!B43="","",ASC(entry_2!E43&amp;" "&amp;entry_2!F43))</f>
      </c>
      <c r="D38" s="63">
        <f>IF(entry_2!B43="","",IF(entry_2!H43="男",1,2))</f>
      </c>
      <c r="E38" s="62">
        <f>IF(entry_2!B43="","",VALUE(MID(A38,5,1)))</f>
      </c>
      <c r="F38" s="62">
        <f>IF(entry_2!B43="","",VALUE(MID(A38,2,6)))</f>
      </c>
      <c r="G38" s="62">
        <f>IF(entry_2!B43="","",VALUE(RIGHT(A38,4)))</f>
      </c>
      <c r="H38" s="64">
        <f>IF(entry_2!I43="","",entry_2!W43&amp;RIGHT(entry_2!X43,LEN(entry_2!X43)-2))</f>
      </c>
      <c r="I38" s="65">
        <f>IF(entry_2!N43="","",entry_2!AA43&amp;RIGHT(entry_2!AB43,LEN(entry_2!AB43)-2))</f>
      </c>
    </row>
    <row r="39" spans="1:9" ht="12.75">
      <c r="A39" s="60">
        <f>IF(entry_2!B44="","",D39*100000000+28000000+entry_2!$AC$5*100+VALUE(RIGHT(entry_2!B44,2)))</f>
      </c>
      <c r="B39" s="61">
        <f>IF(entry_2!B44="","",IF(entry_2!AC44&gt;=10,entry_2!C44&amp;entry_2!D44,IF(entry_2!AC44=9,entry_2!C44&amp;" "&amp;entry_2!D44,IF(entry_2!AC44=8,entry_2!C44&amp;"  "&amp;entry_2!D44,IF(entry_2!AC44=7,entry_2!C44&amp;"   "&amp;entry_2!D44,IF(entry_2!AC44=6,entry_2!C44&amp;"    "&amp;entry_2!D44,IF(entry_2!AC44=5,entry_2!C44&amp;"     "&amp;entry_2!D44,IF(entry_2!AC44=4,entry_2!C44&amp;"      "&amp;entry_2!D44,entry_2!C44&amp;"       "&amp;entry_2!D44)))))))&amp;"("&amp;entry_2!G44&amp;")")</f>
      </c>
      <c r="C39" s="62">
        <f>IF(entry_2!B44="","",ASC(entry_2!E44&amp;" "&amp;entry_2!F44))</f>
      </c>
      <c r="D39" s="63">
        <f>IF(entry_2!B44="","",IF(entry_2!H44="男",1,2))</f>
      </c>
      <c r="E39" s="62">
        <f>IF(entry_2!B44="","",VALUE(MID(A39,5,1)))</f>
      </c>
      <c r="F39" s="62">
        <f>IF(entry_2!B44="","",VALUE(MID(A39,2,6)))</f>
      </c>
      <c r="G39" s="62">
        <f>IF(entry_2!B44="","",VALUE(RIGHT(A39,4)))</f>
      </c>
      <c r="H39" s="64">
        <f>IF(entry_2!I44="","",entry_2!W44&amp;RIGHT(entry_2!X44,LEN(entry_2!X44)-2))</f>
      </c>
      <c r="I39" s="65">
        <f>IF(entry_2!N44="","",entry_2!AA44&amp;RIGHT(entry_2!AB44,LEN(entry_2!AB44)-2))</f>
      </c>
    </row>
    <row r="40" spans="1:9" ht="12.75">
      <c r="A40" s="60">
        <f>IF(entry_2!B45="","",D40*100000000+28000000+entry_2!$AC$5*100+VALUE(RIGHT(entry_2!B45,2)))</f>
      </c>
      <c r="B40" s="61">
        <f>IF(entry_2!B45="","",IF(entry_2!AC45&gt;=10,entry_2!C45&amp;entry_2!D45,IF(entry_2!AC45=9,entry_2!C45&amp;" "&amp;entry_2!D45,IF(entry_2!AC45=8,entry_2!C45&amp;"  "&amp;entry_2!D45,IF(entry_2!AC45=7,entry_2!C45&amp;"   "&amp;entry_2!D45,IF(entry_2!AC45=6,entry_2!C45&amp;"    "&amp;entry_2!D45,IF(entry_2!AC45=5,entry_2!C45&amp;"     "&amp;entry_2!D45,IF(entry_2!AC45=4,entry_2!C45&amp;"      "&amp;entry_2!D45,entry_2!C45&amp;"       "&amp;entry_2!D45)))))))&amp;"("&amp;entry_2!G45&amp;")")</f>
      </c>
      <c r="C40" s="62">
        <f>IF(entry_2!B45="","",ASC(entry_2!E45&amp;" "&amp;entry_2!F45))</f>
      </c>
      <c r="D40" s="63">
        <f>IF(entry_2!B45="","",IF(entry_2!H45="男",1,2))</f>
      </c>
      <c r="E40" s="62">
        <f>IF(entry_2!B45="","",VALUE(MID(A40,5,1)))</f>
      </c>
      <c r="F40" s="62">
        <f>IF(entry_2!B45="","",VALUE(MID(A40,2,6)))</f>
      </c>
      <c r="G40" s="62">
        <f>IF(entry_2!B45="","",VALUE(RIGHT(A40,4)))</f>
      </c>
      <c r="H40" s="64">
        <f>IF(entry_2!I45="","",entry_2!W45&amp;RIGHT(entry_2!X45,LEN(entry_2!X45)-2))</f>
      </c>
      <c r="I40" s="65">
        <f>IF(entry_2!N45="","",entry_2!AA45&amp;RIGHT(entry_2!AB45,LEN(entry_2!AB45)-2))</f>
      </c>
    </row>
    <row r="41" spans="1:9" ht="12.75">
      <c r="A41" s="60">
        <f>IF(entry_2!B46="","",D41*100000000+28000000+entry_2!$AC$5*100+VALUE(RIGHT(entry_2!B46,2)))</f>
      </c>
      <c r="B41" s="61">
        <f>IF(entry_2!B46="","",IF(entry_2!AC46&gt;=10,entry_2!C46&amp;entry_2!D46,IF(entry_2!AC46=9,entry_2!C46&amp;" "&amp;entry_2!D46,IF(entry_2!AC46=8,entry_2!C46&amp;"  "&amp;entry_2!D46,IF(entry_2!AC46=7,entry_2!C46&amp;"   "&amp;entry_2!D46,IF(entry_2!AC46=6,entry_2!C46&amp;"    "&amp;entry_2!D46,IF(entry_2!AC46=5,entry_2!C46&amp;"     "&amp;entry_2!D46,IF(entry_2!AC46=4,entry_2!C46&amp;"      "&amp;entry_2!D46,entry_2!C46&amp;"       "&amp;entry_2!D46)))))))&amp;"("&amp;entry_2!G46&amp;")")</f>
      </c>
      <c r="C41" s="62">
        <f>IF(entry_2!B46="","",ASC(entry_2!E46&amp;" "&amp;entry_2!F46))</f>
      </c>
      <c r="D41" s="63">
        <f>IF(entry_2!B46="","",IF(entry_2!H46="男",1,2))</f>
      </c>
      <c r="E41" s="62">
        <f>IF(entry_2!B46="","",VALUE(MID(A41,5,1)))</f>
      </c>
      <c r="F41" s="62">
        <f>IF(entry_2!B46="","",VALUE(MID(A41,2,6)))</f>
      </c>
      <c r="G41" s="62">
        <f>IF(entry_2!B46="","",VALUE(RIGHT(A41,4)))</f>
      </c>
      <c r="H41" s="64">
        <f>IF(entry_2!I46="","",entry_2!W46&amp;RIGHT(entry_2!X46,LEN(entry_2!X46)-2))</f>
      </c>
      <c r="I41" s="65">
        <f>IF(entry_2!N46="","",entry_2!AA46&amp;RIGHT(entry_2!AB46,LEN(entry_2!AB46)-2))</f>
      </c>
    </row>
    <row r="42" spans="1:9" ht="12.75">
      <c r="A42" s="60">
        <f>IF(entry_2!B47="","",D42*100000000+28000000+entry_2!$AC$5*100+VALUE(RIGHT(entry_2!B47,2)))</f>
      </c>
      <c r="B42" s="61">
        <f>IF(entry_2!B47="","",IF(entry_2!AC47&gt;=10,entry_2!C47&amp;entry_2!D47,IF(entry_2!AC47=9,entry_2!C47&amp;" "&amp;entry_2!D47,IF(entry_2!AC47=8,entry_2!C47&amp;"  "&amp;entry_2!D47,IF(entry_2!AC47=7,entry_2!C47&amp;"   "&amp;entry_2!D47,IF(entry_2!AC47=6,entry_2!C47&amp;"    "&amp;entry_2!D47,IF(entry_2!AC47=5,entry_2!C47&amp;"     "&amp;entry_2!D47,IF(entry_2!AC47=4,entry_2!C47&amp;"      "&amp;entry_2!D47,entry_2!C47&amp;"       "&amp;entry_2!D47)))))))&amp;"("&amp;entry_2!G47&amp;")")</f>
      </c>
      <c r="C42" s="62">
        <f>IF(entry_2!B47="","",ASC(entry_2!E47&amp;" "&amp;entry_2!F47))</f>
      </c>
      <c r="D42" s="63">
        <f>IF(entry_2!B47="","",IF(entry_2!H47="男",1,2))</f>
      </c>
      <c r="E42" s="62">
        <f>IF(entry_2!B47="","",VALUE(MID(A42,5,1)))</f>
      </c>
      <c r="F42" s="62">
        <f>IF(entry_2!B47="","",VALUE(MID(A42,2,6)))</f>
      </c>
      <c r="G42" s="62">
        <f>IF(entry_2!B47="","",VALUE(RIGHT(A42,4)))</f>
      </c>
      <c r="H42" s="64">
        <f>IF(entry_2!I47="","",entry_2!W47&amp;RIGHT(entry_2!X47,LEN(entry_2!X47)-2))</f>
      </c>
      <c r="I42" s="65">
        <f>IF(entry_2!N47="","",entry_2!AA47&amp;RIGHT(entry_2!AB47,LEN(entry_2!AB47)-2))</f>
      </c>
    </row>
    <row r="43" spans="1:9" ht="12.75">
      <c r="A43" s="60">
        <f>IF(entry_2!B48="","",D43*100000000+28000000+entry_2!$AC$5*100+VALUE(RIGHT(entry_2!B48,2)))</f>
      </c>
      <c r="B43" s="61">
        <f>IF(entry_2!B48="","",IF(entry_2!AC48&gt;=10,entry_2!C48&amp;entry_2!D48,IF(entry_2!AC48=9,entry_2!C48&amp;" "&amp;entry_2!D48,IF(entry_2!AC48=8,entry_2!C48&amp;"  "&amp;entry_2!D48,IF(entry_2!AC48=7,entry_2!C48&amp;"   "&amp;entry_2!D48,IF(entry_2!AC48=6,entry_2!C48&amp;"    "&amp;entry_2!D48,IF(entry_2!AC48=5,entry_2!C48&amp;"     "&amp;entry_2!D48,IF(entry_2!AC48=4,entry_2!C48&amp;"      "&amp;entry_2!D48,entry_2!C48&amp;"       "&amp;entry_2!D48)))))))&amp;"("&amp;entry_2!G48&amp;")")</f>
      </c>
      <c r="C43" s="62">
        <f>IF(entry_2!B48="","",ASC(entry_2!E48&amp;" "&amp;entry_2!F48))</f>
      </c>
      <c r="D43" s="63">
        <f>IF(entry_2!B48="","",IF(entry_2!H48="男",1,2))</f>
      </c>
      <c r="E43" s="62">
        <f>IF(entry_2!B48="","",VALUE(MID(A43,5,1)))</f>
      </c>
      <c r="F43" s="62">
        <f>IF(entry_2!B48="","",VALUE(MID(A43,2,6)))</f>
      </c>
      <c r="G43" s="62">
        <f>IF(entry_2!B48="","",VALUE(RIGHT(A43,4)))</f>
      </c>
      <c r="H43" s="64">
        <f>IF(entry_2!I48="","",entry_2!W48&amp;RIGHT(entry_2!X48,LEN(entry_2!X48)-2))</f>
      </c>
      <c r="I43" s="65">
        <f>IF(entry_2!N48="","",entry_2!AA48&amp;RIGHT(entry_2!AB48,LEN(entry_2!AB48)-2))</f>
      </c>
    </row>
    <row r="44" spans="1:9" ht="12.75">
      <c r="A44" s="60">
        <f>IF(entry_2!B49="","",D44*100000000+28000000+entry_2!$AC$5*100+VALUE(RIGHT(entry_2!B49,2)))</f>
      </c>
      <c r="B44" s="61">
        <f>IF(entry_2!B49="","",IF(entry_2!AC49&gt;=10,entry_2!C49&amp;entry_2!D49,IF(entry_2!AC49=9,entry_2!C49&amp;" "&amp;entry_2!D49,IF(entry_2!AC49=8,entry_2!C49&amp;"  "&amp;entry_2!D49,IF(entry_2!AC49=7,entry_2!C49&amp;"   "&amp;entry_2!D49,IF(entry_2!AC49=6,entry_2!C49&amp;"    "&amp;entry_2!D49,IF(entry_2!AC49=5,entry_2!C49&amp;"     "&amp;entry_2!D49,IF(entry_2!AC49=4,entry_2!C49&amp;"      "&amp;entry_2!D49,entry_2!C49&amp;"       "&amp;entry_2!D49)))))))&amp;"("&amp;entry_2!G49&amp;")")</f>
      </c>
      <c r="C44" s="62">
        <f>IF(entry_2!B49="","",ASC(entry_2!E49&amp;" "&amp;entry_2!F49))</f>
      </c>
      <c r="D44" s="63">
        <f>IF(entry_2!B49="","",IF(entry_2!H49="男",1,2))</f>
      </c>
      <c r="E44" s="62">
        <f>IF(entry_2!B49="","",VALUE(MID(A44,5,1)))</f>
      </c>
      <c r="F44" s="62">
        <f>IF(entry_2!B49="","",VALUE(MID(A44,2,6)))</f>
      </c>
      <c r="G44" s="62">
        <f>IF(entry_2!B49="","",VALUE(RIGHT(A44,4)))</f>
      </c>
      <c r="H44" s="64">
        <f>IF(entry_2!I49="","",entry_2!W49&amp;RIGHT(entry_2!X49,LEN(entry_2!X49)-2))</f>
      </c>
      <c r="I44" s="65">
        <f>IF(entry_2!N49="","",entry_2!AA49&amp;RIGHT(entry_2!AB49,LEN(entry_2!AB49)-2))</f>
      </c>
    </row>
    <row r="45" spans="1:9" ht="12.75">
      <c r="A45" s="60">
        <f>IF(entry_2!B50="","",D45*100000000+28000000+entry_2!$AC$5*100+VALUE(RIGHT(entry_2!B50,2)))</f>
      </c>
      <c r="B45" s="61">
        <f>IF(entry_2!B50="","",IF(entry_2!AC50&gt;=10,entry_2!C50&amp;entry_2!D50,IF(entry_2!AC50=9,entry_2!C50&amp;" "&amp;entry_2!D50,IF(entry_2!AC50=8,entry_2!C50&amp;"  "&amp;entry_2!D50,IF(entry_2!AC50=7,entry_2!C50&amp;"   "&amp;entry_2!D50,IF(entry_2!AC50=6,entry_2!C50&amp;"    "&amp;entry_2!D50,IF(entry_2!AC50=5,entry_2!C50&amp;"     "&amp;entry_2!D50,IF(entry_2!AC50=4,entry_2!C50&amp;"      "&amp;entry_2!D50,entry_2!C50&amp;"       "&amp;entry_2!D50)))))))&amp;"("&amp;entry_2!G50&amp;")")</f>
      </c>
      <c r="C45" s="62">
        <f>IF(entry_2!B50="","",ASC(entry_2!E50&amp;" "&amp;entry_2!F50))</f>
      </c>
      <c r="D45" s="63">
        <f>IF(entry_2!B50="","",IF(entry_2!H50="男",1,2))</f>
      </c>
      <c r="E45" s="62">
        <f>IF(entry_2!B50="","",VALUE(MID(A45,5,1)))</f>
      </c>
      <c r="F45" s="62">
        <f>IF(entry_2!B50="","",VALUE(MID(A45,2,6)))</f>
      </c>
      <c r="G45" s="62">
        <f>IF(entry_2!B50="","",VALUE(RIGHT(A45,4)))</f>
      </c>
      <c r="H45" s="64">
        <f>IF(entry_2!I50="","",entry_2!W50&amp;RIGHT(entry_2!X50,LEN(entry_2!X50)-2))</f>
      </c>
      <c r="I45" s="65">
        <f>IF(entry_2!N50="","",entry_2!AA50&amp;RIGHT(entry_2!AB50,LEN(entry_2!AB50)-2))</f>
      </c>
    </row>
    <row r="46" spans="1:9" ht="12.75">
      <c r="A46" s="60">
        <f>IF(entry_2!B51="","",D46*100000000+28000000+entry_2!$AC$5*100+VALUE(RIGHT(entry_2!B51,2)))</f>
      </c>
      <c r="B46" s="61">
        <f>IF(entry_2!B51="","",IF(entry_2!AC51&gt;=10,entry_2!C51&amp;entry_2!D51,IF(entry_2!AC51=9,entry_2!C51&amp;" "&amp;entry_2!D51,IF(entry_2!AC51=8,entry_2!C51&amp;"  "&amp;entry_2!D51,IF(entry_2!AC51=7,entry_2!C51&amp;"   "&amp;entry_2!D51,IF(entry_2!AC51=6,entry_2!C51&amp;"    "&amp;entry_2!D51,IF(entry_2!AC51=5,entry_2!C51&amp;"     "&amp;entry_2!D51,IF(entry_2!AC51=4,entry_2!C51&amp;"      "&amp;entry_2!D51,entry_2!C51&amp;"       "&amp;entry_2!D51)))))))&amp;"("&amp;entry_2!G51&amp;")")</f>
      </c>
      <c r="C46" s="62">
        <f>IF(entry_2!B51="","",ASC(entry_2!E51&amp;" "&amp;entry_2!F51))</f>
      </c>
      <c r="D46" s="63">
        <f>IF(entry_2!B51="","",IF(entry_2!H51="男",1,2))</f>
      </c>
      <c r="E46" s="62">
        <f>IF(entry_2!B51="","",VALUE(MID(A46,5,1)))</f>
      </c>
      <c r="F46" s="62">
        <f>IF(entry_2!B51="","",VALUE(MID(A46,2,6)))</f>
      </c>
      <c r="G46" s="62">
        <f>IF(entry_2!B51="","",VALUE(RIGHT(A46,4)))</f>
      </c>
      <c r="H46" s="64">
        <f>IF(entry_2!I51="","",entry_2!W51&amp;RIGHT(entry_2!X51,LEN(entry_2!X51)-2))</f>
      </c>
      <c r="I46" s="65">
        <f>IF(entry_2!N51="","",entry_2!AA51&amp;RIGHT(entry_2!AB51,LEN(entry_2!AB51)-2))</f>
      </c>
    </row>
    <row r="47" spans="1:9" ht="12.75">
      <c r="A47" s="60">
        <f>IF(entry_2!B52="","",D47*100000000+28000000+entry_2!$AC$5*100+VALUE(RIGHT(entry_2!B52,2)))</f>
      </c>
      <c r="B47" s="61">
        <f>IF(entry_2!B52="","",IF(entry_2!AC52&gt;=10,entry_2!C52&amp;entry_2!D52,IF(entry_2!AC52=9,entry_2!C52&amp;" "&amp;entry_2!D52,IF(entry_2!AC52=8,entry_2!C52&amp;"  "&amp;entry_2!D52,IF(entry_2!AC52=7,entry_2!C52&amp;"   "&amp;entry_2!D52,IF(entry_2!AC52=6,entry_2!C52&amp;"    "&amp;entry_2!D52,IF(entry_2!AC52=5,entry_2!C52&amp;"     "&amp;entry_2!D52,IF(entry_2!AC52=4,entry_2!C52&amp;"      "&amp;entry_2!D52,entry_2!C52&amp;"       "&amp;entry_2!D52)))))))&amp;"("&amp;entry_2!G52&amp;")")</f>
      </c>
      <c r="C47" s="62">
        <f>IF(entry_2!B52="","",ASC(entry_2!E52&amp;" "&amp;entry_2!F52))</f>
      </c>
      <c r="D47" s="63">
        <f>IF(entry_2!B52="","",IF(entry_2!H52="男",1,2))</f>
      </c>
      <c r="E47" s="62">
        <f>IF(entry_2!B52="","",VALUE(MID(A47,5,1)))</f>
      </c>
      <c r="F47" s="62">
        <f>IF(entry_2!B52="","",VALUE(MID(A47,2,6)))</f>
      </c>
      <c r="G47" s="62">
        <f>IF(entry_2!B52="","",VALUE(RIGHT(A47,4)))</f>
      </c>
      <c r="H47" s="64">
        <f>IF(entry_2!I52="","",entry_2!W52&amp;RIGHT(entry_2!X52,LEN(entry_2!X52)-2))</f>
      </c>
      <c r="I47" s="65">
        <f>IF(entry_2!N52="","",entry_2!AA52&amp;RIGHT(entry_2!AB52,LEN(entry_2!AB52)-2))</f>
      </c>
    </row>
    <row r="48" spans="1:9" ht="12.75">
      <c r="A48" s="60">
        <f>IF(entry_2!B53="","",D48*100000000+28000000+entry_2!$AC$5*100+VALUE(RIGHT(entry_2!B53,2)))</f>
      </c>
      <c r="B48" s="61">
        <f>IF(entry_2!B53="","",IF(entry_2!AC53&gt;=10,entry_2!C53&amp;entry_2!D53,IF(entry_2!AC53=9,entry_2!C53&amp;" "&amp;entry_2!D53,IF(entry_2!AC53=8,entry_2!C53&amp;"  "&amp;entry_2!D53,IF(entry_2!AC53=7,entry_2!C53&amp;"   "&amp;entry_2!D53,IF(entry_2!AC53=6,entry_2!C53&amp;"    "&amp;entry_2!D53,IF(entry_2!AC53=5,entry_2!C53&amp;"     "&amp;entry_2!D53,IF(entry_2!AC53=4,entry_2!C53&amp;"      "&amp;entry_2!D53,entry_2!C53&amp;"       "&amp;entry_2!D53)))))))&amp;"("&amp;entry_2!G53&amp;")")</f>
      </c>
      <c r="C48" s="62">
        <f>IF(entry_2!B53="","",ASC(entry_2!E53&amp;" "&amp;entry_2!F53))</f>
      </c>
      <c r="D48" s="63">
        <f>IF(entry_2!B53="","",IF(entry_2!H53="男",1,2))</f>
      </c>
      <c r="E48" s="62">
        <f>IF(entry_2!B53="","",VALUE(MID(A48,5,1)))</f>
      </c>
      <c r="F48" s="62">
        <f>IF(entry_2!B53="","",VALUE(MID(A48,2,6)))</f>
      </c>
      <c r="G48" s="62">
        <f>IF(entry_2!B53="","",VALUE(RIGHT(A48,4)))</f>
      </c>
      <c r="H48" s="64">
        <f>IF(entry_2!I53="","",entry_2!W53&amp;RIGHT(entry_2!X53,LEN(entry_2!X53)-2))</f>
      </c>
      <c r="I48" s="65">
        <f>IF(entry_2!N53="","",entry_2!AA53&amp;RIGHT(entry_2!AB53,LEN(entry_2!AB53)-2))</f>
      </c>
    </row>
    <row r="49" spans="1:9" ht="12.75">
      <c r="A49" s="60">
        <f>IF(entry_2!B54="","",D49*100000000+28000000+entry_2!$AC$5*100+VALUE(RIGHT(entry_2!B54,2)))</f>
      </c>
      <c r="B49" s="61">
        <f>IF(entry_2!B54="","",IF(entry_2!AC54&gt;=10,entry_2!C54&amp;entry_2!D54,IF(entry_2!AC54=9,entry_2!C54&amp;" "&amp;entry_2!D54,IF(entry_2!AC54=8,entry_2!C54&amp;"  "&amp;entry_2!D54,IF(entry_2!AC54=7,entry_2!C54&amp;"   "&amp;entry_2!D54,IF(entry_2!AC54=6,entry_2!C54&amp;"    "&amp;entry_2!D54,IF(entry_2!AC54=5,entry_2!C54&amp;"     "&amp;entry_2!D54,IF(entry_2!AC54=4,entry_2!C54&amp;"      "&amp;entry_2!D54,entry_2!C54&amp;"       "&amp;entry_2!D54)))))))&amp;"("&amp;entry_2!G54&amp;")")</f>
      </c>
      <c r="C49" s="62">
        <f>IF(entry_2!B54="","",ASC(entry_2!E54&amp;" "&amp;entry_2!F54))</f>
      </c>
      <c r="D49" s="63">
        <f>IF(entry_2!B54="","",IF(entry_2!H54="男",1,2))</f>
      </c>
      <c r="E49" s="62">
        <f>IF(entry_2!B54="","",VALUE(MID(A49,5,1)))</f>
      </c>
      <c r="F49" s="62">
        <f>IF(entry_2!B54="","",VALUE(MID(A49,2,6)))</f>
      </c>
      <c r="G49" s="62">
        <f>IF(entry_2!B54="","",VALUE(RIGHT(A49,4)))</f>
      </c>
      <c r="H49" s="64">
        <f>IF(entry_2!I54="","",entry_2!W54&amp;RIGHT(entry_2!X54,LEN(entry_2!X54)-2))</f>
      </c>
      <c r="I49" s="65">
        <f>IF(entry_2!N54="","",entry_2!AA54&amp;RIGHT(entry_2!AB54,LEN(entry_2!AB54)-2))</f>
      </c>
    </row>
    <row r="50" spans="1:9" ht="12.75">
      <c r="A50" s="60">
        <f>IF(entry_2!B55="","",D50*100000000+28000000+entry_2!$AC$5*100+VALUE(RIGHT(entry_2!B55,2)))</f>
      </c>
      <c r="B50" s="61">
        <f>IF(entry_2!B55="","",IF(entry_2!AC55&gt;=10,entry_2!C55&amp;entry_2!D55,IF(entry_2!AC55=9,entry_2!C55&amp;" "&amp;entry_2!D55,IF(entry_2!AC55=8,entry_2!C55&amp;"  "&amp;entry_2!D55,IF(entry_2!AC55=7,entry_2!C55&amp;"   "&amp;entry_2!D55,IF(entry_2!AC55=6,entry_2!C55&amp;"    "&amp;entry_2!D55,IF(entry_2!AC55=5,entry_2!C55&amp;"     "&amp;entry_2!D55,IF(entry_2!AC55=4,entry_2!C55&amp;"      "&amp;entry_2!D55,entry_2!C55&amp;"       "&amp;entry_2!D55)))))))&amp;"("&amp;entry_2!G55&amp;")")</f>
      </c>
      <c r="C50" s="62">
        <f>IF(entry_2!B55="","",ASC(entry_2!E55&amp;" "&amp;entry_2!F55))</f>
      </c>
      <c r="D50" s="63">
        <f>IF(entry_2!B55="","",IF(entry_2!H55="男",1,2))</f>
      </c>
      <c r="E50" s="62">
        <f>IF(entry_2!B55="","",VALUE(MID(A50,5,1)))</f>
      </c>
      <c r="F50" s="62">
        <f>IF(entry_2!B55="","",VALUE(MID(A50,2,6)))</f>
      </c>
      <c r="G50" s="62">
        <f>IF(entry_2!B55="","",VALUE(RIGHT(A50,4)))</f>
      </c>
      <c r="H50" s="64">
        <f>IF(entry_2!I55="","",entry_2!W55&amp;RIGHT(entry_2!X55,LEN(entry_2!X55)-2))</f>
      </c>
      <c r="I50" s="65">
        <f>IF(entry_2!N55="","",entry_2!AA55&amp;RIGHT(entry_2!AB55,LEN(entry_2!AB55)-2))</f>
      </c>
    </row>
    <row r="51" spans="1:9" ht="12.75">
      <c r="A51" s="60">
        <f>IF(entry_2!B56="","",D51*100000000+28000000+entry_2!$AC$5*100+VALUE(RIGHT(entry_2!B56,2)))</f>
      </c>
      <c r="B51" s="61">
        <f>IF(entry_2!B56="","",IF(entry_2!AC56&gt;=10,entry_2!C56&amp;entry_2!D56,IF(entry_2!AC56=9,entry_2!C56&amp;" "&amp;entry_2!D56,IF(entry_2!AC56=8,entry_2!C56&amp;"  "&amp;entry_2!D56,IF(entry_2!AC56=7,entry_2!C56&amp;"   "&amp;entry_2!D56,IF(entry_2!AC56=6,entry_2!C56&amp;"    "&amp;entry_2!D56,IF(entry_2!AC56=5,entry_2!C56&amp;"     "&amp;entry_2!D56,IF(entry_2!AC56=4,entry_2!C56&amp;"      "&amp;entry_2!D56,entry_2!C56&amp;"       "&amp;entry_2!D56)))))))&amp;"("&amp;entry_2!G56&amp;")")</f>
      </c>
      <c r="C51" s="62">
        <f>IF(entry_2!B56="","",ASC(entry_2!E56&amp;" "&amp;entry_2!F56))</f>
      </c>
      <c r="D51" s="63">
        <f>IF(entry_2!B56="","",IF(entry_2!H56="男",1,2))</f>
      </c>
      <c r="E51" s="62">
        <f>IF(entry_2!B56="","",VALUE(MID(A51,5,1)))</f>
      </c>
      <c r="F51" s="62">
        <f>IF(entry_2!B56="","",VALUE(MID(A51,2,6)))</f>
      </c>
      <c r="G51" s="62">
        <f>IF(entry_2!B56="","",VALUE(RIGHT(A51,4)))</f>
      </c>
      <c r="H51" s="64">
        <f>IF(entry_2!I56="","",entry_2!W56&amp;RIGHT(entry_2!X56,LEN(entry_2!X56)-2))</f>
      </c>
      <c r="I51" s="65">
        <f>IF(entry_2!N56="","",entry_2!AA56&amp;RIGHT(entry_2!AB56,LEN(entry_2!AB56)-2))</f>
      </c>
    </row>
    <row r="52" spans="1:9" ht="12.75">
      <c r="A52" s="60">
        <f>IF(entry_2!B57="","",D52*100000000+28000000+entry_2!$AC$5*100+VALUE(RIGHT(entry_2!B57,2)))</f>
      </c>
      <c r="B52" s="61">
        <f>IF(entry_2!B57="","",IF(entry_2!AC57&gt;=10,entry_2!C57&amp;entry_2!D57,IF(entry_2!AC57=9,entry_2!C57&amp;" "&amp;entry_2!D57,IF(entry_2!AC57=8,entry_2!C57&amp;"  "&amp;entry_2!D57,IF(entry_2!AC57=7,entry_2!C57&amp;"   "&amp;entry_2!D57,IF(entry_2!AC57=6,entry_2!C57&amp;"    "&amp;entry_2!D57,IF(entry_2!AC57=5,entry_2!C57&amp;"     "&amp;entry_2!D57,IF(entry_2!AC57=4,entry_2!C57&amp;"      "&amp;entry_2!D57,entry_2!C57&amp;"       "&amp;entry_2!D57)))))))&amp;"("&amp;entry_2!G57&amp;")")</f>
      </c>
      <c r="C52" s="62">
        <f>IF(entry_2!B57="","",ASC(entry_2!E57&amp;" "&amp;entry_2!F57))</f>
      </c>
      <c r="D52" s="63">
        <f>IF(entry_2!B57="","",IF(entry_2!H57="男",1,2))</f>
      </c>
      <c r="E52" s="62">
        <f>IF(entry_2!B57="","",VALUE(MID(A52,5,1)))</f>
      </c>
      <c r="F52" s="62">
        <f>IF(entry_2!B57="","",VALUE(MID(A52,2,6)))</f>
      </c>
      <c r="G52" s="62">
        <f>IF(entry_2!B57="","",VALUE(RIGHT(A52,4)))</f>
      </c>
      <c r="H52" s="64">
        <f>IF(entry_2!I57="","",entry_2!W57&amp;RIGHT(entry_2!X57,LEN(entry_2!X57)-2))</f>
      </c>
      <c r="I52" s="65">
        <f>IF(entry_2!N57="","",entry_2!AA57&amp;RIGHT(entry_2!AB57,LEN(entry_2!AB57)-2))</f>
      </c>
    </row>
    <row r="53" spans="1:9" ht="12.75">
      <c r="A53" s="60">
        <f>IF(entry_2!B58="","",D53*100000000+28000000+entry_2!$AC$5*100+VALUE(RIGHT(entry_2!B58,2)))</f>
      </c>
      <c r="B53" s="61">
        <f>IF(entry_2!B58="","",IF(entry_2!AC58&gt;=10,entry_2!C58&amp;entry_2!D58,IF(entry_2!AC58=9,entry_2!C58&amp;" "&amp;entry_2!D58,IF(entry_2!AC58=8,entry_2!C58&amp;"  "&amp;entry_2!D58,IF(entry_2!AC58=7,entry_2!C58&amp;"   "&amp;entry_2!D58,IF(entry_2!AC58=6,entry_2!C58&amp;"    "&amp;entry_2!D58,IF(entry_2!AC58=5,entry_2!C58&amp;"     "&amp;entry_2!D58,IF(entry_2!AC58=4,entry_2!C58&amp;"      "&amp;entry_2!D58,entry_2!C58&amp;"       "&amp;entry_2!D58)))))))&amp;"("&amp;entry_2!G58&amp;")")</f>
      </c>
      <c r="C53" s="62">
        <f>IF(entry_2!B58="","",ASC(entry_2!E58&amp;" "&amp;entry_2!F58))</f>
      </c>
      <c r="D53" s="63">
        <f>IF(entry_2!B58="","",IF(entry_2!H58="男",1,2))</f>
      </c>
      <c r="E53" s="62">
        <f>IF(entry_2!B58="","",VALUE(MID(A53,5,1)))</f>
      </c>
      <c r="F53" s="62">
        <f>IF(entry_2!B58="","",VALUE(MID(A53,2,6)))</f>
      </c>
      <c r="G53" s="62">
        <f>IF(entry_2!B58="","",VALUE(RIGHT(A53,4)))</f>
      </c>
      <c r="H53" s="64">
        <f>IF(entry_2!I58="","",entry_2!W58&amp;RIGHT(entry_2!X58,LEN(entry_2!X58)-2))</f>
      </c>
      <c r="I53" s="65">
        <f>IF(entry_2!N58="","",entry_2!AA58&amp;RIGHT(entry_2!AB58,LEN(entry_2!AB58)-2))</f>
      </c>
    </row>
    <row r="54" spans="1:9" ht="12.75">
      <c r="A54" s="60">
        <f>IF(entry_2!B59="","",D54*100000000+28000000+entry_2!$AC$5*100+VALUE(RIGHT(entry_2!B59,2)))</f>
      </c>
      <c r="B54" s="61">
        <f>IF(entry_2!B59="","",IF(entry_2!AC59&gt;=10,entry_2!C59&amp;entry_2!D59,IF(entry_2!AC59=9,entry_2!C59&amp;" "&amp;entry_2!D59,IF(entry_2!AC59=8,entry_2!C59&amp;"  "&amp;entry_2!D59,IF(entry_2!AC59=7,entry_2!C59&amp;"   "&amp;entry_2!D59,IF(entry_2!AC59=6,entry_2!C59&amp;"    "&amp;entry_2!D59,IF(entry_2!AC59=5,entry_2!C59&amp;"     "&amp;entry_2!D59,IF(entry_2!AC59=4,entry_2!C59&amp;"      "&amp;entry_2!D59,entry_2!C59&amp;"       "&amp;entry_2!D59)))))))&amp;"("&amp;entry_2!G59&amp;")")</f>
      </c>
      <c r="C54" s="62">
        <f>IF(entry_2!B59="","",ASC(entry_2!E59&amp;" "&amp;entry_2!F59))</f>
      </c>
      <c r="D54" s="63">
        <f>IF(entry_2!B59="","",IF(entry_2!H59="男",1,2))</f>
      </c>
      <c r="E54" s="62">
        <f>IF(entry_2!B59="","",VALUE(MID(A54,5,1)))</f>
      </c>
      <c r="F54" s="62">
        <f>IF(entry_2!B59="","",VALUE(MID(A54,2,6)))</f>
      </c>
      <c r="G54" s="62">
        <f>IF(entry_2!B59="","",VALUE(RIGHT(A54,4)))</f>
      </c>
      <c r="H54" s="64">
        <f>IF(entry_2!I59="","",entry_2!W59&amp;RIGHT(entry_2!X59,LEN(entry_2!X59)-2))</f>
      </c>
      <c r="I54" s="65">
        <f>IF(entry_2!N59="","",entry_2!AA59&amp;RIGHT(entry_2!AB59,LEN(entry_2!AB59)-2))</f>
      </c>
    </row>
    <row r="55" spans="1:9" ht="12.75">
      <c r="A55" s="60">
        <f>IF(entry_2!B60="","",D55*100000000+28000000+entry_2!$AC$5*100+VALUE(RIGHT(entry_2!B60,2)))</f>
      </c>
      <c r="B55" s="61">
        <f>IF(entry_2!B60="","",IF(entry_2!AC60&gt;=10,entry_2!C60&amp;entry_2!D60,IF(entry_2!AC60=9,entry_2!C60&amp;" "&amp;entry_2!D60,IF(entry_2!AC60=8,entry_2!C60&amp;"  "&amp;entry_2!D60,IF(entry_2!AC60=7,entry_2!C60&amp;"   "&amp;entry_2!D60,IF(entry_2!AC60=6,entry_2!C60&amp;"    "&amp;entry_2!D60,IF(entry_2!AC60=5,entry_2!C60&amp;"     "&amp;entry_2!D60,IF(entry_2!AC60=4,entry_2!C60&amp;"      "&amp;entry_2!D60,entry_2!C60&amp;"       "&amp;entry_2!D60)))))))&amp;"("&amp;entry_2!G60&amp;")")</f>
      </c>
      <c r="C55" s="62">
        <f>IF(entry_2!B60="","",ASC(entry_2!E60&amp;" "&amp;entry_2!F60))</f>
      </c>
      <c r="D55" s="63">
        <f>IF(entry_2!B60="","",IF(entry_2!H60="男",1,2))</f>
      </c>
      <c r="E55" s="62">
        <f>IF(entry_2!B60="","",VALUE(MID(A55,5,1)))</f>
      </c>
      <c r="F55" s="62">
        <f>IF(entry_2!B60="","",VALUE(MID(A55,2,6)))</f>
      </c>
      <c r="G55" s="62">
        <f>IF(entry_2!B60="","",VALUE(RIGHT(A55,4)))</f>
      </c>
      <c r="H55" s="64">
        <f>IF(entry_2!I60="","",entry_2!W60&amp;RIGHT(entry_2!X60,LEN(entry_2!X60)-2))</f>
      </c>
      <c r="I55" s="65">
        <f>IF(entry_2!N60="","",entry_2!AA60&amp;RIGHT(entry_2!AB60,LEN(entry_2!AB60)-2))</f>
      </c>
    </row>
    <row r="56" spans="1:9" ht="12.75">
      <c r="A56" s="60">
        <f>IF(entry_2!B61="","",D56*100000000+28000000+entry_2!$AC$5*100+VALUE(RIGHT(entry_2!B61,2)))</f>
      </c>
      <c r="B56" s="61">
        <f>IF(entry_2!B61="","",IF(entry_2!AC61&gt;=10,entry_2!C61&amp;entry_2!D61,IF(entry_2!AC61=9,entry_2!C61&amp;" "&amp;entry_2!D61,IF(entry_2!AC61=8,entry_2!C61&amp;"  "&amp;entry_2!D61,IF(entry_2!AC61=7,entry_2!C61&amp;"   "&amp;entry_2!D61,IF(entry_2!AC61=6,entry_2!C61&amp;"    "&amp;entry_2!D61,IF(entry_2!AC61=5,entry_2!C61&amp;"     "&amp;entry_2!D61,IF(entry_2!AC61=4,entry_2!C61&amp;"      "&amp;entry_2!D61,entry_2!C61&amp;"       "&amp;entry_2!D61)))))))&amp;"("&amp;entry_2!G61&amp;")")</f>
      </c>
      <c r="C56" s="62">
        <f>IF(entry_2!B61="","",ASC(entry_2!E61&amp;" "&amp;entry_2!F61))</f>
      </c>
      <c r="D56" s="63">
        <f>IF(entry_2!B61="","",IF(entry_2!H61="男",1,2))</f>
      </c>
      <c r="E56" s="62">
        <f>IF(entry_2!B61="","",VALUE(MID(A56,5,1)))</f>
      </c>
      <c r="F56" s="62">
        <f>IF(entry_2!B61="","",VALUE(MID(A56,2,6)))</f>
      </c>
      <c r="G56" s="62">
        <f>IF(entry_2!B61="","",VALUE(RIGHT(A56,4)))</f>
      </c>
      <c r="H56" s="64">
        <f>IF(entry_2!I61="","",entry_2!W61&amp;RIGHT(entry_2!X61,LEN(entry_2!X61)-2))</f>
      </c>
      <c r="I56" s="65">
        <f>IF(entry_2!N61="","",entry_2!AA61&amp;RIGHT(entry_2!AB61,LEN(entry_2!AB61)-2))</f>
      </c>
    </row>
    <row r="57" spans="1:9" ht="12.75">
      <c r="A57" s="60">
        <f>IF(entry_2!B62="","",D57*100000000+28000000+entry_2!$AC$5*100+VALUE(RIGHT(entry_2!B62,2)))</f>
      </c>
      <c r="B57" s="61">
        <f>IF(entry_2!B62="","",IF(entry_2!AC62&gt;=10,entry_2!C62&amp;entry_2!D62,IF(entry_2!AC62=9,entry_2!C62&amp;" "&amp;entry_2!D62,IF(entry_2!AC62=8,entry_2!C62&amp;"  "&amp;entry_2!D62,IF(entry_2!AC62=7,entry_2!C62&amp;"   "&amp;entry_2!D62,IF(entry_2!AC62=6,entry_2!C62&amp;"    "&amp;entry_2!D62,IF(entry_2!AC62=5,entry_2!C62&amp;"     "&amp;entry_2!D62,IF(entry_2!AC62=4,entry_2!C62&amp;"      "&amp;entry_2!D62,entry_2!C62&amp;"       "&amp;entry_2!D62)))))))&amp;"("&amp;entry_2!G62&amp;")")</f>
      </c>
      <c r="C57" s="62">
        <f>IF(entry_2!B62="","",ASC(entry_2!E62&amp;" "&amp;entry_2!F62))</f>
      </c>
      <c r="D57" s="63">
        <f>IF(entry_2!B62="","",IF(entry_2!H62="男",1,2))</f>
      </c>
      <c r="E57" s="62">
        <f>IF(entry_2!B62="","",VALUE(MID(A57,5,1)))</f>
      </c>
      <c r="F57" s="62">
        <f>IF(entry_2!B62="","",VALUE(MID(A57,2,6)))</f>
      </c>
      <c r="G57" s="62">
        <f>IF(entry_2!B62="","",VALUE(RIGHT(A57,4)))</f>
      </c>
      <c r="H57" s="64">
        <f>IF(entry_2!I62="","",entry_2!W62&amp;RIGHT(entry_2!X62,LEN(entry_2!X62)-2))</f>
      </c>
      <c r="I57" s="65">
        <f>IF(entry_2!N62="","",entry_2!AA62&amp;RIGHT(entry_2!AB62,LEN(entry_2!AB62)-2))</f>
      </c>
    </row>
    <row r="58" spans="1:9" ht="12.75">
      <c r="A58" s="60">
        <f>IF(entry_2!B63="","",D58*100000000+28000000+entry_2!$AC$5*100+VALUE(RIGHT(entry_2!B63,2)))</f>
      </c>
      <c r="B58" s="61">
        <f>IF(entry_2!B63="","",IF(entry_2!AC63&gt;=10,entry_2!C63&amp;entry_2!D63,IF(entry_2!AC63=9,entry_2!C63&amp;" "&amp;entry_2!D63,IF(entry_2!AC63=8,entry_2!C63&amp;"  "&amp;entry_2!D63,IF(entry_2!AC63=7,entry_2!C63&amp;"   "&amp;entry_2!D63,IF(entry_2!AC63=6,entry_2!C63&amp;"    "&amp;entry_2!D63,IF(entry_2!AC63=5,entry_2!C63&amp;"     "&amp;entry_2!D63,IF(entry_2!AC63=4,entry_2!C63&amp;"      "&amp;entry_2!D63,entry_2!C63&amp;"       "&amp;entry_2!D63)))))))&amp;"("&amp;entry_2!G63&amp;")")</f>
      </c>
      <c r="C58" s="62">
        <f>IF(entry_2!B63="","",ASC(entry_2!E63&amp;" "&amp;entry_2!F63))</f>
      </c>
      <c r="D58" s="63">
        <f>IF(entry_2!B63="","",IF(entry_2!H63="男",1,2))</f>
      </c>
      <c r="E58" s="62">
        <f>IF(entry_2!B63="","",VALUE(MID(A58,5,1)))</f>
      </c>
      <c r="F58" s="62">
        <f>IF(entry_2!B63="","",VALUE(MID(A58,2,6)))</f>
      </c>
      <c r="G58" s="62">
        <f>IF(entry_2!B63="","",VALUE(RIGHT(A58,4)))</f>
      </c>
      <c r="H58" s="64">
        <f>IF(entry_2!I63="","",entry_2!W63&amp;RIGHT(entry_2!X63,LEN(entry_2!X63)-2))</f>
      </c>
      <c r="I58" s="65">
        <f>IF(entry_2!N63="","",entry_2!AA63&amp;RIGHT(entry_2!AB63,LEN(entry_2!AB63)-2))</f>
      </c>
    </row>
    <row r="59" spans="1:9" ht="12.75">
      <c r="A59" s="60">
        <f>IF(entry_2!B64="","",D59*100000000+28000000+entry_2!$AC$5*100+VALUE(RIGHT(entry_2!B64,2)))</f>
      </c>
      <c r="B59" s="61">
        <f>IF(entry_2!B64="","",IF(entry_2!AC64&gt;=10,entry_2!C64&amp;entry_2!D64,IF(entry_2!AC64=9,entry_2!C64&amp;" "&amp;entry_2!D64,IF(entry_2!AC64=8,entry_2!C64&amp;"  "&amp;entry_2!D64,IF(entry_2!AC64=7,entry_2!C64&amp;"   "&amp;entry_2!D64,IF(entry_2!AC64=6,entry_2!C64&amp;"    "&amp;entry_2!D64,IF(entry_2!AC64=5,entry_2!C64&amp;"     "&amp;entry_2!D64,IF(entry_2!AC64=4,entry_2!C64&amp;"      "&amp;entry_2!D64,entry_2!C64&amp;"       "&amp;entry_2!D64)))))))&amp;"("&amp;entry_2!G64&amp;")")</f>
      </c>
      <c r="C59" s="62">
        <f>IF(entry_2!B64="","",ASC(entry_2!E64&amp;" "&amp;entry_2!F64))</f>
      </c>
      <c r="D59" s="63">
        <f>IF(entry_2!B64="","",IF(entry_2!H64="男",1,2))</f>
      </c>
      <c r="E59" s="62">
        <f>IF(entry_2!B64="","",VALUE(MID(A59,5,1)))</f>
      </c>
      <c r="F59" s="62">
        <f>IF(entry_2!B64="","",VALUE(MID(A59,2,6)))</f>
      </c>
      <c r="G59" s="62">
        <f>IF(entry_2!B64="","",VALUE(RIGHT(A59,4)))</f>
      </c>
      <c r="H59" s="64">
        <f>IF(entry_2!I64="","",entry_2!W64&amp;RIGHT(entry_2!X64,LEN(entry_2!X64)-2))</f>
      </c>
      <c r="I59" s="65">
        <f>IF(entry_2!N64="","",entry_2!AA64&amp;RIGHT(entry_2!AB64,LEN(entry_2!AB64)-2))</f>
      </c>
    </row>
    <row r="60" spans="1:9" ht="12.75">
      <c r="A60" s="60">
        <f>IF(entry_2!B65="","",D60*100000000+28000000+entry_2!$AC$5*100+VALUE(RIGHT(entry_2!B65,2)))</f>
      </c>
      <c r="B60" s="61">
        <f>IF(entry_2!B65="","",IF(entry_2!AC65&gt;=10,entry_2!C65&amp;entry_2!D65,IF(entry_2!AC65=9,entry_2!C65&amp;" "&amp;entry_2!D65,IF(entry_2!AC65=8,entry_2!C65&amp;"  "&amp;entry_2!D65,IF(entry_2!AC65=7,entry_2!C65&amp;"   "&amp;entry_2!D65,IF(entry_2!AC65=6,entry_2!C65&amp;"    "&amp;entry_2!D65,IF(entry_2!AC65=5,entry_2!C65&amp;"     "&amp;entry_2!D65,IF(entry_2!AC65=4,entry_2!C65&amp;"      "&amp;entry_2!D65,entry_2!C65&amp;"       "&amp;entry_2!D65)))))))&amp;"("&amp;entry_2!G65&amp;")")</f>
      </c>
      <c r="C60" s="62">
        <f>IF(entry_2!B65="","",ASC(entry_2!E65&amp;" "&amp;entry_2!F65))</f>
      </c>
      <c r="D60" s="63">
        <f>IF(entry_2!B65="","",IF(entry_2!H65="男",1,2))</f>
      </c>
      <c r="E60" s="62">
        <f>IF(entry_2!B65="","",VALUE(MID(A60,5,1)))</f>
      </c>
      <c r="F60" s="62">
        <f>IF(entry_2!B65="","",VALUE(MID(A60,2,6)))</f>
      </c>
      <c r="G60" s="62">
        <f>IF(entry_2!B65="","",VALUE(RIGHT(A60,4)))</f>
      </c>
      <c r="H60" s="64">
        <f>IF(entry_2!I65="","",entry_2!W65&amp;RIGHT(entry_2!X65,LEN(entry_2!X65)-2))</f>
      </c>
      <c r="I60" s="65">
        <f>IF(entry_2!N65="","",entry_2!AA65&amp;RIGHT(entry_2!AB65,LEN(entry_2!AB65)-2))</f>
      </c>
    </row>
    <row r="61" spans="1:9" ht="12.75">
      <c r="A61" s="60">
        <f>IF(entry_2!B66="","",D61*100000000+28000000+entry_2!$AC$5*100+VALUE(RIGHT(entry_2!B66,2)))</f>
      </c>
      <c r="B61" s="61">
        <f>IF(entry_2!B66="","",IF(entry_2!AC66&gt;=10,entry_2!C66&amp;entry_2!D66,IF(entry_2!AC66=9,entry_2!C66&amp;" "&amp;entry_2!D66,IF(entry_2!AC66=8,entry_2!C66&amp;"  "&amp;entry_2!D66,IF(entry_2!AC66=7,entry_2!C66&amp;"   "&amp;entry_2!D66,IF(entry_2!AC66=6,entry_2!C66&amp;"    "&amp;entry_2!D66,IF(entry_2!AC66=5,entry_2!C66&amp;"     "&amp;entry_2!D66,IF(entry_2!AC66=4,entry_2!C66&amp;"      "&amp;entry_2!D66,entry_2!C66&amp;"       "&amp;entry_2!D66)))))))&amp;"("&amp;entry_2!G66&amp;")")</f>
      </c>
      <c r="C61" s="62">
        <f>IF(entry_2!B66="","",ASC(entry_2!E66&amp;" "&amp;entry_2!F66))</f>
      </c>
      <c r="D61" s="63">
        <f>IF(entry_2!B66="","",IF(entry_2!H66="男",1,2))</f>
      </c>
      <c r="E61" s="62">
        <f>IF(entry_2!B66="","",VALUE(MID(A61,5,1)))</f>
      </c>
      <c r="F61" s="62">
        <f>IF(entry_2!B66="","",VALUE(MID(A61,2,6)))</f>
      </c>
      <c r="G61" s="62">
        <f>IF(entry_2!B66="","",VALUE(RIGHT(A61,4)))</f>
      </c>
      <c r="H61" s="64">
        <f>IF(entry_2!I66="","",entry_2!W66&amp;RIGHT(entry_2!X66,LEN(entry_2!X66)-2))</f>
      </c>
      <c r="I61" s="65">
        <f>IF(entry_2!N66="","",entry_2!AA66&amp;RIGHT(entry_2!AB66,LEN(entry_2!AB66)-2))</f>
      </c>
    </row>
    <row r="62" spans="1:9" ht="12.75">
      <c r="A62" s="60">
        <f>IF(entry_2!B67="","",D62*100000000+28000000+entry_2!$AC$5*100+VALUE(RIGHT(entry_2!B67,2)))</f>
      </c>
      <c r="B62" s="61">
        <f>IF(entry_2!B67="","",IF(entry_2!AC67&gt;=10,entry_2!C67&amp;entry_2!D67,IF(entry_2!AC67=9,entry_2!C67&amp;" "&amp;entry_2!D67,IF(entry_2!AC67=8,entry_2!C67&amp;"  "&amp;entry_2!D67,IF(entry_2!AC67=7,entry_2!C67&amp;"   "&amp;entry_2!D67,IF(entry_2!AC67=6,entry_2!C67&amp;"    "&amp;entry_2!D67,IF(entry_2!AC67=5,entry_2!C67&amp;"     "&amp;entry_2!D67,IF(entry_2!AC67=4,entry_2!C67&amp;"      "&amp;entry_2!D67,entry_2!C67&amp;"       "&amp;entry_2!D67)))))))&amp;"("&amp;entry_2!G67&amp;")")</f>
      </c>
      <c r="C62" s="62">
        <f>IF(entry_2!B67="","",ASC(entry_2!E67&amp;" "&amp;entry_2!F67))</f>
      </c>
      <c r="D62" s="63">
        <f>IF(entry_2!B67="","",IF(entry_2!H67="男",1,2))</f>
      </c>
      <c r="E62" s="62">
        <f>IF(entry_2!B67="","",VALUE(MID(A62,5,1)))</f>
      </c>
      <c r="F62" s="62">
        <f>IF(entry_2!B67="","",VALUE(MID(A62,2,6)))</f>
      </c>
      <c r="G62" s="62">
        <f>IF(entry_2!B67="","",VALUE(RIGHT(A62,4)))</f>
      </c>
      <c r="H62" s="64">
        <f>IF(entry_2!I67="","",entry_2!W67&amp;RIGHT(entry_2!X67,LEN(entry_2!X67)-2))</f>
      </c>
      <c r="I62" s="65">
        <f>IF(entry_2!N67="","",entry_2!AA67&amp;RIGHT(entry_2!AB67,LEN(entry_2!AB67)-2))</f>
      </c>
    </row>
    <row r="63" spans="1:9" ht="12.75">
      <c r="A63" s="60">
        <f>IF(entry_2!B68="","",D63*100000000+28000000+entry_2!$AC$5*100+VALUE(RIGHT(entry_2!B68,2)))</f>
      </c>
      <c r="B63" s="61">
        <f>IF(entry_2!B68="","",IF(entry_2!AC68&gt;=10,entry_2!C68&amp;entry_2!D68,IF(entry_2!AC68=9,entry_2!C68&amp;" "&amp;entry_2!D68,IF(entry_2!AC68=8,entry_2!C68&amp;"  "&amp;entry_2!D68,IF(entry_2!AC68=7,entry_2!C68&amp;"   "&amp;entry_2!D68,IF(entry_2!AC68=6,entry_2!C68&amp;"    "&amp;entry_2!D68,IF(entry_2!AC68=5,entry_2!C68&amp;"     "&amp;entry_2!D68,IF(entry_2!AC68=4,entry_2!C68&amp;"      "&amp;entry_2!D68,entry_2!C68&amp;"       "&amp;entry_2!D68)))))))&amp;"("&amp;entry_2!G68&amp;")")</f>
      </c>
      <c r="C63" s="62">
        <f>IF(entry_2!B68="","",ASC(entry_2!E68&amp;" "&amp;entry_2!F68))</f>
      </c>
      <c r="D63" s="63">
        <f>IF(entry_2!B68="","",IF(entry_2!H68="男",1,2))</f>
      </c>
      <c r="E63" s="62">
        <f>IF(entry_2!B68="","",VALUE(MID(A63,5,1)))</f>
      </c>
      <c r="F63" s="62">
        <f>IF(entry_2!B68="","",VALUE(MID(A63,2,6)))</f>
      </c>
      <c r="G63" s="62">
        <f>IF(entry_2!B68="","",VALUE(RIGHT(A63,4)))</f>
      </c>
      <c r="H63" s="64">
        <f>IF(entry_2!I68="","",entry_2!W68&amp;RIGHT(entry_2!X68,LEN(entry_2!X68)-2))</f>
      </c>
      <c r="I63" s="65">
        <f>IF(entry_2!N68="","",entry_2!AA68&amp;RIGHT(entry_2!AB68,LEN(entry_2!AB68)-2))</f>
      </c>
    </row>
    <row r="64" spans="1:9" ht="12.75">
      <c r="A64" s="60">
        <f>IF(entry_2!B69="","",D64*100000000+28000000+entry_2!$AC$5*100+VALUE(RIGHT(entry_2!B69,2)))</f>
      </c>
      <c r="B64" s="61">
        <f>IF(entry_2!B69="","",IF(entry_2!AC69&gt;=10,entry_2!C69&amp;entry_2!D69,IF(entry_2!AC69=9,entry_2!C69&amp;" "&amp;entry_2!D69,IF(entry_2!AC69=8,entry_2!C69&amp;"  "&amp;entry_2!D69,IF(entry_2!AC69=7,entry_2!C69&amp;"   "&amp;entry_2!D69,IF(entry_2!AC69=6,entry_2!C69&amp;"    "&amp;entry_2!D69,IF(entry_2!AC69=5,entry_2!C69&amp;"     "&amp;entry_2!D69,IF(entry_2!AC69=4,entry_2!C69&amp;"      "&amp;entry_2!D69,entry_2!C69&amp;"       "&amp;entry_2!D69)))))))&amp;"("&amp;entry_2!G69&amp;")")</f>
      </c>
      <c r="C64" s="62">
        <f>IF(entry_2!B69="","",ASC(entry_2!E69&amp;" "&amp;entry_2!F69))</f>
      </c>
      <c r="D64" s="63">
        <f>IF(entry_2!B69="","",IF(entry_2!H69="男",1,2))</f>
      </c>
      <c r="E64" s="62">
        <f>IF(entry_2!B69="","",VALUE(MID(A64,5,1)))</f>
      </c>
      <c r="F64" s="62">
        <f>IF(entry_2!B69="","",VALUE(MID(A64,2,6)))</f>
      </c>
      <c r="G64" s="62">
        <f>IF(entry_2!B69="","",VALUE(RIGHT(A64,4)))</f>
      </c>
      <c r="H64" s="64">
        <f>IF(entry_2!I69="","",entry_2!W69&amp;RIGHT(entry_2!X69,LEN(entry_2!X69)-2))</f>
      </c>
      <c r="I64" s="65">
        <f>IF(entry_2!N69="","",entry_2!AA69&amp;RIGHT(entry_2!AB69,LEN(entry_2!AB69)-2))</f>
      </c>
    </row>
    <row r="65" spans="1:9" ht="12.75">
      <c r="A65" s="60">
        <f>IF(entry_2!B70="","",D65*100000000+28000000+entry_2!$AC$5*100+VALUE(RIGHT(entry_2!B70,2)))</f>
      </c>
      <c r="B65" s="61">
        <f>IF(entry_2!B70="","",IF(entry_2!AC70&gt;=10,entry_2!C70&amp;entry_2!D70,IF(entry_2!AC70=9,entry_2!C70&amp;" "&amp;entry_2!D70,IF(entry_2!AC70=8,entry_2!C70&amp;"  "&amp;entry_2!D70,IF(entry_2!AC70=7,entry_2!C70&amp;"   "&amp;entry_2!D70,IF(entry_2!AC70=6,entry_2!C70&amp;"    "&amp;entry_2!D70,IF(entry_2!AC70=5,entry_2!C70&amp;"     "&amp;entry_2!D70,IF(entry_2!AC70=4,entry_2!C70&amp;"      "&amp;entry_2!D70,entry_2!C70&amp;"       "&amp;entry_2!D70)))))))&amp;"("&amp;entry_2!G70&amp;")")</f>
      </c>
      <c r="C65" s="62">
        <f>IF(entry_2!B70="","",ASC(entry_2!E70&amp;" "&amp;entry_2!F70))</f>
      </c>
      <c r="D65" s="63">
        <f>IF(entry_2!B70="","",IF(entry_2!H70="男",1,2))</f>
      </c>
      <c r="E65" s="62">
        <f>IF(entry_2!B70="","",VALUE(MID(A65,5,1)))</f>
      </c>
      <c r="F65" s="62">
        <f>IF(entry_2!B70="","",VALUE(MID(A65,2,6)))</f>
      </c>
      <c r="G65" s="62">
        <f>IF(entry_2!B70="","",VALUE(RIGHT(A65,4)))</f>
      </c>
      <c r="H65" s="64">
        <f>IF(entry_2!I70="","",entry_2!W70&amp;RIGHT(entry_2!X70,LEN(entry_2!X70)-2))</f>
      </c>
      <c r="I65" s="65">
        <f>IF(entry_2!N70="","",entry_2!AA70&amp;RIGHT(entry_2!AB70,LEN(entry_2!AB70)-2))</f>
      </c>
    </row>
    <row r="66" spans="1:9" ht="12.75">
      <c r="A66" s="60">
        <f>IF(entry_2!B71="","",D66*100000000+28000000+entry_2!$AC$5*100+VALUE(RIGHT(entry_2!B71,2)))</f>
      </c>
      <c r="B66" s="61">
        <f>IF(entry_2!B71="","",IF(entry_2!AC71&gt;=10,entry_2!C71&amp;entry_2!D71,IF(entry_2!AC71=9,entry_2!C71&amp;" "&amp;entry_2!D71,IF(entry_2!AC71=8,entry_2!C71&amp;"  "&amp;entry_2!D71,IF(entry_2!AC71=7,entry_2!C71&amp;"   "&amp;entry_2!D71,IF(entry_2!AC71=6,entry_2!C71&amp;"    "&amp;entry_2!D71,IF(entry_2!AC71=5,entry_2!C71&amp;"     "&amp;entry_2!D71,IF(entry_2!AC71=4,entry_2!C71&amp;"      "&amp;entry_2!D71,entry_2!C71&amp;"       "&amp;entry_2!D71)))))))&amp;"("&amp;entry_2!G71&amp;")")</f>
      </c>
      <c r="C66" s="62">
        <f>IF(entry_2!B71="","",ASC(entry_2!E71&amp;" "&amp;entry_2!F71))</f>
      </c>
      <c r="D66" s="63">
        <f>IF(entry_2!B71="","",IF(entry_2!H71="男",1,2))</f>
      </c>
      <c r="E66" s="62">
        <f>IF(entry_2!B71="","",VALUE(MID(A66,5,1)))</f>
      </c>
      <c r="F66" s="62">
        <f>IF(entry_2!B71="","",VALUE(MID(A66,2,6)))</f>
      </c>
      <c r="G66" s="62">
        <f>IF(entry_2!B71="","",VALUE(RIGHT(A66,4)))</f>
      </c>
      <c r="H66" s="64">
        <f>IF(entry_2!I71="","",entry_2!W71&amp;RIGHT(entry_2!X71,LEN(entry_2!X71)-2))</f>
      </c>
      <c r="I66" s="65">
        <f>IF(entry_2!N71="","",entry_2!AA71&amp;RIGHT(entry_2!AB71,LEN(entry_2!AB71)-2))</f>
      </c>
    </row>
    <row r="67" spans="1:9" ht="12.75">
      <c r="A67" s="60">
        <f>IF(entry_2!B72="","",D67*100000000+28000000+entry_2!$AC$5*100+VALUE(RIGHT(entry_2!B72,2)))</f>
      </c>
      <c r="B67" s="61">
        <f>IF(entry_2!B72="","",IF(entry_2!AC72&gt;=10,entry_2!C72&amp;entry_2!D72,IF(entry_2!AC72=9,entry_2!C72&amp;" "&amp;entry_2!D72,IF(entry_2!AC72=8,entry_2!C72&amp;"  "&amp;entry_2!D72,IF(entry_2!AC72=7,entry_2!C72&amp;"   "&amp;entry_2!D72,IF(entry_2!AC72=6,entry_2!C72&amp;"    "&amp;entry_2!D72,IF(entry_2!AC72=5,entry_2!C72&amp;"     "&amp;entry_2!D72,IF(entry_2!AC72=4,entry_2!C72&amp;"      "&amp;entry_2!D72,entry_2!C72&amp;"       "&amp;entry_2!D72)))))))&amp;"("&amp;entry_2!G72&amp;")")</f>
      </c>
      <c r="C67" s="62">
        <f>IF(entry_2!B72="","",ASC(entry_2!E72&amp;" "&amp;entry_2!F72))</f>
      </c>
      <c r="D67" s="63">
        <f>IF(entry_2!B72="","",IF(entry_2!H72="男",1,2))</f>
      </c>
      <c r="E67" s="62">
        <f>IF(entry_2!B72="","",VALUE(MID(A67,5,1)))</f>
      </c>
      <c r="F67" s="62">
        <f>IF(entry_2!B72="","",VALUE(MID(A67,2,6)))</f>
      </c>
      <c r="G67" s="62">
        <f>IF(entry_2!B72="","",VALUE(RIGHT(A67,4)))</f>
      </c>
      <c r="H67" s="64">
        <f>IF(entry_2!I72="","",entry_2!W72&amp;RIGHT(entry_2!X72,LEN(entry_2!X72)-2))</f>
      </c>
      <c r="I67" s="65">
        <f>IF(entry_2!N72="","",entry_2!AA72&amp;RIGHT(entry_2!AB72,LEN(entry_2!AB72)-2))</f>
      </c>
    </row>
    <row r="68" spans="1:9" ht="12.75">
      <c r="A68" s="60">
        <f>IF(entry_2!B73="","",D68*100000000+28000000+entry_2!$AC$5*100+VALUE(RIGHT(entry_2!B73,2)))</f>
      </c>
      <c r="B68" s="61">
        <f>IF(entry_2!B73="","",IF(entry_2!AC73&gt;=10,entry_2!C73&amp;entry_2!D73,IF(entry_2!AC73=9,entry_2!C73&amp;" "&amp;entry_2!D73,IF(entry_2!AC73=8,entry_2!C73&amp;"  "&amp;entry_2!D73,IF(entry_2!AC73=7,entry_2!C73&amp;"   "&amp;entry_2!D73,IF(entry_2!AC73=6,entry_2!C73&amp;"    "&amp;entry_2!D73,IF(entry_2!AC73=5,entry_2!C73&amp;"     "&amp;entry_2!D73,IF(entry_2!AC73=4,entry_2!C73&amp;"      "&amp;entry_2!D73,entry_2!C73&amp;"       "&amp;entry_2!D73)))))))&amp;"("&amp;entry_2!G73&amp;")")</f>
      </c>
      <c r="C68" s="62">
        <f>IF(entry_2!B73="","",ASC(entry_2!E73&amp;" "&amp;entry_2!F73))</f>
      </c>
      <c r="D68" s="63">
        <f>IF(entry_2!B73="","",IF(entry_2!H73="男",1,2))</f>
      </c>
      <c r="E68" s="62">
        <f>IF(entry_2!B73="","",VALUE(MID(A68,5,1)))</f>
      </c>
      <c r="F68" s="62">
        <f>IF(entry_2!B73="","",VALUE(MID(A68,2,6)))</f>
      </c>
      <c r="G68" s="62">
        <f>IF(entry_2!B73="","",VALUE(RIGHT(A68,4)))</f>
      </c>
      <c r="H68" s="64">
        <f>IF(entry_2!I73="","",entry_2!W73&amp;RIGHT(entry_2!X73,LEN(entry_2!X73)-2))</f>
      </c>
      <c r="I68" s="65">
        <f>IF(entry_2!N73="","",entry_2!AA73&amp;RIGHT(entry_2!AB73,LEN(entry_2!AB73)-2))</f>
      </c>
    </row>
    <row r="69" spans="1:9" ht="12.75">
      <c r="A69" s="60">
        <f>IF(entry_2!B74="","",D69*100000000+28000000+entry_2!$AC$5*100+VALUE(RIGHT(entry_2!B74,2)))</f>
      </c>
      <c r="B69" s="61">
        <f>IF(entry_2!B74="","",IF(entry_2!AC74&gt;=10,entry_2!C74&amp;entry_2!D74,IF(entry_2!AC74=9,entry_2!C74&amp;" "&amp;entry_2!D74,IF(entry_2!AC74=8,entry_2!C74&amp;"  "&amp;entry_2!D74,IF(entry_2!AC74=7,entry_2!C74&amp;"   "&amp;entry_2!D74,IF(entry_2!AC74=6,entry_2!C74&amp;"    "&amp;entry_2!D74,IF(entry_2!AC74=5,entry_2!C74&amp;"     "&amp;entry_2!D74,IF(entry_2!AC74=4,entry_2!C74&amp;"      "&amp;entry_2!D74,entry_2!C74&amp;"       "&amp;entry_2!D74)))))))&amp;"("&amp;entry_2!G74&amp;")")</f>
      </c>
      <c r="C69" s="62">
        <f>IF(entry_2!B74="","",ASC(entry_2!E74&amp;" "&amp;entry_2!F74))</f>
      </c>
      <c r="D69" s="63">
        <f>IF(entry_2!B74="","",IF(entry_2!H74="男",1,2))</f>
      </c>
      <c r="E69" s="62">
        <f>IF(entry_2!B74="","",VALUE(MID(A69,5,1)))</f>
      </c>
      <c r="F69" s="62">
        <f>IF(entry_2!B74="","",VALUE(MID(A69,2,6)))</f>
      </c>
      <c r="G69" s="62">
        <f>IF(entry_2!B74="","",VALUE(RIGHT(A69,4)))</f>
      </c>
      <c r="H69" s="64">
        <f>IF(entry_2!I74="","",entry_2!W74&amp;RIGHT(entry_2!X74,LEN(entry_2!X74)-2))</f>
      </c>
      <c r="I69" s="65">
        <f>IF(entry_2!N74="","",entry_2!AA74&amp;RIGHT(entry_2!AB74,LEN(entry_2!AB74)-2))</f>
      </c>
    </row>
    <row r="70" spans="1:9" ht="12.75">
      <c r="A70" s="60">
        <f>IF(entry_2!B75="","",D70*100000000+28000000+entry_2!$AC$5*100+VALUE(RIGHT(entry_2!B75,2)))</f>
      </c>
      <c r="B70" s="61">
        <f>IF(entry_2!B75="","",IF(entry_2!AC75&gt;=10,entry_2!C75&amp;entry_2!D75,IF(entry_2!AC75=9,entry_2!C75&amp;" "&amp;entry_2!D75,IF(entry_2!AC75=8,entry_2!C75&amp;"  "&amp;entry_2!D75,IF(entry_2!AC75=7,entry_2!C75&amp;"   "&amp;entry_2!D75,IF(entry_2!AC75=6,entry_2!C75&amp;"    "&amp;entry_2!D75,IF(entry_2!AC75=5,entry_2!C75&amp;"     "&amp;entry_2!D75,IF(entry_2!AC75=4,entry_2!C75&amp;"      "&amp;entry_2!D75,entry_2!C75&amp;"       "&amp;entry_2!D75)))))))&amp;"("&amp;entry_2!G75&amp;")")</f>
      </c>
      <c r="C70" s="62">
        <f>IF(entry_2!B75="","",ASC(entry_2!E75&amp;" "&amp;entry_2!F75))</f>
      </c>
      <c r="D70" s="63">
        <f>IF(entry_2!B75="","",IF(entry_2!H75="男",1,2))</f>
      </c>
      <c r="E70" s="62">
        <f>IF(entry_2!B75="","",VALUE(MID(A70,5,1)))</f>
      </c>
      <c r="F70" s="62">
        <f>IF(entry_2!B75="","",VALUE(MID(A70,2,6)))</f>
      </c>
      <c r="G70" s="62">
        <f>IF(entry_2!B75="","",VALUE(RIGHT(A70,4)))</f>
      </c>
      <c r="H70" s="64">
        <f>IF(entry_2!I75="","",entry_2!W75&amp;RIGHT(entry_2!X75,LEN(entry_2!X75)-2))</f>
      </c>
      <c r="I70" s="65">
        <f>IF(entry_2!N75="","",entry_2!AA75&amp;RIGHT(entry_2!AB75,LEN(entry_2!AB75)-2))</f>
      </c>
    </row>
    <row r="71" spans="1:9" ht="12.75">
      <c r="A71" s="60">
        <f>IF(entry_2!B76="","",D71*100000000+28000000+entry_2!$AC$5*100+VALUE(RIGHT(entry_2!B76,2)))</f>
      </c>
      <c r="B71" s="61">
        <f>IF(entry_2!B76="","",IF(entry_2!AC76&gt;=10,entry_2!C76&amp;entry_2!D76,IF(entry_2!AC76=9,entry_2!C76&amp;" "&amp;entry_2!D76,IF(entry_2!AC76=8,entry_2!C76&amp;"  "&amp;entry_2!D76,IF(entry_2!AC76=7,entry_2!C76&amp;"   "&amp;entry_2!D76,IF(entry_2!AC76=6,entry_2!C76&amp;"    "&amp;entry_2!D76,IF(entry_2!AC76=5,entry_2!C76&amp;"     "&amp;entry_2!D76,IF(entry_2!AC76=4,entry_2!C76&amp;"      "&amp;entry_2!D76,entry_2!C76&amp;"       "&amp;entry_2!D76)))))))&amp;"("&amp;entry_2!G76&amp;")")</f>
      </c>
      <c r="C71" s="62">
        <f>IF(entry_2!B76="","",ASC(entry_2!E76&amp;" "&amp;entry_2!F76))</f>
      </c>
      <c r="D71" s="63">
        <f>IF(entry_2!B76="","",IF(entry_2!H76="男",1,2))</f>
      </c>
      <c r="E71" s="62">
        <f>IF(entry_2!B76="","",VALUE(MID(A71,5,1)))</f>
      </c>
      <c r="F71" s="62">
        <f>IF(entry_2!B76="","",VALUE(MID(A71,2,6)))</f>
      </c>
      <c r="G71" s="62">
        <f>IF(entry_2!B76="","",VALUE(RIGHT(A71,4)))</f>
      </c>
      <c r="H71" s="64">
        <f>IF(entry_2!I76="","",entry_2!W76&amp;RIGHT(entry_2!X76,LEN(entry_2!X76)-2))</f>
      </c>
      <c r="I71" s="65">
        <f>IF(entry_2!N76="","",entry_2!AA76&amp;RIGHT(entry_2!AB76,LEN(entry_2!AB76)-2))</f>
      </c>
    </row>
    <row r="72" spans="1:9" ht="12.75">
      <c r="A72" s="60">
        <f>IF(entry_2!B77="","",D72*100000000+28000000+entry_2!$AC$5*100+VALUE(RIGHT(entry_2!B77,2)))</f>
      </c>
      <c r="B72" s="61">
        <f>IF(entry_2!B77="","",IF(entry_2!AC77&gt;=10,entry_2!C77&amp;entry_2!D77,IF(entry_2!AC77=9,entry_2!C77&amp;" "&amp;entry_2!D77,IF(entry_2!AC77=8,entry_2!C77&amp;"  "&amp;entry_2!D77,IF(entry_2!AC77=7,entry_2!C77&amp;"   "&amp;entry_2!D77,IF(entry_2!AC77=6,entry_2!C77&amp;"    "&amp;entry_2!D77,IF(entry_2!AC77=5,entry_2!C77&amp;"     "&amp;entry_2!D77,IF(entry_2!AC77=4,entry_2!C77&amp;"      "&amp;entry_2!D77,entry_2!C77&amp;"       "&amp;entry_2!D77)))))))&amp;"("&amp;entry_2!G77&amp;")")</f>
      </c>
      <c r="C72" s="62">
        <f>IF(entry_2!B77="","",ASC(entry_2!E77&amp;" "&amp;entry_2!F77))</f>
      </c>
      <c r="D72" s="63">
        <f>IF(entry_2!B77="","",IF(entry_2!H77="男",1,2))</f>
      </c>
      <c r="E72" s="62">
        <f>IF(entry_2!B77="","",VALUE(MID(A72,5,1)))</f>
      </c>
      <c r="F72" s="62">
        <f>IF(entry_2!B77="","",VALUE(MID(A72,2,6)))</f>
      </c>
      <c r="G72" s="62">
        <f>IF(entry_2!B77="","",VALUE(RIGHT(A72,4)))</f>
      </c>
      <c r="H72" s="64">
        <f>IF(entry_2!I77="","",entry_2!W77&amp;RIGHT(entry_2!X77,LEN(entry_2!X77)-2))</f>
      </c>
      <c r="I72" s="65">
        <f>IF(entry_2!N77="","",entry_2!AA77&amp;RIGHT(entry_2!AB77,LEN(entry_2!AB77)-2))</f>
      </c>
    </row>
    <row r="73" spans="1:9" ht="12.75">
      <c r="A73" s="60">
        <f>IF(entry_2!B78="","",D73*100000000+28000000+entry_2!$AC$5*100+VALUE(RIGHT(entry_2!B78,2)))</f>
      </c>
      <c r="B73" s="61">
        <f>IF(entry_2!B78="","",IF(entry_2!AC78&gt;=10,entry_2!C78&amp;entry_2!D78,IF(entry_2!AC78=9,entry_2!C78&amp;" "&amp;entry_2!D78,IF(entry_2!AC78=8,entry_2!C78&amp;"  "&amp;entry_2!D78,IF(entry_2!AC78=7,entry_2!C78&amp;"   "&amp;entry_2!D78,IF(entry_2!AC78=6,entry_2!C78&amp;"    "&amp;entry_2!D78,IF(entry_2!AC78=5,entry_2!C78&amp;"     "&amp;entry_2!D78,IF(entry_2!AC78=4,entry_2!C78&amp;"      "&amp;entry_2!D78,entry_2!C78&amp;"       "&amp;entry_2!D78)))))))&amp;"("&amp;entry_2!G78&amp;")")</f>
      </c>
      <c r="C73" s="62">
        <f>IF(entry_2!B78="","",ASC(entry_2!E78&amp;" "&amp;entry_2!F78))</f>
      </c>
      <c r="D73" s="63">
        <f>IF(entry_2!B78="","",IF(entry_2!H78="男",1,2))</f>
      </c>
      <c r="E73" s="62">
        <f>IF(entry_2!B78="","",VALUE(MID(A73,5,1)))</f>
      </c>
      <c r="F73" s="62">
        <f>IF(entry_2!B78="","",VALUE(MID(A73,2,6)))</f>
      </c>
      <c r="G73" s="62">
        <f>IF(entry_2!B78="","",VALUE(RIGHT(A73,4)))</f>
      </c>
      <c r="H73" s="64">
        <f>IF(entry_2!I78="","",entry_2!W78&amp;RIGHT(entry_2!X78,LEN(entry_2!X78)-2))</f>
      </c>
      <c r="I73" s="65">
        <f>IF(entry_2!N78="","",entry_2!AA78&amp;RIGHT(entry_2!AB78,LEN(entry_2!AB78)-2))</f>
      </c>
    </row>
    <row r="74" spans="1:9" ht="12.75">
      <c r="A74" s="60">
        <f>IF(entry_2!B79="","",D74*100000000+28000000+entry_2!$AC$5*100+VALUE(RIGHT(entry_2!B79,2)))</f>
      </c>
      <c r="B74" s="61">
        <f>IF(entry_2!B79="","",IF(entry_2!AC79&gt;=10,entry_2!C79&amp;entry_2!D79,IF(entry_2!AC79=9,entry_2!C79&amp;" "&amp;entry_2!D79,IF(entry_2!AC79=8,entry_2!C79&amp;"  "&amp;entry_2!D79,IF(entry_2!AC79=7,entry_2!C79&amp;"   "&amp;entry_2!D79,IF(entry_2!AC79=6,entry_2!C79&amp;"    "&amp;entry_2!D79,IF(entry_2!AC79=5,entry_2!C79&amp;"     "&amp;entry_2!D79,IF(entry_2!AC79=4,entry_2!C79&amp;"      "&amp;entry_2!D79,entry_2!C79&amp;"       "&amp;entry_2!D79)))))))&amp;"("&amp;entry_2!G79&amp;")")</f>
      </c>
      <c r="C74" s="62">
        <f>IF(entry_2!B79="","",ASC(entry_2!E79&amp;" "&amp;entry_2!F79))</f>
      </c>
      <c r="D74" s="63">
        <f>IF(entry_2!B79="","",IF(entry_2!H79="男",1,2))</f>
      </c>
      <c r="E74" s="62">
        <f>IF(entry_2!B79="","",VALUE(MID(A74,5,1)))</f>
      </c>
      <c r="F74" s="62">
        <f>IF(entry_2!B79="","",VALUE(MID(A74,2,6)))</f>
      </c>
      <c r="G74" s="62">
        <f>IF(entry_2!B79="","",VALUE(RIGHT(A74,4)))</f>
      </c>
      <c r="H74" s="64">
        <f>IF(entry_2!I79="","",entry_2!W79&amp;RIGHT(entry_2!X79,LEN(entry_2!X79)-2))</f>
      </c>
      <c r="I74" s="65">
        <f>IF(entry_2!N79="","",entry_2!AA79&amp;RIGHT(entry_2!AB79,LEN(entry_2!AB79)-2))</f>
      </c>
    </row>
    <row r="75" spans="1:9" ht="12.75">
      <c r="A75" s="60">
        <f>IF(entry_2!B80="","",D75*100000000+28000000+entry_2!$AC$5*100+VALUE(RIGHT(entry_2!B80,2)))</f>
      </c>
      <c r="B75" s="61">
        <f>IF(entry_2!B80="","",IF(entry_2!AC80&gt;=10,entry_2!C80&amp;entry_2!D80,IF(entry_2!AC80=9,entry_2!C80&amp;" "&amp;entry_2!D80,IF(entry_2!AC80=8,entry_2!C80&amp;"  "&amp;entry_2!D80,IF(entry_2!AC80=7,entry_2!C80&amp;"   "&amp;entry_2!D80,IF(entry_2!AC80=6,entry_2!C80&amp;"    "&amp;entry_2!D80,IF(entry_2!AC80=5,entry_2!C80&amp;"     "&amp;entry_2!D80,IF(entry_2!AC80=4,entry_2!C80&amp;"      "&amp;entry_2!D80,entry_2!C80&amp;"       "&amp;entry_2!D80)))))))&amp;"("&amp;entry_2!G80&amp;")")</f>
      </c>
      <c r="C75" s="62">
        <f>IF(entry_2!B80="","",ASC(entry_2!E80&amp;" "&amp;entry_2!F80))</f>
      </c>
      <c r="D75" s="63">
        <f>IF(entry_2!B80="","",IF(entry_2!H80="男",1,2))</f>
      </c>
      <c r="E75" s="62">
        <f>IF(entry_2!B80="","",VALUE(MID(A75,5,1)))</f>
      </c>
      <c r="F75" s="62">
        <f>IF(entry_2!B80="","",VALUE(MID(A75,2,6)))</f>
      </c>
      <c r="G75" s="62">
        <f>IF(entry_2!B80="","",VALUE(RIGHT(A75,4)))</f>
      </c>
      <c r="H75" s="64">
        <f>IF(entry_2!I80="","",entry_2!W80&amp;RIGHT(entry_2!X80,LEN(entry_2!X80)-2))</f>
      </c>
      <c r="I75" s="65">
        <f>IF(entry_2!N80="","",entry_2!AA80&amp;RIGHT(entry_2!AB80,LEN(entry_2!AB80)-2))</f>
      </c>
    </row>
    <row r="76" spans="1:9" ht="12.75">
      <c r="A76" s="60">
        <f>IF(entry_2!B81="","",D76*100000000+28000000+entry_2!$AC$5*100+VALUE(RIGHT(entry_2!B81,2)))</f>
      </c>
      <c r="B76" s="61">
        <f>IF(entry_2!B81="","",IF(entry_2!AC81&gt;=10,entry_2!C81&amp;entry_2!D81,IF(entry_2!AC81=9,entry_2!C81&amp;" "&amp;entry_2!D81,IF(entry_2!AC81=8,entry_2!C81&amp;"  "&amp;entry_2!D81,IF(entry_2!AC81=7,entry_2!C81&amp;"   "&amp;entry_2!D81,IF(entry_2!AC81=6,entry_2!C81&amp;"    "&amp;entry_2!D81,IF(entry_2!AC81=5,entry_2!C81&amp;"     "&amp;entry_2!D81,IF(entry_2!AC81=4,entry_2!C81&amp;"      "&amp;entry_2!D81,entry_2!C81&amp;"       "&amp;entry_2!D81)))))))&amp;"("&amp;entry_2!G81&amp;")")</f>
      </c>
      <c r="C76" s="62">
        <f>IF(entry_2!B81="","",ASC(entry_2!E81&amp;" "&amp;entry_2!F81))</f>
      </c>
      <c r="D76" s="63">
        <f>IF(entry_2!B81="","",IF(entry_2!H81="男",1,2))</f>
      </c>
      <c r="E76" s="62">
        <f>IF(entry_2!B81="","",VALUE(MID(A76,5,1)))</f>
      </c>
      <c r="F76" s="62">
        <f>IF(entry_2!B81="","",VALUE(MID(A76,2,6)))</f>
      </c>
      <c r="G76" s="62">
        <f>IF(entry_2!B81="","",VALUE(RIGHT(A76,4)))</f>
      </c>
      <c r="H76" s="64">
        <f>IF(entry_2!I81="","",entry_2!W81&amp;RIGHT(entry_2!X81,LEN(entry_2!X81)-2))</f>
      </c>
      <c r="I76" s="65">
        <f>IF(entry_2!N81="","",entry_2!AA81&amp;RIGHT(entry_2!AB81,LEN(entry_2!AB81)-2))</f>
      </c>
    </row>
    <row r="77" spans="1:9" ht="12.75">
      <c r="A77" s="60">
        <f>IF(entry_2!B82="","",D77*100000000+28000000+entry_2!$AC$5*100+VALUE(RIGHT(entry_2!B82,2)))</f>
      </c>
      <c r="B77" s="61">
        <f>IF(entry_2!B82="","",IF(entry_2!AC82&gt;=10,entry_2!C82&amp;entry_2!D82,IF(entry_2!AC82=9,entry_2!C82&amp;" "&amp;entry_2!D82,IF(entry_2!AC82=8,entry_2!C82&amp;"  "&amp;entry_2!D82,IF(entry_2!AC82=7,entry_2!C82&amp;"   "&amp;entry_2!D82,IF(entry_2!AC82=6,entry_2!C82&amp;"    "&amp;entry_2!D82,IF(entry_2!AC82=5,entry_2!C82&amp;"     "&amp;entry_2!D82,IF(entry_2!AC82=4,entry_2!C82&amp;"      "&amp;entry_2!D82,entry_2!C82&amp;"       "&amp;entry_2!D82)))))))&amp;"("&amp;entry_2!G82&amp;")")</f>
      </c>
      <c r="C77" s="62">
        <f>IF(entry_2!B82="","",ASC(entry_2!E82&amp;" "&amp;entry_2!F82))</f>
      </c>
      <c r="D77" s="63">
        <f>IF(entry_2!B82="","",IF(entry_2!H82="男",1,2))</f>
      </c>
      <c r="E77" s="62">
        <f>IF(entry_2!B82="","",VALUE(MID(A77,5,1)))</f>
      </c>
      <c r="F77" s="62">
        <f>IF(entry_2!B82="","",VALUE(MID(A77,2,6)))</f>
      </c>
      <c r="G77" s="62">
        <f>IF(entry_2!B82="","",VALUE(RIGHT(A77,4)))</f>
      </c>
      <c r="H77" s="64">
        <f>IF(entry_2!I82="","",entry_2!W82&amp;RIGHT(entry_2!X82,LEN(entry_2!X82)-2))</f>
      </c>
      <c r="I77" s="65">
        <f>IF(entry_2!N82="","",entry_2!AA82&amp;RIGHT(entry_2!AB82,LEN(entry_2!AB82)-2))</f>
      </c>
    </row>
    <row r="78" spans="1:9" ht="12.75">
      <c r="A78" s="60">
        <f>IF(entry_2!B83="","",D78*100000000+28000000+entry_2!$AC$5*100+VALUE(RIGHT(entry_2!B83,2)))</f>
      </c>
      <c r="B78" s="61">
        <f>IF(entry_2!B83="","",IF(entry_2!AC83&gt;=10,entry_2!C83&amp;entry_2!D83,IF(entry_2!AC83=9,entry_2!C83&amp;" "&amp;entry_2!D83,IF(entry_2!AC83=8,entry_2!C83&amp;"  "&amp;entry_2!D83,IF(entry_2!AC83=7,entry_2!C83&amp;"   "&amp;entry_2!D83,IF(entry_2!AC83=6,entry_2!C83&amp;"    "&amp;entry_2!D83,IF(entry_2!AC83=5,entry_2!C83&amp;"     "&amp;entry_2!D83,IF(entry_2!AC83=4,entry_2!C83&amp;"      "&amp;entry_2!D83,entry_2!C83&amp;"       "&amp;entry_2!D83)))))))&amp;"("&amp;entry_2!G83&amp;")")</f>
      </c>
      <c r="C78" s="62">
        <f>IF(entry_2!B83="","",ASC(entry_2!E83&amp;" "&amp;entry_2!F83))</f>
      </c>
      <c r="D78" s="63">
        <f>IF(entry_2!B83="","",IF(entry_2!H83="男",1,2))</f>
      </c>
      <c r="E78" s="62">
        <f>IF(entry_2!B83="","",VALUE(MID(A78,5,1)))</f>
      </c>
      <c r="F78" s="62">
        <f>IF(entry_2!B83="","",VALUE(MID(A78,2,6)))</f>
      </c>
      <c r="G78" s="62">
        <f>IF(entry_2!B83="","",VALUE(RIGHT(A78,4)))</f>
      </c>
      <c r="H78" s="64">
        <f>IF(entry_2!I83="","",entry_2!W83&amp;RIGHT(entry_2!X83,LEN(entry_2!X83)-2))</f>
      </c>
      <c r="I78" s="65">
        <f>IF(entry_2!N83="","",entry_2!AA83&amp;RIGHT(entry_2!AB83,LEN(entry_2!AB83)-2))</f>
      </c>
    </row>
    <row r="79" spans="1:9" ht="12.75">
      <c r="A79" s="60">
        <f>IF(entry_2!B84="","",D79*100000000+28000000+entry_2!$AC$5*100+VALUE(RIGHT(entry_2!B84,2)))</f>
      </c>
      <c r="B79" s="61">
        <f>IF(entry_2!B84="","",IF(entry_2!AC84&gt;=10,entry_2!C84&amp;entry_2!D84,IF(entry_2!AC84=9,entry_2!C84&amp;" "&amp;entry_2!D84,IF(entry_2!AC84=8,entry_2!C84&amp;"  "&amp;entry_2!D84,IF(entry_2!AC84=7,entry_2!C84&amp;"   "&amp;entry_2!D84,IF(entry_2!AC84=6,entry_2!C84&amp;"    "&amp;entry_2!D84,IF(entry_2!AC84=5,entry_2!C84&amp;"     "&amp;entry_2!D84,IF(entry_2!AC84=4,entry_2!C84&amp;"      "&amp;entry_2!D84,entry_2!C84&amp;"       "&amp;entry_2!D84)))))))&amp;"("&amp;entry_2!G84&amp;")")</f>
      </c>
      <c r="C79" s="62">
        <f>IF(entry_2!B84="","",ASC(entry_2!E84&amp;" "&amp;entry_2!F84))</f>
      </c>
      <c r="D79" s="63">
        <f>IF(entry_2!B84="","",IF(entry_2!H84="男",1,2))</f>
      </c>
      <c r="E79" s="62">
        <f>IF(entry_2!B84="","",VALUE(MID(A79,5,1)))</f>
      </c>
      <c r="F79" s="62">
        <f>IF(entry_2!B84="","",VALUE(MID(A79,2,6)))</f>
      </c>
      <c r="G79" s="62">
        <f>IF(entry_2!B84="","",VALUE(RIGHT(A79,4)))</f>
      </c>
      <c r="H79" s="64">
        <f>IF(entry_2!I84="","",entry_2!W84&amp;RIGHT(entry_2!X84,LEN(entry_2!X84)-2))</f>
      </c>
      <c r="I79" s="65">
        <f>IF(entry_2!N84="","",entry_2!AA84&amp;RIGHT(entry_2!AB84,LEN(entry_2!AB84)-2))</f>
      </c>
    </row>
    <row r="80" spans="1:9" ht="12.75">
      <c r="A80" s="60">
        <f>IF(entry_2!B85="","",D80*100000000+28000000+entry_2!$AC$5*100+VALUE(RIGHT(entry_2!B85,2)))</f>
      </c>
      <c r="B80" s="61">
        <f>IF(entry_2!B85="","",IF(entry_2!AC85&gt;=10,entry_2!C85&amp;entry_2!D85,IF(entry_2!AC85=9,entry_2!C85&amp;" "&amp;entry_2!D85,IF(entry_2!AC85=8,entry_2!C85&amp;"  "&amp;entry_2!D85,IF(entry_2!AC85=7,entry_2!C85&amp;"   "&amp;entry_2!D85,IF(entry_2!AC85=6,entry_2!C85&amp;"    "&amp;entry_2!D85,IF(entry_2!AC85=5,entry_2!C85&amp;"     "&amp;entry_2!D85,IF(entry_2!AC85=4,entry_2!C85&amp;"      "&amp;entry_2!D85,entry_2!C85&amp;"       "&amp;entry_2!D85)))))))&amp;"("&amp;entry_2!G85&amp;")")</f>
      </c>
      <c r="C80" s="62">
        <f>IF(entry_2!B85="","",ASC(entry_2!E85&amp;" "&amp;entry_2!F85))</f>
      </c>
      <c r="D80" s="63">
        <f>IF(entry_2!B85="","",IF(entry_2!H85="男",1,2))</f>
      </c>
      <c r="E80" s="62">
        <f>IF(entry_2!B85="","",VALUE(MID(A80,5,1)))</f>
      </c>
      <c r="F80" s="62">
        <f>IF(entry_2!B85="","",VALUE(MID(A80,2,6)))</f>
      </c>
      <c r="G80" s="62">
        <f>IF(entry_2!B85="","",VALUE(RIGHT(A80,4)))</f>
      </c>
      <c r="H80" s="64">
        <f>IF(entry_2!I85="","",entry_2!W85&amp;RIGHT(entry_2!X85,LEN(entry_2!X85)-2))</f>
      </c>
      <c r="I80" s="65">
        <f>IF(entry_2!N85="","",entry_2!AA85&amp;RIGHT(entry_2!AB85,LEN(entry_2!AB85)-2))</f>
      </c>
    </row>
    <row r="81" spans="1:9" ht="12.75">
      <c r="A81" s="60">
        <f>IF(entry_2!B86="","",D81*100000000+28000000+entry_2!$AC$5*100+VALUE(RIGHT(entry_2!B86,2)))</f>
      </c>
      <c r="B81" s="61">
        <f>IF(entry_2!B86="","",IF(entry_2!AC86&gt;=10,entry_2!C86&amp;entry_2!D86,IF(entry_2!AC86=9,entry_2!C86&amp;" "&amp;entry_2!D86,IF(entry_2!AC86=8,entry_2!C86&amp;"  "&amp;entry_2!D86,IF(entry_2!AC86=7,entry_2!C86&amp;"   "&amp;entry_2!D86,IF(entry_2!AC86=6,entry_2!C86&amp;"    "&amp;entry_2!D86,IF(entry_2!AC86=5,entry_2!C86&amp;"     "&amp;entry_2!D86,IF(entry_2!AC86=4,entry_2!C86&amp;"      "&amp;entry_2!D86,entry_2!C86&amp;"       "&amp;entry_2!D86)))))))&amp;"("&amp;entry_2!G86&amp;")")</f>
      </c>
      <c r="C81" s="62">
        <f>IF(entry_2!B86="","",ASC(entry_2!E86&amp;" "&amp;entry_2!F86))</f>
      </c>
      <c r="D81" s="63">
        <f>IF(entry_2!B86="","",IF(entry_2!H86="男",1,2))</f>
      </c>
      <c r="E81" s="62">
        <f>IF(entry_2!B86="","",VALUE(MID(A81,5,1)))</f>
      </c>
      <c r="F81" s="62">
        <f>IF(entry_2!B86="","",VALUE(MID(A81,2,6)))</f>
      </c>
      <c r="G81" s="62">
        <f>IF(entry_2!B86="","",VALUE(RIGHT(A81,4)))</f>
      </c>
      <c r="H81" s="64">
        <f>IF(entry_2!I86="","",entry_2!W86&amp;RIGHT(entry_2!X86,LEN(entry_2!X86)-2))</f>
      </c>
      <c r="I81" s="65">
        <f>IF(entry_2!N86="","",entry_2!AA86&amp;RIGHT(entry_2!AB86,LEN(entry_2!AB86)-2))</f>
      </c>
    </row>
    <row r="82" spans="1:9" ht="12.75">
      <c r="A82" s="60">
        <f>IF(entry_2!B87="","",D82*100000000+28000000+entry_2!$AC$5*100+VALUE(RIGHT(entry_2!B87,2)))</f>
      </c>
      <c r="B82" s="61">
        <f>IF(entry_2!B87="","",IF(entry_2!AC87&gt;=10,entry_2!C87&amp;entry_2!D87,IF(entry_2!AC87=9,entry_2!C87&amp;" "&amp;entry_2!D87,IF(entry_2!AC87=8,entry_2!C87&amp;"  "&amp;entry_2!D87,IF(entry_2!AC87=7,entry_2!C87&amp;"   "&amp;entry_2!D87,IF(entry_2!AC87=6,entry_2!C87&amp;"    "&amp;entry_2!D87,IF(entry_2!AC87=5,entry_2!C87&amp;"     "&amp;entry_2!D87,IF(entry_2!AC87=4,entry_2!C87&amp;"      "&amp;entry_2!D87,entry_2!C87&amp;"       "&amp;entry_2!D87)))))))&amp;"("&amp;entry_2!G87&amp;")")</f>
      </c>
      <c r="C82" s="62">
        <f>IF(entry_2!B87="","",ASC(entry_2!E87&amp;" "&amp;entry_2!F87))</f>
      </c>
      <c r="D82" s="63">
        <f>IF(entry_2!B87="","",IF(entry_2!H87="男",1,2))</f>
      </c>
      <c r="E82" s="62">
        <f>IF(entry_2!B87="","",VALUE(MID(A82,5,1)))</f>
      </c>
      <c r="F82" s="62">
        <f>IF(entry_2!B87="","",VALUE(MID(A82,2,6)))</f>
      </c>
      <c r="G82" s="62">
        <f>IF(entry_2!B87="","",VALUE(RIGHT(A82,4)))</f>
      </c>
      <c r="H82" s="64">
        <f>IF(entry_2!I87="","",entry_2!W87&amp;RIGHT(entry_2!X87,LEN(entry_2!X87)-2))</f>
      </c>
      <c r="I82" s="65">
        <f>IF(entry_2!N87="","",entry_2!AA87&amp;RIGHT(entry_2!AB87,LEN(entry_2!AB87)-2))</f>
      </c>
    </row>
    <row r="83" spans="1:9" ht="12.75">
      <c r="A83" s="60">
        <f>IF(entry_2!B88="","",D83*100000000+28000000+entry_2!$AC$5*100+VALUE(RIGHT(entry_2!B88,2)))</f>
      </c>
      <c r="B83" s="61">
        <f>IF(entry_2!B88="","",IF(entry_2!AC88&gt;=10,entry_2!C88&amp;entry_2!D88,IF(entry_2!AC88=9,entry_2!C88&amp;" "&amp;entry_2!D88,IF(entry_2!AC88=8,entry_2!C88&amp;"  "&amp;entry_2!D88,IF(entry_2!AC88=7,entry_2!C88&amp;"   "&amp;entry_2!D88,IF(entry_2!AC88=6,entry_2!C88&amp;"    "&amp;entry_2!D88,IF(entry_2!AC88=5,entry_2!C88&amp;"     "&amp;entry_2!D88,IF(entry_2!AC88=4,entry_2!C88&amp;"      "&amp;entry_2!D88,entry_2!C88&amp;"       "&amp;entry_2!D88)))))))&amp;"("&amp;entry_2!G88&amp;")")</f>
      </c>
      <c r="C83" s="62">
        <f>IF(entry_2!B88="","",ASC(entry_2!E88&amp;" "&amp;entry_2!F88))</f>
      </c>
      <c r="D83" s="63">
        <f>IF(entry_2!B88="","",IF(entry_2!H88="男",1,2))</f>
      </c>
      <c r="E83" s="62">
        <f>IF(entry_2!B88="","",VALUE(MID(A83,5,1)))</f>
      </c>
      <c r="F83" s="62">
        <f>IF(entry_2!B88="","",VALUE(MID(A83,2,6)))</f>
      </c>
      <c r="G83" s="62">
        <f>IF(entry_2!B88="","",VALUE(RIGHT(A83,4)))</f>
      </c>
      <c r="H83" s="64">
        <f>IF(entry_2!I88="","",entry_2!W88&amp;RIGHT(entry_2!X88,LEN(entry_2!X88)-2))</f>
      </c>
      <c r="I83" s="65">
        <f>IF(entry_2!N88="","",entry_2!AA88&amp;RIGHT(entry_2!AB88,LEN(entry_2!AB88)-2))</f>
      </c>
    </row>
    <row r="84" spans="1:9" ht="12.75">
      <c r="A84" s="60">
        <f>IF(entry_2!B89="","",D84*100000000+28000000+entry_2!$AC$5*100+VALUE(RIGHT(entry_2!B89,2)))</f>
      </c>
      <c r="B84" s="61">
        <f>IF(entry_2!B89="","",IF(entry_2!AC89&gt;=10,entry_2!C89&amp;entry_2!D89,IF(entry_2!AC89=9,entry_2!C89&amp;" "&amp;entry_2!D89,IF(entry_2!AC89=8,entry_2!C89&amp;"  "&amp;entry_2!D89,IF(entry_2!AC89=7,entry_2!C89&amp;"   "&amp;entry_2!D89,IF(entry_2!AC89=6,entry_2!C89&amp;"    "&amp;entry_2!D89,IF(entry_2!AC89=5,entry_2!C89&amp;"     "&amp;entry_2!D89,IF(entry_2!AC89=4,entry_2!C89&amp;"      "&amp;entry_2!D89,entry_2!C89&amp;"       "&amp;entry_2!D89)))))))&amp;"("&amp;entry_2!G89&amp;")")</f>
      </c>
      <c r="C84" s="62">
        <f>IF(entry_2!B89="","",ASC(entry_2!E89&amp;" "&amp;entry_2!F89))</f>
      </c>
      <c r="D84" s="63">
        <f>IF(entry_2!B89="","",IF(entry_2!H89="男",1,2))</f>
      </c>
      <c r="E84" s="62">
        <f>IF(entry_2!B89="","",VALUE(MID(A84,5,1)))</f>
      </c>
      <c r="F84" s="62">
        <f>IF(entry_2!B89="","",VALUE(MID(A84,2,6)))</f>
      </c>
      <c r="G84" s="62">
        <f>IF(entry_2!B89="","",VALUE(RIGHT(A84,4)))</f>
      </c>
      <c r="H84" s="64">
        <f>IF(entry_2!I89="","",entry_2!W89&amp;RIGHT(entry_2!X89,LEN(entry_2!X89)-2))</f>
      </c>
      <c r="I84" s="65">
        <f>IF(entry_2!N89="","",entry_2!AA89&amp;RIGHT(entry_2!AB89,LEN(entry_2!AB89)-2))</f>
      </c>
    </row>
    <row r="85" spans="1:9" ht="12.75">
      <c r="A85" s="60">
        <f>IF(entry_2!B90="","",D85*100000000+28000000+entry_2!$AC$5*100+VALUE(RIGHT(entry_2!B90,2)))</f>
      </c>
      <c r="B85" s="61">
        <f>IF(entry_2!B90="","",IF(entry_2!AC90&gt;=10,entry_2!C90&amp;entry_2!D90,IF(entry_2!AC90=9,entry_2!C90&amp;" "&amp;entry_2!D90,IF(entry_2!AC90=8,entry_2!C90&amp;"  "&amp;entry_2!D90,IF(entry_2!AC90=7,entry_2!C90&amp;"   "&amp;entry_2!D90,IF(entry_2!AC90=6,entry_2!C90&amp;"    "&amp;entry_2!D90,IF(entry_2!AC90=5,entry_2!C90&amp;"     "&amp;entry_2!D90,IF(entry_2!AC90=4,entry_2!C90&amp;"      "&amp;entry_2!D90,entry_2!C90&amp;"       "&amp;entry_2!D90)))))))&amp;"("&amp;entry_2!G90&amp;")")</f>
      </c>
      <c r="C85" s="62">
        <f>IF(entry_2!B90="","",ASC(entry_2!E90&amp;" "&amp;entry_2!F90))</f>
      </c>
      <c r="D85" s="63">
        <f>IF(entry_2!B90="","",IF(entry_2!H90="男",1,2))</f>
      </c>
      <c r="E85" s="62">
        <f>IF(entry_2!B90="","",VALUE(MID(A85,5,1)))</f>
      </c>
      <c r="F85" s="62">
        <f>IF(entry_2!B90="","",VALUE(MID(A85,2,6)))</f>
      </c>
      <c r="G85" s="62">
        <f>IF(entry_2!B90="","",VALUE(RIGHT(A85,4)))</f>
      </c>
      <c r="H85" s="64">
        <f>IF(entry_2!I90="","",entry_2!W90&amp;RIGHT(entry_2!X90,LEN(entry_2!X90)-2))</f>
      </c>
      <c r="I85" s="65">
        <f>IF(entry_2!N90="","",entry_2!AA90&amp;RIGHT(entry_2!AB90,LEN(entry_2!AB90)-2))</f>
      </c>
    </row>
    <row r="86" spans="1:9" ht="12.75">
      <c r="A86" s="60">
        <f>IF(entry_2!B91="","",D86*100000000+28000000+entry_2!$AC$5*100+VALUE(RIGHT(entry_2!B91,2)))</f>
      </c>
      <c r="B86" s="61">
        <f>IF(entry_2!B91="","",IF(entry_2!AC91&gt;=10,entry_2!C91&amp;entry_2!D91,IF(entry_2!AC91=9,entry_2!C91&amp;" "&amp;entry_2!D91,IF(entry_2!AC91=8,entry_2!C91&amp;"  "&amp;entry_2!D91,IF(entry_2!AC91=7,entry_2!C91&amp;"   "&amp;entry_2!D91,IF(entry_2!AC91=6,entry_2!C91&amp;"    "&amp;entry_2!D91,IF(entry_2!AC91=5,entry_2!C91&amp;"     "&amp;entry_2!D91,IF(entry_2!AC91=4,entry_2!C91&amp;"      "&amp;entry_2!D91,entry_2!C91&amp;"       "&amp;entry_2!D91)))))))&amp;"("&amp;entry_2!G91&amp;")")</f>
      </c>
      <c r="C86" s="62">
        <f>IF(entry_2!B91="","",ASC(entry_2!E91&amp;" "&amp;entry_2!F91))</f>
      </c>
      <c r="D86" s="63">
        <f>IF(entry_2!B91="","",IF(entry_2!H91="男",1,2))</f>
      </c>
      <c r="E86" s="62">
        <f>IF(entry_2!B91="","",VALUE(MID(A86,5,1)))</f>
      </c>
      <c r="F86" s="62">
        <f>IF(entry_2!B91="","",VALUE(MID(A86,2,6)))</f>
      </c>
      <c r="G86" s="62">
        <f>IF(entry_2!B91="","",VALUE(RIGHT(A86,4)))</f>
      </c>
      <c r="H86" s="64">
        <f>IF(entry_2!I91="","",entry_2!W91&amp;RIGHT(entry_2!X91,LEN(entry_2!X91)-2))</f>
      </c>
      <c r="I86" s="65">
        <f>IF(entry_2!N91="","",entry_2!AA91&amp;RIGHT(entry_2!AB91,LEN(entry_2!AB91)-2))</f>
      </c>
    </row>
    <row r="87" spans="1:9" ht="12.75">
      <c r="A87" s="60">
        <f>IF(entry_2!B92="","",D87*100000000+28000000+entry_2!$AC$5*100+VALUE(RIGHT(entry_2!B92,2)))</f>
      </c>
      <c r="B87" s="61">
        <f>IF(entry_2!B92="","",IF(entry_2!AC92&gt;=10,entry_2!C92&amp;entry_2!D92,IF(entry_2!AC92=9,entry_2!C92&amp;" "&amp;entry_2!D92,IF(entry_2!AC92=8,entry_2!C92&amp;"  "&amp;entry_2!D92,IF(entry_2!AC92=7,entry_2!C92&amp;"   "&amp;entry_2!D92,IF(entry_2!AC92=6,entry_2!C92&amp;"    "&amp;entry_2!D92,IF(entry_2!AC92=5,entry_2!C92&amp;"     "&amp;entry_2!D92,IF(entry_2!AC92=4,entry_2!C92&amp;"      "&amp;entry_2!D92,entry_2!C92&amp;"       "&amp;entry_2!D92)))))))&amp;"("&amp;entry_2!G92&amp;")")</f>
      </c>
      <c r="C87" s="62">
        <f>IF(entry_2!B92="","",ASC(entry_2!E92&amp;" "&amp;entry_2!F92))</f>
      </c>
      <c r="D87" s="63">
        <f>IF(entry_2!B92="","",IF(entry_2!H92="男",1,2))</f>
      </c>
      <c r="E87" s="62">
        <f>IF(entry_2!B92="","",VALUE(MID(A87,5,1)))</f>
      </c>
      <c r="F87" s="62">
        <f>IF(entry_2!B92="","",VALUE(MID(A87,2,6)))</f>
      </c>
      <c r="G87" s="62">
        <f>IF(entry_2!B92="","",VALUE(RIGHT(A87,4)))</f>
      </c>
      <c r="H87" s="64">
        <f>IF(entry_2!I92="","",entry_2!W92&amp;RIGHT(entry_2!X92,LEN(entry_2!X92)-2))</f>
      </c>
      <c r="I87" s="65">
        <f>IF(entry_2!N92="","",entry_2!AA92&amp;RIGHT(entry_2!AB92,LEN(entry_2!AB92)-2))</f>
      </c>
    </row>
    <row r="88" spans="1:9" ht="12.75">
      <c r="A88" s="60">
        <f>IF(entry_2!B93="","",D88*100000000+28000000+entry_2!$AC$5*100+VALUE(RIGHT(entry_2!B93,2)))</f>
      </c>
      <c r="B88" s="61">
        <f>IF(entry_2!B93="","",IF(entry_2!AC93&gt;=10,entry_2!C93&amp;entry_2!D93,IF(entry_2!AC93=9,entry_2!C93&amp;" "&amp;entry_2!D93,IF(entry_2!AC93=8,entry_2!C93&amp;"  "&amp;entry_2!D93,IF(entry_2!AC93=7,entry_2!C93&amp;"   "&amp;entry_2!D93,IF(entry_2!AC93=6,entry_2!C93&amp;"    "&amp;entry_2!D93,IF(entry_2!AC93=5,entry_2!C93&amp;"     "&amp;entry_2!D93,IF(entry_2!AC93=4,entry_2!C93&amp;"      "&amp;entry_2!D93,entry_2!C93&amp;"       "&amp;entry_2!D93)))))))&amp;"("&amp;entry_2!G93&amp;")")</f>
      </c>
      <c r="C88" s="62">
        <f>IF(entry_2!B93="","",ASC(entry_2!E93&amp;" "&amp;entry_2!F93))</f>
      </c>
      <c r="D88" s="63">
        <f>IF(entry_2!B93="","",IF(entry_2!H93="男",1,2))</f>
      </c>
      <c r="E88" s="62">
        <f>IF(entry_2!B93="","",VALUE(MID(A88,5,1)))</f>
      </c>
      <c r="F88" s="62">
        <f>IF(entry_2!B93="","",VALUE(MID(A88,2,6)))</f>
      </c>
      <c r="G88" s="62">
        <f>IF(entry_2!B93="","",VALUE(RIGHT(A88,4)))</f>
      </c>
      <c r="H88" s="64">
        <f>IF(entry_2!I93="","",entry_2!W93&amp;RIGHT(entry_2!X93,LEN(entry_2!X93)-2))</f>
      </c>
      <c r="I88" s="65">
        <f>IF(entry_2!N93="","",entry_2!AA93&amp;RIGHT(entry_2!AB93,LEN(entry_2!AB93)-2))</f>
      </c>
    </row>
    <row r="89" spans="1:9" ht="12.75">
      <c r="A89" s="60">
        <f>IF(entry_2!B94="","",D89*100000000+28000000+entry_2!$AC$5*100+VALUE(RIGHT(entry_2!B94,2)))</f>
      </c>
      <c r="B89" s="61">
        <f>IF(entry_2!B94="","",IF(entry_2!AC94&gt;=10,entry_2!C94&amp;entry_2!D94,IF(entry_2!AC94=9,entry_2!C94&amp;" "&amp;entry_2!D94,IF(entry_2!AC94=8,entry_2!C94&amp;"  "&amp;entry_2!D94,IF(entry_2!AC94=7,entry_2!C94&amp;"   "&amp;entry_2!D94,IF(entry_2!AC94=6,entry_2!C94&amp;"    "&amp;entry_2!D94,IF(entry_2!AC94=5,entry_2!C94&amp;"     "&amp;entry_2!D94,IF(entry_2!AC94=4,entry_2!C94&amp;"      "&amp;entry_2!D94,entry_2!C94&amp;"       "&amp;entry_2!D94)))))))&amp;"("&amp;entry_2!G94&amp;")")</f>
      </c>
      <c r="C89" s="62">
        <f>IF(entry_2!B94="","",ASC(entry_2!E94&amp;" "&amp;entry_2!F94))</f>
      </c>
      <c r="D89" s="63">
        <f>IF(entry_2!B94="","",IF(entry_2!H94="男",1,2))</f>
      </c>
      <c r="E89" s="62">
        <f>IF(entry_2!B94="","",VALUE(MID(A89,5,1)))</f>
      </c>
      <c r="F89" s="62">
        <f>IF(entry_2!B94="","",VALUE(MID(A89,2,6)))</f>
      </c>
      <c r="G89" s="62">
        <f>IF(entry_2!B94="","",VALUE(RIGHT(A89,4)))</f>
      </c>
      <c r="H89" s="64">
        <f>IF(entry_2!I94="","",entry_2!W94&amp;RIGHT(entry_2!X94,LEN(entry_2!X94)-2))</f>
      </c>
      <c r="I89" s="65">
        <f>IF(entry_2!N94="","",entry_2!AA94&amp;RIGHT(entry_2!AB94,LEN(entry_2!AB94)-2))</f>
      </c>
    </row>
    <row r="90" spans="1:9" ht="12.75">
      <c r="A90" s="60">
        <f>IF(entry_2!B95="","",D90*100000000+28000000+entry_2!$AC$5*100+VALUE(RIGHT(entry_2!B95,2)))</f>
      </c>
      <c r="B90" s="61">
        <f>IF(entry_2!B95="","",IF(entry_2!AC95&gt;=10,entry_2!C95&amp;entry_2!D95,IF(entry_2!AC95=9,entry_2!C95&amp;" "&amp;entry_2!D95,IF(entry_2!AC95=8,entry_2!C95&amp;"  "&amp;entry_2!D95,IF(entry_2!AC95=7,entry_2!C95&amp;"   "&amp;entry_2!D95,IF(entry_2!AC95=6,entry_2!C95&amp;"    "&amp;entry_2!D95,IF(entry_2!AC95=5,entry_2!C95&amp;"     "&amp;entry_2!D95,IF(entry_2!AC95=4,entry_2!C95&amp;"      "&amp;entry_2!D95,entry_2!C95&amp;"       "&amp;entry_2!D95)))))))&amp;"("&amp;entry_2!G95&amp;")")</f>
      </c>
      <c r="C90" s="62">
        <f>IF(entry_2!B95="","",ASC(entry_2!E95&amp;" "&amp;entry_2!F95))</f>
      </c>
      <c r="D90" s="63">
        <f>IF(entry_2!B95="","",IF(entry_2!H95="男",1,2))</f>
      </c>
      <c r="E90" s="62">
        <f>IF(entry_2!B95="","",VALUE(MID(A90,5,1)))</f>
      </c>
      <c r="F90" s="62">
        <f>IF(entry_2!B95="","",VALUE(MID(A90,2,6)))</f>
      </c>
      <c r="G90" s="62">
        <f>IF(entry_2!B95="","",VALUE(RIGHT(A90,4)))</f>
      </c>
      <c r="H90" s="64">
        <f>IF(entry_2!I95="","",entry_2!W95&amp;RIGHT(entry_2!X95,LEN(entry_2!X95)-2))</f>
      </c>
      <c r="I90" s="65">
        <f>IF(entry_2!N95="","",entry_2!AA95&amp;RIGHT(entry_2!AB95,LEN(entry_2!AB95)-2))</f>
      </c>
    </row>
    <row r="91" spans="1:9" ht="12.75">
      <c r="A91" s="60">
        <f>IF(entry_2!B96="","",D91*100000000+28000000+entry_2!$AC$5*100+VALUE(RIGHT(entry_2!B96,2)))</f>
      </c>
      <c r="B91" s="61">
        <f>IF(entry_2!B96="","",IF(entry_2!AC96&gt;=10,entry_2!C96&amp;entry_2!D96,IF(entry_2!AC96=9,entry_2!C96&amp;" "&amp;entry_2!D96,IF(entry_2!AC96=8,entry_2!C96&amp;"  "&amp;entry_2!D96,IF(entry_2!AC96=7,entry_2!C96&amp;"   "&amp;entry_2!D96,IF(entry_2!AC96=6,entry_2!C96&amp;"    "&amp;entry_2!D96,IF(entry_2!AC96=5,entry_2!C96&amp;"     "&amp;entry_2!D96,IF(entry_2!AC96=4,entry_2!C96&amp;"      "&amp;entry_2!D96,entry_2!C96&amp;"       "&amp;entry_2!D96)))))))&amp;"("&amp;entry_2!G96&amp;")")</f>
      </c>
      <c r="C91" s="62">
        <f>IF(entry_2!B96="","",ASC(entry_2!E96&amp;" "&amp;entry_2!F96))</f>
      </c>
      <c r="D91" s="63">
        <f>IF(entry_2!B96="","",IF(entry_2!H96="男",1,2))</f>
      </c>
      <c r="E91" s="62">
        <f>IF(entry_2!B96="","",VALUE(MID(A91,5,1)))</f>
      </c>
      <c r="F91" s="62">
        <f>IF(entry_2!B96="","",VALUE(MID(A91,2,6)))</f>
      </c>
      <c r="G91" s="62">
        <f>IF(entry_2!B96="","",VALUE(RIGHT(A91,4)))</f>
      </c>
      <c r="H91" s="64">
        <f>IF(entry_2!I96="","",entry_2!W96&amp;RIGHT(entry_2!X96,LEN(entry_2!X96)-2))</f>
      </c>
      <c r="I91" s="65">
        <f>IF(entry_2!N96="","",entry_2!AA96&amp;RIGHT(entry_2!AB96,LEN(entry_2!AB96)-2))</f>
      </c>
    </row>
    <row r="92" spans="1:9" ht="12.75">
      <c r="A92" s="60">
        <f>IF(entry_2!B97="","",D92*100000000+28000000+entry_2!$AC$5*100+VALUE(RIGHT(entry_2!B97,2)))</f>
      </c>
      <c r="B92" s="61">
        <f>IF(entry_2!B97="","",IF(entry_2!AC97&gt;=10,entry_2!C97&amp;entry_2!D97,IF(entry_2!AC97=9,entry_2!C97&amp;" "&amp;entry_2!D97,IF(entry_2!AC97=8,entry_2!C97&amp;"  "&amp;entry_2!D97,IF(entry_2!AC97=7,entry_2!C97&amp;"   "&amp;entry_2!D97,IF(entry_2!AC97=6,entry_2!C97&amp;"    "&amp;entry_2!D97,IF(entry_2!AC97=5,entry_2!C97&amp;"     "&amp;entry_2!D97,IF(entry_2!AC97=4,entry_2!C97&amp;"      "&amp;entry_2!D97,entry_2!C97&amp;"       "&amp;entry_2!D97)))))))&amp;"("&amp;entry_2!G97&amp;")")</f>
      </c>
      <c r="C92" s="62">
        <f>IF(entry_2!B97="","",ASC(entry_2!E97&amp;" "&amp;entry_2!F97))</f>
      </c>
      <c r="D92" s="63">
        <f>IF(entry_2!B97="","",IF(entry_2!H97="男",1,2))</f>
      </c>
      <c r="E92" s="62">
        <f>IF(entry_2!B97="","",VALUE(MID(A92,5,1)))</f>
      </c>
      <c r="F92" s="62">
        <f>IF(entry_2!B97="","",VALUE(MID(A92,2,6)))</f>
      </c>
      <c r="G92" s="62">
        <f>IF(entry_2!B97="","",VALUE(RIGHT(A92,4)))</f>
      </c>
      <c r="H92" s="64">
        <f>IF(entry_2!I97="","",entry_2!W97&amp;RIGHT(entry_2!X97,LEN(entry_2!X97)-2))</f>
      </c>
      <c r="I92" s="65">
        <f>IF(entry_2!N97="","",entry_2!AA97&amp;RIGHT(entry_2!AB97,LEN(entry_2!AB97)-2))</f>
      </c>
    </row>
    <row r="93" spans="1:9" ht="12.75">
      <c r="A93" s="60">
        <f>IF(entry_2!B98="","",D93*100000000+28000000+entry_2!$AC$5*100+VALUE(RIGHT(entry_2!B98,2)))</f>
      </c>
      <c r="B93" s="61">
        <f>IF(entry_2!B98="","",IF(entry_2!AC98&gt;=10,entry_2!C98&amp;entry_2!D98,IF(entry_2!AC98=9,entry_2!C98&amp;" "&amp;entry_2!D98,IF(entry_2!AC98=8,entry_2!C98&amp;"  "&amp;entry_2!D98,IF(entry_2!AC98=7,entry_2!C98&amp;"   "&amp;entry_2!D98,IF(entry_2!AC98=6,entry_2!C98&amp;"    "&amp;entry_2!D98,IF(entry_2!AC98=5,entry_2!C98&amp;"     "&amp;entry_2!D98,IF(entry_2!AC98=4,entry_2!C98&amp;"      "&amp;entry_2!D98,entry_2!C98&amp;"       "&amp;entry_2!D98)))))))&amp;"("&amp;entry_2!G98&amp;")")</f>
      </c>
      <c r="C93" s="62">
        <f>IF(entry_2!B98="","",ASC(entry_2!E98&amp;" "&amp;entry_2!F98))</f>
      </c>
      <c r="D93" s="63">
        <f>IF(entry_2!B98="","",IF(entry_2!H98="男",1,2))</f>
      </c>
      <c r="E93" s="62">
        <f>IF(entry_2!B98="","",VALUE(MID(A93,5,1)))</f>
      </c>
      <c r="F93" s="62">
        <f>IF(entry_2!B98="","",VALUE(MID(A93,2,6)))</f>
      </c>
      <c r="G93" s="62">
        <f>IF(entry_2!B98="","",VALUE(RIGHT(A93,4)))</f>
      </c>
      <c r="H93" s="64">
        <f>IF(entry_2!I98="","",entry_2!W98&amp;RIGHT(entry_2!X98,LEN(entry_2!X98)-2))</f>
      </c>
      <c r="I93" s="65">
        <f>IF(entry_2!N98="","",entry_2!AA98&amp;RIGHT(entry_2!AB98,LEN(entry_2!AB98)-2))</f>
      </c>
    </row>
    <row r="94" spans="1:9" ht="12.75">
      <c r="A94" s="60">
        <f>IF(entry_2!B99="","",D94*100000000+28000000+entry_2!$AC$5*100+VALUE(RIGHT(entry_2!B99,2)))</f>
      </c>
      <c r="B94" s="61">
        <f>IF(entry_2!B99="","",IF(entry_2!AC99&gt;=10,entry_2!C99&amp;entry_2!D99,IF(entry_2!AC99=9,entry_2!C99&amp;" "&amp;entry_2!D99,IF(entry_2!AC99=8,entry_2!C99&amp;"  "&amp;entry_2!D99,IF(entry_2!AC99=7,entry_2!C99&amp;"   "&amp;entry_2!D99,IF(entry_2!AC99=6,entry_2!C99&amp;"    "&amp;entry_2!D99,IF(entry_2!AC99=5,entry_2!C99&amp;"     "&amp;entry_2!D99,IF(entry_2!AC99=4,entry_2!C99&amp;"      "&amp;entry_2!D99,entry_2!C99&amp;"       "&amp;entry_2!D99)))))))&amp;"("&amp;entry_2!G99&amp;")")</f>
      </c>
      <c r="C94" s="62">
        <f>IF(entry_2!B99="","",ASC(entry_2!E99&amp;" "&amp;entry_2!F99))</f>
      </c>
      <c r="D94" s="63">
        <f>IF(entry_2!B99="","",IF(entry_2!H99="男",1,2))</f>
      </c>
      <c r="E94" s="62">
        <f>IF(entry_2!B99="","",VALUE(MID(A94,5,1)))</f>
      </c>
      <c r="F94" s="62">
        <f>IF(entry_2!B99="","",VALUE(MID(A94,2,6)))</f>
      </c>
      <c r="G94" s="62">
        <f>IF(entry_2!B99="","",VALUE(RIGHT(A94,4)))</f>
      </c>
      <c r="H94" s="64">
        <f>IF(entry_2!I99="","",entry_2!W99&amp;RIGHT(entry_2!X99,LEN(entry_2!X99)-2))</f>
      </c>
      <c r="I94" s="65">
        <f>IF(entry_2!N99="","",entry_2!AA99&amp;RIGHT(entry_2!AB99,LEN(entry_2!AB99)-2))</f>
      </c>
    </row>
    <row r="95" spans="1:9" ht="12.75">
      <c r="A95" s="60">
        <f>IF(entry_2!B100="","",D95*100000000+28000000+entry_2!$AC$5*100+VALUE(RIGHT(entry_2!B100,2)))</f>
      </c>
      <c r="B95" s="61">
        <f>IF(entry_2!B100="","",IF(entry_2!AC100&gt;=10,entry_2!C100&amp;entry_2!D100,IF(entry_2!AC100=9,entry_2!C100&amp;" "&amp;entry_2!D100,IF(entry_2!AC100=8,entry_2!C100&amp;"  "&amp;entry_2!D100,IF(entry_2!AC100=7,entry_2!C100&amp;"   "&amp;entry_2!D100,IF(entry_2!AC100=6,entry_2!C100&amp;"    "&amp;entry_2!D100,IF(entry_2!AC100=5,entry_2!C100&amp;"     "&amp;entry_2!D100,IF(entry_2!AC100=4,entry_2!C100&amp;"      "&amp;entry_2!D100,entry_2!C100&amp;"       "&amp;entry_2!D100)))))))&amp;"("&amp;entry_2!G100&amp;")")</f>
      </c>
      <c r="C95" s="62">
        <f>IF(entry_2!B100="","",ASC(entry_2!E100&amp;" "&amp;entry_2!F100))</f>
      </c>
      <c r="D95" s="63">
        <f>IF(entry_2!B100="","",IF(entry_2!H100="男",1,2))</f>
      </c>
      <c r="E95" s="62">
        <f>IF(entry_2!B100="","",VALUE(MID(A95,5,1)))</f>
      </c>
      <c r="F95" s="62">
        <f>IF(entry_2!B100="","",VALUE(MID(A95,2,6)))</f>
      </c>
      <c r="G95" s="62">
        <f>IF(entry_2!B100="","",VALUE(RIGHT(A95,4)))</f>
      </c>
      <c r="H95" s="64">
        <f>IF(entry_2!I100="","",entry_2!W100&amp;RIGHT(entry_2!X100,LEN(entry_2!X100)-2))</f>
      </c>
      <c r="I95" s="65">
        <f>IF(entry_2!N100="","",entry_2!AA100&amp;RIGHT(entry_2!AB100,LEN(entry_2!AB100)-2))</f>
      </c>
    </row>
    <row r="96" spans="1:9" ht="12.75">
      <c r="A96" s="60">
        <f>IF(entry_2!B101="","",D96*100000000+28000000+entry_2!$AC$5*100+VALUE(RIGHT(entry_2!B101,2)))</f>
      </c>
      <c r="B96" s="61">
        <f>IF(entry_2!B101="","",IF(entry_2!AC101&gt;=10,entry_2!C101&amp;entry_2!D101,IF(entry_2!AC101=9,entry_2!C101&amp;" "&amp;entry_2!D101,IF(entry_2!AC101=8,entry_2!C101&amp;"  "&amp;entry_2!D101,IF(entry_2!AC101=7,entry_2!C101&amp;"   "&amp;entry_2!D101,IF(entry_2!AC101=6,entry_2!C101&amp;"    "&amp;entry_2!D101,IF(entry_2!AC101=5,entry_2!C101&amp;"     "&amp;entry_2!D101,IF(entry_2!AC101=4,entry_2!C101&amp;"      "&amp;entry_2!D101,entry_2!C101&amp;"       "&amp;entry_2!D101)))))))&amp;"("&amp;entry_2!G101&amp;")")</f>
      </c>
      <c r="C96" s="62">
        <f>IF(entry_2!B101="","",ASC(entry_2!E101&amp;" "&amp;entry_2!F101))</f>
      </c>
      <c r="D96" s="63">
        <f>IF(entry_2!B101="","",IF(entry_2!H101="男",1,2))</f>
      </c>
      <c r="E96" s="62">
        <f>IF(entry_2!B101="","",VALUE(MID(A96,5,1)))</f>
      </c>
      <c r="F96" s="62">
        <f>IF(entry_2!B101="","",VALUE(MID(A96,2,6)))</f>
      </c>
      <c r="G96" s="62">
        <f>IF(entry_2!B101="","",VALUE(RIGHT(A96,4)))</f>
      </c>
      <c r="H96" s="64">
        <f>IF(entry_2!I101="","",entry_2!W101&amp;RIGHT(entry_2!X101,LEN(entry_2!X101)-2))</f>
      </c>
      <c r="I96" s="65">
        <f>IF(entry_2!N101="","",entry_2!AA101&amp;RIGHT(entry_2!AB101,LEN(entry_2!AB101)-2))</f>
      </c>
    </row>
    <row r="97" spans="1:9" ht="12.75">
      <c r="A97" s="60">
        <f>IF(entry_2!B102="","",D97*100000000+28000000+entry_2!$AC$5*100+VALUE(RIGHT(entry_2!B102,2)))</f>
      </c>
      <c r="B97" s="61">
        <f>IF(entry_2!B102="","",IF(entry_2!AC102&gt;=10,entry_2!C102&amp;entry_2!D102,IF(entry_2!AC102=9,entry_2!C102&amp;" "&amp;entry_2!D102,IF(entry_2!AC102=8,entry_2!C102&amp;"  "&amp;entry_2!D102,IF(entry_2!AC102=7,entry_2!C102&amp;"   "&amp;entry_2!D102,IF(entry_2!AC102=6,entry_2!C102&amp;"    "&amp;entry_2!D102,IF(entry_2!AC102=5,entry_2!C102&amp;"     "&amp;entry_2!D102,IF(entry_2!AC102=4,entry_2!C102&amp;"      "&amp;entry_2!D102,entry_2!C102&amp;"       "&amp;entry_2!D102)))))))&amp;"("&amp;entry_2!G102&amp;")")</f>
      </c>
      <c r="C97" s="62">
        <f>IF(entry_2!B102="","",ASC(entry_2!E102&amp;" "&amp;entry_2!F102))</f>
      </c>
      <c r="D97" s="63">
        <f>IF(entry_2!B102="","",IF(entry_2!H102="男",1,2))</f>
      </c>
      <c r="E97" s="62">
        <f>IF(entry_2!B102="","",VALUE(MID(A97,5,1)))</f>
      </c>
      <c r="F97" s="62">
        <f>IF(entry_2!B102="","",VALUE(MID(A97,2,6)))</f>
      </c>
      <c r="G97" s="62">
        <f>IF(entry_2!B102="","",VALUE(RIGHT(A97,4)))</f>
      </c>
      <c r="H97" s="64">
        <f>IF(entry_2!I102="","",entry_2!W102&amp;RIGHT(entry_2!X102,LEN(entry_2!X102)-2))</f>
      </c>
      <c r="I97" s="65">
        <f>IF(entry_2!N102="","",entry_2!AA102&amp;RIGHT(entry_2!AB102,LEN(entry_2!AB102)-2))</f>
      </c>
    </row>
    <row r="98" spans="1:9" ht="12.75">
      <c r="A98" s="60">
        <f>IF(entry_2!B103="","",D98*100000000+28000000+entry_2!$AC$5*100+VALUE(RIGHT(entry_2!B103,2)))</f>
      </c>
      <c r="B98" s="61">
        <f>IF(entry_2!B103="","",IF(entry_2!AC103&gt;=10,entry_2!C103&amp;entry_2!D103,IF(entry_2!AC103=9,entry_2!C103&amp;" "&amp;entry_2!D103,IF(entry_2!AC103=8,entry_2!C103&amp;"  "&amp;entry_2!D103,IF(entry_2!AC103=7,entry_2!C103&amp;"   "&amp;entry_2!D103,IF(entry_2!AC103=6,entry_2!C103&amp;"    "&amp;entry_2!D103,IF(entry_2!AC103=5,entry_2!C103&amp;"     "&amp;entry_2!D103,IF(entry_2!AC103=4,entry_2!C103&amp;"      "&amp;entry_2!D103,entry_2!C103&amp;"       "&amp;entry_2!D103)))))))&amp;"("&amp;entry_2!G103&amp;")")</f>
      </c>
      <c r="C98" s="62">
        <f>IF(entry_2!B103="","",ASC(entry_2!E103&amp;" "&amp;entry_2!F103))</f>
      </c>
      <c r="D98" s="63">
        <f>IF(entry_2!B103="","",IF(entry_2!H103="男",1,2))</f>
      </c>
      <c r="E98" s="62">
        <f>IF(entry_2!B103="","",VALUE(MID(A98,5,1)))</f>
      </c>
      <c r="F98" s="62">
        <f>IF(entry_2!B103="","",VALUE(MID(A98,2,6)))</f>
      </c>
      <c r="G98" s="62">
        <f>IF(entry_2!B103="","",VALUE(RIGHT(A98,4)))</f>
      </c>
      <c r="H98" s="64">
        <f>IF(entry_2!I103="","",entry_2!W103&amp;RIGHT(entry_2!X103,LEN(entry_2!X103)-2))</f>
      </c>
      <c r="I98" s="65">
        <f>IF(entry_2!N103="","",entry_2!AA103&amp;RIGHT(entry_2!AB103,LEN(entry_2!AB103)-2))</f>
      </c>
    </row>
    <row r="99" spans="1:9" ht="12.75">
      <c r="A99" s="60">
        <f>IF(entry_2!B104="","",D99*100000000+28000000+entry_2!$AC$5*100+VALUE(RIGHT(entry_2!B104,2)))</f>
      </c>
      <c r="B99" s="61">
        <f>IF(entry_2!B104="","",IF(entry_2!AC104&gt;=10,entry_2!C104&amp;entry_2!D104,IF(entry_2!AC104=9,entry_2!C104&amp;" "&amp;entry_2!D104,IF(entry_2!AC104=8,entry_2!C104&amp;"  "&amp;entry_2!D104,IF(entry_2!AC104=7,entry_2!C104&amp;"   "&amp;entry_2!D104,IF(entry_2!AC104=6,entry_2!C104&amp;"    "&amp;entry_2!D104,IF(entry_2!AC104=5,entry_2!C104&amp;"     "&amp;entry_2!D104,IF(entry_2!AC104=4,entry_2!C104&amp;"      "&amp;entry_2!D104,entry_2!C104&amp;"       "&amp;entry_2!D104)))))))&amp;"("&amp;entry_2!G104&amp;")")</f>
      </c>
      <c r="C99" s="62">
        <f>IF(entry_2!B104="","",ASC(entry_2!E104&amp;" "&amp;entry_2!F104))</f>
      </c>
      <c r="D99" s="63">
        <f>IF(entry_2!B104="","",IF(entry_2!H104="男",1,2))</f>
      </c>
      <c r="E99" s="62">
        <f>IF(entry_2!B104="","",VALUE(MID(A99,5,1)))</f>
      </c>
      <c r="F99" s="62">
        <f>IF(entry_2!B104="","",VALUE(MID(A99,2,6)))</f>
      </c>
      <c r="G99" s="62">
        <f>IF(entry_2!B104="","",VALUE(RIGHT(A99,4)))</f>
      </c>
      <c r="H99" s="64">
        <f>IF(entry_2!I104="","",entry_2!W104&amp;RIGHT(entry_2!X104,LEN(entry_2!X104)-2))</f>
      </c>
      <c r="I99" s="65">
        <f>IF(entry_2!N104="","",entry_2!AA104&amp;RIGHT(entry_2!AB104,LEN(entry_2!AB104)-2))</f>
      </c>
    </row>
    <row r="100" spans="1:9" ht="12.75">
      <c r="A100" s="60">
        <f>IF(entry_2!B105="","",D100*100000000+28000000+entry_2!$AC$5*100+VALUE(RIGHT(entry_2!B105,2)))</f>
      </c>
      <c r="B100" s="61">
        <f>IF(entry_2!B105="","",IF(entry_2!AC105&gt;=10,entry_2!C105&amp;entry_2!D105,IF(entry_2!AC105=9,entry_2!C105&amp;" "&amp;entry_2!D105,IF(entry_2!AC105=8,entry_2!C105&amp;"  "&amp;entry_2!D105,IF(entry_2!AC105=7,entry_2!C105&amp;"   "&amp;entry_2!D105,IF(entry_2!AC105=6,entry_2!C105&amp;"    "&amp;entry_2!D105,IF(entry_2!AC105=5,entry_2!C105&amp;"     "&amp;entry_2!D105,IF(entry_2!AC105=4,entry_2!C105&amp;"      "&amp;entry_2!D105,entry_2!C105&amp;"       "&amp;entry_2!D105)))))))&amp;"("&amp;entry_2!G105&amp;")")</f>
      </c>
      <c r="C100" s="62">
        <f>IF(entry_2!B105="","",ASC(entry_2!E105&amp;" "&amp;entry_2!F105))</f>
      </c>
      <c r="D100" s="63">
        <f>IF(entry_2!B105="","",IF(entry_2!H105="男",1,2))</f>
      </c>
      <c r="E100" s="62">
        <f>IF(entry_2!B105="","",VALUE(MID(A100,5,1)))</f>
      </c>
      <c r="F100" s="62">
        <f>IF(entry_2!B105="","",VALUE(MID(A100,2,6)))</f>
      </c>
      <c r="G100" s="62">
        <f>IF(entry_2!B105="","",VALUE(RIGHT(A100,4)))</f>
      </c>
      <c r="H100" s="64">
        <f>IF(entry_2!I105="","",entry_2!W105&amp;RIGHT(entry_2!X105,LEN(entry_2!X105)-2))</f>
      </c>
      <c r="I100" s="65">
        <f>IF(entry_2!N105="","",entry_2!AA105&amp;RIGHT(entry_2!AB105,LEN(entry_2!AB105)-2))</f>
      </c>
    </row>
    <row r="101" spans="1:9" ht="12.75">
      <c r="A101" s="60">
        <f>IF(entry_2!B106="","",D101*100000000+28000000+entry_2!$AC$5*100+VALUE(RIGHT(entry_2!B106,2)))</f>
      </c>
      <c r="B101" s="61">
        <f>IF(entry_2!B106="","",IF(entry_2!AC106&gt;=10,entry_2!C106&amp;entry_2!D106,IF(entry_2!AC106=9,entry_2!C106&amp;" "&amp;entry_2!D106,IF(entry_2!AC106=8,entry_2!C106&amp;"  "&amp;entry_2!D106,IF(entry_2!AC106=7,entry_2!C106&amp;"   "&amp;entry_2!D106,IF(entry_2!AC106=6,entry_2!C106&amp;"    "&amp;entry_2!D106,IF(entry_2!AC106=5,entry_2!C106&amp;"     "&amp;entry_2!D106,IF(entry_2!AC106=4,entry_2!C106&amp;"      "&amp;entry_2!D106,entry_2!C106&amp;"       "&amp;entry_2!D106)))))))&amp;"("&amp;entry_2!G106&amp;")")</f>
      </c>
      <c r="C101" s="62">
        <f>IF(entry_2!B106="","",ASC(entry_2!E106&amp;" "&amp;entry_2!F106))</f>
      </c>
      <c r="D101" s="63">
        <f>IF(entry_2!B106="","",IF(entry_2!H106="男",1,2))</f>
      </c>
      <c r="E101" s="62">
        <f>IF(entry_2!B106="","",VALUE(MID(A101,5,1)))</f>
      </c>
      <c r="F101" s="62">
        <f>IF(entry_2!B106="","",VALUE(MID(A101,2,6)))</f>
      </c>
      <c r="G101" s="62">
        <f>IF(entry_2!B106="","",VALUE(RIGHT(A101,4)))</f>
      </c>
      <c r="H101" s="64">
        <f>IF(entry_2!I106="","",entry_2!W106&amp;RIGHT(entry_2!X106,LEN(entry_2!X106)-2))</f>
      </c>
      <c r="I101" s="65">
        <f>IF(entry_2!N106="","",entry_2!AA106&amp;RIGHT(entry_2!AB106,LEN(entry_2!AB106)-2))</f>
      </c>
    </row>
    <row r="102" spans="1:9" ht="12.75">
      <c r="A102" s="60">
        <f>IF(entry_2!B107="","",D102*100000000+28000000+entry_2!$AC$5*100+VALUE(RIGHT(entry_2!B107,2)))</f>
      </c>
      <c r="B102" s="61">
        <f>IF(entry_2!B107="","",IF(entry_2!AC107&gt;=10,entry_2!C107&amp;entry_2!D107,IF(entry_2!AC107=9,entry_2!C107&amp;" "&amp;entry_2!D107,IF(entry_2!AC107=8,entry_2!C107&amp;"  "&amp;entry_2!D107,IF(entry_2!AC107=7,entry_2!C107&amp;"   "&amp;entry_2!D107,IF(entry_2!AC107=6,entry_2!C107&amp;"    "&amp;entry_2!D107,IF(entry_2!AC107=5,entry_2!C107&amp;"     "&amp;entry_2!D107,IF(entry_2!AC107=4,entry_2!C107&amp;"      "&amp;entry_2!D107,entry_2!C107&amp;"       "&amp;entry_2!D107)))))))&amp;"("&amp;entry_2!G107&amp;")")</f>
      </c>
      <c r="C102" s="62">
        <f>IF(entry_2!B107="","",ASC(entry_2!E107&amp;" "&amp;entry_2!F107))</f>
      </c>
      <c r="D102" s="63">
        <f>IF(entry_2!B107="","",IF(entry_2!H107="男",1,2))</f>
      </c>
      <c r="E102" s="62">
        <f>IF(entry_2!B107="","",VALUE(MID(A102,5,1)))</f>
      </c>
      <c r="F102" s="62">
        <f>IF(entry_2!B107="","",VALUE(MID(A102,2,6)))</f>
      </c>
      <c r="G102" s="62">
        <f>IF(entry_2!B107="","",VALUE(RIGHT(A102,4)))</f>
      </c>
      <c r="H102" s="64">
        <f>IF(entry_2!I107="","",entry_2!W107&amp;RIGHT(entry_2!X107,LEN(entry_2!X107)-2))</f>
      </c>
      <c r="I102" s="65">
        <f>IF(entry_2!N107="","",entry_2!AA107&amp;RIGHT(entry_2!AB107,LEN(entry_2!AB107)-2))</f>
      </c>
    </row>
    <row r="103" spans="1:9" ht="12.75">
      <c r="A103" s="60">
        <f>IF(entry_2!B108="","",D103*100000000+28000000+entry_2!$AC$5*100+VALUE(RIGHT(entry_2!B108,2)))</f>
      </c>
      <c r="B103" s="61">
        <f>IF(entry_2!B108="","",IF(entry_2!AC108&gt;=10,entry_2!C108&amp;entry_2!D108,IF(entry_2!AC108=9,entry_2!C108&amp;" "&amp;entry_2!D108,IF(entry_2!AC108=8,entry_2!C108&amp;"  "&amp;entry_2!D108,IF(entry_2!AC108=7,entry_2!C108&amp;"   "&amp;entry_2!D108,IF(entry_2!AC108=6,entry_2!C108&amp;"    "&amp;entry_2!D108,IF(entry_2!AC108=5,entry_2!C108&amp;"     "&amp;entry_2!D108,IF(entry_2!AC108=4,entry_2!C108&amp;"      "&amp;entry_2!D108,entry_2!C108&amp;"       "&amp;entry_2!D108)))))))&amp;"("&amp;entry_2!G108&amp;")")</f>
      </c>
      <c r="C103" s="62">
        <f>IF(entry_2!B108="","",ASC(entry_2!E108&amp;" "&amp;entry_2!F108))</f>
      </c>
      <c r="D103" s="63">
        <f>IF(entry_2!B108="","",IF(entry_2!H108="男",1,2))</f>
      </c>
      <c r="E103" s="62">
        <f>IF(entry_2!B108="","",VALUE(MID(A103,5,1)))</f>
      </c>
      <c r="F103" s="62">
        <f>IF(entry_2!B108="","",VALUE(MID(A103,2,6)))</f>
      </c>
      <c r="G103" s="62">
        <f>IF(entry_2!B108="","",VALUE(RIGHT(A103,4)))</f>
      </c>
      <c r="H103" s="64">
        <f>IF(entry_2!I108="","",entry_2!W108&amp;RIGHT(entry_2!X108,LEN(entry_2!X108)-2))</f>
      </c>
      <c r="I103" s="65">
        <f>IF(entry_2!N108="","",entry_2!AA108&amp;RIGHT(entry_2!AB108,LEN(entry_2!AB108)-2))</f>
      </c>
    </row>
    <row r="104" spans="1:9" ht="12.75">
      <c r="A104" s="60">
        <f>IF(entry_2!B109="","",D104*100000000+28000000+entry_2!$AC$5*100+VALUE(RIGHT(entry_2!B109,2)))</f>
      </c>
      <c r="B104" s="61">
        <f>IF(entry_2!B109="","",IF(entry_2!AC109&gt;=10,entry_2!C109&amp;entry_2!D109,IF(entry_2!AC109=9,entry_2!C109&amp;" "&amp;entry_2!D109,IF(entry_2!AC109=8,entry_2!C109&amp;"  "&amp;entry_2!D109,IF(entry_2!AC109=7,entry_2!C109&amp;"   "&amp;entry_2!D109,IF(entry_2!AC109=6,entry_2!C109&amp;"    "&amp;entry_2!D109,IF(entry_2!AC109=5,entry_2!C109&amp;"     "&amp;entry_2!D109,IF(entry_2!AC109=4,entry_2!C109&amp;"      "&amp;entry_2!D109,entry_2!C109&amp;"       "&amp;entry_2!D109)))))))&amp;"("&amp;entry_2!G109&amp;")")</f>
      </c>
      <c r="C104" s="62">
        <f>IF(entry_2!B109="","",ASC(entry_2!E109&amp;" "&amp;entry_2!F109))</f>
      </c>
      <c r="D104" s="63">
        <f>IF(entry_2!B109="","",IF(entry_2!H109="男",1,2))</f>
      </c>
      <c r="E104" s="62">
        <f>IF(entry_2!B109="","",VALUE(MID(A104,5,1)))</f>
      </c>
      <c r="F104" s="62">
        <f>IF(entry_2!B109="","",VALUE(MID(A104,2,6)))</f>
      </c>
      <c r="G104" s="62">
        <f>IF(entry_2!B109="","",VALUE(RIGHT(A104,4)))</f>
      </c>
      <c r="H104" s="64">
        <f>IF(entry_2!I109="","",entry_2!W109&amp;RIGHT(entry_2!X109,LEN(entry_2!X109)-2))</f>
      </c>
      <c r="I104" s="65">
        <f>IF(entry_2!N109="","",entry_2!AA109&amp;RIGHT(entry_2!AB109,LEN(entry_2!AB109)-2))</f>
      </c>
    </row>
    <row r="105" spans="1:9" ht="12.75">
      <c r="A105" s="60">
        <f>IF(entry_2!B110="","",D105*100000000+28000000+entry_2!$AC$5*100+VALUE(RIGHT(entry_2!B110,2)))</f>
      </c>
      <c r="B105" s="61">
        <f>IF(entry_2!B110="","",IF(entry_2!AC110&gt;=10,entry_2!C110&amp;entry_2!D110,IF(entry_2!AC110=9,entry_2!C110&amp;" "&amp;entry_2!D110,IF(entry_2!AC110=8,entry_2!C110&amp;"  "&amp;entry_2!D110,IF(entry_2!AC110=7,entry_2!C110&amp;"   "&amp;entry_2!D110,IF(entry_2!AC110=6,entry_2!C110&amp;"    "&amp;entry_2!D110,IF(entry_2!AC110=5,entry_2!C110&amp;"     "&amp;entry_2!D110,IF(entry_2!AC110=4,entry_2!C110&amp;"      "&amp;entry_2!D110,entry_2!C110&amp;"       "&amp;entry_2!D110)))))))&amp;"("&amp;entry_2!G110&amp;")")</f>
      </c>
      <c r="C105" s="62">
        <f>IF(entry_2!B110="","",ASC(entry_2!E110&amp;" "&amp;entry_2!F110))</f>
      </c>
      <c r="D105" s="63">
        <f>IF(entry_2!B110="","",IF(entry_2!H110="男",1,2))</f>
      </c>
      <c r="E105" s="62">
        <f>IF(entry_2!B110="","",VALUE(MID(A105,5,1)))</f>
      </c>
      <c r="F105" s="62">
        <f>IF(entry_2!B110="","",VALUE(MID(A105,2,6)))</f>
      </c>
      <c r="G105" s="62">
        <f>IF(entry_2!B110="","",VALUE(RIGHT(A105,4)))</f>
      </c>
      <c r="H105" s="64">
        <f>IF(entry_2!I110="","",entry_2!W110&amp;RIGHT(entry_2!X110,LEN(entry_2!X110)-2))</f>
      </c>
      <c r="I105" s="65">
        <f>IF(entry_2!N110="","",entry_2!AA110&amp;RIGHT(entry_2!AB110,LEN(entry_2!AB110)-2))</f>
      </c>
    </row>
    <row r="106" spans="1:9" ht="12.75">
      <c r="A106" s="60">
        <f>IF(entry_2!B111="","",D106*100000000+28000000+entry_2!$AC$5*100+VALUE(RIGHT(entry_2!B111,2)))</f>
      </c>
      <c r="B106" s="61">
        <f>IF(entry_2!B111="","",IF(entry_2!AC111&gt;=10,entry_2!C111&amp;entry_2!D111,IF(entry_2!AC111=9,entry_2!C111&amp;" "&amp;entry_2!D111,IF(entry_2!AC111=8,entry_2!C111&amp;"  "&amp;entry_2!D111,IF(entry_2!AC111=7,entry_2!C111&amp;"   "&amp;entry_2!D111,IF(entry_2!AC111=6,entry_2!C111&amp;"    "&amp;entry_2!D111,IF(entry_2!AC111=5,entry_2!C111&amp;"     "&amp;entry_2!D111,IF(entry_2!AC111=4,entry_2!C111&amp;"      "&amp;entry_2!D111,entry_2!C111&amp;"       "&amp;entry_2!D111)))))))&amp;"("&amp;entry_2!G111&amp;")")</f>
      </c>
      <c r="C106" s="62">
        <f>IF(entry_2!B111="","",ASC(entry_2!E111&amp;" "&amp;entry_2!F111))</f>
      </c>
      <c r="D106" s="63">
        <f>IF(entry_2!B111="","",IF(entry_2!H111="男",1,2))</f>
      </c>
      <c r="E106" s="62">
        <f>IF(entry_2!B111="","",VALUE(MID(A106,5,1)))</f>
      </c>
      <c r="F106" s="62">
        <f>IF(entry_2!B111="","",VALUE(MID(A106,2,6)))</f>
      </c>
      <c r="G106" s="62">
        <f>IF(entry_2!B111="","",VALUE(RIGHT(A106,4)))</f>
      </c>
      <c r="H106" s="64">
        <f>IF(entry_2!I111="","",entry_2!W111&amp;RIGHT(entry_2!X111,LEN(entry_2!X111)-2))</f>
      </c>
      <c r="I106" s="65">
        <f>IF(entry_2!N111="","",entry_2!AA111&amp;RIGHT(entry_2!AB111,LEN(entry_2!AB111)-2))</f>
      </c>
    </row>
    <row r="107" spans="1:9" ht="12.75">
      <c r="A107" s="60">
        <f>IF(entry_2!B112="","",D107*100000000+28000000+entry_2!$AC$5*100+VALUE(RIGHT(entry_2!B112,2)))</f>
      </c>
      <c r="B107" s="61">
        <f>IF(entry_2!B112="","",IF(entry_2!AC112&gt;=10,entry_2!C112&amp;entry_2!D112,IF(entry_2!AC112=9,entry_2!C112&amp;" "&amp;entry_2!D112,IF(entry_2!AC112=8,entry_2!C112&amp;"  "&amp;entry_2!D112,IF(entry_2!AC112=7,entry_2!C112&amp;"   "&amp;entry_2!D112,IF(entry_2!AC112=6,entry_2!C112&amp;"    "&amp;entry_2!D112,IF(entry_2!AC112=5,entry_2!C112&amp;"     "&amp;entry_2!D112,IF(entry_2!AC112=4,entry_2!C112&amp;"      "&amp;entry_2!D112,entry_2!C112&amp;"       "&amp;entry_2!D112)))))))&amp;"("&amp;entry_2!G112&amp;")")</f>
      </c>
      <c r="C107" s="62">
        <f>IF(entry_2!B112="","",ASC(entry_2!E112&amp;" "&amp;entry_2!F112))</f>
      </c>
      <c r="D107" s="63">
        <f>IF(entry_2!B112="","",IF(entry_2!H112="男",1,2))</f>
      </c>
      <c r="E107" s="62">
        <f>IF(entry_2!B112="","",VALUE(MID(A107,5,1)))</f>
      </c>
      <c r="F107" s="62">
        <f>IF(entry_2!B112="","",VALUE(MID(A107,2,6)))</f>
      </c>
      <c r="G107" s="62">
        <f>IF(entry_2!B112="","",VALUE(RIGHT(A107,4)))</f>
      </c>
      <c r="H107" s="64">
        <f>IF(entry_2!I112="","",entry_2!W112&amp;RIGHT(entry_2!X112,LEN(entry_2!X112)-2))</f>
      </c>
      <c r="I107" s="65">
        <f>IF(entry_2!N112="","",entry_2!AA112&amp;RIGHT(entry_2!AB112,LEN(entry_2!AB112)-2))</f>
      </c>
    </row>
    <row r="108" spans="1:9" ht="12.75">
      <c r="A108" s="60">
        <f>IF(entry_2!B113="","",D108*100000000+28000000+entry_2!$AC$5*100+VALUE(RIGHT(entry_2!B113,2)))</f>
      </c>
      <c r="B108" s="61">
        <f>IF(entry_2!B113="","",IF(entry_2!AC113&gt;=10,entry_2!C113&amp;entry_2!D113,IF(entry_2!AC113=9,entry_2!C113&amp;" "&amp;entry_2!D113,IF(entry_2!AC113=8,entry_2!C113&amp;"  "&amp;entry_2!D113,IF(entry_2!AC113=7,entry_2!C113&amp;"   "&amp;entry_2!D113,IF(entry_2!AC113=6,entry_2!C113&amp;"    "&amp;entry_2!D113,IF(entry_2!AC113=5,entry_2!C113&amp;"     "&amp;entry_2!D113,IF(entry_2!AC113=4,entry_2!C113&amp;"      "&amp;entry_2!D113,entry_2!C113&amp;"       "&amp;entry_2!D113)))))))&amp;"("&amp;entry_2!G113&amp;")")</f>
      </c>
      <c r="C108" s="62">
        <f>IF(entry_2!B113="","",ASC(entry_2!E113&amp;" "&amp;entry_2!F113))</f>
      </c>
      <c r="D108" s="63">
        <f>IF(entry_2!B113="","",IF(entry_2!H113="男",1,2))</f>
      </c>
      <c r="E108" s="62">
        <f>IF(entry_2!B113="","",VALUE(MID(A108,5,1)))</f>
      </c>
      <c r="F108" s="62">
        <f>IF(entry_2!B113="","",VALUE(MID(A108,2,6)))</f>
      </c>
      <c r="G108" s="62">
        <f>IF(entry_2!B113="","",VALUE(RIGHT(A108,4)))</f>
      </c>
      <c r="H108" s="64">
        <f>IF(entry_2!I113="","",entry_2!W113&amp;RIGHT(entry_2!X113,LEN(entry_2!X113)-2))</f>
      </c>
      <c r="I108" s="65">
        <f>IF(entry_2!N113="","",entry_2!AA113&amp;RIGHT(entry_2!AB113,LEN(entry_2!AB113)-2))</f>
      </c>
    </row>
    <row r="109" spans="1:9" ht="12.75">
      <c r="A109" s="60">
        <f>IF(entry_2!B114="","",D109*100000000+28000000+entry_2!$AC$5*100+VALUE(RIGHT(entry_2!B114,2)))</f>
      </c>
      <c r="B109" s="61">
        <f>IF(entry_2!B114="","",IF(entry_2!AC114&gt;=10,entry_2!C114&amp;entry_2!D114,IF(entry_2!AC114=9,entry_2!C114&amp;" "&amp;entry_2!D114,IF(entry_2!AC114=8,entry_2!C114&amp;"  "&amp;entry_2!D114,IF(entry_2!AC114=7,entry_2!C114&amp;"   "&amp;entry_2!D114,IF(entry_2!AC114=6,entry_2!C114&amp;"    "&amp;entry_2!D114,IF(entry_2!AC114=5,entry_2!C114&amp;"     "&amp;entry_2!D114,IF(entry_2!AC114=4,entry_2!C114&amp;"      "&amp;entry_2!D114,entry_2!C114&amp;"       "&amp;entry_2!D114)))))))&amp;"("&amp;entry_2!G114&amp;")")</f>
      </c>
      <c r="C109" s="62">
        <f>IF(entry_2!B114="","",ASC(entry_2!E114&amp;" "&amp;entry_2!F114))</f>
      </c>
      <c r="D109" s="63">
        <f>IF(entry_2!B114="","",IF(entry_2!H114="男",1,2))</f>
      </c>
      <c r="E109" s="62">
        <f>IF(entry_2!B114="","",VALUE(MID(A109,5,1)))</f>
      </c>
      <c r="F109" s="62">
        <f>IF(entry_2!B114="","",VALUE(MID(A109,2,6)))</f>
      </c>
      <c r="G109" s="62">
        <f>IF(entry_2!B114="","",VALUE(RIGHT(A109,4)))</f>
      </c>
      <c r="H109" s="64">
        <f>IF(entry_2!I114="","",entry_2!W114&amp;RIGHT(entry_2!X114,LEN(entry_2!X114)-2))</f>
      </c>
      <c r="I109" s="65">
        <f>IF(entry_2!N114="","",entry_2!AA114&amp;RIGHT(entry_2!AB114,LEN(entry_2!AB114)-2))</f>
      </c>
    </row>
    <row r="110" spans="1:9" ht="12.75">
      <c r="A110" s="60">
        <f>IF(entry_2!B115="","",D110*100000000+28000000+entry_2!$AC$5*100+VALUE(RIGHT(entry_2!B115,2)))</f>
      </c>
      <c r="B110" s="61">
        <f>IF(entry_2!B115="","",IF(entry_2!AC115&gt;=10,entry_2!C115&amp;entry_2!D115,IF(entry_2!AC115=9,entry_2!C115&amp;" "&amp;entry_2!D115,IF(entry_2!AC115=8,entry_2!C115&amp;"  "&amp;entry_2!D115,IF(entry_2!AC115=7,entry_2!C115&amp;"   "&amp;entry_2!D115,IF(entry_2!AC115=6,entry_2!C115&amp;"    "&amp;entry_2!D115,IF(entry_2!AC115=5,entry_2!C115&amp;"     "&amp;entry_2!D115,IF(entry_2!AC115=4,entry_2!C115&amp;"      "&amp;entry_2!D115,entry_2!C115&amp;"       "&amp;entry_2!D115)))))))&amp;"("&amp;entry_2!G115&amp;")")</f>
      </c>
      <c r="C110" s="62">
        <f>IF(entry_2!B115="","",ASC(entry_2!E115&amp;" "&amp;entry_2!F115))</f>
      </c>
      <c r="D110" s="63">
        <f>IF(entry_2!B115="","",IF(entry_2!H115="男",1,2))</f>
      </c>
      <c r="E110" s="62">
        <f>IF(entry_2!B115="","",VALUE(MID(A110,5,1)))</f>
      </c>
      <c r="F110" s="62">
        <f>IF(entry_2!B115="","",VALUE(MID(A110,2,6)))</f>
      </c>
      <c r="G110" s="62">
        <f>IF(entry_2!B115="","",VALUE(RIGHT(A110,4)))</f>
      </c>
      <c r="H110" s="64">
        <f>IF(entry_2!I115="","",entry_2!W115&amp;RIGHT(entry_2!X115,LEN(entry_2!X115)-2))</f>
      </c>
      <c r="I110" s="65">
        <f>IF(entry_2!N115="","",entry_2!AA115&amp;RIGHT(entry_2!AB115,LEN(entry_2!AB115)-2))</f>
      </c>
    </row>
    <row r="111" spans="1:9" ht="12.75">
      <c r="A111" s="60">
        <f>IF(entry_2!B116="","",D111*100000000+28000000+entry_2!$AC$5*100+VALUE(RIGHT(entry_2!B116,2)))</f>
      </c>
      <c r="B111" s="61">
        <f>IF(entry_2!B116="","",IF(entry_2!AC116&gt;=10,entry_2!C116&amp;entry_2!D116,IF(entry_2!AC116=9,entry_2!C116&amp;" "&amp;entry_2!D116,IF(entry_2!AC116=8,entry_2!C116&amp;"  "&amp;entry_2!D116,IF(entry_2!AC116=7,entry_2!C116&amp;"   "&amp;entry_2!D116,IF(entry_2!AC116=6,entry_2!C116&amp;"    "&amp;entry_2!D116,IF(entry_2!AC116=5,entry_2!C116&amp;"     "&amp;entry_2!D116,IF(entry_2!AC116=4,entry_2!C116&amp;"      "&amp;entry_2!D116,entry_2!C116&amp;"       "&amp;entry_2!D116)))))))&amp;"("&amp;entry_2!G116&amp;")")</f>
      </c>
      <c r="C111" s="62">
        <f>IF(entry_2!B116="","",ASC(entry_2!E116&amp;" "&amp;entry_2!F116))</f>
      </c>
      <c r="D111" s="63">
        <f>IF(entry_2!B116="","",IF(entry_2!H116="男",1,2))</f>
      </c>
      <c r="E111" s="62">
        <f>IF(entry_2!B116="","",VALUE(MID(A111,5,1)))</f>
      </c>
      <c r="F111" s="62">
        <f>IF(entry_2!B116="","",VALUE(MID(A111,2,6)))</f>
      </c>
      <c r="G111" s="62">
        <f>IF(entry_2!B116="","",VALUE(RIGHT(A111,4)))</f>
      </c>
      <c r="H111" s="64">
        <f>IF(entry_2!I116="","",entry_2!W116&amp;RIGHT(entry_2!X116,LEN(entry_2!X116)-2))</f>
      </c>
      <c r="I111" s="65">
        <f>IF(entry_2!N116="","",entry_2!AA116&amp;RIGHT(entry_2!AB116,LEN(entry_2!AB116)-2))</f>
      </c>
    </row>
    <row r="112" spans="1:9" ht="12.75">
      <c r="A112" s="60">
        <f>IF(entry_2!B117="","",D112*100000000+28000000+entry_2!$AC$5*100+VALUE(RIGHT(entry_2!B117,2)))</f>
      </c>
      <c r="B112" s="61">
        <f>IF(entry_2!B117="","",IF(entry_2!AC117&gt;=10,entry_2!C117&amp;entry_2!D117,IF(entry_2!AC117=9,entry_2!C117&amp;" "&amp;entry_2!D117,IF(entry_2!AC117=8,entry_2!C117&amp;"  "&amp;entry_2!D117,IF(entry_2!AC117=7,entry_2!C117&amp;"   "&amp;entry_2!D117,IF(entry_2!AC117=6,entry_2!C117&amp;"    "&amp;entry_2!D117,IF(entry_2!AC117=5,entry_2!C117&amp;"     "&amp;entry_2!D117,IF(entry_2!AC117=4,entry_2!C117&amp;"      "&amp;entry_2!D117,entry_2!C117&amp;"       "&amp;entry_2!D117)))))))&amp;"("&amp;entry_2!G117&amp;")")</f>
      </c>
      <c r="C112" s="62">
        <f>IF(entry_2!B117="","",ASC(entry_2!E117&amp;" "&amp;entry_2!F117))</f>
      </c>
      <c r="D112" s="63">
        <f>IF(entry_2!B117="","",IF(entry_2!H117="男",1,2))</f>
      </c>
      <c r="E112" s="62">
        <f>IF(entry_2!B117="","",VALUE(MID(A112,5,1)))</f>
      </c>
      <c r="F112" s="62">
        <f>IF(entry_2!B117="","",VALUE(MID(A112,2,6)))</f>
      </c>
      <c r="G112" s="62">
        <f>IF(entry_2!B117="","",VALUE(RIGHT(A112,4)))</f>
      </c>
      <c r="H112" s="64">
        <f>IF(entry_2!I117="","",entry_2!W117&amp;RIGHT(entry_2!X117,LEN(entry_2!X117)-2))</f>
      </c>
      <c r="I112" s="65">
        <f>IF(entry_2!N117="","",entry_2!AA117&amp;RIGHT(entry_2!AB117,LEN(entry_2!AB117)-2))</f>
      </c>
    </row>
    <row r="113" spans="1:9" ht="12.75">
      <c r="A113" s="60">
        <f>IF(entry_2!B118="","",D113*100000000+28000000+entry_2!$AC$5*100+VALUE(RIGHT(entry_2!B118,2)))</f>
      </c>
      <c r="B113" s="61">
        <f>IF(entry_2!B118="","",IF(entry_2!AC118&gt;=10,entry_2!C118&amp;entry_2!D118,IF(entry_2!AC118=9,entry_2!C118&amp;" "&amp;entry_2!D118,IF(entry_2!AC118=8,entry_2!C118&amp;"  "&amp;entry_2!D118,IF(entry_2!AC118=7,entry_2!C118&amp;"   "&amp;entry_2!D118,IF(entry_2!AC118=6,entry_2!C118&amp;"    "&amp;entry_2!D118,IF(entry_2!AC118=5,entry_2!C118&amp;"     "&amp;entry_2!D118,IF(entry_2!AC118=4,entry_2!C118&amp;"      "&amp;entry_2!D118,entry_2!C118&amp;"       "&amp;entry_2!D118)))))))&amp;"("&amp;entry_2!G118&amp;")")</f>
      </c>
      <c r="C113" s="62">
        <f>IF(entry_2!B118="","",ASC(entry_2!E118&amp;" "&amp;entry_2!F118))</f>
      </c>
      <c r="D113" s="63">
        <f>IF(entry_2!B118="","",IF(entry_2!H118="男",1,2))</f>
      </c>
      <c r="E113" s="62">
        <f>IF(entry_2!B118="","",VALUE(MID(A113,5,1)))</f>
      </c>
      <c r="F113" s="62">
        <f>IF(entry_2!B118="","",VALUE(MID(A113,2,6)))</f>
      </c>
      <c r="G113" s="62">
        <f>IF(entry_2!B118="","",VALUE(RIGHT(A113,4)))</f>
      </c>
      <c r="H113" s="64">
        <f>IF(entry_2!I118="","",entry_2!W118&amp;RIGHT(entry_2!X118,LEN(entry_2!X118)-2))</f>
      </c>
      <c r="I113" s="65">
        <f>IF(entry_2!N118="","",entry_2!AA118&amp;RIGHT(entry_2!AB118,LEN(entry_2!AB118)-2))</f>
      </c>
    </row>
    <row r="114" spans="1:9" ht="12.75">
      <c r="A114" s="60">
        <f>IF(entry_2!B119="","",D114*100000000+28000000+entry_2!$AC$5*100+VALUE(RIGHT(entry_2!B119,2)))</f>
      </c>
      <c r="B114" s="61">
        <f>IF(entry_2!B119="","",IF(entry_2!AC119&gt;=10,entry_2!C119&amp;entry_2!D119,IF(entry_2!AC119=9,entry_2!C119&amp;" "&amp;entry_2!D119,IF(entry_2!AC119=8,entry_2!C119&amp;"  "&amp;entry_2!D119,IF(entry_2!AC119=7,entry_2!C119&amp;"   "&amp;entry_2!D119,IF(entry_2!AC119=6,entry_2!C119&amp;"    "&amp;entry_2!D119,IF(entry_2!AC119=5,entry_2!C119&amp;"     "&amp;entry_2!D119,IF(entry_2!AC119=4,entry_2!C119&amp;"      "&amp;entry_2!D119,entry_2!C119&amp;"       "&amp;entry_2!D119)))))))&amp;"("&amp;entry_2!G119&amp;")")</f>
      </c>
      <c r="C114" s="62">
        <f>IF(entry_2!B119="","",ASC(entry_2!E119&amp;" "&amp;entry_2!F119))</f>
      </c>
      <c r="D114" s="63">
        <f>IF(entry_2!B119="","",IF(entry_2!H119="男",1,2))</f>
      </c>
      <c r="E114" s="62">
        <f>IF(entry_2!B119="","",VALUE(MID(A114,5,1)))</f>
      </c>
      <c r="F114" s="62">
        <f>IF(entry_2!B119="","",VALUE(MID(A114,2,6)))</f>
      </c>
      <c r="G114" s="62">
        <f>IF(entry_2!B119="","",VALUE(RIGHT(A114,4)))</f>
      </c>
      <c r="H114" s="64">
        <f>IF(entry_2!I119="","",entry_2!W119&amp;RIGHT(entry_2!X119,LEN(entry_2!X119)-2))</f>
      </c>
      <c r="I114" s="65">
        <f>IF(entry_2!N119="","",entry_2!AA119&amp;RIGHT(entry_2!AB119,LEN(entry_2!AB119)-2))</f>
      </c>
    </row>
    <row r="115" spans="1:9" ht="12.75">
      <c r="A115" s="60">
        <f>IF(entry_2!B120="","",D115*100000000+28000000+entry_2!$AC$5*100+VALUE(RIGHT(entry_2!B120,2)))</f>
      </c>
      <c r="B115" s="61">
        <f>IF(entry_2!B120="","",IF(entry_2!AC120&gt;=10,entry_2!C120&amp;entry_2!D120,IF(entry_2!AC120=9,entry_2!C120&amp;" "&amp;entry_2!D120,IF(entry_2!AC120=8,entry_2!C120&amp;"  "&amp;entry_2!D120,IF(entry_2!AC120=7,entry_2!C120&amp;"   "&amp;entry_2!D120,IF(entry_2!AC120=6,entry_2!C120&amp;"    "&amp;entry_2!D120,IF(entry_2!AC120=5,entry_2!C120&amp;"     "&amp;entry_2!D120,IF(entry_2!AC120=4,entry_2!C120&amp;"      "&amp;entry_2!D120,entry_2!C120&amp;"       "&amp;entry_2!D120)))))))&amp;"("&amp;entry_2!G120&amp;")")</f>
      </c>
      <c r="C115" s="62">
        <f>IF(entry_2!B120="","",ASC(entry_2!E120&amp;" "&amp;entry_2!F120))</f>
      </c>
      <c r="D115" s="63">
        <f>IF(entry_2!B120="","",IF(entry_2!H120="男",1,2))</f>
      </c>
      <c r="E115" s="62">
        <f>IF(entry_2!B120="","",VALUE(MID(A115,5,1)))</f>
      </c>
      <c r="F115" s="62">
        <f>IF(entry_2!B120="","",VALUE(MID(A115,2,6)))</f>
      </c>
      <c r="G115" s="62">
        <f>IF(entry_2!B120="","",VALUE(RIGHT(A115,4)))</f>
      </c>
      <c r="H115" s="64">
        <f>IF(entry_2!I120="","",entry_2!W120&amp;RIGHT(entry_2!X120,LEN(entry_2!X120)-2))</f>
      </c>
      <c r="I115" s="65">
        <f>IF(entry_2!N120="","",entry_2!AA120&amp;RIGHT(entry_2!AB120,LEN(entry_2!AB120)-2))</f>
      </c>
    </row>
    <row r="116" spans="1:9" ht="12.75">
      <c r="A116" s="60">
        <f>IF(entry_2!B121="","",D116*100000000+28000000+entry_2!$AC$5*100+VALUE(RIGHT(entry_2!B121,2)))</f>
      </c>
      <c r="B116" s="61">
        <f>IF(entry_2!B121="","",IF(entry_2!AC121&gt;=10,entry_2!C121&amp;entry_2!D121,IF(entry_2!AC121=9,entry_2!C121&amp;" "&amp;entry_2!D121,IF(entry_2!AC121=8,entry_2!C121&amp;"  "&amp;entry_2!D121,IF(entry_2!AC121=7,entry_2!C121&amp;"   "&amp;entry_2!D121,IF(entry_2!AC121=6,entry_2!C121&amp;"    "&amp;entry_2!D121,IF(entry_2!AC121=5,entry_2!C121&amp;"     "&amp;entry_2!D121,IF(entry_2!AC121=4,entry_2!C121&amp;"      "&amp;entry_2!D121,entry_2!C121&amp;"       "&amp;entry_2!D121)))))))&amp;"("&amp;entry_2!G121&amp;")")</f>
      </c>
      <c r="C116" s="62">
        <f>IF(entry_2!B121="","",ASC(entry_2!E121&amp;" "&amp;entry_2!F121))</f>
      </c>
      <c r="D116" s="63">
        <f>IF(entry_2!B121="","",IF(entry_2!H121="男",1,2))</f>
      </c>
      <c r="E116" s="62">
        <f>IF(entry_2!B121="","",VALUE(MID(A116,5,1)))</f>
      </c>
      <c r="F116" s="62">
        <f>IF(entry_2!B121="","",VALUE(MID(A116,2,6)))</f>
      </c>
      <c r="G116" s="62">
        <f>IF(entry_2!B121="","",VALUE(RIGHT(A116,4)))</f>
      </c>
      <c r="H116" s="64">
        <f>IF(entry_2!I121="","",entry_2!W121&amp;RIGHT(entry_2!X121,LEN(entry_2!X121)-2))</f>
      </c>
      <c r="I116" s="65">
        <f>IF(entry_2!N121="","",entry_2!AA121&amp;RIGHT(entry_2!AB121,LEN(entry_2!AB121)-2))</f>
      </c>
    </row>
    <row r="117" spans="1:9" ht="12.75">
      <c r="A117" s="60">
        <f>IF(entry_2!B122="","",D117*100000000+28000000+entry_2!$AC$5*100+VALUE(RIGHT(entry_2!B122,2)))</f>
      </c>
      <c r="B117" s="61">
        <f>IF(entry_2!B122="","",IF(entry_2!AC122&gt;=10,entry_2!C122&amp;entry_2!D122,IF(entry_2!AC122=9,entry_2!C122&amp;" "&amp;entry_2!D122,IF(entry_2!AC122=8,entry_2!C122&amp;"  "&amp;entry_2!D122,IF(entry_2!AC122=7,entry_2!C122&amp;"   "&amp;entry_2!D122,IF(entry_2!AC122=6,entry_2!C122&amp;"    "&amp;entry_2!D122,IF(entry_2!AC122=5,entry_2!C122&amp;"     "&amp;entry_2!D122,IF(entry_2!AC122=4,entry_2!C122&amp;"      "&amp;entry_2!D122,entry_2!C122&amp;"       "&amp;entry_2!D122)))))))&amp;"("&amp;entry_2!G122&amp;")")</f>
      </c>
      <c r="C117" s="62">
        <f>IF(entry_2!B122="","",ASC(entry_2!E122&amp;" "&amp;entry_2!F122))</f>
      </c>
      <c r="D117" s="63">
        <f>IF(entry_2!B122="","",IF(entry_2!H122="男",1,2))</f>
      </c>
      <c r="E117" s="62">
        <f>IF(entry_2!B122="","",VALUE(MID(A117,5,1)))</f>
      </c>
      <c r="F117" s="62">
        <f>IF(entry_2!B122="","",VALUE(MID(A117,2,6)))</f>
      </c>
      <c r="G117" s="62">
        <f>IF(entry_2!B122="","",VALUE(RIGHT(A117,4)))</f>
      </c>
      <c r="H117" s="64">
        <f>IF(entry_2!I122="","",entry_2!W122&amp;RIGHT(entry_2!X122,LEN(entry_2!X122)-2))</f>
      </c>
      <c r="I117" s="65">
        <f>IF(entry_2!N122="","",entry_2!AA122&amp;RIGHT(entry_2!AB122,LEN(entry_2!AB122)-2))</f>
      </c>
    </row>
    <row r="118" spans="1:9" ht="12.75">
      <c r="A118" s="60">
        <f>IF(entry_2!B123="","",D118*100000000+28000000+entry_2!$AC$5*100+VALUE(RIGHT(entry_2!B123,2)))</f>
      </c>
      <c r="B118" s="61">
        <f>IF(entry_2!B123="","",IF(entry_2!AC123&gt;=10,entry_2!C123&amp;entry_2!D123,IF(entry_2!AC123=9,entry_2!C123&amp;" "&amp;entry_2!D123,IF(entry_2!AC123=8,entry_2!C123&amp;"  "&amp;entry_2!D123,IF(entry_2!AC123=7,entry_2!C123&amp;"   "&amp;entry_2!D123,IF(entry_2!AC123=6,entry_2!C123&amp;"    "&amp;entry_2!D123,IF(entry_2!AC123=5,entry_2!C123&amp;"     "&amp;entry_2!D123,IF(entry_2!AC123=4,entry_2!C123&amp;"      "&amp;entry_2!D123,entry_2!C123&amp;"       "&amp;entry_2!D123)))))))&amp;"("&amp;entry_2!G123&amp;")")</f>
      </c>
      <c r="C118" s="62">
        <f>IF(entry_2!B123="","",ASC(entry_2!E123&amp;" "&amp;entry_2!F123))</f>
      </c>
      <c r="D118" s="63">
        <f>IF(entry_2!B123="","",IF(entry_2!H123="男",1,2))</f>
      </c>
      <c r="E118" s="62">
        <f>IF(entry_2!B123="","",VALUE(MID(A118,5,1)))</f>
      </c>
      <c r="F118" s="62">
        <f>IF(entry_2!B123="","",VALUE(MID(A118,2,6)))</f>
      </c>
      <c r="G118" s="62">
        <f>IF(entry_2!B123="","",VALUE(RIGHT(A118,4)))</f>
      </c>
      <c r="H118" s="64">
        <f>IF(entry_2!I123="","",entry_2!W123&amp;RIGHT(entry_2!X123,LEN(entry_2!X123)-2))</f>
      </c>
      <c r="I118" s="65">
        <f>IF(entry_2!N123="","",entry_2!AA123&amp;RIGHT(entry_2!AB123,LEN(entry_2!AB123)-2))</f>
      </c>
    </row>
    <row r="119" spans="1:9" ht="12.75">
      <c r="A119" s="60">
        <f>IF(entry_2!B124="","",D119*100000000+28000000+entry_2!$AC$5*100+VALUE(RIGHT(entry_2!B124,2)))</f>
      </c>
      <c r="B119" s="61">
        <f>IF(entry_2!B124="","",IF(entry_2!AC124&gt;=10,entry_2!C124&amp;entry_2!D124,IF(entry_2!AC124=9,entry_2!C124&amp;" "&amp;entry_2!D124,IF(entry_2!AC124=8,entry_2!C124&amp;"  "&amp;entry_2!D124,IF(entry_2!AC124=7,entry_2!C124&amp;"   "&amp;entry_2!D124,IF(entry_2!AC124=6,entry_2!C124&amp;"    "&amp;entry_2!D124,IF(entry_2!AC124=5,entry_2!C124&amp;"     "&amp;entry_2!D124,IF(entry_2!AC124=4,entry_2!C124&amp;"      "&amp;entry_2!D124,entry_2!C124&amp;"       "&amp;entry_2!D124)))))))&amp;"("&amp;entry_2!G124&amp;")")</f>
      </c>
      <c r="C119" s="62">
        <f>IF(entry_2!B124="","",ASC(entry_2!E124&amp;" "&amp;entry_2!F124))</f>
      </c>
      <c r="D119" s="63">
        <f>IF(entry_2!B124="","",IF(entry_2!H124="男",1,2))</f>
      </c>
      <c r="E119" s="62">
        <f>IF(entry_2!B124="","",VALUE(MID(A119,5,1)))</f>
      </c>
      <c r="F119" s="62">
        <f>IF(entry_2!B124="","",VALUE(MID(A119,2,6)))</f>
      </c>
      <c r="G119" s="62">
        <f>IF(entry_2!B124="","",VALUE(RIGHT(A119,4)))</f>
      </c>
      <c r="H119" s="64">
        <f>IF(entry_2!I124="","",entry_2!W124&amp;RIGHT(entry_2!X124,LEN(entry_2!X124)-2))</f>
      </c>
      <c r="I119" s="65">
        <f>IF(entry_2!N124="","",entry_2!AA124&amp;RIGHT(entry_2!AB124,LEN(entry_2!AB124)-2))</f>
      </c>
    </row>
    <row r="120" spans="1:9" ht="12.75">
      <c r="A120" s="60">
        <f>IF(entry_2!B125="","",D120*100000000+28000000+entry_2!$AC$5*100+VALUE(RIGHT(entry_2!B125,2)))</f>
      </c>
      <c r="B120" s="61">
        <f>IF(entry_2!B125="","",IF(entry_2!AC125&gt;=10,entry_2!C125&amp;entry_2!D125,IF(entry_2!AC125=9,entry_2!C125&amp;" "&amp;entry_2!D125,IF(entry_2!AC125=8,entry_2!C125&amp;"  "&amp;entry_2!D125,IF(entry_2!AC125=7,entry_2!C125&amp;"   "&amp;entry_2!D125,IF(entry_2!AC125=6,entry_2!C125&amp;"    "&amp;entry_2!D125,IF(entry_2!AC125=5,entry_2!C125&amp;"     "&amp;entry_2!D125,IF(entry_2!AC125=4,entry_2!C125&amp;"      "&amp;entry_2!D125,entry_2!C125&amp;"       "&amp;entry_2!D125)))))))&amp;"("&amp;entry_2!G125&amp;")")</f>
      </c>
      <c r="C120" s="62">
        <f>IF(entry_2!B125="","",ASC(entry_2!E125&amp;" "&amp;entry_2!F125))</f>
      </c>
      <c r="D120" s="63">
        <f>IF(entry_2!B125="","",IF(entry_2!H125="男",1,2))</f>
      </c>
      <c r="E120" s="62">
        <f>IF(entry_2!B125="","",VALUE(MID(A120,5,1)))</f>
      </c>
      <c r="F120" s="62">
        <f>IF(entry_2!B125="","",VALUE(MID(A120,2,6)))</f>
      </c>
      <c r="G120" s="62">
        <f>IF(entry_2!B125="","",VALUE(RIGHT(A120,4)))</f>
      </c>
      <c r="H120" s="64">
        <f>IF(entry_2!I125="","",entry_2!W125&amp;RIGHT(entry_2!X125,LEN(entry_2!X125)-2))</f>
      </c>
      <c r="I120" s="65">
        <f>IF(entry_2!N125="","",entry_2!AA125&amp;RIGHT(entry_2!AB125,LEN(entry_2!AB125)-2))</f>
      </c>
    </row>
    <row r="121" spans="1:9" ht="12.75">
      <c r="A121" s="66">
        <f>IF(entry_2!B126="","",D121*100000000+28000000+entry_2!$AC$5*100+VALUE(RIGHT(entry_2!B126,2)))</f>
      </c>
      <c r="B121" s="67">
        <f>IF(entry_2!B126="","",IF(entry_2!AC126&gt;=10,entry_2!C126&amp;entry_2!D126,IF(entry_2!AC126=9,entry_2!C126&amp;" "&amp;entry_2!D126,IF(entry_2!AC126=8,entry_2!C126&amp;"  "&amp;entry_2!D126,IF(entry_2!AC126=7,entry_2!C126&amp;"   "&amp;entry_2!D126,IF(entry_2!AC126=6,entry_2!C126&amp;"    "&amp;entry_2!D126,IF(entry_2!AC126=5,entry_2!C126&amp;"     "&amp;entry_2!D126,IF(entry_2!AC126=4,entry_2!C126&amp;"      "&amp;entry_2!D126,entry_2!C126&amp;"       "&amp;entry_2!D126)))))))&amp;"("&amp;entry_2!G126&amp;")")</f>
      </c>
      <c r="C121" s="68">
        <f>IF(entry_2!B126="","",ASC(entry_2!E126&amp;" "&amp;entry_2!F126))</f>
      </c>
      <c r="D121" s="69">
        <f>IF(entry_2!B126="","",IF(entry_2!H126="男",1,2))</f>
      </c>
      <c r="E121" s="68">
        <f>IF(entry_2!B126="","",VALUE(MID(A121,5,1)))</f>
      </c>
      <c r="F121" s="68">
        <f>IF(entry_2!B126="","",VALUE(MID(A121,2,6)))</f>
      </c>
      <c r="G121" s="68">
        <f>IF(entry_2!B126="","",VALUE(RIGHT(A121,4)))</f>
      </c>
      <c r="H121" s="70">
        <f>IF(entry_2!I126="","",entry_2!W126&amp;RIGHT(entry_2!X126,LEN(entry_2!X126)-2))</f>
      </c>
      <c r="I121" s="71">
        <f>IF(entry_2!N126="","",entry_2!AA126&amp;RIGHT(entry_2!AB126,LEN(entry_2!AB126)-2))</f>
      </c>
    </row>
  </sheetData>
  <sheetProtection sheet="1" selectLockedCells="1"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R149"/>
  <sheetViews>
    <sheetView showGridLines="0" showRowColHeaders="0" view="pageBreakPreview" zoomScaleSheetLayoutView="100" zoomScalePageLayoutView="0" workbookViewId="0" topLeftCell="A10">
      <selection activeCell="F24" sqref="F24"/>
    </sheetView>
  </sheetViews>
  <sheetFormatPr defaultColWidth="9.00390625" defaultRowHeight="13.5"/>
  <cols>
    <col min="1" max="1" width="4.625" style="1" customWidth="1"/>
    <col min="2" max="2" width="10.625" style="1" customWidth="1"/>
    <col min="3" max="3" width="15.625" style="1" customWidth="1"/>
    <col min="4" max="4" width="14.625" style="1" customWidth="1"/>
    <col min="5" max="5" width="5.00390625" style="1" customWidth="1"/>
    <col min="6" max="6" width="16.625" style="1" customWidth="1"/>
    <col min="7" max="10" width="3.625" style="1" customWidth="1"/>
    <col min="11" max="11" width="16.625" style="1" customWidth="1"/>
    <col min="12" max="15" width="3.625" style="1" customWidth="1"/>
    <col min="16" max="18" width="9.00390625" style="1" customWidth="1"/>
    <col min="19" max="16384" width="9.00390625" style="1" customWidth="1"/>
  </cols>
  <sheetData>
    <row r="1" spans="2:6" ht="12.75">
      <c r="B1" s="230" t="s">
        <v>1012</v>
      </c>
      <c r="C1" s="231"/>
      <c r="D1" s="231"/>
      <c r="E1" s="231"/>
      <c r="F1" s="231"/>
    </row>
    <row r="2" spans="2:6" ht="45" customHeight="1">
      <c r="B2" s="231"/>
      <c r="C2" s="231"/>
      <c r="D2" s="231"/>
      <c r="E2" s="231"/>
      <c r="F2" s="231"/>
    </row>
    <row r="3" spans="2:6" ht="45" customHeight="1">
      <c r="B3" s="231"/>
      <c r="C3" s="231"/>
      <c r="D3" s="231"/>
      <c r="E3" s="231"/>
      <c r="F3" s="231"/>
    </row>
    <row r="5" spans="1:15" ht="23.25">
      <c r="A5" s="232" t="str">
        <f>entry_1!A1&amp;"申込用紙"</f>
        <v>2022年度秋季記録会(高等学校の部）申込用紙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ht="19.5" customHeight="1"/>
    <row r="7" spans="1:15" ht="18.75">
      <c r="A7" s="227" t="s">
        <v>787</v>
      </c>
      <c r="B7" s="227"/>
      <c r="C7" s="76">
        <f>entry_1!D6</f>
        <v>0</v>
      </c>
      <c r="G7" s="227" t="s">
        <v>795</v>
      </c>
      <c r="H7" s="227"/>
      <c r="I7" s="227"/>
      <c r="J7" s="227"/>
      <c r="K7" s="229">
        <f>entry_1!D11</f>
        <v>0</v>
      </c>
      <c r="L7" s="229"/>
      <c r="M7" s="229"/>
      <c r="N7" s="229"/>
      <c r="O7" s="1" t="s">
        <v>776</v>
      </c>
    </row>
    <row r="8" spans="1:15" ht="18.75">
      <c r="A8" s="227" t="s">
        <v>788</v>
      </c>
      <c r="B8" s="227"/>
      <c r="C8" s="75">
        <f>entry_1!D7</f>
      </c>
      <c r="G8" s="227" t="s">
        <v>796</v>
      </c>
      <c r="H8" s="227"/>
      <c r="I8" s="227"/>
      <c r="J8" s="227"/>
      <c r="K8" s="229">
        <f>entry_1!D12</f>
        <v>0</v>
      </c>
      <c r="L8" s="229"/>
      <c r="M8" s="229"/>
      <c r="N8" s="229"/>
      <c r="O8" s="1" t="s">
        <v>776</v>
      </c>
    </row>
    <row r="9" spans="1:14" ht="18.75">
      <c r="A9" s="227" t="s">
        <v>789</v>
      </c>
      <c r="B9" s="227"/>
      <c r="C9" s="75">
        <f>entry_1!D8</f>
      </c>
      <c r="G9" s="227" t="s">
        <v>797</v>
      </c>
      <c r="H9" s="227"/>
      <c r="I9" s="227"/>
      <c r="J9" s="227"/>
      <c r="K9" s="229">
        <f>entry_1!D13</f>
        <v>0</v>
      </c>
      <c r="L9" s="229"/>
      <c r="M9" s="229"/>
      <c r="N9" s="229"/>
    </row>
    <row r="10" spans="1:14" ht="18.75">
      <c r="A10" s="227" t="s">
        <v>794</v>
      </c>
      <c r="B10" s="227"/>
      <c r="C10" s="228">
        <f>entry_1!D9</f>
      </c>
      <c r="D10" s="228"/>
      <c r="E10" s="228"/>
      <c r="F10" s="228"/>
      <c r="G10" s="227" t="s">
        <v>798</v>
      </c>
      <c r="H10" s="227"/>
      <c r="I10" s="227"/>
      <c r="J10" s="227"/>
      <c r="K10" s="229">
        <f>entry_1!D14</f>
        <v>0</v>
      </c>
      <c r="L10" s="229"/>
      <c r="M10" s="229"/>
      <c r="N10" s="229"/>
    </row>
    <row r="11" spans="1:14" ht="18.75">
      <c r="A11" s="227" t="s">
        <v>790</v>
      </c>
      <c r="B11" s="227"/>
      <c r="C11" s="75">
        <f>entry_1!D10</f>
      </c>
      <c r="G11" s="227" t="s">
        <v>798</v>
      </c>
      <c r="H11" s="227"/>
      <c r="I11" s="227"/>
      <c r="J11" s="227"/>
      <c r="K11" s="229">
        <f>IF(entry_1!D15="","",entry_1!D15)</f>
      </c>
      <c r="L11" s="229"/>
      <c r="M11" s="229"/>
      <c r="N11" s="229"/>
    </row>
    <row r="12" spans="1:14" ht="18.75">
      <c r="A12" s="227" t="s">
        <v>791</v>
      </c>
      <c r="B12" s="227"/>
      <c r="C12" s="77" t="str">
        <f>entry_2!J4&amp;"名"</f>
        <v>0名</v>
      </c>
      <c r="D12" s="77" t="str">
        <f>M17&amp;"種目"</f>
        <v>0種目</v>
      </c>
      <c r="G12" s="227" t="s">
        <v>798</v>
      </c>
      <c r="H12" s="227"/>
      <c r="I12" s="227"/>
      <c r="J12" s="227"/>
      <c r="K12" s="229">
        <f>IF(entry_1!D16="","",entry_1!D16)</f>
      </c>
      <c r="L12" s="229"/>
      <c r="M12" s="229"/>
      <c r="N12" s="229"/>
    </row>
    <row r="13" spans="1:14" ht="18.75">
      <c r="A13" s="227" t="s">
        <v>792</v>
      </c>
      <c r="B13" s="227"/>
      <c r="C13" s="77" t="str">
        <f>entry_2!J5&amp;"名"</f>
        <v>0名</v>
      </c>
      <c r="D13" s="77" t="str">
        <f>M20&amp;"種目"</f>
        <v>0種目</v>
      </c>
      <c r="G13" s="233" t="s">
        <v>798</v>
      </c>
      <c r="H13" s="233"/>
      <c r="I13" s="233"/>
      <c r="J13" s="233"/>
      <c r="K13" s="229">
        <f>IF(entry_1!D17="","",entry_1!D17)</f>
      </c>
      <c r="L13" s="229"/>
      <c r="M13" s="229"/>
      <c r="N13" s="229"/>
    </row>
    <row r="14" spans="1:14" ht="23.25">
      <c r="A14" s="227" t="s">
        <v>793</v>
      </c>
      <c r="B14" s="227"/>
      <c r="C14" s="77" t="str">
        <f>entry_2!J4+entry_2!J5&amp;"名"</f>
        <v>0名</v>
      </c>
      <c r="D14" s="77" t="str">
        <f>M23&amp;"種目"</f>
        <v>0種目</v>
      </c>
      <c r="G14" s="254" t="s">
        <v>859</v>
      </c>
      <c r="H14" s="254"/>
      <c r="I14" s="254"/>
      <c r="J14" s="254"/>
      <c r="K14" s="255">
        <f>entry_2!X4</f>
        <v>0</v>
      </c>
      <c r="L14" s="255"/>
      <c r="M14" s="255"/>
      <c r="N14" s="255"/>
    </row>
    <row r="15" spans="1:14" ht="18.75">
      <c r="A15" s="97"/>
      <c r="B15" s="249" t="s">
        <v>799</v>
      </c>
      <c r="C15" s="249"/>
      <c r="D15" s="249"/>
      <c r="E15" s="249"/>
      <c r="F15" s="249"/>
      <c r="G15" s="249"/>
      <c r="H15" s="249"/>
      <c r="I15" s="249"/>
      <c r="J15" s="249"/>
      <c r="K15" s="249"/>
      <c r="L15" s="76"/>
      <c r="M15" s="76"/>
      <c r="N15" s="76"/>
    </row>
    <row r="16" spans="1:14" ht="12.75" customHeight="1">
      <c r="A16" s="250" t="s">
        <v>800</v>
      </c>
      <c r="B16" s="251"/>
      <c r="C16" s="154" t="s">
        <v>10</v>
      </c>
      <c r="D16" s="155" t="s">
        <v>11</v>
      </c>
      <c r="F16" s="156" t="s">
        <v>801</v>
      </c>
      <c r="G16" s="252" t="s">
        <v>10</v>
      </c>
      <c r="H16" s="252"/>
      <c r="I16" s="252"/>
      <c r="J16" s="252"/>
      <c r="K16" s="155" t="s">
        <v>11</v>
      </c>
      <c r="L16" s="76"/>
      <c r="M16" s="222" t="s">
        <v>767</v>
      </c>
      <c r="N16" s="222"/>
    </row>
    <row r="17" spans="1:14" ht="12.75" customHeight="1">
      <c r="A17" s="244" t="str">
        <f>DATA!A2</f>
        <v>100m</v>
      </c>
      <c r="B17" s="245"/>
      <c r="C17" s="131">
        <f aca="true" t="shared" si="0" ref="C17:D22">COUNTIF($Q$30:$R$149,C$16&amp;$A17)</f>
        <v>0</v>
      </c>
      <c r="D17" s="132">
        <f t="shared" si="0"/>
        <v>0</v>
      </c>
      <c r="F17" s="157" t="str">
        <f>DATA!A8</f>
        <v>走高跳</v>
      </c>
      <c r="G17" s="235">
        <f aca="true" t="shared" si="1" ref="G17:G23">COUNTIF($Q$30:$R$149,G$16&amp;$F17)</f>
        <v>0</v>
      </c>
      <c r="H17" s="235"/>
      <c r="I17" s="235"/>
      <c r="J17" s="235"/>
      <c r="K17" s="132">
        <f aca="true" t="shared" si="2" ref="K17:K23">COUNTIF($Q$30:$R$149,K$16&amp;$F17)</f>
        <v>0</v>
      </c>
      <c r="L17" s="76"/>
      <c r="M17" s="226">
        <f>SUM(C17:C23,G17:J23)</f>
        <v>0</v>
      </c>
      <c r="N17" s="226"/>
    </row>
    <row r="18" spans="1:14" ht="12.75" customHeight="1">
      <c r="A18" s="244" t="str">
        <f>DATA!A3</f>
        <v>300m</v>
      </c>
      <c r="B18" s="245"/>
      <c r="C18" s="131">
        <f t="shared" si="0"/>
        <v>0</v>
      </c>
      <c r="D18" s="132">
        <f t="shared" si="0"/>
        <v>0</v>
      </c>
      <c r="F18" s="157" t="str">
        <f>DATA!A10</f>
        <v>走幅跳(女子)</v>
      </c>
      <c r="G18" s="253">
        <f t="shared" si="1"/>
        <v>0</v>
      </c>
      <c r="H18" s="253"/>
      <c r="I18" s="253"/>
      <c r="J18" s="253"/>
      <c r="K18" s="132">
        <f t="shared" si="2"/>
        <v>0</v>
      </c>
      <c r="L18" s="76"/>
      <c r="M18" s="226"/>
      <c r="N18" s="226"/>
    </row>
    <row r="19" spans="1:14" ht="12.75" customHeight="1">
      <c r="A19" s="244" t="str">
        <f>DATA!A4</f>
        <v>3000m(女子)</v>
      </c>
      <c r="B19" s="245"/>
      <c r="C19" s="133">
        <f t="shared" si="0"/>
        <v>0</v>
      </c>
      <c r="D19" s="132">
        <f t="shared" si="0"/>
        <v>0</v>
      </c>
      <c r="F19" s="157" t="str">
        <f>DATA!A9</f>
        <v>三段跳(男子)</v>
      </c>
      <c r="G19" s="246">
        <f t="shared" si="1"/>
        <v>0</v>
      </c>
      <c r="H19" s="247"/>
      <c r="I19" s="247"/>
      <c r="J19" s="248"/>
      <c r="K19" s="135">
        <f t="shared" si="2"/>
        <v>0</v>
      </c>
      <c r="L19" s="76"/>
      <c r="M19" s="222" t="s">
        <v>768</v>
      </c>
      <c r="N19" s="222"/>
    </row>
    <row r="20" spans="1:14" ht="12.75" customHeight="1">
      <c r="A20" s="244" t="str">
        <f>DATA!A5</f>
        <v>5000m(男子)</v>
      </c>
      <c r="B20" s="245"/>
      <c r="C20" s="131">
        <f t="shared" si="0"/>
        <v>0</v>
      </c>
      <c r="D20" s="134">
        <f t="shared" si="0"/>
        <v>0</v>
      </c>
      <c r="F20" s="157" t="str">
        <f>DATA!A11</f>
        <v>砲丸投(6.00kg男)</v>
      </c>
      <c r="G20" s="235">
        <f t="shared" si="1"/>
        <v>0</v>
      </c>
      <c r="H20" s="235"/>
      <c r="I20" s="235"/>
      <c r="J20" s="235"/>
      <c r="K20" s="134">
        <f t="shared" si="2"/>
        <v>0</v>
      </c>
      <c r="L20" s="76"/>
      <c r="M20" s="226">
        <f>SUM(D17:D23,K17:K23)</f>
        <v>0</v>
      </c>
      <c r="N20" s="226"/>
    </row>
    <row r="21" spans="1:14" ht="12.75" customHeight="1">
      <c r="A21" s="244" t="str">
        <f>DATA!A6</f>
        <v>300mH(男子)</v>
      </c>
      <c r="B21" s="245"/>
      <c r="C21" s="131">
        <f t="shared" si="0"/>
        <v>0</v>
      </c>
      <c r="D21" s="134">
        <f t="shared" si="0"/>
        <v>0</v>
      </c>
      <c r="F21" s="157" t="str">
        <f>DATA!A12</f>
        <v>砲丸投(4.00kg女)</v>
      </c>
      <c r="G21" s="236">
        <f t="shared" si="1"/>
        <v>0</v>
      </c>
      <c r="H21" s="236"/>
      <c r="I21" s="236"/>
      <c r="J21" s="236"/>
      <c r="K21" s="132">
        <f t="shared" si="2"/>
        <v>0</v>
      </c>
      <c r="L21" s="76"/>
      <c r="M21" s="226"/>
      <c r="N21" s="226"/>
    </row>
    <row r="22" spans="1:14" ht="12.75" customHeight="1">
      <c r="A22" s="244" t="str">
        <f>DATA!A7</f>
        <v>300mH(女子)</v>
      </c>
      <c r="B22" s="245"/>
      <c r="C22" s="133">
        <f t="shared" si="0"/>
        <v>0</v>
      </c>
      <c r="D22" s="132">
        <f t="shared" si="0"/>
        <v>0</v>
      </c>
      <c r="F22" s="157" t="str">
        <f>DATA!A13</f>
        <v>やり投(男子)</v>
      </c>
      <c r="G22" s="235">
        <f t="shared" si="1"/>
        <v>0</v>
      </c>
      <c r="H22" s="235"/>
      <c r="I22" s="235"/>
      <c r="J22" s="235"/>
      <c r="K22" s="134">
        <f t="shared" si="2"/>
        <v>0</v>
      </c>
      <c r="L22" s="76"/>
      <c r="M22" s="222" t="s">
        <v>858</v>
      </c>
      <c r="N22" s="222"/>
    </row>
    <row r="23" spans="1:14" ht="12.75" customHeight="1">
      <c r="A23" s="256"/>
      <c r="B23" s="257"/>
      <c r="C23" s="122"/>
      <c r="D23" s="123"/>
      <c r="F23" s="158" t="str">
        <f>DATA!A14</f>
        <v>やり投(女子)</v>
      </c>
      <c r="G23" s="237">
        <f t="shared" si="1"/>
        <v>0</v>
      </c>
      <c r="H23" s="237"/>
      <c r="I23" s="237"/>
      <c r="J23" s="237"/>
      <c r="K23" s="136">
        <f t="shared" si="2"/>
        <v>0</v>
      </c>
      <c r="L23" s="76"/>
      <c r="M23" s="226">
        <f>SUM(C17:D23,G17:K23)</f>
        <v>0</v>
      </c>
      <c r="N23" s="226"/>
    </row>
    <row r="24" spans="1:14" ht="12.75" customHeight="1">
      <c r="A24" s="258"/>
      <c r="B24" s="258"/>
      <c r="C24" s="48"/>
      <c r="D24" s="153"/>
      <c r="E24" s="48"/>
      <c r="F24" s="152"/>
      <c r="G24" s="238"/>
      <c r="H24" s="238"/>
      <c r="I24" s="238"/>
      <c r="J24" s="238"/>
      <c r="K24" s="153"/>
      <c r="L24" s="76"/>
      <c r="M24" s="226"/>
      <c r="N24" s="226"/>
    </row>
    <row r="25" spans="1:14" ht="12.75" customHeight="1" hidden="1">
      <c r="A25" s="259"/>
      <c r="B25" s="260"/>
      <c r="C25" s="82"/>
      <c r="D25" s="128"/>
      <c r="F25" s="129"/>
      <c r="G25" s="243"/>
      <c r="H25" s="243"/>
      <c r="I25" s="243"/>
      <c r="J25" s="243"/>
      <c r="K25" s="128"/>
      <c r="L25" s="76"/>
      <c r="M25" s="76"/>
      <c r="N25" s="76"/>
    </row>
    <row r="26" spans="1:14" ht="12.75" customHeight="1" hidden="1">
      <c r="A26" s="261"/>
      <c r="B26" s="262"/>
      <c r="C26" s="78"/>
      <c r="D26" s="121"/>
      <c r="F26" s="120"/>
      <c r="G26" s="239"/>
      <c r="H26" s="239"/>
      <c r="I26" s="239"/>
      <c r="J26" s="239"/>
      <c r="K26" s="121"/>
      <c r="L26" s="76"/>
      <c r="M26" s="76"/>
      <c r="N26" s="76"/>
    </row>
    <row r="27" spans="1:14" ht="12.75" customHeight="1" hidden="1">
      <c r="A27" s="256"/>
      <c r="B27" s="257"/>
      <c r="C27" s="122"/>
      <c r="D27" s="123"/>
      <c r="F27" s="81"/>
      <c r="G27" s="240"/>
      <c r="H27" s="241"/>
      <c r="I27" s="241"/>
      <c r="J27" s="242"/>
      <c r="K27" s="124"/>
      <c r="L27" s="76"/>
      <c r="M27" s="76"/>
      <c r="N27" s="76"/>
    </row>
    <row r="28" spans="1:14" ht="18.75">
      <c r="A28" s="97"/>
      <c r="B28" s="97"/>
      <c r="C28" s="77"/>
      <c r="G28" s="96"/>
      <c r="H28" s="96"/>
      <c r="I28" s="96"/>
      <c r="J28" s="96"/>
      <c r="K28" s="76"/>
      <c r="L28" s="76"/>
      <c r="M28" s="76"/>
      <c r="N28" s="76"/>
    </row>
    <row r="29" spans="1:15" ht="12.75">
      <c r="A29" s="49" t="s">
        <v>802</v>
      </c>
      <c r="B29" s="49" t="s">
        <v>770</v>
      </c>
      <c r="C29" s="88" t="s">
        <v>771</v>
      </c>
      <c r="D29" s="85" t="s">
        <v>775</v>
      </c>
      <c r="E29" s="87" t="s">
        <v>5</v>
      </c>
      <c r="F29" s="84" t="s">
        <v>772</v>
      </c>
      <c r="G29" s="234" t="s">
        <v>773</v>
      </c>
      <c r="H29" s="234"/>
      <c r="I29" s="234"/>
      <c r="J29" s="91"/>
      <c r="K29" s="88" t="s">
        <v>774</v>
      </c>
      <c r="L29" s="234" t="s">
        <v>773</v>
      </c>
      <c r="M29" s="234"/>
      <c r="N29" s="234"/>
      <c r="O29" s="86"/>
    </row>
    <row r="30" spans="1:18" ht="12.75">
      <c r="A30" s="93">
        <v>1</v>
      </c>
      <c r="B30" s="93">
        <f>MAT_CSV!G2</f>
      </c>
      <c r="C30" s="146">
        <f>MAT_CSV!B2</f>
      </c>
      <c r="D30" s="147">
        <f>MAT_CSV!C2</f>
      </c>
      <c r="E30" s="95">
        <f>IF(entry_2!H7="","",entry_2!H7)</f>
      </c>
      <c r="F30" s="92">
        <f>IF(entry_2!I7="","",entry_2!I7)</f>
      </c>
      <c r="G30" s="82">
        <f>IF(entry_2!J7="","",entry_2!J7)</f>
      </c>
      <c r="H30" s="82">
        <f>IF(entry_2!K7="","",entry_2!K7)</f>
      </c>
      <c r="I30" s="82">
        <f>IF(entry_2!L7="","",entry_2!L7)</f>
      </c>
      <c r="J30" s="83">
        <f>IF(entry_2!M7="","",entry_2!M7)</f>
      </c>
      <c r="K30" s="89">
        <f>IF(entry_2!N7="","",entry_2!N7)</f>
      </c>
      <c r="L30" s="82">
        <f>IF(entry_2!O7="","",entry_2!O7)</f>
      </c>
      <c r="M30" s="82">
        <f>IF(entry_2!P7="","",entry_2!P7)</f>
      </c>
      <c r="N30" s="82">
        <f>IF(entry_2!Q7="","",entry_2!Q7)</f>
      </c>
      <c r="O30" s="83">
        <f>IF(entry_2!R7="","",entry_2!R7)</f>
      </c>
      <c r="Q30" s="1">
        <f>E30&amp;F30</f>
      </c>
      <c r="R30" s="1">
        <f>E30&amp;K30</f>
      </c>
    </row>
    <row r="31" spans="1:18" ht="12.75">
      <c r="A31" s="94">
        <v>2</v>
      </c>
      <c r="B31" s="94">
        <f>MAT_CSV!G3</f>
      </c>
      <c r="C31" s="145">
        <f>MAT_CSV!B3</f>
      </c>
      <c r="D31" s="148">
        <f>MAT_CSV!C3</f>
      </c>
      <c r="E31" s="95">
        <f>IF(entry_2!H8="","",entry_2!H8)</f>
      </c>
      <c r="F31" s="80">
        <f>IF(entry_2!I8="","",entry_2!I8)</f>
      </c>
      <c r="G31" s="78">
        <f>IF(entry_2!J8="","",entry_2!J8)</f>
      </c>
      <c r="H31" s="78">
        <f>IF(entry_2!K8="","",entry_2!K8)</f>
      </c>
      <c r="I31" s="78">
        <f>IF(entry_2!L8="","",entry_2!L8)</f>
      </c>
      <c r="J31" s="79">
        <f>IF(entry_2!M8="","",entry_2!M8)</f>
      </c>
      <c r="K31" s="90">
        <f>IF(entry_2!N8="","",entry_2!N8)</f>
      </c>
      <c r="L31" s="78">
        <f>IF(entry_2!O8="","",entry_2!O8)</f>
      </c>
      <c r="M31" s="78">
        <f>IF(entry_2!P8="","",entry_2!P8)</f>
      </c>
      <c r="N31" s="78">
        <f>IF(entry_2!Q8="","",entry_2!Q8)</f>
      </c>
      <c r="O31" s="79"/>
      <c r="Q31" s="1">
        <f aca="true" t="shared" si="3" ref="Q31:Q58">E31&amp;F31</f>
      </c>
      <c r="R31" s="1">
        <f aca="true" t="shared" si="4" ref="R31:R58">E31&amp;K31</f>
      </c>
    </row>
    <row r="32" spans="1:18" ht="12.75">
      <c r="A32" s="94">
        <v>3</v>
      </c>
      <c r="B32" s="94">
        <f>MAT_CSV!G4</f>
      </c>
      <c r="C32" s="145">
        <f>MAT_CSV!B4</f>
      </c>
      <c r="D32" s="148">
        <f>MAT_CSV!C4</f>
      </c>
      <c r="E32" s="95">
        <f>IF(entry_2!H9="","",entry_2!H9)</f>
      </c>
      <c r="F32" s="80">
        <f>IF(entry_2!I9="","",entry_2!I9)</f>
      </c>
      <c r="G32" s="78">
        <f>IF(entry_2!J9="","",entry_2!J9)</f>
      </c>
      <c r="H32" s="78">
        <f>IF(entry_2!K9="","",entry_2!K9)</f>
      </c>
      <c r="I32" s="78">
        <f>IF(entry_2!L9="","",entry_2!L9)</f>
      </c>
      <c r="J32" s="79">
        <f>IF(entry_2!M9="","",entry_2!M9)</f>
      </c>
      <c r="K32" s="90">
        <f>IF(entry_2!N9="","",entry_2!N9)</f>
      </c>
      <c r="L32" s="78">
        <f>IF(entry_2!O9="","",entry_2!O9)</f>
      </c>
      <c r="M32" s="78">
        <f>IF(entry_2!P9="","",entry_2!P9)</f>
      </c>
      <c r="N32" s="78">
        <f>IF(entry_2!Q9="","",entry_2!Q9)</f>
      </c>
      <c r="O32" s="79"/>
      <c r="Q32" s="1">
        <f t="shared" si="3"/>
      </c>
      <c r="R32" s="1">
        <f t="shared" si="4"/>
      </c>
    </row>
    <row r="33" spans="1:18" ht="12.75">
      <c r="A33" s="94">
        <v>4</v>
      </c>
      <c r="B33" s="94">
        <f>MAT_CSV!G5</f>
      </c>
      <c r="C33" s="145">
        <f>MAT_CSV!B5</f>
      </c>
      <c r="D33" s="148">
        <f>MAT_CSV!C5</f>
      </c>
      <c r="E33" s="95">
        <f>IF(entry_2!H10="","",entry_2!H10)</f>
      </c>
      <c r="F33" s="80">
        <f>IF(entry_2!I10="","",entry_2!I10)</f>
      </c>
      <c r="G33" s="78">
        <f>IF(entry_2!J10="","",entry_2!J10)</f>
      </c>
      <c r="H33" s="78">
        <f>IF(entry_2!K10="","",entry_2!K10)</f>
      </c>
      <c r="I33" s="78">
        <f>IF(entry_2!L10="","",entry_2!L10)</f>
      </c>
      <c r="J33" s="79">
        <f>IF(entry_2!M10="","",entry_2!M10)</f>
      </c>
      <c r="K33" s="90">
        <f>IF(entry_2!N10="","",entry_2!N10)</f>
      </c>
      <c r="L33" s="78">
        <f>IF(entry_2!O10="","",entry_2!O10)</f>
      </c>
      <c r="M33" s="78">
        <f>IF(entry_2!P10="","",entry_2!P10)</f>
      </c>
      <c r="N33" s="78">
        <f>IF(entry_2!Q10="","",entry_2!Q10)</f>
      </c>
      <c r="O33" s="79"/>
      <c r="Q33" s="1">
        <f t="shared" si="3"/>
      </c>
      <c r="R33" s="1">
        <f t="shared" si="4"/>
      </c>
    </row>
    <row r="34" spans="1:18" ht="12.75">
      <c r="A34" s="94">
        <v>5</v>
      </c>
      <c r="B34" s="94">
        <f>MAT_CSV!G6</f>
      </c>
      <c r="C34" s="145">
        <f>MAT_CSV!B6</f>
      </c>
      <c r="D34" s="148">
        <f>MAT_CSV!C6</f>
      </c>
      <c r="E34" s="95">
        <f>IF(entry_2!H11="","",entry_2!H11)</f>
      </c>
      <c r="F34" s="80">
        <f>IF(entry_2!I11="","",entry_2!I11)</f>
      </c>
      <c r="G34" s="78">
        <f>IF(entry_2!J11="","",entry_2!J11)</f>
      </c>
      <c r="H34" s="78">
        <f>IF(entry_2!K11="","",entry_2!K11)</f>
      </c>
      <c r="I34" s="78">
        <f>IF(entry_2!L11="","",entry_2!L11)</f>
      </c>
      <c r="J34" s="79">
        <f>IF(entry_2!M11="","",entry_2!M11)</f>
      </c>
      <c r="K34" s="90">
        <f>IF(entry_2!N11="","",entry_2!N11)</f>
      </c>
      <c r="L34" s="78">
        <f>IF(entry_2!O11="","",entry_2!O11)</f>
      </c>
      <c r="M34" s="78">
        <f>IF(entry_2!P11="","",entry_2!P11)</f>
      </c>
      <c r="N34" s="78">
        <f>IF(entry_2!Q11="","",entry_2!Q11)</f>
      </c>
      <c r="O34" s="79"/>
      <c r="Q34" s="1">
        <f t="shared" si="3"/>
      </c>
      <c r="R34" s="1">
        <f t="shared" si="4"/>
      </c>
    </row>
    <row r="35" spans="1:18" ht="12.75">
      <c r="A35" s="94">
        <v>6</v>
      </c>
      <c r="B35" s="94">
        <f>MAT_CSV!G7</f>
      </c>
      <c r="C35" s="145">
        <f>MAT_CSV!B7</f>
      </c>
      <c r="D35" s="148">
        <f>MAT_CSV!C7</f>
      </c>
      <c r="E35" s="95">
        <f>IF(entry_2!H12="","",entry_2!H12)</f>
      </c>
      <c r="F35" s="80">
        <f>IF(entry_2!I12="","",entry_2!I12)</f>
      </c>
      <c r="G35" s="78">
        <f>IF(entry_2!J12="","",entry_2!J12)</f>
      </c>
      <c r="H35" s="78">
        <f>IF(entry_2!K12="","",entry_2!K12)</f>
      </c>
      <c r="I35" s="78">
        <f>IF(entry_2!L12="","",entry_2!L12)</f>
      </c>
      <c r="J35" s="79">
        <f>IF(entry_2!M12="","",entry_2!M12)</f>
      </c>
      <c r="K35" s="90">
        <f>IF(entry_2!N12="","",entry_2!N12)</f>
      </c>
      <c r="L35" s="78">
        <f>IF(entry_2!O12="","",entry_2!O12)</f>
      </c>
      <c r="M35" s="78">
        <f>IF(entry_2!P12="","",entry_2!P12)</f>
      </c>
      <c r="N35" s="78">
        <f>IF(entry_2!Q12="","",entry_2!Q12)</f>
      </c>
      <c r="O35" s="79"/>
      <c r="Q35" s="1">
        <f t="shared" si="3"/>
      </c>
      <c r="R35" s="1">
        <f t="shared" si="4"/>
      </c>
    </row>
    <row r="36" spans="1:18" ht="12.75">
      <c r="A36" s="94">
        <v>7</v>
      </c>
      <c r="B36" s="94">
        <f>MAT_CSV!G8</f>
      </c>
      <c r="C36" s="145">
        <f>MAT_CSV!B8</f>
      </c>
      <c r="D36" s="148">
        <f>MAT_CSV!C8</f>
      </c>
      <c r="E36" s="95">
        <f>IF(entry_2!H13="","",entry_2!H13)</f>
      </c>
      <c r="F36" s="80">
        <f>IF(entry_2!I13="","",entry_2!I13)</f>
      </c>
      <c r="G36" s="78">
        <f>IF(entry_2!J13="","",entry_2!J13)</f>
      </c>
      <c r="H36" s="78">
        <f>IF(entry_2!K13="","",entry_2!K13)</f>
      </c>
      <c r="I36" s="78">
        <f>IF(entry_2!L13="","",entry_2!L13)</f>
      </c>
      <c r="J36" s="79">
        <f>IF(entry_2!M13="","",entry_2!M13)</f>
      </c>
      <c r="K36" s="90">
        <f>IF(entry_2!N13="","",entry_2!N13)</f>
      </c>
      <c r="L36" s="78">
        <f>IF(entry_2!O13="","",entry_2!O13)</f>
      </c>
      <c r="M36" s="78">
        <f>IF(entry_2!P13="","",entry_2!P13)</f>
      </c>
      <c r="N36" s="78">
        <f>IF(entry_2!Q13="","",entry_2!Q13)</f>
      </c>
      <c r="O36" s="79"/>
      <c r="Q36" s="1">
        <f t="shared" si="3"/>
      </c>
      <c r="R36" s="1">
        <f t="shared" si="4"/>
      </c>
    </row>
    <row r="37" spans="1:18" ht="12.75">
      <c r="A37" s="94">
        <v>8</v>
      </c>
      <c r="B37" s="94">
        <f>MAT_CSV!G9</f>
      </c>
      <c r="C37" s="145">
        <f>MAT_CSV!B9</f>
      </c>
      <c r="D37" s="148">
        <f>MAT_CSV!C9</f>
      </c>
      <c r="E37" s="95">
        <f>IF(entry_2!H14="","",entry_2!H14)</f>
      </c>
      <c r="F37" s="80">
        <f>IF(entry_2!I14="","",entry_2!I14)</f>
      </c>
      <c r="G37" s="78">
        <f>IF(entry_2!J14="","",entry_2!J14)</f>
      </c>
      <c r="H37" s="78">
        <f>IF(entry_2!K14="","",entry_2!K14)</f>
      </c>
      <c r="I37" s="78">
        <f>IF(entry_2!L14="","",entry_2!L14)</f>
      </c>
      <c r="J37" s="79">
        <f>IF(entry_2!M14="","",entry_2!M14)</f>
      </c>
      <c r="K37" s="90">
        <f>IF(entry_2!N14="","",entry_2!N14)</f>
      </c>
      <c r="L37" s="78">
        <f>IF(entry_2!O14="","",entry_2!O14)</f>
      </c>
      <c r="M37" s="78">
        <f>IF(entry_2!P14="","",entry_2!P14)</f>
      </c>
      <c r="N37" s="78">
        <f>IF(entry_2!Q14="","",entry_2!Q14)</f>
      </c>
      <c r="O37" s="79"/>
      <c r="Q37" s="1">
        <f t="shared" si="3"/>
      </c>
      <c r="R37" s="1">
        <f t="shared" si="4"/>
      </c>
    </row>
    <row r="38" spans="1:18" ht="12.75">
      <c r="A38" s="94">
        <v>9</v>
      </c>
      <c r="B38" s="94">
        <f>MAT_CSV!G10</f>
      </c>
      <c r="C38" s="145">
        <f>MAT_CSV!B10</f>
      </c>
      <c r="D38" s="148">
        <f>MAT_CSV!C10</f>
      </c>
      <c r="E38" s="95">
        <f>IF(entry_2!H15="","",entry_2!H15)</f>
      </c>
      <c r="F38" s="80">
        <f>IF(entry_2!I15="","",entry_2!I15)</f>
      </c>
      <c r="G38" s="78">
        <f>IF(entry_2!J15="","",entry_2!J15)</f>
      </c>
      <c r="H38" s="78">
        <f>IF(entry_2!K15="","",entry_2!K15)</f>
      </c>
      <c r="I38" s="78">
        <f>IF(entry_2!L15="","",entry_2!L15)</f>
      </c>
      <c r="J38" s="79">
        <f>IF(entry_2!M15="","",entry_2!M15)</f>
      </c>
      <c r="K38" s="90">
        <f>IF(entry_2!N15="","",entry_2!N15)</f>
      </c>
      <c r="L38" s="78">
        <f>IF(entry_2!O15="","",entry_2!O15)</f>
      </c>
      <c r="M38" s="78">
        <f>IF(entry_2!P15="","",entry_2!P15)</f>
      </c>
      <c r="N38" s="78">
        <f>IF(entry_2!Q15="","",entry_2!Q15)</f>
      </c>
      <c r="O38" s="79"/>
      <c r="Q38" s="1">
        <f t="shared" si="3"/>
      </c>
      <c r="R38" s="1">
        <f t="shared" si="4"/>
      </c>
    </row>
    <row r="39" spans="1:18" ht="12.75">
      <c r="A39" s="94">
        <v>10</v>
      </c>
      <c r="B39" s="94">
        <f>MAT_CSV!G11</f>
      </c>
      <c r="C39" s="145">
        <f>MAT_CSV!B11</f>
      </c>
      <c r="D39" s="148">
        <f>MAT_CSV!C11</f>
      </c>
      <c r="E39" s="95">
        <f>IF(entry_2!H16="","",entry_2!H16)</f>
      </c>
      <c r="F39" s="80">
        <f>IF(entry_2!I16="","",entry_2!I16)</f>
      </c>
      <c r="G39" s="78">
        <f>IF(entry_2!J16="","",entry_2!J16)</f>
      </c>
      <c r="H39" s="78">
        <f>IF(entry_2!K16="","",entry_2!K16)</f>
      </c>
      <c r="I39" s="78">
        <f>IF(entry_2!L16="","",entry_2!L16)</f>
      </c>
      <c r="J39" s="79">
        <f>IF(entry_2!M16="","",entry_2!M16)</f>
      </c>
      <c r="K39" s="90">
        <f>IF(entry_2!N16="","",entry_2!N16)</f>
      </c>
      <c r="L39" s="78">
        <f>IF(entry_2!O16="","",entry_2!O16)</f>
      </c>
      <c r="M39" s="78">
        <f>IF(entry_2!P16="","",entry_2!P16)</f>
      </c>
      <c r="N39" s="78">
        <f>IF(entry_2!Q16="","",entry_2!Q16)</f>
      </c>
      <c r="O39" s="79"/>
      <c r="Q39" s="1">
        <f t="shared" si="3"/>
      </c>
      <c r="R39" s="1">
        <f t="shared" si="4"/>
      </c>
    </row>
    <row r="40" spans="1:18" ht="12.75">
      <c r="A40" s="94">
        <v>11</v>
      </c>
      <c r="B40" s="94">
        <f>MAT_CSV!G12</f>
      </c>
      <c r="C40" s="145">
        <f>MAT_CSV!B12</f>
      </c>
      <c r="D40" s="148">
        <f>MAT_CSV!C12</f>
      </c>
      <c r="E40" s="95">
        <f>IF(entry_2!H17="","",entry_2!H17)</f>
      </c>
      <c r="F40" s="80">
        <f>IF(entry_2!I17="","",entry_2!I17)</f>
      </c>
      <c r="G40" s="78">
        <f>IF(entry_2!J17="","",entry_2!J17)</f>
      </c>
      <c r="H40" s="78">
        <f>IF(entry_2!K17="","",entry_2!K17)</f>
      </c>
      <c r="I40" s="78">
        <f>IF(entry_2!L17="","",entry_2!L17)</f>
      </c>
      <c r="J40" s="79">
        <f>IF(entry_2!M17="","",entry_2!M17)</f>
      </c>
      <c r="K40" s="90">
        <f>IF(entry_2!N17="","",entry_2!N17)</f>
      </c>
      <c r="L40" s="78">
        <f>IF(entry_2!O17="","",entry_2!O17)</f>
      </c>
      <c r="M40" s="78">
        <f>IF(entry_2!P17="","",entry_2!P17)</f>
      </c>
      <c r="N40" s="78">
        <f>IF(entry_2!Q17="","",entry_2!Q17)</f>
      </c>
      <c r="O40" s="79"/>
      <c r="Q40" s="1">
        <f t="shared" si="3"/>
      </c>
      <c r="R40" s="1">
        <f t="shared" si="4"/>
      </c>
    </row>
    <row r="41" spans="1:18" ht="12.75">
      <c r="A41" s="94">
        <v>12</v>
      </c>
      <c r="B41" s="94">
        <f>MAT_CSV!G13</f>
      </c>
      <c r="C41" s="145">
        <f>MAT_CSV!B13</f>
      </c>
      <c r="D41" s="148">
        <f>MAT_CSV!C13</f>
      </c>
      <c r="E41" s="95">
        <f>IF(entry_2!H18="","",entry_2!H18)</f>
      </c>
      <c r="F41" s="80">
        <f>IF(entry_2!I18="","",entry_2!I18)</f>
      </c>
      <c r="G41" s="78">
        <f>IF(entry_2!J18="","",entry_2!J18)</f>
      </c>
      <c r="H41" s="78">
        <f>IF(entry_2!K18="","",entry_2!K18)</f>
      </c>
      <c r="I41" s="78">
        <f>IF(entry_2!L18="","",entry_2!L18)</f>
      </c>
      <c r="J41" s="79">
        <f>IF(entry_2!M18="","",entry_2!M18)</f>
      </c>
      <c r="K41" s="90">
        <f>IF(entry_2!N18="","",entry_2!N18)</f>
      </c>
      <c r="L41" s="78">
        <f>IF(entry_2!O18="","",entry_2!O18)</f>
      </c>
      <c r="M41" s="78">
        <f>IF(entry_2!P18="","",entry_2!P18)</f>
      </c>
      <c r="N41" s="78">
        <f>IF(entry_2!Q18="","",entry_2!Q18)</f>
      </c>
      <c r="O41" s="79"/>
      <c r="Q41" s="1">
        <f t="shared" si="3"/>
      </c>
      <c r="R41" s="1">
        <f t="shared" si="4"/>
      </c>
    </row>
    <row r="42" spans="1:18" ht="12.75">
      <c r="A42" s="94">
        <v>13</v>
      </c>
      <c r="B42" s="94">
        <f>MAT_CSV!G14</f>
      </c>
      <c r="C42" s="145">
        <f>MAT_CSV!B14</f>
      </c>
      <c r="D42" s="148">
        <f>MAT_CSV!C14</f>
      </c>
      <c r="E42" s="95">
        <f>IF(entry_2!H19="","",entry_2!H19)</f>
      </c>
      <c r="F42" s="80">
        <f>IF(entry_2!I19="","",entry_2!I19)</f>
      </c>
      <c r="G42" s="78">
        <f>IF(entry_2!J19="","",entry_2!J19)</f>
      </c>
      <c r="H42" s="78">
        <f>IF(entry_2!K19="","",entry_2!K19)</f>
      </c>
      <c r="I42" s="78">
        <f>IF(entry_2!L19="","",entry_2!L19)</f>
      </c>
      <c r="J42" s="79">
        <f>IF(entry_2!M19="","",entry_2!M19)</f>
      </c>
      <c r="K42" s="90">
        <f>IF(entry_2!N19="","",entry_2!N19)</f>
      </c>
      <c r="L42" s="78">
        <f>IF(entry_2!O19="","",entry_2!O19)</f>
      </c>
      <c r="M42" s="78">
        <f>IF(entry_2!P19="","",entry_2!P19)</f>
      </c>
      <c r="N42" s="78">
        <f>IF(entry_2!Q19="","",entry_2!Q19)</f>
      </c>
      <c r="O42" s="79"/>
      <c r="Q42" s="1">
        <f t="shared" si="3"/>
      </c>
      <c r="R42" s="1">
        <f t="shared" si="4"/>
      </c>
    </row>
    <row r="43" spans="1:18" ht="12.75">
      <c r="A43" s="94">
        <v>14</v>
      </c>
      <c r="B43" s="94">
        <f>MAT_CSV!G15</f>
      </c>
      <c r="C43" s="145">
        <f>MAT_CSV!B15</f>
      </c>
      <c r="D43" s="148">
        <f>MAT_CSV!C15</f>
      </c>
      <c r="E43" s="95">
        <f>IF(entry_2!H20="","",entry_2!H20)</f>
      </c>
      <c r="F43" s="80">
        <f>IF(entry_2!I20="","",entry_2!I20)</f>
      </c>
      <c r="G43" s="78">
        <f>IF(entry_2!J20="","",entry_2!J20)</f>
      </c>
      <c r="H43" s="78">
        <f>IF(entry_2!K20="","",entry_2!K20)</f>
      </c>
      <c r="I43" s="78">
        <f>IF(entry_2!L20="","",entry_2!L20)</f>
      </c>
      <c r="J43" s="79">
        <f>IF(entry_2!M20="","",entry_2!M20)</f>
      </c>
      <c r="K43" s="90">
        <f>IF(entry_2!N20="","",entry_2!N20)</f>
      </c>
      <c r="L43" s="78">
        <f>IF(entry_2!O20="","",entry_2!O20)</f>
      </c>
      <c r="M43" s="78">
        <f>IF(entry_2!P20="","",entry_2!P20)</f>
      </c>
      <c r="N43" s="78">
        <f>IF(entry_2!Q20="","",entry_2!Q20)</f>
      </c>
      <c r="O43" s="79"/>
      <c r="Q43" s="1">
        <f t="shared" si="3"/>
      </c>
      <c r="R43" s="1">
        <f t="shared" si="4"/>
      </c>
    </row>
    <row r="44" spans="1:18" ht="12.75">
      <c r="A44" s="94">
        <v>15</v>
      </c>
      <c r="B44" s="94">
        <f>MAT_CSV!G16</f>
      </c>
      <c r="C44" s="145">
        <f>MAT_CSV!B16</f>
      </c>
      <c r="D44" s="148">
        <f>MAT_CSV!C16</f>
      </c>
      <c r="E44" s="95">
        <f>IF(entry_2!H21="","",entry_2!H21)</f>
      </c>
      <c r="F44" s="80">
        <f>IF(entry_2!I21="","",entry_2!I21)</f>
      </c>
      <c r="G44" s="78">
        <f>IF(entry_2!J21="","",entry_2!J21)</f>
      </c>
      <c r="H44" s="78">
        <f>IF(entry_2!K21="","",entry_2!K21)</f>
      </c>
      <c r="I44" s="78">
        <f>IF(entry_2!L21="","",entry_2!L21)</f>
      </c>
      <c r="J44" s="79">
        <f>IF(entry_2!M21="","",entry_2!M21)</f>
      </c>
      <c r="K44" s="90">
        <f>IF(entry_2!N21="","",entry_2!N21)</f>
      </c>
      <c r="L44" s="78">
        <f>IF(entry_2!O21="","",entry_2!O21)</f>
      </c>
      <c r="M44" s="78">
        <f>IF(entry_2!P21="","",entry_2!P21)</f>
      </c>
      <c r="N44" s="78">
        <f>IF(entry_2!Q21="","",entry_2!Q21)</f>
      </c>
      <c r="O44" s="79"/>
      <c r="Q44" s="1">
        <f t="shared" si="3"/>
      </c>
      <c r="R44" s="1">
        <f t="shared" si="4"/>
      </c>
    </row>
    <row r="45" spans="1:18" ht="12.75">
      <c r="A45" s="94">
        <v>16</v>
      </c>
      <c r="B45" s="94">
        <f>MAT_CSV!G17</f>
      </c>
      <c r="C45" s="145">
        <f>MAT_CSV!B17</f>
      </c>
      <c r="D45" s="148">
        <f>MAT_CSV!C17</f>
      </c>
      <c r="E45" s="95">
        <f>IF(entry_2!H22="","",entry_2!H22)</f>
      </c>
      <c r="F45" s="80">
        <f>IF(entry_2!I22="","",entry_2!I22)</f>
      </c>
      <c r="G45" s="78">
        <f>IF(entry_2!J22="","",entry_2!J22)</f>
      </c>
      <c r="H45" s="78">
        <f>IF(entry_2!K22="","",entry_2!K22)</f>
      </c>
      <c r="I45" s="78">
        <f>IF(entry_2!L22="","",entry_2!L22)</f>
      </c>
      <c r="J45" s="79">
        <f>IF(entry_2!M22="","",entry_2!M22)</f>
      </c>
      <c r="K45" s="90">
        <f>IF(entry_2!N22="","",entry_2!N22)</f>
      </c>
      <c r="L45" s="78">
        <f>IF(entry_2!O22="","",entry_2!O22)</f>
      </c>
      <c r="M45" s="78">
        <f>IF(entry_2!P22="","",entry_2!P22)</f>
      </c>
      <c r="N45" s="78">
        <f>IF(entry_2!Q22="","",entry_2!Q22)</f>
      </c>
      <c r="O45" s="79"/>
      <c r="Q45" s="1">
        <f t="shared" si="3"/>
      </c>
      <c r="R45" s="1">
        <f t="shared" si="4"/>
      </c>
    </row>
    <row r="46" spans="1:18" ht="12.75">
      <c r="A46" s="94">
        <v>17</v>
      </c>
      <c r="B46" s="94">
        <f>MAT_CSV!G18</f>
      </c>
      <c r="C46" s="145">
        <f>MAT_CSV!B18</f>
      </c>
      <c r="D46" s="148">
        <f>MAT_CSV!C18</f>
      </c>
      <c r="E46" s="95">
        <f>IF(entry_2!H23="","",entry_2!H23)</f>
      </c>
      <c r="F46" s="80">
        <f>IF(entry_2!I23="","",entry_2!I23)</f>
      </c>
      <c r="G46" s="78">
        <f>IF(entry_2!J23="","",entry_2!J23)</f>
      </c>
      <c r="H46" s="78">
        <f>IF(entry_2!K23="","",entry_2!K23)</f>
      </c>
      <c r="I46" s="78">
        <f>IF(entry_2!L23="","",entry_2!L23)</f>
      </c>
      <c r="J46" s="79">
        <f>IF(entry_2!M23="","",entry_2!M23)</f>
      </c>
      <c r="K46" s="90">
        <f>IF(entry_2!N23="","",entry_2!N23)</f>
      </c>
      <c r="L46" s="78">
        <f>IF(entry_2!O23="","",entry_2!O23)</f>
      </c>
      <c r="M46" s="78">
        <f>IF(entry_2!P23="","",entry_2!P23)</f>
      </c>
      <c r="N46" s="78">
        <f>IF(entry_2!Q23="","",entry_2!Q23)</f>
      </c>
      <c r="O46" s="79"/>
      <c r="Q46" s="1">
        <f t="shared" si="3"/>
      </c>
      <c r="R46" s="1">
        <f t="shared" si="4"/>
      </c>
    </row>
    <row r="47" spans="1:18" ht="12.75">
      <c r="A47" s="94">
        <v>18</v>
      </c>
      <c r="B47" s="94">
        <f>MAT_CSV!G19</f>
      </c>
      <c r="C47" s="145">
        <f>MAT_CSV!B19</f>
      </c>
      <c r="D47" s="148">
        <f>MAT_CSV!C19</f>
      </c>
      <c r="E47" s="95">
        <f>IF(entry_2!H24="","",entry_2!H24)</f>
      </c>
      <c r="F47" s="80">
        <f>IF(entry_2!I24="","",entry_2!I24)</f>
      </c>
      <c r="G47" s="78">
        <f>IF(entry_2!J24="","",entry_2!J24)</f>
      </c>
      <c r="H47" s="78">
        <f>IF(entry_2!K24="","",entry_2!K24)</f>
      </c>
      <c r="I47" s="78">
        <f>IF(entry_2!L24="","",entry_2!L24)</f>
      </c>
      <c r="J47" s="79">
        <f>IF(entry_2!M24="","",entry_2!M24)</f>
      </c>
      <c r="K47" s="90">
        <f>IF(entry_2!N24="","",entry_2!N24)</f>
      </c>
      <c r="L47" s="78">
        <f>IF(entry_2!O24="","",entry_2!O24)</f>
      </c>
      <c r="M47" s="78">
        <f>IF(entry_2!P24="","",entry_2!P24)</f>
      </c>
      <c r="N47" s="78">
        <f>IF(entry_2!Q24="","",entry_2!Q24)</f>
      </c>
      <c r="O47" s="79"/>
      <c r="Q47" s="1">
        <f t="shared" si="3"/>
      </c>
      <c r="R47" s="1">
        <f t="shared" si="4"/>
      </c>
    </row>
    <row r="48" spans="1:18" ht="12.75">
      <c r="A48" s="94">
        <v>19</v>
      </c>
      <c r="B48" s="94">
        <f>MAT_CSV!G20</f>
      </c>
      <c r="C48" s="145">
        <f>MAT_CSV!B20</f>
      </c>
      <c r="D48" s="148">
        <f>MAT_CSV!C20</f>
      </c>
      <c r="E48" s="95">
        <f>IF(entry_2!H25="","",entry_2!H25)</f>
      </c>
      <c r="F48" s="80">
        <f>IF(entry_2!I25="","",entry_2!I25)</f>
      </c>
      <c r="G48" s="78">
        <f>IF(entry_2!J25="","",entry_2!J25)</f>
      </c>
      <c r="H48" s="78">
        <f>IF(entry_2!K25="","",entry_2!K25)</f>
      </c>
      <c r="I48" s="78">
        <f>IF(entry_2!L25="","",entry_2!L25)</f>
      </c>
      <c r="J48" s="79">
        <f>IF(entry_2!M25="","",entry_2!M25)</f>
      </c>
      <c r="K48" s="90">
        <f>IF(entry_2!N25="","",entry_2!N25)</f>
      </c>
      <c r="L48" s="78">
        <f>IF(entry_2!O25="","",entry_2!O25)</f>
      </c>
      <c r="M48" s="78">
        <f>IF(entry_2!P25="","",entry_2!P25)</f>
      </c>
      <c r="N48" s="78">
        <f>IF(entry_2!Q25="","",entry_2!Q25)</f>
      </c>
      <c r="O48" s="79"/>
      <c r="Q48" s="1">
        <f t="shared" si="3"/>
      </c>
      <c r="R48" s="1">
        <f t="shared" si="4"/>
      </c>
    </row>
    <row r="49" spans="1:18" ht="12.75">
      <c r="A49" s="94">
        <v>20</v>
      </c>
      <c r="B49" s="94">
        <f>MAT_CSV!G21</f>
      </c>
      <c r="C49" s="145">
        <f>MAT_CSV!B21</f>
      </c>
      <c r="D49" s="148">
        <f>MAT_CSV!C21</f>
      </c>
      <c r="E49" s="95">
        <f>IF(entry_2!H26="","",entry_2!H26)</f>
      </c>
      <c r="F49" s="80">
        <f>IF(entry_2!I26="","",entry_2!I26)</f>
      </c>
      <c r="G49" s="78">
        <f>IF(entry_2!J26="","",entry_2!J26)</f>
      </c>
      <c r="H49" s="78">
        <f>IF(entry_2!K26="","",entry_2!K26)</f>
      </c>
      <c r="I49" s="78">
        <f>IF(entry_2!L26="","",entry_2!L26)</f>
      </c>
      <c r="J49" s="79">
        <f>IF(entry_2!M26="","",entry_2!M26)</f>
      </c>
      <c r="K49" s="90">
        <f>IF(entry_2!N26="","",entry_2!N26)</f>
      </c>
      <c r="L49" s="78">
        <f>IF(entry_2!O26="","",entry_2!O26)</f>
      </c>
      <c r="M49" s="78">
        <f>IF(entry_2!P26="","",entry_2!P26)</f>
      </c>
      <c r="N49" s="78">
        <f>IF(entry_2!Q26="","",entry_2!Q26)</f>
      </c>
      <c r="O49" s="79"/>
      <c r="Q49" s="1">
        <f t="shared" si="3"/>
      </c>
      <c r="R49" s="1">
        <f t="shared" si="4"/>
      </c>
    </row>
    <row r="50" spans="1:18" ht="12.75">
      <c r="A50" s="94">
        <v>21</v>
      </c>
      <c r="B50" s="94">
        <f>MAT_CSV!G22</f>
      </c>
      <c r="C50" s="145">
        <f>MAT_CSV!B22</f>
      </c>
      <c r="D50" s="148">
        <f>MAT_CSV!C22</f>
      </c>
      <c r="E50" s="95">
        <f>IF(entry_2!H27="","",entry_2!H27)</f>
      </c>
      <c r="F50" s="80">
        <f>IF(entry_2!I27="","",entry_2!I27)</f>
      </c>
      <c r="G50" s="78">
        <f>IF(entry_2!J27="","",entry_2!J27)</f>
      </c>
      <c r="H50" s="78">
        <f>IF(entry_2!K27="","",entry_2!K27)</f>
      </c>
      <c r="I50" s="78">
        <f>IF(entry_2!L27="","",entry_2!L27)</f>
      </c>
      <c r="J50" s="79">
        <f>IF(entry_2!M27="","",entry_2!M27)</f>
      </c>
      <c r="K50" s="90">
        <f>IF(entry_2!N27="","",entry_2!N27)</f>
      </c>
      <c r="L50" s="78">
        <f>IF(entry_2!O27="","",entry_2!O27)</f>
      </c>
      <c r="M50" s="78">
        <f>IF(entry_2!P27="","",entry_2!P27)</f>
      </c>
      <c r="N50" s="78">
        <f>IF(entry_2!Q27="","",entry_2!Q27)</f>
      </c>
      <c r="O50" s="79"/>
      <c r="Q50" s="1">
        <f t="shared" si="3"/>
      </c>
      <c r="R50" s="1">
        <f t="shared" si="4"/>
      </c>
    </row>
    <row r="51" spans="1:18" ht="12.75">
      <c r="A51" s="94">
        <v>22</v>
      </c>
      <c r="B51" s="94">
        <f>MAT_CSV!G23</f>
      </c>
      <c r="C51" s="145">
        <f>MAT_CSV!B23</f>
      </c>
      <c r="D51" s="148">
        <f>MAT_CSV!C23</f>
      </c>
      <c r="E51" s="95">
        <f>IF(entry_2!H28="","",entry_2!H28)</f>
      </c>
      <c r="F51" s="80">
        <f>IF(entry_2!I28="","",entry_2!I28)</f>
      </c>
      <c r="G51" s="78">
        <f>IF(entry_2!J28="","",entry_2!J28)</f>
      </c>
      <c r="H51" s="78">
        <f>IF(entry_2!K28="","",entry_2!K28)</f>
      </c>
      <c r="I51" s="78">
        <f>IF(entry_2!L28="","",entry_2!L28)</f>
      </c>
      <c r="J51" s="79">
        <f>IF(entry_2!M28="","",entry_2!M28)</f>
      </c>
      <c r="K51" s="90">
        <f>IF(entry_2!N28="","",entry_2!N28)</f>
      </c>
      <c r="L51" s="78">
        <f>IF(entry_2!O28="","",entry_2!O28)</f>
      </c>
      <c r="M51" s="78">
        <f>IF(entry_2!P28="","",entry_2!P28)</f>
      </c>
      <c r="N51" s="78">
        <f>IF(entry_2!Q28="","",entry_2!Q28)</f>
      </c>
      <c r="O51" s="79"/>
      <c r="Q51" s="1">
        <f t="shared" si="3"/>
      </c>
      <c r="R51" s="1">
        <f t="shared" si="4"/>
      </c>
    </row>
    <row r="52" spans="1:18" ht="12.75">
      <c r="A52" s="94">
        <v>23</v>
      </c>
      <c r="B52" s="94">
        <f>MAT_CSV!G24</f>
      </c>
      <c r="C52" s="145">
        <f>MAT_CSV!B24</f>
      </c>
      <c r="D52" s="148">
        <f>MAT_CSV!C24</f>
      </c>
      <c r="E52" s="95">
        <f>IF(entry_2!H29="","",entry_2!H29)</f>
      </c>
      <c r="F52" s="80">
        <f>IF(entry_2!I29="","",entry_2!I29)</f>
      </c>
      <c r="G52" s="78">
        <f>IF(entry_2!J29="","",entry_2!J29)</f>
      </c>
      <c r="H52" s="78">
        <f>IF(entry_2!K29="","",entry_2!K29)</f>
      </c>
      <c r="I52" s="78">
        <f>IF(entry_2!L29="","",entry_2!L29)</f>
      </c>
      <c r="J52" s="79">
        <f>IF(entry_2!M29="","",entry_2!M29)</f>
      </c>
      <c r="K52" s="90">
        <f>IF(entry_2!N29="","",entry_2!N29)</f>
      </c>
      <c r="L52" s="78">
        <f>IF(entry_2!O29="","",entry_2!O29)</f>
      </c>
      <c r="M52" s="78">
        <f>IF(entry_2!P29="","",entry_2!P29)</f>
      </c>
      <c r="N52" s="78">
        <f>IF(entry_2!Q29="","",entry_2!Q29)</f>
      </c>
      <c r="O52" s="79"/>
      <c r="Q52" s="1">
        <f t="shared" si="3"/>
      </c>
      <c r="R52" s="1">
        <f t="shared" si="4"/>
      </c>
    </row>
    <row r="53" spans="1:18" ht="12.75">
      <c r="A53" s="94">
        <v>24</v>
      </c>
      <c r="B53" s="94">
        <f>MAT_CSV!G25</f>
      </c>
      <c r="C53" s="145">
        <f>MAT_CSV!B25</f>
      </c>
      <c r="D53" s="148">
        <f>MAT_CSV!C25</f>
      </c>
      <c r="E53" s="95">
        <f>IF(entry_2!H30="","",entry_2!H30)</f>
      </c>
      <c r="F53" s="80">
        <f>IF(entry_2!I30="","",entry_2!I30)</f>
      </c>
      <c r="G53" s="78">
        <f>IF(entry_2!J30="","",entry_2!J30)</f>
      </c>
      <c r="H53" s="78">
        <f>IF(entry_2!K30="","",entry_2!K30)</f>
      </c>
      <c r="I53" s="78">
        <f>IF(entry_2!L30="","",entry_2!L30)</f>
      </c>
      <c r="J53" s="79">
        <f>IF(entry_2!M30="","",entry_2!M30)</f>
      </c>
      <c r="K53" s="90">
        <f>IF(entry_2!N30="","",entry_2!N30)</f>
      </c>
      <c r="L53" s="78">
        <f>IF(entry_2!O30="","",entry_2!O30)</f>
      </c>
      <c r="M53" s="78">
        <f>IF(entry_2!P30="","",entry_2!P30)</f>
      </c>
      <c r="N53" s="78">
        <f>IF(entry_2!Q30="","",entry_2!Q30)</f>
      </c>
      <c r="O53" s="79"/>
      <c r="Q53" s="1">
        <f t="shared" si="3"/>
      </c>
      <c r="R53" s="1">
        <f t="shared" si="4"/>
      </c>
    </row>
    <row r="54" spans="1:18" ht="12.75">
      <c r="A54" s="94">
        <v>25</v>
      </c>
      <c r="B54" s="94">
        <f>MAT_CSV!G26</f>
      </c>
      <c r="C54" s="145">
        <f>MAT_CSV!B26</f>
      </c>
      <c r="D54" s="148">
        <f>MAT_CSV!C26</f>
      </c>
      <c r="E54" s="95">
        <f>IF(entry_2!H31="","",entry_2!H31)</f>
      </c>
      <c r="F54" s="80">
        <f>IF(entry_2!I31="","",entry_2!I31)</f>
      </c>
      <c r="G54" s="78">
        <f>IF(entry_2!J31="","",entry_2!J31)</f>
      </c>
      <c r="H54" s="78">
        <f>IF(entry_2!K31="","",entry_2!K31)</f>
      </c>
      <c r="I54" s="78">
        <f>IF(entry_2!L31="","",entry_2!L31)</f>
      </c>
      <c r="J54" s="79">
        <f>IF(entry_2!M31="","",entry_2!M31)</f>
      </c>
      <c r="K54" s="90">
        <f>IF(entry_2!N31="","",entry_2!N31)</f>
      </c>
      <c r="L54" s="78">
        <f>IF(entry_2!O31="","",entry_2!O31)</f>
      </c>
      <c r="M54" s="78">
        <f>IF(entry_2!P31="","",entry_2!P31)</f>
      </c>
      <c r="N54" s="78">
        <f>IF(entry_2!Q31="","",entry_2!Q31)</f>
      </c>
      <c r="O54" s="79"/>
      <c r="Q54" s="1">
        <f t="shared" si="3"/>
      </c>
      <c r="R54" s="1">
        <f t="shared" si="4"/>
      </c>
    </row>
    <row r="55" spans="1:18" ht="12.75">
      <c r="A55" s="94">
        <v>26</v>
      </c>
      <c r="B55" s="94">
        <f>MAT_CSV!G27</f>
      </c>
      <c r="C55" s="145">
        <f>MAT_CSV!B27</f>
      </c>
      <c r="D55" s="148">
        <f>MAT_CSV!C27</f>
      </c>
      <c r="E55" s="95">
        <f>IF(entry_2!H32="","",entry_2!H32)</f>
      </c>
      <c r="F55" s="80">
        <f>IF(entry_2!I32="","",entry_2!I32)</f>
      </c>
      <c r="G55" s="78">
        <f>IF(entry_2!J32="","",entry_2!J32)</f>
      </c>
      <c r="H55" s="78">
        <f>IF(entry_2!K32="","",entry_2!K32)</f>
      </c>
      <c r="I55" s="78">
        <f>IF(entry_2!L32="","",entry_2!L32)</f>
      </c>
      <c r="J55" s="79">
        <f>IF(entry_2!M32="","",entry_2!M32)</f>
      </c>
      <c r="K55" s="90">
        <f>IF(entry_2!N32="","",entry_2!N32)</f>
      </c>
      <c r="L55" s="78">
        <f>IF(entry_2!O32="","",entry_2!O32)</f>
      </c>
      <c r="M55" s="78">
        <f>IF(entry_2!P32="","",entry_2!P32)</f>
      </c>
      <c r="N55" s="78">
        <f>IF(entry_2!Q32="","",entry_2!Q32)</f>
      </c>
      <c r="O55" s="79"/>
      <c r="Q55" s="1">
        <f t="shared" si="3"/>
      </c>
      <c r="R55" s="1">
        <f t="shared" si="4"/>
      </c>
    </row>
    <row r="56" spans="1:18" ht="12.75">
      <c r="A56" s="94">
        <v>27</v>
      </c>
      <c r="B56" s="94">
        <f>MAT_CSV!G28</f>
      </c>
      <c r="C56" s="145">
        <f>MAT_CSV!B28</f>
      </c>
      <c r="D56" s="148">
        <f>MAT_CSV!C28</f>
      </c>
      <c r="E56" s="95">
        <f>IF(entry_2!H33="","",entry_2!H33)</f>
      </c>
      <c r="F56" s="80">
        <f>IF(entry_2!I33="","",entry_2!I33)</f>
      </c>
      <c r="G56" s="78">
        <f>IF(entry_2!J33="","",entry_2!J33)</f>
      </c>
      <c r="H56" s="78">
        <f>IF(entry_2!K33="","",entry_2!K33)</f>
      </c>
      <c r="I56" s="78">
        <f>IF(entry_2!L33="","",entry_2!L33)</f>
      </c>
      <c r="J56" s="79">
        <f>IF(entry_2!M33="","",entry_2!M33)</f>
      </c>
      <c r="K56" s="90">
        <f>IF(entry_2!N33="","",entry_2!N33)</f>
      </c>
      <c r="L56" s="78">
        <f>IF(entry_2!O33="","",entry_2!O33)</f>
      </c>
      <c r="M56" s="78">
        <f>IF(entry_2!P33="","",entry_2!P33)</f>
      </c>
      <c r="N56" s="78">
        <f>IF(entry_2!Q33="","",entry_2!Q33)</f>
      </c>
      <c r="O56" s="79"/>
      <c r="Q56" s="1">
        <f t="shared" si="3"/>
      </c>
      <c r="R56" s="1">
        <f t="shared" si="4"/>
      </c>
    </row>
    <row r="57" spans="1:18" ht="12.75">
      <c r="A57" s="94">
        <v>28</v>
      </c>
      <c r="B57" s="94">
        <f>MAT_CSV!G29</f>
      </c>
      <c r="C57" s="145">
        <f>MAT_CSV!B29</f>
      </c>
      <c r="D57" s="148">
        <f>MAT_CSV!C29</f>
      </c>
      <c r="E57" s="95">
        <f>IF(entry_2!H34="","",entry_2!H34)</f>
      </c>
      <c r="F57" s="80">
        <f>IF(entry_2!I34="","",entry_2!I34)</f>
      </c>
      <c r="G57" s="78">
        <f>IF(entry_2!J34="","",entry_2!J34)</f>
      </c>
      <c r="H57" s="78">
        <f>IF(entry_2!K34="","",entry_2!K34)</f>
      </c>
      <c r="I57" s="78">
        <f>IF(entry_2!L34="","",entry_2!L34)</f>
      </c>
      <c r="J57" s="79">
        <f>IF(entry_2!M34="","",entry_2!M34)</f>
      </c>
      <c r="K57" s="90">
        <f>IF(entry_2!N34="","",entry_2!N34)</f>
      </c>
      <c r="L57" s="78">
        <f>IF(entry_2!O34="","",entry_2!O34)</f>
      </c>
      <c r="M57" s="78">
        <f>IF(entry_2!P34="","",entry_2!P34)</f>
      </c>
      <c r="N57" s="78">
        <f>IF(entry_2!Q34="","",entry_2!Q34)</f>
      </c>
      <c r="O57" s="79"/>
      <c r="Q57" s="1">
        <f t="shared" si="3"/>
      </c>
      <c r="R57" s="1">
        <f t="shared" si="4"/>
      </c>
    </row>
    <row r="58" spans="1:18" ht="12.75">
      <c r="A58" s="94">
        <v>29</v>
      </c>
      <c r="B58" s="94">
        <f>MAT_CSV!G30</f>
      </c>
      <c r="C58" s="145">
        <f>MAT_CSV!B30</f>
      </c>
      <c r="D58" s="148">
        <f>MAT_CSV!C30</f>
      </c>
      <c r="E58" s="95">
        <f>IF(entry_2!H35="","",entry_2!H35)</f>
      </c>
      <c r="F58" s="80">
        <f>IF(entry_2!I35="","",entry_2!I35)</f>
      </c>
      <c r="G58" s="78">
        <f>IF(entry_2!J35="","",entry_2!J35)</f>
      </c>
      <c r="H58" s="78">
        <f>IF(entry_2!K35="","",entry_2!K35)</f>
      </c>
      <c r="I58" s="78">
        <f>IF(entry_2!L35="","",entry_2!L35)</f>
      </c>
      <c r="J58" s="79">
        <f>IF(entry_2!M35="","",entry_2!M35)</f>
      </c>
      <c r="K58" s="90">
        <f>IF(entry_2!N35="","",entry_2!N35)</f>
      </c>
      <c r="L58" s="78">
        <f>IF(entry_2!O35="","",entry_2!O35)</f>
      </c>
      <c r="M58" s="78">
        <f>IF(entry_2!P35="","",entry_2!P35)</f>
      </c>
      <c r="N58" s="78">
        <f>IF(entry_2!Q35="","",entry_2!Q35)</f>
      </c>
      <c r="O58" s="79"/>
      <c r="Q58" s="1">
        <f t="shared" si="3"/>
      </c>
      <c r="R58" s="1">
        <f t="shared" si="4"/>
      </c>
    </row>
    <row r="59" spans="1:18" ht="12.75">
      <c r="A59" s="94">
        <v>30</v>
      </c>
      <c r="B59" s="94">
        <f>MAT_CSV!G31</f>
      </c>
      <c r="C59" s="145">
        <f>MAT_CSV!B31</f>
      </c>
      <c r="D59" s="148">
        <f>MAT_CSV!C31</f>
      </c>
      <c r="E59" s="95">
        <f>IF(entry_2!H36="","",entry_2!H36)</f>
      </c>
      <c r="F59" s="80">
        <f>IF(entry_2!I36="","",entry_2!I36)</f>
      </c>
      <c r="G59" s="78">
        <f>IF(entry_2!J36="","",entry_2!J36)</f>
      </c>
      <c r="H59" s="78">
        <f>IF(entry_2!K36="","",entry_2!K36)</f>
      </c>
      <c r="I59" s="78">
        <f>IF(entry_2!L36="","",entry_2!L36)</f>
      </c>
      <c r="J59" s="79">
        <f>IF(entry_2!M36="","",entry_2!M36)</f>
      </c>
      <c r="K59" s="90">
        <f>IF(entry_2!N36="","",entry_2!N36)</f>
      </c>
      <c r="L59" s="78">
        <f>IF(entry_2!O36="","",entry_2!O36)</f>
      </c>
      <c r="M59" s="78">
        <f>IF(entry_2!P36="","",entry_2!P36)</f>
      </c>
      <c r="N59" s="78">
        <f>IF(entry_2!Q36="","",entry_2!Q36)</f>
      </c>
      <c r="O59" s="79"/>
      <c r="Q59" s="1">
        <f aca="true" t="shared" si="5" ref="Q59:Q122">E59&amp;F59</f>
      </c>
      <c r="R59" s="1">
        <f aca="true" t="shared" si="6" ref="R59:R122">E59&amp;K59</f>
      </c>
    </row>
    <row r="60" spans="1:18" ht="12.75">
      <c r="A60" s="94">
        <v>31</v>
      </c>
      <c r="B60" s="94">
        <f>MAT_CSV!G32</f>
      </c>
      <c r="C60" s="145">
        <f>MAT_CSV!B32</f>
      </c>
      <c r="D60" s="148">
        <f>MAT_CSV!C32</f>
      </c>
      <c r="E60" s="95">
        <f>IF(entry_2!H37="","",entry_2!H37)</f>
      </c>
      <c r="F60" s="80">
        <f>IF(entry_2!I37="","",entry_2!I37)</f>
      </c>
      <c r="G60" s="78">
        <f>IF(entry_2!J37="","",entry_2!J37)</f>
      </c>
      <c r="H60" s="78">
        <f>IF(entry_2!K37="","",entry_2!K37)</f>
      </c>
      <c r="I60" s="78">
        <f>IF(entry_2!L37="","",entry_2!L37)</f>
      </c>
      <c r="J60" s="79">
        <f>IF(entry_2!M37="","",entry_2!M37)</f>
      </c>
      <c r="K60" s="90">
        <f>IF(entry_2!N37="","",entry_2!N37)</f>
      </c>
      <c r="L60" s="78">
        <f>IF(entry_2!O37="","",entry_2!O37)</f>
      </c>
      <c r="M60" s="78">
        <f>IF(entry_2!P37="","",entry_2!P37)</f>
      </c>
      <c r="N60" s="78">
        <f>IF(entry_2!Q37="","",entry_2!Q37)</f>
      </c>
      <c r="O60" s="79"/>
      <c r="Q60" s="1">
        <f t="shared" si="5"/>
      </c>
      <c r="R60" s="1">
        <f t="shared" si="6"/>
      </c>
    </row>
    <row r="61" spans="1:18" ht="12.75">
      <c r="A61" s="94">
        <v>32</v>
      </c>
      <c r="B61" s="94">
        <f>MAT_CSV!G33</f>
      </c>
      <c r="C61" s="145">
        <f>MAT_CSV!B33</f>
      </c>
      <c r="D61" s="148">
        <f>MAT_CSV!C33</f>
      </c>
      <c r="E61" s="95">
        <f>IF(entry_2!H38="","",entry_2!H38)</f>
      </c>
      <c r="F61" s="80">
        <f>IF(entry_2!I38="","",entry_2!I38)</f>
      </c>
      <c r="G61" s="78">
        <f>IF(entry_2!J38="","",entry_2!J38)</f>
      </c>
      <c r="H61" s="78">
        <f>IF(entry_2!K38="","",entry_2!K38)</f>
      </c>
      <c r="I61" s="78">
        <f>IF(entry_2!L38="","",entry_2!L38)</f>
      </c>
      <c r="J61" s="79">
        <f>IF(entry_2!M38="","",entry_2!M38)</f>
      </c>
      <c r="K61" s="90">
        <f>IF(entry_2!N38="","",entry_2!N38)</f>
      </c>
      <c r="L61" s="78">
        <f>IF(entry_2!O38="","",entry_2!O38)</f>
      </c>
      <c r="M61" s="78">
        <f>IF(entry_2!P38="","",entry_2!P38)</f>
      </c>
      <c r="N61" s="78">
        <f>IF(entry_2!Q38="","",entry_2!Q38)</f>
      </c>
      <c r="O61" s="79"/>
      <c r="Q61" s="1">
        <f t="shared" si="5"/>
      </c>
      <c r="R61" s="1">
        <f t="shared" si="6"/>
      </c>
    </row>
    <row r="62" spans="1:18" ht="12.75">
      <c r="A62" s="94">
        <v>33</v>
      </c>
      <c r="B62" s="94">
        <f>MAT_CSV!G34</f>
      </c>
      <c r="C62" s="145">
        <f>MAT_CSV!B34</f>
      </c>
      <c r="D62" s="148">
        <f>MAT_CSV!C34</f>
      </c>
      <c r="E62" s="95">
        <f>IF(entry_2!H39="","",entry_2!H39)</f>
      </c>
      <c r="F62" s="80">
        <f>IF(entry_2!I39="","",entry_2!I39)</f>
      </c>
      <c r="G62" s="78">
        <f>IF(entry_2!J39="","",entry_2!J39)</f>
      </c>
      <c r="H62" s="78">
        <f>IF(entry_2!K39="","",entry_2!K39)</f>
      </c>
      <c r="I62" s="78">
        <f>IF(entry_2!L39="","",entry_2!L39)</f>
      </c>
      <c r="J62" s="79">
        <f>IF(entry_2!M39="","",entry_2!M39)</f>
      </c>
      <c r="K62" s="90">
        <f>IF(entry_2!N39="","",entry_2!N39)</f>
      </c>
      <c r="L62" s="78">
        <f>IF(entry_2!O39="","",entry_2!O39)</f>
      </c>
      <c r="M62" s="78">
        <f>IF(entry_2!P39="","",entry_2!P39)</f>
      </c>
      <c r="N62" s="78">
        <f>IF(entry_2!Q39="","",entry_2!Q39)</f>
      </c>
      <c r="O62" s="79"/>
      <c r="Q62" s="1">
        <f t="shared" si="5"/>
      </c>
      <c r="R62" s="1">
        <f t="shared" si="6"/>
      </c>
    </row>
    <row r="63" spans="1:18" ht="12.75">
      <c r="A63" s="94">
        <v>34</v>
      </c>
      <c r="B63" s="94">
        <f>MAT_CSV!G35</f>
      </c>
      <c r="C63" s="145">
        <f>MAT_CSV!B35</f>
      </c>
      <c r="D63" s="148">
        <f>MAT_CSV!C35</f>
      </c>
      <c r="E63" s="95">
        <f>IF(entry_2!H40="","",entry_2!H40)</f>
      </c>
      <c r="F63" s="80">
        <f>IF(entry_2!I40="","",entry_2!I40)</f>
      </c>
      <c r="G63" s="78">
        <f>IF(entry_2!J40="","",entry_2!J40)</f>
      </c>
      <c r="H63" s="78">
        <f>IF(entry_2!K40="","",entry_2!K40)</f>
      </c>
      <c r="I63" s="78">
        <f>IF(entry_2!L40="","",entry_2!L40)</f>
      </c>
      <c r="J63" s="79">
        <f>IF(entry_2!M40="","",entry_2!M40)</f>
      </c>
      <c r="K63" s="90">
        <f>IF(entry_2!N40="","",entry_2!N40)</f>
      </c>
      <c r="L63" s="78">
        <f>IF(entry_2!O40="","",entry_2!O40)</f>
      </c>
      <c r="M63" s="78">
        <f>IF(entry_2!P40="","",entry_2!P40)</f>
      </c>
      <c r="N63" s="78">
        <f>IF(entry_2!Q40="","",entry_2!Q40)</f>
      </c>
      <c r="O63" s="79"/>
      <c r="Q63" s="1">
        <f t="shared" si="5"/>
      </c>
      <c r="R63" s="1">
        <f t="shared" si="6"/>
      </c>
    </row>
    <row r="64" spans="1:18" ht="12.75">
      <c r="A64" s="94">
        <v>35</v>
      </c>
      <c r="B64" s="94">
        <f>MAT_CSV!G36</f>
      </c>
      <c r="C64" s="145">
        <f>MAT_CSV!B36</f>
      </c>
      <c r="D64" s="148">
        <f>MAT_CSV!C36</f>
      </c>
      <c r="E64" s="95">
        <f>IF(entry_2!H41="","",entry_2!H41)</f>
      </c>
      <c r="F64" s="80">
        <f>IF(entry_2!I41="","",entry_2!I41)</f>
      </c>
      <c r="G64" s="78">
        <f>IF(entry_2!J41="","",entry_2!J41)</f>
      </c>
      <c r="H64" s="78">
        <f>IF(entry_2!K41="","",entry_2!K41)</f>
      </c>
      <c r="I64" s="78">
        <f>IF(entry_2!L41="","",entry_2!L41)</f>
      </c>
      <c r="J64" s="79">
        <f>IF(entry_2!M41="","",entry_2!M41)</f>
      </c>
      <c r="K64" s="90">
        <f>IF(entry_2!N41="","",entry_2!N41)</f>
      </c>
      <c r="L64" s="78">
        <f>IF(entry_2!O41="","",entry_2!O41)</f>
      </c>
      <c r="M64" s="78">
        <f>IF(entry_2!P41="","",entry_2!P41)</f>
      </c>
      <c r="N64" s="78">
        <f>IF(entry_2!Q41="","",entry_2!Q41)</f>
      </c>
      <c r="O64" s="79"/>
      <c r="Q64" s="1">
        <f t="shared" si="5"/>
      </c>
      <c r="R64" s="1">
        <f t="shared" si="6"/>
      </c>
    </row>
    <row r="65" spans="1:18" ht="12.75">
      <c r="A65" s="94">
        <v>36</v>
      </c>
      <c r="B65" s="94">
        <f>MAT_CSV!G37</f>
      </c>
      <c r="C65" s="145">
        <f>MAT_CSV!B37</f>
      </c>
      <c r="D65" s="148">
        <f>MAT_CSV!C37</f>
      </c>
      <c r="E65" s="95">
        <f>IF(entry_2!H42="","",entry_2!H42)</f>
      </c>
      <c r="F65" s="80">
        <f>IF(entry_2!I42="","",entry_2!I42)</f>
      </c>
      <c r="G65" s="78">
        <f>IF(entry_2!J42="","",entry_2!J42)</f>
      </c>
      <c r="H65" s="78">
        <f>IF(entry_2!K42="","",entry_2!K42)</f>
      </c>
      <c r="I65" s="78">
        <f>IF(entry_2!L42="","",entry_2!L42)</f>
      </c>
      <c r="J65" s="79">
        <f>IF(entry_2!M42="","",entry_2!M42)</f>
      </c>
      <c r="K65" s="90">
        <f>IF(entry_2!N42="","",entry_2!N42)</f>
      </c>
      <c r="L65" s="78">
        <f>IF(entry_2!O42="","",entry_2!O42)</f>
      </c>
      <c r="M65" s="78">
        <f>IF(entry_2!P42="","",entry_2!P42)</f>
      </c>
      <c r="N65" s="78">
        <f>IF(entry_2!Q42="","",entry_2!Q42)</f>
      </c>
      <c r="O65" s="79"/>
      <c r="Q65" s="1">
        <f t="shared" si="5"/>
      </c>
      <c r="R65" s="1">
        <f t="shared" si="6"/>
      </c>
    </row>
    <row r="66" spans="1:18" ht="12.75">
      <c r="A66" s="94">
        <v>37</v>
      </c>
      <c r="B66" s="94">
        <f>MAT_CSV!G38</f>
      </c>
      <c r="C66" s="145">
        <f>MAT_CSV!B38</f>
      </c>
      <c r="D66" s="148">
        <f>MAT_CSV!C38</f>
      </c>
      <c r="E66" s="95">
        <f>IF(entry_2!H43="","",entry_2!H43)</f>
      </c>
      <c r="F66" s="80">
        <f>IF(entry_2!I43="","",entry_2!I43)</f>
      </c>
      <c r="G66" s="78">
        <f>IF(entry_2!J43="","",entry_2!J43)</f>
      </c>
      <c r="H66" s="78">
        <f>IF(entry_2!K43="","",entry_2!K43)</f>
      </c>
      <c r="I66" s="78">
        <f>IF(entry_2!L43="","",entry_2!L43)</f>
      </c>
      <c r="J66" s="79">
        <f>IF(entry_2!M43="","",entry_2!M43)</f>
      </c>
      <c r="K66" s="90">
        <f>IF(entry_2!N43="","",entry_2!N43)</f>
      </c>
      <c r="L66" s="78">
        <f>IF(entry_2!O43="","",entry_2!O43)</f>
      </c>
      <c r="M66" s="78">
        <f>IF(entry_2!P43="","",entry_2!P43)</f>
      </c>
      <c r="N66" s="78">
        <f>IF(entry_2!Q43="","",entry_2!Q43)</f>
      </c>
      <c r="O66" s="79"/>
      <c r="Q66" s="1">
        <f t="shared" si="5"/>
      </c>
      <c r="R66" s="1">
        <f t="shared" si="6"/>
      </c>
    </row>
    <row r="67" spans="1:18" ht="12.75">
      <c r="A67" s="94">
        <v>38</v>
      </c>
      <c r="B67" s="94">
        <f>MAT_CSV!G39</f>
      </c>
      <c r="C67" s="145">
        <f>MAT_CSV!B39</f>
      </c>
      <c r="D67" s="148">
        <f>MAT_CSV!C39</f>
      </c>
      <c r="E67" s="95">
        <f>IF(entry_2!H44="","",entry_2!H44)</f>
      </c>
      <c r="F67" s="80">
        <f>IF(entry_2!I44="","",entry_2!I44)</f>
      </c>
      <c r="G67" s="78">
        <f>IF(entry_2!J44="","",entry_2!J44)</f>
      </c>
      <c r="H67" s="78">
        <f>IF(entry_2!K44="","",entry_2!K44)</f>
      </c>
      <c r="I67" s="78">
        <f>IF(entry_2!L44="","",entry_2!L44)</f>
      </c>
      <c r="J67" s="79">
        <f>IF(entry_2!M44="","",entry_2!M44)</f>
      </c>
      <c r="K67" s="90">
        <f>IF(entry_2!N44="","",entry_2!N44)</f>
      </c>
      <c r="L67" s="78">
        <f>IF(entry_2!O44="","",entry_2!O44)</f>
      </c>
      <c r="M67" s="78">
        <f>IF(entry_2!P44="","",entry_2!P44)</f>
      </c>
      <c r="N67" s="78">
        <f>IF(entry_2!Q44="","",entry_2!Q44)</f>
      </c>
      <c r="O67" s="79"/>
      <c r="Q67" s="1">
        <f t="shared" si="5"/>
      </c>
      <c r="R67" s="1">
        <f t="shared" si="6"/>
      </c>
    </row>
    <row r="68" spans="1:18" ht="12.75">
      <c r="A68" s="94">
        <v>39</v>
      </c>
      <c r="B68" s="94">
        <f>MAT_CSV!G40</f>
      </c>
      <c r="C68" s="145">
        <f>MAT_CSV!B40</f>
      </c>
      <c r="D68" s="148">
        <f>MAT_CSV!C40</f>
      </c>
      <c r="E68" s="95">
        <f>IF(entry_2!H45="","",entry_2!H45)</f>
      </c>
      <c r="F68" s="80">
        <f>IF(entry_2!I45="","",entry_2!I45)</f>
      </c>
      <c r="G68" s="78">
        <f>IF(entry_2!J45="","",entry_2!J45)</f>
      </c>
      <c r="H68" s="78">
        <f>IF(entry_2!K45="","",entry_2!K45)</f>
      </c>
      <c r="I68" s="78">
        <f>IF(entry_2!L45="","",entry_2!L45)</f>
      </c>
      <c r="J68" s="79">
        <f>IF(entry_2!M45="","",entry_2!M45)</f>
      </c>
      <c r="K68" s="90">
        <f>IF(entry_2!N45="","",entry_2!N45)</f>
      </c>
      <c r="L68" s="78">
        <f>IF(entry_2!O45="","",entry_2!O45)</f>
      </c>
      <c r="M68" s="78">
        <f>IF(entry_2!P45="","",entry_2!P45)</f>
      </c>
      <c r="N68" s="78">
        <f>IF(entry_2!Q45="","",entry_2!Q45)</f>
      </c>
      <c r="O68" s="79"/>
      <c r="Q68" s="1">
        <f t="shared" si="5"/>
      </c>
      <c r="R68" s="1">
        <f t="shared" si="6"/>
      </c>
    </row>
    <row r="69" spans="1:18" ht="12.75">
      <c r="A69" s="94">
        <v>40</v>
      </c>
      <c r="B69" s="94">
        <f>MAT_CSV!G41</f>
      </c>
      <c r="C69" s="145">
        <f>MAT_CSV!B41</f>
      </c>
      <c r="D69" s="148">
        <f>MAT_CSV!C41</f>
      </c>
      <c r="E69" s="95">
        <f>IF(entry_2!H46="","",entry_2!H46)</f>
      </c>
      <c r="F69" s="80">
        <f>IF(entry_2!I46="","",entry_2!I46)</f>
      </c>
      <c r="G69" s="78">
        <f>IF(entry_2!J46="","",entry_2!J46)</f>
      </c>
      <c r="H69" s="78">
        <f>IF(entry_2!K46="","",entry_2!K46)</f>
      </c>
      <c r="I69" s="78">
        <f>IF(entry_2!L46="","",entry_2!L46)</f>
      </c>
      <c r="J69" s="79">
        <f>IF(entry_2!M46="","",entry_2!M46)</f>
      </c>
      <c r="K69" s="90">
        <f>IF(entry_2!N46="","",entry_2!N46)</f>
      </c>
      <c r="L69" s="78">
        <f>IF(entry_2!O46="","",entry_2!O46)</f>
      </c>
      <c r="M69" s="78">
        <f>IF(entry_2!P46="","",entry_2!P46)</f>
      </c>
      <c r="N69" s="78">
        <f>IF(entry_2!Q46="","",entry_2!Q46)</f>
      </c>
      <c r="O69" s="79"/>
      <c r="Q69" s="1">
        <f t="shared" si="5"/>
      </c>
      <c r="R69" s="1">
        <f t="shared" si="6"/>
      </c>
    </row>
    <row r="70" spans="1:18" ht="12.75">
      <c r="A70" s="94">
        <v>41</v>
      </c>
      <c r="B70" s="94">
        <f>MAT_CSV!G42</f>
      </c>
      <c r="C70" s="145">
        <f>MAT_CSV!B42</f>
      </c>
      <c r="D70" s="148">
        <f>MAT_CSV!C42</f>
      </c>
      <c r="E70" s="95">
        <f>IF(entry_2!H47="","",entry_2!H47)</f>
      </c>
      <c r="F70" s="80">
        <f>IF(entry_2!I47="","",entry_2!I47)</f>
      </c>
      <c r="G70" s="78">
        <f>IF(entry_2!J47="","",entry_2!J47)</f>
      </c>
      <c r="H70" s="78">
        <f>IF(entry_2!K47="","",entry_2!K47)</f>
      </c>
      <c r="I70" s="78">
        <f>IF(entry_2!L47="","",entry_2!L47)</f>
      </c>
      <c r="J70" s="79">
        <f>IF(entry_2!M47="","",entry_2!M47)</f>
      </c>
      <c r="K70" s="90">
        <f>IF(entry_2!N47="","",entry_2!N47)</f>
      </c>
      <c r="L70" s="78">
        <f>IF(entry_2!O47="","",entry_2!O47)</f>
      </c>
      <c r="M70" s="78">
        <f>IF(entry_2!P47="","",entry_2!P47)</f>
      </c>
      <c r="N70" s="78">
        <f>IF(entry_2!Q47="","",entry_2!Q47)</f>
      </c>
      <c r="O70" s="79"/>
      <c r="Q70" s="1">
        <f t="shared" si="5"/>
      </c>
      <c r="R70" s="1">
        <f t="shared" si="6"/>
      </c>
    </row>
    <row r="71" spans="1:18" ht="12.75">
      <c r="A71" s="94">
        <v>42</v>
      </c>
      <c r="B71" s="94">
        <f>MAT_CSV!G43</f>
      </c>
      <c r="C71" s="145">
        <f>MAT_CSV!B43</f>
      </c>
      <c r="D71" s="148">
        <f>MAT_CSV!C43</f>
      </c>
      <c r="E71" s="95">
        <f>IF(entry_2!H48="","",entry_2!H48)</f>
      </c>
      <c r="F71" s="80">
        <f>IF(entry_2!I48="","",entry_2!I48)</f>
      </c>
      <c r="G71" s="78">
        <f>IF(entry_2!J48="","",entry_2!J48)</f>
      </c>
      <c r="H71" s="78">
        <f>IF(entry_2!K48="","",entry_2!K48)</f>
      </c>
      <c r="I71" s="78">
        <f>IF(entry_2!L48="","",entry_2!L48)</f>
      </c>
      <c r="J71" s="79">
        <f>IF(entry_2!M48="","",entry_2!M48)</f>
      </c>
      <c r="K71" s="90">
        <f>IF(entry_2!N48="","",entry_2!N48)</f>
      </c>
      <c r="L71" s="78">
        <f>IF(entry_2!O48="","",entry_2!O48)</f>
      </c>
      <c r="M71" s="78">
        <f>IF(entry_2!P48="","",entry_2!P48)</f>
      </c>
      <c r="N71" s="78">
        <f>IF(entry_2!Q48="","",entry_2!Q48)</f>
      </c>
      <c r="O71" s="79"/>
      <c r="Q71" s="1">
        <f t="shared" si="5"/>
      </c>
      <c r="R71" s="1">
        <f t="shared" si="6"/>
      </c>
    </row>
    <row r="72" spans="1:18" ht="12.75">
      <c r="A72" s="94">
        <v>43</v>
      </c>
      <c r="B72" s="94">
        <f>MAT_CSV!G44</f>
      </c>
      <c r="C72" s="145">
        <f>MAT_CSV!B44</f>
      </c>
      <c r="D72" s="148">
        <f>MAT_CSV!C44</f>
      </c>
      <c r="E72" s="95">
        <f>IF(entry_2!H49="","",entry_2!H49)</f>
      </c>
      <c r="F72" s="80">
        <f>IF(entry_2!I49="","",entry_2!I49)</f>
      </c>
      <c r="G72" s="78">
        <f>IF(entry_2!J49="","",entry_2!J49)</f>
      </c>
      <c r="H72" s="78">
        <f>IF(entry_2!K49="","",entry_2!K49)</f>
      </c>
      <c r="I72" s="78">
        <f>IF(entry_2!L49="","",entry_2!L49)</f>
      </c>
      <c r="J72" s="79">
        <f>IF(entry_2!M49="","",entry_2!M49)</f>
      </c>
      <c r="K72" s="90">
        <f>IF(entry_2!N49="","",entry_2!N49)</f>
      </c>
      <c r="L72" s="78">
        <f>IF(entry_2!O49="","",entry_2!O49)</f>
      </c>
      <c r="M72" s="78">
        <f>IF(entry_2!P49="","",entry_2!P49)</f>
      </c>
      <c r="N72" s="78">
        <f>IF(entry_2!Q49="","",entry_2!Q49)</f>
      </c>
      <c r="O72" s="79"/>
      <c r="Q72" s="1">
        <f t="shared" si="5"/>
      </c>
      <c r="R72" s="1">
        <f t="shared" si="6"/>
      </c>
    </row>
    <row r="73" spans="1:18" ht="12.75">
      <c r="A73" s="94">
        <v>44</v>
      </c>
      <c r="B73" s="94">
        <f>MAT_CSV!G45</f>
      </c>
      <c r="C73" s="145">
        <f>MAT_CSV!B45</f>
      </c>
      <c r="D73" s="148">
        <f>MAT_CSV!C45</f>
      </c>
      <c r="E73" s="95">
        <f>IF(entry_2!H50="","",entry_2!H50)</f>
      </c>
      <c r="F73" s="80">
        <f>IF(entry_2!I50="","",entry_2!I50)</f>
      </c>
      <c r="G73" s="78">
        <f>IF(entry_2!J50="","",entry_2!J50)</f>
      </c>
      <c r="H73" s="78">
        <f>IF(entry_2!K50="","",entry_2!K50)</f>
      </c>
      <c r="I73" s="78">
        <f>IF(entry_2!L50="","",entry_2!L50)</f>
      </c>
      <c r="J73" s="79">
        <f>IF(entry_2!M50="","",entry_2!M50)</f>
      </c>
      <c r="K73" s="90">
        <f>IF(entry_2!N50="","",entry_2!N50)</f>
      </c>
      <c r="L73" s="78">
        <f>IF(entry_2!O50="","",entry_2!O50)</f>
      </c>
      <c r="M73" s="78">
        <f>IF(entry_2!P50="","",entry_2!P50)</f>
      </c>
      <c r="N73" s="78">
        <f>IF(entry_2!Q50="","",entry_2!Q50)</f>
      </c>
      <c r="O73" s="79"/>
      <c r="Q73" s="1">
        <f t="shared" si="5"/>
      </c>
      <c r="R73" s="1">
        <f t="shared" si="6"/>
      </c>
    </row>
    <row r="74" spans="1:18" ht="12.75">
      <c r="A74" s="94">
        <v>45</v>
      </c>
      <c r="B74" s="94">
        <f>MAT_CSV!G46</f>
      </c>
      <c r="C74" s="145">
        <f>MAT_CSV!B46</f>
      </c>
      <c r="D74" s="148">
        <f>MAT_CSV!C46</f>
      </c>
      <c r="E74" s="95">
        <f>IF(entry_2!H51="","",entry_2!H51)</f>
      </c>
      <c r="F74" s="80">
        <f>IF(entry_2!I51="","",entry_2!I51)</f>
      </c>
      <c r="G74" s="78">
        <f>IF(entry_2!J51="","",entry_2!J51)</f>
      </c>
      <c r="H74" s="78">
        <f>IF(entry_2!K51="","",entry_2!K51)</f>
      </c>
      <c r="I74" s="78">
        <f>IF(entry_2!L51="","",entry_2!L51)</f>
      </c>
      <c r="J74" s="79">
        <f>IF(entry_2!M51="","",entry_2!M51)</f>
      </c>
      <c r="K74" s="90">
        <f>IF(entry_2!N51="","",entry_2!N51)</f>
      </c>
      <c r="L74" s="78">
        <f>IF(entry_2!O51="","",entry_2!O51)</f>
      </c>
      <c r="M74" s="78">
        <f>IF(entry_2!P51="","",entry_2!P51)</f>
      </c>
      <c r="N74" s="78">
        <f>IF(entry_2!Q51="","",entry_2!Q51)</f>
      </c>
      <c r="O74" s="79"/>
      <c r="Q74" s="1">
        <f t="shared" si="5"/>
      </c>
      <c r="R74" s="1">
        <f t="shared" si="6"/>
      </c>
    </row>
    <row r="75" spans="1:18" ht="12.75">
      <c r="A75" s="94">
        <v>46</v>
      </c>
      <c r="B75" s="94">
        <f>MAT_CSV!G47</f>
      </c>
      <c r="C75" s="145">
        <f>MAT_CSV!B47</f>
      </c>
      <c r="D75" s="148">
        <f>MAT_CSV!C47</f>
      </c>
      <c r="E75" s="95">
        <f>IF(entry_2!H52="","",entry_2!H52)</f>
      </c>
      <c r="F75" s="80">
        <f>IF(entry_2!I52="","",entry_2!I52)</f>
      </c>
      <c r="G75" s="78">
        <f>IF(entry_2!J52="","",entry_2!J52)</f>
      </c>
      <c r="H75" s="78">
        <f>IF(entry_2!K52="","",entry_2!K52)</f>
      </c>
      <c r="I75" s="78">
        <f>IF(entry_2!L52="","",entry_2!L52)</f>
      </c>
      <c r="J75" s="79">
        <f>IF(entry_2!M52="","",entry_2!M52)</f>
      </c>
      <c r="K75" s="90">
        <f>IF(entry_2!N52="","",entry_2!N52)</f>
      </c>
      <c r="L75" s="78">
        <f>IF(entry_2!O52="","",entry_2!O52)</f>
      </c>
      <c r="M75" s="78">
        <f>IF(entry_2!P52="","",entry_2!P52)</f>
      </c>
      <c r="N75" s="78">
        <f>IF(entry_2!Q52="","",entry_2!Q52)</f>
      </c>
      <c r="O75" s="79"/>
      <c r="Q75" s="1">
        <f t="shared" si="5"/>
      </c>
      <c r="R75" s="1">
        <f t="shared" si="6"/>
      </c>
    </row>
    <row r="76" spans="1:18" ht="12.75">
      <c r="A76" s="94">
        <v>47</v>
      </c>
      <c r="B76" s="94">
        <f>MAT_CSV!G48</f>
      </c>
      <c r="C76" s="145">
        <f>MAT_CSV!B48</f>
      </c>
      <c r="D76" s="148">
        <f>MAT_CSV!C48</f>
      </c>
      <c r="E76" s="95">
        <f>IF(entry_2!H53="","",entry_2!H53)</f>
      </c>
      <c r="F76" s="80">
        <f>IF(entry_2!I53="","",entry_2!I53)</f>
      </c>
      <c r="G76" s="78">
        <f>IF(entry_2!J53="","",entry_2!J53)</f>
      </c>
      <c r="H76" s="78">
        <f>IF(entry_2!K53="","",entry_2!K53)</f>
      </c>
      <c r="I76" s="78">
        <f>IF(entry_2!L53="","",entry_2!L53)</f>
      </c>
      <c r="J76" s="79">
        <f>IF(entry_2!M53="","",entry_2!M53)</f>
      </c>
      <c r="K76" s="90">
        <f>IF(entry_2!N53="","",entry_2!N53)</f>
      </c>
      <c r="L76" s="78">
        <f>IF(entry_2!O53="","",entry_2!O53)</f>
      </c>
      <c r="M76" s="78">
        <f>IF(entry_2!P53="","",entry_2!P53)</f>
      </c>
      <c r="N76" s="78">
        <f>IF(entry_2!Q53="","",entry_2!Q53)</f>
      </c>
      <c r="O76" s="79"/>
      <c r="Q76" s="1">
        <f t="shared" si="5"/>
      </c>
      <c r="R76" s="1">
        <f t="shared" si="6"/>
      </c>
    </row>
    <row r="77" spans="1:18" ht="12.75">
      <c r="A77" s="94">
        <v>48</v>
      </c>
      <c r="B77" s="94">
        <f>MAT_CSV!G49</f>
      </c>
      <c r="C77" s="145">
        <f>MAT_CSV!B49</f>
      </c>
      <c r="D77" s="148">
        <f>MAT_CSV!C49</f>
      </c>
      <c r="E77" s="95">
        <f>IF(entry_2!H54="","",entry_2!H54)</f>
      </c>
      <c r="F77" s="80">
        <f>IF(entry_2!I54="","",entry_2!I54)</f>
      </c>
      <c r="G77" s="78">
        <f>IF(entry_2!J54="","",entry_2!J54)</f>
      </c>
      <c r="H77" s="78">
        <f>IF(entry_2!K54="","",entry_2!K54)</f>
      </c>
      <c r="I77" s="78">
        <f>IF(entry_2!L54="","",entry_2!L54)</f>
      </c>
      <c r="J77" s="79">
        <f>IF(entry_2!M54="","",entry_2!M54)</f>
      </c>
      <c r="K77" s="90">
        <f>IF(entry_2!N54="","",entry_2!N54)</f>
      </c>
      <c r="L77" s="78">
        <f>IF(entry_2!O54="","",entry_2!O54)</f>
      </c>
      <c r="M77" s="78">
        <f>IF(entry_2!P54="","",entry_2!P54)</f>
      </c>
      <c r="N77" s="78">
        <f>IF(entry_2!Q54="","",entry_2!Q54)</f>
      </c>
      <c r="O77" s="79"/>
      <c r="Q77" s="1">
        <f t="shared" si="5"/>
      </c>
      <c r="R77" s="1">
        <f t="shared" si="6"/>
      </c>
    </row>
    <row r="78" spans="1:18" ht="12.75">
      <c r="A78" s="94">
        <v>49</v>
      </c>
      <c r="B78" s="94">
        <f>MAT_CSV!G50</f>
      </c>
      <c r="C78" s="145">
        <f>MAT_CSV!B50</f>
      </c>
      <c r="D78" s="148">
        <f>MAT_CSV!C50</f>
      </c>
      <c r="E78" s="95">
        <f>IF(entry_2!H55="","",entry_2!H55)</f>
      </c>
      <c r="F78" s="80">
        <f>IF(entry_2!I55="","",entry_2!I55)</f>
      </c>
      <c r="G78" s="78">
        <f>IF(entry_2!J55="","",entry_2!J55)</f>
      </c>
      <c r="H78" s="78">
        <f>IF(entry_2!K55="","",entry_2!K55)</f>
      </c>
      <c r="I78" s="78">
        <f>IF(entry_2!L55="","",entry_2!L55)</f>
      </c>
      <c r="J78" s="79">
        <f>IF(entry_2!M55="","",entry_2!M55)</f>
      </c>
      <c r="K78" s="90">
        <f>IF(entry_2!N55="","",entry_2!N55)</f>
      </c>
      <c r="L78" s="78">
        <f>IF(entry_2!O55="","",entry_2!O55)</f>
      </c>
      <c r="M78" s="78">
        <f>IF(entry_2!P55="","",entry_2!P55)</f>
      </c>
      <c r="N78" s="78">
        <f>IF(entry_2!Q55="","",entry_2!Q55)</f>
      </c>
      <c r="O78" s="79"/>
      <c r="Q78" s="1">
        <f t="shared" si="5"/>
      </c>
      <c r="R78" s="1">
        <f t="shared" si="6"/>
      </c>
    </row>
    <row r="79" spans="1:18" ht="12.75">
      <c r="A79" s="94">
        <v>50</v>
      </c>
      <c r="B79" s="94">
        <f>MAT_CSV!G51</f>
      </c>
      <c r="C79" s="145">
        <f>MAT_CSV!B51</f>
      </c>
      <c r="D79" s="148">
        <f>MAT_CSV!C51</f>
      </c>
      <c r="E79" s="95">
        <f>IF(entry_2!H56="","",entry_2!H56)</f>
      </c>
      <c r="F79" s="80">
        <f>IF(entry_2!I56="","",entry_2!I56)</f>
      </c>
      <c r="G79" s="78">
        <f>IF(entry_2!J56="","",entry_2!J56)</f>
      </c>
      <c r="H79" s="78">
        <f>IF(entry_2!K56="","",entry_2!K56)</f>
      </c>
      <c r="I79" s="78">
        <f>IF(entry_2!L56="","",entry_2!L56)</f>
      </c>
      <c r="J79" s="79">
        <f>IF(entry_2!M56="","",entry_2!M56)</f>
      </c>
      <c r="K79" s="90">
        <f>IF(entry_2!N56="","",entry_2!N56)</f>
      </c>
      <c r="L79" s="78">
        <f>IF(entry_2!O56="","",entry_2!O56)</f>
      </c>
      <c r="M79" s="78">
        <f>IF(entry_2!P56="","",entry_2!P56)</f>
      </c>
      <c r="N79" s="78">
        <f>IF(entry_2!Q56="","",entry_2!Q56)</f>
      </c>
      <c r="O79" s="79"/>
      <c r="Q79" s="1">
        <f t="shared" si="5"/>
      </c>
      <c r="R79" s="1">
        <f t="shared" si="6"/>
      </c>
    </row>
    <row r="80" spans="1:18" ht="12.75">
      <c r="A80" s="94">
        <v>51</v>
      </c>
      <c r="B80" s="94">
        <f>MAT_CSV!G52</f>
      </c>
      <c r="C80" s="145">
        <f>MAT_CSV!B52</f>
      </c>
      <c r="D80" s="148">
        <f>MAT_CSV!C52</f>
      </c>
      <c r="E80" s="95">
        <f>IF(entry_2!H57="","",entry_2!H57)</f>
      </c>
      <c r="F80" s="80">
        <f>IF(entry_2!I57="","",entry_2!I57)</f>
      </c>
      <c r="G80" s="78">
        <f>IF(entry_2!J57="","",entry_2!J57)</f>
      </c>
      <c r="H80" s="78">
        <f>IF(entry_2!K57="","",entry_2!K57)</f>
      </c>
      <c r="I80" s="78">
        <f>IF(entry_2!L57="","",entry_2!L57)</f>
      </c>
      <c r="J80" s="79">
        <f>IF(entry_2!M57="","",entry_2!M57)</f>
      </c>
      <c r="K80" s="90">
        <f>IF(entry_2!N57="","",entry_2!N57)</f>
      </c>
      <c r="L80" s="78">
        <f>IF(entry_2!O57="","",entry_2!O57)</f>
      </c>
      <c r="M80" s="78">
        <f>IF(entry_2!P57="","",entry_2!P57)</f>
      </c>
      <c r="N80" s="78">
        <f>IF(entry_2!Q57="","",entry_2!Q57)</f>
      </c>
      <c r="O80" s="79"/>
      <c r="Q80" s="1">
        <f t="shared" si="5"/>
      </c>
      <c r="R80" s="1">
        <f t="shared" si="6"/>
      </c>
    </row>
    <row r="81" spans="1:18" ht="12.75">
      <c r="A81" s="94">
        <v>52</v>
      </c>
      <c r="B81" s="94">
        <f>MAT_CSV!G53</f>
      </c>
      <c r="C81" s="145">
        <f>MAT_CSV!B53</f>
      </c>
      <c r="D81" s="148">
        <f>MAT_CSV!C53</f>
      </c>
      <c r="E81" s="95">
        <f>IF(entry_2!H58="","",entry_2!H58)</f>
      </c>
      <c r="F81" s="80">
        <f>IF(entry_2!I58="","",entry_2!I58)</f>
      </c>
      <c r="G81" s="78">
        <f>IF(entry_2!J58="","",entry_2!J58)</f>
      </c>
      <c r="H81" s="78">
        <f>IF(entry_2!K58="","",entry_2!K58)</f>
      </c>
      <c r="I81" s="78">
        <f>IF(entry_2!L58="","",entry_2!L58)</f>
      </c>
      <c r="J81" s="79">
        <f>IF(entry_2!M58="","",entry_2!M58)</f>
      </c>
      <c r="K81" s="90">
        <f>IF(entry_2!N58="","",entry_2!N58)</f>
      </c>
      <c r="L81" s="78">
        <f>IF(entry_2!O58="","",entry_2!O58)</f>
      </c>
      <c r="M81" s="78">
        <f>IF(entry_2!P58="","",entry_2!P58)</f>
      </c>
      <c r="N81" s="78">
        <f>IF(entry_2!Q58="","",entry_2!Q58)</f>
      </c>
      <c r="O81" s="79"/>
      <c r="Q81" s="1">
        <f t="shared" si="5"/>
      </c>
      <c r="R81" s="1">
        <f t="shared" si="6"/>
      </c>
    </row>
    <row r="82" spans="1:18" ht="12.75">
      <c r="A82" s="94">
        <v>53</v>
      </c>
      <c r="B82" s="94">
        <f>MAT_CSV!G54</f>
      </c>
      <c r="C82" s="145">
        <f>MAT_CSV!B54</f>
      </c>
      <c r="D82" s="148">
        <f>MAT_CSV!C54</f>
      </c>
      <c r="E82" s="95">
        <f>IF(entry_2!H59="","",entry_2!H59)</f>
      </c>
      <c r="F82" s="80">
        <f>IF(entry_2!I59="","",entry_2!I59)</f>
      </c>
      <c r="G82" s="78">
        <f>IF(entry_2!J59="","",entry_2!J59)</f>
      </c>
      <c r="H82" s="78">
        <f>IF(entry_2!K59="","",entry_2!K59)</f>
      </c>
      <c r="I82" s="78">
        <f>IF(entry_2!L59="","",entry_2!L59)</f>
      </c>
      <c r="J82" s="79">
        <f>IF(entry_2!M59="","",entry_2!M59)</f>
      </c>
      <c r="K82" s="90">
        <f>IF(entry_2!N59="","",entry_2!N59)</f>
      </c>
      <c r="L82" s="78">
        <f>IF(entry_2!O59="","",entry_2!O59)</f>
      </c>
      <c r="M82" s="78">
        <f>IF(entry_2!P59="","",entry_2!P59)</f>
      </c>
      <c r="N82" s="78">
        <f>IF(entry_2!Q59="","",entry_2!Q59)</f>
      </c>
      <c r="O82" s="79"/>
      <c r="Q82" s="1">
        <f t="shared" si="5"/>
      </c>
      <c r="R82" s="1">
        <f t="shared" si="6"/>
      </c>
    </row>
    <row r="83" spans="1:18" ht="12.75">
      <c r="A83" s="94">
        <v>54</v>
      </c>
      <c r="B83" s="94">
        <f>MAT_CSV!G55</f>
      </c>
      <c r="C83" s="145">
        <f>MAT_CSV!B55</f>
      </c>
      <c r="D83" s="148">
        <f>MAT_CSV!C55</f>
      </c>
      <c r="E83" s="95">
        <f>IF(entry_2!H60="","",entry_2!H60)</f>
      </c>
      <c r="F83" s="80">
        <f>IF(entry_2!I60="","",entry_2!I60)</f>
      </c>
      <c r="G83" s="78">
        <f>IF(entry_2!J60="","",entry_2!J60)</f>
      </c>
      <c r="H83" s="78">
        <f>IF(entry_2!K60="","",entry_2!K60)</f>
      </c>
      <c r="I83" s="78">
        <f>IF(entry_2!L60="","",entry_2!L60)</f>
      </c>
      <c r="J83" s="79">
        <f>IF(entry_2!M60="","",entry_2!M60)</f>
      </c>
      <c r="K83" s="90">
        <f>IF(entry_2!N60="","",entry_2!N60)</f>
      </c>
      <c r="L83" s="78">
        <f>IF(entry_2!O60="","",entry_2!O60)</f>
      </c>
      <c r="M83" s="78">
        <f>IF(entry_2!P60="","",entry_2!P60)</f>
      </c>
      <c r="N83" s="78">
        <f>IF(entry_2!Q60="","",entry_2!Q60)</f>
      </c>
      <c r="O83" s="79"/>
      <c r="Q83" s="1">
        <f t="shared" si="5"/>
      </c>
      <c r="R83" s="1">
        <f t="shared" si="6"/>
      </c>
    </row>
    <row r="84" spans="1:18" ht="12.75">
      <c r="A84" s="94">
        <v>55</v>
      </c>
      <c r="B84" s="94">
        <f>MAT_CSV!G56</f>
      </c>
      <c r="C84" s="145">
        <f>MAT_CSV!B56</f>
      </c>
      <c r="D84" s="148">
        <f>MAT_CSV!C56</f>
      </c>
      <c r="E84" s="95">
        <f>IF(entry_2!H61="","",entry_2!H61)</f>
      </c>
      <c r="F84" s="80">
        <f>IF(entry_2!I61="","",entry_2!I61)</f>
      </c>
      <c r="G84" s="78">
        <f>IF(entry_2!J61="","",entry_2!J61)</f>
      </c>
      <c r="H84" s="78">
        <f>IF(entry_2!K61="","",entry_2!K61)</f>
      </c>
      <c r="I84" s="78">
        <f>IF(entry_2!L61="","",entry_2!L61)</f>
      </c>
      <c r="J84" s="79">
        <f>IF(entry_2!M61="","",entry_2!M61)</f>
      </c>
      <c r="K84" s="90">
        <f>IF(entry_2!N61="","",entry_2!N61)</f>
      </c>
      <c r="L84" s="78">
        <f>IF(entry_2!O61="","",entry_2!O61)</f>
      </c>
      <c r="M84" s="78">
        <f>IF(entry_2!P61="","",entry_2!P61)</f>
      </c>
      <c r="N84" s="78">
        <f>IF(entry_2!Q61="","",entry_2!Q61)</f>
      </c>
      <c r="O84" s="79"/>
      <c r="Q84" s="1">
        <f t="shared" si="5"/>
      </c>
      <c r="R84" s="1">
        <f t="shared" si="6"/>
      </c>
    </row>
    <row r="85" spans="1:18" ht="12.75">
      <c r="A85" s="94">
        <v>56</v>
      </c>
      <c r="B85" s="94">
        <f>MAT_CSV!G57</f>
      </c>
      <c r="C85" s="145">
        <f>MAT_CSV!B57</f>
      </c>
      <c r="D85" s="148">
        <f>MAT_CSV!C57</f>
      </c>
      <c r="E85" s="95">
        <f>IF(entry_2!H62="","",entry_2!H62)</f>
      </c>
      <c r="F85" s="80">
        <f>IF(entry_2!I62="","",entry_2!I62)</f>
      </c>
      <c r="G85" s="78">
        <f>IF(entry_2!J62="","",entry_2!J62)</f>
      </c>
      <c r="H85" s="78">
        <f>IF(entry_2!K62="","",entry_2!K62)</f>
      </c>
      <c r="I85" s="78">
        <f>IF(entry_2!L62="","",entry_2!L62)</f>
      </c>
      <c r="J85" s="79">
        <f>IF(entry_2!M62="","",entry_2!M62)</f>
      </c>
      <c r="K85" s="90">
        <f>IF(entry_2!N62="","",entry_2!N62)</f>
      </c>
      <c r="L85" s="78">
        <f>IF(entry_2!O62="","",entry_2!O62)</f>
      </c>
      <c r="M85" s="78">
        <f>IF(entry_2!P62="","",entry_2!P62)</f>
      </c>
      <c r="N85" s="78">
        <f>IF(entry_2!Q62="","",entry_2!Q62)</f>
      </c>
      <c r="O85" s="79"/>
      <c r="Q85" s="1">
        <f t="shared" si="5"/>
      </c>
      <c r="R85" s="1">
        <f t="shared" si="6"/>
      </c>
    </row>
    <row r="86" spans="1:18" ht="12.75">
      <c r="A86" s="94">
        <v>57</v>
      </c>
      <c r="B86" s="94">
        <f>MAT_CSV!G58</f>
      </c>
      <c r="C86" s="145">
        <f>MAT_CSV!B58</f>
      </c>
      <c r="D86" s="148">
        <f>MAT_CSV!C58</f>
      </c>
      <c r="E86" s="95">
        <f>IF(entry_2!H63="","",entry_2!H63)</f>
      </c>
      <c r="F86" s="80">
        <f>IF(entry_2!I63="","",entry_2!I63)</f>
      </c>
      <c r="G86" s="78">
        <f>IF(entry_2!J63="","",entry_2!J63)</f>
      </c>
      <c r="H86" s="78">
        <f>IF(entry_2!K63="","",entry_2!K63)</f>
      </c>
      <c r="I86" s="78">
        <f>IF(entry_2!L63="","",entry_2!L63)</f>
      </c>
      <c r="J86" s="79">
        <f>IF(entry_2!M63="","",entry_2!M63)</f>
      </c>
      <c r="K86" s="90">
        <f>IF(entry_2!N63="","",entry_2!N63)</f>
      </c>
      <c r="L86" s="78">
        <f>IF(entry_2!O63="","",entry_2!O63)</f>
      </c>
      <c r="M86" s="78">
        <f>IF(entry_2!P63="","",entry_2!P63)</f>
      </c>
      <c r="N86" s="78">
        <f>IF(entry_2!Q63="","",entry_2!Q63)</f>
      </c>
      <c r="O86" s="79"/>
      <c r="Q86" s="1">
        <f t="shared" si="5"/>
      </c>
      <c r="R86" s="1">
        <f t="shared" si="6"/>
      </c>
    </row>
    <row r="87" spans="1:18" ht="12.75">
      <c r="A87" s="94">
        <v>58</v>
      </c>
      <c r="B87" s="94">
        <f>MAT_CSV!G59</f>
      </c>
      <c r="C87" s="145">
        <f>MAT_CSV!B59</f>
      </c>
      <c r="D87" s="148">
        <f>MAT_CSV!C59</f>
      </c>
      <c r="E87" s="95">
        <f>IF(entry_2!H64="","",entry_2!H64)</f>
      </c>
      <c r="F87" s="80">
        <f>IF(entry_2!I64="","",entry_2!I64)</f>
      </c>
      <c r="G87" s="78">
        <f>IF(entry_2!J64="","",entry_2!J64)</f>
      </c>
      <c r="H87" s="78">
        <f>IF(entry_2!K64="","",entry_2!K64)</f>
      </c>
      <c r="I87" s="78">
        <f>IF(entry_2!L64="","",entry_2!L64)</f>
      </c>
      <c r="J87" s="79">
        <f>IF(entry_2!M64="","",entry_2!M64)</f>
      </c>
      <c r="K87" s="90">
        <f>IF(entry_2!N64="","",entry_2!N64)</f>
      </c>
      <c r="L87" s="78">
        <f>IF(entry_2!O64="","",entry_2!O64)</f>
      </c>
      <c r="M87" s="78">
        <f>IF(entry_2!P64="","",entry_2!P64)</f>
      </c>
      <c r="N87" s="78">
        <f>IF(entry_2!Q64="","",entry_2!Q64)</f>
      </c>
      <c r="O87" s="79"/>
      <c r="Q87" s="1">
        <f t="shared" si="5"/>
      </c>
      <c r="R87" s="1">
        <f t="shared" si="6"/>
      </c>
    </row>
    <row r="88" spans="1:18" ht="12.75">
      <c r="A88" s="94">
        <v>59</v>
      </c>
      <c r="B88" s="94">
        <f>MAT_CSV!G60</f>
      </c>
      <c r="C88" s="145">
        <f>MAT_CSV!B60</f>
      </c>
      <c r="D88" s="148">
        <f>MAT_CSV!C60</f>
      </c>
      <c r="E88" s="95">
        <f>IF(entry_2!H65="","",entry_2!H65)</f>
      </c>
      <c r="F88" s="80">
        <f>IF(entry_2!I65="","",entry_2!I65)</f>
      </c>
      <c r="G88" s="78">
        <f>IF(entry_2!J65="","",entry_2!J65)</f>
      </c>
      <c r="H88" s="78">
        <f>IF(entry_2!K65="","",entry_2!K65)</f>
      </c>
      <c r="I88" s="78">
        <f>IF(entry_2!L65="","",entry_2!L65)</f>
      </c>
      <c r="J88" s="79">
        <f>IF(entry_2!M65="","",entry_2!M65)</f>
      </c>
      <c r="K88" s="90">
        <f>IF(entry_2!N65="","",entry_2!N65)</f>
      </c>
      <c r="L88" s="78">
        <f>IF(entry_2!O65="","",entry_2!O65)</f>
      </c>
      <c r="M88" s="78">
        <f>IF(entry_2!P65="","",entry_2!P65)</f>
      </c>
      <c r="N88" s="78">
        <f>IF(entry_2!Q65="","",entry_2!Q65)</f>
      </c>
      <c r="O88" s="79"/>
      <c r="Q88" s="1">
        <f t="shared" si="5"/>
      </c>
      <c r="R88" s="1">
        <f t="shared" si="6"/>
      </c>
    </row>
    <row r="89" spans="1:18" ht="12.75">
      <c r="A89" s="94">
        <v>60</v>
      </c>
      <c r="B89" s="94">
        <f>MAT_CSV!G61</f>
      </c>
      <c r="C89" s="145">
        <f>MAT_CSV!B61</f>
      </c>
      <c r="D89" s="148">
        <f>MAT_CSV!C61</f>
      </c>
      <c r="E89" s="95">
        <f>IF(entry_2!H66="","",entry_2!H66)</f>
      </c>
      <c r="F89" s="80">
        <f>IF(entry_2!I66="","",entry_2!I66)</f>
      </c>
      <c r="G89" s="78">
        <f>IF(entry_2!J66="","",entry_2!J66)</f>
      </c>
      <c r="H89" s="78">
        <f>IF(entry_2!K66="","",entry_2!K66)</f>
      </c>
      <c r="I89" s="78">
        <f>IF(entry_2!L66="","",entry_2!L66)</f>
      </c>
      <c r="J89" s="79">
        <f>IF(entry_2!M66="","",entry_2!M66)</f>
      </c>
      <c r="K89" s="90">
        <f>IF(entry_2!N66="","",entry_2!N66)</f>
      </c>
      <c r="L89" s="78">
        <f>IF(entry_2!O66="","",entry_2!O66)</f>
      </c>
      <c r="M89" s="78">
        <f>IF(entry_2!P66="","",entry_2!P66)</f>
      </c>
      <c r="N89" s="78">
        <f>IF(entry_2!Q66="","",entry_2!Q66)</f>
      </c>
      <c r="O89" s="79"/>
      <c r="Q89" s="1">
        <f t="shared" si="5"/>
      </c>
      <c r="R89" s="1">
        <f t="shared" si="6"/>
      </c>
    </row>
    <row r="90" spans="1:18" ht="12.75">
      <c r="A90" s="94">
        <v>61</v>
      </c>
      <c r="B90" s="94">
        <f>MAT_CSV!G62</f>
      </c>
      <c r="C90" s="145">
        <f>MAT_CSV!B62</f>
      </c>
      <c r="D90" s="148">
        <f>MAT_CSV!C62</f>
      </c>
      <c r="E90" s="95">
        <f>IF(entry_2!H67="","",entry_2!H67)</f>
      </c>
      <c r="F90" s="80">
        <f>IF(entry_2!I67="","",entry_2!I67)</f>
      </c>
      <c r="G90" s="78">
        <f>IF(entry_2!J67="","",entry_2!J67)</f>
      </c>
      <c r="H90" s="78">
        <f>IF(entry_2!K67="","",entry_2!K67)</f>
      </c>
      <c r="I90" s="78">
        <f>IF(entry_2!L67="","",entry_2!L67)</f>
      </c>
      <c r="J90" s="79">
        <f>IF(entry_2!M67="","",entry_2!M67)</f>
      </c>
      <c r="K90" s="90">
        <f>IF(entry_2!N67="","",entry_2!N67)</f>
      </c>
      <c r="L90" s="78">
        <f>IF(entry_2!O67="","",entry_2!O67)</f>
      </c>
      <c r="M90" s="78">
        <f>IF(entry_2!P67="","",entry_2!P67)</f>
      </c>
      <c r="N90" s="78">
        <f>IF(entry_2!Q67="","",entry_2!Q67)</f>
      </c>
      <c r="O90" s="79"/>
      <c r="Q90" s="1">
        <f t="shared" si="5"/>
      </c>
      <c r="R90" s="1">
        <f t="shared" si="6"/>
      </c>
    </row>
    <row r="91" spans="1:18" ht="12.75">
      <c r="A91" s="94">
        <v>62</v>
      </c>
      <c r="B91" s="94">
        <f>MAT_CSV!G63</f>
      </c>
      <c r="C91" s="145">
        <f>MAT_CSV!B63</f>
      </c>
      <c r="D91" s="148">
        <f>MAT_CSV!C63</f>
      </c>
      <c r="E91" s="95">
        <f>IF(entry_2!H68="","",entry_2!H68)</f>
      </c>
      <c r="F91" s="80">
        <f>IF(entry_2!I68="","",entry_2!I68)</f>
      </c>
      <c r="G91" s="78">
        <f>IF(entry_2!J68="","",entry_2!J68)</f>
      </c>
      <c r="H91" s="78">
        <f>IF(entry_2!K68="","",entry_2!K68)</f>
      </c>
      <c r="I91" s="78">
        <f>IF(entry_2!L68="","",entry_2!L68)</f>
      </c>
      <c r="J91" s="79">
        <f>IF(entry_2!M68="","",entry_2!M68)</f>
      </c>
      <c r="K91" s="90">
        <f>IF(entry_2!N68="","",entry_2!N68)</f>
      </c>
      <c r="L91" s="78">
        <f>IF(entry_2!O68="","",entry_2!O68)</f>
      </c>
      <c r="M91" s="78">
        <f>IF(entry_2!P68="","",entry_2!P68)</f>
      </c>
      <c r="N91" s="78">
        <f>IF(entry_2!Q68="","",entry_2!Q68)</f>
      </c>
      <c r="O91" s="79"/>
      <c r="Q91" s="1">
        <f t="shared" si="5"/>
      </c>
      <c r="R91" s="1">
        <f t="shared" si="6"/>
      </c>
    </row>
    <row r="92" spans="1:18" ht="12.75">
      <c r="A92" s="94">
        <v>63</v>
      </c>
      <c r="B92" s="94">
        <f>MAT_CSV!G64</f>
      </c>
      <c r="C92" s="145">
        <f>MAT_CSV!B64</f>
      </c>
      <c r="D92" s="148">
        <f>MAT_CSV!C64</f>
      </c>
      <c r="E92" s="95">
        <f>IF(entry_2!H69="","",entry_2!H69)</f>
      </c>
      <c r="F92" s="80">
        <f>IF(entry_2!I69="","",entry_2!I69)</f>
      </c>
      <c r="G92" s="78">
        <f>IF(entry_2!J69="","",entry_2!J69)</f>
      </c>
      <c r="H92" s="78">
        <f>IF(entry_2!K69="","",entry_2!K69)</f>
      </c>
      <c r="I92" s="78">
        <f>IF(entry_2!L69="","",entry_2!L69)</f>
      </c>
      <c r="J92" s="79">
        <f>IF(entry_2!M69="","",entry_2!M69)</f>
      </c>
      <c r="K92" s="90">
        <f>IF(entry_2!N69="","",entry_2!N69)</f>
      </c>
      <c r="L92" s="78">
        <f>IF(entry_2!O69="","",entry_2!O69)</f>
      </c>
      <c r="M92" s="78">
        <f>IF(entry_2!P69="","",entry_2!P69)</f>
      </c>
      <c r="N92" s="78">
        <f>IF(entry_2!Q69="","",entry_2!Q69)</f>
      </c>
      <c r="O92" s="79"/>
      <c r="Q92" s="1">
        <f t="shared" si="5"/>
      </c>
      <c r="R92" s="1">
        <f t="shared" si="6"/>
      </c>
    </row>
    <row r="93" spans="1:18" ht="12.75">
      <c r="A93" s="94">
        <v>64</v>
      </c>
      <c r="B93" s="94">
        <f>MAT_CSV!G65</f>
      </c>
      <c r="C93" s="145">
        <f>MAT_CSV!B65</f>
      </c>
      <c r="D93" s="148">
        <f>MAT_CSV!C65</f>
      </c>
      <c r="E93" s="95">
        <f>IF(entry_2!H70="","",entry_2!H70)</f>
      </c>
      <c r="F93" s="80">
        <f>IF(entry_2!I70="","",entry_2!I70)</f>
      </c>
      <c r="G93" s="78">
        <f>IF(entry_2!J70="","",entry_2!J70)</f>
      </c>
      <c r="H93" s="78">
        <f>IF(entry_2!K70="","",entry_2!K70)</f>
      </c>
      <c r="I93" s="78">
        <f>IF(entry_2!L70="","",entry_2!L70)</f>
      </c>
      <c r="J93" s="79">
        <f>IF(entry_2!M70="","",entry_2!M70)</f>
      </c>
      <c r="K93" s="90">
        <f>IF(entry_2!N70="","",entry_2!N70)</f>
      </c>
      <c r="L93" s="78">
        <f>IF(entry_2!O70="","",entry_2!O70)</f>
      </c>
      <c r="M93" s="78">
        <f>IF(entry_2!P70="","",entry_2!P70)</f>
      </c>
      <c r="N93" s="78">
        <f>IF(entry_2!Q70="","",entry_2!Q70)</f>
      </c>
      <c r="O93" s="79"/>
      <c r="Q93" s="1">
        <f t="shared" si="5"/>
      </c>
      <c r="R93" s="1">
        <f t="shared" si="6"/>
      </c>
    </row>
    <row r="94" spans="1:18" ht="12.75">
      <c r="A94" s="94">
        <v>65</v>
      </c>
      <c r="B94" s="94">
        <f>MAT_CSV!G66</f>
      </c>
      <c r="C94" s="145">
        <f>MAT_CSV!B66</f>
      </c>
      <c r="D94" s="148">
        <f>MAT_CSV!C66</f>
      </c>
      <c r="E94" s="95">
        <f>IF(entry_2!H71="","",entry_2!H71)</f>
      </c>
      <c r="F94" s="80">
        <f>IF(entry_2!I71="","",entry_2!I71)</f>
      </c>
      <c r="G94" s="78">
        <f>IF(entry_2!J71="","",entry_2!J71)</f>
      </c>
      <c r="H94" s="78">
        <f>IF(entry_2!K71="","",entry_2!K71)</f>
      </c>
      <c r="I94" s="78">
        <f>IF(entry_2!L71="","",entry_2!L71)</f>
      </c>
      <c r="J94" s="79">
        <f>IF(entry_2!M71="","",entry_2!M71)</f>
      </c>
      <c r="K94" s="90">
        <f>IF(entry_2!N71="","",entry_2!N71)</f>
      </c>
      <c r="L94" s="78">
        <f>IF(entry_2!O71="","",entry_2!O71)</f>
      </c>
      <c r="M94" s="78">
        <f>IF(entry_2!P71="","",entry_2!P71)</f>
      </c>
      <c r="N94" s="78">
        <f>IF(entry_2!Q71="","",entry_2!Q71)</f>
      </c>
      <c r="O94" s="79"/>
      <c r="Q94" s="1">
        <f t="shared" si="5"/>
      </c>
      <c r="R94" s="1">
        <f t="shared" si="6"/>
      </c>
    </row>
    <row r="95" spans="1:18" ht="12.75">
      <c r="A95" s="94">
        <v>66</v>
      </c>
      <c r="B95" s="94">
        <f>MAT_CSV!G67</f>
      </c>
      <c r="C95" s="145">
        <f>MAT_CSV!B67</f>
      </c>
      <c r="D95" s="148">
        <f>MAT_CSV!C67</f>
      </c>
      <c r="E95" s="95">
        <f>IF(entry_2!H72="","",entry_2!H72)</f>
      </c>
      <c r="F95" s="80">
        <f>IF(entry_2!I72="","",entry_2!I72)</f>
      </c>
      <c r="G95" s="78">
        <f>IF(entry_2!J72="","",entry_2!J72)</f>
      </c>
      <c r="H95" s="78">
        <f>IF(entry_2!K72="","",entry_2!K72)</f>
      </c>
      <c r="I95" s="78">
        <f>IF(entry_2!L72="","",entry_2!L72)</f>
      </c>
      <c r="J95" s="79">
        <f>IF(entry_2!M72="","",entry_2!M72)</f>
      </c>
      <c r="K95" s="90">
        <f>IF(entry_2!N72="","",entry_2!N72)</f>
      </c>
      <c r="L95" s="78">
        <f>IF(entry_2!O72="","",entry_2!O72)</f>
      </c>
      <c r="M95" s="78">
        <f>IF(entry_2!P72="","",entry_2!P72)</f>
      </c>
      <c r="N95" s="78">
        <f>IF(entry_2!Q72="","",entry_2!Q72)</f>
      </c>
      <c r="O95" s="79"/>
      <c r="Q95" s="1">
        <f t="shared" si="5"/>
      </c>
      <c r="R95" s="1">
        <f t="shared" si="6"/>
      </c>
    </row>
    <row r="96" spans="1:18" ht="12.75">
      <c r="A96" s="94">
        <v>67</v>
      </c>
      <c r="B96" s="94">
        <f>MAT_CSV!G68</f>
      </c>
      <c r="C96" s="145">
        <f>MAT_CSV!B68</f>
      </c>
      <c r="D96" s="148">
        <f>MAT_CSV!C68</f>
      </c>
      <c r="E96" s="95">
        <f>IF(entry_2!H73="","",entry_2!H73)</f>
      </c>
      <c r="F96" s="80">
        <f>IF(entry_2!I73="","",entry_2!I73)</f>
      </c>
      <c r="G96" s="78">
        <f>IF(entry_2!J73="","",entry_2!J73)</f>
      </c>
      <c r="H96" s="78">
        <f>IF(entry_2!K73="","",entry_2!K73)</f>
      </c>
      <c r="I96" s="78">
        <f>IF(entry_2!L73="","",entry_2!L73)</f>
      </c>
      <c r="J96" s="79">
        <f>IF(entry_2!M73="","",entry_2!M73)</f>
      </c>
      <c r="K96" s="90">
        <f>IF(entry_2!N73="","",entry_2!N73)</f>
      </c>
      <c r="L96" s="78">
        <f>IF(entry_2!O73="","",entry_2!O73)</f>
      </c>
      <c r="M96" s="78">
        <f>IF(entry_2!P73="","",entry_2!P73)</f>
      </c>
      <c r="N96" s="78">
        <f>IF(entry_2!Q73="","",entry_2!Q73)</f>
      </c>
      <c r="O96" s="79"/>
      <c r="Q96" s="1">
        <f t="shared" si="5"/>
      </c>
      <c r="R96" s="1">
        <f t="shared" si="6"/>
      </c>
    </row>
    <row r="97" spans="1:18" ht="12.75">
      <c r="A97" s="94">
        <v>68</v>
      </c>
      <c r="B97" s="94">
        <f>MAT_CSV!G69</f>
      </c>
      <c r="C97" s="145">
        <f>MAT_CSV!B69</f>
      </c>
      <c r="D97" s="148">
        <f>MAT_CSV!C69</f>
      </c>
      <c r="E97" s="95">
        <f>IF(entry_2!H74="","",entry_2!H74)</f>
      </c>
      <c r="F97" s="80">
        <f>IF(entry_2!I74="","",entry_2!I74)</f>
      </c>
      <c r="G97" s="78">
        <f>IF(entry_2!J74="","",entry_2!J74)</f>
      </c>
      <c r="H97" s="78">
        <f>IF(entry_2!K74="","",entry_2!K74)</f>
      </c>
      <c r="I97" s="78">
        <f>IF(entry_2!L74="","",entry_2!L74)</f>
      </c>
      <c r="J97" s="79">
        <f>IF(entry_2!M74="","",entry_2!M74)</f>
      </c>
      <c r="K97" s="90">
        <f>IF(entry_2!N74="","",entry_2!N74)</f>
      </c>
      <c r="L97" s="78">
        <f>IF(entry_2!O74="","",entry_2!O74)</f>
      </c>
      <c r="M97" s="78">
        <f>IF(entry_2!P74="","",entry_2!P74)</f>
      </c>
      <c r="N97" s="78">
        <f>IF(entry_2!Q74="","",entry_2!Q74)</f>
      </c>
      <c r="O97" s="79"/>
      <c r="Q97" s="1">
        <f t="shared" si="5"/>
      </c>
      <c r="R97" s="1">
        <f t="shared" si="6"/>
      </c>
    </row>
    <row r="98" spans="1:18" ht="12.75">
      <c r="A98" s="94">
        <v>69</v>
      </c>
      <c r="B98" s="94">
        <f>MAT_CSV!G70</f>
      </c>
      <c r="C98" s="145">
        <f>MAT_CSV!B70</f>
      </c>
      <c r="D98" s="148">
        <f>MAT_CSV!C70</f>
      </c>
      <c r="E98" s="95">
        <f>IF(entry_2!H75="","",entry_2!H75)</f>
      </c>
      <c r="F98" s="80">
        <f>IF(entry_2!I75="","",entry_2!I75)</f>
      </c>
      <c r="G98" s="78">
        <f>IF(entry_2!J75="","",entry_2!J75)</f>
      </c>
      <c r="H98" s="78">
        <f>IF(entry_2!K75="","",entry_2!K75)</f>
      </c>
      <c r="I98" s="78">
        <f>IF(entry_2!L75="","",entry_2!L75)</f>
      </c>
      <c r="J98" s="79">
        <f>IF(entry_2!M75="","",entry_2!M75)</f>
      </c>
      <c r="K98" s="90">
        <f>IF(entry_2!N75="","",entry_2!N75)</f>
      </c>
      <c r="L98" s="78">
        <f>IF(entry_2!O75="","",entry_2!O75)</f>
      </c>
      <c r="M98" s="78">
        <f>IF(entry_2!P75="","",entry_2!P75)</f>
      </c>
      <c r="N98" s="78">
        <f>IF(entry_2!Q75="","",entry_2!Q75)</f>
      </c>
      <c r="O98" s="79"/>
      <c r="Q98" s="1">
        <f t="shared" si="5"/>
      </c>
      <c r="R98" s="1">
        <f t="shared" si="6"/>
      </c>
    </row>
    <row r="99" spans="1:18" ht="12.75">
      <c r="A99" s="94">
        <v>70</v>
      </c>
      <c r="B99" s="94">
        <f>MAT_CSV!G71</f>
      </c>
      <c r="C99" s="145">
        <f>MAT_CSV!B71</f>
      </c>
      <c r="D99" s="148">
        <f>MAT_CSV!C71</f>
      </c>
      <c r="E99" s="95">
        <f>IF(entry_2!H76="","",entry_2!H76)</f>
      </c>
      <c r="F99" s="80">
        <f>IF(entry_2!I76="","",entry_2!I76)</f>
      </c>
      <c r="G99" s="78">
        <f>IF(entry_2!J76="","",entry_2!J76)</f>
      </c>
      <c r="H99" s="78">
        <f>IF(entry_2!K76="","",entry_2!K76)</f>
      </c>
      <c r="I99" s="78">
        <f>IF(entry_2!L76="","",entry_2!L76)</f>
      </c>
      <c r="J99" s="79">
        <f>IF(entry_2!M76="","",entry_2!M76)</f>
      </c>
      <c r="K99" s="90">
        <f>IF(entry_2!N76="","",entry_2!N76)</f>
      </c>
      <c r="L99" s="78">
        <f>IF(entry_2!O76="","",entry_2!O76)</f>
      </c>
      <c r="M99" s="78">
        <f>IF(entry_2!P76="","",entry_2!P76)</f>
      </c>
      <c r="N99" s="78">
        <f>IF(entry_2!Q76="","",entry_2!Q76)</f>
      </c>
      <c r="O99" s="79"/>
      <c r="Q99" s="1">
        <f t="shared" si="5"/>
      </c>
      <c r="R99" s="1">
        <f t="shared" si="6"/>
      </c>
    </row>
    <row r="100" spans="1:18" ht="12.75">
      <c r="A100" s="94">
        <v>71</v>
      </c>
      <c r="B100" s="94">
        <f>MAT_CSV!G72</f>
      </c>
      <c r="C100" s="145">
        <f>MAT_CSV!B72</f>
      </c>
      <c r="D100" s="148">
        <f>MAT_CSV!C72</f>
      </c>
      <c r="E100" s="95">
        <f>IF(entry_2!H77="","",entry_2!H77)</f>
      </c>
      <c r="F100" s="80">
        <f>IF(entry_2!I77="","",entry_2!I77)</f>
      </c>
      <c r="G100" s="78">
        <f>IF(entry_2!J77="","",entry_2!J77)</f>
      </c>
      <c r="H100" s="78">
        <f>IF(entry_2!K77="","",entry_2!K77)</f>
      </c>
      <c r="I100" s="78">
        <f>IF(entry_2!L77="","",entry_2!L77)</f>
      </c>
      <c r="J100" s="79">
        <f>IF(entry_2!M77="","",entry_2!M77)</f>
      </c>
      <c r="K100" s="90">
        <f>IF(entry_2!N77="","",entry_2!N77)</f>
      </c>
      <c r="L100" s="78">
        <f>IF(entry_2!O77="","",entry_2!O77)</f>
      </c>
      <c r="M100" s="78">
        <f>IF(entry_2!P77="","",entry_2!P77)</f>
      </c>
      <c r="N100" s="78">
        <f>IF(entry_2!Q77="","",entry_2!Q77)</f>
      </c>
      <c r="O100" s="79"/>
      <c r="Q100" s="1">
        <f t="shared" si="5"/>
      </c>
      <c r="R100" s="1">
        <f t="shared" si="6"/>
      </c>
    </row>
    <row r="101" spans="1:18" ht="12.75">
      <c r="A101" s="94">
        <v>72</v>
      </c>
      <c r="B101" s="94">
        <f>MAT_CSV!G73</f>
      </c>
      <c r="C101" s="145">
        <f>MAT_CSV!B73</f>
      </c>
      <c r="D101" s="148">
        <f>MAT_CSV!C73</f>
      </c>
      <c r="E101" s="95">
        <f>IF(entry_2!H78="","",entry_2!H78)</f>
      </c>
      <c r="F101" s="80">
        <f>IF(entry_2!I78="","",entry_2!I78)</f>
      </c>
      <c r="G101" s="78">
        <f>IF(entry_2!J78="","",entry_2!J78)</f>
      </c>
      <c r="H101" s="78">
        <f>IF(entry_2!K78="","",entry_2!K78)</f>
      </c>
      <c r="I101" s="78">
        <f>IF(entry_2!L78="","",entry_2!L78)</f>
      </c>
      <c r="J101" s="79">
        <f>IF(entry_2!M78="","",entry_2!M78)</f>
      </c>
      <c r="K101" s="90">
        <f>IF(entry_2!N78="","",entry_2!N78)</f>
      </c>
      <c r="L101" s="78">
        <f>IF(entry_2!O78="","",entry_2!O78)</f>
      </c>
      <c r="M101" s="78">
        <f>IF(entry_2!P78="","",entry_2!P78)</f>
      </c>
      <c r="N101" s="78">
        <f>IF(entry_2!Q78="","",entry_2!Q78)</f>
      </c>
      <c r="O101" s="79"/>
      <c r="Q101" s="1">
        <f t="shared" si="5"/>
      </c>
      <c r="R101" s="1">
        <f t="shared" si="6"/>
      </c>
    </row>
    <row r="102" spans="1:18" ht="12.75">
      <c r="A102" s="94">
        <v>73</v>
      </c>
      <c r="B102" s="94">
        <f>MAT_CSV!G74</f>
      </c>
      <c r="C102" s="145">
        <f>MAT_CSV!B74</f>
      </c>
      <c r="D102" s="148">
        <f>MAT_CSV!C74</f>
      </c>
      <c r="E102" s="95">
        <f>IF(entry_2!H79="","",entry_2!H79)</f>
      </c>
      <c r="F102" s="80">
        <f>IF(entry_2!I79="","",entry_2!I79)</f>
      </c>
      <c r="G102" s="78">
        <f>IF(entry_2!J79="","",entry_2!J79)</f>
      </c>
      <c r="H102" s="78">
        <f>IF(entry_2!K79="","",entry_2!K79)</f>
      </c>
      <c r="I102" s="78">
        <f>IF(entry_2!L79="","",entry_2!L79)</f>
      </c>
      <c r="J102" s="79">
        <f>IF(entry_2!M79="","",entry_2!M79)</f>
      </c>
      <c r="K102" s="90">
        <f>IF(entry_2!N79="","",entry_2!N79)</f>
      </c>
      <c r="L102" s="78">
        <f>IF(entry_2!O79="","",entry_2!O79)</f>
      </c>
      <c r="M102" s="78">
        <f>IF(entry_2!P79="","",entry_2!P79)</f>
      </c>
      <c r="N102" s="78">
        <f>IF(entry_2!Q79="","",entry_2!Q79)</f>
      </c>
      <c r="O102" s="79"/>
      <c r="Q102" s="1">
        <f t="shared" si="5"/>
      </c>
      <c r="R102" s="1">
        <f t="shared" si="6"/>
      </c>
    </row>
    <row r="103" spans="1:18" ht="12.75">
      <c r="A103" s="94">
        <v>74</v>
      </c>
      <c r="B103" s="94">
        <f>MAT_CSV!G75</f>
      </c>
      <c r="C103" s="145">
        <f>MAT_CSV!B75</f>
      </c>
      <c r="D103" s="148">
        <f>MAT_CSV!C75</f>
      </c>
      <c r="E103" s="95">
        <f>IF(entry_2!H80="","",entry_2!H80)</f>
      </c>
      <c r="F103" s="80">
        <f>IF(entry_2!I80="","",entry_2!I80)</f>
      </c>
      <c r="G103" s="78">
        <f>IF(entry_2!J80="","",entry_2!J80)</f>
      </c>
      <c r="H103" s="78">
        <f>IF(entry_2!K80="","",entry_2!K80)</f>
      </c>
      <c r="I103" s="78">
        <f>IF(entry_2!L80="","",entry_2!L80)</f>
      </c>
      <c r="J103" s="79">
        <f>IF(entry_2!M80="","",entry_2!M80)</f>
      </c>
      <c r="K103" s="90">
        <f>IF(entry_2!N80="","",entry_2!N80)</f>
      </c>
      <c r="L103" s="78">
        <f>IF(entry_2!O80="","",entry_2!O80)</f>
      </c>
      <c r="M103" s="78">
        <f>IF(entry_2!P80="","",entry_2!P80)</f>
      </c>
      <c r="N103" s="78">
        <f>IF(entry_2!Q80="","",entry_2!Q80)</f>
      </c>
      <c r="O103" s="79"/>
      <c r="Q103" s="1">
        <f t="shared" si="5"/>
      </c>
      <c r="R103" s="1">
        <f t="shared" si="6"/>
      </c>
    </row>
    <row r="104" spans="1:18" ht="12.75">
      <c r="A104" s="94">
        <v>75</v>
      </c>
      <c r="B104" s="94">
        <f>MAT_CSV!G76</f>
      </c>
      <c r="C104" s="145">
        <f>MAT_CSV!B76</f>
      </c>
      <c r="D104" s="148">
        <f>MAT_CSV!C76</f>
      </c>
      <c r="E104" s="95">
        <f>IF(entry_2!H81="","",entry_2!H81)</f>
      </c>
      <c r="F104" s="80">
        <f>IF(entry_2!I81="","",entry_2!I81)</f>
      </c>
      <c r="G104" s="78">
        <f>IF(entry_2!J81="","",entry_2!J81)</f>
      </c>
      <c r="H104" s="78">
        <f>IF(entry_2!K81="","",entry_2!K81)</f>
      </c>
      <c r="I104" s="78">
        <f>IF(entry_2!L81="","",entry_2!L81)</f>
      </c>
      <c r="J104" s="79">
        <f>IF(entry_2!M81="","",entry_2!M81)</f>
      </c>
      <c r="K104" s="90">
        <f>IF(entry_2!N81="","",entry_2!N81)</f>
      </c>
      <c r="L104" s="78">
        <f>IF(entry_2!O81="","",entry_2!O81)</f>
      </c>
      <c r="M104" s="78">
        <f>IF(entry_2!P81="","",entry_2!P81)</f>
      </c>
      <c r="N104" s="78">
        <f>IF(entry_2!Q81="","",entry_2!Q81)</f>
      </c>
      <c r="O104" s="79"/>
      <c r="Q104" s="1">
        <f t="shared" si="5"/>
      </c>
      <c r="R104" s="1">
        <f t="shared" si="6"/>
      </c>
    </row>
    <row r="105" spans="1:18" ht="12.75">
      <c r="A105" s="94">
        <v>76</v>
      </c>
      <c r="B105" s="94">
        <f>MAT_CSV!G77</f>
      </c>
      <c r="C105" s="145">
        <f>MAT_CSV!B77</f>
      </c>
      <c r="D105" s="148">
        <f>MAT_CSV!C77</f>
      </c>
      <c r="E105" s="95">
        <f>IF(entry_2!H82="","",entry_2!H82)</f>
      </c>
      <c r="F105" s="80">
        <f>IF(entry_2!I82="","",entry_2!I82)</f>
      </c>
      <c r="G105" s="78">
        <f>IF(entry_2!J82="","",entry_2!J82)</f>
      </c>
      <c r="H105" s="78">
        <f>IF(entry_2!K82="","",entry_2!K82)</f>
      </c>
      <c r="I105" s="78">
        <f>IF(entry_2!L82="","",entry_2!L82)</f>
      </c>
      <c r="J105" s="79">
        <f>IF(entry_2!M82="","",entry_2!M82)</f>
      </c>
      <c r="K105" s="90">
        <f>IF(entry_2!N82="","",entry_2!N82)</f>
      </c>
      <c r="L105" s="78">
        <f>IF(entry_2!O82="","",entry_2!O82)</f>
      </c>
      <c r="M105" s="78">
        <f>IF(entry_2!P82="","",entry_2!P82)</f>
      </c>
      <c r="N105" s="78">
        <f>IF(entry_2!Q82="","",entry_2!Q82)</f>
      </c>
      <c r="O105" s="79"/>
      <c r="Q105" s="1">
        <f t="shared" si="5"/>
      </c>
      <c r="R105" s="1">
        <f t="shared" si="6"/>
      </c>
    </row>
    <row r="106" spans="1:18" ht="12.75">
      <c r="A106" s="94">
        <v>77</v>
      </c>
      <c r="B106" s="94">
        <f>MAT_CSV!G78</f>
      </c>
      <c r="C106" s="145">
        <f>MAT_CSV!B78</f>
      </c>
      <c r="D106" s="148">
        <f>MAT_CSV!C78</f>
      </c>
      <c r="E106" s="95">
        <f>IF(entry_2!H83="","",entry_2!H83)</f>
      </c>
      <c r="F106" s="80">
        <f>IF(entry_2!I83="","",entry_2!I83)</f>
      </c>
      <c r="G106" s="78">
        <f>IF(entry_2!J83="","",entry_2!J83)</f>
      </c>
      <c r="H106" s="78">
        <f>IF(entry_2!K83="","",entry_2!K83)</f>
      </c>
      <c r="I106" s="78">
        <f>IF(entry_2!L83="","",entry_2!L83)</f>
      </c>
      <c r="J106" s="79">
        <f>IF(entry_2!M83="","",entry_2!M83)</f>
      </c>
      <c r="K106" s="90">
        <f>IF(entry_2!N83="","",entry_2!N83)</f>
      </c>
      <c r="L106" s="78">
        <f>IF(entry_2!O83="","",entry_2!O83)</f>
      </c>
      <c r="M106" s="78">
        <f>IF(entry_2!P83="","",entry_2!P83)</f>
      </c>
      <c r="N106" s="78">
        <f>IF(entry_2!Q83="","",entry_2!Q83)</f>
      </c>
      <c r="O106" s="79"/>
      <c r="Q106" s="1">
        <f t="shared" si="5"/>
      </c>
      <c r="R106" s="1">
        <f t="shared" si="6"/>
      </c>
    </row>
    <row r="107" spans="1:18" ht="12.75">
      <c r="A107" s="94">
        <v>78</v>
      </c>
      <c r="B107" s="94">
        <f>MAT_CSV!G79</f>
      </c>
      <c r="C107" s="145">
        <f>MAT_CSV!B79</f>
      </c>
      <c r="D107" s="148">
        <f>MAT_CSV!C79</f>
      </c>
      <c r="E107" s="95">
        <f>IF(entry_2!H84="","",entry_2!H84)</f>
      </c>
      <c r="F107" s="80">
        <f>IF(entry_2!I84="","",entry_2!I84)</f>
      </c>
      <c r="G107" s="78">
        <f>IF(entry_2!J84="","",entry_2!J84)</f>
      </c>
      <c r="H107" s="78">
        <f>IF(entry_2!K84="","",entry_2!K84)</f>
      </c>
      <c r="I107" s="78">
        <f>IF(entry_2!L84="","",entry_2!L84)</f>
      </c>
      <c r="J107" s="79">
        <f>IF(entry_2!M84="","",entry_2!M84)</f>
      </c>
      <c r="K107" s="90">
        <f>IF(entry_2!N84="","",entry_2!N84)</f>
      </c>
      <c r="L107" s="78">
        <f>IF(entry_2!O84="","",entry_2!O84)</f>
      </c>
      <c r="M107" s="78">
        <f>IF(entry_2!P84="","",entry_2!P84)</f>
      </c>
      <c r="N107" s="78">
        <f>IF(entry_2!Q84="","",entry_2!Q84)</f>
      </c>
      <c r="O107" s="79"/>
      <c r="Q107" s="1">
        <f t="shared" si="5"/>
      </c>
      <c r="R107" s="1">
        <f t="shared" si="6"/>
      </c>
    </row>
    <row r="108" spans="1:18" ht="12.75">
      <c r="A108" s="94">
        <v>79</v>
      </c>
      <c r="B108" s="94">
        <f>MAT_CSV!G80</f>
      </c>
      <c r="C108" s="145">
        <f>MAT_CSV!B80</f>
      </c>
      <c r="D108" s="148">
        <f>MAT_CSV!C80</f>
      </c>
      <c r="E108" s="95">
        <f>IF(entry_2!H85="","",entry_2!H85)</f>
      </c>
      <c r="F108" s="80">
        <f>IF(entry_2!I85="","",entry_2!I85)</f>
      </c>
      <c r="G108" s="78">
        <f>IF(entry_2!J85="","",entry_2!J85)</f>
      </c>
      <c r="H108" s="78">
        <f>IF(entry_2!K85="","",entry_2!K85)</f>
      </c>
      <c r="I108" s="78">
        <f>IF(entry_2!L85="","",entry_2!L85)</f>
      </c>
      <c r="J108" s="79">
        <f>IF(entry_2!M85="","",entry_2!M85)</f>
      </c>
      <c r="K108" s="90">
        <f>IF(entry_2!N85="","",entry_2!N85)</f>
      </c>
      <c r="L108" s="78">
        <f>IF(entry_2!O85="","",entry_2!O85)</f>
      </c>
      <c r="M108" s="78">
        <f>IF(entry_2!P85="","",entry_2!P85)</f>
      </c>
      <c r="N108" s="78">
        <f>IF(entry_2!Q85="","",entry_2!Q85)</f>
      </c>
      <c r="O108" s="79"/>
      <c r="Q108" s="1">
        <f t="shared" si="5"/>
      </c>
      <c r="R108" s="1">
        <f t="shared" si="6"/>
      </c>
    </row>
    <row r="109" spans="1:18" ht="12.75">
      <c r="A109" s="94">
        <v>80</v>
      </c>
      <c r="B109" s="94">
        <f>MAT_CSV!G81</f>
      </c>
      <c r="C109" s="145">
        <f>MAT_CSV!B81</f>
      </c>
      <c r="D109" s="148">
        <f>MAT_CSV!C81</f>
      </c>
      <c r="E109" s="95">
        <f>IF(entry_2!H86="","",entry_2!H86)</f>
      </c>
      <c r="F109" s="80">
        <f>IF(entry_2!I86="","",entry_2!I86)</f>
      </c>
      <c r="G109" s="78">
        <f>IF(entry_2!J86="","",entry_2!J86)</f>
      </c>
      <c r="H109" s="78">
        <f>IF(entry_2!K86="","",entry_2!K86)</f>
      </c>
      <c r="I109" s="78">
        <f>IF(entry_2!L86="","",entry_2!L86)</f>
      </c>
      <c r="J109" s="79">
        <f>IF(entry_2!M86="","",entry_2!M86)</f>
      </c>
      <c r="K109" s="90">
        <f>IF(entry_2!N86="","",entry_2!N86)</f>
      </c>
      <c r="L109" s="78">
        <f>IF(entry_2!O86="","",entry_2!O86)</f>
      </c>
      <c r="M109" s="78">
        <f>IF(entry_2!P86="","",entry_2!P86)</f>
      </c>
      <c r="N109" s="78">
        <f>IF(entry_2!Q86="","",entry_2!Q86)</f>
      </c>
      <c r="O109" s="79"/>
      <c r="Q109" s="1">
        <f t="shared" si="5"/>
      </c>
      <c r="R109" s="1">
        <f t="shared" si="6"/>
      </c>
    </row>
    <row r="110" spans="1:18" ht="12.75">
      <c r="A110" s="94">
        <v>81</v>
      </c>
      <c r="B110" s="94">
        <f>MAT_CSV!G82</f>
      </c>
      <c r="C110" s="145">
        <f>MAT_CSV!B82</f>
      </c>
      <c r="D110" s="148">
        <f>MAT_CSV!C82</f>
      </c>
      <c r="E110" s="95">
        <f>IF(entry_2!H87="","",entry_2!H87)</f>
      </c>
      <c r="F110" s="80">
        <f>IF(entry_2!I87="","",entry_2!I87)</f>
      </c>
      <c r="G110" s="78">
        <f>IF(entry_2!J87="","",entry_2!J87)</f>
      </c>
      <c r="H110" s="78">
        <f>IF(entry_2!K87="","",entry_2!K87)</f>
      </c>
      <c r="I110" s="78">
        <f>IF(entry_2!L87="","",entry_2!L87)</f>
      </c>
      <c r="J110" s="79">
        <f>IF(entry_2!M87="","",entry_2!M87)</f>
      </c>
      <c r="K110" s="90">
        <f>IF(entry_2!N87="","",entry_2!N87)</f>
      </c>
      <c r="L110" s="78">
        <f>IF(entry_2!O87="","",entry_2!O87)</f>
      </c>
      <c r="M110" s="78">
        <f>IF(entry_2!P87="","",entry_2!P87)</f>
      </c>
      <c r="N110" s="78">
        <f>IF(entry_2!Q87="","",entry_2!Q87)</f>
      </c>
      <c r="O110" s="79"/>
      <c r="Q110" s="1">
        <f t="shared" si="5"/>
      </c>
      <c r="R110" s="1">
        <f t="shared" si="6"/>
      </c>
    </row>
    <row r="111" spans="1:18" ht="12.75">
      <c r="A111" s="94">
        <v>82</v>
      </c>
      <c r="B111" s="94">
        <f>MAT_CSV!G83</f>
      </c>
      <c r="C111" s="145">
        <f>MAT_CSV!B83</f>
      </c>
      <c r="D111" s="148">
        <f>MAT_CSV!C83</f>
      </c>
      <c r="E111" s="95">
        <f>IF(entry_2!H88="","",entry_2!H88)</f>
      </c>
      <c r="F111" s="80">
        <f>IF(entry_2!I88="","",entry_2!I88)</f>
      </c>
      <c r="G111" s="78">
        <f>IF(entry_2!J88="","",entry_2!J88)</f>
      </c>
      <c r="H111" s="78">
        <f>IF(entry_2!K88="","",entry_2!K88)</f>
      </c>
      <c r="I111" s="78">
        <f>IF(entry_2!L88="","",entry_2!L88)</f>
      </c>
      <c r="J111" s="79">
        <f>IF(entry_2!M88="","",entry_2!M88)</f>
      </c>
      <c r="K111" s="90">
        <f>IF(entry_2!N88="","",entry_2!N88)</f>
      </c>
      <c r="L111" s="78">
        <f>IF(entry_2!O88="","",entry_2!O88)</f>
      </c>
      <c r="M111" s="78">
        <f>IF(entry_2!P88="","",entry_2!P88)</f>
      </c>
      <c r="N111" s="78">
        <f>IF(entry_2!Q88="","",entry_2!Q88)</f>
      </c>
      <c r="O111" s="79"/>
      <c r="Q111" s="1">
        <f t="shared" si="5"/>
      </c>
      <c r="R111" s="1">
        <f t="shared" si="6"/>
      </c>
    </row>
    <row r="112" spans="1:18" ht="12.75">
      <c r="A112" s="94">
        <v>83</v>
      </c>
      <c r="B112" s="94">
        <f>MAT_CSV!G84</f>
      </c>
      <c r="C112" s="145">
        <f>MAT_CSV!B84</f>
      </c>
      <c r="D112" s="148">
        <f>MAT_CSV!C84</f>
      </c>
      <c r="E112" s="95">
        <f>IF(entry_2!H89="","",entry_2!H89)</f>
      </c>
      <c r="F112" s="80">
        <f>IF(entry_2!I89="","",entry_2!I89)</f>
      </c>
      <c r="G112" s="78">
        <f>IF(entry_2!J89="","",entry_2!J89)</f>
      </c>
      <c r="H112" s="78">
        <f>IF(entry_2!K89="","",entry_2!K89)</f>
      </c>
      <c r="I112" s="78">
        <f>IF(entry_2!L89="","",entry_2!L89)</f>
      </c>
      <c r="J112" s="79">
        <f>IF(entry_2!M89="","",entry_2!M89)</f>
      </c>
      <c r="K112" s="90">
        <f>IF(entry_2!N89="","",entry_2!N89)</f>
      </c>
      <c r="L112" s="78">
        <f>IF(entry_2!O89="","",entry_2!O89)</f>
      </c>
      <c r="M112" s="78">
        <f>IF(entry_2!P89="","",entry_2!P89)</f>
      </c>
      <c r="N112" s="78">
        <f>IF(entry_2!Q89="","",entry_2!Q89)</f>
      </c>
      <c r="O112" s="79"/>
      <c r="Q112" s="1">
        <f t="shared" si="5"/>
      </c>
      <c r="R112" s="1">
        <f t="shared" si="6"/>
      </c>
    </row>
    <row r="113" spans="1:18" ht="12.75">
      <c r="A113" s="94">
        <v>84</v>
      </c>
      <c r="B113" s="94">
        <f>MAT_CSV!G85</f>
      </c>
      <c r="C113" s="145">
        <f>MAT_CSV!B85</f>
      </c>
      <c r="D113" s="148">
        <f>MAT_CSV!C85</f>
      </c>
      <c r="E113" s="95">
        <f>IF(entry_2!H90="","",entry_2!H90)</f>
      </c>
      <c r="F113" s="80">
        <f>IF(entry_2!I90="","",entry_2!I90)</f>
      </c>
      <c r="G113" s="78">
        <f>IF(entry_2!J90="","",entry_2!J90)</f>
      </c>
      <c r="H113" s="78">
        <f>IF(entry_2!K90="","",entry_2!K90)</f>
      </c>
      <c r="I113" s="78">
        <f>IF(entry_2!L90="","",entry_2!L90)</f>
      </c>
      <c r="J113" s="79">
        <f>IF(entry_2!M90="","",entry_2!M90)</f>
      </c>
      <c r="K113" s="90">
        <f>IF(entry_2!N90="","",entry_2!N90)</f>
      </c>
      <c r="L113" s="78">
        <f>IF(entry_2!O90="","",entry_2!O90)</f>
      </c>
      <c r="M113" s="78">
        <f>IF(entry_2!P90="","",entry_2!P90)</f>
      </c>
      <c r="N113" s="78">
        <f>IF(entry_2!Q90="","",entry_2!Q90)</f>
      </c>
      <c r="O113" s="79"/>
      <c r="Q113" s="1">
        <f t="shared" si="5"/>
      </c>
      <c r="R113" s="1">
        <f t="shared" si="6"/>
      </c>
    </row>
    <row r="114" spans="1:18" ht="12.75">
      <c r="A114" s="94">
        <v>85</v>
      </c>
      <c r="B114" s="94">
        <f>MAT_CSV!G86</f>
      </c>
      <c r="C114" s="145">
        <f>MAT_CSV!B86</f>
      </c>
      <c r="D114" s="148">
        <f>MAT_CSV!C86</f>
      </c>
      <c r="E114" s="95">
        <f>IF(entry_2!H91="","",entry_2!H91)</f>
      </c>
      <c r="F114" s="80">
        <f>IF(entry_2!I91="","",entry_2!I91)</f>
      </c>
      <c r="G114" s="78">
        <f>IF(entry_2!J91="","",entry_2!J91)</f>
      </c>
      <c r="H114" s="78">
        <f>IF(entry_2!K91="","",entry_2!K91)</f>
      </c>
      <c r="I114" s="78">
        <f>IF(entry_2!L91="","",entry_2!L91)</f>
      </c>
      <c r="J114" s="79">
        <f>IF(entry_2!M91="","",entry_2!M91)</f>
      </c>
      <c r="K114" s="90">
        <f>IF(entry_2!N91="","",entry_2!N91)</f>
      </c>
      <c r="L114" s="78">
        <f>IF(entry_2!O91="","",entry_2!O91)</f>
      </c>
      <c r="M114" s="78">
        <f>IF(entry_2!P91="","",entry_2!P91)</f>
      </c>
      <c r="N114" s="78">
        <f>IF(entry_2!Q91="","",entry_2!Q91)</f>
      </c>
      <c r="O114" s="79"/>
      <c r="Q114" s="1">
        <f t="shared" si="5"/>
      </c>
      <c r="R114" s="1">
        <f t="shared" si="6"/>
      </c>
    </row>
    <row r="115" spans="1:18" ht="12.75">
      <c r="A115" s="94">
        <v>86</v>
      </c>
      <c r="B115" s="94">
        <f>MAT_CSV!G87</f>
      </c>
      <c r="C115" s="145">
        <f>MAT_CSV!B87</f>
      </c>
      <c r="D115" s="148">
        <f>MAT_CSV!C87</f>
      </c>
      <c r="E115" s="95">
        <f>IF(entry_2!H92="","",entry_2!H92)</f>
      </c>
      <c r="F115" s="80">
        <f>IF(entry_2!I92="","",entry_2!I92)</f>
      </c>
      <c r="G115" s="78">
        <f>IF(entry_2!J92="","",entry_2!J92)</f>
      </c>
      <c r="H115" s="78">
        <f>IF(entry_2!K92="","",entry_2!K92)</f>
      </c>
      <c r="I115" s="78">
        <f>IF(entry_2!L92="","",entry_2!L92)</f>
      </c>
      <c r="J115" s="79">
        <f>IF(entry_2!M92="","",entry_2!M92)</f>
      </c>
      <c r="K115" s="90">
        <f>IF(entry_2!N92="","",entry_2!N92)</f>
      </c>
      <c r="L115" s="78">
        <f>IF(entry_2!O92="","",entry_2!O92)</f>
      </c>
      <c r="M115" s="78">
        <f>IF(entry_2!P92="","",entry_2!P92)</f>
      </c>
      <c r="N115" s="78">
        <f>IF(entry_2!Q92="","",entry_2!Q92)</f>
      </c>
      <c r="O115" s="79"/>
      <c r="Q115" s="1">
        <f t="shared" si="5"/>
      </c>
      <c r="R115" s="1">
        <f t="shared" si="6"/>
      </c>
    </row>
    <row r="116" spans="1:18" ht="12.75">
      <c r="A116" s="94">
        <v>87</v>
      </c>
      <c r="B116" s="94">
        <f>MAT_CSV!G88</f>
      </c>
      <c r="C116" s="145">
        <f>MAT_CSV!B88</f>
      </c>
      <c r="D116" s="148">
        <f>MAT_CSV!C88</f>
      </c>
      <c r="E116" s="95">
        <f>IF(entry_2!H93="","",entry_2!H93)</f>
      </c>
      <c r="F116" s="80">
        <f>IF(entry_2!I93="","",entry_2!I93)</f>
      </c>
      <c r="G116" s="78">
        <f>IF(entry_2!J93="","",entry_2!J93)</f>
      </c>
      <c r="H116" s="78">
        <f>IF(entry_2!K93="","",entry_2!K93)</f>
      </c>
      <c r="I116" s="78">
        <f>IF(entry_2!L93="","",entry_2!L93)</f>
      </c>
      <c r="J116" s="79">
        <f>IF(entry_2!M93="","",entry_2!M93)</f>
      </c>
      <c r="K116" s="90">
        <f>IF(entry_2!N93="","",entry_2!N93)</f>
      </c>
      <c r="L116" s="78">
        <f>IF(entry_2!O93="","",entry_2!O93)</f>
      </c>
      <c r="M116" s="78">
        <f>IF(entry_2!P93="","",entry_2!P93)</f>
      </c>
      <c r="N116" s="78">
        <f>IF(entry_2!Q93="","",entry_2!Q93)</f>
      </c>
      <c r="O116" s="79"/>
      <c r="Q116" s="1">
        <f t="shared" si="5"/>
      </c>
      <c r="R116" s="1">
        <f t="shared" si="6"/>
      </c>
    </row>
    <row r="117" spans="1:18" ht="12.75">
      <c r="A117" s="94">
        <v>88</v>
      </c>
      <c r="B117" s="94">
        <f>MAT_CSV!G89</f>
      </c>
      <c r="C117" s="145">
        <f>MAT_CSV!B89</f>
      </c>
      <c r="D117" s="148">
        <f>MAT_CSV!C89</f>
      </c>
      <c r="E117" s="95">
        <f>IF(entry_2!H94="","",entry_2!H94)</f>
      </c>
      <c r="F117" s="80">
        <f>IF(entry_2!I94="","",entry_2!I94)</f>
      </c>
      <c r="G117" s="78">
        <f>IF(entry_2!J94="","",entry_2!J94)</f>
      </c>
      <c r="H117" s="78">
        <f>IF(entry_2!K94="","",entry_2!K94)</f>
      </c>
      <c r="I117" s="78">
        <f>IF(entry_2!L94="","",entry_2!L94)</f>
      </c>
      <c r="J117" s="79">
        <f>IF(entry_2!M94="","",entry_2!M94)</f>
      </c>
      <c r="K117" s="90">
        <f>IF(entry_2!N94="","",entry_2!N94)</f>
      </c>
      <c r="L117" s="78">
        <f>IF(entry_2!O94="","",entry_2!O94)</f>
      </c>
      <c r="M117" s="78">
        <f>IF(entry_2!P94="","",entry_2!P94)</f>
      </c>
      <c r="N117" s="78">
        <f>IF(entry_2!Q94="","",entry_2!Q94)</f>
      </c>
      <c r="O117" s="79"/>
      <c r="Q117" s="1">
        <f t="shared" si="5"/>
      </c>
      <c r="R117" s="1">
        <f t="shared" si="6"/>
      </c>
    </row>
    <row r="118" spans="1:18" ht="12.75">
      <c r="A118" s="94">
        <v>89</v>
      </c>
      <c r="B118" s="94">
        <f>MAT_CSV!G90</f>
      </c>
      <c r="C118" s="145">
        <f>MAT_CSV!B90</f>
      </c>
      <c r="D118" s="148">
        <f>MAT_CSV!C90</f>
      </c>
      <c r="E118" s="95">
        <f>IF(entry_2!H95="","",entry_2!H95)</f>
      </c>
      <c r="F118" s="80">
        <f>IF(entry_2!I95="","",entry_2!I95)</f>
      </c>
      <c r="G118" s="78">
        <f>IF(entry_2!J95="","",entry_2!J95)</f>
      </c>
      <c r="H118" s="78">
        <f>IF(entry_2!K95="","",entry_2!K95)</f>
      </c>
      <c r="I118" s="78">
        <f>IF(entry_2!L95="","",entry_2!L95)</f>
      </c>
      <c r="J118" s="79">
        <f>IF(entry_2!M95="","",entry_2!M95)</f>
      </c>
      <c r="K118" s="90">
        <f>IF(entry_2!N95="","",entry_2!N95)</f>
      </c>
      <c r="L118" s="78">
        <f>IF(entry_2!O95="","",entry_2!O95)</f>
      </c>
      <c r="M118" s="78">
        <f>IF(entry_2!P95="","",entry_2!P95)</f>
      </c>
      <c r="N118" s="78">
        <f>IF(entry_2!Q95="","",entry_2!Q95)</f>
      </c>
      <c r="O118" s="79"/>
      <c r="Q118" s="1">
        <f t="shared" si="5"/>
      </c>
      <c r="R118" s="1">
        <f t="shared" si="6"/>
      </c>
    </row>
    <row r="119" spans="1:18" ht="12.75">
      <c r="A119" s="94">
        <v>90</v>
      </c>
      <c r="B119" s="94">
        <f>MAT_CSV!G91</f>
      </c>
      <c r="C119" s="145">
        <f>MAT_CSV!B91</f>
      </c>
      <c r="D119" s="148">
        <f>MAT_CSV!C91</f>
      </c>
      <c r="E119" s="95">
        <f>IF(entry_2!H96="","",entry_2!H96)</f>
      </c>
      <c r="F119" s="80">
        <f>IF(entry_2!I96="","",entry_2!I96)</f>
      </c>
      <c r="G119" s="78">
        <f>IF(entry_2!J96="","",entry_2!J96)</f>
      </c>
      <c r="H119" s="78">
        <f>IF(entry_2!K96="","",entry_2!K96)</f>
      </c>
      <c r="I119" s="78">
        <f>IF(entry_2!L96="","",entry_2!L96)</f>
      </c>
      <c r="J119" s="79">
        <f>IF(entry_2!M96="","",entry_2!M96)</f>
      </c>
      <c r="K119" s="90">
        <f>IF(entry_2!N96="","",entry_2!N96)</f>
      </c>
      <c r="L119" s="78">
        <f>IF(entry_2!O96="","",entry_2!O96)</f>
      </c>
      <c r="M119" s="78">
        <f>IF(entry_2!P96="","",entry_2!P96)</f>
      </c>
      <c r="N119" s="78">
        <f>IF(entry_2!Q96="","",entry_2!Q96)</f>
      </c>
      <c r="O119" s="79"/>
      <c r="Q119" s="1">
        <f t="shared" si="5"/>
      </c>
      <c r="R119" s="1">
        <f t="shared" si="6"/>
      </c>
    </row>
    <row r="120" spans="1:18" ht="12.75">
      <c r="A120" s="94">
        <v>91</v>
      </c>
      <c r="B120" s="94">
        <f>MAT_CSV!G92</f>
      </c>
      <c r="C120" s="145">
        <f>MAT_CSV!B92</f>
      </c>
      <c r="D120" s="148">
        <f>MAT_CSV!C92</f>
      </c>
      <c r="E120" s="95">
        <f>IF(entry_2!H97="","",entry_2!H97)</f>
      </c>
      <c r="F120" s="80">
        <f>IF(entry_2!I97="","",entry_2!I97)</f>
      </c>
      <c r="G120" s="78">
        <f>IF(entry_2!J97="","",entry_2!J97)</f>
      </c>
      <c r="H120" s="78">
        <f>IF(entry_2!K97="","",entry_2!K97)</f>
      </c>
      <c r="I120" s="78">
        <f>IF(entry_2!L97="","",entry_2!L97)</f>
      </c>
      <c r="J120" s="79">
        <f>IF(entry_2!M97="","",entry_2!M97)</f>
      </c>
      <c r="K120" s="90">
        <f>IF(entry_2!N97="","",entry_2!N97)</f>
      </c>
      <c r="L120" s="78">
        <f>IF(entry_2!O97="","",entry_2!O97)</f>
      </c>
      <c r="M120" s="78">
        <f>IF(entry_2!P97="","",entry_2!P97)</f>
      </c>
      <c r="N120" s="78">
        <f>IF(entry_2!Q97="","",entry_2!Q97)</f>
      </c>
      <c r="O120" s="79"/>
      <c r="Q120" s="1">
        <f t="shared" si="5"/>
      </c>
      <c r="R120" s="1">
        <f t="shared" si="6"/>
      </c>
    </row>
    <row r="121" spans="1:18" ht="12.75">
      <c r="A121" s="94">
        <v>92</v>
      </c>
      <c r="B121" s="94">
        <f>MAT_CSV!G93</f>
      </c>
      <c r="C121" s="145">
        <f>MAT_CSV!B93</f>
      </c>
      <c r="D121" s="148">
        <f>MAT_CSV!C93</f>
      </c>
      <c r="E121" s="95">
        <f>IF(entry_2!H98="","",entry_2!H98)</f>
      </c>
      <c r="F121" s="80">
        <f>IF(entry_2!I98="","",entry_2!I98)</f>
      </c>
      <c r="G121" s="78">
        <f>IF(entry_2!J98="","",entry_2!J98)</f>
      </c>
      <c r="H121" s="78">
        <f>IF(entry_2!K98="","",entry_2!K98)</f>
      </c>
      <c r="I121" s="78">
        <f>IF(entry_2!L98="","",entry_2!L98)</f>
      </c>
      <c r="J121" s="79">
        <f>IF(entry_2!M98="","",entry_2!M98)</f>
      </c>
      <c r="K121" s="90">
        <f>IF(entry_2!N98="","",entry_2!N98)</f>
      </c>
      <c r="L121" s="78">
        <f>IF(entry_2!O98="","",entry_2!O98)</f>
      </c>
      <c r="M121" s="78">
        <f>IF(entry_2!P98="","",entry_2!P98)</f>
      </c>
      <c r="N121" s="78">
        <f>IF(entry_2!Q98="","",entry_2!Q98)</f>
      </c>
      <c r="O121" s="79"/>
      <c r="Q121" s="1">
        <f t="shared" si="5"/>
      </c>
      <c r="R121" s="1">
        <f t="shared" si="6"/>
      </c>
    </row>
    <row r="122" spans="1:18" ht="12.75">
      <c r="A122" s="94">
        <v>93</v>
      </c>
      <c r="B122" s="94">
        <f>MAT_CSV!G94</f>
      </c>
      <c r="C122" s="145">
        <f>MAT_CSV!B94</f>
      </c>
      <c r="D122" s="148">
        <f>MAT_CSV!C94</f>
      </c>
      <c r="E122" s="95">
        <f>IF(entry_2!H99="","",entry_2!H99)</f>
      </c>
      <c r="F122" s="80">
        <f>IF(entry_2!I99="","",entry_2!I99)</f>
      </c>
      <c r="G122" s="78">
        <f>IF(entry_2!J99="","",entry_2!J99)</f>
      </c>
      <c r="H122" s="78">
        <f>IF(entry_2!K99="","",entry_2!K99)</f>
      </c>
      <c r="I122" s="78">
        <f>IF(entry_2!L99="","",entry_2!L99)</f>
      </c>
      <c r="J122" s="79">
        <f>IF(entry_2!M99="","",entry_2!M99)</f>
      </c>
      <c r="K122" s="90">
        <f>IF(entry_2!N99="","",entry_2!N99)</f>
      </c>
      <c r="L122" s="78">
        <f>IF(entry_2!O99="","",entry_2!O99)</f>
      </c>
      <c r="M122" s="78">
        <f>IF(entry_2!P99="","",entry_2!P99)</f>
      </c>
      <c r="N122" s="78">
        <f>IF(entry_2!Q99="","",entry_2!Q99)</f>
      </c>
      <c r="O122" s="79"/>
      <c r="Q122" s="1">
        <f t="shared" si="5"/>
      </c>
      <c r="R122" s="1">
        <f t="shared" si="6"/>
      </c>
    </row>
    <row r="123" spans="1:18" ht="12.75">
      <c r="A123" s="94">
        <v>94</v>
      </c>
      <c r="B123" s="94">
        <f>MAT_CSV!G95</f>
      </c>
      <c r="C123" s="145">
        <f>MAT_CSV!B95</f>
      </c>
      <c r="D123" s="148">
        <f>MAT_CSV!C95</f>
      </c>
      <c r="E123" s="95">
        <f>IF(entry_2!H100="","",entry_2!H100)</f>
      </c>
      <c r="F123" s="80">
        <f>IF(entry_2!I100="","",entry_2!I100)</f>
      </c>
      <c r="G123" s="78">
        <f>IF(entry_2!J100="","",entry_2!J100)</f>
      </c>
      <c r="H123" s="78">
        <f>IF(entry_2!K100="","",entry_2!K100)</f>
      </c>
      <c r="I123" s="78">
        <f>IF(entry_2!L100="","",entry_2!L100)</f>
      </c>
      <c r="J123" s="79">
        <f>IF(entry_2!M100="","",entry_2!M100)</f>
      </c>
      <c r="K123" s="90">
        <f>IF(entry_2!N100="","",entry_2!N100)</f>
      </c>
      <c r="L123" s="78">
        <f>IF(entry_2!O100="","",entry_2!O100)</f>
      </c>
      <c r="M123" s="78">
        <f>IF(entry_2!P100="","",entry_2!P100)</f>
      </c>
      <c r="N123" s="78">
        <f>IF(entry_2!Q100="","",entry_2!Q100)</f>
      </c>
      <c r="O123" s="79"/>
      <c r="Q123" s="1">
        <f aca="true" t="shared" si="7" ref="Q123:Q149">E123&amp;F123</f>
      </c>
      <c r="R123" s="1">
        <f aca="true" t="shared" si="8" ref="R123:R149">E123&amp;K123</f>
      </c>
    </row>
    <row r="124" spans="1:18" ht="12.75">
      <c r="A124" s="94">
        <v>95</v>
      </c>
      <c r="B124" s="94">
        <f>MAT_CSV!G96</f>
      </c>
      <c r="C124" s="145">
        <f>MAT_CSV!B96</f>
      </c>
      <c r="D124" s="148">
        <f>MAT_CSV!C96</f>
      </c>
      <c r="E124" s="95">
        <f>IF(entry_2!H101="","",entry_2!H101)</f>
      </c>
      <c r="F124" s="80">
        <f>IF(entry_2!I101="","",entry_2!I101)</f>
      </c>
      <c r="G124" s="78">
        <f>IF(entry_2!J101="","",entry_2!J101)</f>
      </c>
      <c r="H124" s="78">
        <f>IF(entry_2!K101="","",entry_2!K101)</f>
      </c>
      <c r="I124" s="78">
        <f>IF(entry_2!L101="","",entry_2!L101)</f>
      </c>
      <c r="J124" s="79">
        <f>IF(entry_2!M101="","",entry_2!M101)</f>
      </c>
      <c r="K124" s="90">
        <f>IF(entry_2!N101="","",entry_2!N101)</f>
      </c>
      <c r="L124" s="78">
        <f>IF(entry_2!O101="","",entry_2!O101)</f>
      </c>
      <c r="M124" s="78">
        <f>IF(entry_2!P101="","",entry_2!P101)</f>
      </c>
      <c r="N124" s="78">
        <f>IF(entry_2!Q101="","",entry_2!Q101)</f>
      </c>
      <c r="O124" s="79"/>
      <c r="Q124" s="1">
        <f t="shared" si="7"/>
      </c>
      <c r="R124" s="1">
        <f t="shared" si="8"/>
      </c>
    </row>
    <row r="125" spans="1:18" ht="12.75">
      <c r="A125" s="94">
        <v>96</v>
      </c>
      <c r="B125" s="94">
        <f>MAT_CSV!G97</f>
      </c>
      <c r="C125" s="145">
        <f>MAT_CSV!B97</f>
      </c>
      <c r="D125" s="148">
        <f>MAT_CSV!C97</f>
      </c>
      <c r="E125" s="95">
        <f>IF(entry_2!H102="","",entry_2!H102)</f>
      </c>
      <c r="F125" s="80">
        <f>IF(entry_2!I102="","",entry_2!I102)</f>
      </c>
      <c r="G125" s="78">
        <f>IF(entry_2!J102="","",entry_2!J102)</f>
      </c>
      <c r="H125" s="78">
        <f>IF(entry_2!K102="","",entry_2!K102)</f>
      </c>
      <c r="I125" s="78">
        <f>IF(entry_2!L102="","",entry_2!L102)</f>
      </c>
      <c r="J125" s="79">
        <f>IF(entry_2!M102="","",entry_2!M102)</f>
      </c>
      <c r="K125" s="90">
        <f>IF(entry_2!N102="","",entry_2!N102)</f>
      </c>
      <c r="L125" s="78">
        <f>IF(entry_2!O102="","",entry_2!O102)</f>
      </c>
      <c r="M125" s="78">
        <f>IF(entry_2!P102="","",entry_2!P102)</f>
      </c>
      <c r="N125" s="78">
        <f>IF(entry_2!Q102="","",entry_2!Q102)</f>
      </c>
      <c r="O125" s="79"/>
      <c r="Q125" s="1">
        <f t="shared" si="7"/>
      </c>
      <c r="R125" s="1">
        <f t="shared" si="8"/>
      </c>
    </row>
    <row r="126" spans="1:18" ht="12.75">
      <c r="A126" s="94">
        <v>97</v>
      </c>
      <c r="B126" s="94">
        <f>MAT_CSV!G98</f>
      </c>
      <c r="C126" s="145">
        <f>MAT_CSV!B98</f>
      </c>
      <c r="D126" s="148">
        <f>MAT_CSV!C98</f>
      </c>
      <c r="E126" s="95">
        <f>IF(entry_2!H103="","",entry_2!H103)</f>
      </c>
      <c r="F126" s="80">
        <f>IF(entry_2!I103="","",entry_2!I103)</f>
      </c>
      <c r="G126" s="78">
        <f>IF(entry_2!J103="","",entry_2!J103)</f>
      </c>
      <c r="H126" s="78">
        <f>IF(entry_2!K103="","",entry_2!K103)</f>
      </c>
      <c r="I126" s="78">
        <f>IF(entry_2!L103="","",entry_2!L103)</f>
      </c>
      <c r="J126" s="79">
        <f>IF(entry_2!M103="","",entry_2!M103)</f>
      </c>
      <c r="K126" s="90">
        <f>IF(entry_2!N103="","",entry_2!N103)</f>
      </c>
      <c r="L126" s="78">
        <f>IF(entry_2!O103="","",entry_2!O103)</f>
      </c>
      <c r="M126" s="78">
        <f>IF(entry_2!P103="","",entry_2!P103)</f>
      </c>
      <c r="N126" s="78">
        <f>IF(entry_2!Q103="","",entry_2!Q103)</f>
      </c>
      <c r="O126" s="79"/>
      <c r="Q126" s="1">
        <f t="shared" si="7"/>
      </c>
      <c r="R126" s="1">
        <f t="shared" si="8"/>
      </c>
    </row>
    <row r="127" spans="1:18" ht="12.75">
      <c r="A127" s="94">
        <v>98</v>
      </c>
      <c r="B127" s="94">
        <f>MAT_CSV!G99</f>
      </c>
      <c r="C127" s="145">
        <f>MAT_CSV!B99</f>
      </c>
      <c r="D127" s="148">
        <f>MAT_CSV!C99</f>
      </c>
      <c r="E127" s="95">
        <f>IF(entry_2!H104="","",entry_2!H104)</f>
      </c>
      <c r="F127" s="80">
        <f>IF(entry_2!I104="","",entry_2!I104)</f>
      </c>
      <c r="G127" s="78">
        <f>IF(entry_2!J104="","",entry_2!J104)</f>
      </c>
      <c r="H127" s="78">
        <f>IF(entry_2!K104="","",entry_2!K104)</f>
      </c>
      <c r="I127" s="78">
        <f>IF(entry_2!L104="","",entry_2!L104)</f>
      </c>
      <c r="J127" s="79">
        <f>IF(entry_2!M104="","",entry_2!M104)</f>
      </c>
      <c r="K127" s="90">
        <f>IF(entry_2!N104="","",entry_2!N104)</f>
      </c>
      <c r="L127" s="78">
        <f>IF(entry_2!O104="","",entry_2!O104)</f>
      </c>
      <c r="M127" s="78">
        <f>IF(entry_2!P104="","",entry_2!P104)</f>
      </c>
      <c r="N127" s="78">
        <f>IF(entry_2!Q104="","",entry_2!Q104)</f>
      </c>
      <c r="O127" s="79"/>
      <c r="Q127" s="1">
        <f t="shared" si="7"/>
      </c>
      <c r="R127" s="1">
        <f t="shared" si="8"/>
      </c>
    </row>
    <row r="128" spans="1:18" ht="12.75">
      <c r="A128" s="94">
        <v>99</v>
      </c>
      <c r="B128" s="94">
        <f>MAT_CSV!G100</f>
      </c>
      <c r="C128" s="145">
        <f>MAT_CSV!B100</f>
      </c>
      <c r="D128" s="148">
        <f>MAT_CSV!C100</f>
      </c>
      <c r="E128" s="95">
        <f>IF(entry_2!H105="","",entry_2!H105)</f>
      </c>
      <c r="F128" s="80">
        <f>IF(entry_2!I105="","",entry_2!I105)</f>
      </c>
      <c r="G128" s="78">
        <f>IF(entry_2!J105="","",entry_2!J105)</f>
      </c>
      <c r="H128" s="78">
        <f>IF(entry_2!K105="","",entry_2!K105)</f>
      </c>
      <c r="I128" s="78">
        <f>IF(entry_2!L105="","",entry_2!L105)</f>
      </c>
      <c r="J128" s="79">
        <f>IF(entry_2!M105="","",entry_2!M105)</f>
      </c>
      <c r="K128" s="90">
        <f>IF(entry_2!N105="","",entry_2!N105)</f>
      </c>
      <c r="L128" s="78">
        <f>IF(entry_2!O105="","",entry_2!O105)</f>
      </c>
      <c r="M128" s="78">
        <f>IF(entry_2!P105="","",entry_2!P105)</f>
      </c>
      <c r="N128" s="78">
        <f>IF(entry_2!Q105="","",entry_2!Q105)</f>
      </c>
      <c r="O128" s="79"/>
      <c r="Q128" s="1">
        <f t="shared" si="7"/>
      </c>
      <c r="R128" s="1">
        <f t="shared" si="8"/>
      </c>
    </row>
    <row r="129" spans="1:18" ht="12.75">
      <c r="A129" s="94">
        <v>100</v>
      </c>
      <c r="B129" s="94">
        <f>MAT_CSV!G101</f>
      </c>
      <c r="C129" s="145">
        <f>MAT_CSV!B101</f>
      </c>
      <c r="D129" s="148">
        <f>MAT_CSV!C101</f>
      </c>
      <c r="E129" s="95">
        <f>IF(entry_2!H106="","",entry_2!H106)</f>
      </c>
      <c r="F129" s="80">
        <f>IF(entry_2!I106="","",entry_2!I106)</f>
      </c>
      <c r="G129" s="78">
        <f>IF(entry_2!J106="","",entry_2!J106)</f>
      </c>
      <c r="H129" s="78">
        <f>IF(entry_2!K106="","",entry_2!K106)</f>
      </c>
      <c r="I129" s="78">
        <f>IF(entry_2!L106="","",entry_2!L106)</f>
      </c>
      <c r="J129" s="79">
        <f>IF(entry_2!M106="","",entry_2!M106)</f>
      </c>
      <c r="K129" s="90">
        <f>IF(entry_2!N106="","",entry_2!N106)</f>
      </c>
      <c r="L129" s="78">
        <f>IF(entry_2!O106="","",entry_2!O106)</f>
      </c>
      <c r="M129" s="78">
        <f>IF(entry_2!P106="","",entry_2!P106)</f>
      </c>
      <c r="N129" s="78">
        <f>IF(entry_2!Q106="","",entry_2!Q106)</f>
      </c>
      <c r="O129" s="79"/>
      <c r="Q129" s="1">
        <f t="shared" si="7"/>
      </c>
      <c r="R129" s="1">
        <f t="shared" si="8"/>
      </c>
    </row>
    <row r="130" spans="1:18" ht="12.75">
      <c r="A130" s="94">
        <v>101</v>
      </c>
      <c r="B130" s="94">
        <f>MAT_CSV!G102</f>
      </c>
      <c r="C130" s="145">
        <f>MAT_CSV!B102</f>
      </c>
      <c r="D130" s="148">
        <f>MAT_CSV!C102</f>
      </c>
      <c r="E130" s="95">
        <f>IF(entry_2!H107="","",entry_2!H107)</f>
      </c>
      <c r="F130" s="80">
        <f>IF(entry_2!I107="","",entry_2!I107)</f>
      </c>
      <c r="G130" s="78">
        <f>IF(entry_2!J107="","",entry_2!J107)</f>
      </c>
      <c r="H130" s="78">
        <f>IF(entry_2!K107="","",entry_2!K107)</f>
      </c>
      <c r="I130" s="78">
        <f>IF(entry_2!L107="","",entry_2!L107)</f>
      </c>
      <c r="J130" s="79">
        <f>IF(entry_2!M107="","",entry_2!M107)</f>
      </c>
      <c r="K130" s="90">
        <f>IF(entry_2!N107="","",entry_2!N107)</f>
      </c>
      <c r="L130" s="78">
        <f>IF(entry_2!O107="","",entry_2!O107)</f>
      </c>
      <c r="M130" s="78">
        <f>IF(entry_2!P107="","",entry_2!P107)</f>
      </c>
      <c r="N130" s="78">
        <f>IF(entry_2!Q107="","",entry_2!Q107)</f>
      </c>
      <c r="O130" s="79"/>
      <c r="Q130" s="1">
        <f t="shared" si="7"/>
      </c>
      <c r="R130" s="1">
        <f t="shared" si="8"/>
      </c>
    </row>
    <row r="131" spans="1:18" ht="12.75">
      <c r="A131" s="94">
        <v>102</v>
      </c>
      <c r="B131" s="94">
        <f>MAT_CSV!G103</f>
      </c>
      <c r="C131" s="145">
        <f>MAT_CSV!B103</f>
      </c>
      <c r="D131" s="148">
        <f>MAT_CSV!C103</f>
      </c>
      <c r="E131" s="95">
        <f>IF(entry_2!H108="","",entry_2!H108)</f>
      </c>
      <c r="F131" s="80">
        <f>IF(entry_2!I108="","",entry_2!I108)</f>
      </c>
      <c r="G131" s="78">
        <f>IF(entry_2!J108="","",entry_2!J108)</f>
      </c>
      <c r="H131" s="78">
        <f>IF(entry_2!K108="","",entry_2!K108)</f>
      </c>
      <c r="I131" s="78">
        <f>IF(entry_2!L108="","",entry_2!L108)</f>
      </c>
      <c r="J131" s="79">
        <f>IF(entry_2!M108="","",entry_2!M108)</f>
      </c>
      <c r="K131" s="90">
        <f>IF(entry_2!N108="","",entry_2!N108)</f>
      </c>
      <c r="L131" s="78">
        <f>IF(entry_2!O108="","",entry_2!O108)</f>
      </c>
      <c r="M131" s="78">
        <f>IF(entry_2!P108="","",entry_2!P108)</f>
      </c>
      <c r="N131" s="78">
        <f>IF(entry_2!Q108="","",entry_2!Q108)</f>
      </c>
      <c r="O131" s="79"/>
      <c r="Q131" s="1">
        <f t="shared" si="7"/>
      </c>
      <c r="R131" s="1">
        <f t="shared" si="8"/>
      </c>
    </row>
    <row r="132" spans="1:18" ht="12.75">
      <c r="A132" s="94">
        <v>103</v>
      </c>
      <c r="B132" s="94">
        <f>MAT_CSV!G104</f>
      </c>
      <c r="C132" s="145">
        <f>MAT_CSV!B104</f>
      </c>
      <c r="D132" s="148">
        <f>MAT_CSV!C104</f>
      </c>
      <c r="E132" s="95">
        <f>IF(entry_2!H109="","",entry_2!H109)</f>
      </c>
      <c r="F132" s="80">
        <f>IF(entry_2!I109="","",entry_2!I109)</f>
      </c>
      <c r="G132" s="78">
        <f>IF(entry_2!J109="","",entry_2!J109)</f>
      </c>
      <c r="H132" s="78">
        <f>IF(entry_2!K109="","",entry_2!K109)</f>
      </c>
      <c r="I132" s="78">
        <f>IF(entry_2!L109="","",entry_2!L109)</f>
      </c>
      <c r="J132" s="79">
        <f>IF(entry_2!M109="","",entry_2!M109)</f>
      </c>
      <c r="K132" s="90">
        <f>IF(entry_2!N109="","",entry_2!N109)</f>
      </c>
      <c r="L132" s="78">
        <f>IF(entry_2!O109="","",entry_2!O109)</f>
      </c>
      <c r="M132" s="78">
        <f>IF(entry_2!P109="","",entry_2!P109)</f>
      </c>
      <c r="N132" s="78">
        <f>IF(entry_2!Q109="","",entry_2!Q109)</f>
      </c>
      <c r="O132" s="79"/>
      <c r="Q132" s="1">
        <f t="shared" si="7"/>
      </c>
      <c r="R132" s="1">
        <f t="shared" si="8"/>
      </c>
    </row>
    <row r="133" spans="1:18" ht="12.75">
      <c r="A133" s="94">
        <v>104</v>
      </c>
      <c r="B133" s="94">
        <f>MAT_CSV!G105</f>
      </c>
      <c r="C133" s="145">
        <f>MAT_CSV!B105</f>
      </c>
      <c r="D133" s="148">
        <f>MAT_CSV!C105</f>
      </c>
      <c r="E133" s="95">
        <f>IF(entry_2!H110="","",entry_2!H110)</f>
      </c>
      <c r="F133" s="80">
        <f>IF(entry_2!I110="","",entry_2!I110)</f>
      </c>
      <c r="G133" s="78">
        <f>IF(entry_2!J110="","",entry_2!J110)</f>
      </c>
      <c r="H133" s="78">
        <f>IF(entry_2!K110="","",entry_2!K110)</f>
      </c>
      <c r="I133" s="78">
        <f>IF(entry_2!L110="","",entry_2!L110)</f>
      </c>
      <c r="J133" s="79">
        <f>IF(entry_2!M110="","",entry_2!M110)</f>
      </c>
      <c r="K133" s="90">
        <f>IF(entry_2!N110="","",entry_2!N110)</f>
      </c>
      <c r="L133" s="78">
        <f>IF(entry_2!O110="","",entry_2!O110)</f>
      </c>
      <c r="M133" s="78">
        <f>IF(entry_2!P110="","",entry_2!P110)</f>
      </c>
      <c r="N133" s="78">
        <f>IF(entry_2!Q110="","",entry_2!Q110)</f>
      </c>
      <c r="O133" s="79"/>
      <c r="Q133" s="1">
        <f t="shared" si="7"/>
      </c>
      <c r="R133" s="1">
        <f t="shared" si="8"/>
      </c>
    </row>
    <row r="134" spans="1:18" ht="12.75">
      <c r="A134" s="94">
        <v>105</v>
      </c>
      <c r="B134" s="94">
        <f>MAT_CSV!G106</f>
      </c>
      <c r="C134" s="145">
        <f>MAT_CSV!B106</f>
      </c>
      <c r="D134" s="148">
        <f>MAT_CSV!C106</f>
      </c>
      <c r="E134" s="95">
        <f>IF(entry_2!H111="","",entry_2!H111)</f>
      </c>
      <c r="F134" s="80">
        <f>IF(entry_2!I111="","",entry_2!I111)</f>
      </c>
      <c r="G134" s="78">
        <f>IF(entry_2!J111="","",entry_2!J111)</f>
      </c>
      <c r="H134" s="78">
        <f>IF(entry_2!K111="","",entry_2!K111)</f>
      </c>
      <c r="I134" s="78">
        <f>IF(entry_2!L111="","",entry_2!L111)</f>
      </c>
      <c r="J134" s="79">
        <f>IF(entry_2!M111="","",entry_2!M111)</f>
      </c>
      <c r="K134" s="90">
        <f>IF(entry_2!N111="","",entry_2!N111)</f>
      </c>
      <c r="L134" s="78">
        <f>IF(entry_2!O111="","",entry_2!O111)</f>
      </c>
      <c r="M134" s="78">
        <f>IF(entry_2!P111="","",entry_2!P111)</f>
      </c>
      <c r="N134" s="78">
        <f>IF(entry_2!Q111="","",entry_2!Q111)</f>
      </c>
      <c r="O134" s="79"/>
      <c r="Q134" s="1">
        <f t="shared" si="7"/>
      </c>
      <c r="R134" s="1">
        <f t="shared" si="8"/>
      </c>
    </row>
    <row r="135" spans="1:18" ht="12.75">
      <c r="A135" s="94">
        <v>106</v>
      </c>
      <c r="B135" s="94">
        <f>MAT_CSV!G107</f>
      </c>
      <c r="C135" s="145">
        <f>MAT_CSV!B107</f>
      </c>
      <c r="D135" s="148">
        <f>MAT_CSV!C107</f>
      </c>
      <c r="E135" s="95">
        <f>IF(entry_2!H112="","",entry_2!H112)</f>
      </c>
      <c r="F135" s="80">
        <f>IF(entry_2!I112="","",entry_2!I112)</f>
      </c>
      <c r="G135" s="78">
        <f>IF(entry_2!J112="","",entry_2!J112)</f>
      </c>
      <c r="H135" s="78">
        <f>IF(entry_2!K112="","",entry_2!K112)</f>
      </c>
      <c r="I135" s="78">
        <f>IF(entry_2!L112="","",entry_2!L112)</f>
      </c>
      <c r="J135" s="79">
        <f>IF(entry_2!M112="","",entry_2!M112)</f>
      </c>
      <c r="K135" s="90">
        <f>IF(entry_2!N112="","",entry_2!N112)</f>
      </c>
      <c r="L135" s="78">
        <f>IF(entry_2!O112="","",entry_2!O112)</f>
      </c>
      <c r="M135" s="78">
        <f>IF(entry_2!P112="","",entry_2!P112)</f>
      </c>
      <c r="N135" s="78">
        <f>IF(entry_2!Q112="","",entry_2!Q112)</f>
      </c>
      <c r="O135" s="79"/>
      <c r="Q135" s="1">
        <f t="shared" si="7"/>
      </c>
      <c r="R135" s="1">
        <f t="shared" si="8"/>
      </c>
    </row>
    <row r="136" spans="1:18" ht="12.75">
      <c r="A136" s="94">
        <v>107</v>
      </c>
      <c r="B136" s="94">
        <f>MAT_CSV!G108</f>
      </c>
      <c r="C136" s="145">
        <f>MAT_CSV!B108</f>
      </c>
      <c r="D136" s="148">
        <f>MAT_CSV!C108</f>
      </c>
      <c r="E136" s="95">
        <f>IF(entry_2!H113="","",entry_2!H113)</f>
      </c>
      <c r="F136" s="80">
        <f>IF(entry_2!I113="","",entry_2!I113)</f>
      </c>
      <c r="G136" s="78">
        <f>IF(entry_2!J113="","",entry_2!J113)</f>
      </c>
      <c r="H136" s="78">
        <f>IF(entry_2!K113="","",entry_2!K113)</f>
      </c>
      <c r="I136" s="78">
        <f>IF(entry_2!L113="","",entry_2!L113)</f>
      </c>
      <c r="J136" s="79">
        <f>IF(entry_2!M113="","",entry_2!M113)</f>
      </c>
      <c r="K136" s="90">
        <f>IF(entry_2!N113="","",entry_2!N113)</f>
      </c>
      <c r="L136" s="78">
        <f>IF(entry_2!O113="","",entry_2!O113)</f>
      </c>
      <c r="M136" s="78">
        <f>IF(entry_2!P113="","",entry_2!P113)</f>
      </c>
      <c r="N136" s="78">
        <f>IF(entry_2!Q113="","",entry_2!Q113)</f>
      </c>
      <c r="O136" s="79"/>
      <c r="Q136" s="1">
        <f t="shared" si="7"/>
      </c>
      <c r="R136" s="1">
        <f t="shared" si="8"/>
      </c>
    </row>
    <row r="137" spans="1:18" ht="12.75">
      <c r="A137" s="94">
        <v>108</v>
      </c>
      <c r="B137" s="94">
        <f>MAT_CSV!G109</f>
      </c>
      <c r="C137" s="145">
        <f>MAT_CSV!B109</f>
      </c>
      <c r="D137" s="148">
        <f>MAT_CSV!C109</f>
      </c>
      <c r="E137" s="95">
        <f>IF(entry_2!H114="","",entry_2!H114)</f>
      </c>
      <c r="F137" s="80">
        <f>IF(entry_2!I114="","",entry_2!I114)</f>
      </c>
      <c r="G137" s="78">
        <f>IF(entry_2!J114="","",entry_2!J114)</f>
      </c>
      <c r="H137" s="78">
        <f>IF(entry_2!K114="","",entry_2!K114)</f>
      </c>
      <c r="I137" s="78">
        <f>IF(entry_2!L114="","",entry_2!L114)</f>
      </c>
      <c r="J137" s="79">
        <f>IF(entry_2!M114="","",entry_2!M114)</f>
      </c>
      <c r="K137" s="90">
        <f>IF(entry_2!N114="","",entry_2!N114)</f>
      </c>
      <c r="L137" s="78">
        <f>IF(entry_2!O114="","",entry_2!O114)</f>
      </c>
      <c r="M137" s="78">
        <f>IF(entry_2!P114="","",entry_2!P114)</f>
      </c>
      <c r="N137" s="78">
        <f>IF(entry_2!Q114="","",entry_2!Q114)</f>
      </c>
      <c r="O137" s="79"/>
      <c r="Q137" s="1">
        <f t="shared" si="7"/>
      </c>
      <c r="R137" s="1">
        <f t="shared" si="8"/>
      </c>
    </row>
    <row r="138" spans="1:18" ht="12.75">
      <c r="A138" s="94">
        <v>109</v>
      </c>
      <c r="B138" s="94">
        <f>MAT_CSV!G110</f>
      </c>
      <c r="C138" s="145">
        <f>MAT_CSV!B110</f>
      </c>
      <c r="D138" s="148">
        <f>MAT_CSV!C110</f>
      </c>
      <c r="E138" s="95">
        <f>IF(entry_2!H115="","",entry_2!H115)</f>
      </c>
      <c r="F138" s="80">
        <f>IF(entry_2!I115="","",entry_2!I115)</f>
      </c>
      <c r="G138" s="78">
        <f>IF(entry_2!J115="","",entry_2!J115)</f>
      </c>
      <c r="H138" s="78">
        <f>IF(entry_2!K115="","",entry_2!K115)</f>
      </c>
      <c r="I138" s="78">
        <f>IF(entry_2!L115="","",entry_2!L115)</f>
      </c>
      <c r="J138" s="79">
        <f>IF(entry_2!M115="","",entry_2!M115)</f>
      </c>
      <c r="K138" s="90">
        <f>IF(entry_2!N115="","",entry_2!N115)</f>
      </c>
      <c r="L138" s="78">
        <f>IF(entry_2!O115="","",entry_2!O115)</f>
      </c>
      <c r="M138" s="78">
        <f>IF(entry_2!P115="","",entry_2!P115)</f>
      </c>
      <c r="N138" s="78">
        <f>IF(entry_2!Q115="","",entry_2!Q115)</f>
      </c>
      <c r="O138" s="79"/>
      <c r="Q138" s="1">
        <f t="shared" si="7"/>
      </c>
      <c r="R138" s="1">
        <f t="shared" si="8"/>
      </c>
    </row>
    <row r="139" spans="1:18" ht="12.75">
      <c r="A139" s="94">
        <v>110</v>
      </c>
      <c r="B139" s="94">
        <f>MAT_CSV!G111</f>
      </c>
      <c r="C139" s="145">
        <f>MAT_CSV!B111</f>
      </c>
      <c r="D139" s="148">
        <f>MAT_CSV!C111</f>
      </c>
      <c r="E139" s="95">
        <f>IF(entry_2!H116="","",entry_2!H116)</f>
      </c>
      <c r="F139" s="80">
        <f>IF(entry_2!I116="","",entry_2!I116)</f>
      </c>
      <c r="G139" s="78">
        <f>IF(entry_2!J116="","",entry_2!J116)</f>
      </c>
      <c r="H139" s="78">
        <f>IF(entry_2!K116="","",entry_2!K116)</f>
      </c>
      <c r="I139" s="78">
        <f>IF(entry_2!L116="","",entry_2!L116)</f>
      </c>
      <c r="J139" s="79">
        <f>IF(entry_2!M116="","",entry_2!M116)</f>
      </c>
      <c r="K139" s="90">
        <f>IF(entry_2!N116="","",entry_2!N116)</f>
      </c>
      <c r="L139" s="78">
        <f>IF(entry_2!O116="","",entry_2!O116)</f>
      </c>
      <c r="M139" s="78">
        <f>IF(entry_2!P116="","",entry_2!P116)</f>
      </c>
      <c r="N139" s="78">
        <f>IF(entry_2!Q116="","",entry_2!Q116)</f>
      </c>
      <c r="O139" s="79"/>
      <c r="Q139" s="1">
        <f t="shared" si="7"/>
      </c>
      <c r="R139" s="1">
        <f t="shared" si="8"/>
      </c>
    </row>
    <row r="140" spans="1:18" ht="12.75">
      <c r="A140" s="94">
        <v>111</v>
      </c>
      <c r="B140" s="94">
        <f>MAT_CSV!G112</f>
      </c>
      <c r="C140" s="145">
        <f>MAT_CSV!B112</f>
      </c>
      <c r="D140" s="148">
        <f>MAT_CSV!C112</f>
      </c>
      <c r="E140" s="95">
        <f>IF(entry_2!H117="","",entry_2!H117)</f>
      </c>
      <c r="F140" s="80">
        <f>IF(entry_2!I117="","",entry_2!I117)</f>
      </c>
      <c r="G140" s="78">
        <f>IF(entry_2!J117="","",entry_2!J117)</f>
      </c>
      <c r="H140" s="78">
        <f>IF(entry_2!K117="","",entry_2!K117)</f>
      </c>
      <c r="I140" s="78">
        <f>IF(entry_2!L117="","",entry_2!L117)</f>
      </c>
      <c r="J140" s="79">
        <f>IF(entry_2!M117="","",entry_2!M117)</f>
      </c>
      <c r="K140" s="90">
        <f>IF(entry_2!N117="","",entry_2!N117)</f>
      </c>
      <c r="L140" s="78">
        <f>IF(entry_2!O117="","",entry_2!O117)</f>
      </c>
      <c r="M140" s="78">
        <f>IF(entry_2!P117="","",entry_2!P117)</f>
      </c>
      <c r="N140" s="78">
        <f>IF(entry_2!Q117="","",entry_2!Q117)</f>
      </c>
      <c r="O140" s="79"/>
      <c r="Q140" s="1">
        <f t="shared" si="7"/>
      </c>
      <c r="R140" s="1">
        <f t="shared" si="8"/>
      </c>
    </row>
    <row r="141" spans="1:18" ht="12.75">
      <c r="A141" s="94">
        <v>112</v>
      </c>
      <c r="B141" s="94">
        <f>MAT_CSV!G113</f>
      </c>
      <c r="C141" s="145">
        <f>MAT_CSV!B113</f>
      </c>
      <c r="D141" s="148">
        <f>MAT_CSV!C113</f>
      </c>
      <c r="E141" s="95">
        <f>IF(entry_2!H118="","",entry_2!H118)</f>
      </c>
      <c r="F141" s="80">
        <f>IF(entry_2!I118="","",entry_2!I118)</f>
      </c>
      <c r="G141" s="78">
        <f>IF(entry_2!J118="","",entry_2!J118)</f>
      </c>
      <c r="H141" s="78">
        <f>IF(entry_2!K118="","",entry_2!K118)</f>
      </c>
      <c r="I141" s="78">
        <f>IF(entry_2!L118="","",entry_2!L118)</f>
      </c>
      <c r="J141" s="79">
        <f>IF(entry_2!M118="","",entry_2!M118)</f>
      </c>
      <c r="K141" s="90">
        <f>IF(entry_2!N118="","",entry_2!N118)</f>
      </c>
      <c r="L141" s="78">
        <f>IF(entry_2!O118="","",entry_2!O118)</f>
      </c>
      <c r="M141" s="78">
        <f>IF(entry_2!P118="","",entry_2!P118)</f>
      </c>
      <c r="N141" s="78">
        <f>IF(entry_2!Q118="","",entry_2!Q118)</f>
      </c>
      <c r="O141" s="79"/>
      <c r="Q141" s="1">
        <f t="shared" si="7"/>
      </c>
      <c r="R141" s="1">
        <f t="shared" si="8"/>
      </c>
    </row>
    <row r="142" spans="1:18" ht="12.75">
      <c r="A142" s="94">
        <v>113</v>
      </c>
      <c r="B142" s="94">
        <f>MAT_CSV!G114</f>
      </c>
      <c r="C142" s="145">
        <f>MAT_CSV!B114</f>
      </c>
      <c r="D142" s="148">
        <f>MAT_CSV!C114</f>
      </c>
      <c r="E142" s="95">
        <f>IF(entry_2!H119="","",entry_2!H119)</f>
      </c>
      <c r="F142" s="80">
        <f>IF(entry_2!I119="","",entry_2!I119)</f>
      </c>
      <c r="G142" s="78">
        <f>IF(entry_2!J119="","",entry_2!J119)</f>
      </c>
      <c r="H142" s="78">
        <f>IF(entry_2!K119="","",entry_2!K119)</f>
      </c>
      <c r="I142" s="78">
        <f>IF(entry_2!L119="","",entry_2!L119)</f>
      </c>
      <c r="J142" s="79">
        <f>IF(entry_2!M119="","",entry_2!M119)</f>
      </c>
      <c r="K142" s="90">
        <f>IF(entry_2!N119="","",entry_2!N119)</f>
      </c>
      <c r="L142" s="78">
        <f>IF(entry_2!O119="","",entry_2!O119)</f>
      </c>
      <c r="M142" s="78">
        <f>IF(entry_2!P119="","",entry_2!P119)</f>
      </c>
      <c r="N142" s="78">
        <f>IF(entry_2!Q119="","",entry_2!Q119)</f>
      </c>
      <c r="O142" s="79"/>
      <c r="Q142" s="1">
        <f t="shared" si="7"/>
      </c>
      <c r="R142" s="1">
        <f t="shared" si="8"/>
      </c>
    </row>
    <row r="143" spans="1:18" ht="12.75">
      <c r="A143" s="94">
        <v>114</v>
      </c>
      <c r="B143" s="94">
        <f>MAT_CSV!G115</f>
      </c>
      <c r="C143" s="145">
        <f>MAT_CSV!B115</f>
      </c>
      <c r="D143" s="148">
        <f>MAT_CSV!C115</f>
      </c>
      <c r="E143" s="95">
        <f>IF(entry_2!H120="","",entry_2!H120)</f>
      </c>
      <c r="F143" s="80">
        <f>IF(entry_2!I120="","",entry_2!I120)</f>
      </c>
      <c r="G143" s="78">
        <f>IF(entry_2!J120="","",entry_2!J120)</f>
      </c>
      <c r="H143" s="78">
        <f>IF(entry_2!K120="","",entry_2!K120)</f>
      </c>
      <c r="I143" s="78">
        <f>IF(entry_2!L120="","",entry_2!L120)</f>
      </c>
      <c r="J143" s="79">
        <f>IF(entry_2!M120="","",entry_2!M120)</f>
      </c>
      <c r="K143" s="90">
        <f>IF(entry_2!N120="","",entry_2!N120)</f>
      </c>
      <c r="L143" s="78">
        <f>IF(entry_2!O120="","",entry_2!O120)</f>
      </c>
      <c r="M143" s="78">
        <f>IF(entry_2!P120="","",entry_2!P120)</f>
      </c>
      <c r="N143" s="78">
        <f>IF(entry_2!Q120="","",entry_2!Q120)</f>
      </c>
      <c r="O143" s="79"/>
      <c r="Q143" s="1">
        <f t="shared" si="7"/>
      </c>
      <c r="R143" s="1">
        <f t="shared" si="8"/>
      </c>
    </row>
    <row r="144" spans="1:18" ht="12.75">
      <c r="A144" s="94">
        <v>115</v>
      </c>
      <c r="B144" s="94">
        <f>MAT_CSV!G116</f>
      </c>
      <c r="C144" s="145">
        <f>MAT_CSV!B116</f>
      </c>
      <c r="D144" s="148">
        <f>MAT_CSV!C116</f>
      </c>
      <c r="E144" s="95">
        <f>IF(entry_2!H121="","",entry_2!H121)</f>
      </c>
      <c r="F144" s="80">
        <f>IF(entry_2!I121="","",entry_2!I121)</f>
      </c>
      <c r="G144" s="78">
        <f>IF(entry_2!J121="","",entry_2!J121)</f>
      </c>
      <c r="H144" s="78">
        <f>IF(entry_2!K121="","",entry_2!K121)</f>
      </c>
      <c r="I144" s="78">
        <f>IF(entry_2!L121="","",entry_2!L121)</f>
      </c>
      <c r="J144" s="79">
        <f>IF(entry_2!M121="","",entry_2!M121)</f>
      </c>
      <c r="K144" s="90">
        <f>IF(entry_2!N121="","",entry_2!N121)</f>
      </c>
      <c r="L144" s="78">
        <f>IF(entry_2!O121="","",entry_2!O121)</f>
      </c>
      <c r="M144" s="78">
        <f>IF(entry_2!P121="","",entry_2!P121)</f>
      </c>
      <c r="N144" s="78">
        <f>IF(entry_2!Q121="","",entry_2!Q121)</f>
      </c>
      <c r="O144" s="79"/>
      <c r="Q144" s="1">
        <f t="shared" si="7"/>
      </c>
      <c r="R144" s="1">
        <f t="shared" si="8"/>
      </c>
    </row>
    <row r="145" spans="1:18" ht="12.75">
      <c r="A145" s="94">
        <v>116</v>
      </c>
      <c r="B145" s="94">
        <f>MAT_CSV!G117</f>
      </c>
      <c r="C145" s="145">
        <f>MAT_CSV!B117</f>
      </c>
      <c r="D145" s="148">
        <f>MAT_CSV!C117</f>
      </c>
      <c r="E145" s="95">
        <f>IF(entry_2!H122="","",entry_2!H122)</f>
      </c>
      <c r="F145" s="80">
        <f>IF(entry_2!I122="","",entry_2!I122)</f>
      </c>
      <c r="G145" s="78">
        <f>IF(entry_2!J122="","",entry_2!J122)</f>
      </c>
      <c r="H145" s="78">
        <f>IF(entry_2!K122="","",entry_2!K122)</f>
      </c>
      <c r="I145" s="78">
        <f>IF(entry_2!L122="","",entry_2!L122)</f>
      </c>
      <c r="J145" s="79">
        <f>IF(entry_2!M122="","",entry_2!M122)</f>
      </c>
      <c r="K145" s="90">
        <f>IF(entry_2!N122="","",entry_2!N122)</f>
      </c>
      <c r="L145" s="78">
        <f>IF(entry_2!O122="","",entry_2!O122)</f>
      </c>
      <c r="M145" s="78">
        <f>IF(entry_2!P122="","",entry_2!P122)</f>
      </c>
      <c r="N145" s="78">
        <f>IF(entry_2!Q122="","",entry_2!Q122)</f>
      </c>
      <c r="O145" s="79"/>
      <c r="Q145" s="1">
        <f t="shared" si="7"/>
      </c>
      <c r="R145" s="1">
        <f t="shared" si="8"/>
      </c>
    </row>
    <row r="146" spans="1:18" ht="12.75">
      <c r="A146" s="94">
        <v>117</v>
      </c>
      <c r="B146" s="94">
        <f>MAT_CSV!G118</f>
      </c>
      <c r="C146" s="145">
        <f>MAT_CSV!B118</f>
      </c>
      <c r="D146" s="148">
        <f>MAT_CSV!C118</f>
      </c>
      <c r="E146" s="95">
        <f>IF(entry_2!H123="","",entry_2!H123)</f>
      </c>
      <c r="F146" s="80">
        <f>IF(entry_2!I123="","",entry_2!I123)</f>
      </c>
      <c r="G146" s="78">
        <f>IF(entry_2!J123="","",entry_2!J123)</f>
      </c>
      <c r="H146" s="78">
        <f>IF(entry_2!K123="","",entry_2!K123)</f>
      </c>
      <c r="I146" s="78">
        <f>IF(entry_2!L123="","",entry_2!L123)</f>
      </c>
      <c r="J146" s="79">
        <f>IF(entry_2!M123="","",entry_2!M123)</f>
      </c>
      <c r="K146" s="90">
        <f>IF(entry_2!N123="","",entry_2!N123)</f>
      </c>
      <c r="L146" s="78">
        <f>IF(entry_2!O123="","",entry_2!O123)</f>
      </c>
      <c r="M146" s="78">
        <f>IF(entry_2!P123="","",entry_2!P123)</f>
      </c>
      <c r="N146" s="78">
        <f>IF(entry_2!Q123="","",entry_2!Q123)</f>
      </c>
      <c r="O146" s="79"/>
      <c r="Q146" s="1">
        <f t="shared" si="7"/>
      </c>
      <c r="R146" s="1">
        <f t="shared" si="8"/>
      </c>
    </row>
    <row r="147" spans="1:18" ht="12.75">
      <c r="A147" s="94">
        <v>118</v>
      </c>
      <c r="B147" s="94">
        <f>MAT_CSV!G119</f>
      </c>
      <c r="C147" s="145">
        <f>MAT_CSV!B119</f>
      </c>
      <c r="D147" s="148">
        <f>MAT_CSV!C119</f>
      </c>
      <c r="E147" s="95">
        <f>IF(entry_2!H124="","",entry_2!H124)</f>
      </c>
      <c r="F147" s="80">
        <f>IF(entry_2!I124="","",entry_2!I124)</f>
      </c>
      <c r="G147" s="78">
        <f>IF(entry_2!J124="","",entry_2!J124)</f>
      </c>
      <c r="H147" s="78">
        <f>IF(entry_2!K124="","",entry_2!K124)</f>
      </c>
      <c r="I147" s="78">
        <f>IF(entry_2!L124="","",entry_2!L124)</f>
      </c>
      <c r="J147" s="79">
        <f>IF(entry_2!M124="","",entry_2!M124)</f>
      </c>
      <c r="K147" s="90">
        <f>IF(entry_2!N124="","",entry_2!N124)</f>
      </c>
      <c r="L147" s="78">
        <f>IF(entry_2!O124="","",entry_2!O124)</f>
      </c>
      <c r="M147" s="78">
        <f>IF(entry_2!P124="","",entry_2!P124)</f>
      </c>
      <c r="N147" s="78">
        <f>IF(entry_2!Q124="","",entry_2!Q124)</f>
      </c>
      <c r="O147" s="79"/>
      <c r="Q147" s="1">
        <f t="shared" si="7"/>
      </c>
      <c r="R147" s="1">
        <f t="shared" si="8"/>
      </c>
    </row>
    <row r="148" spans="1:18" ht="12.75">
      <c r="A148" s="94">
        <v>119</v>
      </c>
      <c r="B148" s="94">
        <f>MAT_CSV!G120</f>
      </c>
      <c r="C148" s="145">
        <f>MAT_CSV!B120</f>
      </c>
      <c r="D148" s="148">
        <f>MAT_CSV!C120</f>
      </c>
      <c r="E148" s="95">
        <f>IF(entry_2!H125="","",entry_2!H125)</f>
      </c>
      <c r="F148" s="80">
        <f>IF(entry_2!I125="","",entry_2!I125)</f>
      </c>
      <c r="G148" s="78">
        <f>IF(entry_2!J125="","",entry_2!J125)</f>
      </c>
      <c r="H148" s="78">
        <f>IF(entry_2!K125="","",entry_2!K125)</f>
      </c>
      <c r="I148" s="78">
        <f>IF(entry_2!L125="","",entry_2!L125)</f>
      </c>
      <c r="J148" s="79">
        <f>IF(entry_2!M125="","",entry_2!M125)</f>
      </c>
      <c r="K148" s="90">
        <f>IF(entry_2!N125="","",entry_2!N125)</f>
      </c>
      <c r="L148" s="78">
        <f>IF(entry_2!O125="","",entry_2!O125)</f>
      </c>
      <c r="M148" s="78">
        <f>IF(entry_2!P125="","",entry_2!P125)</f>
      </c>
      <c r="N148" s="78">
        <f>IF(entry_2!Q125="","",entry_2!Q125)</f>
      </c>
      <c r="O148" s="79"/>
      <c r="Q148" s="1">
        <f t="shared" si="7"/>
      </c>
      <c r="R148" s="1">
        <f t="shared" si="8"/>
      </c>
    </row>
    <row r="149" spans="1:18" ht="12.75">
      <c r="A149" s="125">
        <v>120</v>
      </c>
      <c r="B149" s="94">
        <f>MAT_CSV!G121</f>
      </c>
      <c r="C149" s="145">
        <f>MAT_CSV!B121</f>
      </c>
      <c r="D149" s="148">
        <f>MAT_CSV!C121</f>
      </c>
      <c r="E149" s="95">
        <f>IF(entry_2!H126="","",entry_2!H126)</f>
      </c>
      <c r="F149" s="80">
        <f>IF(entry_2!I126="","",entry_2!I126)</f>
      </c>
      <c r="G149" s="78">
        <f>IF(entry_2!J126="","",entry_2!J126)</f>
      </c>
      <c r="H149" s="78">
        <f>IF(entry_2!K126="","",entry_2!K126)</f>
      </c>
      <c r="I149" s="78">
        <f>IF(entry_2!L126="","",entry_2!L126)</f>
      </c>
      <c r="J149" s="79">
        <f>IF(entry_2!M126="","",entry_2!M126)</f>
      </c>
      <c r="K149" s="90">
        <f>IF(entry_2!N126="","",entry_2!N126)</f>
      </c>
      <c r="L149" s="78">
        <f>IF(entry_2!O126="","",entry_2!O126)</f>
      </c>
      <c r="M149" s="78">
        <f>IF(entry_2!P126="","",entry_2!P126)</f>
      </c>
      <c r="N149" s="78">
        <f>IF(entry_2!Q126="","",entry_2!Q126)</f>
      </c>
      <c r="O149" s="79"/>
      <c r="Q149" s="1">
        <f t="shared" si="7"/>
      </c>
      <c r="R149" s="1">
        <f t="shared" si="8"/>
      </c>
    </row>
  </sheetData>
  <sheetProtection selectLockedCells="1"/>
  <mergeCells count="60">
    <mergeCell ref="G14:J14"/>
    <mergeCell ref="K14:N14"/>
    <mergeCell ref="A27:B27"/>
    <mergeCell ref="A20:B20"/>
    <mergeCell ref="A21:B21"/>
    <mergeCell ref="A22:B22"/>
    <mergeCell ref="A24:B24"/>
    <mergeCell ref="A25:B25"/>
    <mergeCell ref="A26:B26"/>
    <mergeCell ref="A23:B23"/>
    <mergeCell ref="A19:B19"/>
    <mergeCell ref="G19:J19"/>
    <mergeCell ref="B15:K15"/>
    <mergeCell ref="A16:B16"/>
    <mergeCell ref="A17:B17"/>
    <mergeCell ref="A18:B18"/>
    <mergeCell ref="G16:J16"/>
    <mergeCell ref="G17:J17"/>
    <mergeCell ref="G18:J18"/>
    <mergeCell ref="G29:I29"/>
    <mergeCell ref="L29:N29"/>
    <mergeCell ref="G20:J20"/>
    <mergeCell ref="G21:J21"/>
    <mergeCell ref="G22:J22"/>
    <mergeCell ref="G23:J23"/>
    <mergeCell ref="G24:J24"/>
    <mergeCell ref="G26:J26"/>
    <mergeCell ref="G27:J27"/>
    <mergeCell ref="G25:J25"/>
    <mergeCell ref="A14:B14"/>
    <mergeCell ref="B1:F3"/>
    <mergeCell ref="A5:O5"/>
    <mergeCell ref="K8:N8"/>
    <mergeCell ref="K9:N9"/>
    <mergeCell ref="K12:N12"/>
    <mergeCell ref="G12:J12"/>
    <mergeCell ref="G13:J13"/>
    <mergeCell ref="K7:N7"/>
    <mergeCell ref="A11:B11"/>
    <mergeCell ref="K10:N10"/>
    <mergeCell ref="K11:N11"/>
    <mergeCell ref="K13:N13"/>
    <mergeCell ref="G7:J7"/>
    <mergeCell ref="G10:J10"/>
    <mergeCell ref="G11:J11"/>
    <mergeCell ref="G8:J8"/>
    <mergeCell ref="G9:J9"/>
    <mergeCell ref="A7:B7"/>
    <mergeCell ref="A12:B12"/>
    <mergeCell ref="A13:B13"/>
    <mergeCell ref="C10:F10"/>
    <mergeCell ref="A8:B8"/>
    <mergeCell ref="A9:B9"/>
    <mergeCell ref="A10:B10"/>
    <mergeCell ref="M17:N18"/>
    <mergeCell ref="M16:N16"/>
    <mergeCell ref="M19:N19"/>
    <mergeCell ref="M20:N21"/>
    <mergeCell ref="M22:N22"/>
    <mergeCell ref="M23:N24"/>
  </mergeCells>
  <conditionalFormatting sqref="B30:O149">
    <cfRule type="expression" priority="3" dxfId="5" stopIfTrue="1">
      <formula>IF($B30="",TRUE,FALSE)</formula>
    </cfRule>
  </conditionalFormatting>
  <conditionalFormatting sqref="A30:A149">
    <cfRule type="expression" priority="4" dxfId="20" stopIfTrue="1">
      <formula>IF(B30="",TRUE,FALSE)</formula>
    </cfRule>
  </conditionalFormatting>
  <conditionalFormatting sqref="K17:K19 K25 K23 G22:J22 K21 D27 G27:K27 G26:J26 G24:J24 D17:D19 D25 D22 C25:C26 C23 C17:C18 C20:C21 G17:J20">
    <cfRule type="expression" priority="5" dxfId="18" stopIfTrue="1">
      <formula>IF(C17=0,TRUE,FALSE)</formula>
    </cfRule>
  </conditionalFormatting>
  <conditionalFormatting sqref="K7:N10">
    <cfRule type="expression" priority="13" dxfId="0" stopIfTrue="1">
      <formula>IF(K7=0,TRUE,FALSE)</formula>
    </cfRule>
  </conditionalFormatting>
  <conditionalFormatting sqref="K22 G23:J23 K24 G21:J21 G19 K20 D26 C27 G25:J25 K26 D20:D21 D23:D24 C22 C19">
    <cfRule type="expression" priority="6" dxfId="18" stopIfTrue="1">
      <formula>IF(C19=0,TRUE,FALSE)</formula>
    </cfRule>
  </conditionalFormatting>
  <conditionalFormatting sqref="G18">
    <cfRule type="expression" priority="1" dxfId="18" stopIfTrue="1">
      <formula>IF(G18=0,TRUE,FALSE)</formula>
    </cfRule>
  </conditionalFormatting>
  <conditionalFormatting sqref="G18 G21 G23 K22 K20 C19 D20 D21 C22 K19">
    <cfRule type="expression" priority="2" dxfId="3" stopIfTrue="1">
      <formula>IF(C18&gt;=1,TRUE,FALSE)</formula>
    </cfRule>
  </conditionalFormatting>
  <printOptions horizontalCentered="1"/>
  <pageMargins left="0.5905511811023623" right="0.3937007874015748" top="0.5905511811023623" bottom="0.3937007874015748" header="0.5118110236220472" footer="0.5118110236220472"/>
  <pageSetup fitToHeight="2" horizontalDpi="300" verticalDpi="300" orientation="portrait" paperSize="9" scale="72" r:id="rId2"/>
  <rowBreaks count="1" manualBreakCount="1">
    <brk id="80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E17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18.125" style="0" bestFit="1" customWidth="1"/>
    <col min="2" max="4" width="4.625" style="0" customWidth="1"/>
    <col min="5" max="5" width="10.625" style="0" bestFit="1" customWidth="1"/>
    <col min="9" max="9" width="18.375" style="0" bestFit="1" customWidth="1"/>
  </cols>
  <sheetData>
    <row r="1" spans="1:5" ht="12.75">
      <c r="A1" t="s">
        <v>763</v>
      </c>
      <c r="B1" t="s">
        <v>764</v>
      </c>
      <c r="C1" t="s">
        <v>761</v>
      </c>
      <c r="D1" t="s">
        <v>762</v>
      </c>
      <c r="E1" t="s">
        <v>765</v>
      </c>
    </row>
    <row r="2" spans="1:5" ht="12.75">
      <c r="A2" s="33" t="s">
        <v>200</v>
      </c>
      <c r="B2" s="33" t="s">
        <v>756</v>
      </c>
      <c r="C2">
        <v>2</v>
      </c>
      <c r="D2">
        <v>0</v>
      </c>
      <c r="E2" t="str">
        <f>RIGHT(FIXED((C2*100+D2)/100000,5),5)&amp;" "</f>
        <v>00200 </v>
      </c>
    </row>
    <row r="3" spans="1:5" ht="12.75">
      <c r="A3" s="33" t="s">
        <v>1013</v>
      </c>
      <c r="B3" s="33" t="s">
        <v>756</v>
      </c>
      <c r="C3">
        <v>4</v>
      </c>
      <c r="D3">
        <v>0</v>
      </c>
      <c r="E3" t="str">
        <f>RIGHT(FIXED((C3*100+D3)/100000,5),5)&amp;" "</f>
        <v>00400 </v>
      </c>
    </row>
    <row r="4" spans="1:5" ht="12.75">
      <c r="A4" s="33" t="s">
        <v>201</v>
      </c>
      <c r="B4" s="33" t="s">
        <v>756</v>
      </c>
      <c r="C4">
        <v>10</v>
      </c>
      <c r="D4">
        <v>0</v>
      </c>
      <c r="E4" t="str">
        <f aca="true" t="shared" si="0" ref="E4:E12">RIGHT(FIXED((C4*100+D4)/100000,5),5)&amp;" "</f>
        <v>01000 </v>
      </c>
    </row>
    <row r="5" spans="1:5" ht="12.75">
      <c r="A5" s="33" t="s">
        <v>202</v>
      </c>
      <c r="B5" s="33" t="s">
        <v>756</v>
      </c>
      <c r="C5">
        <v>11</v>
      </c>
      <c r="D5">
        <v>0</v>
      </c>
      <c r="E5" t="str">
        <f t="shared" si="0"/>
        <v>01100 </v>
      </c>
    </row>
    <row r="6" spans="1:5" ht="12.75">
      <c r="A6" s="33" t="s">
        <v>1014</v>
      </c>
      <c r="B6" s="33" t="s">
        <v>756</v>
      </c>
      <c r="C6">
        <v>38</v>
      </c>
      <c r="D6">
        <v>0</v>
      </c>
      <c r="E6" t="str">
        <f>RIGHT(FIXED((C6*100+D6)/100000,5),5)&amp;" "</f>
        <v>03800 </v>
      </c>
    </row>
    <row r="7" spans="1:5" ht="12.75">
      <c r="A7" s="33" t="s">
        <v>1015</v>
      </c>
      <c r="B7" s="33" t="s">
        <v>756</v>
      </c>
      <c r="C7">
        <v>47</v>
      </c>
      <c r="D7">
        <v>0</v>
      </c>
      <c r="E7" t="str">
        <f t="shared" si="0"/>
        <v>04700 </v>
      </c>
    </row>
    <row r="8" spans="1:5" ht="12.75">
      <c r="A8" s="33" t="s">
        <v>14</v>
      </c>
      <c r="B8" s="33" t="s">
        <v>757</v>
      </c>
      <c r="C8">
        <v>71</v>
      </c>
      <c r="D8">
        <v>0</v>
      </c>
      <c r="E8" t="str">
        <f t="shared" si="0"/>
        <v>07100 </v>
      </c>
    </row>
    <row r="9" spans="1:5" ht="12.75">
      <c r="A9" s="33" t="s">
        <v>1004</v>
      </c>
      <c r="B9" s="33" t="s">
        <v>757</v>
      </c>
      <c r="C9">
        <v>74</v>
      </c>
      <c r="D9">
        <v>0</v>
      </c>
      <c r="E9" t="str">
        <f t="shared" si="0"/>
        <v>07400 </v>
      </c>
    </row>
    <row r="10" spans="1:5" ht="12.75">
      <c r="A10" s="33" t="s">
        <v>1005</v>
      </c>
      <c r="B10" s="33" t="s">
        <v>757</v>
      </c>
      <c r="C10">
        <v>73</v>
      </c>
      <c r="D10">
        <v>0</v>
      </c>
      <c r="E10" t="str">
        <f t="shared" si="0"/>
        <v>07300 </v>
      </c>
    </row>
    <row r="11" spans="1:5" ht="12.75">
      <c r="A11" s="33" t="s">
        <v>196</v>
      </c>
      <c r="B11" s="33" t="s">
        <v>757</v>
      </c>
      <c r="C11">
        <v>82</v>
      </c>
      <c r="D11">
        <v>0</v>
      </c>
      <c r="E11" t="str">
        <f t="shared" si="0"/>
        <v>08200 </v>
      </c>
    </row>
    <row r="12" spans="1:5" ht="12.75">
      <c r="A12" s="33" t="s">
        <v>197</v>
      </c>
      <c r="B12" s="33" t="s">
        <v>757</v>
      </c>
      <c r="C12">
        <v>84</v>
      </c>
      <c r="D12">
        <v>0</v>
      </c>
      <c r="E12" t="str">
        <f t="shared" si="0"/>
        <v>08400 </v>
      </c>
    </row>
    <row r="13" spans="1:5" ht="12.75">
      <c r="A13" s="33" t="s">
        <v>198</v>
      </c>
      <c r="B13" s="33" t="s">
        <v>757</v>
      </c>
      <c r="C13">
        <v>92</v>
      </c>
      <c r="D13">
        <v>0</v>
      </c>
      <c r="E13" t="str">
        <f>RIGHT(FIXED((C13*100+D13)/100000,5),5)&amp;" "</f>
        <v>09200 </v>
      </c>
    </row>
    <row r="14" spans="1:5" ht="12.75">
      <c r="A14" s="33" t="s">
        <v>199</v>
      </c>
      <c r="B14" s="33" t="s">
        <v>757</v>
      </c>
      <c r="C14">
        <v>93</v>
      </c>
      <c r="D14">
        <v>0</v>
      </c>
      <c r="E14" t="str">
        <f>RIGHT(FIXED((C14*100+D14)/100000,5),5)&amp;" "</f>
        <v>09300 </v>
      </c>
    </row>
    <row r="15" spans="1:2" ht="12.75">
      <c r="A15" s="33"/>
      <c r="B15" s="33"/>
    </row>
    <row r="16" spans="1:2" ht="12.75">
      <c r="A16" s="33"/>
      <c r="B16" s="33"/>
    </row>
    <row r="17" spans="1:2" ht="12.75">
      <c r="A17" s="33"/>
      <c r="B17" s="33"/>
    </row>
  </sheetData>
  <sheetProtection sheet="1" objects="1" scenarios="1" selectLockedCell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yotuka</dc:creator>
  <cp:keywords/>
  <dc:description/>
  <cp:lastModifiedBy>HIMEJI</cp:lastModifiedBy>
  <cp:lastPrinted>2020-09-10T00:17:40Z</cp:lastPrinted>
  <dcterms:created xsi:type="dcterms:W3CDTF">2007-08-12T05:48:47Z</dcterms:created>
  <dcterms:modified xsi:type="dcterms:W3CDTF">2022-09-03T10:06:58Z</dcterms:modified>
  <cp:category/>
  <cp:version/>
  <cp:contentType/>
  <cp:contentStatus/>
</cp:coreProperties>
</file>