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000神戸市陸協HP\2026\04krc\"/>
    </mc:Choice>
  </mc:AlternateContent>
  <xr:revisionPtr revIDLastSave="0" documentId="13_ncr:1_{50156564-6C47-487A-91E3-169D1CFA1EC8}" xr6:coauthVersionLast="47" xr6:coauthVersionMax="47" xr10:uidLastSave="{00000000-0000-0000-0000-000000000000}"/>
  <bookViews>
    <workbookView xWindow="-108" yWindow="-108" windowWidth="23256" windowHeight="13896" tabRatio="783" xr2:uid="{1AE1BD48-7AC0-432D-983D-D4890B4754A6}"/>
  </bookViews>
  <sheets>
    <sheet name="はじめに" sheetId="11" r:id="rId1"/>
    <sheet name="手順1" sheetId="1" r:id="rId2"/>
    <sheet name="手順2" sheetId="5" r:id="rId3"/>
    <sheet name="手順3" sheetId="7" r:id="rId4"/>
    <sheet name="手順４" sheetId="13" r:id="rId5"/>
    <sheet name="手順５" sheetId="8" r:id="rId6"/>
    <sheet name="種目情報" sheetId="6" r:id="rId7"/>
    <sheet name="審判情報" sheetId="3" r:id="rId8"/>
    <sheet name="団体情報" sheetId="2" r:id="rId9"/>
    <sheet name="選手情報" sheetId="9" r:id="rId10"/>
    <sheet name="リレー情報" sheetId="10" r:id="rId11"/>
    <sheet name="管理者用メモ" sheetId="12" r:id="rId12"/>
  </sheets>
  <definedNames>
    <definedName name="_xlnm._FilterDatabase" localSheetId="1" hidden="1">手順1!$B$18:$G$106</definedName>
    <definedName name="_xlnm.Print_Area" localSheetId="0">はじめに!$A$1:$M$11</definedName>
    <definedName name="_xlnm.Print_Area" localSheetId="1">手順1!$A$1:$O$770</definedName>
    <definedName name="_xlnm.Print_Area" localSheetId="2">手順2!$B$1:$U$107</definedName>
    <definedName name="_xlnm.Print_Area" localSheetId="3">手順3!$B$1:$U$107</definedName>
    <definedName name="_xlnm.Print_Area" localSheetId="4">手順４!$A$1:$N$21</definedName>
    <definedName name="_xlnm.Print_Area" localSheetId="5">手順５!$C$6:$V$209</definedName>
    <definedName name="_xlnm.Print_Titles" localSheetId="5">手順５!$7:$17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4" i="9" l="1"/>
  <c r="H194" i="9"/>
  <c r="B195" i="9"/>
  <c r="C195" i="9"/>
  <c r="D195" i="9"/>
  <c r="E195" i="9"/>
  <c r="F195" i="9"/>
  <c r="F13" i="8"/>
  <c r="F14" i="8"/>
  <c r="K13" i="8"/>
  <c r="N13" i="8"/>
  <c r="B6" i="3"/>
  <c r="C6" i="3"/>
  <c r="D6" i="3"/>
  <c r="E6" i="3"/>
  <c r="F6" i="3"/>
  <c r="S10" i="8"/>
  <c r="AQ17" i="7"/>
  <c r="E2" i="2"/>
  <c r="C194" i="9"/>
  <c r="D194" i="9"/>
  <c r="E194" i="9"/>
  <c r="F194" i="9"/>
  <c r="G194" i="9"/>
  <c r="I194" i="9"/>
  <c r="J194" i="9"/>
  <c r="K194" i="9"/>
  <c r="G195" i="9"/>
  <c r="H195" i="9"/>
  <c r="I195" i="9"/>
  <c r="J195" i="9"/>
  <c r="K195" i="9"/>
  <c r="A196" i="9"/>
  <c r="B196" i="9"/>
  <c r="C196" i="9"/>
  <c r="D196" i="9"/>
  <c r="E196" i="9"/>
  <c r="F196" i="9"/>
  <c r="G196" i="9"/>
  <c r="H196" i="9"/>
  <c r="I196" i="9"/>
  <c r="J196" i="9"/>
  <c r="K196" i="9"/>
  <c r="A197" i="9"/>
  <c r="B197" i="9"/>
  <c r="C197" i="9"/>
  <c r="D197" i="9"/>
  <c r="E197" i="9"/>
  <c r="F197" i="9"/>
  <c r="G197" i="9"/>
  <c r="H197" i="9"/>
  <c r="I197" i="9"/>
  <c r="J197" i="9"/>
  <c r="K197" i="9"/>
  <c r="A198" i="9"/>
  <c r="B198" i="9"/>
  <c r="C198" i="9"/>
  <c r="D198" i="9"/>
  <c r="E198" i="9"/>
  <c r="F198" i="9"/>
  <c r="G198" i="9"/>
  <c r="H198" i="9"/>
  <c r="I198" i="9"/>
  <c r="J198" i="9"/>
  <c r="K198" i="9"/>
  <c r="A199" i="9"/>
  <c r="B199" i="9"/>
  <c r="C199" i="9"/>
  <c r="D199" i="9"/>
  <c r="E199" i="9"/>
  <c r="F199" i="9"/>
  <c r="G199" i="9"/>
  <c r="H199" i="9"/>
  <c r="I199" i="9"/>
  <c r="J199" i="9"/>
  <c r="K199" i="9"/>
  <c r="A200" i="9"/>
  <c r="B200" i="9"/>
  <c r="C200" i="9"/>
  <c r="D200" i="9"/>
  <c r="E200" i="9"/>
  <c r="F200" i="9"/>
  <c r="G200" i="9"/>
  <c r="H200" i="9"/>
  <c r="I200" i="9"/>
  <c r="J200" i="9"/>
  <c r="K200" i="9"/>
  <c r="AH12" i="7"/>
  <c r="AH10" i="7" s="1"/>
  <c r="AH9" i="7" s="1"/>
  <c r="AG12" i="7"/>
  <c r="AG10" i="7" s="1"/>
  <c r="AG9" i="7" s="1"/>
  <c r="AP16" i="7"/>
  <c r="AP17" i="7"/>
  <c r="H16" i="1"/>
  <c r="I16" i="1" s="1"/>
  <c r="D20" i="13" s="1"/>
  <c r="H15" i="1"/>
  <c r="I15" i="1" s="1"/>
  <c r="D13" i="13" s="1"/>
  <c r="D12" i="10"/>
  <c r="E12" i="10"/>
  <c r="F12" i="10"/>
  <c r="G12" i="10"/>
  <c r="H12" i="10"/>
  <c r="I12" i="10"/>
  <c r="T25" i="8"/>
  <c r="U25" i="8"/>
  <c r="V25" i="8"/>
  <c r="T26" i="8"/>
  <c r="U26" i="8"/>
  <c r="V26" i="8"/>
  <c r="T27" i="8"/>
  <c r="U27" i="8"/>
  <c r="V27" i="8"/>
  <c r="T28" i="8"/>
  <c r="U28" i="8"/>
  <c r="V28" i="8"/>
  <c r="T21" i="8"/>
  <c r="U21" i="8"/>
  <c r="V21" i="8"/>
  <c r="T22" i="8"/>
  <c r="U22" i="8"/>
  <c r="V22" i="8"/>
  <c r="AD12" i="5"/>
  <c r="AD10" i="5" s="1"/>
  <c r="AD9" i="5" s="1"/>
  <c r="AC12" i="5"/>
  <c r="AC10" i="5" s="1"/>
  <c r="AC9" i="5" s="1"/>
  <c r="AL17" i="5"/>
  <c r="AL16" i="5"/>
  <c r="AQ16" i="7" l="1"/>
  <c r="AR17" i="7"/>
  <c r="AR16" i="7"/>
  <c r="D12" i="13"/>
  <c r="D19" i="13"/>
  <c r="A195" i="9"/>
  <c r="A194" i="9"/>
  <c r="A5" i="10"/>
  <c r="C5" i="10" s="1"/>
  <c r="A6" i="10"/>
  <c r="C6" i="10" s="1"/>
  <c r="AM16" i="5"/>
  <c r="AN16" i="5" s="1"/>
  <c r="AM17" i="5"/>
  <c r="AN17" i="5" s="1"/>
  <c r="C7" i="13" l="1"/>
  <c r="E7" i="13" s="1"/>
  <c r="V24" i="8"/>
  <c r="U24" i="8"/>
  <c r="T24" i="8"/>
  <c r="T19" i="8"/>
  <c r="V20" i="8"/>
  <c r="U20" i="8"/>
  <c r="T20" i="8"/>
  <c r="AL13" i="5"/>
  <c r="AL14" i="5"/>
  <c r="AL15" i="5"/>
  <c r="AP14" i="7"/>
  <c r="AP15" i="7"/>
  <c r="AP13" i="7"/>
  <c r="AF12" i="7"/>
  <c r="AQ15" i="7" s="1"/>
  <c r="AR15" i="7" s="1"/>
  <c r="AE12" i="7"/>
  <c r="AQ14" i="7" s="1"/>
  <c r="AR14" i="7" s="1"/>
  <c r="AD12" i="7"/>
  <c r="AB12" i="5"/>
  <c r="A4" i="10" s="1"/>
  <c r="AA12" i="5"/>
  <c r="AM14" i="5" s="1"/>
  <c r="AD10" i="7" l="1"/>
  <c r="A11" i="10"/>
  <c r="C11" i="10" s="1"/>
  <c r="A9" i="10"/>
  <c r="C9" i="10" s="1"/>
  <c r="A8" i="10"/>
  <c r="C8" i="10" s="1"/>
  <c r="A10" i="10"/>
  <c r="C10" i="10" s="1"/>
  <c r="A7" i="10"/>
  <c r="C7" i="10" s="1"/>
  <c r="C4" i="10"/>
  <c r="AN14" i="5"/>
  <c r="AB10" i="5"/>
  <c r="AB9" i="5" s="1"/>
  <c r="AM15" i="5"/>
  <c r="AN15" i="5" s="1"/>
  <c r="AF10" i="7"/>
  <c r="AF9" i="7" s="1"/>
  <c r="AQ13" i="7"/>
  <c r="AR13" i="7" s="1"/>
  <c r="AR18" i="7" s="1"/>
  <c r="B3" i="3"/>
  <c r="B4" i="3"/>
  <c r="B5" i="3"/>
  <c r="B2" i="3"/>
  <c r="E2" i="3"/>
  <c r="F2" i="3"/>
  <c r="E3" i="3"/>
  <c r="F3" i="3"/>
  <c r="E4" i="3"/>
  <c r="F4" i="3"/>
  <c r="E5" i="3"/>
  <c r="F5" i="3"/>
  <c r="AD9" i="7" l="1"/>
  <c r="C17" i="13"/>
  <c r="A2" i="3"/>
  <c r="A6" i="3"/>
  <c r="A4" i="3"/>
  <c r="A5" i="3"/>
  <c r="C18" i="13"/>
  <c r="E18" i="13" s="1"/>
  <c r="A3" i="3"/>
  <c r="AI19" i="7" l="1"/>
  <c r="AJ19" i="7"/>
  <c r="AI20" i="7"/>
  <c r="AJ20" i="7"/>
  <c r="AI21" i="7"/>
  <c r="AJ21" i="7"/>
  <c r="AI22" i="7"/>
  <c r="AJ22" i="7"/>
  <c r="AI23" i="7"/>
  <c r="AJ23" i="7"/>
  <c r="AI24" i="7"/>
  <c r="AJ24" i="7"/>
  <c r="AI25" i="7"/>
  <c r="AJ25" i="7"/>
  <c r="AI26" i="7"/>
  <c r="AJ26" i="7"/>
  <c r="AI27" i="7"/>
  <c r="AJ27" i="7"/>
  <c r="AI28" i="7"/>
  <c r="AJ28" i="7"/>
  <c r="AI29" i="7"/>
  <c r="AJ29" i="7"/>
  <c r="AI30" i="7"/>
  <c r="AJ30" i="7"/>
  <c r="AI31" i="7"/>
  <c r="AJ31" i="7"/>
  <c r="AI32" i="7"/>
  <c r="AJ32" i="7"/>
  <c r="AI33" i="7"/>
  <c r="AJ33" i="7"/>
  <c r="AI34" i="7"/>
  <c r="AJ34" i="7"/>
  <c r="AI35" i="7"/>
  <c r="AJ35" i="7"/>
  <c r="AI36" i="7"/>
  <c r="AJ36" i="7"/>
  <c r="AI37" i="7"/>
  <c r="AJ37" i="7"/>
  <c r="AI38" i="7"/>
  <c r="AJ38" i="7"/>
  <c r="AI39" i="7"/>
  <c r="AJ39" i="7"/>
  <c r="AI40" i="7"/>
  <c r="AJ40" i="7"/>
  <c r="AI41" i="7"/>
  <c r="AJ41" i="7"/>
  <c r="AI42" i="7"/>
  <c r="AJ42" i="7"/>
  <c r="AI43" i="7"/>
  <c r="AJ43" i="7"/>
  <c r="AI44" i="7"/>
  <c r="AJ44" i="7"/>
  <c r="AI45" i="7"/>
  <c r="AJ45" i="7"/>
  <c r="AI46" i="7"/>
  <c r="AJ46" i="7"/>
  <c r="AI47" i="7"/>
  <c r="AJ47" i="7"/>
  <c r="AI48" i="7"/>
  <c r="AJ48" i="7"/>
  <c r="AI49" i="7"/>
  <c r="AJ49" i="7"/>
  <c r="AI50" i="7"/>
  <c r="AJ50" i="7"/>
  <c r="AJ13" i="7"/>
  <c r="AI13" i="7"/>
  <c r="AL14" i="7"/>
  <c r="AM14" i="7"/>
  <c r="AL15" i="7"/>
  <c r="AM15" i="7"/>
  <c r="AL16" i="7"/>
  <c r="AM16" i="7"/>
  <c r="AL17" i="7"/>
  <c r="AM17" i="7"/>
  <c r="AL18" i="7"/>
  <c r="AM18" i="7"/>
  <c r="AM13" i="7"/>
  <c r="AL13" i="7"/>
  <c r="AK14" i="7"/>
  <c r="AI14" i="7" s="1"/>
  <c r="AK15" i="7"/>
  <c r="AI15" i="7" s="1"/>
  <c r="AK16" i="7"/>
  <c r="AJ16" i="7" s="1"/>
  <c r="AK17" i="7"/>
  <c r="AI17" i="7" s="1"/>
  <c r="AK18" i="7"/>
  <c r="AJ18" i="7" s="1"/>
  <c r="AK12" i="7"/>
  <c r="AK13" i="7"/>
  <c r="AI16" i="7" l="1"/>
  <c r="AI18" i="7"/>
  <c r="AJ17" i="7"/>
  <c r="AJ15" i="7"/>
  <c r="AJ14" i="7"/>
  <c r="AJ11" i="7" s="1"/>
  <c r="C20" i="13" s="1"/>
  <c r="S11" i="8"/>
  <c r="G12" i="7" l="1"/>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2" i="5"/>
  <c r="AG15" i="5"/>
  <c r="AH15" i="5"/>
  <c r="AI15" i="5"/>
  <c r="AG16" i="5"/>
  <c r="AF16" i="5" s="1"/>
  <c r="AH16" i="5"/>
  <c r="AI16" i="5"/>
  <c r="AG17" i="5"/>
  <c r="AH17" i="5"/>
  <c r="AI17" i="5"/>
  <c r="AG18" i="5"/>
  <c r="AH18" i="5"/>
  <c r="AI18" i="5"/>
  <c r="AG19" i="5"/>
  <c r="AH19" i="5"/>
  <c r="AI19" i="5"/>
  <c r="AH14" i="5"/>
  <c r="AI14" i="5"/>
  <c r="AG14" i="5"/>
  <c r="U19" i="8" l="1"/>
  <c r="V19" i="8"/>
  <c r="Z9" i="7" l="1"/>
  <c r="AE10" i="7"/>
  <c r="AE9" i="7" s="1"/>
  <c r="C19" i="13" s="1"/>
  <c r="E19" i="13" s="1"/>
  <c r="AA9" i="7" l="1"/>
  <c r="AA10" i="5"/>
  <c r="A3" i="10"/>
  <c r="C13" i="7"/>
  <c r="D13" i="7"/>
  <c r="E13" i="7"/>
  <c r="F13" i="7"/>
  <c r="G13" i="7"/>
  <c r="H13" i="7"/>
  <c r="C14" i="7"/>
  <c r="D14" i="7"/>
  <c r="E14" i="7"/>
  <c r="F14" i="7"/>
  <c r="G14" i="7"/>
  <c r="H14" i="7"/>
  <c r="C15" i="7"/>
  <c r="D15" i="7"/>
  <c r="E15" i="7"/>
  <c r="F15" i="7"/>
  <c r="G15" i="7"/>
  <c r="H15" i="7"/>
  <c r="C16" i="7"/>
  <c r="D16" i="7"/>
  <c r="E16" i="7"/>
  <c r="F16" i="7"/>
  <c r="G16" i="7"/>
  <c r="H16" i="7"/>
  <c r="C17" i="7"/>
  <c r="D17" i="7"/>
  <c r="E17" i="7"/>
  <c r="F17" i="7"/>
  <c r="G17" i="7"/>
  <c r="H17" i="7"/>
  <c r="C18" i="7"/>
  <c r="D18" i="7"/>
  <c r="E18" i="7"/>
  <c r="F18" i="7"/>
  <c r="G18" i="7"/>
  <c r="H18" i="7"/>
  <c r="C19" i="7"/>
  <c r="D19" i="7"/>
  <c r="E19" i="7"/>
  <c r="F19" i="7"/>
  <c r="G19" i="7"/>
  <c r="H19" i="7"/>
  <c r="C20" i="7"/>
  <c r="D20" i="7"/>
  <c r="E20" i="7"/>
  <c r="F20" i="7"/>
  <c r="G20" i="7"/>
  <c r="H20" i="7"/>
  <c r="C21" i="7"/>
  <c r="D21" i="7"/>
  <c r="E21" i="7"/>
  <c r="F21" i="7"/>
  <c r="G21" i="7"/>
  <c r="H21" i="7"/>
  <c r="C22" i="7"/>
  <c r="D22" i="7"/>
  <c r="E22" i="7"/>
  <c r="F22" i="7"/>
  <c r="G22" i="7"/>
  <c r="H22" i="7"/>
  <c r="C23" i="7"/>
  <c r="D23" i="7"/>
  <c r="E23" i="7"/>
  <c r="F23" i="7"/>
  <c r="G23" i="7"/>
  <c r="H23" i="7"/>
  <c r="C24" i="7"/>
  <c r="D24" i="7"/>
  <c r="E24" i="7"/>
  <c r="F24" i="7"/>
  <c r="G24" i="7"/>
  <c r="H24" i="7"/>
  <c r="C25" i="7"/>
  <c r="D25" i="7"/>
  <c r="E25" i="7"/>
  <c r="F25" i="7"/>
  <c r="G25" i="7"/>
  <c r="H25" i="7"/>
  <c r="C26" i="7"/>
  <c r="D26" i="7"/>
  <c r="E26" i="7"/>
  <c r="F26" i="7"/>
  <c r="G26" i="7"/>
  <c r="H26" i="7"/>
  <c r="C27" i="7"/>
  <c r="D27" i="7"/>
  <c r="E27" i="7"/>
  <c r="F27" i="7"/>
  <c r="G27" i="7"/>
  <c r="H27" i="7"/>
  <c r="C28" i="7"/>
  <c r="D28" i="7"/>
  <c r="E28" i="7"/>
  <c r="F28" i="7"/>
  <c r="G28" i="7"/>
  <c r="H28" i="7"/>
  <c r="C29" i="7"/>
  <c r="D29" i="7"/>
  <c r="E29" i="7"/>
  <c r="F29" i="7"/>
  <c r="G29" i="7"/>
  <c r="H29" i="7"/>
  <c r="C30" i="7"/>
  <c r="D30" i="7"/>
  <c r="E30" i="7"/>
  <c r="F30" i="7"/>
  <c r="G30" i="7"/>
  <c r="H30" i="7"/>
  <c r="C31" i="7"/>
  <c r="D31" i="7"/>
  <c r="E31" i="7"/>
  <c r="F31" i="7"/>
  <c r="G31" i="7"/>
  <c r="H31" i="7"/>
  <c r="C32" i="7"/>
  <c r="D32" i="7"/>
  <c r="E32" i="7"/>
  <c r="F32" i="7"/>
  <c r="G32" i="7"/>
  <c r="H32" i="7"/>
  <c r="C33" i="7"/>
  <c r="D33" i="7"/>
  <c r="E33" i="7"/>
  <c r="F33" i="7"/>
  <c r="G33" i="7"/>
  <c r="H33" i="7"/>
  <c r="C34" i="7"/>
  <c r="D34" i="7"/>
  <c r="E34" i="7"/>
  <c r="F34" i="7"/>
  <c r="G34" i="7"/>
  <c r="H34" i="7"/>
  <c r="C35" i="7"/>
  <c r="D35" i="7"/>
  <c r="E35" i="7"/>
  <c r="F35" i="7"/>
  <c r="G35" i="7"/>
  <c r="H35" i="7"/>
  <c r="C36" i="7"/>
  <c r="D36" i="7"/>
  <c r="E36" i="7"/>
  <c r="F36" i="7"/>
  <c r="G36" i="7"/>
  <c r="H36" i="7"/>
  <c r="C37" i="7"/>
  <c r="D37" i="7"/>
  <c r="E37" i="7"/>
  <c r="F37" i="7"/>
  <c r="G37" i="7"/>
  <c r="H37" i="7"/>
  <c r="C38" i="7"/>
  <c r="D38" i="7"/>
  <c r="E38" i="7"/>
  <c r="F38" i="7"/>
  <c r="G38" i="7"/>
  <c r="H38" i="7"/>
  <c r="C39" i="7"/>
  <c r="D39" i="7"/>
  <c r="E39" i="7"/>
  <c r="F39" i="7"/>
  <c r="G39" i="7"/>
  <c r="H39" i="7"/>
  <c r="C40" i="7"/>
  <c r="D40" i="7"/>
  <c r="E40" i="7"/>
  <c r="F40" i="7"/>
  <c r="G40" i="7"/>
  <c r="H40" i="7"/>
  <c r="C41" i="7"/>
  <c r="D41" i="7"/>
  <c r="E41" i="7"/>
  <c r="F41" i="7"/>
  <c r="G41" i="7"/>
  <c r="H41" i="7"/>
  <c r="C42" i="7"/>
  <c r="D42" i="7"/>
  <c r="E42" i="7"/>
  <c r="F42" i="7"/>
  <c r="G42" i="7"/>
  <c r="H42" i="7"/>
  <c r="C43" i="7"/>
  <c r="D43" i="7"/>
  <c r="E43" i="7"/>
  <c r="F43" i="7"/>
  <c r="G43" i="7"/>
  <c r="H43" i="7"/>
  <c r="C44" i="7"/>
  <c r="D44" i="7"/>
  <c r="E44" i="7"/>
  <c r="F44" i="7"/>
  <c r="G44" i="7"/>
  <c r="H44" i="7"/>
  <c r="C45" i="7"/>
  <c r="D45" i="7"/>
  <c r="E45" i="7"/>
  <c r="F45" i="7"/>
  <c r="G45" i="7"/>
  <c r="H45" i="7"/>
  <c r="C46" i="7"/>
  <c r="D46" i="7"/>
  <c r="E46" i="7"/>
  <c r="F46" i="7"/>
  <c r="G46" i="7"/>
  <c r="H46" i="7"/>
  <c r="C47" i="7"/>
  <c r="D47" i="7"/>
  <c r="E47" i="7"/>
  <c r="F47" i="7"/>
  <c r="G47" i="7"/>
  <c r="H47" i="7"/>
  <c r="C48" i="7"/>
  <c r="D48" i="7"/>
  <c r="E48" i="7"/>
  <c r="F48" i="7"/>
  <c r="G48" i="7"/>
  <c r="H48" i="7"/>
  <c r="C49" i="7"/>
  <c r="D49" i="7"/>
  <c r="E49" i="7"/>
  <c r="F49" i="7"/>
  <c r="G49" i="7"/>
  <c r="H49" i="7"/>
  <c r="C50" i="7"/>
  <c r="D50" i="7"/>
  <c r="E50" i="7"/>
  <c r="F50" i="7"/>
  <c r="G50" i="7"/>
  <c r="H50" i="7"/>
  <c r="C51" i="7"/>
  <c r="D51" i="7"/>
  <c r="E51" i="7"/>
  <c r="F51" i="7"/>
  <c r="G51" i="7"/>
  <c r="H51" i="7"/>
  <c r="C52" i="7"/>
  <c r="D52" i="7"/>
  <c r="E52" i="7"/>
  <c r="F52" i="7"/>
  <c r="G52" i="7"/>
  <c r="H52" i="7"/>
  <c r="C53" i="7"/>
  <c r="D53" i="7"/>
  <c r="E53" i="7"/>
  <c r="F53" i="7"/>
  <c r="G53" i="7"/>
  <c r="H53" i="7"/>
  <c r="C54" i="7"/>
  <c r="D54" i="7"/>
  <c r="E54" i="7"/>
  <c r="F54" i="7"/>
  <c r="G54" i="7"/>
  <c r="H54" i="7"/>
  <c r="C55" i="7"/>
  <c r="D55" i="7"/>
  <c r="E55" i="7"/>
  <c r="F55" i="7"/>
  <c r="G55" i="7"/>
  <c r="H55" i="7"/>
  <c r="C56" i="7"/>
  <c r="D56" i="7"/>
  <c r="E56" i="7"/>
  <c r="F56" i="7"/>
  <c r="G56" i="7"/>
  <c r="H56" i="7"/>
  <c r="C57" i="7"/>
  <c r="D57" i="7"/>
  <c r="E57" i="7"/>
  <c r="F57" i="7"/>
  <c r="G57" i="7"/>
  <c r="H57" i="7"/>
  <c r="C58" i="7"/>
  <c r="D58" i="7"/>
  <c r="E58" i="7"/>
  <c r="F58" i="7"/>
  <c r="G58" i="7"/>
  <c r="H58" i="7"/>
  <c r="C59" i="7"/>
  <c r="D59" i="7"/>
  <c r="E59" i="7"/>
  <c r="F59" i="7"/>
  <c r="G59" i="7"/>
  <c r="H59" i="7"/>
  <c r="C60" i="7"/>
  <c r="D60" i="7"/>
  <c r="E60" i="7"/>
  <c r="F60" i="7"/>
  <c r="G60" i="7"/>
  <c r="H60" i="7"/>
  <c r="C61" i="7"/>
  <c r="D61" i="7"/>
  <c r="E61" i="7"/>
  <c r="F61" i="7"/>
  <c r="G61" i="7"/>
  <c r="H61" i="7"/>
  <c r="C62" i="7"/>
  <c r="D62" i="7"/>
  <c r="E62" i="7"/>
  <c r="F62" i="7"/>
  <c r="G62" i="7"/>
  <c r="H62" i="7"/>
  <c r="C63" i="7"/>
  <c r="D63" i="7"/>
  <c r="E63" i="7"/>
  <c r="F63" i="7"/>
  <c r="G63" i="7"/>
  <c r="H63" i="7"/>
  <c r="C64" i="7"/>
  <c r="D64" i="7"/>
  <c r="E64" i="7"/>
  <c r="F64" i="7"/>
  <c r="G64" i="7"/>
  <c r="H64" i="7"/>
  <c r="C65" i="7"/>
  <c r="D65" i="7"/>
  <c r="E65" i="7"/>
  <c r="F65" i="7"/>
  <c r="G65" i="7"/>
  <c r="H65" i="7"/>
  <c r="C66" i="7"/>
  <c r="D66" i="7"/>
  <c r="E66" i="7"/>
  <c r="F66" i="7"/>
  <c r="G66" i="7"/>
  <c r="H66" i="7"/>
  <c r="C67" i="7"/>
  <c r="D67" i="7"/>
  <c r="E67" i="7"/>
  <c r="F67" i="7"/>
  <c r="G67" i="7"/>
  <c r="H67" i="7"/>
  <c r="C68" i="7"/>
  <c r="D68" i="7"/>
  <c r="E68" i="7"/>
  <c r="F68" i="7"/>
  <c r="G68" i="7"/>
  <c r="H68" i="7"/>
  <c r="C69" i="7"/>
  <c r="D69" i="7"/>
  <c r="E69" i="7"/>
  <c r="F69" i="7"/>
  <c r="G69" i="7"/>
  <c r="H69" i="7"/>
  <c r="C70" i="7"/>
  <c r="D70" i="7"/>
  <c r="E70" i="7"/>
  <c r="F70" i="7"/>
  <c r="G70" i="7"/>
  <c r="H70" i="7"/>
  <c r="C71" i="7"/>
  <c r="D71" i="7"/>
  <c r="E71" i="7"/>
  <c r="F71" i="7"/>
  <c r="G71" i="7"/>
  <c r="H71" i="7"/>
  <c r="C72" i="7"/>
  <c r="D72" i="7"/>
  <c r="E72" i="7"/>
  <c r="F72" i="7"/>
  <c r="G72" i="7"/>
  <c r="H72" i="7"/>
  <c r="C73" i="7"/>
  <c r="D73" i="7"/>
  <c r="E73" i="7"/>
  <c r="F73" i="7"/>
  <c r="G73" i="7"/>
  <c r="H73" i="7"/>
  <c r="C74" i="7"/>
  <c r="D74" i="7"/>
  <c r="E74" i="7"/>
  <c r="F74" i="7"/>
  <c r="G74" i="7"/>
  <c r="H74" i="7"/>
  <c r="C75" i="7"/>
  <c r="D75" i="7"/>
  <c r="E75" i="7"/>
  <c r="F75" i="7"/>
  <c r="G75" i="7"/>
  <c r="H75" i="7"/>
  <c r="C76" i="7"/>
  <c r="D76" i="7"/>
  <c r="E76" i="7"/>
  <c r="F76" i="7"/>
  <c r="G76" i="7"/>
  <c r="H76" i="7"/>
  <c r="C77" i="7"/>
  <c r="D77" i="7"/>
  <c r="E77" i="7"/>
  <c r="F77" i="7"/>
  <c r="G77" i="7"/>
  <c r="H77" i="7"/>
  <c r="C78" i="7"/>
  <c r="D78" i="7"/>
  <c r="E78" i="7"/>
  <c r="F78" i="7"/>
  <c r="G78" i="7"/>
  <c r="H78" i="7"/>
  <c r="C79" i="7"/>
  <c r="D79" i="7"/>
  <c r="E79" i="7"/>
  <c r="F79" i="7"/>
  <c r="G79" i="7"/>
  <c r="H79" i="7"/>
  <c r="C80" i="7"/>
  <c r="D80" i="7"/>
  <c r="E80" i="7"/>
  <c r="F80" i="7"/>
  <c r="G80" i="7"/>
  <c r="H80" i="7"/>
  <c r="C81" i="7"/>
  <c r="D81" i="7"/>
  <c r="E81" i="7"/>
  <c r="F81" i="7"/>
  <c r="G81" i="7"/>
  <c r="H81" i="7"/>
  <c r="C82" i="7"/>
  <c r="D82" i="7"/>
  <c r="E82" i="7"/>
  <c r="F82" i="7"/>
  <c r="G82" i="7"/>
  <c r="H82" i="7"/>
  <c r="C83" i="7"/>
  <c r="D83" i="7"/>
  <c r="E83" i="7"/>
  <c r="F83" i="7"/>
  <c r="G83" i="7"/>
  <c r="H83" i="7"/>
  <c r="C84" i="7"/>
  <c r="D84" i="7"/>
  <c r="E84" i="7"/>
  <c r="F84" i="7"/>
  <c r="G84" i="7"/>
  <c r="H84" i="7"/>
  <c r="C85" i="7"/>
  <c r="D85" i="7"/>
  <c r="E85" i="7"/>
  <c r="F85" i="7"/>
  <c r="G85" i="7"/>
  <c r="H85" i="7"/>
  <c r="C86" i="7"/>
  <c r="D86" i="7"/>
  <c r="E86" i="7"/>
  <c r="F86" i="7"/>
  <c r="G86" i="7"/>
  <c r="H86" i="7"/>
  <c r="C87" i="7"/>
  <c r="D87" i="7"/>
  <c r="E87" i="7"/>
  <c r="F87" i="7"/>
  <c r="G87" i="7"/>
  <c r="H87" i="7"/>
  <c r="C88" i="7"/>
  <c r="D88" i="7"/>
  <c r="E88" i="7"/>
  <c r="F88" i="7"/>
  <c r="G88" i="7"/>
  <c r="H88" i="7"/>
  <c r="C89" i="7"/>
  <c r="D89" i="7"/>
  <c r="E89" i="7"/>
  <c r="F89" i="7"/>
  <c r="G89" i="7"/>
  <c r="H89" i="7"/>
  <c r="C90" i="7"/>
  <c r="D90" i="7"/>
  <c r="E90" i="7"/>
  <c r="F90" i="7"/>
  <c r="G90" i="7"/>
  <c r="H90" i="7"/>
  <c r="C91" i="7"/>
  <c r="D91" i="7"/>
  <c r="E91" i="7"/>
  <c r="F91" i="7"/>
  <c r="G91" i="7"/>
  <c r="H91" i="7"/>
  <c r="C92" i="7"/>
  <c r="D92" i="7"/>
  <c r="E92" i="7"/>
  <c r="F92" i="7"/>
  <c r="G92" i="7"/>
  <c r="H92" i="7"/>
  <c r="C93" i="7"/>
  <c r="D93" i="7"/>
  <c r="E93" i="7"/>
  <c r="F93" i="7"/>
  <c r="G93" i="7"/>
  <c r="H93" i="7"/>
  <c r="C94" i="7"/>
  <c r="D94" i="7"/>
  <c r="E94" i="7"/>
  <c r="F94" i="7"/>
  <c r="G94" i="7"/>
  <c r="H94" i="7"/>
  <c r="C95" i="7"/>
  <c r="D95" i="7"/>
  <c r="E95" i="7"/>
  <c r="F95" i="7"/>
  <c r="G95" i="7"/>
  <c r="H95" i="7"/>
  <c r="C96" i="7"/>
  <c r="D96" i="7"/>
  <c r="E96" i="7"/>
  <c r="F96" i="7"/>
  <c r="G96" i="7"/>
  <c r="H96" i="7"/>
  <c r="C97" i="7"/>
  <c r="D97" i="7"/>
  <c r="E97" i="7"/>
  <c r="F97" i="7"/>
  <c r="G97" i="7"/>
  <c r="H97" i="7"/>
  <c r="C98" i="7"/>
  <c r="D98" i="7"/>
  <c r="E98" i="7"/>
  <c r="F98" i="7"/>
  <c r="G98" i="7"/>
  <c r="H98" i="7"/>
  <c r="C99" i="7"/>
  <c r="D99" i="7"/>
  <c r="E99" i="7"/>
  <c r="F99" i="7"/>
  <c r="G99" i="7"/>
  <c r="H99" i="7"/>
  <c r="C100" i="7"/>
  <c r="D100" i="7"/>
  <c r="E100" i="7"/>
  <c r="F100" i="7"/>
  <c r="G100" i="7"/>
  <c r="H100" i="7"/>
  <c r="C101" i="7"/>
  <c r="D101" i="7"/>
  <c r="E101" i="7"/>
  <c r="F101" i="7"/>
  <c r="G101" i="7"/>
  <c r="H101" i="7"/>
  <c r="C102" i="7"/>
  <c r="D102" i="7"/>
  <c r="E102" i="7"/>
  <c r="F102" i="7"/>
  <c r="G102" i="7"/>
  <c r="H102" i="7"/>
  <c r="C103" i="7"/>
  <c r="D103" i="7"/>
  <c r="E103" i="7"/>
  <c r="F103" i="7"/>
  <c r="G103" i="7"/>
  <c r="H103" i="7"/>
  <c r="C104" i="7"/>
  <c r="D104" i="7"/>
  <c r="E104" i="7"/>
  <c r="F104" i="7"/>
  <c r="G104" i="7"/>
  <c r="H104" i="7"/>
  <c r="C105" i="7"/>
  <c r="D105" i="7"/>
  <c r="E105" i="7"/>
  <c r="F105" i="7"/>
  <c r="G105" i="7"/>
  <c r="H105" i="7"/>
  <c r="C106" i="7"/>
  <c r="D106" i="7"/>
  <c r="E106" i="7"/>
  <c r="F106" i="7"/>
  <c r="G106" i="7"/>
  <c r="H106" i="7"/>
  <c r="C107" i="7"/>
  <c r="D107" i="7"/>
  <c r="E107" i="7"/>
  <c r="F107" i="7"/>
  <c r="G107" i="7"/>
  <c r="H107" i="7"/>
  <c r="H12" i="7"/>
  <c r="F12" i="7"/>
  <c r="E12" i="7"/>
  <c r="D12" i="7"/>
  <c r="C12" i="7"/>
  <c r="T18" i="8"/>
  <c r="AA9" i="5" l="1"/>
  <c r="C3" i="10"/>
  <c r="U18" i="8"/>
  <c r="V18" i="8"/>
  <c r="H2" i="2"/>
  <c r="G2" i="2"/>
  <c r="AI51" i="7" l="1"/>
  <c r="AI52" i="7"/>
  <c r="AI53" i="7"/>
  <c r="AI54" i="7"/>
  <c r="AI55" i="7"/>
  <c r="AI56" i="7"/>
  <c r="AI57" i="7"/>
  <c r="AI58" i="7"/>
  <c r="AI59" i="7"/>
  <c r="AI60" i="7"/>
  <c r="AI61" i="7"/>
  <c r="AI62" i="7"/>
  <c r="AI63" i="7"/>
  <c r="AI64" i="7"/>
  <c r="AI65" i="7"/>
  <c r="AI66" i="7"/>
  <c r="AI67" i="7"/>
  <c r="AI68" i="7"/>
  <c r="AI69" i="7"/>
  <c r="AI70" i="7"/>
  <c r="AI71" i="7"/>
  <c r="AI72" i="7"/>
  <c r="AI73" i="7"/>
  <c r="AI74" i="7"/>
  <c r="AI75" i="7"/>
  <c r="AI76" i="7"/>
  <c r="AI77" i="7"/>
  <c r="AI78" i="7"/>
  <c r="AI79" i="7"/>
  <c r="AI80" i="7"/>
  <c r="AI81" i="7"/>
  <c r="AI82" i="7"/>
  <c r="AI83" i="7"/>
  <c r="AI84" i="7"/>
  <c r="AI85" i="7"/>
  <c r="AI86" i="7"/>
  <c r="AI87" i="7"/>
  <c r="AI88" i="7"/>
  <c r="AI89" i="7"/>
  <c r="AI90" i="7"/>
  <c r="AI91" i="7"/>
  <c r="AI92" i="7"/>
  <c r="AI93" i="7"/>
  <c r="AI94" i="7"/>
  <c r="AI95" i="7"/>
  <c r="AI96" i="7"/>
  <c r="AI97" i="7"/>
  <c r="AI98" i="7"/>
  <c r="AI99" i="7"/>
  <c r="AI100" i="7"/>
  <c r="AI101" i="7"/>
  <c r="AI102" i="7"/>
  <c r="AI103" i="7"/>
  <c r="AI104" i="7"/>
  <c r="AI105" i="7"/>
  <c r="AI106" i="7"/>
  <c r="AI107" i="7"/>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102" i="5"/>
  <c r="AE103" i="5"/>
  <c r="AE104" i="5"/>
  <c r="AE105" i="5"/>
  <c r="AE106" i="5"/>
  <c r="AE107" i="5"/>
  <c r="F10" i="8" l="1"/>
  <c r="T10" i="8" s="1"/>
  <c r="P10" i="8"/>
  <c r="D1" i="8"/>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2" i="7"/>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2" i="5"/>
  <c r="AB107" i="7"/>
  <c r="AB106" i="7"/>
  <c r="AB105" i="7"/>
  <c r="AB104" i="7"/>
  <c r="AB103" i="7"/>
  <c r="AB102" i="7"/>
  <c r="AB101" i="7"/>
  <c r="AB100" i="7"/>
  <c r="AB99" i="7"/>
  <c r="AB98" i="7"/>
  <c r="AB97" i="7"/>
  <c r="AB96" i="7"/>
  <c r="AB95" i="7"/>
  <c r="AB94" i="7"/>
  <c r="AB93" i="7"/>
  <c r="AB92" i="7"/>
  <c r="AB91" i="7"/>
  <c r="AB90" i="7"/>
  <c r="AB89" i="7"/>
  <c r="AB88" i="7"/>
  <c r="AB87" i="7"/>
  <c r="AB86" i="7"/>
  <c r="AB85" i="7"/>
  <c r="AB84" i="7"/>
  <c r="AB83" i="7"/>
  <c r="AB82" i="7"/>
  <c r="AB81" i="7"/>
  <c r="AB80" i="7"/>
  <c r="AB79" i="7"/>
  <c r="AB78" i="7"/>
  <c r="AB77" i="7"/>
  <c r="AB76" i="7"/>
  <c r="AB75" i="7"/>
  <c r="AB74" i="7"/>
  <c r="AB73" i="7"/>
  <c r="AB72" i="7"/>
  <c r="AB71" i="7"/>
  <c r="AB70" i="7"/>
  <c r="AB69" i="7"/>
  <c r="AB68" i="7"/>
  <c r="AB67" i="7"/>
  <c r="AB66" i="7"/>
  <c r="AB65" i="7"/>
  <c r="AB64" i="7"/>
  <c r="AB63" i="7"/>
  <c r="AB62" i="7"/>
  <c r="AB61" i="7"/>
  <c r="AB60" i="7"/>
  <c r="AB59" i="7"/>
  <c r="AB58" i="7"/>
  <c r="AB57" i="7"/>
  <c r="AB56" i="7"/>
  <c r="AB55" i="7"/>
  <c r="AB54" i="7"/>
  <c r="AB53" i="7"/>
  <c r="AB52" i="7"/>
  <c r="AB51" i="7"/>
  <c r="AB50" i="7"/>
  <c r="AB49" i="7"/>
  <c r="AB48" i="7"/>
  <c r="AB47" i="7"/>
  <c r="AB46" i="7"/>
  <c r="AB45" i="7"/>
  <c r="AB44" i="7"/>
  <c r="AB43" i="7"/>
  <c r="AB42" i="7"/>
  <c r="AB41" i="7"/>
  <c r="AB40" i="7"/>
  <c r="AB39" i="7"/>
  <c r="AB38" i="7"/>
  <c r="AB37" i="7"/>
  <c r="AB36" i="7"/>
  <c r="AB35" i="7"/>
  <c r="AB34" i="7"/>
  <c r="AB33" i="7"/>
  <c r="AB32" i="7"/>
  <c r="AB31" i="7"/>
  <c r="AB30" i="7"/>
  <c r="AB29" i="7"/>
  <c r="AB28" i="7"/>
  <c r="AB27" i="7"/>
  <c r="AB26" i="7"/>
  <c r="AB25" i="7"/>
  <c r="AB24" i="7"/>
  <c r="AB23" i="7"/>
  <c r="AB22" i="7"/>
  <c r="AB21" i="7"/>
  <c r="AB20" i="7"/>
  <c r="AB19" i="7"/>
  <c r="AB18" i="7"/>
  <c r="AB17" i="7"/>
  <c r="AB16" i="7"/>
  <c r="AB15" i="7"/>
  <c r="AB14" i="7"/>
  <c r="AB13" i="7"/>
  <c r="AB12" i="7"/>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3" i="5"/>
  <c r="X14" i="5"/>
  <c r="X15" i="5"/>
  <c r="X16" i="5"/>
  <c r="X12" i="5"/>
  <c r="C6" i="13"/>
  <c r="E6" i="13" s="1"/>
  <c r="P11" i="8"/>
  <c r="Y12" i="5"/>
  <c r="AI13" i="5"/>
  <c r="AH13" i="5"/>
  <c r="AG13" i="5"/>
  <c r="F12" i="8"/>
  <c r="F11" i="8"/>
  <c r="F9" i="8"/>
  <c r="AW19" i="8"/>
  <c r="AX19" i="8"/>
  <c r="AY19" i="8"/>
  <c r="AW20" i="8"/>
  <c r="AX20" i="8"/>
  <c r="AY20" i="8"/>
  <c r="AW21" i="8"/>
  <c r="AX21" i="8"/>
  <c r="AY21" i="8"/>
  <c r="AW22" i="8"/>
  <c r="AX22" i="8"/>
  <c r="AY22" i="8"/>
  <c r="AW23" i="8"/>
  <c r="AX23" i="8"/>
  <c r="AY23" i="8"/>
  <c r="AW24" i="8"/>
  <c r="AX24" i="8"/>
  <c r="AY24" i="8"/>
  <c r="AW25" i="8"/>
  <c r="AX25" i="8"/>
  <c r="AY25" i="8"/>
  <c r="AW26" i="8"/>
  <c r="AX26" i="8"/>
  <c r="AY26" i="8"/>
  <c r="AW27" i="8"/>
  <c r="AX27" i="8"/>
  <c r="AY27" i="8"/>
  <c r="AW28" i="8"/>
  <c r="AX28" i="8"/>
  <c r="AY28" i="8"/>
  <c r="AW29" i="8"/>
  <c r="AX29" i="8"/>
  <c r="AY29" i="8"/>
  <c r="AW30" i="8"/>
  <c r="AX30" i="8"/>
  <c r="AY30" i="8"/>
  <c r="AW31" i="8"/>
  <c r="AX31" i="8"/>
  <c r="AY31" i="8"/>
  <c r="AW32" i="8"/>
  <c r="AX32" i="8"/>
  <c r="AY32" i="8"/>
  <c r="AW33" i="8"/>
  <c r="AX33" i="8"/>
  <c r="AY33" i="8"/>
  <c r="AW34" i="8"/>
  <c r="AX34" i="8"/>
  <c r="AY34" i="8"/>
  <c r="AW35" i="8"/>
  <c r="AX35" i="8"/>
  <c r="AY35" i="8"/>
  <c r="AW36" i="8"/>
  <c r="AX36" i="8"/>
  <c r="AY36" i="8"/>
  <c r="AW37" i="8"/>
  <c r="AX37" i="8"/>
  <c r="AY37" i="8"/>
  <c r="AW38" i="8"/>
  <c r="AX38" i="8"/>
  <c r="AY38" i="8"/>
  <c r="AW39" i="8"/>
  <c r="AX39" i="8"/>
  <c r="AY39" i="8"/>
  <c r="AW40" i="8"/>
  <c r="AX40" i="8"/>
  <c r="AY40" i="8"/>
  <c r="AW41" i="8"/>
  <c r="AX41" i="8"/>
  <c r="AY41" i="8"/>
  <c r="AW42" i="8"/>
  <c r="AX42" i="8"/>
  <c r="AY42" i="8"/>
  <c r="AW43" i="8"/>
  <c r="AX43" i="8"/>
  <c r="AY43" i="8"/>
  <c r="AW44" i="8"/>
  <c r="AX44" i="8"/>
  <c r="AY44" i="8"/>
  <c r="AW45" i="8"/>
  <c r="AX45" i="8"/>
  <c r="AY45" i="8"/>
  <c r="AW46" i="8"/>
  <c r="AX46" i="8"/>
  <c r="AY46" i="8"/>
  <c r="AW47" i="8"/>
  <c r="AX47" i="8"/>
  <c r="AY47" i="8"/>
  <c r="AW48" i="8"/>
  <c r="AX48" i="8"/>
  <c r="AY48" i="8"/>
  <c r="AW49" i="8"/>
  <c r="AX49" i="8"/>
  <c r="AY49" i="8"/>
  <c r="AW50" i="8"/>
  <c r="AX50" i="8"/>
  <c r="AY50" i="8"/>
  <c r="AW51" i="8"/>
  <c r="AX51" i="8"/>
  <c r="AY51" i="8"/>
  <c r="AW52" i="8"/>
  <c r="AX52" i="8"/>
  <c r="AY52" i="8"/>
  <c r="AW53" i="8"/>
  <c r="AX53" i="8"/>
  <c r="AY53" i="8"/>
  <c r="AW54" i="8"/>
  <c r="AX54" i="8"/>
  <c r="AY54" i="8"/>
  <c r="AW55" i="8"/>
  <c r="AX55" i="8"/>
  <c r="AY55" i="8"/>
  <c r="AW56" i="8"/>
  <c r="AX56" i="8"/>
  <c r="AY56" i="8"/>
  <c r="AW57" i="8"/>
  <c r="AX57" i="8"/>
  <c r="AY57" i="8"/>
  <c r="AW58" i="8"/>
  <c r="AX58" i="8"/>
  <c r="AY58" i="8"/>
  <c r="AW59" i="8"/>
  <c r="AX59" i="8"/>
  <c r="AY59" i="8"/>
  <c r="AW60" i="8"/>
  <c r="AX60" i="8"/>
  <c r="AY60" i="8"/>
  <c r="AW61" i="8"/>
  <c r="AX61" i="8"/>
  <c r="AY61" i="8"/>
  <c r="AW62" i="8"/>
  <c r="AX62" i="8"/>
  <c r="AY62" i="8"/>
  <c r="AW63" i="8"/>
  <c r="AX63" i="8"/>
  <c r="AY63" i="8"/>
  <c r="AW64" i="8"/>
  <c r="AX64" i="8"/>
  <c r="AY64" i="8"/>
  <c r="AW65" i="8"/>
  <c r="AX65" i="8"/>
  <c r="AY65" i="8"/>
  <c r="AW66" i="8"/>
  <c r="AX66" i="8"/>
  <c r="AY66" i="8"/>
  <c r="AW67" i="8"/>
  <c r="AX67" i="8"/>
  <c r="AY67" i="8"/>
  <c r="AW68" i="8"/>
  <c r="AX68" i="8"/>
  <c r="AY68" i="8"/>
  <c r="AW69" i="8"/>
  <c r="AX69" i="8"/>
  <c r="AY69" i="8"/>
  <c r="AW70" i="8"/>
  <c r="AX70" i="8"/>
  <c r="AY70" i="8"/>
  <c r="AW71" i="8"/>
  <c r="AX71" i="8"/>
  <c r="AY71" i="8"/>
  <c r="AW72" i="8"/>
  <c r="AX72" i="8"/>
  <c r="AY72" i="8"/>
  <c r="AW73" i="8"/>
  <c r="AX73" i="8"/>
  <c r="AY73" i="8"/>
  <c r="AW74" i="8"/>
  <c r="AX74" i="8"/>
  <c r="AY74" i="8"/>
  <c r="AW75" i="8"/>
  <c r="AX75" i="8"/>
  <c r="AY75" i="8"/>
  <c r="AW76" i="8"/>
  <c r="AX76" i="8"/>
  <c r="AY76" i="8"/>
  <c r="AW77" i="8"/>
  <c r="AX77" i="8"/>
  <c r="AY77" i="8"/>
  <c r="AW78" i="8"/>
  <c r="AX78" i="8"/>
  <c r="AY78" i="8"/>
  <c r="AW79" i="8"/>
  <c r="AX79" i="8"/>
  <c r="AY79" i="8"/>
  <c r="AW80" i="8"/>
  <c r="AX80" i="8"/>
  <c r="AY80" i="8"/>
  <c r="AW81" i="8"/>
  <c r="AX81" i="8"/>
  <c r="AY81" i="8"/>
  <c r="AW82" i="8"/>
  <c r="AX82" i="8"/>
  <c r="AY82" i="8"/>
  <c r="AW83" i="8"/>
  <c r="AX83" i="8"/>
  <c r="AY83" i="8"/>
  <c r="AW84" i="8"/>
  <c r="AX84" i="8"/>
  <c r="AY84" i="8"/>
  <c r="AW85" i="8"/>
  <c r="AX85" i="8"/>
  <c r="AY85" i="8"/>
  <c r="AW86" i="8"/>
  <c r="AX86" i="8"/>
  <c r="AY86" i="8"/>
  <c r="AW87" i="8"/>
  <c r="AX87" i="8"/>
  <c r="AY87" i="8"/>
  <c r="AW88" i="8"/>
  <c r="AX88" i="8"/>
  <c r="AY88" i="8"/>
  <c r="AW89" i="8"/>
  <c r="AX89" i="8"/>
  <c r="AY89" i="8"/>
  <c r="AW90" i="8"/>
  <c r="AX90" i="8"/>
  <c r="AY90" i="8"/>
  <c r="AW91" i="8"/>
  <c r="AX91" i="8"/>
  <c r="AY91" i="8"/>
  <c r="AW92" i="8"/>
  <c r="AX92" i="8"/>
  <c r="AY92" i="8"/>
  <c r="AW93" i="8"/>
  <c r="AX93" i="8"/>
  <c r="AY93" i="8"/>
  <c r="AW94" i="8"/>
  <c r="AX94" i="8"/>
  <c r="AY94" i="8"/>
  <c r="AW95" i="8"/>
  <c r="AX95" i="8"/>
  <c r="AY95" i="8"/>
  <c r="AW96" i="8"/>
  <c r="AX96" i="8"/>
  <c r="AY96" i="8"/>
  <c r="AW97" i="8"/>
  <c r="AX97" i="8"/>
  <c r="AY97" i="8"/>
  <c r="AW98" i="8"/>
  <c r="AX98" i="8"/>
  <c r="AY98" i="8"/>
  <c r="AW99" i="8"/>
  <c r="AX99" i="8"/>
  <c r="AY99" i="8"/>
  <c r="AW100" i="8"/>
  <c r="AX100" i="8"/>
  <c r="AY100" i="8"/>
  <c r="AW101" i="8"/>
  <c r="AX101" i="8"/>
  <c r="AY101" i="8"/>
  <c r="AW102" i="8"/>
  <c r="AX102" i="8"/>
  <c r="AY102" i="8"/>
  <c r="AW103" i="8"/>
  <c r="AX103" i="8"/>
  <c r="AY103" i="8"/>
  <c r="AW104" i="8"/>
  <c r="AX104" i="8"/>
  <c r="AY104" i="8"/>
  <c r="AW105" i="8"/>
  <c r="AX105" i="8"/>
  <c r="AY105" i="8"/>
  <c r="AW106" i="8"/>
  <c r="AX106" i="8"/>
  <c r="AY106" i="8"/>
  <c r="AX18" i="8"/>
  <c r="AY18" i="8"/>
  <c r="AW18" i="8"/>
  <c r="T12" i="8"/>
  <c r="K9" i="8"/>
  <c r="N9" i="8"/>
  <c r="K10" i="8"/>
  <c r="N10" i="8"/>
  <c r="K11" i="8"/>
  <c r="N11" i="8"/>
  <c r="K12" i="8"/>
  <c r="N12" i="8"/>
  <c r="AC107" i="7"/>
  <c r="AC106" i="7"/>
  <c r="AC105" i="7"/>
  <c r="AC104" i="7"/>
  <c r="AC103" i="7"/>
  <c r="AC102" i="7"/>
  <c r="AC101" i="7"/>
  <c r="AC100" i="7"/>
  <c r="AC99" i="7"/>
  <c r="AC98" i="7"/>
  <c r="AC97" i="7"/>
  <c r="AC96" i="7"/>
  <c r="AC95" i="7"/>
  <c r="AC94" i="7"/>
  <c r="AC93" i="7"/>
  <c r="AC92" i="7"/>
  <c r="AC91" i="7"/>
  <c r="AC90" i="7"/>
  <c r="AC89" i="7"/>
  <c r="AC88" i="7"/>
  <c r="AC87" i="7"/>
  <c r="AC86" i="7"/>
  <c r="AC85" i="7"/>
  <c r="AC84" i="7"/>
  <c r="AC83" i="7"/>
  <c r="AC82" i="7"/>
  <c r="AC81" i="7"/>
  <c r="AC80" i="7"/>
  <c r="AC79" i="7"/>
  <c r="AC78" i="7"/>
  <c r="AC77" i="7"/>
  <c r="AC76" i="7"/>
  <c r="AC75" i="7"/>
  <c r="AC74" i="7"/>
  <c r="AC73" i="7"/>
  <c r="AC72" i="7"/>
  <c r="AC71" i="7"/>
  <c r="AC70" i="7"/>
  <c r="AC69" i="7"/>
  <c r="AC68" i="7"/>
  <c r="AC67" i="7"/>
  <c r="AC66" i="7"/>
  <c r="AC65" i="7"/>
  <c r="AC64" i="7"/>
  <c r="AC63" i="7"/>
  <c r="AC62" i="7"/>
  <c r="AC61" i="7"/>
  <c r="AC60" i="7"/>
  <c r="AC59" i="7"/>
  <c r="AC58" i="7"/>
  <c r="AC57" i="7"/>
  <c r="AC56"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AC27" i="7"/>
  <c r="AC26" i="7"/>
  <c r="AC25" i="7"/>
  <c r="AC24" i="7"/>
  <c r="AC23" i="7"/>
  <c r="AC22" i="7"/>
  <c r="AC21" i="7"/>
  <c r="AC20" i="7"/>
  <c r="AC19" i="7"/>
  <c r="AC18" i="7"/>
  <c r="AC17" i="7"/>
  <c r="AC16" i="7"/>
  <c r="AC15" i="7"/>
  <c r="AC14" i="7"/>
  <c r="AC13" i="7"/>
  <c r="AC12" i="7"/>
  <c r="Z12" i="5"/>
  <c r="AM13" i="5" s="1"/>
  <c r="AN13" i="5" s="1"/>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61" i="5"/>
  <c r="Y62" i="5"/>
  <c r="Y63" i="5"/>
  <c r="Y64" i="5"/>
  <c r="Y65" i="5"/>
  <c r="Y66" i="5"/>
  <c r="Y67" i="5"/>
  <c r="Y68" i="5"/>
  <c r="Y69" i="5"/>
  <c r="Y70" i="5"/>
  <c r="Y71" i="5"/>
  <c r="Y72" i="5"/>
  <c r="Y73" i="5"/>
  <c r="Y74" i="5"/>
  <c r="Y75" i="5"/>
  <c r="Y76" i="5"/>
  <c r="Y77" i="5"/>
  <c r="Y78" i="5"/>
  <c r="Y79" i="5"/>
  <c r="Y80" i="5"/>
  <c r="Y81" i="5"/>
  <c r="Y82" i="5"/>
  <c r="Y83" i="5"/>
  <c r="Y84" i="5"/>
  <c r="Y85" i="5"/>
  <c r="Y86" i="5"/>
  <c r="Y87" i="5"/>
  <c r="Y88" i="5"/>
  <c r="Y89" i="5"/>
  <c r="Y90" i="5"/>
  <c r="Y91" i="5"/>
  <c r="Y92" i="5"/>
  <c r="Y93" i="5"/>
  <c r="Y94" i="5"/>
  <c r="Y95" i="5"/>
  <c r="Y96" i="5"/>
  <c r="Y97" i="5"/>
  <c r="Y98" i="5"/>
  <c r="Y99" i="5"/>
  <c r="Y100" i="5"/>
  <c r="Y101" i="5"/>
  <c r="Y102" i="5"/>
  <c r="Y103" i="5"/>
  <c r="Y104" i="5"/>
  <c r="Y105" i="5"/>
  <c r="Y106" i="5"/>
  <c r="Y107" i="5"/>
  <c r="T21" i="1"/>
  <c r="U21" i="1"/>
  <c r="T22" i="1"/>
  <c r="U22" i="1"/>
  <c r="T23" i="1"/>
  <c r="U23" i="1"/>
  <c r="T24" i="1"/>
  <c r="U24" i="1"/>
  <c r="T25" i="1"/>
  <c r="U25" i="1"/>
  <c r="T26" i="1"/>
  <c r="U26" i="1"/>
  <c r="T27" i="1"/>
  <c r="U27" i="1"/>
  <c r="T28" i="1"/>
  <c r="U28" i="1"/>
  <c r="T29" i="1"/>
  <c r="U29" i="1"/>
  <c r="T30" i="1"/>
  <c r="U30" i="1"/>
  <c r="T31" i="1"/>
  <c r="U31" i="1"/>
  <c r="T32" i="1"/>
  <c r="U32" i="1"/>
  <c r="T33" i="1"/>
  <c r="U33" i="1"/>
  <c r="T34" i="1"/>
  <c r="U34" i="1"/>
  <c r="T35" i="1"/>
  <c r="U35" i="1"/>
  <c r="T36" i="1"/>
  <c r="U36" i="1"/>
  <c r="T37" i="1"/>
  <c r="U37" i="1"/>
  <c r="T38" i="1"/>
  <c r="U38" i="1"/>
  <c r="T39" i="1"/>
  <c r="U39" i="1"/>
  <c r="T40" i="1"/>
  <c r="U40" i="1"/>
  <c r="T41" i="1"/>
  <c r="U41" i="1"/>
  <c r="T42" i="1"/>
  <c r="U42" i="1"/>
  <c r="T43" i="1"/>
  <c r="U43" i="1"/>
  <c r="T44" i="1"/>
  <c r="U44" i="1"/>
  <c r="T45" i="1"/>
  <c r="U45" i="1"/>
  <c r="T46" i="1"/>
  <c r="U46" i="1"/>
  <c r="T47" i="1"/>
  <c r="U47" i="1"/>
  <c r="T48" i="1"/>
  <c r="U48" i="1"/>
  <c r="T49" i="1"/>
  <c r="U49" i="1"/>
  <c r="T50" i="1"/>
  <c r="U50" i="1"/>
  <c r="T51" i="1"/>
  <c r="U51" i="1"/>
  <c r="T52" i="1"/>
  <c r="U52" i="1"/>
  <c r="T53" i="1"/>
  <c r="U53" i="1"/>
  <c r="T54" i="1"/>
  <c r="U54" i="1"/>
  <c r="T55" i="1"/>
  <c r="U55" i="1"/>
  <c r="T56" i="1"/>
  <c r="U56" i="1"/>
  <c r="T57" i="1"/>
  <c r="U57" i="1"/>
  <c r="T58" i="1"/>
  <c r="U58" i="1"/>
  <c r="T59" i="1"/>
  <c r="U59" i="1"/>
  <c r="T60" i="1"/>
  <c r="U60" i="1"/>
  <c r="T61" i="1"/>
  <c r="U61" i="1"/>
  <c r="T62" i="1"/>
  <c r="U62" i="1"/>
  <c r="T63" i="1"/>
  <c r="U63" i="1"/>
  <c r="T64" i="1"/>
  <c r="U64" i="1"/>
  <c r="T65" i="1"/>
  <c r="U65" i="1"/>
  <c r="T66" i="1"/>
  <c r="U66" i="1"/>
  <c r="T67" i="1"/>
  <c r="U67" i="1"/>
  <c r="T68" i="1"/>
  <c r="U68" i="1"/>
  <c r="T69" i="1"/>
  <c r="U69" i="1"/>
  <c r="T70" i="1"/>
  <c r="U70" i="1"/>
  <c r="T71" i="1"/>
  <c r="U71" i="1"/>
  <c r="T72" i="1"/>
  <c r="U72" i="1"/>
  <c r="T73" i="1"/>
  <c r="U73" i="1"/>
  <c r="T74" i="1"/>
  <c r="U74" i="1"/>
  <c r="T75" i="1"/>
  <c r="U75" i="1"/>
  <c r="T76" i="1"/>
  <c r="U76" i="1"/>
  <c r="T77" i="1"/>
  <c r="U77" i="1"/>
  <c r="T78" i="1"/>
  <c r="U78" i="1"/>
  <c r="T79" i="1"/>
  <c r="U79" i="1"/>
  <c r="T80" i="1"/>
  <c r="U80" i="1"/>
  <c r="T81" i="1"/>
  <c r="U81" i="1"/>
  <c r="T82" i="1"/>
  <c r="U82" i="1"/>
  <c r="T83" i="1"/>
  <c r="U83" i="1"/>
  <c r="T84" i="1"/>
  <c r="U84" i="1"/>
  <c r="T85" i="1"/>
  <c r="U85" i="1"/>
  <c r="T86" i="1"/>
  <c r="U86" i="1"/>
  <c r="T87" i="1"/>
  <c r="U87" i="1"/>
  <c r="T88" i="1"/>
  <c r="U88" i="1"/>
  <c r="T89" i="1"/>
  <c r="U89" i="1"/>
  <c r="T90" i="1"/>
  <c r="U90" i="1"/>
  <c r="T91" i="1"/>
  <c r="U91" i="1"/>
  <c r="T92" i="1"/>
  <c r="U92" i="1"/>
  <c r="T93" i="1"/>
  <c r="U93" i="1"/>
  <c r="T94" i="1"/>
  <c r="U94" i="1"/>
  <c r="T95" i="1"/>
  <c r="U95" i="1"/>
  <c r="T96" i="1"/>
  <c r="U96" i="1"/>
  <c r="T97" i="1"/>
  <c r="U97" i="1"/>
  <c r="T98" i="1"/>
  <c r="U98" i="1"/>
  <c r="T99" i="1"/>
  <c r="U99" i="1"/>
  <c r="T100" i="1"/>
  <c r="U100" i="1"/>
  <c r="T101" i="1"/>
  <c r="U101" i="1"/>
  <c r="T102" i="1"/>
  <c r="U102" i="1"/>
  <c r="T103" i="1"/>
  <c r="U103" i="1"/>
  <c r="T104" i="1"/>
  <c r="U104" i="1"/>
  <c r="T105" i="1"/>
  <c r="U105" i="1"/>
  <c r="T106" i="1"/>
  <c r="U106" i="1"/>
  <c r="U20" i="1"/>
  <c r="T20" i="1"/>
  <c r="R21" i="1"/>
  <c r="S21" i="1"/>
  <c r="R22" i="1"/>
  <c r="S22" i="1"/>
  <c r="R23" i="1"/>
  <c r="S23" i="1"/>
  <c r="R24" i="1"/>
  <c r="S24" i="1"/>
  <c r="R25" i="1"/>
  <c r="S25" i="1"/>
  <c r="R26" i="1"/>
  <c r="S26" i="1"/>
  <c r="R27" i="1"/>
  <c r="S27" i="1"/>
  <c r="R28" i="1"/>
  <c r="S28" i="1"/>
  <c r="R29" i="1"/>
  <c r="S29" i="1"/>
  <c r="R30" i="1"/>
  <c r="S30" i="1"/>
  <c r="R31" i="1"/>
  <c r="S31" i="1"/>
  <c r="R32" i="1"/>
  <c r="S32" i="1"/>
  <c r="R33" i="1"/>
  <c r="S33" i="1"/>
  <c r="R34" i="1"/>
  <c r="S34" i="1"/>
  <c r="R35" i="1"/>
  <c r="S35" i="1"/>
  <c r="R36" i="1"/>
  <c r="S36" i="1"/>
  <c r="R37" i="1"/>
  <c r="S37" i="1"/>
  <c r="R38" i="1"/>
  <c r="S38" i="1"/>
  <c r="R39" i="1"/>
  <c r="S39" i="1"/>
  <c r="R40" i="1"/>
  <c r="S40" i="1"/>
  <c r="R41" i="1"/>
  <c r="S41" i="1"/>
  <c r="R42" i="1"/>
  <c r="S42" i="1"/>
  <c r="R43" i="1"/>
  <c r="S43" i="1"/>
  <c r="R44" i="1"/>
  <c r="S44" i="1"/>
  <c r="R45" i="1"/>
  <c r="S45" i="1"/>
  <c r="R46" i="1"/>
  <c r="S46" i="1"/>
  <c r="R47" i="1"/>
  <c r="S47" i="1"/>
  <c r="R48" i="1"/>
  <c r="S48" i="1"/>
  <c r="R49" i="1"/>
  <c r="S49" i="1"/>
  <c r="R50" i="1"/>
  <c r="S50" i="1"/>
  <c r="R51" i="1"/>
  <c r="S51" i="1"/>
  <c r="R52" i="1"/>
  <c r="S52" i="1"/>
  <c r="R53" i="1"/>
  <c r="S53" i="1"/>
  <c r="R54" i="1"/>
  <c r="S54" i="1"/>
  <c r="R55" i="1"/>
  <c r="S55" i="1"/>
  <c r="R56" i="1"/>
  <c r="S56" i="1"/>
  <c r="R57" i="1"/>
  <c r="S57" i="1"/>
  <c r="R58" i="1"/>
  <c r="S58" i="1"/>
  <c r="R59" i="1"/>
  <c r="S59" i="1"/>
  <c r="R60" i="1"/>
  <c r="S60" i="1"/>
  <c r="R61" i="1"/>
  <c r="S61" i="1"/>
  <c r="R62" i="1"/>
  <c r="S62" i="1"/>
  <c r="R63" i="1"/>
  <c r="S63" i="1"/>
  <c r="R64" i="1"/>
  <c r="S64" i="1"/>
  <c r="R65" i="1"/>
  <c r="S65" i="1"/>
  <c r="R66" i="1"/>
  <c r="S66" i="1"/>
  <c r="R67" i="1"/>
  <c r="S67" i="1"/>
  <c r="R68" i="1"/>
  <c r="S68" i="1"/>
  <c r="R69" i="1"/>
  <c r="S69" i="1"/>
  <c r="R70" i="1"/>
  <c r="S70" i="1"/>
  <c r="R71" i="1"/>
  <c r="S71" i="1"/>
  <c r="R72" i="1"/>
  <c r="S72" i="1"/>
  <c r="R73" i="1"/>
  <c r="S73" i="1"/>
  <c r="R74" i="1"/>
  <c r="S74" i="1"/>
  <c r="R75" i="1"/>
  <c r="S75" i="1"/>
  <c r="R76" i="1"/>
  <c r="S76" i="1"/>
  <c r="R77" i="1"/>
  <c r="S77" i="1"/>
  <c r="R78" i="1"/>
  <c r="S78" i="1"/>
  <c r="R79" i="1"/>
  <c r="S79" i="1"/>
  <c r="R80" i="1"/>
  <c r="S80" i="1"/>
  <c r="R81" i="1"/>
  <c r="S81" i="1"/>
  <c r="R82" i="1"/>
  <c r="S82" i="1"/>
  <c r="R83" i="1"/>
  <c r="S83" i="1"/>
  <c r="R84" i="1"/>
  <c r="S84" i="1"/>
  <c r="R85" i="1"/>
  <c r="S85" i="1"/>
  <c r="R86" i="1"/>
  <c r="S86" i="1"/>
  <c r="R87" i="1"/>
  <c r="S87" i="1"/>
  <c r="R88" i="1"/>
  <c r="S88" i="1"/>
  <c r="R89" i="1"/>
  <c r="S89" i="1"/>
  <c r="R90" i="1"/>
  <c r="S90" i="1"/>
  <c r="R91" i="1"/>
  <c r="S91" i="1"/>
  <c r="R92" i="1"/>
  <c r="S92" i="1"/>
  <c r="R93" i="1"/>
  <c r="S93" i="1"/>
  <c r="R94" i="1"/>
  <c r="S94" i="1"/>
  <c r="R95" i="1"/>
  <c r="S95" i="1"/>
  <c r="R96" i="1"/>
  <c r="S96" i="1"/>
  <c r="R97" i="1"/>
  <c r="S97" i="1"/>
  <c r="R98" i="1"/>
  <c r="S98" i="1"/>
  <c r="R99" i="1"/>
  <c r="S99" i="1"/>
  <c r="R100" i="1"/>
  <c r="S100" i="1"/>
  <c r="R101" i="1"/>
  <c r="S101" i="1"/>
  <c r="R102" i="1"/>
  <c r="S102" i="1"/>
  <c r="R103" i="1"/>
  <c r="S103" i="1"/>
  <c r="R104" i="1"/>
  <c r="S104" i="1"/>
  <c r="R105" i="1"/>
  <c r="S105" i="1"/>
  <c r="R106" i="1"/>
  <c r="S106" i="1"/>
  <c r="S20" i="1"/>
  <c r="R20" i="1"/>
  <c r="C16" i="5"/>
  <c r="C14" i="5"/>
  <c r="D14" i="5"/>
  <c r="E14" i="5"/>
  <c r="F14" i="5"/>
  <c r="H14" i="5"/>
  <c r="C19" i="5"/>
  <c r="D19" i="5"/>
  <c r="E19" i="5"/>
  <c r="F19" i="5"/>
  <c r="H19" i="5"/>
  <c r="C12" i="5"/>
  <c r="D12" i="5"/>
  <c r="E12" i="5"/>
  <c r="F12" i="5"/>
  <c r="H12" i="5"/>
  <c r="C15" i="5"/>
  <c r="D15" i="5"/>
  <c r="E15" i="5"/>
  <c r="F15" i="5"/>
  <c r="H15" i="5"/>
  <c r="C17" i="5"/>
  <c r="D17" i="5"/>
  <c r="E17" i="5"/>
  <c r="F17" i="5"/>
  <c r="H17" i="5"/>
  <c r="C18" i="5"/>
  <c r="D18" i="5"/>
  <c r="E18" i="5"/>
  <c r="F18" i="5"/>
  <c r="H18" i="5"/>
  <c r="C13" i="5"/>
  <c r="D13" i="5"/>
  <c r="E13" i="5"/>
  <c r="F13" i="5"/>
  <c r="H13" i="5"/>
  <c r="C20" i="5"/>
  <c r="D20" i="5"/>
  <c r="E20" i="5"/>
  <c r="F20" i="5"/>
  <c r="H20" i="5"/>
  <c r="C21" i="5"/>
  <c r="D21" i="5"/>
  <c r="E21" i="5"/>
  <c r="F21" i="5"/>
  <c r="H21" i="5"/>
  <c r="C22" i="5"/>
  <c r="D22" i="5"/>
  <c r="E22" i="5"/>
  <c r="F22" i="5"/>
  <c r="H22" i="5"/>
  <c r="C23" i="5"/>
  <c r="D23" i="5"/>
  <c r="E23" i="5"/>
  <c r="F23" i="5"/>
  <c r="H23" i="5"/>
  <c r="C24" i="5"/>
  <c r="D24" i="5"/>
  <c r="E24" i="5"/>
  <c r="F24" i="5"/>
  <c r="H24" i="5"/>
  <c r="C25" i="5"/>
  <c r="D25" i="5"/>
  <c r="E25" i="5"/>
  <c r="F25" i="5"/>
  <c r="H25" i="5"/>
  <c r="C26" i="5"/>
  <c r="D26" i="5"/>
  <c r="E26" i="5"/>
  <c r="F26" i="5"/>
  <c r="H26" i="5"/>
  <c r="C27" i="5"/>
  <c r="D27" i="5"/>
  <c r="E27" i="5"/>
  <c r="F27" i="5"/>
  <c r="H27" i="5"/>
  <c r="C28" i="5"/>
  <c r="D28" i="5"/>
  <c r="E28" i="5"/>
  <c r="F28" i="5"/>
  <c r="H28" i="5"/>
  <c r="C29" i="5"/>
  <c r="D29" i="5"/>
  <c r="E29" i="5"/>
  <c r="F29" i="5"/>
  <c r="H29" i="5"/>
  <c r="C30" i="5"/>
  <c r="D30" i="5"/>
  <c r="E30" i="5"/>
  <c r="F30" i="5"/>
  <c r="H30" i="5"/>
  <c r="C31" i="5"/>
  <c r="D31" i="5"/>
  <c r="E31" i="5"/>
  <c r="F31" i="5"/>
  <c r="H31" i="5"/>
  <c r="C32" i="5"/>
  <c r="D32" i="5"/>
  <c r="E32" i="5"/>
  <c r="F32" i="5"/>
  <c r="H32" i="5"/>
  <c r="C33" i="5"/>
  <c r="D33" i="5"/>
  <c r="E33" i="5"/>
  <c r="F33" i="5"/>
  <c r="H33" i="5"/>
  <c r="C34" i="5"/>
  <c r="D34" i="5"/>
  <c r="E34" i="5"/>
  <c r="F34" i="5"/>
  <c r="H34" i="5"/>
  <c r="C35" i="5"/>
  <c r="D35" i="5"/>
  <c r="E35" i="5"/>
  <c r="F35" i="5"/>
  <c r="H35" i="5"/>
  <c r="C36" i="5"/>
  <c r="D36" i="5"/>
  <c r="E36" i="5"/>
  <c r="F36" i="5"/>
  <c r="H36" i="5"/>
  <c r="C37" i="5"/>
  <c r="D37" i="5"/>
  <c r="E37" i="5"/>
  <c r="F37" i="5"/>
  <c r="H37" i="5"/>
  <c r="C38" i="5"/>
  <c r="D38" i="5"/>
  <c r="E38" i="5"/>
  <c r="F38" i="5"/>
  <c r="H38" i="5"/>
  <c r="C39" i="5"/>
  <c r="D39" i="5"/>
  <c r="E39" i="5"/>
  <c r="F39" i="5"/>
  <c r="H39" i="5"/>
  <c r="C40" i="5"/>
  <c r="D40" i="5"/>
  <c r="E40" i="5"/>
  <c r="F40" i="5"/>
  <c r="H40" i="5"/>
  <c r="C41" i="5"/>
  <c r="D41" i="5"/>
  <c r="E41" i="5"/>
  <c r="F41" i="5"/>
  <c r="H41" i="5"/>
  <c r="C42" i="5"/>
  <c r="D42" i="5"/>
  <c r="E42" i="5"/>
  <c r="F42" i="5"/>
  <c r="H42" i="5"/>
  <c r="C43" i="5"/>
  <c r="D43" i="5"/>
  <c r="E43" i="5"/>
  <c r="F43" i="5"/>
  <c r="H43" i="5"/>
  <c r="C44" i="5"/>
  <c r="D44" i="5"/>
  <c r="E44" i="5"/>
  <c r="F44" i="5"/>
  <c r="H44" i="5"/>
  <c r="C45" i="5"/>
  <c r="D45" i="5"/>
  <c r="E45" i="5"/>
  <c r="F45" i="5"/>
  <c r="H45" i="5"/>
  <c r="C46" i="5"/>
  <c r="D46" i="5"/>
  <c r="E46" i="5"/>
  <c r="F46" i="5"/>
  <c r="H46" i="5"/>
  <c r="C47" i="5"/>
  <c r="D47" i="5"/>
  <c r="E47" i="5"/>
  <c r="F47" i="5"/>
  <c r="H47" i="5"/>
  <c r="C48" i="5"/>
  <c r="D48" i="5"/>
  <c r="E48" i="5"/>
  <c r="F48" i="5"/>
  <c r="H48" i="5"/>
  <c r="C49" i="5"/>
  <c r="D49" i="5"/>
  <c r="E49" i="5"/>
  <c r="F49" i="5"/>
  <c r="H49" i="5"/>
  <c r="C50" i="5"/>
  <c r="D50" i="5"/>
  <c r="E50" i="5"/>
  <c r="F50" i="5"/>
  <c r="H50" i="5"/>
  <c r="C51" i="5"/>
  <c r="D51" i="5"/>
  <c r="E51" i="5"/>
  <c r="F51" i="5"/>
  <c r="H51" i="5"/>
  <c r="C52" i="5"/>
  <c r="D52" i="5"/>
  <c r="E52" i="5"/>
  <c r="F52" i="5"/>
  <c r="H52" i="5"/>
  <c r="C53" i="5"/>
  <c r="D53" i="5"/>
  <c r="E53" i="5"/>
  <c r="F53" i="5"/>
  <c r="H53" i="5"/>
  <c r="C54" i="5"/>
  <c r="D54" i="5"/>
  <c r="E54" i="5"/>
  <c r="F54" i="5"/>
  <c r="H54" i="5"/>
  <c r="C55" i="5"/>
  <c r="D55" i="5"/>
  <c r="E55" i="5"/>
  <c r="F55" i="5"/>
  <c r="H55" i="5"/>
  <c r="C56" i="5"/>
  <c r="D56" i="5"/>
  <c r="E56" i="5"/>
  <c r="F56" i="5"/>
  <c r="H56" i="5"/>
  <c r="C57" i="5"/>
  <c r="D57" i="5"/>
  <c r="E57" i="5"/>
  <c r="F57" i="5"/>
  <c r="H57" i="5"/>
  <c r="C58" i="5"/>
  <c r="D58" i="5"/>
  <c r="E58" i="5"/>
  <c r="F58" i="5"/>
  <c r="H58" i="5"/>
  <c r="C59" i="5"/>
  <c r="D59" i="5"/>
  <c r="E59" i="5"/>
  <c r="F59" i="5"/>
  <c r="H59" i="5"/>
  <c r="C60" i="5"/>
  <c r="D60" i="5"/>
  <c r="E60" i="5"/>
  <c r="F60" i="5"/>
  <c r="H60" i="5"/>
  <c r="C61" i="5"/>
  <c r="D61" i="5"/>
  <c r="E61" i="5"/>
  <c r="F61" i="5"/>
  <c r="H61" i="5"/>
  <c r="C62" i="5"/>
  <c r="D62" i="5"/>
  <c r="E62" i="5"/>
  <c r="F62" i="5"/>
  <c r="H62" i="5"/>
  <c r="C63" i="5"/>
  <c r="D63" i="5"/>
  <c r="E63" i="5"/>
  <c r="F63" i="5"/>
  <c r="H63" i="5"/>
  <c r="C64" i="5"/>
  <c r="D64" i="5"/>
  <c r="E64" i="5"/>
  <c r="F64" i="5"/>
  <c r="H64" i="5"/>
  <c r="C65" i="5"/>
  <c r="D65" i="5"/>
  <c r="E65" i="5"/>
  <c r="F65" i="5"/>
  <c r="H65" i="5"/>
  <c r="C66" i="5"/>
  <c r="D66" i="5"/>
  <c r="E66" i="5"/>
  <c r="F66" i="5"/>
  <c r="H66" i="5"/>
  <c r="C67" i="5"/>
  <c r="D67" i="5"/>
  <c r="E67" i="5"/>
  <c r="F67" i="5"/>
  <c r="H67" i="5"/>
  <c r="C68" i="5"/>
  <c r="D68" i="5"/>
  <c r="E68" i="5"/>
  <c r="F68" i="5"/>
  <c r="H68" i="5"/>
  <c r="C69" i="5"/>
  <c r="D69" i="5"/>
  <c r="E69" i="5"/>
  <c r="F69" i="5"/>
  <c r="H69" i="5"/>
  <c r="C70" i="5"/>
  <c r="D70" i="5"/>
  <c r="E70" i="5"/>
  <c r="F70" i="5"/>
  <c r="H70" i="5"/>
  <c r="C71" i="5"/>
  <c r="D71" i="5"/>
  <c r="E71" i="5"/>
  <c r="F71" i="5"/>
  <c r="H71" i="5"/>
  <c r="C72" i="5"/>
  <c r="D72" i="5"/>
  <c r="E72" i="5"/>
  <c r="F72" i="5"/>
  <c r="H72" i="5"/>
  <c r="C73" i="5"/>
  <c r="D73" i="5"/>
  <c r="E73" i="5"/>
  <c r="F73" i="5"/>
  <c r="H73" i="5"/>
  <c r="C74" i="5"/>
  <c r="D74" i="5"/>
  <c r="E74" i="5"/>
  <c r="F74" i="5"/>
  <c r="H74" i="5"/>
  <c r="C75" i="5"/>
  <c r="D75" i="5"/>
  <c r="E75" i="5"/>
  <c r="F75" i="5"/>
  <c r="H75" i="5"/>
  <c r="C76" i="5"/>
  <c r="D76" i="5"/>
  <c r="E76" i="5"/>
  <c r="F76" i="5"/>
  <c r="H76" i="5"/>
  <c r="C77" i="5"/>
  <c r="D77" i="5"/>
  <c r="E77" i="5"/>
  <c r="F77" i="5"/>
  <c r="H77" i="5"/>
  <c r="C78" i="5"/>
  <c r="D78" i="5"/>
  <c r="E78" i="5"/>
  <c r="F78" i="5"/>
  <c r="H78" i="5"/>
  <c r="C79" i="5"/>
  <c r="D79" i="5"/>
  <c r="E79" i="5"/>
  <c r="F79" i="5"/>
  <c r="H79" i="5"/>
  <c r="C80" i="5"/>
  <c r="D80" i="5"/>
  <c r="E80" i="5"/>
  <c r="F80" i="5"/>
  <c r="H80" i="5"/>
  <c r="C81" i="5"/>
  <c r="D81" i="5"/>
  <c r="E81" i="5"/>
  <c r="F81" i="5"/>
  <c r="H81" i="5"/>
  <c r="C82" i="5"/>
  <c r="D82" i="5"/>
  <c r="E82" i="5"/>
  <c r="F82" i="5"/>
  <c r="H82" i="5"/>
  <c r="C83" i="5"/>
  <c r="D83" i="5"/>
  <c r="E83" i="5"/>
  <c r="F83" i="5"/>
  <c r="H83" i="5"/>
  <c r="C84" i="5"/>
  <c r="D84" i="5"/>
  <c r="E84" i="5"/>
  <c r="F84" i="5"/>
  <c r="H84" i="5"/>
  <c r="C85" i="5"/>
  <c r="D85" i="5"/>
  <c r="E85" i="5"/>
  <c r="F85" i="5"/>
  <c r="H85" i="5"/>
  <c r="C86" i="5"/>
  <c r="D86" i="5"/>
  <c r="E86" i="5"/>
  <c r="F86" i="5"/>
  <c r="H86" i="5"/>
  <c r="C87" i="5"/>
  <c r="D87" i="5"/>
  <c r="E87" i="5"/>
  <c r="F87" i="5"/>
  <c r="H87" i="5"/>
  <c r="C88" i="5"/>
  <c r="D88" i="5"/>
  <c r="E88" i="5"/>
  <c r="F88" i="5"/>
  <c r="H88" i="5"/>
  <c r="C89" i="5"/>
  <c r="D89" i="5"/>
  <c r="E89" i="5"/>
  <c r="F89" i="5"/>
  <c r="H89" i="5"/>
  <c r="C90" i="5"/>
  <c r="D90" i="5"/>
  <c r="E90" i="5"/>
  <c r="F90" i="5"/>
  <c r="H90" i="5"/>
  <c r="C91" i="5"/>
  <c r="D91" i="5"/>
  <c r="E91" i="5"/>
  <c r="F91" i="5"/>
  <c r="H91" i="5"/>
  <c r="C92" i="5"/>
  <c r="D92" i="5"/>
  <c r="E92" i="5"/>
  <c r="F92" i="5"/>
  <c r="H92" i="5"/>
  <c r="C93" i="5"/>
  <c r="D93" i="5"/>
  <c r="E93" i="5"/>
  <c r="F93" i="5"/>
  <c r="H93" i="5"/>
  <c r="C94" i="5"/>
  <c r="D94" i="5"/>
  <c r="E94" i="5"/>
  <c r="F94" i="5"/>
  <c r="H94" i="5"/>
  <c r="C95" i="5"/>
  <c r="D95" i="5"/>
  <c r="E95" i="5"/>
  <c r="F95" i="5"/>
  <c r="H95" i="5"/>
  <c r="C96" i="5"/>
  <c r="D96" i="5"/>
  <c r="E96" i="5"/>
  <c r="F96" i="5"/>
  <c r="H96" i="5"/>
  <c r="C97" i="5"/>
  <c r="D97" i="5"/>
  <c r="E97" i="5"/>
  <c r="F97" i="5"/>
  <c r="H97" i="5"/>
  <c r="C98" i="5"/>
  <c r="D98" i="5"/>
  <c r="E98" i="5"/>
  <c r="F98" i="5"/>
  <c r="H98" i="5"/>
  <c r="C99" i="5"/>
  <c r="D99" i="5"/>
  <c r="E99" i="5"/>
  <c r="F99" i="5"/>
  <c r="H99" i="5"/>
  <c r="C100" i="5"/>
  <c r="D100" i="5"/>
  <c r="E100" i="5"/>
  <c r="F100" i="5"/>
  <c r="H100" i="5"/>
  <c r="C101" i="5"/>
  <c r="D101" i="5"/>
  <c r="E101" i="5"/>
  <c r="F101" i="5"/>
  <c r="H101" i="5"/>
  <c r="C102" i="5"/>
  <c r="D102" i="5"/>
  <c r="E102" i="5"/>
  <c r="F102" i="5"/>
  <c r="H102" i="5"/>
  <c r="C103" i="5"/>
  <c r="D103" i="5"/>
  <c r="E103" i="5"/>
  <c r="F103" i="5"/>
  <c r="H103" i="5"/>
  <c r="C104" i="5"/>
  <c r="D104" i="5"/>
  <c r="E104" i="5"/>
  <c r="F104" i="5"/>
  <c r="H104" i="5"/>
  <c r="C105" i="5"/>
  <c r="D105" i="5"/>
  <c r="E105" i="5"/>
  <c r="F105" i="5"/>
  <c r="H105" i="5"/>
  <c r="C106" i="5"/>
  <c r="D106" i="5"/>
  <c r="E106" i="5"/>
  <c r="F106" i="5"/>
  <c r="H106" i="5"/>
  <c r="C107" i="5"/>
  <c r="D107" i="5"/>
  <c r="E107" i="5"/>
  <c r="F107" i="5"/>
  <c r="H107" i="5"/>
  <c r="F16" i="5"/>
  <c r="E16" i="5"/>
  <c r="D16" i="5"/>
  <c r="H16" i="5"/>
  <c r="C3" i="3"/>
  <c r="D3" i="3"/>
  <c r="C4" i="3"/>
  <c r="D4" i="3"/>
  <c r="C5" i="3"/>
  <c r="D5" i="3"/>
  <c r="D2" i="3"/>
  <c r="C2" i="3"/>
  <c r="D2" i="2"/>
  <c r="C2" i="2"/>
  <c r="B2" i="2"/>
  <c r="A2" i="2" s="1"/>
  <c r="J201" i="8" l="1"/>
  <c r="E204" i="8"/>
  <c r="H205" i="8"/>
  <c r="N206" i="8"/>
  <c r="E208" i="8"/>
  <c r="G209" i="8"/>
  <c r="I203" i="8"/>
  <c r="N203" i="8"/>
  <c r="C209" i="8"/>
  <c r="E205" i="8"/>
  <c r="I206" i="8"/>
  <c r="J206" i="8"/>
  <c r="R202" i="8"/>
  <c r="F204" i="8"/>
  <c r="I205" i="8"/>
  <c r="R206" i="8"/>
  <c r="F208" i="8"/>
  <c r="H209" i="8"/>
  <c r="C203" i="8"/>
  <c r="J205" i="8"/>
  <c r="I207" i="8"/>
  <c r="N208" i="8"/>
  <c r="F201" i="8"/>
  <c r="R203" i="8"/>
  <c r="J202" i="8"/>
  <c r="N202" i="8"/>
  <c r="N201" i="8"/>
  <c r="G204" i="8"/>
  <c r="C207" i="8"/>
  <c r="G208" i="8"/>
  <c r="I209" i="8"/>
  <c r="F202" i="8"/>
  <c r="H202" i="8"/>
  <c r="G201" i="8"/>
  <c r="C208" i="8"/>
  <c r="G205" i="8"/>
  <c r="D203" i="8"/>
  <c r="H204" i="8"/>
  <c r="D207" i="8"/>
  <c r="H208" i="8"/>
  <c r="J209" i="8"/>
  <c r="F203" i="8"/>
  <c r="R205" i="8"/>
  <c r="F207" i="8"/>
  <c r="D202" i="8"/>
  <c r="C206" i="8"/>
  <c r="G207" i="8"/>
  <c r="C201" i="8"/>
  <c r="H207" i="8"/>
  <c r="R209" i="8"/>
  <c r="E206" i="8"/>
  <c r="E201" i="8"/>
  <c r="J203" i="8"/>
  <c r="F206" i="8"/>
  <c r="R208" i="8"/>
  <c r="D205" i="8"/>
  <c r="N207" i="8"/>
  <c r="I202" i="8"/>
  <c r="H206" i="8"/>
  <c r="R207" i="8"/>
  <c r="D209" i="8"/>
  <c r="H201" i="8"/>
  <c r="F205" i="8"/>
  <c r="E209" i="8"/>
  <c r="I201" i="8"/>
  <c r="D204" i="8"/>
  <c r="D208" i="8"/>
  <c r="F209" i="8"/>
  <c r="R201" i="8"/>
  <c r="E203" i="8"/>
  <c r="I204" i="8"/>
  <c r="N205" i="8"/>
  <c r="E207" i="8"/>
  <c r="I208" i="8"/>
  <c r="N209" i="8"/>
  <c r="C202" i="8"/>
  <c r="J204" i="8"/>
  <c r="J208" i="8"/>
  <c r="G203" i="8"/>
  <c r="N204" i="8"/>
  <c r="E202" i="8"/>
  <c r="H203" i="8"/>
  <c r="D206" i="8"/>
  <c r="R204" i="8"/>
  <c r="G202" i="8"/>
  <c r="C205" i="8"/>
  <c r="J207" i="8"/>
  <c r="G206" i="8"/>
  <c r="C204" i="8"/>
  <c r="D201" i="8"/>
  <c r="B11" i="10"/>
  <c r="B10" i="10"/>
  <c r="B9" i="10"/>
  <c r="B8" i="10"/>
  <c r="B7" i="10"/>
  <c r="AN18" i="5"/>
  <c r="C11" i="13" s="1"/>
  <c r="E11" i="13" s="1"/>
  <c r="B6" i="10"/>
  <c r="B5" i="10"/>
  <c r="B4" i="10"/>
  <c r="B18" i="8"/>
  <c r="C18" i="8" s="1"/>
  <c r="AK18" i="8" s="1"/>
  <c r="E20" i="13"/>
  <c r="Z10" i="5"/>
  <c r="A2" i="10"/>
  <c r="B2" i="10" s="1"/>
  <c r="B3" i="10"/>
  <c r="AJ10" i="7"/>
  <c r="AF13" i="5"/>
  <c r="AE13" i="5"/>
  <c r="AE31" i="5"/>
  <c r="AE27" i="5"/>
  <c r="AE23" i="5"/>
  <c r="AE19" i="5"/>
  <c r="AF19" i="5"/>
  <c r="AE15" i="5"/>
  <c r="AF15" i="5"/>
  <c r="AE32" i="5"/>
  <c r="AE28" i="5"/>
  <c r="AE24" i="5"/>
  <c r="AE20" i="5"/>
  <c r="AE16" i="5"/>
  <c r="AE29" i="5"/>
  <c r="AE25" i="5"/>
  <c r="AE21" i="5"/>
  <c r="AF17" i="5"/>
  <c r="AE17" i="5"/>
  <c r="AE30" i="5"/>
  <c r="AE26" i="5"/>
  <c r="AE22" i="5"/>
  <c r="AE18" i="5"/>
  <c r="AF18" i="5"/>
  <c r="AF14" i="5"/>
  <c r="AE14" i="5"/>
  <c r="E17" i="13"/>
  <c r="AB10" i="7"/>
  <c r="A11" i="7"/>
  <c r="E1" i="8"/>
  <c r="F1" i="8" s="1"/>
  <c r="U10" i="8"/>
  <c r="X10" i="5"/>
  <c r="C9" i="13" s="1"/>
  <c r="E9" i="13" s="1"/>
  <c r="AC10" i="7"/>
  <c r="C15" i="13" s="1"/>
  <c r="E15" i="13" s="1"/>
  <c r="Y10" i="5"/>
  <c r="C8" i="13" s="1"/>
  <c r="E8" i="13" s="1"/>
  <c r="P13" i="8"/>
  <c r="T11" i="8"/>
  <c r="U11" i="8" s="1"/>
  <c r="AI12" i="7"/>
  <c r="AI10" i="7" s="1"/>
  <c r="C21" i="13" s="1"/>
  <c r="E21" i="13" s="1"/>
  <c r="AT204" i="8" l="1"/>
  <c r="J188" i="9" s="1"/>
  <c r="O204" i="8"/>
  <c r="P204" i="8" s="1"/>
  <c r="Q204" i="8" s="1"/>
  <c r="K209" i="8"/>
  <c r="L209" i="8" s="1"/>
  <c r="M209" i="8" s="1"/>
  <c r="AS209" i="8"/>
  <c r="I193" i="9" s="1"/>
  <c r="AS206" i="8"/>
  <c r="I190" i="9" s="1"/>
  <c r="K206" i="8"/>
  <c r="L206" i="8" s="1"/>
  <c r="M206" i="8" s="1"/>
  <c r="K203" i="8"/>
  <c r="L203" i="8" s="1"/>
  <c r="M203" i="8" s="1"/>
  <c r="AS203" i="8"/>
  <c r="I187" i="9" s="1"/>
  <c r="AS208" i="8"/>
  <c r="I192" i="9" s="1"/>
  <c r="K208" i="8"/>
  <c r="L208" i="8" s="1"/>
  <c r="M208" i="8" s="1"/>
  <c r="AT203" i="8"/>
  <c r="J187" i="9" s="1"/>
  <c r="O203" i="8"/>
  <c r="P203" i="8" s="1"/>
  <c r="Q203" i="8" s="1"/>
  <c r="K204" i="8"/>
  <c r="L204" i="8" s="1"/>
  <c r="M204" i="8" s="1"/>
  <c r="AS204" i="8"/>
  <c r="I188" i="9" s="1"/>
  <c r="AP208" i="8"/>
  <c r="F192" i="9" s="1"/>
  <c r="AR208" i="8"/>
  <c r="H192" i="9" s="1"/>
  <c r="AQ208" i="8"/>
  <c r="G192" i="9" s="1"/>
  <c r="AO208" i="8"/>
  <c r="E192" i="9" s="1"/>
  <c r="AN208" i="8"/>
  <c r="D192" i="9" s="1"/>
  <c r="AK208" i="8"/>
  <c r="AM208" i="8"/>
  <c r="C192" i="9" s="1"/>
  <c r="AT201" i="8"/>
  <c r="J185" i="9" s="1"/>
  <c r="O201" i="8"/>
  <c r="P201" i="8" s="1"/>
  <c r="Q201" i="8" s="1"/>
  <c r="K193" i="9"/>
  <c r="AU209" i="8"/>
  <c r="AK202" i="8"/>
  <c r="AP202" i="8"/>
  <c r="F186" i="9" s="1"/>
  <c r="AR202" i="8"/>
  <c r="H186" i="9" s="1"/>
  <c r="AN202" i="8"/>
  <c r="D186" i="9" s="1"/>
  <c r="AQ202" i="8"/>
  <c r="G186" i="9" s="1"/>
  <c r="AO202" i="8"/>
  <c r="E186" i="9" s="1"/>
  <c r="AM202" i="8"/>
  <c r="C186" i="9" s="1"/>
  <c r="AN201" i="8"/>
  <c r="D185" i="9" s="1"/>
  <c r="AQ201" i="8"/>
  <c r="G185" i="9" s="1"/>
  <c r="AK201" i="8"/>
  <c r="AM201" i="8"/>
  <c r="C185" i="9" s="1"/>
  <c r="AO201" i="8"/>
  <c r="E185" i="9" s="1"/>
  <c r="AP201" i="8"/>
  <c r="F185" i="9" s="1"/>
  <c r="AR201" i="8"/>
  <c r="H185" i="9" s="1"/>
  <c r="AS205" i="8"/>
  <c r="I189" i="9" s="1"/>
  <c r="K205" i="8"/>
  <c r="L205" i="8" s="1"/>
  <c r="M205" i="8" s="1"/>
  <c r="K186" i="9"/>
  <c r="AU202" i="8"/>
  <c r="AT209" i="8"/>
  <c r="J193" i="9" s="1"/>
  <c r="O209" i="8"/>
  <c r="P209" i="8" s="1"/>
  <c r="Q209" i="8" s="1"/>
  <c r="K188" i="9"/>
  <c r="AU204" i="8"/>
  <c r="AU201" i="8"/>
  <c r="K185" i="9"/>
  <c r="AO209" i="8"/>
  <c r="E193" i="9" s="1"/>
  <c r="AN209" i="8"/>
  <c r="D193" i="9" s="1"/>
  <c r="AQ209" i="8"/>
  <c r="G193" i="9" s="1"/>
  <c r="AM209" i="8"/>
  <c r="C193" i="9" s="1"/>
  <c r="AK209" i="8"/>
  <c r="AR209" i="8"/>
  <c r="H193" i="9" s="1"/>
  <c r="AP209" i="8"/>
  <c r="F193" i="9" s="1"/>
  <c r="AT208" i="8"/>
  <c r="J192" i="9" s="1"/>
  <c r="O208" i="8"/>
  <c r="P208" i="8" s="1"/>
  <c r="Q208" i="8" s="1"/>
  <c r="O206" i="8"/>
  <c r="P206" i="8" s="1"/>
  <c r="Q206" i="8" s="1"/>
  <c r="AT206" i="8"/>
  <c r="J190" i="9" s="1"/>
  <c r="AS207" i="8"/>
  <c r="I191" i="9" s="1"/>
  <c r="K207" i="8"/>
  <c r="L207" i="8" s="1"/>
  <c r="M207" i="8" s="1"/>
  <c r="K191" i="9"/>
  <c r="AU207" i="8"/>
  <c r="AR205" i="8"/>
  <c r="H189" i="9" s="1"/>
  <c r="AQ205" i="8"/>
  <c r="G189" i="9" s="1"/>
  <c r="AK205" i="8"/>
  <c r="AN205" i="8"/>
  <c r="D189" i="9" s="1"/>
  <c r="AM205" i="8"/>
  <c r="C189" i="9" s="1"/>
  <c r="AO205" i="8"/>
  <c r="E189" i="9" s="1"/>
  <c r="AP205" i="8"/>
  <c r="F189" i="9" s="1"/>
  <c r="AU206" i="8"/>
  <c r="K190" i="9"/>
  <c r="AU208" i="8"/>
  <c r="K192" i="9"/>
  <c r="AT202" i="8"/>
  <c r="J186" i="9" s="1"/>
  <c r="O202" i="8"/>
  <c r="P202" i="8" s="1"/>
  <c r="Q202" i="8" s="1"/>
  <c r="K202" i="8"/>
  <c r="L202" i="8" s="1"/>
  <c r="M202" i="8" s="1"/>
  <c r="AS202" i="8"/>
  <c r="I186" i="9" s="1"/>
  <c r="K187" i="9"/>
  <c r="AU203" i="8"/>
  <c r="AO204" i="8"/>
  <c r="E188" i="9" s="1"/>
  <c r="AQ204" i="8"/>
  <c r="G188" i="9" s="1"/>
  <c r="AM204" i="8"/>
  <c r="C188" i="9" s="1"/>
  <c r="AP204" i="8"/>
  <c r="F188" i="9" s="1"/>
  <c r="AN204" i="8"/>
  <c r="D188" i="9" s="1"/>
  <c r="AR204" i="8"/>
  <c r="H188" i="9" s="1"/>
  <c r="AK204" i="8"/>
  <c r="AK203" i="8"/>
  <c r="AQ203" i="8"/>
  <c r="G187" i="9" s="1"/>
  <c r="AP203" i="8"/>
  <c r="F187" i="9" s="1"/>
  <c r="AO203" i="8"/>
  <c r="E187" i="9" s="1"/>
  <c r="AR203" i="8"/>
  <c r="H187" i="9" s="1"/>
  <c r="AM203" i="8"/>
  <c r="C187" i="9" s="1"/>
  <c r="AN203" i="8"/>
  <c r="D187" i="9" s="1"/>
  <c r="AO206" i="8"/>
  <c r="E190" i="9" s="1"/>
  <c r="AM206" i="8"/>
  <c r="C190" i="9" s="1"/>
  <c r="AN206" i="8"/>
  <c r="D190" i="9" s="1"/>
  <c r="AP206" i="8"/>
  <c r="F190" i="9" s="1"/>
  <c r="AK206" i="8"/>
  <c r="AQ206" i="8"/>
  <c r="G190" i="9" s="1"/>
  <c r="AR206" i="8"/>
  <c r="H190" i="9" s="1"/>
  <c r="O205" i="8"/>
  <c r="P205" i="8" s="1"/>
  <c r="Q205" i="8" s="1"/>
  <c r="AT205" i="8"/>
  <c r="J189" i="9" s="1"/>
  <c r="O207" i="8"/>
  <c r="P207" i="8" s="1"/>
  <c r="Q207" i="8" s="1"/>
  <c r="AT207" i="8"/>
  <c r="J191" i="9" s="1"/>
  <c r="K189" i="9"/>
  <c r="AU205" i="8"/>
  <c r="AR207" i="8"/>
  <c r="H191" i="9" s="1"/>
  <c r="AN207" i="8"/>
  <c r="D191" i="9" s="1"/>
  <c r="AM207" i="8"/>
  <c r="C191" i="9" s="1"/>
  <c r="AQ207" i="8"/>
  <c r="G191" i="9" s="1"/>
  <c r="AP207" i="8"/>
  <c r="F191" i="9" s="1"/>
  <c r="AK207" i="8"/>
  <c r="AO207" i="8"/>
  <c r="E191" i="9" s="1"/>
  <c r="AS201" i="8"/>
  <c r="I185" i="9" s="1"/>
  <c r="K201" i="8"/>
  <c r="L201" i="8" s="1"/>
  <c r="M201" i="8" s="1"/>
  <c r="S12" i="8"/>
  <c r="I2" i="2" s="1"/>
  <c r="C10" i="13"/>
  <c r="E10" i="13" s="1"/>
  <c r="D18" i="8"/>
  <c r="B19" i="8"/>
  <c r="AF11" i="5"/>
  <c r="C13" i="13" s="1"/>
  <c r="E13" i="13" s="1"/>
  <c r="Z9" i="5"/>
  <c r="C12" i="13" s="1"/>
  <c r="E12" i="13" s="1"/>
  <c r="C2" i="10"/>
  <c r="AF10" i="5"/>
  <c r="AE12" i="5"/>
  <c r="AE10" i="5" s="1"/>
  <c r="C14" i="13" s="1"/>
  <c r="E14" i="13" s="1"/>
  <c r="C16" i="13"/>
  <c r="E16" i="13" s="1"/>
  <c r="AQ18" i="8"/>
  <c r="G2" i="9" s="1"/>
  <c r="E18" i="8"/>
  <c r="AR18" i="8"/>
  <c r="H2" i="9" s="1"/>
  <c r="AP18" i="8"/>
  <c r="F2" i="9" s="1"/>
  <c r="F18" i="8"/>
  <c r="G1" i="8"/>
  <c r="A2" i="9"/>
  <c r="AF209" i="8" l="1"/>
  <c r="AJ209" i="8"/>
  <c r="AE209" i="8"/>
  <c r="AA209" i="8"/>
  <c r="AC209" i="8"/>
  <c r="AI209" i="8"/>
  <c r="AG209" i="8"/>
  <c r="AH209" i="8"/>
  <c r="AL209" i="8"/>
  <c r="B193" i="9" s="1"/>
  <c r="AB209" i="8"/>
  <c r="A193" i="9"/>
  <c r="AD209" i="8"/>
  <c r="AF202" i="8"/>
  <c r="AH202" i="8"/>
  <c r="AB202" i="8"/>
  <c r="AJ202" i="8"/>
  <c r="AA202" i="8"/>
  <c r="AI202" i="8"/>
  <c r="AD202" i="8"/>
  <c r="AE202" i="8"/>
  <c r="AL202" i="8"/>
  <c r="B186" i="9" s="1"/>
  <c r="AG202" i="8"/>
  <c r="AC202" i="8"/>
  <c r="A186" i="9"/>
  <c r="AD205" i="8"/>
  <c r="AC205" i="8"/>
  <c r="A189" i="9"/>
  <c r="AF205" i="8"/>
  <c r="AG205" i="8"/>
  <c r="AI205" i="8"/>
  <c r="AB205" i="8"/>
  <c r="AJ205" i="8"/>
  <c r="AH205" i="8"/>
  <c r="AL205" i="8"/>
  <c r="B189" i="9" s="1"/>
  <c r="AA205" i="8"/>
  <c r="AE205" i="8"/>
  <c r="A192" i="9"/>
  <c r="AJ208" i="8"/>
  <c r="AB208" i="8"/>
  <c r="AA208" i="8"/>
  <c r="AI208" i="8"/>
  <c r="AH208" i="8"/>
  <c r="AD208" i="8"/>
  <c r="AE208" i="8"/>
  <c r="AF208" i="8"/>
  <c r="AG208" i="8"/>
  <c r="AL208" i="8"/>
  <c r="B192" i="9" s="1"/>
  <c r="AC208" i="8"/>
  <c r="AH201" i="8"/>
  <c r="AG201" i="8"/>
  <c r="AI201" i="8"/>
  <c r="AC201" i="8"/>
  <c r="A185" i="9"/>
  <c r="AB201" i="8"/>
  <c r="AE201" i="8"/>
  <c r="AJ201" i="8"/>
  <c r="AA201" i="8"/>
  <c r="AF201" i="8"/>
  <c r="AD201" i="8"/>
  <c r="AL201" i="8"/>
  <c r="B185" i="9" s="1"/>
  <c r="AG203" i="8"/>
  <c r="AI203" i="8"/>
  <c r="AC203" i="8"/>
  <c r="AH203" i="8"/>
  <c r="AE203" i="8"/>
  <c r="A187" i="9"/>
  <c r="AL203" i="8"/>
  <c r="B187" i="9" s="1"/>
  <c r="AA203" i="8"/>
  <c r="AB203" i="8"/>
  <c r="AF203" i="8"/>
  <c r="AJ203" i="8"/>
  <c r="AD203" i="8"/>
  <c r="AJ204" i="8"/>
  <c r="AF204" i="8"/>
  <c r="AI204" i="8"/>
  <c r="A188" i="9"/>
  <c r="AL204" i="8"/>
  <c r="B188" i="9" s="1"/>
  <c r="AD204" i="8"/>
  <c r="AC204" i="8"/>
  <c r="AE204" i="8"/>
  <c r="AB204" i="8"/>
  <c r="AA204" i="8"/>
  <c r="AG204" i="8"/>
  <c r="AH204" i="8"/>
  <c r="AH207" i="8"/>
  <c r="A191" i="9"/>
  <c r="AL207" i="8"/>
  <c r="B191" i="9" s="1"/>
  <c r="AD207" i="8"/>
  <c r="AF207" i="8"/>
  <c r="AA207" i="8"/>
  <c r="AJ207" i="8"/>
  <c r="AG207" i="8"/>
  <c r="AE207" i="8"/>
  <c r="AI207" i="8"/>
  <c r="AC207" i="8"/>
  <c r="AB207" i="8"/>
  <c r="AD206" i="8"/>
  <c r="AF206" i="8"/>
  <c r="A190" i="9"/>
  <c r="AB206" i="8"/>
  <c r="AG206" i="8"/>
  <c r="AJ206" i="8"/>
  <c r="AC206" i="8"/>
  <c r="AA206" i="8"/>
  <c r="AL206" i="8"/>
  <c r="B190" i="9" s="1"/>
  <c r="AE206" i="8"/>
  <c r="AH206" i="8"/>
  <c r="AI206" i="8"/>
  <c r="U12" i="8"/>
  <c r="C19" i="8"/>
  <c r="AP19" i="8" s="1"/>
  <c r="F3" i="9" s="1"/>
  <c r="D19" i="8"/>
  <c r="E19" i="8"/>
  <c r="B20" i="8"/>
  <c r="F19" i="8"/>
  <c r="H1" i="8"/>
  <c r="G18" i="8"/>
  <c r="AN18" i="8" s="1"/>
  <c r="D2" i="9" s="1"/>
  <c r="G19" i="8"/>
  <c r="S13" i="8" l="1"/>
  <c r="F2" i="2" s="1"/>
  <c r="C20" i="8"/>
  <c r="AP20" i="8" s="1"/>
  <c r="F4" i="9" s="1"/>
  <c r="AK19" i="8"/>
  <c r="AQ19" i="8" s="1"/>
  <c r="G3" i="9" s="1"/>
  <c r="AR19" i="8"/>
  <c r="H3" i="9" s="1"/>
  <c r="AN19" i="8"/>
  <c r="D3" i="9" s="1"/>
  <c r="E20" i="8"/>
  <c r="B21" i="8"/>
  <c r="H20" i="8"/>
  <c r="D20" i="8"/>
  <c r="G20" i="8"/>
  <c r="F20" i="8"/>
  <c r="I1" i="8"/>
  <c r="H18" i="8"/>
  <c r="AM18" i="8" s="1"/>
  <c r="C2" i="9" s="1"/>
  <c r="H19" i="8"/>
  <c r="AM19" i="8" s="1"/>
  <c r="C3" i="9" s="1"/>
  <c r="AR20" i="8" l="1"/>
  <c r="H4" i="9" s="1"/>
  <c r="B22" i="8"/>
  <c r="B23" i="8" s="1"/>
  <c r="F21" i="8"/>
  <c r="G21" i="8"/>
  <c r="A3" i="9"/>
  <c r="AK20" i="8"/>
  <c r="AQ20" i="8" s="1"/>
  <c r="G4" i="9" s="1"/>
  <c r="H21" i="8"/>
  <c r="AN20" i="8"/>
  <c r="D4" i="9" s="1"/>
  <c r="AM20" i="8"/>
  <c r="C4" i="9" s="1"/>
  <c r="D21" i="8"/>
  <c r="C21" i="8"/>
  <c r="AP21" i="8" s="1"/>
  <c r="F5" i="9" s="1"/>
  <c r="E21" i="8"/>
  <c r="I21" i="8"/>
  <c r="I19" i="8"/>
  <c r="AO19" i="8" s="1"/>
  <c r="J1" i="8"/>
  <c r="I18" i="8"/>
  <c r="AO18" i="8" s="1"/>
  <c r="I20" i="8"/>
  <c r="AO20" i="8" s="1"/>
  <c r="E4" i="9" s="1"/>
  <c r="G22" i="8" l="1"/>
  <c r="C22" i="8"/>
  <c r="AP22" i="8" s="1"/>
  <c r="F6" i="9" s="1"/>
  <c r="I22" i="8"/>
  <c r="E22" i="8"/>
  <c r="A4" i="9"/>
  <c r="H22" i="8"/>
  <c r="F22" i="8"/>
  <c r="D22" i="8"/>
  <c r="AK21" i="8"/>
  <c r="AN21" i="8"/>
  <c r="D5" i="9" s="1"/>
  <c r="AR21" i="8"/>
  <c r="H5" i="9" s="1"/>
  <c r="AM21" i="8"/>
  <c r="C5" i="9" s="1"/>
  <c r="AO21" i="8"/>
  <c r="E5" i="9" s="1"/>
  <c r="J18" i="8"/>
  <c r="J19" i="8"/>
  <c r="J20" i="8"/>
  <c r="J21" i="8"/>
  <c r="K21" i="8" s="1"/>
  <c r="J22" i="8"/>
  <c r="J23" i="8"/>
  <c r="E2" i="9"/>
  <c r="AL18" i="8"/>
  <c r="B2" i="9" s="1"/>
  <c r="K1" i="8"/>
  <c r="B24" i="8"/>
  <c r="E23" i="8"/>
  <c r="I23" i="8"/>
  <c r="C23" i="8"/>
  <c r="G23" i="8"/>
  <c r="D23" i="8"/>
  <c r="F23" i="8"/>
  <c r="H23" i="8"/>
  <c r="E3" i="9"/>
  <c r="AL19" i="8"/>
  <c r="B3" i="9" s="1"/>
  <c r="AL20" i="8"/>
  <c r="B4" i="9" s="1"/>
  <c r="K19" i="8" l="1"/>
  <c r="L19" i="8" s="1"/>
  <c r="AK22" i="8"/>
  <c r="A6" i="9" s="1"/>
  <c r="AR22" i="8"/>
  <c r="H6" i="9" s="1"/>
  <c r="AM22" i="8"/>
  <c r="C6" i="9" s="1"/>
  <c r="AO22" i="8"/>
  <c r="E6" i="9" s="1"/>
  <c r="AN22" i="8"/>
  <c r="D6" i="9" s="1"/>
  <c r="A5" i="9"/>
  <c r="AQ21" i="8"/>
  <c r="G5" i="9" s="1"/>
  <c r="K22" i="8"/>
  <c r="K20" i="8"/>
  <c r="K18" i="8"/>
  <c r="L18" i="8" s="1"/>
  <c r="J24" i="8"/>
  <c r="K23" i="8"/>
  <c r="B25" i="8"/>
  <c r="E24" i="8"/>
  <c r="I24" i="8"/>
  <c r="C24" i="8"/>
  <c r="G24" i="8"/>
  <c r="D24" i="8"/>
  <c r="F24" i="8"/>
  <c r="H24" i="8"/>
  <c r="L1" i="8"/>
  <c r="AM23" i="8"/>
  <c r="C7" i="9" s="1"/>
  <c r="AO23" i="8"/>
  <c r="E7" i="9" s="1"/>
  <c r="AP23" i="8"/>
  <c r="F7" i="9" s="1"/>
  <c r="AN23" i="8"/>
  <c r="D7" i="9" s="1"/>
  <c r="AR23" i="8"/>
  <c r="H7" i="9" s="1"/>
  <c r="AK23" i="8"/>
  <c r="L23" i="8" l="1"/>
  <c r="AQ22" i="8"/>
  <c r="G6" i="9" s="1"/>
  <c r="AL21" i="8"/>
  <c r="B5" i="9" s="1"/>
  <c r="L22" i="8"/>
  <c r="AV18" i="8"/>
  <c r="L20" i="8"/>
  <c r="L21" i="8"/>
  <c r="J25" i="8"/>
  <c r="K24" i="8"/>
  <c r="L24" i="8" s="1"/>
  <c r="AQ23" i="8"/>
  <c r="G7" i="9" s="1"/>
  <c r="A7" i="9"/>
  <c r="AR24" i="8"/>
  <c r="H8" i="9" s="1"/>
  <c r="AO24" i="8"/>
  <c r="E8" i="9" s="1"/>
  <c r="AM24" i="8"/>
  <c r="C8" i="9" s="1"/>
  <c r="AN24" i="8"/>
  <c r="D8" i="9" s="1"/>
  <c r="AP24" i="8"/>
  <c r="F8" i="9" s="1"/>
  <c r="AK24" i="8"/>
  <c r="M1" i="8"/>
  <c r="B26" i="8"/>
  <c r="E25" i="8"/>
  <c r="I25" i="8"/>
  <c r="C25" i="8"/>
  <c r="G25" i="8"/>
  <c r="D25" i="8"/>
  <c r="F25" i="8"/>
  <c r="H25" i="8"/>
  <c r="AL22" i="8" l="1"/>
  <c r="B6" i="9" s="1"/>
  <c r="M22" i="8"/>
  <c r="AS22" i="8" s="1"/>
  <c r="M21" i="8"/>
  <c r="AS21" i="8" s="1"/>
  <c r="M23" i="8"/>
  <c r="AS23" i="8" s="1"/>
  <c r="M19" i="8"/>
  <c r="AS19" i="8" s="1"/>
  <c r="M20" i="8"/>
  <c r="AS20" i="8" s="1"/>
  <c r="M24" i="8"/>
  <c r="AS24" i="8" s="1"/>
  <c r="M18" i="8"/>
  <c r="J26" i="8"/>
  <c r="K25" i="8"/>
  <c r="L25" i="8" s="1"/>
  <c r="M25" i="8" s="1"/>
  <c r="AQ24" i="8"/>
  <c r="G8" i="9" s="1"/>
  <c r="AL23" i="8"/>
  <c r="B7" i="9" s="1"/>
  <c r="A8" i="9"/>
  <c r="AO25" i="8"/>
  <c r="E9" i="9" s="1"/>
  <c r="AM25" i="8"/>
  <c r="C9" i="9" s="1"/>
  <c r="AN25" i="8"/>
  <c r="D9" i="9" s="1"/>
  <c r="AP25" i="8"/>
  <c r="F9" i="9" s="1"/>
  <c r="AR25" i="8"/>
  <c r="H9" i="9" s="1"/>
  <c r="AK25" i="8"/>
  <c r="N1" i="8"/>
  <c r="B27" i="8"/>
  <c r="N27" i="8" s="1"/>
  <c r="E26" i="8"/>
  <c r="I26" i="8"/>
  <c r="C26" i="8"/>
  <c r="G26" i="8"/>
  <c r="D26" i="8"/>
  <c r="F26" i="8"/>
  <c r="H26" i="8"/>
  <c r="N19" i="8" l="1"/>
  <c r="N20" i="8"/>
  <c r="N21" i="8"/>
  <c r="N23" i="8"/>
  <c r="N22" i="8"/>
  <c r="N24" i="8"/>
  <c r="N25" i="8"/>
  <c r="N26" i="8"/>
  <c r="O26" i="8" s="1"/>
  <c r="P26" i="8" s="1"/>
  <c r="Q26" i="8" s="1"/>
  <c r="N18" i="8"/>
  <c r="AS25" i="8"/>
  <c r="J27" i="8"/>
  <c r="K26" i="8"/>
  <c r="L26" i="8" s="1"/>
  <c r="M26" i="8" s="1"/>
  <c r="AL24" i="8"/>
  <c r="B8" i="9" s="1"/>
  <c r="AQ25" i="8"/>
  <c r="G9" i="9" s="1"/>
  <c r="AN26" i="8"/>
  <c r="D10" i="9" s="1"/>
  <c r="AP26" i="8"/>
  <c r="F10" i="9" s="1"/>
  <c r="AO26" i="8"/>
  <c r="E10" i="9" s="1"/>
  <c r="AR26" i="8"/>
  <c r="H10" i="9" s="1"/>
  <c r="AM26" i="8"/>
  <c r="C10" i="9" s="1"/>
  <c r="AK26" i="8"/>
  <c r="A9" i="9"/>
  <c r="B28" i="8"/>
  <c r="N28" i="8" s="1"/>
  <c r="E27" i="8"/>
  <c r="I27" i="8"/>
  <c r="C27" i="8"/>
  <c r="G27" i="8"/>
  <c r="D27" i="8"/>
  <c r="F27" i="8"/>
  <c r="H27" i="8"/>
  <c r="O1" i="8"/>
  <c r="AT26" i="8" l="1"/>
  <c r="J10" i="9" s="1"/>
  <c r="O25" i="8"/>
  <c r="P25" i="8" s="1"/>
  <c r="Q25" i="8" s="1"/>
  <c r="O21" i="8"/>
  <c r="O24" i="8"/>
  <c r="P24" i="8" s="1"/>
  <c r="Q24" i="8" s="1"/>
  <c r="O20" i="8"/>
  <c r="P20" i="8" s="1"/>
  <c r="O23" i="8"/>
  <c r="P23" i="8" s="1"/>
  <c r="Q23" i="8" s="1"/>
  <c r="O19" i="8"/>
  <c r="P19" i="8" s="1"/>
  <c r="Q19" i="8" s="1"/>
  <c r="O22" i="8"/>
  <c r="P22" i="8" s="1"/>
  <c r="Q22" i="8" s="1"/>
  <c r="O18" i="8"/>
  <c r="P18" i="8" s="1"/>
  <c r="AS26" i="8"/>
  <c r="K27" i="8"/>
  <c r="L27" i="8" s="1"/>
  <c r="M27" i="8" s="1"/>
  <c r="J28" i="8"/>
  <c r="O27" i="8"/>
  <c r="P27" i="8" s="1"/>
  <c r="Q27" i="8" s="1"/>
  <c r="AL25" i="8"/>
  <c r="B9" i="9" s="1"/>
  <c r="AQ26" i="8"/>
  <c r="G10" i="9" s="1"/>
  <c r="P1" i="8"/>
  <c r="AM27" i="8"/>
  <c r="C11" i="9" s="1"/>
  <c r="AO27" i="8"/>
  <c r="E11" i="9" s="1"/>
  <c r="AP27" i="8"/>
  <c r="F11" i="9" s="1"/>
  <c r="AN27" i="8"/>
  <c r="D11" i="9" s="1"/>
  <c r="AR27" i="8"/>
  <c r="H11" i="9" s="1"/>
  <c r="AK27" i="8"/>
  <c r="B29" i="8"/>
  <c r="N29" i="8" s="1"/>
  <c r="E28" i="8"/>
  <c r="I28" i="8"/>
  <c r="I3" i="9"/>
  <c r="C28" i="8"/>
  <c r="G28" i="8"/>
  <c r="D28" i="8"/>
  <c r="F28" i="8"/>
  <c r="H28" i="8"/>
  <c r="A10" i="9"/>
  <c r="AT23" i="8" l="1"/>
  <c r="J7" i="9" s="1"/>
  <c r="AT27" i="8"/>
  <c r="J11" i="9" s="1"/>
  <c r="AT25" i="8"/>
  <c r="J9" i="9" s="1"/>
  <c r="AT24" i="8"/>
  <c r="J8" i="9" s="1"/>
  <c r="AT22" i="8"/>
  <c r="J6" i="9" s="1"/>
  <c r="AT19" i="8"/>
  <c r="J3" i="9" s="1"/>
  <c r="P21" i="8"/>
  <c r="O28" i="8"/>
  <c r="P28" i="8" s="1"/>
  <c r="Q28" i="8" s="1"/>
  <c r="J29" i="8"/>
  <c r="AS27" i="8"/>
  <c r="K28" i="8"/>
  <c r="L28" i="8" s="1"/>
  <c r="M28" i="8" s="1"/>
  <c r="AL26" i="8"/>
  <c r="B10" i="9" s="1"/>
  <c r="AQ27" i="8"/>
  <c r="G11" i="9" s="1"/>
  <c r="A11" i="9"/>
  <c r="AM28" i="8"/>
  <c r="C12" i="9" s="1"/>
  <c r="AR28" i="8"/>
  <c r="H12" i="9" s="1"/>
  <c r="AN28" i="8"/>
  <c r="D12" i="9" s="1"/>
  <c r="AO28" i="8"/>
  <c r="E12" i="9" s="1"/>
  <c r="AP28" i="8"/>
  <c r="F12" i="9" s="1"/>
  <c r="AK28" i="8"/>
  <c r="B30" i="8"/>
  <c r="N30" i="8" s="1"/>
  <c r="E29" i="8"/>
  <c r="I29" i="8"/>
  <c r="I4" i="9"/>
  <c r="C29" i="8"/>
  <c r="G29" i="8"/>
  <c r="D29" i="8"/>
  <c r="F29" i="8"/>
  <c r="H29" i="8"/>
  <c r="Q1" i="8"/>
  <c r="Q18" i="8" s="1"/>
  <c r="AT18" i="8" s="1"/>
  <c r="J2" i="9" s="1"/>
  <c r="Q20" i="8" l="1"/>
  <c r="AT20" i="8" s="1"/>
  <c r="J4" i="9" s="1"/>
  <c r="AT28" i="8"/>
  <c r="J12" i="9" s="1"/>
  <c r="AS28" i="8"/>
  <c r="Q21" i="8"/>
  <c r="AT21" i="8" s="1"/>
  <c r="J5" i="9" s="1"/>
  <c r="O29" i="8"/>
  <c r="P29" i="8" s="1"/>
  <c r="Q29" i="8" s="1"/>
  <c r="K29" i="8"/>
  <c r="L29" i="8" s="1"/>
  <c r="M29" i="8" s="1"/>
  <c r="J30" i="8"/>
  <c r="I5" i="9"/>
  <c r="AQ28" i="8"/>
  <c r="G12" i="9" s="1"/>
  <c r="AL27" i="8"/>
  <c r="B11" i="9" s="1"/>
  <c r="R1" i="8"/>
  <c r="AO29" i="8"/>
  <c r="E13" i="9" s="1"/>
  <c r="AM29" i="8"/>
  <c r="C13" i="9" s="1"/>
  <c r="AR29" i="8"/>
  <c r="H13" i="9" s="1"/>
  <c r="AN29" i="8"/>
  <c r="D13" i="9" s="1"/>
  <c r="AP29" i="8"/>
  <c r="F13" i="9" s="1"/>
  <c r="AK29" i="8"/>
  <c r="B31" i="8"/>
  <c r="N31" i="8" s="1"/>
  <c r="E30" i="8"/>
  <c r="I30" i="8"/>
  <c r="C30" i="8"/>
  <c r="G30" i="8"/>
  <c r="D30" i="8"/>
  <c r="F30" i="8"/>
  <c r="H30" i="8"/>
  <c r="A12" i="9"/>
  <c r="AT29" i="8" l="1"/>
  <c r="J13" i="9" s="1"/>
  <c r="AS29" i="8"/>
  <c r="R18" i="8"/>
  <c r="R19" i="8"/>
  <c r="AU19" i="8" s="1"/>
  <c r="R20" i="8"/>
  <c r="AU20" i="8" s="1"/>
  <c r="R21" i="8"/>
  <c r="AU21" i="8" s="1"/>
  <c r="R22" i="8"/>
  <c r="AU22" i="8" s="1"/>
  <c r="R23" i="8"/>
  <c r="AU23" i="8" s="1"/>
  <c r="R24" i="8"/>
  <c r="AU24" i="8" s="1"/>
  <c r="R25" i="8"/>
  <c r="AU25" i="8" s="1"/>
  <c r="R26" i="8"/>
  <c r="AU26" i="8" s="1"/>
  <c r="R27" i="8"/>
  <c r="AU27" i="8" s="1"/>
  <c r="R28" i="8"/>
  <c r="AU28" i="8" s="1"/>
  <c r="R29" i="8"/>
  <c r="AU29" i="8" s="1"/>
  <c r="R30" i="8"/>
  <c r="AU30" i="8" s="1"/>
  <c r="O30" i="8"/>
  <c r="P30" i="8" s="1"/>
  <c r="Q30" i="8" s="1"/>
  <c r="AT30" i="8"/>
  <c r="J14" i="9" s="1"/>
  <c r="K30" i="8"/>
  <c r="L30" i="8" s="1"/>
  <c r="M30" i="8" s="1"/>
  <c r="R31" i="8"/>
  <c r="AU31" i="8" s="1"/>
  <c r="J31" i="8"/>
  <c r="AL28" i="8"/>
  <c r="B12" i="9" s="1"/>
  <c r="AQ29" i="8"/>
  <c r="G13" i="9" s="1"/>
  <c r="AO30" i="8"/>
  <c r="E14" i="9" s="1"/>
  <c r="AN30" i="8"/>
  <c r="D14" i="9" s="1"/>
  <c r="AM30" i="8"/>
  <c r="C14" i="9" s="1"/>
  <c r="AP30" i="8"/>
  <c r="F14" i="9" s="1"/>
  <c r="AR30" i="8"/>
  <c r="H14" i="9" s="1"/>
  <c r="AK30" i="8"/>
  <c r="A13" i="9"/>
  <c r="B32" i="8"/>
  <c r="N32" i="8" s="1"/>
  <c r="E31" i="8"/>
  <c r="I31" i="8"/>
  <c r="I6" i="9"/>
  <c r="C31" i="8"/>
  <c r="G31" i="8"/>
  <c r="D31" i="8"/>
  <c r="F31" i="8"/>
  <c r="H31" i="8"/>
  <c r="S1" i="8"/>
  <c r="T1" i="8" s="1"/>
  <c r="U1" i="8" s="1"/>
  <c r="V1" i="8" s="1"/>
  <c r="AS30" i="8" l="1"/>
  <c r="R32" i="8"/>
  <c r="AU32" i="8" s="1"/>
  <c r="J32" i="8"/>
  <c r="O31" i="8"/>
  <c r="P31" i="8" s="1"/>
  <c r="Q31" i="8" s="1"/>
  <c r="K15" i="9"/>
  <c r="K31" i="8"/>
  <c r="L31" i="8" s="1"/>
  <c r="M31" i="8" s="1"/>
  <c r="AL29" i="8"/>
  <c r="B13" i="9" s="1"/>
  <c r="K12" i="9"/>
  <c r="K4" i="9"/>
  <c r="K11" i="9"/>
  <c r="K8" i="9"/>
  <c r="K3" i="9"/>
  <c r="K14" i="9"/>
  <c r="K10" i="9"/>
  <c r="K6" i="9"/>
  <c r="K2" i="9"/>
  <c r="AU18" i="8"/>
  <c r="K7" i="9"/>
  <c r="K13" i="9"/>
  <c r="K9" i="9"/>
  <c r="K5" i="9"/>
  <c r="AQ30" i="8"/>
  <c r="G14" i="9" s="1"/>
  <c r="AM31" i="8"/>
  <c r="C15" i="9" s="1"/>
  <c r="AO31" i="8"/>
  <c r="E15" i="9" s="1"/>
  <c r="AP31" i="8"/>
  <c r="F15" i="9" s="1"/>
  <c r="AR31" i="8"/>
  <c r="H15" i="9" s="1"/>
  <c r="AN31" i="8"/>
  <c r="D15" i="9" s="1"/>
  <c r="AK31" i="8"/>
  <c r="B33" i="8"/>
  <c r="N33" i="8" s="1"/>
  <c r="E32" i="8"/>
  <c r="I32" i="8"/>
  <c r="I7" i="9"/>
  <c r="C32" i="8"/>
  <c r="G32" i="8"/>
  <c r="D32" i="8"/>
  <c r="F32" i="8"/>
  <c r="H32" i="8"/>
  <c r="A14" i="9"/>
  <c r="AD30" i="8" l="1"/>
  <c r="AA30" i="8"/>
  <c r="AE30" i="8"/>
  <c r="AA19" i="8"/>
  <c r="AJ19" i="8"/>
  <c r="AC19" i="8"/>
  <c r="AE19" i="8"/>
  <c r="AF19" i="8"/>
  <c r="AG19" i="8"/>
  <c r="AH19" i="8"/>
  <c r="AB19" i="8"/>
  <c r="AI19" i="8"/>
  <c r="AD19" i="8"/>
  <c r="AD20" i="8"/>
  <c r="AE20" i="8"/>
  <c r="AF20" i="8"/>
  <c r="AB20" i="8"/>
  <c r="AC20" i="8"/>
  <c r="AG20" i="8"/>
  <c r="AH20" i="8"/>
  <c r="AI20" i="8"/>
  <c r="AJ20" i="8"/>
  <c r="AA20" i="8"/>
  <c r="AA22" i="8"/>
  <c r="AC21" i="8"/>
  <c r="AB22" i="8"/>
  <c r="AG21" i="8"/>
  <c r="AC22" i="8"/>
  <c r="AA21" i="8"/>
  <c r="AD22" i="8"/>
  <c r="AD21" i="8"/>
  <c r="AE22" i="8"/>
  <c r="AF21" i="8"/>
  <c r="AI22" i="8"/>
  <c r="AE21" i="8"/>
  <c r="AH22" i="8"/>
  <c r="AJ22" i="8"/>
  <c r="AB21" i="8"/>
  <c r="AF22" i="8"/>
  <c r="AG22" i="8"/>
  <c r="AH21" i="8"/>
  <c r="AJ21" i="8"/>
  <c r="AI21" i="8"/>
  <c r="AB23" i="8"/>
  <c r="AE23" i="8"/>
  <c r="AF23" i="8"/>
  <c r="AI23" i="8"/>
  <c r="AJ23" i="8"/>
  <c r="AA23" i="8"/>
  <c r="AC23" i="8"/>
  <c r="AD23" i="8"/>
  <c r="AG23" i="8"/>
  <c r="AH23" i="8"/>
  <c r="AF24" i="8"/>
  <c r="AJ24" i="8"/>
  <c r="AI24" i="8"/>
  <c r="AE24" i="8"/>
  <c r="AA24" i="8"/>
  <c r="AB24" i="8"/>
  <c r="AG24" i="8"/>
  <c r="AH24" i="8"/>
  <c r="AC24" i="8"/>
  <c r="AD24" i="8"/>
  <c r="AJ25" i="8"/>
  <c r="AA25" i="8"/>
  <c r="AF25" i="8"/>
  <c r="AG25" i="8"/>
  <c r="AH25" i="8"/>
  <c r="AI25" i="8"/>
  <c r="AD25" i="8"/>
  <c r="AE25" i="8"/>
  <c r="AB25" i="8"/>
  <c r="AC25" i="8"/>
  <c r="AE26" i="8"/>
  <c r="AD26" i="8"/>
  <c r="AH26" i="8"/>
  <c r="AG26" i="8"/>
  <c r="AA26" i="8"/>
  <c r="AF26" i="8"/>
  <c r="AB26" i="8"/>
  <c r="AJ26" i="8"/>
  <c r="AI26" i="8"/>
  <c r="AC26" i="8"/>
  <c r="AD27" i="8"/>
  <c r="AC27" i="8"/>
  <c r="AE27" i="8"/>
  <c r="AG27" i="8"/>
  <c r="AI27" i="8"/>
  <c r="AA27" i="8"/>
  <c r="AH27" i="8"/>
  <c r="AB27" i="8"/>
  <c r="AJ27" i="8"/>
  <c r="AF27" i="8"/>
  <c r="AH28" i="8"/>
  <c r="AA28" i="8"/>
  <c r="AB28" i="8"/>
  <c r="AC28" i="8"/>
  <c r="AE28" i="8"/>
  <c r="AG28" i="8"/>
  <c r="AD28" i="8"/>
  <c r="AF28" i="8"/>
  <c r="AI28" i="8"/>
  <c r="AJ28" i="8"/>
  <c r="AE29" i="8"/>
  <c r="AF29" i="8"/>
  <c r="AA29" i="8"/>
  <c r="AB29" i="8"/>
  <c r="AC29" i="8"/>
  <c r="AH29" i="8"/>
  <c r="AJ29" i="8"/>
  <c r="AG29" i="8"/>
  <c r="AD29" i="8"/>
  <c r="AI29" i="8"/>
  <c r="AF31" i="8"/>
  <c r="AA31" i="8"/>
  <c r="AB31" i="8"/>
  <c r="AC31" i="8"/>
  <c r="AJ31" i="8"/>
  <c r="AD31" i="8"/>
  <c r="AE31" i="8"/>
  <c r="AH31" i="8"/>
  <c r="AI31" i="8"/>
  <c r="AG31" i="8"/>
  <c r="AF30" i="8"/>
  <c r="AG30" i="8"/>
  <c r="AC30" i="8"/>
  <c r="AI30" i="8"/>
  <c r="AH30" i="8"/>
  <c r="AJ30" i="8"/>
  <c r="AB30" i="8"/>
  <c r="AB18" i="8"/>
  <c r="AC18" i="8"/>
  <c r="AF18" i="8"/>
  <c r="AH18" i="8"/>
  <c r="AD18" i="8"/>
  <c r="AG18" i="8"/>
  <c r="AA18" i="8"/>
  <c r="AE18" i="8"/>
  <c r="AS31" i="8"/>
  <c r="AT31" i="8"/>
  <c r="J15" i="9" s="1"/>
  <c r="K16" i="9"/>
  <c r="K32" i="8"/>
  <c r="L32" i="8" s="1"/>
  <c r="M32" i="8" s="1"/>
  <c r="O32" i="8"/>
  <c r="P32" i="8" s="1"/>
  <c r="Q32" i="8" s="1"/>
  <c r="R33" i="8"/>
  <c r="AU33" i="8" s="1"/>
  <c r="J33" i="8"/>
  <c r="AJ18" i="8"/>
  <c r="AI18" i="8"/>
  <c r="AL30" i="8"/>
  <c r="B14" i="9" s="1"/>
  <c r="AR32" i="8"/>
  <c r="H16" i="9" s="1"/>
  <c r="AP32" i="8"/>
  <c r="F16" i="9" s="1"/>
  <c r="AO32" i="8"/>
  <c r="E16" i="9" s="1"/>
  <c r="AM32" i="8"/>
  <c r="C16" i="9" s="1"/>
  <c r="AN32" i="8"/>
  <c r="D16" i="9" s="1"/>
  <c r="AK32" i="8"/>
  <c r="B34" i="8"/>
  <c r="N34" i="8" s="1"/>
  <c r="E33" i="8"/>
  <c r="I33" i="8"/>
  <c r="I8" i="9"/>
  <c r="C33" i="8"/>
  <c r="G33" i="8"/>
  <c r="D33" i="8"/>
  <c r="F33" i="8"/>
  <c r="H33" i="8"/>
  <c r="AQ31" i="8"/>
  <c r="G15" i="9" s="1"/>
  <c r="A15" i="9"/>
  <c r="AJ32" i="8" l="1"/>
  <c r="AE32" i="8"/>
  <c r="AF32" i="8"/>
  <c r="AG32" i="8"/>
  <c r="AH32" i="8"/>
  <c r="AI32" i="8"/>
  <c r="AC32" i="8"/>
  <c r="AD32" i="8"/>
  <c r="AA32" i="8"/>
  <c r="AB32" i="8"/>
  <c r="AS32" i="8"/>
  <c r="AT32" i="8"/>
  <c r="J16" i="9" s="1"/>
  <c r="K17" i="9"/>
  <c r="K33" i="8"/>
  <c r="L33" i="8" s="1"/>
  <c r="M33" i="8" s="1"/>
  <c r="O33" i="8"/>
  <c r="P33" i="8" s="1"/>
  <c r="Q33" i="8" s="1"/>
  <c r="R34" i="8"/>
  <c r="AU34" i="8" s="1"/>
  <c r="J34" i="8"/>
  <c r="AQ32" i="8"/>
  <c r="G16" i="9" s="1"/>
  <c r="AL31" i="8"/>
  <c r="B15" i="9" s="1"/>
  <c r="B35" i="8"/>
  <c r="N35" i="8" s="1"/>
  <c r="E34" i="8"/>
  <c r="I34" i="8"/>
  <c r="I9" i="9"/>
  <c r="C34" i="8"/>
  <c r="G34" i="8"/>
  <c r="D34" i="8"/>
  <c r="F34" i="8"/>
  <c r="H34" i="8"/>
  <c r="A16" i="9"/>
  <c r="AO33" i="8"/>
  <c r="E17" i="9" s="1"/>
  <c r="AM33" i="8"/>
  <c r="C17" i="9" s="1"/>
  <c r="AR33" i="8"/>
  <c r="H17" i="9" s="1"/>
  <c r="AN33" i="8"/>
  <c r="D17" i="9" s="1"/>
  <c r="AK33" i="8"/>
  <c r="AP33" i="8"/>
  <c r="F17" i="9" s="1"/>
  <c r="AJ33" i="8" l="1"/>
  <c r="AA33" i="8"/>
  <c r="AB33" i="8"/>
  <c r="AC33" i="8"/>
  <c r="AD33" i="8"/>
  <c r="AE33" i="8"/>
  <c r="AF33" i="8"/>
  <c r="AG33" i="8"/>
  <c r="AH33" i="8"/>
  <c r="AI33" i="8"/>
  <c r="AS33" i="8"/>
  <c r="AT33" i="8"/>
  <c r="J17" i="9" s="1"/>
  <c r="R35" i="8"/>
  <c r="AU35" i="8" s="1"/>
  <c r="J35" i="8"/>
  <c r="K18" i="9"/>
  <c r="O34" i="8"/>
  <c r="P34" i="8" s="1"/>
  <c r="Q34" i="8" s="1"/>
  <c r="K34" i="8"/>
  <c r="L34" i="8" s="1"/>
  <c r="M34" i="8" s="1"/>
  <c r="AL32" i="8"/>
  <c r="B16" i="9" s="1"/>
  <c r="AQ33" i="8"/>
  <c r="G17" i="9" s="1"/>
  <c r="A17" i="9"/>
  <c r="AK34" i="8"/>
  <c r="AR34" i="8"/>
  <c r="H18" i="9" s="1"/>
  <c r="AN34" i="8"/>
  <c r="D18" i="9" s="1"/>
  <c r="AO34" i="8"/>
  <c r="E18" i="9" s="1"/>
  <c r="AP34" i="8"/>
  <c r="F18" i="9" s="1"/>
  <c r="AM34" i="8"/>
  <c r="C18" i="9" s="1"/>
  <c r="B36" i="8"/>
  <c r="N36" i="8" s="1"/>
  <c r="E35" i="8"/>
  <c r="I35" i="8"/>
  <c r="I10" i="9"/>
  <c r="C35" i="8"/>
  <c r="G35" i="8"/>
  <c r="D35" i="8"/>
  <c r="F35" i="8"/>
  <c r="H35" i="8"/>
  <c r="AQ34" i="8" l="1"/>
  <c r="G18" i="9" s="1"/>
  <c r="AD34" i="8"/>
  <c r="AA34" i="8"/>
  <c r="AE34" i="8"/>
  <c r="AF34" i="8"/>
  <c r="AG34" i="8"/>
  <c r="AH34" i="8"/>
  <c r="AC34" i="8"/>
  <c r="AI34" i="8"/>
  <c r="AJ34" i="8"/>
  <c r="AB34" i="8"/>
  <c r="AS34" i="8"/>
  <c r="AT34" i="8"/>
  <c r="J18" i="9" s="1"/>
  <c r="K19" i="9"/>
  <c r="R36" i="8"/>
  <c r="AU36" i="8" s="1"/>
  <c r="J36" i="8"/>
  <c r="O35" i="8"/>
  <c r="P35" i="8" s="1"/>
  <c r="Q35" i="8" s="1"/>
  <c r="AT35" i="8" s="1"/>
  <c r="J19" i="9" s="1"/>
  <c r="K35" i="8"/>
  <c r="L35" i="8" s="1"/>
  <c r="M35" i="8" s="1"/>
  <c r="AL33" i="8"/>
  <c r="B17" i="9" s="1"/>
  <c r="AM35" i="8"/>
  <c r="C19" i="9" s="1"/>
  <c r="AO35" i="8"/>
  <c r="E19" i="9" s="1"/>
  <c r="AR35" i="8"/>
  <c r="H19" i="9" s="1"/>
  <c r="AN35" i="8"/>
  <c r="D19" i="9" s="1"/>
  <c r="AP35" i="8"/>
  <c r="F19" i="9" s="1"/>
  <c r="AK35" i="8"/>
  <c r="A18" i="9"/>
  <c r="B37" i="8"/>
  <c r="N37" i="8" s="1"/>
  <c r="E36" i="8"/>
  <c r="I36" i="8"/>
  <c r="I11" i="9"/>
  <c r="C36" i="8"/>
  <c r="G36" i="8"/>
  <c r="D36" i="8"/>
  <c r="F36" i="8"/>
  <c r="H36" i="8"/>
  <c r="AL34" i="8" l="1"/>
  <c r="AQ35" i="8"/>
  <c r="G19" i="9" s="1"/>
  <c r="AH35" i="8"/>
  <c r="AE35" i="8"/>
  <c r="AF35" i="8"/>
  <c r="AC35" i="8"/>
  <c r="AA35" i="8"/>
  <c r="AB35" i="8"/>
  <c r="AI35" i="8"/>
  <c r="AJ35" i="8"/>
  <c r="AG35" i="8"/>
  <c r="AD35" i="8"/>
  <c r="AS35" i="8"/>
  <c r="K20" i="9"/>
  <c r="R37" i="8"/>
  <c r="AU37" i="8" s="1"/>
  <c r="J37" i="8"/>
  <c r="K36" i="8"/>
  <c r="L36" i="8" s="1"/>
  <c r="M36" i="8" s="1"/>
  <c r="O36" i="8"/>
  <c r="P36" i="8" s="1"/>
  <c r="Q36" i="8" s="1"/>
  <c r="AK36" i="8"/>
  <c r="AM36" i="8"/>
  <c r="C20" i="9" s="1"/>
  <c r="AR36" i="8"/>
  <c r="H20" i="9" s="1"/>
  <c r="AN36" i="8"/>
  <c r="D20" i="9" s="1"/>
  <c r="AP36" i="8"/>
  <c r="F20" i="9" s="1"/>
  <c r="AO36" i="8"/>
  <c r="E20" i="9" s="1"/>
  <c r="B38" i="8"/>
  <c r="N38" i="8" s="1"/>
  <c r="E37" i="8"/>
  <c r="I37" i="8"/>
  <c r="I12" i="9"/>
  <c r="C37" i="8"/>
  <c r="G37" i="8"/>
  <c r="D37" i="8"/>
  <c r="F37" i="8"/>
  <c r="H37" i="8"/>
  <c r="A19" i="9"/>
  <c r="B18" i="9" l="1"/>
  <c r="AL35" i="8"/>
  <c r="B19" i="9" s="1"/>
  <c r="AQ36" i="8"/>
  <c r="G20" i="9" s="1"/>
  <c r="AJ36" i="8"/>
  <c r="AB36" i="8"/>
  <c r="AC36" i="8"/>
  <c r="AD36" i="8"/>
  <c r="AE36" i="8"/>
  <c r="AI36" i="8"/>
  <c r="AG36" i="8"/>
  <c r="AF36" i="8"/>
  <c r="AH36" i="8"/>
  <c r="AA36" i="8"/>
  <c r="AS36" i="8"/>
  <c r="AT36" i="8"/>
  <c r="J20" i="9" s="1"/>
  <c r="R38" i="8"/>
  <c r="AU38" i="8" s="1"/>
  <c r="J38" i="8"/>
  <c r="K37" i="8"/>
  <c r="L37" i="8" s="1"/>
  <c r="M37" i="8" s="1"/>
  <c r="O37" i="8"/>
  <c r="P37" i="8" s="1"/>
  <c r="Q37" i="8" s="1"/>
  <c r="K21" i="9"/>
  <c r="B39" i="8"/>
  <c r="N39" i="8" s="1"/>
  <c r="E38" i="8"/>
  <c r="I38" i="8"/>
  <c r="I13" i="9"/>
  <c r="C38" i="8"/>
  <c r="G38" i="8"/>
  <c r="D38" i="8"/>
  <c r="F38" i="8"/>
  <c r="H38" i="8"/>
  <c r="AO37" i="8"/>
  <c r="E21" i="9" s="1"/>
  <c r="AM37" i="8"/>
  <c r="C21" i="9" s="1"/>
  <c r="AK37" i="8"/>
  <c r="AR37" i="8"/>
  <c r="H21" i="9" s="1"/>
  <c r="AN37" i="8"/>
  <c r="D21" i="9" s="1"/>
  <c r="AP37" i="8"/>
  <c r="F21" i="9" s="1"/>
  <c r="A20" i="9"/>
  <c r="AL36" i="8" l="1"/>
  <c r="B20" i="9" s="1"/>
  <c r="AQ37" i="8"/>
  <c r="G21" i="9" s="1"/>
  <c r="AB37" i="8"/>
  <c r="AA37" i="8"/>
  <c r="AI37" i="8"/>
  <c r="AJ37" i="8"/>
  <c r="AF37" i="8"/>
  <c r="AG37" i="8"/>
  <c r="AC37" i="8"/>
  <c r="AD37" i="8"/>
  <c r="AE37" i="8"/>
  <c r="AH37" i="8"/>
  <c r="AT37" i="8"/>
  <c r="J21" i="9" s="1"/>
  <c r="AS37" i="8"/>
  <c r="K22" i="9"/>
  <c r="R39" i="8"/>
  <c r="AU39" i="8" s="1"/>
  <c r="J39" i="8"/>
  <c r="O38" i="8"/>
  <c r="P38" i="8" s="1"/>
  <c r="Q38" i="8" s="1"/>
  <c r="AT38" i="8"/>
  <c r="J22" i="9" s="1"/>
  <c r="K38" i="8"/>
  <c r="L38" i="8" s="1"/>
  <c r="M38" i="8" s="1"/>
  <c r="A21" i="9"/>
  <c r="AK38" i="8"/>
  <c r="AO38" i="8"/>
  <c r="E22" i="9" s="1"/>
  <c r="AR38" i="8"/>
  <c r="H22" i="9" s="1"/>
  <c r="AM38" i="8"/>
  <c r="C22" i="9" s="1"/>
  <c r="AN38" i="8"/>
  <c r="D22" i="9" s="1"/>
  <c r="AP38" i="8"/>
  <c r="F22" i="9" s="1"/>
  <c r="B40" i="8"/>
  <c r="N40" i="8" s="1"/>
  <c r="E39" i="8"/>
  <c r="I39" i="8"/>
  <c r="I14" i="9"/>
  <c r="C39" i="8"/>
  <c r="G39" i="8"/>
  <c r="D39" i="8"/>
  <c r="F39" i="8"/>
  <c r="H39" i="8"/>
  <c r="AL37" i="8" l="1"/>
  <c r="B21" i="9" s="1"/>
  <c r="AQ38" i="8"/>
  <c r="G22" i="9" s="1"/>
  <c r="AF38" i="8"/>
  <c r="AE38" i="8"/>
  <c r="AG38" i="8"/>
  <c r="AA38" i="8"/>
  <c r="AB38" i="8"/>
  <c r="AC38" i="8"/>
  <c r="AD38" i="8"/>
  <c r="AH38" i="8"/>
  <c r="AI38" i="8"/>
  <c r="AJ38" i="8"/>
  <c r="AS38" i="8"/>
  <c r="R40" i="8"/>
  <c r="AU40" i="8" s="1"/>
  <c r="J40" i="8"/>
  <c r="K23" i="9"/>
  <c r="O39" i="8"/>
  <c r="P39" i="8" s="1"/>
  <c r="Q39" i="8" s="1"/>
  <c r="K39" i="8"/>
  <c r="L39" i="8" s="1"/>
  <c r="M39" i="8" s="1"/>
  <c r="AM39" i="8"/>
  <c r="C23" i="9" s="1"/>
  <c r="AO39" i="8"/>
  <c r="E23" i="9" s="1"/>
  <c r="AR39" i="8"/>
  <c r="H23" i="9" s="1"/>
  <c r="AK39" i="8"/>
  <c r="AN39" i="8"/>
  <c r="D23" i="9" s="1"/>
  <c r="AP39" i="8"/>
  <c r="F23" i="9" s="1"/>
  <c r="A22" i="9"/>
  <c r="B41" i="8"/>
  <c r="N41" i="8" s="1"/>
  <c r="F40" i="8"/>
  <c r="C40" i="8"/>
  <c r="G40" i="8"/>
  <c r="D40" i="8"/>
  <c r="H40" i="8"/>
  <c r="I40" i="8"/>
  <c r="I15" i="9"/>
  <c r="E40" i="8"/>
  <c r="AL38" i="8" l="1"/>
  <c r="B22" i="9" s="1"/>
  <c r="AQ39" i="8"/>
  <c r="G23" i="9" s="1"/>
  <c r="AJ39" i="8"/>
  <c r="AF39" i="8"/>
  <c r="AG39" i="8"/>
  <c r="AH39" i="8"/>
  <c r="AI39" i="8"/>
  <c r="AC39" i="8"/>
  <c r="AD39" i="8"/>
  <c r="AE39" i="8"/>
  <c r="AB39" i="8"/>
  <c r="AA39" i="8"/>
  <c r="AT39" i="8"/>
  <c r="J23" i="9" s="1"/>
  <c r="K24" i="9"/>
  <c r="AS39" i="8"/>
  <c r="R41" i="8"/>
  <c r="AU41" i="8" s="1"/>
  <c r="J41" i="8"/>
  <c r="K40" i="8"/>
  <c r="L40" i="8" s="1"/>
  <c r="M40" i="8" s="1"/>
  <c r="O40" i="8"/>
  <c r="P40" i="8" s="1"/>
  <c r="Q40" i="8" s="1"/>
  <c r="A23" i="9"/>
  <c r="AK40" i="8"/>
  <c r="AR40" i="8"/>
  <c r="H24" i="9" s="1"/>
  <c r="AO40" i="8"/>
  <c r="E24" i="9" s="1"/>
  <c r="AN40" i="8"/>
  <c r="D24" i="9" s="1"/>
  <c r="AM40" i="8"/>
  <c r="C24" i="9" s="1"/>
  <c r="AP40" i="8"/>
  <c r="F24" i="9" s="1"/>
  <c r="B42" i="8"/>
  <c r="N42" i="8" s="1"/>
  <c r="F41" i="8"/>
  <c r="C41" i="8"/>
  <c r="G41" i="8"/>
  <c r="D41" i="8"/>
  <c r="H41" i="8"/>
  <c r="I41" i="8"/>
  <c r="I16" i="9"/>
  <c r="E41" i="8"/>
  <c r="AL39" i="8" l="1"/>
  <c r="B23" i="9" s="1"/>
  <c r="AQ40" i="8"/>
  <c r="G24" i="9" s="1"/>
  <c r="AA40" i="8"/>
  <c r="AB40" i="8"/>
  <c r="AE40" i="8"/>
  <c r="AC40" i="8"/>
  <c r="AD40" i="8"/>
  <c r="AF40" i="8"/>
  <c r="AG40" i="8"/>
  <c r="AI40" i="8"/>
  <c r="AJ40" i="8"/>
  <c r="AH40" i="8"/>
  <c r="AT40" i="8"/>
  <c r="J24" i="9" s="1"/>
  <c r="AS40" i="8"/>
  <c r="K41" i="8"/>
  <c r="L41" i="8" s="1"/>
  <c r="M41" i="8" s="1"/>
  <c r="O41" i="8"/>
  <c r="P41" i="8" s="1"/>
  <c r="Q41" i="8" s="1"/>
  <c r="R42" i="8"/>
  <c r="AU42" i="8" s="1"/>
  <c r="J42" i="8"/>
  <c r="K25" i="9"/>
  <c r="B43" i="8"/>
  <c r="N43" i="8" s="1"/>
  <c r="F42" i="8"/>
  <c r="C42" i="8"/>
  <c r="G42" i="8"/>
  <c r="D42" i="8"/>
  <c r="H42" i="8"/>
  <c r="I42" i="8"/>
  <c r="I17" i="9"/>
  <c r="E42" i="8"/>
  <c r="AO41" i="8"/>
  <c r="E25" i="9" s="1"/>
  <c r="AM41" i="8"/>
  <c r="C25" i="9" s="1"/>
  <c r="AR41" i="8"/>
  <c r="H25" i="9" s="1"/>
  <c r="AN41" i="8"/>
  <c r="D25" i="9" s="1"/>
  <c r="AK41" i="8"/>
  <c r="AP41" i="8"/>
  <c r="F25" i="9" s="1"/>
  <c r="A24" i="9"/>
  <c r="AL40" i="8" l="1"/>
  <c r="B24" i="9" s="1"/>
  <c r="AQ41" i="8"/>
  <c r="G25" i="9" s="1"/>
  <c r="AD41" i="8"/>
  <c r="AF41" i="8"/>
  <c r="AG41" i="8"/>
  <c r="AC41" i="8"/>
  <c r="AE41" i="8"/>
  <c r="AH41" i="8"/>
  <c r="AI41" i="8"/>
  <c r="AA41" i="8"/>
  <c r="AB41" i="8"/>
  <c r="AJ41" i="8"/>
  <c r="AS41" i="8"/>
  <c r="AT41" i="8"/>
  <c r="J25" i="9" s="1"/>
  <c r="K42" i="8"/>
  <c r="L42" i="8" s="1"/>
  <c r="M42" i="8" s="1"/>
  <c r="R43" i="8"/>
  <c r="AU43" i="8" s="1"/>
  <c r="J43" i="8"/>
  <c r="O42" i="8"/>
  <c r="P42" i="8" s="1"/>
  <c r="Q42" i="8" s="1"/>
  <c r="K26" i="9"/>
  <c r="A25" i="9"/>
  <c r="AK42" i="8"/>
  <c r="AR42" i="8"/>
  <c r="H26" i="9" s="1"/>
  <c r="AN42" i="8"/>
  <c r="D26" i="9" s="1"/>
  <c r="AO42" i="8"/>
  <c r="E26" i="9" s="1"/>
  <c r="AP42" i="8"/>
  <c r="F26" i="9" s="1"/>
  <c r="AM42" i="8"/>
  <c r="C26" i="9" s="1"/>
  <c r="B44" i="8"/>
  <c r="N44" i="8" s="1"/>
  <c r="F43" i="8"/>
  <c r="C43" i="8"/>
  <c r="G43" i="8"/>
  <c r="D43" i="8"/>
  <c r="H43" i="8"/>
  <c r="I43" i="8"/>
  <c r="I18" i="9"/>
  <c r="E43" i="8"/>
  <c r="AL41" i="8" l="1"/>
  <c r="B25" i="9" s="1"/>
  <c r="AQ42" i="8"/>
  <c r="G26" i="9" s="1"/>
  <c r="AH42" i="8"/>
  <c r="AA42" i="8"/>
  <c r="AD42" i="8"/>
  <c r="AE42" i="8"/>
  <c r="AF42" i="8"/>
  <c r="AB42" i="8"/>
  <c r="AC42" i="8"/>
  <c r="AG42" i="8"/>
  <c r="AI42" i="8"/>
  <c r="AJ42" i="8"/>
  <c r="AS42" i="8"/>
  <c r="AT42" i="8"/>
  <c r="J26" i="9" s="1"/>
  <c r="K27" i="9"/>
  <c r="K43" i="8"/>
  <c r="L43" i="8" s="1"/>
  <c r="M43" i="8" s="1"/>
  <c r="R44" i="8"/>
  <c r="AU44" i="8" s="1"/>
  <c r="J44" i="8"/>
  <c r="O43" i="8"/>
  <c r="P43" i="8" s="1"/>
  <c r="Q43" i="8" s="1"/>
  <c r="B45" i="8"/>
  <c r="N45" i="8" s="1"/>
  <c r="F44" i="8"/>
  <c r="C44" i="8"/>
  <c r="G44" i="8"/>
  <c r="D44" i="8"/>
  <c r="H44" i="8"/>
  <c r="I44" i="8"/>
  <c r="I19" i="9"/>
  <c r="E44" i="8"/>
  <c r="AM43" i="8"/>
  <c r="C27" i="9" s="1"/>
  <c r="AO43" i="8"/>
  <c r="E27" i="9" s="1"/>
  <c r="AR43" i="8"/>
  <c r="H27" i="9" s="1"/>
  <c r="AN43" i="8"/>
  <c r="D27" i="9" s="1"/>
  <c r="AP43" i="8"/>
  <c r="F27" i="9" s="1"/>
  <c r="AK43" i="8"/>
  <c r="A26" i="9"/>
  <c r="AL42" i="8" l="1"/>
  <c r="B26" i="9" s="1"/>
  <c r="AQ43" i="8"/>
  <c r="G27" i="9" s="1"/>
  <c r="AA43" i="8"/>
  <c r="AB43" i="8"/>
  <c r="AC43" i="8"/>
  <c r="AD43" i="8"/>
  <c r="AE43" i="8"/>
  <c r="AF43" i="8"/>
  <c r="AJ43" i="8"/>
  <c r="AG43" i="8"/>
  <c r="AH43" i="8"/>
  <c r="AI43" i="8"/>
  <c r="AT43" i="8"/>
  <c r="J27" i="9" s="1"/>
  <c r="AS43" i="8"/>
  <c r="K28" i="9"/>
  <c r="O44" i="8"/>
  <c r="P44" i="8" s="1"/>
  <c r="Q44" i="8" s="1"/>
  <c r="R45" i="8"/>
  <c r="AU45" i="8" s="1"/>
  <c r="J45" i="8"/>
  <c r="K44" i="8"/>
  <c r="L44" i="8" s="1"/>
  <c r="M44" i="8" s="1"/>
  <c r="AS44" i="8" s="1"/>
  <c r="A27" i="9"/>
  <c r="AK44" i="8"/>
  <c r="AM44" i="8"/>
  <c r="C28" i="9" s="1"/>
  <c r="AR44" i="8"/>
  <c r="H28" i="9" s="1"/>
  <c r="AN44" i="8"/>
  <c r="D28" i="9" s="1"/>
  <c r="AP44" i="8"/>
  <c r="F28" i="9" s="1"/>
  <c r="AO44" i="8"/>
  <c r="E28" i="9" s="1"/>
  <c r="B46" i="8"/>
  <c r="N46" i="8" s="1"/>
  <c r="F45" i="8"/>
  <c r="C45" i="8"/>
  <c r="G45" i="8"/>
  <c r="D45" i="8"/>
  <c r="H45" i="8"/>
  <c r="I45" i="8"/>
  <c r="I20" i="9"/>
  <c r="E45" i="8"/>
  <c r="AQ44" i="8" l="1"/>
  <c r="G28" i="9" s="1"/>
  <c r="AB44" i="8"/>
  <c r="AF44" i="8"/>
  <c r="AG44" i="8"/>
  <c r="AJ44" i="8"/>
  <c r="AC44" i="8"/>
  <c r="AD44" i="8"/>
  <c r="AH44" i="8"/>
  <c r="AI44" i="8"/>
  <c r="AE44" i="8"/>
  <c r="AA44" i="8"/>
  <c r="AL43" i="8"/>
  <c r="B27" i="9" s="1"/>
  <c r="AT44" i="8"/>
  <c r="J28" i="9" s="1"/>
  <c r="K29" i="9"/>
  <c r="R46" i="8"/>
  <c r="AU46" i="8" s="1"/>
  <c r="J46" i="8"/>
  <c r="O45" i="8"/>
  <c r="P45" i="8" s="1"/>
  <c r="Q45" i="8" s="1"/>
  <c r="AT45" i="8" s="1"/>
  <c r="J29" i="9" s="1"/>
  <c r="K45" i="8"/>
  <c r="L45" i="8" s="1"/>
  <c r="M45" i="8" s="1"/>
  <c r="AO45" i="8"/>
  <c r="E29" i="9" s="1"/>
  <c r="AM45" i="8"/>
  <c r="C29" i="9" s="1"/>
  <c r="AK45" i="8"/>
  <c r="AR45" i="8"/>
  <c r="H29" i="9" s="1"/>
  <c r="AN45" i="8"/>
  <c r="D29" i="9" s="1"/>
  <c r="AP45" i="8"/>
  <c r="F29" i="9" s="1"/>
  <c r="A28" i="9"/>
  <c r="B47" i="8"/>
  <c r="N47" i="8" s="1"/>
  <c r="F46" i="8"/>
  <c r="C46" i="8"/>
  <c r="G46" i="8"/>
  <c r="D46" i="8"/>
  <c r="H46" i="8"/>
  <c r="I46" i="8"/>
  <c r="I21" i="9"/>
  <c r="E46" i="8"/>
  <c r="AL44" i="8" l="1"/>
  <c r="B28" i="9" s="1"/>
  <c r="AQ45" i="8"/>
  <c r="G29" i="9" s="1"/>
  <c r="AF45" i="8"/>
  <c r="AC45" i="8"/>
  <c r="AA45" i="8"/>
  <c r="AB45" i="8"/>
  <c r="AD45" i="8"/>
  <c r="AH45" i="8"/>
  <c r="AJ45" i="8"/>
  <c r="AG45" i="8"/>
  <c r="AI45" i="8"/>
  <c r="AE45" i="8"/>
  <c r="AS45" i="8"/>
  <c r="K30" i="9"/>
  <c r="R47" i="8"/>
  <c r="AU47" i="8" s="1"/>
  <c r="J47" i="8"/>
  <c r="K46" i="8"/>
  <c r="L46" i="8" s="1"/>
  <c r="M46" i="8" s="1"/>
  <c r="O46" i="8"/>
  <c r="P46" i="8" s="1"/>
  <c r="Q46" i="8" s="1"/>
  <c r="AK46" i="8"/>
  <c r="AO46" i="8"/>
  <c r="E30" i="9" s="1"/>
  <c r="AR46" i="8"/>
  <c r="H30" i="9" s="1"/>
  <c r="AM46" i="8"/>
  <c r="C30" i="9" s="1"/>
  <c r="AN46" i="8"/>
  <c r="D30" i="9" s="1"/>
  <c r="AP46" i="8"/>
  <c r="F30" i="9" s="1"/>
  <c r="A29" i="9"/>
  <c r="B48" i="8"/>
  <c r="N48" i="8" s="1"/>
  <c r="F47" i="8"/>
  <c r="C47" i="8"/>
  <c r="G47" i="8"/>
  <c r="D47" i="8"/>
  <c r="H47" i="8"/>
  <c r="I47" i="8"/>
  <c r="I22" i="9"/>
  <c r="E47" i="8"/>
  <c r="AL45" i="8" l="1"/>
  <c r="B29" i="9" s="1"/>
  <c r="AQ46" i="8"/>
  <c r="G30" i="9" s="1"/>
  <c r="AJ46" i="8"/>
  <c r="AA46" i="8"/>
  <c r="AB46" i="8"/>
  <c r="AG46" i="8"/>
  <c r="AH46" i="8"/>
  <c r="AI46" i="8"/>
  <c r="AF46" i="8"/>
  <c r="AC46" i="8"/>
  <c r="AD46" i="8"/>
  <c r="AE46" i="8"/>
  <c r="AS46" i="8"/>
  <c r="AT46" i="8"/>
  <c r="J30" i="9" s="1"/>
  <c r="K47" i="8"/>
  <c r="L47" i="8" s="1"/>
  <c r="M47" i="8" s="1"/>
  <c r="R48" i="8"/>
  <c r="AU48" i="8" s="1"/>
  <c r="J48" i="8"/>
  <c r="O47" i="8"/>
  <c r="P47" i="8" s="1"/>
  <c r="Q47" i="8" s="1"/>
  <c r="K31" i="9"/>
  <c r="AM47" i="8"/>
  <c r="C31" i="9" s="1"/>
  <c r="AO47" i="8"/>
  <c r="E31" i="9" s="1"/>
  <c r="AR47" i="8"/>
  <c r="H31" i="9" s="1"/>
  <c r="AK47" i="8"/>
  <c r="AN47" i="8"/>
  <c r="D31" i="9" s="1"/>
  <c r="AP47" i="8"/>
  <c r="F31" i="9" s="1"/>
  <c r="B49" i="8"/>
  <c r="N49" i="8" s="1"/>
  <c r="F48" i="8"/>
  <c r="C48" i="8"/>
  <c r="G48" i="8"/>
  <c r="D48" i="8"/>
  <c r="H48" i="8"/>
  <c r="I48" i="8"/>
  <c r="I23" i="9"/>
  <c r="E48" i="8"/>
  <c r="A30" i="9"/>
  <c r="AL46" i="8" l="1"/>
  <c r="B30" i="9" s="1"/>
  <c r="AQ47" i="8"/>
  <c r="G31" i="9" s="1"/>
  <c r="AF47" i="8"/>
  <c r="AG47" i="8"/>
  <c r="AA47" i="8"/>
  <c r="AD47" i="8"/>
  <c r="AE47" i="8"/>
  <c r="AH47" i="8"/>
  <c r="AB47" i="8"/>
  <c r="AC47" i="8"/>
  <c r="AI47" i="8"/>
  <c r="AJ47" i="8"/>
  <c r="AT47" i="8"/>
  <c r="J31" i="9" s="1"/>
  <c r="AS47" i="8"/>
  <c r="K48" i="8"/>
  <c r="L48" i="8" s="1"/>
  <c r="M48" i="8" s="1"/>
  <c r="R49" i="8"/>
  <c r="AU49" i="8" s="1"/>
  <c r="J49" i="8"/>
  <c r="O48" i="8"/>
  <c r="P48" i="8" s="1"/>
  <c r="Q48" i="8" s="1"/>
  <c r="K32" i="9"/>
  <c r="B50" i="8"/>
  <c r="N50" i="8" s="1"/>
  <c r="F49" i="8"/>
  <c r="C49" i="8"/>
  <c r="G49" i="8"/>
  <c r="D49" i="8"/>
  <c r="H49" i="8"/>
  <c r="I49" i="8"/>
  <c r="I24" i="9"/>
  <c r="E49" i="8"/>
  <c r="A31" i="9"/>
  <c r="AK48" i="8"/>
  <c r="AR48" i="8"/>
  <c r="H32" i="9" s="1"/>
  <c r="AO48" i="8"/>
  <c r="E32" i="9" s="1"/>
  <c r="AN48" i="8"/>
  <c r="D32" i="9" s="1"/>
  <c r="AM48" i="8"/>
  <c r="C32" i="9" s="1"/>
  <c r="AP48" i="8"/>
  <c r="F32" i="9" s="1"/>
  <c r="AL47" i="8" l="1"/>
  <c r="B31" i="9" s="1"/>
  <c r="AQ48" i="8"/>
  <c r="G32" i="9" s="1"/>
  <c r="AD48" i="8"/>
  <c r="AE48" i="8"/>
  <c r="AF48" i="8"/>
  <c r="AG48" i="8"/>
  <c r="AH48" i="8"/>
  <c r="AC48" i="8"/>
  <c r="AI48" i="8"/>
  <c r="AA48" i="8"/>
  <c r="AJ48" i="8"/>
  <c r="AB48" i="8"/>
  <c r="AT48" i="8"/>
  <c r="J32" i="9" s="1"/>
  <c r="AS48" i="8"/>
  <c r="K33" i="9"/>
  <c r="O49" i="8"/>
  <c r="P49" i="8" s="1"/>
  <c r="Q49" i="8" s="1"/>
  <c r="R50" i="8"/>
  <c r="AU50" i="8" s="1"/>
  <c r="J50" i="8"/>
  <c r="K49" i="8"/>
  <c r="L49" i="8" s="1"/>
  <c r="M49" i="8" s="1"/>
  <c r="A32" i="9"/>
  <c r="AO49" i="8"/>
  <c r="E33" i="9" s="1"/>
  <c r="AM49" i="8"/>
  <c r="C33" i="9" s="1"/>
  <c r="AR49" i="8"/>
  <c r="H33" i="9" s="1"/>
  <c r="AN49" i="8"/>
  <c r="D33" i="9" s="1"/>
  <c r="AK49" i="8"/>
  <c r="AP49" i="8"/>
  <c r="F33" i="9" s="1"/>
  <c r="B51" i="8"/>
  <c r="N51" i="8" s="1"/>
  <c r="F50" i="8"/>
  <c r="C50" i="8"/>
  <c r="G50" i="8"/>
  <c r="D50" i="8"/>
  <c r="H50" i="8"/>
  <c r="I50" i="8"/>
  <c r="I25" i="9"/>
  <c r="E50" i="8"/>
  <c r="AL48" i="8" l="1"/>
  <c r="B32" i="9" s="1"/>
  <c r="AQ49" i="8"/>
  <c r="G33" i="9" s="1"/>
  <c r="AH49" i="8"/>
  <c r="AA49" i="8"/>
  <c r="AB49" i="8"/>
  <c r="AD49" i="8"/>
  <c r="AJ49" i="8"/>
  <c r="AE49" i="8"/>
  <c r="AG49" i="8"/>
  <c r="AI49" i="8"/>
  <c r="AF49" i="8"/>
  <c r="AC49" i="8"/>
  <c r="AT49" i="8"/>
  <c r="J33" i="9" s="1"/>
  <c r="AS49" i="8"/>
  <c r="K34" i="9"/>
  <c r="O50" i="8"/>
  <c r="P50" i="8" s="1"/>
  <c r="Q50" i="8" s="1"/>
  <c r="K50" i="8"/>
  <c r="L50" i="8" s="1"/>
  <c r="M50" i="8" s="1"/>
  <c r="R51" i="8"/>
  <c r="AU51" i="8" s="1"/>
  <c r="J51" i="8"/>
  <c r="A33" i="9"/>
  <c r="AK50" i="8"/>
  <c r="AR50" i="8"/>
  <c r="H34" i="9" s="1"/>
  <c r="AN50" i="8"/>
  <c r="D34" i="9" s="1"/>
  <c r="AO50" i="8"/>
  <c r="E34" i="9" s="1"/>
  <c r="AP50" i="8"/>
  <c r="F34" i="9" s="1"/>
  <c r="AM50" i="8"/>
  <c r="C34" i="9" s="1"/>
  <c r="B52" i="8"/>
  <c r="N52" i="8" s="1"/>
  <c r="D51" i="8"/>
  <c r="H51" i="8"/>
  <c r="E51" i="8"/>
  <c r="I51" i="8"/>
  <c r="I26" i="9"/>
  <c r="F51" i="8"/>
  <c r="G51" i="8"/>
  <c r="C51" i="8"/>
  <c r="AL49" i="8" l="1"/>
  <c r="B33" i="9" s="1"/>
  <c r="AQ50" i="8"/>
  <c r="G34" i="9" s="1"/>
  <c r="AF50" i="8"/>
  <c r="AG50" i="8"/>
  <c r="AB50" i="8"/>
  <c r="AC50" i="8"/>
  <c r="AE50" i="8"/>
  <c r="AD50" i="8"/>
  <c r="AH50" i="8"/>
  <c r="AI50" i="8"/>
  <c r="AA50" i="8"/>
  <c r="AJ50" i="8"/>
  <c r="AT50" i="8"/>
  <c r="J34" i="9" s="1"/>
  <c r="AS50" i="8"/>
  <c r="K35" i="9"/>
  <c r="R52" i="8"/>
  <c r="AU52" i="8" s="1"/>
  <c r="J52" i="8"/>
  <c r="K51" i="8"/>
  <c r="L51" i="8" s="1"/>
  <c r="M51" i="8" s="1"/>
  <c r="O51" i="8"/>
  <c r="P51" i="8" s="1"/>
  <c r="Q51" i="8" s="1"/>
  <c r="A34" i="9"/>
  <c r="AM51" i="8"/>
  <c r="C35" i="9" s="1"/>
  <c r="AO51" i="8"/>
  <c r="E35" i="9" s="1"/>
  <c r="AR51" i="8"/>
  <c r="H35" i="9" s="1"/>
  <c r="AN51" i="8"/>
  <c r="D35" i="9" s="1"/>
  <c r="AP51" i="8"/>
  <c r="F35" i="9" s="1"/>
  <c r="AK51" i="8"/>
  <c r="B53" i="8"/>
  <c r="N53" i="8" s="1"/>
  <c r="D52" i="8"/>
  <c r="H52" i="8"/>
  <c r="E52" i="8"/>
  <c r="I52" i="8"/>
  <c r="I27" i="9"/>
  <c r="F52" i="8"/>
  <c r="G52" i="8"/>
  <c r="C52" i="8"/>
  <c r="AL50" i="8" l="1"/>
  <c r="B34" i="9" s="1"/>
  <c r="AQ51" i="8"/>
  <c r="G35" i="9" s="1"/>
  <c r="AB51" i="8"/>
  <c r="AI51" i="8"/>
  <c r="AJ51" i="8"/>
  <c r="AF51" i="8"/>
  <c r="AG51" i="8"/>
  <c r="AH51" i="8"/>
  <c r="AA51" i="8"/>
  <c r="AC51" i="8"/>
  <c r="AD51" i="8"/>
  <c r="AE51" i="8"/>
  <c r="AS51" i="8"/>
  <c r="AT51" i="8"/>
  <c r="J35" i="9" s="1"/>
  <c r="R53" i="8"/>
  <c r="AU53" i="8" s="1"/>
  <c r="J53" i="8"/>
  <c r="O52" i="8"/>
  <c r="P52" i="8" s="1"/>
  <c r="Q52" i="8" s="1"/>
  <c r="K52" i="8"/>
  <c r="L52" i="8" s="1"/>
  <c r="M52" i="8" s="1"/>
  <c r="K36" i="9"/>
  <c r="AK52" i="8"/>
  <c r="AM52" i="8"/>
  <c r="C36" i="9" s="1"/>
  <c r="AR52" i="8"/>
  <c r="H36" i="9" s="1"/>
  <c r="AN52" i="8"/>
  <c r="D36" i="9" s="1"/>
  <c r="AP52" i="8"/>
  <c r="F36" i="9" s="1"/>
  <c r="AO52" i="8"/>
  <c r="E36" i="9" s="1"/>
  <c r="A35" i="9"/>
  <c r="B54" i="8"/>
  <c r="N54" i="8" s="1"/>
  <c r="D53" i="8"/>
  <c r="H53" i="8"/>
  <c r="E53" i="8"/>
  <c r="I53" i="8"/>
  <c r="I28" i="9"/>
  <c r="F53" i="8"/>
  <c r="G53" i="8"/>
  <c r="C53" i="8"/>
  <c r="AL51" i="8" l="1"/>
  <c r="B35" i="9" s="1"/>
  <c r="AQ52" i="8"/>
  <c r="G36" i="9" s="1"/>
  <c r="AF52" i="8"/>
  <c r="AA52" i="8"/>
  <c r="AB52" i="8"/>
  <c r="AD52" i="8"/>
  <c r="AC52" i="8"/>
  <c r="AE52" i="8"/>
  <c r="AG52" i="8"/>
  <c r="AH52" i="8"/>
  <c r="AI52" i="8"/>
  <c r="AJ52" i="8"/>
  <c r="AS52" i="8"/>
  <c r="AT52" i="8"/>
  <c r="J36" i="9" s="1"/>
  <c r="K37" i="9"/>
  <c r="R54" i="8"/>
  <c r="AU54" i="8" s="1"/>
  <c r="J54" i="8"/>
  <c r="K53" i="8"/>
  <c r="L53" i="8" s="1"/>
  <c r="M53" i="8" s="1"/>
  <c r="O53" i="8"/>
  <c r="P53" i="8" s="1"/>
  <c r="Q53" i="8" s="1"/>
  <c r="AO53" i="8"/>
  <c r="E37" i="9" s="1"/>
  <c r="AM53" i="8"/>
  <c r="C37" i="9" s="1"/>
  <c r="AK53" i="8"/>
  <c r="AR53" i="8"/>
  <c r="H37" i="9" s="1"/>
  <c r="AN53" i="8"/>
  <c r="D37" i="9" s="1"/>
  <c r="AP53" i="8"/>
  <c r="F37" i="9" s="1"/>
  <c r="B55" i="8"/>
  <c r="N55" i="8" s="1"/>
  <c r="D54" i="8"/>
  <c r="H54" i="8"/>
  <c r="E54" i="8"/>
  <c r="I54" i="8"/>
  <c r="I29" i="9"/>
  <c r="F54" i="8"/>
  <c r="G54" i="8"/>
  <c r="C54" i="8"/>
  <c r="A36" i="9"/>
  <c r="AL52" i="8" l="1"/>
  <c r="B36" i="9" s="1"/>
  <c r="AQ53" i="8"/>
  <c r="G37" i="9" s="1"/>
  <c r="AJ53" i="8"/>
  <c r="AF53" i="8"/>
  <c r="AG53" i="8"/>
  <c r="AH53" i="8"/>
  <c r="AI53" i="8"/>
  <c r="AA53" i="8"/>
  <c r="AE53" i="8"/>
  <c r="AB53" i="8"/>
  <c r="AD53" i="8"/>
  <c r="AC53" i="8"/>
  <c r="AS53" i="8"/>
  <c r="AT53" i="8"/>
  <c r="J37" i="9" s="1"/>
  <c r="R55" i="8"/>
  <c r="AU55" i="8" s="1"/>
  <c r="J55" i="8"/>
  <c r="K38" i="9"/>
  <c r="O54" i="8"/>
  <c r="P54" i="8" s="1"/>
  <c r="Q54" i="8" s="1"/>
  <c r="K54" i="8"/>
  <c r="L54" i="8" s="1"/>
  <c r="M54" i="8" s="1"/>
  <c r="B56" i="8"/>
  <c r="N56" i="8" s="1"/>
  <c r="D55" i="8"/>
  <c r="H55" i="8"/>
  <c r="E55" i="8"/>
  <c r="I55" i="8"/>
  <c r="I30" i="9"/>
  <c r="F55" i="8"/>
  <c r="G55" i="8"/>
  <c r="C55" i="8"/>
  <c r="AK54" i="8"/>
  <c r="AQ54" i="8" s="1"/>
  <c r="G38" i="9" s="1"/>
  <c r="AO54" i="8"/>
  <c r="E38" i="9" s="1"/>
  <c r="AR54" i="8"/>
  <c r="H38" i="9" s="1"/>
  <c r="AM54" i="8"/>
  <c r="C38" i="9" s="1"/>
  <c r="AN54" i="8"/>
  <c r="D38" i="9" s="1"/>
  <c r="AP54" i="8"/>
  <c r="F38" i="9" s="1"/>
  <c r="A37" i="9"/>
  <c r="AL53" i="8" l="1"/>
  <c r="B37" i="9" s="1"/>
  <c r="AB54" i="8"/>
  <c r="AA54" i="8"/>
  <c r="AD54" i="8"/>
  <c r="AI54" i="8"/>
  <c r="AE54" i="8"/>
  <c r="AG54" i="8"/>
  <c r="AH54" i="8"/>
  <c r="AF54" i="8"/>
  <c r="AJ54" i="8"/>
  <c r="AC54" i="8"/>
  <c r="AT54" i="8"/>
  <c r="J38" i="9" s="1"/>
  <c r="AS54" i="8"/>
  <c r="K39" i="9"/>
  <c r="R56" i="8"/>
  <c r="AU56" i="8" s="1"/>
  <c r="J56" i="8"/>
  <c r="O55" i="8"/>
  <c r="P55" i="8" s="1"/>
  <c r="Q55" i="8" s="1"/>
  <c r="K55" i="8"/>
  <c r="L55" i="8" s="1"/>
  <c r="M55" i="8" s="1"/>
  <c r="A38" i="9"/>
  <c r="AL54" i="8"/>
  <c r="B38" i="9" s="1"/>
  <c r="AM55" i="8"/>
  <c r="C39" i="9" s="1"/>
  <c r="AO55" i="8"/>
  <c r="E39" i="9" s="1"/>
  <c r="AR55" i="8"/>
  <c r="H39" i="9" s="1"/>
  <c r="AK55" i="8"/>
  <c r="AQ55" i="8" s="1"/>
  <c r="G39" i="9" s="1"/>
  <c r="AN55" i="8"/>
  <c r="D39" i="9" s="1"/>
  <c r="AP55" i="8"/>
  <c r="F39" i="9" s="1"/>
  <c r="B57" i="8"/>
  <c r="N57" i="8" s="1"/>
  <c r="D56" i="8"/>
  <c r="H56" i="8"/>
  <c r="E56" i="8"/>
  <c r="I56" i="8"/>
  <c r="I31" i="9"/>
  <c r="F56" i="8"/>
  <c r="G56" i="8"/>
  <c r="C56" i="8"/>
  <c r="AT55" i="8" l="1"/>
  <c r="J39" i="9" s="1"/>
  <c r="AD55" i="8"/>
  <c r="AA55" i="8"/>
  <c r="AB55" i="8"/>
  <c r="AF55" i="8"/>
  <c r="AG55" i="8"/>
  <c r="AI55" i="8"/>
  <c r="AH55" i="8"/>
  <c r="AC55" i="8"/>
  <c r="AE55" i="8"/>
  <c r="AJ55" i="8"/>
  <c r="AS55" i="8"/>
  <c r="K40" i="9"/>
  <c r="R57" i="8"/>
  <c r="AU57" i="8" s="1"/>
  <c r="J57" i="8"/>
  <c r="O56" i="8"/>
  <c r="P56" i="8" s="1"/>
  <c r="Q56" i="8" s="1"/>
  <c r="K56" i="8"/>
  <c r="L56" i="8" s="1"/>
  <c r="M56" i="8" s="1"/>
  <c r="B58" i="8"/>
  <c r="N58" i="8" s="1"/>
  <c r="D57" i="8"/>
  <c r="H57" i="8"/>
  <c r="E57" i="8"/>
  <c r="I57" i="8"/>
  <c r="I32" i="9"/>
  <c r="F57" i="8"/>
  <c r="G57" i="8"/>
  <c r="C57" i="8"/>
  <c r="A39" i="9"/>
  <c r="AL55" i="8"/>
  <c r="B39" i="9" s="1"/>
  <c r="AK56" i="8"/>
  <c r="AQ56" i="8" s="1"/>
  <c r="G40" i="9" s="1"/>
  <c r="AR56" i="8"/>
  <c r="H40" i="9" s="1"/>
  <c r="AO56" i="8"/>
  <c r="E40" i="9" s="1"/>
  <c r="AN56" i="8"/>
  <c r="D40" i="9" s="1"/>
  <c r="AM56" i="8"/>
  <c r="C40" i="9" s="1"/>
  <c r="AP56" i="8"/>
  <c r="F40" i="9" s="1"/>
  <c r="AT56" i="8" l="1"/>
  <c r="J40" i="9" s="1"/>
  <c r="AH56" i="8"/>
  <c r="AF56" i="8"/>
  <c r="AG56" i="8"/>
  <c r="AE56" i="8"/>
  <c r="AI56" i="8"/>
  <c r="AJ56" i="8"/>
  <c r="AD56" i="8"/>
  <c r="AA56" i="8"/>
  <c r="AB56" i="8"/>
  <c r="AC56" i="8"/>
  <c r="AS56" i="8"/>
  <c r="K41" i="9"/>
  <c r="O57" i="8"/>
  <c r="P57" i="8" s="1"/>
  <c r="Q57" i="8" s="1"/>
  <c r="R58" i="8"/>
  <c r="AU58" i="8" s="1"/>
  <c r="J58" i="8"/>
  <c r="K57" i="8"/>
  <c r="L57" i="8" s="1"/>
  <c r="M57" i="8" s="1"/>
  <c r="A40" i="9"/>
  <c r="AL56" i="8"/>
  <c r="B40" i="9" s="1"/>
  <c r="AO57" i="8"/>
  <c r="E41" i="9" s="1"/>
  <c r="AM57" i="8"/>
  <c r="C41" i="9" s="1"/>
  <c r="AR57" i="8"/>
  <c r="H41" i="9" s="1"/>
  <c r="AN57" i="8"/>
  <c r="D41" i="9" s="1"/>
  <c r="AK57" i="8"/>
  <c r="AP57" i="8"/>
  <c r="F41" i="9" s="1"/>
  <c r="B59" i="8"/>
  <c r="N59" i="8" s="1"/>
  <c r="D58" i="8"/>
  <c r="H58" i="8"/>
  <c r="E58" i="8"/>
  <c r="I58" i="8"/>
  <c r="I33" i="9"/>
  <c r="F58" i="8"/>
  <c r="G58" i="8"/>
  <c r="C58" i="8"/>
  <c r="AQ57" i="8" l="1"/>
  <c r="G41" i="9" s="1"/>
  <c r="AC57" i="8"/>
  <c r="AD57" i="8"/>
  <c r="AF57" i="8"/>
  <c r="AE57" i="8"/>
  <c r="AB57" i="8"/>
  <c r="AA57" i="8"/>
  <c r="AG57" i="8"/>
  <c r="AH57" i="8"/>
  <c r="AI57" i="8"/>
  <c r="AJ57" i="8"/>
  <c r="AS57" i="8"/>
  <c r="AT57" i="8"/>
  <c r="J41" i="9" s="1"/>
  <c r="K58" i="8"/>
  <c r="L58" i="8" s="1"/>
  <c r="M58" i="8" s="1"/>
  <c r="R59" i="8"/>
  <c r="AU59" i="8" s="1"/>
  <c r="J59" i="8"/>
  <c r="O58" i="8"/>
  <c r="P58" i="8" s="1"/>
  <c r="Q58" i="8" s="1"/>
  <c r="AT58" i="8" s="1"/>
  <c r="J42" i="9" s="1"/>
  <c r="K42" i="9"/>
  <c r="AK58" i="8"/>
  <c r="AR58" i="8"/>
  <c r="H42" i="9" s="1"/>
  <c r="AN58" i="8"/>
  <c r="D42" i="9" s="1"/>
  <c r="AO58" i="8"/>
  <c r="E42" i="9" s="1"/>
  <c r="AP58" i="8"/>
  <c r="F42" i="9" s="1"/>
  <c r="AM58" i="8"/>
  <c r="C42" i="9" s="1"/>
  <c r="A41" i="9"/>
  <c r="B60" i="8"/>
  <c r="N60" i="8" s="1"/>
  <c r="D59" i="8"/>
  <c r="H59" i="8"/>
  <c r="E59" i="8"/>
  <c r="I59" i="8"/>
  <c r="I34" i="9"/>
  <c r="F59" i="8"/>
  <c r="G59" i="8"/>
  <c r="C59" i="8"/>
  <c r="AL57" i="8" l="1"/>
  <c r="B41" i="9" s="1"/>
  <c r="AQ58" i="8"/>
  <c r="G42" i="9" s="1"/>
  <c r="AB58" i="8"/>
  <c r="AA58" i="8"/>
  <c r="AC58" i="8"/>
  <c r="AJ58" i="8"/>
  <c r="AI58" i="8"/>
  <c r="AF58" i="8"/>
  <c r="AG58" i="8"/>
  <c r="AD58" i="8"/>
  <c r="AE58" i="8"/>
  <c r="AH58" i="8"/>
  <c r="AS58" i="8"/>
  <c r="K43" i="9"/>
  <c r="K59" i="8"/>
  <c r="L59" i="8" s="1"/>
  <c r="M59" i="8" s="1"/>
  <c r="R60" i="8"/>
  <c r="AU60" i="8" s="1"/>
  <c r="J60" i="8"/>
  <c r="O59" i="8"/>
  <c r="P59" i="8" s="1"/>
  <c r="Q59" i="8" s="1"/>
  <c r="AM59" i="8"/>
  <c r="C43" i="9" s="1"/>
  <c r="AO59" i="8"/>
  <c r="E43" i="9" s="1"/>
  <c r="AR59" i="8"/>
  <c r="H43" i="9" s="1"/>
  <c r="AN59" i="8"/>
  <c r="D43" i="9" s="1"/>
  <c r="AP59" i="8"/>
  <c r="F43" i="9" s="1"/>
  <c r="AK59" i="8"/>
  <c r="AQ59" i="8" s="1"/>
  <c r="G43" i="9" s="1"/>
  <c r="B61" i="8"/>
  <c r="N61" i="8" s="1"/>
  <c r="D60" i="8"/>
  <c r="H60" i="8"/>
  <c r="E60" i="8"/>
  <c r="I60" i="8"/>
  <c r="I35" i="9"/>
  <c r="F60" i="8"/>
  <c r="G60" i="8"/>
  <c r="C60" i="8"/>
  <c r="A42" i="9"/>
  <c r="AL58" i="8" l="1"/>
  <c r="B42" i="9" s="1"/>
  <c r="AF59" i="8"/>
  <c r="AG59" i="8"/>
  <c r="AH59" i="8"/>
  <c r="AA59" i="8"/>
  <c r="AC59" i="8"/>
  <c r="AB59" i="8"/>
  <c r="AI59" i="8"/>
  <c r="AD59" i="8"/>
  <c r="AJ59" i="8"/>
  <c r="AE59" i="8"/>
  <c r="AS59" i="8"/>
  <c r="AT59" i="8"/>
  <c r="J43" i="9" s="1"/>
  <c r="R61" i="8"/>
  <c r="AU61" i="8" s="1"/>
  <c r="J61" i="8"/>
  <c r="O60" i="8"/>
  <c r="P60" i="8" s="1"/>
  <c r="Q60" i="8" s="1"/>
  <c r="K60" i="8"/>
  <c r="L60" i="8" s="1"/>
  <c r="M60" i="8" s="1"/>
  <c r="K44" i="9"/>
  <c r="AK60" i="8"/>
  <c r="AM60" i="8"/>
  <c r="C44" i="9" s="1"/>
  <c r="AR60" i="8"/>
  <c r="H44" i="9" s="1"/>
  <c r="AN60" i="8"/>
  <c r="D44" i="9" s="1"/>
  <c r="AP60" i="8"/>
  <c r="F44" i="9" s="1"/>
  <c r="AO60" i="8"/>
  <c r="E44" i="9" s="1"/>
  <c r="B62" i="8"/>
  <c r="N62" i="8" s="1"/>
  <c r="D61" i="8"/>
  <c r="H61" i="8"/>
  <c r="E61" i="8"/>
  <c r="I61" i="8"/>
  <c r="I36" i="9"/>
  <c r="F61" i="8"/>
  <c r="G61" i="8"/>
  <c r="C61" i="8"/>
  <c r="A43" i="9"/>
  <c r="AL59" i="8"/>
  <c r="B43" i="9" s="1"/>
  <c r="AQ60" i="8" l="1"/>
  <c r="G44" i="9" s="1"/>
  <c r="AJ60" i="8"/>
  <c r="AG60" i="8"/>
  <c r="AH60" i="8"/>
  <c r="AI60" i="8"/>
  <c r="AA60" i="8"/>
  <c r="AB60" i="8"/>
  <c r="AF60" i="8"/>
  <c r="AC60" i="8"/>
  <c r="AD60" i="8"/>
  <c r="AE60" i="8"/>
  <c r="AS60" i="8"/>
  <c r="AT60" i="8"/>
  <c r="J44" i="9" s="1"/>
  <c r="K45" i="9"/>
  <c r="O61" i="8"/>
  <c r="P61" i="8" s="1"/>
  <c r="Q61" i="8" s="1"/>
  <c r="R62" i="8"/>
  <c r="AU62" i="8" s="1"/>
  <c r="J62" i="8"/>
  <c r="K61" i="8"/>
  <c r="L61" i="8" s="1"/>
  <c r="M61" i="8" s="1"/>
  <c r="AO61" i="8"/>
  <c r="E45" i="9" s="1"/>
  <c r="AM61" i="8"/>
  <c r="C45" i="9" s="1"/>
  <c r="AK61" i="8"/>
  <c r="AR61" i="8"/>
  <c r="H45" i="9" s="1"/>
  <c r="AN61" i="8"/>
  <c r="D45" i="9" s="1"/>
  <c r="AP61" i="8"/>
  <c r="F45" i="9" s="1"/>
  <c r="B63" i="8"/>
  <c r="N63" i="8" s="1"/>
  <c r="D62" i="8"/>
  <c r="H62" i="8"/>
  <c r="E62" i="8"/>
  <c r="I62" i="8"/>
  <c r="I37" i="9"/>
  <c r="F62" i="8"/>
  <c r="G62" i="8"/>
  <c r="C62" i="8"/>
  <c r="A44" i="9"/>
  <c r="AL60" i="8" l="1"/>
  <c r="B44" i="9" s="1"/>
  <c r="AQ61" i="8"/>
  <c r="G45" i="9" s="1"/>
  <c r="AB61" i="8"/>
  <c r="AC61" i="8"/>
  <c r="AA61" i="8"/>
  <c r="AG61" i="8"/>
  <c r="AJ61" i="8"/>
  <c r="AH61" i="8"/>
  <c r="AI61" i="8"/>
  <c r="AE61" i="8"/>
  <c r="AF61" i="8"/>
  <c r="AD61" i="8"/>
  <c r="AS61" i="8"/>
  <c r="AT61" i="8"/>
  <c r="J45" i="9" s="1"/>
  <c r="K46" i="9"/>
  <c r="R63" i="8"/>
  <c r="AU63" i="8" s="1"/>
  <c r="J63" i="8"/>
  <c r="O62" i="8"/>
  <c r="P62" i="8" s="1"/>
  <c r="Q62" i="8" s="1"/>
  <c r="K62" i="8"/>
  <c r="L62" i="8" s="1"/>
  <c r="M62" i="8" s="1"/>
  <c r="AK62" i="8"/>
  <c r="AO62" i="8"/>
  <c r="E46" i="9" s="1"/>
  <c r="AR62" i="8"/>
  <c r="H46" i="9" s="1"/>
  <c r="AM62" i="8"/>
  <c r="C46" i="9" s="1"/>
  <c r="AN62" i="8"/>
  <c r="D46" i="9" s="1"/>
  <c r="AP62" i="8"/>
  <c r="F46" i="9" s="1"/>
  <c r="B64" i="8"/>
  <c r="N64" i="8" s="1"/>
  <c r="D63" i="8"/>
  <c r="H63" i="8"/>
  <c r="E63" i="8"/>
  <c r="I63" i="8"/>
  <c r="I38" i="9"/>
  <c r="F63" i="8"/>
  <c r="G63" i="8"/>
  <c r="C63" i="8"/>
  <c r="A45" i="9"/>
  <c r="AL61" i="8" l="1"/>
  <c r="B45" i="9" s="1"/>
  <c r="AQ62" i="8"/>
  <c r="G46" i="9" s="1"/>
  <c r="AD62" i="8"/>
  <c r="AG62" i="8"/>
  <c r="AH62" i="8"/>
  <c r="AE62" i="8"/>
  <c r="AF62" i="8"/>
  <c r="AJ62" i="8"/>
  <c r="AI62" i="8"/>
  <c r="AA62" i="8"/>
  <c r="AB62" i="8"/>
  <c r="AC62" i="8"/>
  <c r="AS62" i="8"/>
  <c r="AT62" i="8"/>
  <c r="J46" i="9" s="1"/>
  <c r="R64" i="8"/>
  <c r="AU64" i="8" s="1"/>
  <c r="J64" i="8"/>
  <c r="K63" i="8"/>
  <c r="L63" i="8" s="1"/>
  <c r="M63" i="8" s="1"/>
  <c r="O63" i="8"/>
  <c r="P63" i="8" s="1"/>
  <c r="Q63" i="8" s="1"/>
  <c r="K47" i="9"/>
  <c r="AM63" i="8"/>
  <c r="C47" i="9" s="1"/>
  <c r="AO63" i="8"/>
  <c r="E47" i="9" s="1"/>
  <c r="AR63" i="8"/>
  <c r="H47" i="9" s="1"/>
  <c r="AK63" i="8"/>
  <c r="AQ63" i="8" s="1"/>
  <c r="G47" i="9" s="1"/>
  <c r="AN63" i="8"/>
  <c r="D47" i="9" s="1"/>
  <c r="AP63" i="8"/>
  <c r="F47" i="9" s="1"/>
  <c r="B65" i="8"/>
  <c r="N65" i="8" s="1"/>
  <c r="D64" i="8"/>
  <c r="H64" i="8"/>
  <c r="E64" i="8"/>
  <c r="I64" i="8"/>
  <c r="I39" i="9"/>
  <c r="F64" i="8"/>
  <c r="G64" i="8"/>
  <c r="C64" i="8"/>
  <c r="A46" i="9"/>
  <c r="AL62" i="8" l="1"/>
  <c r="B46" i="9" s="1"/>
  <c r="AH63" i="8"/>
  <c r="AI63" i="8"/>
  <c r="AJ63" i="8"/>
  <c r="AB63" i="8"/>
  <c r="AD63" i="8"/>
  <c r="AE63" i="8"/>
  <c r="AF63" i="8"/>
  <c r="AA63" i="8"/>
  <c r="AC63" i="8"/>
  <c r="AG63" i="8"/>
  <c r="AS63" i="8"/>
  <c r="AT63" i="8"/>
  <c r="J47" i="9" s="1"/>
  <c r="K48" i="9"/>
  <c r="O64" i="8"/>
  <c r="P64" i="8" s="1"/>
  <c r="Q64" i="8" s="1"/>
  <c r="K64" i="8"/>
  <c r="L64" i="8" s="1"/>
  <c r="M64" i="8" s="1"/>
  <c r="R65" i="8"/>
  <c r="AU65" i="8" s="1"/>
  <c r="J65" i="8"/>
  <c r="AK64" i="8"/>
  <c r="AR64" i="8"/>
  <c r="H48" i="9" s="1"/>
  <c r="AO64" i="8"/>
  <c r="E48" i="9" s="1"/>
  <c r="AN64" i="8"/>
  <c r="D48" i="9" s="1"/>
  <c r="AM64" i="8"/>
  <c r="C48" i="9" s="1"/>
  <c r="AP64" i="8"/>
  <c r="F48" i="9" s="1"/>
  <c r="B66" i="8"/>
  <c r="N66" i="8" s="1"/>
  <c r="D65" i="8"/>
  <c r="H65" i="8"/>
  <c r="E65" i="8"/>
  <c r="I65" i="8"/>
  <c r="I40" i="9"/>
  <c r="F65" i="8"/>
  <c r="G65" i="8"/>
  <c r="C65" i="8"/>
  <c r="A47" i="9"/>
  <c r="AL63" i="8"/>
  <c r="B47" i="9" s="1"/>
  <c r="AQ64" i="8" l="1"/>
  <c r="G48" i="9" s="1"/>
  <c r="AB64" i="8"/>
  <c r="AC64" i="8"/>
  <c r="AD64" i="8"/>
  <c r="AE64" i="8"/>
  <c r="AG64" i="8"/>
  <c r="AF64" i="8"/>
  <c r="AJ64" i="8"/>
  <c r="AH64" i="8"/>
  <c r="AI64" i="8"/>
  <c r="AA64" i="8"/>
  <c r="AS64" i="8"/>
  <c r="AT64" i="8"/>
  <c r="J48" i="9" s="1"/>
  <c r="K49" i="9"/>
  <c r="K65" i="8"/>
  <c r="L65" i="8" s="1"/>
  <c r="M65" i="8" s="1"/>
  <c r="R66" i="8"/>
  <c r="AU66" i="8" s="1"/>
  <c r="J66" i="8"/>
  <c r="O65" i="8"/>
  <c r="P65" i="8" s="1"/>
  <c r="Q65" i="8" s="1"/>
  <c r="AO65" i="8"/>
  <c r="E49" i="9" s="1"/>
  <c r="AM65" i="8"/>
  <c r="C49" i="9" s="1"/>
  <c r="AR65" i="8"/>
  <c r="H49" i="9" s="1"/>
  <c r="AN65" i="8"/>
  <c r="D49" i="9" s="1"/>
  <c r="AK65" i="8"/>
  <c r="AQ65" i="8" s="1"/>
  <c r="G49" i="9" s="1"/>
  <c r="AP65" i="8"/>
  <c r="F49" i="9" s="1"/>
  <c r="B67" i="8"/>
  <c r="N67" i="8" s="1"/>
  <c r="D66" i="8"/>
  <c r="H66" i="8"/>
  <c r="E66" i="8"/>
  <c r="I66" i="8"/>
  <c r="F66" i="8"/>
  <c r="G66" i="8"/>
  <c r="I41" i="9"/>
  <c r="C66" i="8"/>
  <c r="A48" i="9"/>
  <c r="AL64" i="8" l="1"/>
  <c r="B48" i="9" s="1"/>
  <c r="AB65" i="8"/>
  <c r="AG65" i="8"/>
  <c r="AH65" i="8"/>
  <c r="AF65" i="8"/>
  <c r="AD65" i="8"/>
  <c r="AE65" i="8"/>
  <c r="AI65" i="8"/>
  <c r="AJ65" i="8"/>
  <c r="AA65" i="8"/>
  <c r="AC65" i="8"/>
  <c r="AT65" i="8"/>
  <c r="J49" i="9" s="1"/>
  <c r="AS65" i="8"/>
  <c r="R67" i="8"/>
  <c r="AU67" i="8" s="1"/>
  <c r="J67" i="8"/>
  <c r="K66" i="8"/>
  <c r="L66" i="8" s="1"/>
  <c r="M66" i="8" s="1"/>
  <c r="O66" i="8"/>
  <c r="P66" i="8" s="1"/>
  <c r="Q66" i="8" s="1"/>
  <c r="AT66" i="8"/>
  <c r="J50" i="9" s="1"/>
  <c r="K50" i="9"/>
  <c r="B68" i="8"/>
  <c r="N68" i="8" s="1"/>
  <c r="D67" i="8"/>
  <c r="H67" i="8"/>
  <c r="F67" i="8"/>
  <c r="I67" i="8"/>
  <c r="C67" i="8"/>
  <c r="E67" i="8"/>
  <c r="I42" i="9"/>
  <c r="G67" i="8"/>
  <c r="AK66" i="8"/>
  <c r="AQ66" i="8" s="1"/>
  <c r="G50" i="9" s="1"/>
  <c r="AR66" i="8"/>
  <c r="H50" i="9" s="1"/>
  <c r="AN66" i="8"/>
  <c r="D50" i="9" s="1"/>
  <c r="AO66" i="8"/>
  <c r="E50" i="9" s="1"/>
  <c r="AP66" i="8"/>
  <c r="F50" i="9" s="1"/>
  <c r="AM66" i="8"/>
  <c r="C50" i="9" s="1"/>
  <c r="AL65" i="8"/>
  <c r="B49" i="9" s="1"/>
  <c r="A49" i="9"/>
  <c r="AA66" i="8" l="1"/>
  <c r="AB66" i="8"/>
  <c r="AD66" i="8"/>
  <c r="AC66" i="8"/>
  <c r="AF66" i="8"/>
  <c r="AJ66" i="8"/>
  <c r="AG66" i="8"/>
  <c r="AH66" i="8"/>
  <c r="AI66" i="8"/>
  <c r="AE66" i="8"/>
  <c r="AS66" i="8"/>
  <c r="K51" i="9"/>
  <c r="R68" i="8"/>
  <c r="AU68" i="8" s="1"/>
  <c r="J68" i="8"/>
  <c r="O67" i="8"/>
  <c r="P67" i="8" s="1"/>
  <c r="Q67" i="8" s="1"/>
  <c r="AT67" i="8" s="1"/>
  <c r="J51" i="9" s="1"/>
  <c r="K67" i="8"/>
  <c r="L67" i="8" s="1"/>
  <c r="M67" i="8" s="1"/>
  <c r="AM67" i="8"/>
  <c r="C51" i="9" s="1"/>
  <c r="AO67" i="8"/>
  <c r="E51" i="9" s="1"/>
  <c r="AR67" i="8"/>
  <c r="H51" i="9" s="1"/>
  <c r="AN67" i="8"/>
  <c r="D51" i="9" s="1"/>
  <c r="AP67" i="8"/>
  <c r="F51" i="9" s="1"/>
  <c r="AK67" i="8"/>
  <c r="A50" i="9"/>
  <c r="AL66" i="8"/>
  <c r="B50" i="9" s="1"/>
  <c r="B69" i="8"/>
  <c r="N69" i="8" s="1"/>
  <c r="D68" i="8"/>
  <c r="H68" i="8"/>
  <c r="F68" i="8"/>
  <c r="I68" i="8"/>
  <c r="C68" i="8"/>
  <c r="E68" i="8"/>
  <c r="I43" i="9"/>
  <c r="G68" i="8"/>
  <c r="AQ67" i="8" l="1"/>
  <c r="G51" i="9" s="1"/>
  <c r="AA67" i="8"/>
  <c r="AB67" i="8"/>
  <c r="AG67" i="8"/>
  <c r="AH67" i="8"/>
  <c r="AJ67" i="8"/>
  <c r="AI67" i="8"/>
  <c r="AC67" i="8"/>
  <c r="AE67" i="8"/>
  <c r="AF67" i="8"/>
  <c r="AD67" i="8"/>
  <c r="AS67" i="8"/>
  <c r="K52" i="9"/>
  <c r="R69" i="8"/>
  <c r="AU69" i="8" s="1"/>
  <c r="J69" i="8"/>
  <c r="K68" i="8"/>
  <c r="L68" i="8" s="1"/>
  <c r="M68" i="8" s="1"/>
  <c r="O68" i="8"/>
  <c r="P68" i="8" s="1"/>
  <c r="Q68" i="8" s="1"/>
  <c r="AT68" i="8"/>
  <c r="J52" i="9" s="1"/>
  <c r="B70" i="8"/>
  <c r="N70" i="8" s="1"/>
  <c r="D69" i="8"/>
  <c r="H69" i="8"/>
  <c r="F69" i="8"/>
  <c r="I69" i="8"/>
  <c r="C69" i="8"/>
  <c r="E69" i="8"/>
  <c r="I44" i="9"/>
  <c r="G69" i="8"/>
  <c r="A51" i="9"/>
  <c r="AK68" i="8"/>
  <c r="AQ68" i="8" s="1"/>
  <c r="G52" i="9" s="1"/>
  <c r="AM68" i="8"/>
  <c r="C52" i="9" s="1"/>
  <c r="AR68" i="8"/>
  <c r="H52" i="9" s="1"/>
  <c r="AN68" i="8"/>
  <c r="D52" i="9" s="1"/>
  <c r="AP68" i="8"/>
  <c r="F52" i="9" s="1"/>
  <c r="AO68" i="8"/>
  <c r="E52" i="9" s="1"/>
  <c r="AL67" i="8" l="1"/>
  <c r="B51" i="9" s="1"/>
  <c r="AE68" i="8"/>
  <c r="AF68" i="8"/>
  <c r="AH68" i="8"/>
  <c r="AI68" i="8"/>
  <c r="AJ68" i="8"/>
  <c r="AA68" i="8"/>
  <c r="AB68" i="8"/>
  <c r="AC68" i="8"/>
  <c r="AD68" i="8"/>
  <c r="AG68" i="8"/>
  <c r="AS68" i="8"/>
  <c r="K53" i="9"/>
  <c r="O69" i="8"/>
  <c r="P69" i="8" s="1"/>
  <c r="Q69" i="8" s="1"/>
  <c r="R70" i="8"/>
  <c r="AU70" i="8" s="1"/>
  <c r="J70" i="8"/>
  <c r="K69" i="8"/>
  <c r="L69" i="8" s="1"/>
  <c r="M69" i="8" s="1"/>
  <c r="B71" i="8"/>
  <c r="N71" i="8" s="1"/>
  <c r="D70" i="8"/>
  <c r="H70" i="8"/>
  <c r="F70" i="8"/>
  <c r="I70" i="8"/>
  <c r="C70" i="8"/>
  <c r="E70" i="8"/>
  <c r="I45" i="9"/>
  <c r="G70" i="8"/>
  <c r="A52" i="9"/>
  <c r="AL68" i="8"/>
  <c r="B52" i="9" s="1"/>
  <c r="AO69" i="8"/>
  <c r="E53" i="9" s="1"/>
  <c r="AM69" i="8"/>
  <c r="C53" i="9" s="1"/>
  <c r="AK69" i="8"/>
  <c r="AR69" i="8"/>
  <c r="H53" i="9" s="1"/>
  <c r="AN69" i="8"/>
  <c r="D53" i="9" s="1"/>
  <c r="AP69" i="8"/>
  <c r="F53" i="9" s="1"/>
  <c r="AT69" i="8" l="1"/>
  <c r="J53" i="9" s="1"/>
  <c r="AQ69" i="8"/>
  <c r="G53" i="9" s="1"/>
  <c r="AI69" i="8"/>
  <c r="AJ69" i="8"/>
  <c r="AC69" i="8"/>
  <c r="AF69" i="8"/>
  <c r="AD69" i="8"/>
  <c r="AE69" i="8"/>
  <c r="AA69" i="8"/>
  <c r="AG69" i="8"/>
  <c r="AB69" i="8"/>
  <c r="AH69" i="8"/>
  <c r="AS69" i="8"/>
  <c r="K54" i="9"/>
  <c r="O70" i="8"/>
  <c r="P70" i="8" s="1"/>
  <c r="Q70" i="8" s="1"/>
  <c r="R71" i="8"/>
  <c r="AU71" i="8" s="1"/>
  <c r="J71" i="8"/>
  <c r="K70" i="8"/>
  <c r="L70" i="8" s="1"/>
  <c r="M70" i="8" s="1"/>
  <c r="AK70" i="8"/>
  <c r="AQ70" i="8" s="1"/>
  <c r="G54" i="9" s="1"/>
  <c r="AO70" i="8"/>
  <c r="E54" i="9" s="1"/>
  <c r="AR70" i="8"/>
  <c r="H54" i="9" s="1"/>
  <c r="AM70" i="8"/>
  <c r="C54" i="9" s="1"/>
  <c r="AN70" i="8"/>
  <c r="D54" i="9" s="1"/>
  <c r="AP70" i="8"/>
  <c r="F54" i="9" s="1"/>
  <c r="A53" i="9"/>
  <c r="B72" i="8"/>
  <c r="N72" i="8" s="1"/>
  <c r="D71" i="8"/>
  <c r="H71" i="8"/>
  <c r="F71" i="8"/>
  <c r="I71" i="8"/>
  <c r="C71" i="8"/>
  <c r="E71" i="8"/>
  <c r="I46" i="9"/>
  <c r="G71" i="8"/>
  <c r="AL69" i="8" l="1"/>
  <c r="B53" i="9" s="1"/>
  <c r="AR71" i="8"/>
  <c r="H55" i="9" s="1"/>
  <c r="AK71" i="8"/>
  <c r="AQ71" i="8" s="1"/>
  <c r="G55" i="9" s="1"/>
  <c r="AP71" i="8"/>
  <c r="F55" i="9" s="1"/>
  <c r="AM71" i="8"/>
  <c r="C55" i="9" s="1"/>
  <c r="AN71" i="8"/>
  <c r="D55" i="9" s="1"/>
  <c r="AO71" i="8"/>
  <c r="E55" i="9" s="1"/>
  <c r="AJ70" i="8"/>
  <c r="AI70" i="8"/>
  <c r="AE70" i="8"/>
  <c r="AF70" i="8"/>
  <c r="AG70" i="8"/>
  <c r="AH70" i="8"/>
  <c r="AB70" i="8"/>
  <c r="AA70" i="8"/>
  <c r="AD70" i="8"/>
  <c r="AC70" i="8"/>
  <c r="AS70" i="8"/>
  <c r="AT70" i="8"/>
  <c r="J54" i="9" s="1"/>
  <c r="K55" i="9"/>
  <c r="R72" i="8"/>
  <c r="AU72" i="8" s="1"/>
  <c r="J72" i="8"/>
  <c r="O71" i="8"/>
  <c r="K71" i="8"/>
  <c r="L71" i="8" s="1"/>
  <c r="M71" i="8" s="1"/>
  <c r="AL70" i="8"/>
  <c r="B54" i="9" s="1"/>
  <c r="A54" i="9"/>
  <c r="B73" i="8"/>
  <c r="N73" i="8" s="1"/>
  <c r="D72" i="8"/>
  <c r="H72" i="8"/>
  <c r="F72" i="8"/>
  <c r="I72" i="8"/>
  <c r="C72" i="8"/>
  <c r="E72" i="8"/>
  <c r="I47" i="9"/>
  <c r="G72" i="8"/>
  <c r="P71" i="8" l="1"/>
  <c r="Q71" i="8" s="1"/>
  <c r="AT71" i="8" s="1"/>
  <c r="J55" i="9" s="1"/>
  <c r="AS71" i="8"/>
  <c r="AM72" i="8"/>
  <c r="C56" i="9" s="1"/>
  <c r="AN72" i="8"/>
  <c r="D56" i="9" s="1"/>
  <c r="AO72" i="8"/>
  <c r="E56" i="9" s="1"/>
  <c r="AP72" i="8"/>
  <c r="F56" i="9" s="1"/>
  <c r="AR72" i="8"/>
  <c r="H56" i="9" s="1"/>
  <c r="AK72" i="8"/>
  <c r="AQ72" i="8" s="1"/>
  <c r="G56" i="9" s="1"/>
  <c r="AC71" i="8"/>
  <c r="AD71" i="8"/>
  <c r="AE71" i="8"/>
  <c r="AF71" i="8"/>
  <c r="AG71" i="8"/>
  <c r="AH71" i="8"/>
  <c r="AJ71" i="8"/>
  <c r="AL71" i="8"/>
  <c r="B55" i="9" s="1"/>
  <c r="AI71" i="8"/>
  <c r="AB71" i="8"/>
  <c r="AA71" i="8"/>
  <c r="K72" i="8"/>
  <c r="L72" i="8" s="1"/>
  <c r="M72" i="8" s="1"/>
  <c r="O72" i="8"/>
  <c r="R73" i="8"/>
  <c r="AU73" i="8" s="1"/>
  <c r="J73" i="8"/>
  <c r="K56" i="9"/>
  <c r="A55" i="9"/>
  <c r="B74" i="8"/>
  <c r="N74" i="8" s="1"/>
  <c r="D73" i="8"/>
  <c r="H73" i="8"/>
  <c r="F73" i="8"/>
  <c r="I73" i="8"/>
  <c r="C73" i="8"/>
  <c r="E73" i="8"/>
  <c r="I48" i="9"/>
  <c r="G73" i="8"/>
  <c r="P72" i="8" l="1"/>
  <c r="Q72" i="8" s="1"/>
  <c r="AS72" i="8"/>
  <c r="AN73" i="8"/>
  <c r="D57" i="9" s="1"/>
  <c r="AO73" i="8"/>
  <c r="E57" i="9" s="1"/>
  <c r="AP73" i="8"/>
  <c r="F57" i="9" s="1"/>
  <c r="AK73" i="8"/>
  <c r="AQ73" i="8" s="1"/>
  <c r="G57" i="9" s="1"/>
  <c r="AM73" i="8"/>
  <c r="C57" i="9" s="1"/>
  <c r="AR73" i="8"/>
  <c r="H57" i="9" s="1"/>
  <c r="AL72" i="8"/>
  <c r="B56" i="9" s="1"/>
  <c r="AD72" i="8"/>
  <c r="AB72" i="8"/>
  <c r="AJ72" i="8"/>
  <c r="AE72" i="8"/>
  <c r="AI72" i="8"/>
  <c r="AF72" i="8"/>
  <c r="AG72" i="8"/>
  <c r="AA72" i="8"/>
  <c r="AC72" i="8"/>
  <c r="AH72" i="8"/>
  <c r="K57" i="9"/>
  <c r="K73" i="8"/>
  <c r="L73" i="8" s="1"/>
  <c r="M73" i="8" s="1"/>
  <c r="O73" i="8"/>
  <c r="R74" i="8"/>
  <c r="AU74" i="8" s="1"/>
  <c r="J74" i="8"/>
  <c r="B75" i="8"/>
  <c r="N75" i="8" s="1"/>
  <c r="D74" i="8"/>
  <c r="H74" i="8"/>
  <c r="E74" i="8"/>
  <c r="F74" i="8"/>
  <c r="G74" i="8"/>
  <c r="C74" i="8"/>
  <c r="I74" i="8"/>
  <c r="I49" i="9"/>
  <c r="A56" i="9"/>
  <c r="P73" i="8" l="1"/>
  <c r="Q73" i="8" s="1"/>
  <c r="AT73" i="8"/>
  <c r="J57" i="9" s="1"/>
  <c r="AT72" i="8"/>
  <c r="J56" i="9" s="1"/>
  <c r="AS73" i="8"/>
  <c r="AA73" i="8"/>
  <c r="AB73" i="8"/>
  <c r="AI73" i="8"/>
  <c r="AJ73" i="8"/>
  <c r="AL73" i="8"/>
  <c r="B57" i="9" s="1"/>
  <c r="AE73" i="8"/>
  <c r="AF73" i="8"/>
  <c r="AG73" i="8"/>
  <c r="AH73" i="8"/>
  <c r="AC73" i="8"/>
  <c r="AD73" i="8"/>
  <c r="AM74" i="8"/>
  <c r="C58" i="9" s="1"/>
  <c r="AN74" i="8"/>
  <c r="D58" i="9" s="1"/>
  <c r="AO74" i="8"/>
  <c r="E58" i="9" s="1"/>
  <c r="AK74" i="8"/>
  <c r="AQ74" i="8" s="1"/>
  <c r="G58" i="9" s="1"/>
  <c r="AP74" i="8"/>
  <c r="F58" i="9" s="1"/>
  <c r="AR74" i="8"/>
  <c r="H58" i="9" s="1"/>
  <c r="K58" i="9"/>
  <c r="O74" i="8"/>
  <c r="K74" i="8"/>
  <c r="L74" i="8" s="1"/>
  <c r="M74" i="8" s="1"/>
  <c r="R75" i="8"/>
  <c r="AU75" i="8" s="1"/>
  <c r="J75" i="8"/>
  <c r="B76" i="8"/>
  <c r="N76" i="8" s="1"/>
  <c r="F75" i="8"/>
  <c r="C75" i="8"/>
  <c r="G75" i="8"/>
  <c r="D75" i="8"/>
  <c r="H75" i="8"/>
  <c r="E75" i="8"/>
  <c r="I75" i="8"/>
  <c r="I50" i="9"/>
  <c r="A57" i="9"/>
  <c r="P74" i="8" l="1"/>
  <c r="Q74" i="8" s="1"/>
  <c r="AT74" i="8"/>
  <c r="AS74" i="8"/>
  <c r="AI74" i="8"/>
  <c r="AE74" i="8"/>
  <c r="AF74" i="8"/>
  <c r="AG74" i="8"/>
  <c r="AC74" i="8"/>
  <c r="AH74" i="8"/>
  <c r="AA74" i="8"/>
  <c r="AJ74" i="8"/>
  <c r="AL74" i="8"/>
  <c r="B58" i="9" s="1"/>
  <c r="AD74" i="8"/>
  <c r="AB74" i="8"/>
  <c r="AO75" i="8"/>
  <c r="E59" i="9" s="1"/>
  <c r="AP75" i="8"/>
  <c r="F59" i="9" s="1"/>
  <c r="AK75" i="8"/>
  <c r="AQ75" i="8" s="1"/>
  <c r="G59" i="9" s="1"/>
  <c r="AN75" i="8"/>
  <c r="D59" i="9" s="1"/>
  <c r="AM75" i="8"/>
  <c r="C59" i="9" s="1"/>
  <c r="AR75" i="8"/>
  <c r="H59" i="9" s="1"/>
  <c r="J58" i="9"/>
  <c r="K59" i="9"/>
  <c r="O75" i="8"/>
  <c r="R76" i="8"/>
  <c r="AU76" i="8" s="1"/>
  <c r="J76" i="8"/>
  <c r="K75" i="8"/>
  <c r="L75" i="8" s="1"/>
  <c r="M75" i="8" s="1"/>
  <c r="A58" i="9"/>
  <c r="B77" i="8"/>
  <c r="N77" i="8" s="1"/>
  <c r="F76" i="8"/>
  <c r="C76" i="8"/>
  <c r="G76" i="8"/>
  <c r="D76" i="8"/>
  <c r="H76" i="8"/>
  <c r="E76" i="8"/>
  <c r="I76" i="8"/>
  <c r="I51" i="9"/>
  <c r="P75" i="8" l="1"/>
  <c r="Q75" i="8" s="1"/>
  <c r="AT75" i="8"/>
  <c r="AS75" i="8"/>
  <c r="AL75" i="8"/>
  <c r="B59" i="9" s="1"/>
  <c r="AB75" i="8"/>
  <c r="AJ75" i="8"/>
  <c r="AF75" i="8"/>
  <c r="AI75" i="8"/>
  <c r="AC75" i="8"/>
  <c r="AD75" i="8"/>
  <c r="AA75" i="8"/>
  <c r="AH75" i="8"/>
  <c r="AE75" i="8"/>
  <c r="AG75" i="8"/>
  <c r="AM76" i="8"/>
  <c r="C60" i="9" s="1"/>
  <c r="AN76" i="8"/>
  <c r="D60" i="9" s="1"/>
  <c r="AO76" i="8"/>
  <c r="E60" i="9" s="1"/>
  <c r="AR76" i="8"/>
  <c r="H60" i="9" s="1"/>
  <c r="AK76" i="8"/>
  <c r="AQ76" i="8" s="1"/>
  <c r="G60" i="9" s="1"/>
  <c r="AP76" i="8"/>
  <c r="F60" i="9" s="1"/>
  <c r="J59" i="9"/>
  <c r="K60" i="9"/>
  <c r="R77" i="8"/>
  <c r="AU77" i="8" s="1"/>
  <c r="J77" i="8"/>
  <c r="O76" i="8"/>
  <c r="K76" i="8"/>
  <c r="L76" i="8" s="1"/>
  <c r="M76" i="8" s="1"/>
  <c r="A59" i="9"/>
  <c r="B78" i="8"/>
  <c r="N78" i="8" s="1"/>
  <c r="F77" i="8"/>
  <c r="C77" i="8"/>
  <c r="G77" i="8"/>
  <c r="D77" i="8"/>
  <c r="H77" i="8"/>
  <c r="E77" i="8"/>
  <c r="I77" i="8"/>
  <c r="I52" i="9"/>
  <c r="P76" i="8" l="1"/>
  <c r="Q76" i="8" s="1"/>
  <c r="AS76" i="8"/>
  <c r="AK77" i="8"/>
  <c r="AQ77" i="8" s="1"/>
  <c r="G61" i="9" s="1"/>
  <c r="AM77" i="8"/>
  <c r="C61" i="9" s="1"/>
  <c r="AO77" i="8"/>
  <c r="E61" i="9" s="1"/>
  <c r="AP77" i="8"/>
  <c r="F61" i="9" s="1"/>
  <c r="AR77" i="8"/>
  <c r="H61" i="9" s="1"/>
  <c r="AN77" i="8"/>
  <c r="D61" i="9" s="1"/>
  <c r="AA76" i="8"/>
  <c r="AB76" i="8"/>
  <c r="AC76" i="8"/>
  <c r="AD76" i="8"/>
  <c r="AE76" i="8"/>
  <c r="AL76" i="8"/>
  <c r="B60" i="9" s="1"/>
  <c r="AI76" i="8"/>
  <c r="AG76" i="8"/>
  <c r="AJ76" i="8"/>
  <c r="AH76" i="8"/>
  <c r="AF76" i="8"/>
  <c r="K61" i="9"/>
  <c r="O77" i="8"/>
  <c r="R78" i="8"/>
  <c r="AU78" i="8" s="1"/>
  <c r="J78" i="8"/>
  <c r="K77" i="8"/>
  <c r="L77" i="8" s="1"/>
  <c r="M77" i="8" s="1"/>
  <c r="A60" i="9"/>
  <c r="B79" i="8"/>
  <c r="N79" i="8" s="1"/>
  <c r="F78" i="8"/>
  <c r="C78" i="8"/>
  <c r="G78" i="8"/>
  <c r="D78" i="8"/>
  <c r="H78" i="8"/>
  <c r="E78" i="8"/>
  <c r="I78" i="8"/>
  <c r="I53" i="9"/>
  <c r="P77" i="8" l="1"/>
  <c r="Q77" i="8" s="1"/>
  <c r="AT77" i="8"/>
  <c r="J61" i="9" s="1"/>
  <c r="AT76" i="8"/>
  <c r="J60" i="9" s="1"/>
  <c r="AS77" i="8"/>
  <c r="AN78" i="8"/>
  <c r="D62" i="9" s="1"/>
  <c r="AO78" i="8"/>
  <c r="E62" i="9" s="1"/>
  <c r="AP78" i="8"/>
  <c r="F62" i="9" s="1"/>
  <c r="AK78" i="8"/>
  <c r="AQ78" i="8" s="1"/>
  <c r="G62" i="9" s="1"/>
  <c r="AM78" i="8"/>
  <c r="C62" i="9" s="1"/>
  <c r="AR78" i="8"/>
  <c r="H62" i="9" s="1"/>
  <c r="AL77" i="8"/>
  <c r="B61" i="9" s="1"/>
  <c r="AD77" i="8"/>
  <c r="AE77" i="8"/>
  <c r="AF77" i="8"/>
  <c r="AI77" i="8"/>
  <c r="AG77" i="8"/>
  <c r="AJ77" i="8"/>
  <c r="AC77" i="8"/>
  <c r="AH77" i="8"/>
  <c r="AA77" i="8"/>
  <c r="AB77" i="8"/>
  <c r="K62" i="9"/>
  <c r="O78" i="8"/>
  <c r="R79" i="8"/>
  <c r="AU79" i="8" s="1"/>
  <c r="J79" i="8"/>
  <c r="K78" i="8"/>
  <c r="L78" i="8" s="1"/>
  <c r="M78" i="8" s="1"/>
  <c r="A61" i="9"/>
  <c r="B80" i="8"/>
  <c r="N80" i="8" s="1"/>
  <c r="F79" i="8"/>
  <c r="C79" i="8"/>
  <c r="G79" i="8"/>
  <c r="D79" i="8"/>
  <c r="H79" i="8"/>
  <c r="E79" i="8"/>
  <c r="I79" i="8"/>
  <c r="I54" i="9"/>
  <c r="P78" i="8" l="1"/>
  <c r="Q78" i="8" s="1"/>
  <c r="AT78" i="8"/>
  <c r="J62" i="9" s="1"/>
  <c r="AS78" i="8"/>
  <c r="AM79" i="8"/>
  <c r="C63" i="9" s="1"/>
  <c r="AN79" i="8"/>
  <c r="D63" i="9" s="1"/>
  <c r="AK79" i="8"/>
  <c r="AQ79" i="8" s="1"/>
  <c r="G63" i="9" s="1"/>
  <c r="AO79" i="8"/>
  <c r="E63" i="9" s="1"/>
  <c r="AP79" i="8"/>
  <c r="F63" i="9" s="1"/>
  <c r="AR79" i="8"/>
  <c r="H63" i="9" s="1"/>
  <c r="AC78" i="8"/>
  <c r="AL78" i="8"/>
  <c r="B62" i="9" s="1"/>
  <c r="AI78" i="8"/>
  <c r="AD78" i="8"/>
  <c r="AB78" i="8"/>
  <c r="AA78" i="8"/>
  <c r="AG78" i="8"/>
  <c r="AH78" i="8"/>
  <c r="AJ78" i="8"/>
  <c r="AF78" i="8"/>
  <c r="AE78" i="8"/>
  <c r="K63" i="9"/>
  <c r="R80" i="8"/>
  <c r="AU80" i="8" s="1"/>
  <c r="J80" i="8"/>
  <c r="K79" i="8"/>
  <c r="L79" i="8" s="1"/>
  <c r="M79" i="8" s="1"/>
  <c r="O79" i="8"/>
  <c r="B81" i="8"/>
  <c r="N81" i="8" s="1"/>
  <c r="F80" i="8"/>
  <c r="C80" i="8"/>
  <c r="G80" i="8"/>
  <c r="D80" i="8"/>
  <c r="H80" i="8"/>
  <c r="E80" i="8"/>
  <c r="I80" i="8"/>
  <c r="I55" i="9"/>
  <c r="A62" i="9"/>
  <c r="P79" i="8" l="1"/>
  <c r="Q79" i="8" s="1"/>
  <c r="AT79" i="8"/>
  <c r="J63" i="9" s="1"/>
  <c r="AS79" i="8"/>
  <c r="AK80" i="8"/>
  <c r="AQ80" i="8" s="1"/>
  <c r="G64" i="9" s="1"/>
  <c r="AM80" i="8"/>
  <c r="C64" i="9" s="1"/>
  <c r="AN80" i="8"/>
  <c r="D64" i="9" s="1"/>
  <c r="AO80" i="8"/>
  <c r="E64" i="9" s="1"/>
  <c r="AR80" i="8"/>
  <c r="H64" i="9" s="1"/>
  <c r="AP80" i="8"/>
  <c r="F64" i="9" s="1"/>
  <c r="AL79" i="8"/>
  <c r="B63" i="9" s="1"/>
  <c r="AE79" i="8"/>
  <c r="AB79" i="8"/>
  <c r="AD79" i="8"/>
  <c r="AF79" i="8"/>
  <c r="AG79" i="8"/>
  <c r="AC79" i="8"/>
  <c r="AJ79" i="8"/>
  <c r="AH79" i="8"/>
  <c r="AA79" i="8"/>
  <c r="AI79" i="8"/>
  <c r="K64" i="9"/>
  <c r="O80" i="8"/>
  <c r="R81" i="8"/>
  <c r="AU81" i="8" s="1"/>
  <c r="J81" i="8"/>
  <c r="K80" i="8"/>
  <c r="L80" i="8" s="1"/>
  <c r="M80" i="8" s="1"/>
  <c r="A63" i="9"/>
  <c r="B82" i="8"/>
  <c r="N82" i="8" s="1"/>
  <c r="F81" i="8"/>
  <c r="C81" i="8"/>
  <c r="G81" i="8"/>
  <c r="D81" i="8"/>
  <c r="H81" i="8"/>
  <c r="E81" i="8"/>
  <c r="I81" i="8"/>
  <c r="I56" i="9"/>
  <c r="P80" i="8" l="1"/>
  <c r="Q80" i="8" s="1"/>
  <c r="AT80" i="8"/>
  <c r="AS80" i="8"/>
  <c r="AO81" i="8"/>
  <c r="E65" i="9" s="1"/>
  <c r="AP81" i="8"/>
  <c r="F65" i="9" s="1"/>
  <c r="AR81" i="8"/>
  <c r="H65" i="9" s="1"/>
  <c r="AK81" i="8"/>
  <c r="AQ81" i="8" s="1"/>
  <c r="G65" i="9" s="1"/>
  <c r="AN81" i="8"/>
  <c r="D65" i="9" s="1"/>
  <c r="AM81" i="8"/>
  <c r="C65" i="9" s="1"/>
  <c r="AH80" i="8"/>
  <c r="AE80" i="8"/>
  <c r="AF80" i="8"/>
  <c r="AG80" i="8"/>
  <c r="AL80" i="8"/>
  <c r="B64" i="9" s="1"/>
  <c r="AI80" i="8"/>
  <c r="AJ80" i="8"/>
  <c r="AB80" i="8"/>
  <c r="AC80" i="8"/>
  <c r="AD80" i="8"/>
  <c r="AA80" i="8"/>
  <c r="J64" i="9"/>
  <c r="R82" i="8"/>
  <c r="AU82" i="8" s="1"/>
  <c r="J82" i="8"/>
  <c r="O81" i="8"/>
  <c r="K81" i="8"/>
  <c r="L81" i="8" s="1"/>
  <c r="M81" i="8" s="1"/>
  <c r="K65" i="9"/>
  <c r="A64" i="9"/>
  <c r="B83" i="8"/>
  <c r="N83" i="8" s="1"/>
  <c r="F82" i="8"/>
  <c r="C82" i="8"/>
  <c r="G82" i="8"/>
  <c r="D82" i="8"/>
  <c r="H82" i="8"/>
  <c r="E82" i="8"/>
  <c r="I82" i="8"/>
  <c r="I57" i="9"/>
  <c r="P81" i="8" l="1"/>
  <c r="Q81" i="8" s="1"/>
  <c r="AT81" i="8"/>
  <c r="AS81" i="8"/>
  <c r="AK82" i="8"/>
  <c r="AQ82" i="8" s="1"/>
  <c r="G66" i="9" s="1"/>
  <c r="AN82" i="8"/>
  <c r="D66" i="9" s="1"/>
  <c r="AR82" i="8"/>
  <c r="H66" i="9" s="1"/>
  <c r="AO82" i="8"/>
  <c r="E66" i="9" s="1"/>
  <c r="AP82" i="8"/>
  <c r="F66" i="9" s="1"/>
  <c r="AM82" i="8"/>
  <c r="C66" i="9" s="1"/>
  <c r="AG81" i="8"/>
  <c r="AI81" i="8"/>
  <c r="AH81" i="8"/>
  <c r="AE81" i="8"/>
  <c r="AA81" i="8"/>
  <c r="AC81" i="8"/>
  <c r="AB81" i="8"/>
  <c r="AD81" i="8"/>
  <c r="AL81" i="8"/>
  <c r="B65" i="9" s="1"/>
  <c r="AF81" i="8"/>
  <c r="AJ81" i="8"/>
  <c r="J65" i="9"/>
  <c r="K66" i="9"/>
  <c r="R83" i="8"/>
  <c r="AU83" i="8" s="1"/>
  <c r="J83" i="8"/>
  <c r="K82" i="8"/>
  <c r="L82" i="8" s="1"/>
  <c r="M82" i="8" s="1"/>
  <c r="O82" i="8"/>
  <c r="B84" i="8"/>
  <c r="N84" i="8" s="1"/>
  <c r="F83" i="8"/>
  <c r="C83" i="8"/>
  <c r="G83" i="8"/>
  <c r="D83" i="8"/>
  <c r="H83" i="8"/>
  <c r="E83" i="8"/>
  <c r="I83" i="8"/>
  <c r="I58" i="9"/>
  <c r="A65" i="9"/>
  <c r="P82" i="8" l="1"/>
  <c r="Q82" i="8" s="1"/>
  <c r="AS82" i="8"/>
  <c r="AK83" i="8"/>
  <c r="AQ83" i="8" s="1"/>
  <c r="G67" i="9" s="1"/>
  <c r="AM83" i="8"/>
  <c r="C67" i="9" s="1"/>
  <c r="AR83" i="8"/>
  <c r="H67" i="9" s="1"/>
  <c r="AN83" i="8"/>
  <c r="D67" i="9" s="1"/>
  <c r="AO83" i="8"/>
  <c r="E67" i="9" s="1"/>
  <c r="AP83" i="8"/>
  <c r="F67" i="9" s="1"/>
  <c r="AC82" i="8"/>
  <c r="AL82" i="8"/>
  <c r="B66" i="9" s="1"/>
  <c r="AH82" i="8"/>
  <c r="AI82" i="8"/>
  <c r="AE82" i="8"/>
  <c r="AD82" i="8"/>
  <c r="AB82" i="8"/>
  <c r="AF82" i="8"/>
  <c r="AA82" i="8"/>
  <c r="AG82" i="8"/>
  <c r="AJ82" i="8"/>
  <c r="O83" i="8"/>
  <c r="K83" i="8"/>
  <c r="L83" i="8" s="1"/>
  <c r="M83" i="8" s="1"/>
  <c r="R84" i="8"/>
  <c r="AU84" i="8" s="1"/>
  <c r="J84" i="8"/>
  <c r="K67" i="9"/>
  <c r="B85" i="8"/>
  <c r="N85" i="8" s="1"/>
  <c r="F84" i="8"/>
  <c r="C84" i="8"/>
  <c r="G84" i="8"/>
  <c r="D84" i="8"/>
  <c r="H84" i="8"/>
  <c r="E84" i="8"/>
  <c r="I84" i="8"/>
  <c r="I59" i="9"/>
  <c r="A66" i="9"/>
  <c r="P83" i="8" l="1"/>
  <c r="Q83" i="8" s="1"/>
  <c r="AT83" i="8"/>
  <c r="AT82" i="8"/>
  <c r="J66" i="9" s="1"/>
  <c r="AS83" i="8"/>
  <c r="AK84" i="8"/>
  <c r="AQ84" i="8" s="1"/>
  <c r="G68" i="9" s="1"/>
  <c r="AM84" i="8"/>
  <c r="C68" i="9" s="1"/>
  <c r="AP84" i="8"/>
  <c r="F68" i="9" s="1"/>
  <c r="AN84" i="8"/>
  <c r="D68" i="9" s="1"/>
  <c r="AO84" i="8"/>
  <c r="E68" i="9" s="1"/>
  <c r="AR84" i="8"/>
  <c r="H68" i="9" s="1"/>
  <c r="AE83" i="8"/>
  <c r="AF83" i="8"/>
  <c r="AH83" i="8"/>
  <c r="AD83" i="8"/>
  <c r="AI83" i="8"/>
  <c r="AL83" i="8"/>
  <c r="B67" i="9" s="1"/>
  <c r="AG83" i="8"/>
  <c r="AJ83" i="8"/>
  <c r="AB83" i="8"/>
  <c r="AC83" i="8"/>
  <c r="AA83" i="8"/>
  <c r="J67" i="9"/>
  <c r="K68" i="9"/>
  <c r="K84" i="8"/>
  <c r="L84" i="8" s="1"/>
  <c r="M84" i="8" s="1"/>
  <c r="O84" i="8"/>
  <c r="R85" i="8"/>
  <c r="AU85" i="8" s="1"/>
  <c r="J85" i="8"/>
  <c r="A67" i="9"/>
  <c r="B86" i="8"/>
  <c r="N86" i="8" s="1"/>
  <c r="F85" i="8"/>
  <c r="C85" i="8"/>
  <c r="G85" i="8"/>
  <c r="D85" i="8"/>
  <c r="H85" i="8"/>
  <c r="E85" i="8"/>
  <c r="I85" i="8"/>
  <c r="I60" i="9"/>
  <c r="P84" i="8" l="1"/>
  <c r="Q84" i="8" s="1"/>
  <c r="AS84" i="8"/>
  <c r="AR85" i="8"/>
  <c r="H69" i="9" s="1"/>
  <c r="AK85" i="8"/>
  <c r="AQ85" i="8" s="1"/>
  <c r="G69" i="9" s="1"/>
  <c r="AM85" i="8"/>
  <c r="C69" i="9" s="1"/>
  <c r="AN85" i="8"/>
  <c r="D69" i="9" s="1"/>
  <c r="AO85" i="8"/>
  <c r="E69" i="9" s="1"/>
  <c r="AP85" i="8"/>
  <c r="F69" i="9" s="1"/>
  <c r="AA84" i="8"/>
  <c r="AB84" i="8"/>
  <c r="AE84" i="8"/>
  <c r="AF84" i="8"/>
  <c r="AI84" i="8"/>
  <c r="AJ84" i="8"/>
  <c r="AH84" i="8"/>
  <c r="AL84" i="8"/>
  <c r="B68" i="9" s="1"/>
  <c r="AC84" i="8"/>
  <c r="AD84" i="8"/>
  <c r="AG84" i="8"/>
  <c r="O85" i="8"/>
  <c r="R86" i="8"/>
  <c r="AU86" i="8" s="1"/>
  <c r="J86" i="8"/>
  <c r="K85" i="8"/>
  <c r="L85" i="8" s="1"/>
  <c r="M85" i="8" s="1"/>
  <c r="K69" i="9"/>
  <c r="A68" i="9"/>
  <c r="B87" i="8"/>
  <c r="N87" i="8" s="1"/>
  <c r="F86" i="8"/>
  <c r="C86" i="8"/>
  <c r="G86" i="8"/>
  <c r="D86" i="8"/>
  <c r="H86" i="8"/>
  <c r="E86" i="8"/>
  <c r="I86" i="8"/>
  <c r="I61" i="9"/>
  <c r="AT84" i="8" l="1"/>
  <c r="J68" i="9" s="1"/>
  <c r="P85" i="8"/>
  <c r="Q85" i="8" s="1"/>
  <c r="AT85" i="8"/>
  <c r="J69" i="9" s="1"/>
  <c r="AS85" i="8"/>
  <c r="AN86" i="8"/>
  <c r="D70" i="9" s="1"/>
  <c r="AO86" i="8"/>
  <c r="E70" i="9" s="1"/>
  <c r="AP86" i="8"/>
  <c r="F70" i="9" s="1"/>
  <c r="AK86" i="8"/>
  <c r="AQ86" i="8" s="1"/>
  <c r="G70" i="9" s="1"/>
  <c r="AM86" i="8"/>
  <c r="C70" i="9" s="1"/>
  <c r="AR86" i="8"/>
  <c r="H70" i="9" s="1"/>
  <c r="AF85" i="8"/>
  <c r="AL85" i="8"/>
  <c r="B69" i="9" s="1"/>
  <c r="AE85" i="8"/>
  <c r="AD85" i="8"/>
  <c r="AC85" i="8"/>
  <c r="AG85" i="8"/>
  <c r="AA85" i="8"/>
  <c r="AH85" i="8"/>
  <c r="AJ85" i="8"/>
  <c r="AB85" i="8"/>
  <c r="AI85" i="8"/>
  <c r="K70" i="9"/>
  <c r="O86" i="8"/>
  <c r="R87" i="8"/>
  <c r="AU87" i="8" s="1"/>
  <c r="J87" i="8"/>
  <c r="K86" i="8"/>
  <c r="L86" i="8" s="1"/>
  <c r="M86" i="8" s="1"/>
  <c r="A69" i="9"/>
  <c r="B88" i="8"/>
  <c r="N88" i="8" s="1"/>
  <c r="F87" i="8"/>
  <c r="C87" i="8"/>
  <c r="G87" i="8"/>
  <c r="D87" i="8"/>
  <c r="H87" i="8"/>
  <c r="E87" i="8"/>
  <c r="I87" i="8"/>
  <c r="I62" i="9"/>
  <c r="P86" i="8" l="1"/>
  <c r="Q86" i="8" s="1"/>
  <c r="AS86" i="8"/>
  <c r="AK87" i="8"/>
  <c r="AQ87" i="8" s="1"/>
  <c r="G71" i="9" s="1"/>
  <c r="AM87" i="8"/>
  <c r="C71" i="9" s="1"/>
  <c r="AN87" i="8"/>
  <c r="D71" i="9" s="1"/>
  <c r="AO87" i="8"/>
  <c r="E71" i="9" s="1"/>
  <c r="AR87" i="8"/>
  <c r="H71" i="9" s="1"/>
  <c r="AP87" i="8"/>
  <c r="F71" i="9" s="1"/>
  <c r="AG86" i="8"/>
  <c r="AI86" i="8"/>
  <c r="AL86" i="8"/>
  <c r="B70" i="9" s="1"/>
  <c r="AA86" i="8"/>
  <c r="AF86" i="8"/>
  <c r="AC86" i="8"/>
  <c r="AD86" i="8"/>
  <c r="AE86" i="8"/>
  <c r="AH86" i="8"/>
  <c r="AJ86" i="8"/>
  <c r="AB86" i="8"/>
  <c r="R88" i="8"/>
  <c r="AU88" i="8" s="1"/>
  <c r="J88" i="8"/>
  <c r="O87" i="8"/>
  <c r="K87" i="8"/>
  <c r="L87" i="8" s="1"/>
  <c r="M87" i="8" s="1"/>
  <c r="K71" i="9"/>
  <c r="B89" i="8"/>
  <c r="N89" i="8" s="1"/>
  <c r="F88" i="8"/>
  <c r="C88" i="8"/>
  <c r="G88" i="8"/>
  <c r="D88" i="8"/>
  <c r="H88" i="8"/>
  <c r="E88" i="8"/>
  <c r="I88" i="8"/>
  <c r="I63" i="9"/>
  <c r="A70" i="9"/>
  <c r="P87" i="8" l="1"/>
  <c r="Q87" i="8" s="1"/>
  <c r="AT86" i="8"/>
  <c r="J70" i="9" s="1"/>
  <c r="AS87" i="8"/>
  <c r="AA87" i="8"/>
  <c r="AH87" i="8"/>
  <c r="AI87" i="8"/>
  <c r="AJ87" i="8"/>
  <c r="AF87" i="8"/>
  <c r="AG87" i="8"/>
  <c r="AL87" i="8"/>
  <c r="B71" i="9" s="1"/>
  <c r="AC87" i="8"/>
  <c r="AB87" i="8"/>
  <c r="AD87" i="8"/>
  <c r="AE87" i="8"/>
  <c r="AK88" i="8"/>
  <c r="AQ88" i="8" s="1"/>
  <c r="G72" i="9" s="1"/>
  <c r="AM88" i="8"/>
  <c r="C72" i="9" s="1"/>
  <c r="AN88" i="8"/>
  <c r="D72" i="9" s="1"/>
  <c r="AP88" i="8"/>
  <c r="F72" i="9" s="1"/>
  <c r="AR88" i="8"/>
  <c r="H72" i="9" s="1"/>
  <c r="AO88" i="8"/>
  <c r="E72" i="9" s="1"/>
  <c r="K72" i="9"/>
  <c r="O88" i="8"/>
  <c r="K88" i="8"/>
  <c r="L88" i="8" s="1"/>
  <c r="M88" i="8" s="1"/>
  <c r="R89" i="8"/>
  <c r="AU89" i="8" s="1"/>
  <c r="J89" i="8"/>
  <c r="B90" i="8"/>
  <c r="N90" i="8" s="1"/>
  <c r="F89" i="8"/>
  <c r="C89" i="8"/>
  <c r="G89" i="8"/>
  <c r="D89" i="8"/>
  <c r="H89" i="8"/>
  <c r="E89" i="8"/>
  <c r="I89" i="8"/>
  <c r="I64" i="9"/>
  <c r="A71" i="9"/>
  <c r="P88" i="8" l="1"/>
  <c r="Q88" i="8" s="1"/>
  <c r="AT88" i="8"/>
  <c r="J72" i="9" s="1"/>
  <c r="AT87" i="8"/>
  <c r="J71" i="9" s="1"/>
  <c r="AS88" i="8"/>
  <c r="AA88" i="8"/>
  <c r="AL88" i="8"/>
  <c r="B72" i="9" s="1"/>
  <c r="AH88" i="8"/>
  <c r="AD88" i="8"/>
  <c r="AB88" i="8"/>
  <c r="AF88" i="8"/>
  <c r="AE88" i="8"/>
  <c r="AC88" i="8"/>
  <c r="AG88" i="8"/>
  <c r="AI88" i="8"/>
  <c r="AJ88" i="8"/>
  <c r="AK89" i="8"/>
  <c r="AQ89" i="8" s="1"/>
  <c r="G73" i="9" s="1"/>
  <c r="AR89" i="8"/>
  <c r="H73" i="9" s="1"/>
  <c r="AM89" i="8"/>
  <c r="C73" i="9" s="1"/>
  <c r="AN89" i="8"/>
  <c r="D73" i="9" s="1"/>
  <c r="AO89" i="8"/>
  <c r="E73" i="9" s="1"/>
  <c r="AP89" i="8"/>
  <c r="F73" i="9" s="1"/>
  <c r="K73" i="9"/>
  <c r="K89" i="8"/>
  <c r="L89" i="8" s="1"/>
  <c r="M89" i="8" s="1"/>
  <c r="R90" i="8"/>
  <c r="AU90" i="8" s="1"/>
  <c r="J90" i="8"/>
  <c r="O89" i="8"/>
  <c r="A72" i="9"/>
  <c r="B91" i="8"/>
  <c r="N91" i="8" s="1"/>
  <c r="F90" i="8"/>
  <c r="C90" i="8"/>
  <c r="G90" i="8"/>
  <c r="D90" i="8"/>
  <c r="H90" i="8"/>
  <c r="E90" i="8"/>
  <c r="I90" i="8"/>
  <c r="I65" i="9"/>
  <c r="P89" i="8" l="1"/>
  <c r="Q89" i="8" s="1"/>
  <c r="AT89" i="8"/>
  <c r="J73" i="9" s="1"/>
  <c r="AS89" i="8"/>
  <c r="AI89" i="8"/>
  <c r="AL89" i="8"/>
  <c r="B73" i="9" s="1"/>
  <c r="AH89" i="8"/>
  <c r="AG89" i="8"/>
  <c r="AD89" i="8"/>
  <c r="AE89" i="8"/>
  <c r="AB89" i="8"/>
  <c r="AF89" i="8"/>
  <c r="AJ89" i="8"/>
  <c r="AA89" i="8"/>
  <c r="AC89" i="8"/>
  <c r="AK90" i="8"/>
  <c r="AQ90" i="8" s="1"/>
  <c r="G74" i="9" s="1"/>
  <c r="AM90" i="8"/>
  <c r="C74" i="9" s="1"/>
  <c r="AN90" i="8"/>
  <c r="D74" i="9" s="1"/>
  <c r="AP90" i="8"/>
  <c r="F74" i="9" s="1"/>
  <c r="AR90" i="8"/>
  <c r="H74" i="9" s="1"/>
  <c r="AO90" i="8"/>
  <c r="E74" i="9" s="1"/>
  <c r="K74" i="9"/>
  <c r="K90" i="8"/>
  <c r="L90" i="8" s="1"/>
  <c r="M90" i="8" s="1"/>
  <c r="R91" i="8"/>
  <c r="AU91" i="8" s="1"/>
  <c r="J91" i="8"/>
  <c r="O90" i="8"/>
  <c r="A73" i="9"/>
  <c r="B92" i="8"/>
  <c r="N92" i="8" s="1"/>
  <c r="F91" i="8"/>
  <c r="C91" i="8"/>
  <c r="G91" i="8"/>
  <c r="D91" i="8"/>
  <c r="H91" i="8"/>
  <c r="E91" i="8"/>
  <c r="I91" i="8"/>
  <c r="I66" i="9"/>
  <c r="P90" i="8" l="1"/>
  <c r="Q90" i="8" s="1"/>
  <c r="AT90" i="8"/>
  <c r="AS90" i="8"/>
  <c r="AE90" i="8"/>
  <c r="AG90" i="8"/>
  <c r="AA90" i="8"/>
  <c r="AB90" i="8"/>
  <c r="AI90" i="8"/>
  <c r="AL90" i="8"/>
  <c r="B74" i="9" s="1"/>
  <c r="AC90" i="8"/>
  <c r="AH90" i="8"/>
  <c r="AD90" i="8"/>
  <c r="AJ90" i="8"/>
  <c r="AF90" i="8"/>
  <c r="AK91" i="8"/>
  <c r="AQ91" i="8" s="1"/>
  <c r="G75" i="9" s="1"/>
  <c r="AM91" i="8"/>
  <c r="C75" i="9" s="1"/>
  <c r="AN91" i="8"/>
  <c r="D75" i="9" s="1"/>
  <c r="AP91" i="8"/>
  <c r="F75" i="9" s="1"/>
  <c r="AR91" i="8"/>
  <c r="H75" i="9" s="1"/>
  <c r="AO91" i="8"/>
  <c r="E75" i="9" s="1"/>
  <c r="J74" i="9"/>
  <c r="K75" i="9"/>
  <c r="R92" i="8"/>
  <c r="AU92" i="8" s="1"/>
  <c r="J92" i="8"/>
  <c r="K91" i="8"/>
  <c r="L91" i="8" s="1"/>
  <c r="M91" i="8" s="1"/>
  <c r="O91" i="8"/>
  <c r="B93" i="8"/>
  <c r="N93" i="8" s="1"/>
  <c r="F92" i="8"/>
  <c r="C92" i="8"/>
  <c r="G92" i="8"/>
  <c r="D92" i="8"/>
  <c r="H92" i="8"/>
  <c r="E92" i="8"/>
  <c r="I92" i="8"/>
  <c r="I67" i="9"/>
  <c r="A74" i="9"/>
  <c r="P91" i="8" l="1"/>
  <c r="Q91" i="8" s="1"/>
  <c r="AS91" i="8"/>
  <c r="AK92" i="8"/>
  <c r="AQ92" i="8" s="1"/>
  <c r="G76" i="9" s="1"/>
  <c r="AM92" i="8"/>
  <c r="C76" i="9" s="1"/>
  <c r="AN92" i="8"/>
  <c r="D76" i="9" s="1"/>
  <c r="AO92" i="8"/>
  <c r="E76" i="9" s="1"/>
  <c r="AR92" i="8"/>
  <c r="H76" i="9" s="1"/>
  <c r="AP92" i="8"/>
  <c r="F76" i="9" s="1"/>
  <c r="AL91" i="8"/>
  <c r="B75" i="9" s="1"/>
  <c r="AB91" i="8"/>
  <c r="AC91" i="8"/>
  <c r="AD91" i="8"/>
  <c r="AE91" i="8"/>
  <c r="AF91" i="8"/>
  <c r="AJ91" i="8"/>
  <c r="AG91" i="8"/>
  <c r="AA91" i="8"/>
  <c r="AH91" i="8"/>
  <c r="AI91" i="8"/>
  <c r="K92" i="8"/>
  <c r="L92" i="8" s="1"/>
  <c r="M92" i="8" s="1"/>
  <c r="O92" i="8"/>
  <c r="R93" i="8"/>
  <c r="AU93" i="8" s="1"/>
  <c r="J93" i="8"/>
  <c r="K76" i="9"/>
  <c r="A75" i="9"/>
  <c r="B94" i="8"/>
  <c r="N94" i="8" s="1"/>
  <c r="F93" i="8"/>
  <c r="C93" i="8"/>
  <c r="G93" i="8"/>
  <c r="D93" i="8"/>
  <c r="H93" i="8"/>
  <c r="E93" i="8"/>
  <c r="I93" i="8"/>
  <c r="I68" i="9"/>
  <c r="AT91" i="8" l="1"/>
  <c r="J75" i="9" s="1"/>
  <c r="P92" i="8"/>
  <c r="Q92" i="8" s="1"/>
  <c r="AT92" i="8"/>
  <c r="J76" i="9" s="1"/>
  <c r="AS92" i="8"/>
  <c r="AF92" i="8"/>
  <c r="AG92" i="8"/>
  <c r="AE92" i="8"/>
  <c r="AL92" i="8"/>
  <c r="B76" i="9" s="1"/>
  <c r="AC92" i="8"/>
  <c r="AD92" i="8"/>
  <c r="AJ92" i="8"/>
  <c r="AA92" i="8"/>
  <c r="AI92" i="8"/>
  <c r="AB92" i="8"/>
  <c r="AH92" i="8"/>
  <c r="AM93" i="8"/>
  <c r="C77" i="9" s="1"/>
  <c r="AN93" i="8"/>
  <c r="D77" i="9" s="1"/>
  <c r="AO93" i="8"/>
  <c r="E77" i="9" s="1"/>
  <c r="AP93" i="8"/>
  <c r="F77" i="9" s="1"/>
  <c r="AR93" i="8"/>
  <c r="H77" i="9" s="1"/>
  <c r="AK93" i="8"/>
  <c r="AQ93" i="8" s="1"/>
  <c r="G77" i="9" s="1"/>
  <c r="R94" i="8"/>
  <c r="AU94" i="8" s="1"/>
  <c r="J94" i="8"/>
  <c r="K93" i="8"/>
  <c r="L93" i="8" s="1"/>
  <c r="M93" i="8" s="1"/>
  <c r="O93" i="8"/>
  <c r="K77" i="9"/>
  <c r="A76" i="9"/>
  <c r="B95" i="8"/>
  <c r="N95" i="8" s="1"/>
  <c r="F94" i="8"/>
  <c r="C94" i="8"/>
  <c r="G94" i="8"/>
  <c r="D94" i="8"/>
  <c r="H94" i="8"/>
  <c r="E94" i="8"/>
  <c r="I94" i="8"/>
  <c r="I69" i="9"/>
  <c r="P93" i="8" l="1"/>
  <c r="Q93" i="8" s="1"/>
  <c r="AT93" i="8"/>
  <c r="J77" i="9" s="1"/>
  <c r="AS93" i="8"/>
  <c r="AO94" i="8"/>
  <c r="E78" i="9" s="1"/>
  <c r="AP94" i="8"/>
  <c r="F78" i="9" s="1"/>
  <c r="AK94" i="8"/>
  <c r="AQ94" i="8" s="1"/>
  <c r="G78" i="9" s="1"/>
  <c r="AR94" i="8"/>
  <c r="H78" i="9" s="1"/>
  <c r="AN94" i="8"/>
  <c r="D78" i="9" s="1"/>
  <c r="AM94" i="8"/>
  <c r="C78" i="9" s="1"/>
  <c r="AD93" i="8"/>
  <c r="AG93" i="8"/>
  <c r="AH93" i="8"/>
  <c r="AL93" i="8"/>
  <c r="B77" i="9" s="1"/>
  <c r="AB93" i="8"/>
  <c r="AI93" i="8"/>
  <c r="AJ93" i="8"/>
  <c r="AC93" i="8"/>
  <c r="AE93" i="8"/>
  <c r="AA93" i="8"/>
  <c r="AF93" i="8"/>
  <c r="K78" i="9"/>
  <c r="K94" i="8"/>
  <c r="L94" i="8" s="1"/>
  <c r="M94" i="8" s="1"/>
  <c r="O94" i="8"/>
  <c r="R95" i="8"/>
  <c r="AU95" i="8" s="1"/>
  <c r="J95" i="8"/>
  <c r="B96" i="8"/>
  <c r="N96" i="8" s="1"/>
  <c r="F95" i="8"/>
  <c r="C95" i="8"/>
  <c r="G95" i="8"/>
  <c r="D95" i="8"/>
  <c r="H95" i="8"/>
  <c r="E95" i="8"/>
  <c r="I95" i="8"/>
  <c r="I70" i="9"/>
  <c r="A77" i="9"/>
  <c r="P94" i="8" l="1"/>
  <c r="Q94" i="8" s="1"/>
  <c r="AS94" i="8"/>
  <c r="AO95" i="8"/>
  <c r="E79" i="9" s="1"/>
  <c r="AP95" i="8"/>
  <c r="F79" i="9" s="1"/>
  <c r="AK95" i="8"/>
  <c r="AQ95" i="8" s="1"/>
  <c r="G79" i="9" s="1"/>
  <c r="AM95" i="8"/>
  <c r="C79" i="9" s="1"/>
  <c r="AN95" i="8"/>
  <c r="D79" i="9" s="1"/>
  <c r="AR95" i="8"/>
  <c r="H79" i="9" s="1"/>
  <c r="AH94" i="8"/>
  <c r="AA94" i="8"/>
  <c r="AB94" i="8"/>
  <c r="AI94" i="8"/>
  <c r="AJ94" i="8"/>
  <c r="AL94" i="8"/>
  <c r="B78" i="9" s="1"/>
  <c r="AE94" i="8"/>
  <c r="AF94" i="8"/>
  <c r="AG94" i="8"/>
  <c r="AC94" i="8"/>
  <c r="AD94" i="8"/>
  <c r="K79" i="9"/>
  <c r="K95" i="8"/>
  <c r="L95" i="8" s="1"/>
  <c r="M95" i="8" s="1"/>
  <c r="O95" i="8"/>
  <c r="R96" i="8"/>
  <c r="AU96" i="8" s="1"/>
  <c r="J96" i="8"/>
  <c r="B97" i="8"/>
  <c r="N97" i="8" s="1"/>
  <c r="F96" i="8"/>
  <c r="C96" i="8"/>
  <c r="G96" i="8"/>
  <c r="D96" i="8"/>
  <c r="H96" i="8"/>
  <c r="I71" i="9"/>
  <c r="E96" i="8"/>
  <c r="I96" i="8"/>
  <c r="A78" i="9"/>
  <c r="P95" i="8" l="1"/>
  <c r="Q95" i="8" s="1"/>
  <c r="AT95" i="8"/>
  <c r="AT94" i="8"/>
  <c r="J78" i="9" s="1"/>
  <c r="AS95" i="8"/>
  <c r="AO96" i="8"/>
  <c r="E80" i="9" s="1"/>
  <c r="AP96" i="8"/>
  <c r="F80" i="9" s="1"/>
  <c r="AR96" i="8"/>
  <c r="H80" i="9" s="1"/>
  <c r="AK96" i="8"/>
  <c r="AQ96" i="8" s="1"/>
  <c r="G80" i="9" s="1"/>
  <c r="AM96" i="8"/>
  <c r="C80" i="9" s="1"/>
  <c r="AN96" i="8"/>
  <c r="D80" i="9" s="1"/>
  <c r="AD95" i="8"/>
  <c r="AF95" i="8"/>
  <c r="AG95" i="8"/>
  <c r="AH95" i="8"/>
  <c r="AE95" i="8"/>
  <c r="AI95" i="8"/>
  <c r="AA95" i="8"/>
  <c r="AC95" i="8"/>
  <c r="AL95" i="8"/>
  <c r="B79" i="9" s="1"/>
  <c r="AB95" i="8"/>
  <c r="AJ95" i="8"/>
  <c r="J79" i="9"/>
  <c r="K80" i="9"/>
  <c r="R97" i="8"/>
  <c r="AU97" i="8" s="1"/>
  <c r="J97" i="8"/>
  <c r="O96" i="8"/>
  <c r="K96" i="8"/>
  <c r="L96" i="8" s="1"/>
  <c r="M96" i="8" s="1"/>
  <c r="B98" i="8"/>
  <c r="N98" i="8" s="1"/>
  <c r="F97" i="8"/>
  <c r="D97" i="8"/>
  <c r="H97" i="8"/>
  <c r="E97" i="8"/>
  <c r="I72" i="9"/>
  <c r="G97" i="8"/>
  <c r="I97" i="8"/>
  <c r="C97" i="8"/>
  <c r="A79" i="9"/>
  <c r="P96" i="8" l="1"/>
  <c r="Q96" i="8" s="1"/>
  <c r="AT96" i="8"/>
  <c r="J80" i="9" s="1"/>
  <c r="AS96" i="8"/>
  <c r="AG96" i="8"/>
  <c r="AA96" i="8"/>
  <c r="AB96" i="8"/>
  <c r="AF96" i="8"/>
  <c r="AH96" i="8"/>
  <c r="AC96" i="8"/>
  <c r="AE96" i="8"/>
  <c r="AI96" i="8"/>
  <c r="AL96" i="8"/>
  <c r="B80" i="9" s="1"/>
  <c r="AJ96" i="8"/>
  <c r="AD96" i="8"/>
  <c r="AP97" i="8"/>
  <c r="F81" i="9" s="1"/>
  <c r="AR97" i="8"/>
  <c r="H81" i="9" s="1"/>
  <c r="AO97" i="8"/>
  <c r="E81" i="9" s="1"/>
  <c r="AK97" i="8"/>
  <c r="AQ97" i="8" s="1"/>
  <c r="G81" i="9" s="1"/>
  <c r="AN97" i="8"/>
  <c r="D81" i="9" s="1"/>
  <c r="AM97" i="8"/>
  <c r="C81" i="9" s="1"/>
  <c r="K81" i="9"/>
  <c r="K97" i="8"/>
  <c r="L97" i="8" s="1"/>
  <c r="M97" i="8" s="1"/>
  <c r="O97" i="8"/>
  <c r="R98" i="8"/>
  <c r="AU98" i="8" s="1"/>
  <c r="J98" i="8"/>
  <c r="A80" i="9"/>
  <c r="B99" i="8"/>
  <c r="N99" i="8" s="1"/>
  <c r="F98" i="8"/>
  <c r="D98" i="8"/>
  <c r="H98" i="8"/>
  <c r="E98" i="8"/>
  <c r="I73" i="9"/>
  <c r="G98" i="8"/>
  <c r="I98" i="8"/>
  <c r="C98" i="8"/>
  <c r="P97" i="8" l="1"/>
  <c r="Q97" i="8" s="1"/>
  <c r="AT97" i="8"/>
  <c r="AS97" i="8"/>
  <c r="AK98" i="8"/>
  <c r="AQ98" i="8" s="1"/>
  <c r="G82" i="9" s="1"/>
  <c r="AM98" i="8"/>
  <c r="C82" i="9" s="1"/>
  <c r="AN98" i="8"/>
  <c r="D82" i="9" s="1"/>
  <c r="AO98" i="8"/>
  <c r="E82" i="9" s="1"/>
  <c r="AP98" i="8"/>
  <c r="F82" i="9" s="1"/>
  <c r="AR98" i="8"/>
  <c r="H82" i="9" s="1"/>
  <c r="AB97" i="8"/>
  <c r="AC97" i="8"/>
  <c r="AL97" i="8"/>
  <c r="B81" i="9" s="1"/>
  <c r="AG97" i="8"/>
  <c r="AJ97" i="8"/>
  <c r="AA97" i="8"/>
  <c r="AF97" i="8"/>
  <c r="AD97" i="8"/>
  <c r="AH97" i="8"/>
  <c r="AE97" i="8"/>
  <c r="AI97" i="8"/>
  <c r="J81" i="9"/>
  <c r="K82" i="9"/>
  <c r="O98" i="8"/>
  <c r="K98" i="8"/>
  <c r="L98" i="8" s="1"/>
  <c r="M98" i="8" s="1"/>
  <c r="R99" i="8"/>
  <c r="AU99" i="8" s="1"/>
  <c r="J99" i="8"/>
  <c r="B100" i="8"/>
  <c r="N100" i="8" s="1"/>
  <c r="F99" i="8"/>
  <c r="D99" i="8"/>
  <c r="H99" i="8"/>
  <c r="E99" i="8"/>
  <c r="I74" i="9"/>
  <c r="G99" i="8"/>
  <c r="I99" i="8"/>
  <c r="C99" i="8"/>
  <c r="A81" i="9"/>
  <c r="P98" i="8" l="1"/>
  <c r="Q98" i="8" s="1"/>
  <c r="AT98" i="8"/>
  <c r="J82" i="9" s="1"/>
  <c r="AS98" i="8"/>
  <c r="AR99" i="8"/>
  <c r="H83" i="9" s="1"/>
  <c r="AK99" i="8"/>
  <c r="AQ99" i="8" s="1"/>
  <c r="G83" i="9" s="1"/>
  <c r="AM99" i="8"/>
  <c r="C83" i="9" s="1"/>
  <c r="AN99" i="8"/>
  <c r="D83" i="9" s="1"/>
  <c r="AO99" i="8"/>
  <c r="E83" i="9" s="1"/>
  <c r="AP99" i="8"/>
  <c r="F83" i="9" s="1"/>
  <c r="AL98" i="8"/>
  <c r="B82" i="9" s="1"/>
  <c r="AG98" i="8"/>
  <c r="AE98" i="8"/>
  <c r="AA98" i="8"/>
  <c r="AD98" i="8"/>
  <c r="AC98" i="8"/>
  <c r="AF98" i="8"/>
  <c r="AB98" i="8"/>
  <c r="AH98" i="8"/>
  <c r="AI98" i="8"/>
  <c r="AJ98" i="8"/>
  <c r="K83" i="9"/>
  <c r="O99" i="8"/>
  <c r="K99" i="8"/>
  <c r="L99" i="8" s="1"/>
  <c r="M99" i="8" s="1"/>
  <c r="R100" i="8"/>
  <c r="AU100" i="8" s="1"/>
  <c r="J100" i="8"/>
  <c r="B101" i="8"/>
  <c r="N101" i="8" s="1"/>
  <c r="F100" i="8"/>
  <c r="D100" i="8"/>
  <c r="H100" i="8"/>
  <c r="E100" i="8"/>
  <c r="I75" i="9"/>
  <c r="G100" i="8"/>
  <c r="I100" i="8"/>
  <c r="C100" i="8"/>
  <c r="A82" i="9"/>
  <c r="P99" i="8" l="1"/>
  <c r="Q99" i="8" s="1"/>
  <c r="AT99" i="8"/>
  <c r="AS99" i="8"/>
  <c r="AM100" i="8"/>
  <c r="C84" i="9" s="1"/>
  <c r="AN100" i="8"/>
  <c r="D84" i="9" s="1"/>
  <c r="AO100" i="8"/>
  <c r="E84" i="9" s="1"/>
  <c r="AK100" i="8"/>
  <c r="AQ100" i="8" s="1"/>
  <c r="G84" i="9" s="1"/>
  <c r="AP100" i="8"/>
  <c r="F84" i="9" s="1"/>
  <c r="AR100" i="8"/>
  <c r="H84" i="9" s="1"/>
  <c r="AC99" i="8"/>
  <c r="AD99" i="8"/>
  <c r="AE99" i="8"/>
  <c r="AA99" i="8"/>
  <c r="AB99" i="8"/>
  <c r="AG99" i="8"/>
  <c r="AH99" i="8"/>
  <c r="AJ99" i="8"/>
  <c r="AI99" i="8"/>
  <c r="AL99" i="8"/>
  <c r="B83" i="9" s="1"/>
  <c r="AF99" i="8"/>
  <c r="J83" i="9"/>
  <c r="K84" i="9"/>
  <c r="K100" i="8"/>
  <c r="L100" i="8" s="1"/>
  <c r="M100" i="8" s="1"/>
  <c r="O100" i="8"/>
  <c r="R101" i="8"/>
  <c r="AU101" i="8" s="1"/>
  <c r="J101" i="8"/>
  <c r="A83" i="9"/>
  <c r="B102" i="8"/>
  <c r="N102" i="8" s="1"/>
  <c r="F101" i="8"/>
  <c r="D101" i="8"/>
  <c r="H101" i="8"/>
  <c r="E101" i="8"/>
  <c r="I76" i="9"/>
  <c r="G101" i="8"/>
  <c r="I101" i="8"/>
  <c r="C101" i="8"/>
  <c r="P100" i="8" l="1"/>
  <c r="Q100" i="8" s="1"/>
  <c r="AT100" i="8"/>
  <c r="J84" i="9" s="1"/>
  <c r="AS100" i="8"/>
  <c r="AK101" i="8"/>
  <c r="AQ101" i="8" s="1"/>
  <c r="G85" i="9" s="1"/>
  <c r="AM101" i="8"/>
  <c r="C85" i="9" s="1"/>
  <c r="AN101" i="8"/>
  <c r="D85" i="9" s="1"/>
  <c r="AO101" i="8"/>
  <c r="E85" i="9" s="1"/>
  <c r="AR101" i="8"/>
  <c r="H85" i="9" s="1"/>
  <c r="AP101" i="8"/>
  <c r="F85" i="9" s="1"/>
  <c r="AL100" i="8"/>
  <c r="B84" i="9" s="1"/>
  <c r="AI100" i="8"/>
  <c r="AH100" i="8"/>
  <c r="AF100" i="8"/>
  <c r="AJ100" i="8"/>
  <c r="AD100" i="8"/>
  <c r="AA100" i="8"/>
  <c r="AB100" i="8"/>
  <c r="AE100" i="8"/>
  <c r="AG100" i="8"/>
  <c r="AC100" i="8"/>
  <c r="K85" i="9"/>
  <c r="O101" i="8"/>
  <c r="R102" i="8"/>
  <c r="AU102" i="8" s="1"/>
  <c r="J102" i="8"/>
  <c r="K101" i="8"/>
  <c r="L101" i="8" s="1"/>
  <c r="M101" i="8" s="1"/>
  <c r="A84" i="9"/>
  <c r="B103" i="8"/>
  <c r="N103" i="8" s="1"/>
  <c r="F102" i="8"/>
  <c r="D102" i="8"/>
  <c r="H102" i="8"/>
  <c r="E102" i="8"/>
  <c r="I77" i="9"/>
  <c r="G102" i="8"/>
  <c r="I102" i="8"/>
  <c r="C102" i="8"/>
  <c r="P101" i="8" l="1"/>
  <c r="Q101" i="8" s="1"/>
  <c r="AS101" i="8"/>
  <c r="AR102" i="8"/>
  <c r="H86" i="9" s="1"/>
  <c r="AN102" i="8"/>
  <c r="D86" i="9" s="1"/>
  <c r="AK102" i="8"/>
  <c r="AQ102" i="8" s="1"/>
  <c r="G86" i="9" s="1"/>
  <c r="AM102" i="8"/>
  <c r="C86" i="9" s="1"/>
  <c r="AP102" i="8"/>
  <c r="F86" i="9" s="1"/>
  <c r="AO102" i="8"/>
  <c r="E86" i="9" s="1"/>
  <c r="AA101" i="8"/>
  <c r="AG101" i="8"/>
  <c r="AH101" i="8"/>
  <c r="AI101" i="8"/>
  <c r="AE101" i="8"/>
  <c r="AF101" i="8"/>
  <c r="AJ101" i="8"/>
  <c r="AC101" i="8"/>
  <c r="AB101" i="8"/>
  <c r="AD101" i="8"/>
  <c r="AL101" i="8"/>
  <c r="B85" i="9" s="1"/>
  <c r="K86" i="9"/>
  <c r="R103" i="8"/>
  <c r="AU103" i="8" s="1"/>
  <c r="J103" i="8"/>
  <c r="O102" i="8"/>
  <c r="K102" i="8"/>
  <c r="L102" i="8" s="1"/>
  <c r="M102" i="8" s="1"/>
  <c r="B104" i="8"/>
  <c r="N104" i="8" s="1"/>
  <c r="F103" i="8"/>
  <c r="D103" i="8"/>
  <c r="H103" i="8"/>
  <c r="E103" i="8"/>
  <c r="I78" i="9"/>
  <c r="G103" i="8"/>
  <c r="I103" i="8"/>
  <c r="C103" i="8"/>
  <c r="A85" i="9"/>
  <c r="AT101" i="8" l="1"/>
  <c r="J85" i="9" s="1"/>
  <c r="P102" i="8"/>
  <c r="Q102" i="8" s="1"/>
  <c r="AT102" i="8" s="1"/>
  <c r="J86" i="9" s="1"/>
  <c r="AS102" i="8"/>
  <c r="AM103" i="8"/>
  <c r="C87" i="9" s="1"/>
  <c r="AN103" i="8"/>
  <c r="D87" i="9" s="1"/>
  <c r="AO103" i="8"/>
  <c r="E87" i="9" s="1"/>
  <c r="AR103" i="8"/>
  <c r="H87" i="9" s="1"/>
  <c r="AK103" i="8"/>
  <c r="AQ103" i="8" s="1"/>
  <c r="G87" i="9" s="1"/>
  <c r="AP103" i="8"/>
  <c r="F87" i="9" s="1"/>
  <c r="AB102" i="8"/>
  <c r="AA102" i="8"/>
  <c r="AC102" i="8"/>
  <c r="AF102" i="8"/>
  <c r="AG102" i="8"/>
  <c r="AI102" i="8"/>
  <c r="AJ102" i="8"/>
  <c r="AE102" i="8"/>
  <c r="AH102" i="8"/>
  <c r="AL102" i="8"/>
  <c r="AD102" i="8"/>
  <c r="K87" i="9"/>
  <c r="K103" i="8"/>
  <c r="L103" i="8" s="1"/>
  <c r="M103" i="8" s="1"/>
  <c r="R104" i="8"/>
  <c r="AU104" i="8" s="1"/>
  <c r="J104" i="8"/>
  <c r="O103" i="8"/>
  <c r="A86" i="9"/>
  <c r="B105" i="8"/>
  <c r="N105" i="8" s="1"/>
  <c r="F104" i="8"/>
  <c r="D104" i="8"/>
  <c r="H104" i="8"/>
  <c r="E104" i="8"/>
  <c r="I79" i="9"/>
  <c r="G104" i="8"/>
  <c r="I104" i="8"/>
  <c r="C104" i="8"/>
  <c r="P103" i="8" l="1"/>
  <c r="Q103" i="8" s="1"/>
  <c r="AS103" i="8"/>
  <c r="AR104" i="8"/>
  <c r="H88" i="9" s="1"/>
  <c r="AN104" i="8"/>
  <c r="D88" i="9" s="1"/>
  <c r="AK104" i="8"/>
  <c r="AQ104" i="8" s="1"/>
  <c r="G88" i="9" s="1"/>
  <c r="AM104" i="8"/>
  <c r="C88" i="9" s="1"/>
  <c r="AO104" i="8"/>
  <c r="E88" i="9" s="1"/>
  <c r="AP104" i="8"/>
  <c r="F88" i="9" s="1"/>
  <c r="AL103" i="8"/>
  <c r="B87" i="9" s="1"/>
  <c r="AC103" i="8"/>
  <c r="AB103" i="8"/>
  <c r="AA103" i="8"/>
  <c r="AF103" i="8"/>
  <c r="AG103" i="8"/>
  <c r="AE103" i="8"/>
  <c r="AD103" i="8"/>
  <c r="AH103" i="8"/>
  <c r="AI103" i="8"/>
  <c r="AJ103" i="8"/>
  <c r="K88" i="9"/>
  <c r="O104" i="8"/>
  <c r="R105" i="8"/>
  <c r="AU105" i="8" s="1"/>
  <c r="J105" i="8"/>
  <c r="K104" i="8"/>
  <c r="L104" i="8" s="1"/>
  <c r="M104" i="8" s="1"/>
  <c r="B86" i="9"/>
  <c r="B106" i="8"/>
  <c r="N106" i="8" s="1"/>
  <c r="F105" i="8"/>
  <c r="D105" i="8"/>
  <c r="H105" i="8"/>
  <c r="E105" i="8"/>
  <c r="I80" i="9"/>
  <c r="G105" i="8"/>
  <c r="I105" i="8"/>
  <c r="C105" i="8"/>
  <c r="A87" i="9"/>
  <c r="P104" i="8" l="1"/>
  <c r="Q104" i="8" s="1"/>
  <c r="AT103" i="8"/>
  <c r="J87" i="9" s="1"/>
  <c r="AS104" i="8"/>
  <c r="AR105" i="8"/>
  <c r="H89" i="9" s="1"/>
  <c r="AM105" i="8"/>
  <c r="C89" i="9" s="1"/>
  <c r="AN105" i="8"/>
  <c r="D89" i="9" s="1"/>
  <c r="AO105" i="8"/>
  <c r="E89" i="9" s="1"/>
  <c r="AP105" i="8"/>
  <c r="F89" i="9" s="1"/>
  <c r="AK105" i="8"/>
  <c r="AQ105" i="8" s="1"/>
  <c r="G89" i="9" s="1"/>
  <c r="AL104" i="8"/>
  <c r="B88" i="9" s="1"/>
  <c r="AJ104" i="8"/>
  <c r="AG104" i="8"/>
  <c r="AH104" i="8"/>
  <c r="AI104" i="8"/>
  <c r="AD104" i="8"/>
  <c r="AC104" i="8"/>
  <c r="AF104" i="8"/>
  <c r="AA104" i="8"/>
  <c r="AB104" i="8"/>
  <c r="AE104" i="8"/>
  <c r="K89" i="9"/>
  <c r="O105" i="8"/>
  <c r="R106" i="8"/>
  <c r="AU106" i="8" s="1"/>
  <c r="J106" i="8"/>
  <c r="K105" i="8"/>
  <c r="L105" i="8" s="1"/>
  <c r="M105" i="8" s="1"/>
  <c r="A88" i="9"/>
  <c r="B107" i="8"/>
  <c r="N107" i="8" s="1"/>
  <c r="F106" i="8"/>
  <c r="D106" i="8"/>
  <c r="H106" i="8"/>
  <c r="E106" i="8"/>
  <c r="I81" i="9"/>
  <c r="G106" i="8"/>
  <c r="I106" i="8"/>
  <c r="C106" i="8"/>
  <c r="AT104" i="8" l="1"/>
  <c r="J88" i="9" s="1"/>
  <c r="P105" i="8"/>
  <c r="Q105" i="8" s="1"/>
  <c r="AT105" i="8"/>
  <c r="AS105" i="8"/>
  <c r="AC105" i="8"/>
  <c r="AB105" i="8"/>
  <c r="AD105" i="8"/>
  <c r="AE105" i="8"/>
  <c r="AJ105" i="8"/>
  <c r="AL105" i="8"/>
  <c r="B89" i="9" s="1"/>
  <c r="AI105" i="8"/>
  <c r="AF105" i="8"/>
  <c r="AG105" i="8"/>
  <c r="AH105" i="8"/>
  <c r="AA105" i="8"/>
  <c r="AK106" i="8"/>
  <c r="AQ106" i="8" s="1"/>
  <c r="G90" i="9" s="1"/>
  <c r="AN106" i="8"/>
  <c r="D90" i="9" s="1"/>
  <c r="AO106" i="8"/>
  <c r="E90" i="9" s="1"/>
  <c r="AP106" i="8"/>
  <c r="F90" i="9" s="1"/>
  <c r="AM106" i="8"/>
  <c r="C90" i="9" s="1"/>
  <c r="AR106" i="8"/>
  <c r="H90" i="9" s="1"/>
  <c r="J89" i="9"/>
  <c r="R107" i="8"/>
  <c r="K91" i="9" s="1"/>
  <c r="J107" i="8"/>
  <c r="K90" i="9"/>
  <c r="K106" i="8"/>
  <c r="L106" i="8" s="1"/>
  <c r="M106" i="8" s="1"/>
  <c r="O106" i="8"/>
  <c r="B108" i="8"/>
  <c r="N108" i="8" s="1"/>
  <c r="F107" i="8"/>
  <c r="D107" i="8"/>
  <c r="H107" i="8"/>
  <c r="E107" i="8"/>
  <c r="G107" i="8"/>
  <c r="I82" i="9"/>
  <c r="I107" i="8"/>
  <c r="C107" i="8"/>
  <c r="A89" i="9"/>
  <c r="P106" i="8" l="1"/>
  <c r="Q106" i="8" s="1"/>
  <c r="AS106" i="8"/>
  <c r="AR107" i="8"/>
  <c r="H91" i="9" s="1"/>
  <c r="AK107" i="8"/>
  <c r="AM107" i="8"/>
  <c r="C91" i="9" s="1"/>
  <c r="AN107" i="8"/>
  <c r="D91" i="9" s="1"/>
  <c r="AO107" i="8"/>
  <c r="E91" i="9" s="1"/>
  <c r="AP107" i="8"/>
  <c r="F91" i="9" s="1"/>
  <c r="O107" i="8"/>
  <c r="P107" i="8" s="1"/>
  <c r="Q107" i="8" s="1"/>
  <c r="AT107" i="8"/>
  <c r="J91" i="9" s="1"/>
  <c r="AU107" i="8"/>
  <c r="K107" i="8"/>
  <c r="L107" i="8" s="1"/>
  <c r="M107" i="8" s="1"/>
  <c r="AC106" i="8"/>
  <c r="AL106" i="8"/>
  <c r="B90" i="9" s="1"/>
  <c r="AA106" i="8"/>
  <c r="AI106" i="8"/>
  <c r="AJ106" i="8"/>
  <c r="AG106" i="8"/>
  <c r="AE106" i="8"/>
  <c r="AH106" i="8"/>
  <c r="AF106" i="8"/>
  <c r="AD106" i="8"/>
  <c r="AB106" i="8"/>
  <c r="R108" i="8"/>
  <c r="K92" i="9" s="1"/>
  <c r="J108" i="8"/>
  <c r="B109" i="8"/>
  <c r="N109" i="8" s="1"/>
  <c r="D108" i="8"/>
  <c r="H108" i="8"/>
  <c r="E108" i="8"/>
  <c r="I108" i="8"/>
  <c r="I83" i="9"/>
  <c r="F108" i="8"/>
  <c r="C108" i="8"/>
  <c r="G108" i="8"/>
  <c r="A90" i="9"/>
  <c r="AT106" i="8" l="1"/>
  <c r="J90" i="9" s="1"/>
  <c r="AS107" i="8"/>
  <c r="I91" i="9" s="1"/>
  <c r="AQ107" i="8"/>
  <c r="G91" i="9" s="1"/>
  <c r="A91" i="9"/>
  <c r="K108" i="8"/>
  <c r="L108" i="8" s="1"/>
  <c r="M108" i="8" s="1"/>
  <c r="AU108" i="8"/>
  <c r="AM108" i="8"/>
  <c r="C92" i="9" s="1"/>
  <c r="AN108" i="8"/>
  <c r="D92" i="9" s="1"/>
  <c r="AR108" i="8"/>
  <c r="H92" i="9" s="1"/>
  <c r="AO108" i="8"/>
  <c r="E92" i="9" s="1"/>
  <c r="AP108" i="8"/>
  <c r="F92" i="9" s="1"/>
  <c r="AK108" i="8"/>
  <c r="O108" i="8"/>
  <c r="P108" i="8" s="1"/>
  <c r="Q108" i="8" s="1"/>
  <c r="AT108" i="8"/>
  <c r="J92" i="9" s="1"/>
  <c r="AD107" i="8"/>
  <c r="AG107" i="8"/>
  <c r="AH107" i="8"/>
  <c r="AE107" i="8"/>
  <c r="AF107" i="8"/>
  <c r="AC107" i="8"/>
  <c r="AA107" i="8"/>
  <c r="AI107" i="8"/>
  <c r="AB107" i="8"/>
  <c r="AJ107" i="8"/>
  <c r="R109" i="8"/>
  <c r="K93" i="9" s="1"/>
  <c r="J109" i="8"/>
  <c r="B110" i="8"/>
  <c r="N110" i="8" s="1"/>
  <c r="D109" i="8"/>
  <c r="H109" i="8"/>
  <c r="E109" i="8"/>
  <c r="I109" i="8"/>
  <c r="I84" i="9"/>
  <c r="F109" i="8"/>
  <c r="C109" i="8"/>
  <c r="G109" i="8"/>
  <c r="AS108" i="8" l="1"/>
  <c r="I92" i="9" s="1"/>
  <c r="AL107" i="8"/>
  <c r="B91" i="9" s="1"/>
  <c r="AQ108" i="8"/>
  <c r="G92" i="9" s="1"/>
  <c r="A92" i="9"/>
  <c r="O109" i="8"/>
  <c r="P109" i="8" s="1"/>
  <c r="Q109" i="8" s="1"/>
  <c r="AT109" i="8"/>
  <c r="J93" i="9" s="1"/>
  <c r="K109" i="8"/>
  <c r="L109" i="8" s="1"/>
  <c r="M109" i="8" s="1"/>
  <c r="AS109" i="8"/>
  <c r="I93" i="9" s="1"/>
  <c r="AP109" i="8"/>
  <c r="F93" i="9" s="1"/>
  <c r="AR109" i="8"/>
  <c r="H93" i="9" s="1"/>
  <c r="AM109" i="8"/>
  <c r="C93" i="9" s="1"/>
  <c r="AN109" i="8"/>
  <c r="D93" i="9" s="1"/>
  <c r="AO109" i="8"/>
  <c r="E93" i="9" s="1"/>
  <c r="AK109" i="8"/>
  <c r="AU109" i="8"/>
  <c r="AH108" i="8"/>
  <c r="AE108" i="8"/>
  <c r="AF108" i="8"/>
  <c r="AG108" i="8"/>
  <c r="AI108" i="8"/>
  <c r="AB108" i="8"/>
  <c r="AC108" i="8"/>
  <c r="AD108" i="8"/>
  <c r="AJ108" i="8"/>
  <c r="AA108" i="8"/>
  <c r="R110" i="8"/>
  <c r="K94" i="9" s="1"/>
  <c r="J110" i="8"/>
  <c r="B111" i="8"/>
  <c r="N111" i="8" s="1"/>
  <c r="D110" i="8"/>
  <c r="H110" i="8"/>
  <c r="E110" i="8"/>
  <c r="I110" i="8"/>
  <c r="I85" i="9"/>
  <c r="F110" i="8"/>
  <c r="C110" i="8"/>
  <c r="G110" i="8"/>
  <c r="AL108" i="8" l="1"/>
  <c r="B92" i="9" s="1"/>
  <c r="AQ109" i="8"/>
  <c r="G93" i="9" s="1"/>
  <c r="A93" i="9"/>
  <c r="AR110" i="8"/>
  <c r="H94" i="9" s="1"/>
  <c r="AO110" i="8"/>
  <c r="E94" i="9" s="1"/>
  <c r="AP110" i="8"/>
  <c r="F94" i="9" s="1"/>
  <c r="AN110" i="8"/>
  <c r="D94" i="9" s="1"/>
  <c r="AK110" i="8"/>
  <c r="AM110" i="8"/>
  <c r="C94" i="9" s="1"/>
  <c r="AU110" i="8"/>
  <c r="K110" i="8"/>
  <c r="L110" i="8" s="1"/>
  <c r="M110" i="8" s="1"/>
  <c r="AS110" i="8"/>
  <c r="I94" i="9" s="1"/>
  <c r="AF109" i="8"/>
  <c r="AA109" i="8"/>
  <c r="AG109" i="8"/>
  <c r="AB109" i="8"/>
  <c r="AJ109" i="8"/>
  <c r="AD109" i="8"/>
  <c r="AH109" i="8"/>
  <c r="AC109" i="8"/>
  <c r="AE109" i="8"/>
  <c r="AI109" i="8"/>
  <c r="O110" i="8"/>
  <c r="P110" i="8" s="1"/>
  <c r="Q110" i="8" s="1"/>
  <c r="AT110" i="8"/>
  <c r="J94" i="9" s="1"/>
  <c r="R111" i="8"/>
  <c r="K95" i="9" s="1"/>
  <c r="J111" i="8"/>
  <c r="B112" i="8"/>
  <c r="N112" i="8" s="1"/>
  <c r="D111" i="8"/>
  <c r="H111" i="8"/>
  <c r="E111" i="8"/>
  <c r="I111" i="8"/>
  <c r="I86" i="9"/>
  <c r="F111" i="8"/>
  <c r="C111" i="8"/>
  <c r="G111" i="8"/>
  <c r="AL109" i="8" l="1"/>
  <c r="B93" i="9" s="1"/>
  <c r="AQ110" i="8"/>
  <c r="G94" i="9" s="1"/>
  <c r="A94" i="9"/>
  <c r="O111" i="8"/>
  <c r="P111" i="8" s="1"/>
  <c r="Q111" i="8" s="1"/>
  <c r="AT111" i="8"/>
  <c r="J95" i="9" s="1"/>
  <c r="K111" i="8"/>
  <c r="L111" i="8" s="1"/>
  <c r="M111" i="8" s="1"/>
  <c r="AS111" i="8"/>
  <c r="I95" i="9" s="1"/>
  <c r="AU111" i="8"/>
  <c r="AO111" i="8"/>
  <c r="E95" i="9" s="1"/>
  <c r="AP111" i="8"/>
  <c r="F95" i="9" s="1"/>
  <c r="AM111" i="8"/>
  <c r="C95" i="9" s="1"/>
  <c r="AN111" i="8"/>
  <c r="D95" i="9" s="1"/>
  <c r="AK111" i="8"/>
  <c r="AR111" i="8"/>
  <c r="H95" i="9" s="1"/>
  <c r="AE110" i="8"/>
  <c r="AA110" i="8"/>
  <c r="AH110" i="8"/>
  <c r="AI110" i="8"/>
  <c r="AJ110" i="8"/>
  <c r="AF110" i="8"/>
  <c r="AD110" i="8"/>
  <c r="AG110" i="8"/>
  <c r="AB110" i="8"/>
  <c r="AC110" i="8"/>
  <c r="R112" i="8"/>
  <c r="K96" i="9" s="1"/>
  <c r="J112" i="8"/>
  <c r="B113" i="8"/>
  <c r="N113" i="8" s="1"/>
  <c r="D112" i="8"/>
  <c r="H112" i="8"/>
  <c r="E112" i="8"/>
  <c r="I112" i="8"/>
  <c r="I87" i="9"/>
  <c r="F112" i="8"/>
  <c r="C112" i="8"/>
  <c r="G112" i="8"/>
  <c r="AL110" i="8" l="1"/>
  <c r="B94" i="9" s="1"/>
  <c r="AQ111" i="8"/>
  <c r="G95" i="9" s="1"/>
  <c r="A95" i="9"/>
  <c r="AC111" i="8"/>
  <c r="AB111" i="8"/>
  <c r="AD111" i="8"/>
  <c r="AE111" i="8"/>
  <c r="AF111" i="8"/>
  <c r="AH111" i="8"/>
  <c r="AI111" i="8"/>
  <c r="AJ111" i="8"/>
  <c r="AG111" i="8"/>
  <c r="AA111" i="8"/>
  <c r="AR112" i="8"/>
  <c r="H96" i="9" s="1"/>
  <c r="AK112" i="8"/>
  <c r="AM112" i="8"/>
  <c r="C96" i="9" s="1"/>
  <c r="AP112" i="8"/>
  <c r="F96" i="9" s="1"/>
  <c r="AO112" i="8"/>
  <c r="E96" i="9" s="1"/>
  <c r="AN112" i="8"/>
  <c r="D96" i="9" s="1"/>
  <c r="O112" i="8"/>
  <c r="P112" i="8" s="1"/>
  <c r="Q112" i="8" s="1"/>
  <c r="AT112" i="8"/>
  <c r="J96" i="9" s="1"/>
  <c r="AU112" i="8"/>
  <c r="K112" i="8"/>
  <c r="L112" i="8" s="1"/>
  <c r="M112" i="8" s="1"/>
  <c r="R113" i="8"/>
  <c r="K97" i="9" s="1"/>
  <c r="J113" i="8"/>
  <c r="B114" i="8"/>
  <c r="N114" i="8" s="1"/>
  <c r="D113" i="8"/>
  <c r="H113" i="8"/>
  <c r="E113" i="8"/>
  <c r="I113" i="8"/>
  <c r="I88" i="9"/>
  <c r="F113" i="8"/>
  <c r="C113" i="8"/>
  <c r="G113" i="8"/>
  <c r="AS112" i="8" l="1"/>
  <c r="I96" i="9" s="1"/>
  <c r="AL111" i="8"/>
  <c r="B95" i="9" s="1"/>
  <c r="AQ112" i="8"/>
  <c r="G96" i="9" s="1"/>
  <c r="A96" i="9"/>
  <c r="O113" i="8"/>
  <c r="P113" i="8" s="1"/>
  <c r="Q113" i="8" s="1"/>
  <c r="AT113" i="8"/>
  <c r="J97" i="9" s="1"/>
  <c r="AU113" i="8"/>
  <c r="AB112" i="8"/>
  <c r="AC112" i="8"/>
  <c r="AG112" i="8"/>
  <c r="AA112" i="8"/>
  <c r="AH112" i="8"/>
  <c r="AD112" i="8"/>
  <c r="AJ112" i="8"/>
  <c r="AI112" i="8"/>
  <c r="AE112" i="8"/>
  <c r="AF112" i="8"/>
  <c r="AP113" i="8"/>
  <c r="F97" i="9" s="1"/>
  <c r="AR113" i="8"/>
  <c r="H97" i="9" s="1"/>
  <c r="AK113" i="8"/>
  <c r="AO113" i="8"/>
  <c r="E97" i="9" s="1"/>
  <c r="AN113" i="8"/>
  <c r="D97" i="9" s="1"/>
  <c r="AM113" i="8"/>
  <c r="C97" i="9" s="1"/>
  <c r="K113" i="8"/>
  <c r="L113" i="8" s="1"/>
  <c r="M113" i="8" s="1"/>
  <c r="AS113" i="8"/>
  <c r="I97" i="9" s="1"/>
  <c r="R114" i="8"/>
  <c r="K98" i="9" s="1"/>
  <c r="J114" i="8"/>
  <c r="B115" i="8"/>
  <c r="N115" i="8" s="1"/>
  <c r="D114" i="8"/>
  <c r="H114" i="8"/>
  <c r="E114" i="8"/>
  <c r="I114" i="8"/>
  <c r="I89" i="9"/>
  <c r="F114" i="8"/>
  <c r="C114" i="8"/>
  <c r="G114" i="8"/>
  <c r="AL112" i="8" l="1"/>
  <c r="B96" i="9" s="1"/>
  <c r="AQ113" i="8"/>
  <c r="G97" i="9" s="1"/>
  <c r="A97" i="9"/>
  <c r="AU114" i="8"/>
  <c r="AR114" i="8"/>
  <c r="H98" i="9" s="1"/>
  <c r="AN114" i="8"/>
  <c r="D98" i="9" s="1"/>
  <c r="AO114" i="8"/>
  <c r="E98" i="9" s="1"/>
  <c r="AP114" i="8"/>
  <c r="F98" i="9" s="1"/>
  <c r="AK114" i="8"/>
  <c r="AM114" i="8"/>
  <c r="C98" i="9" s="1"/>
  <c r="AD113" i="8"/>
  <c r="AF113" i="8"/>
  <c r="AE113" i="8"/>
  <c r="AJ113" i="8"/>
  <c r="AA113" i="8"/>
  <c r="AH113" i="8"/>
  <c r="AB113" i="8"/>
  <c r="AI113" i="8"/>
  <c r="AC113" i="8"/>
  <c r="AG113" i="8"/>
  <c r="O114" i="8"/>
  <c r="P114" i="8" s="1"/>
  <c r="Q114" i="8" s="1"/>
  <c r="AT114" i="8"/>
  <c r="J98" i="9" s="1"/>
  <c r="K114" i="8"/>
  <c r="L114" i="8" s="1"/>
  <c r="M114" i="8" s="1"/>
  <c r="R115" i="8"/>
  <c r="K99" i="9" s="1"/>
  <c r="J115" i="8"/>
  <c r="B116" i="8"/>
  <c r="N116" i="8" s="1"/>
  <c r="D115" i="8"/>
  <c r="H115" i="8"/>
  <c r="E115" i="8"/>
  <c r="I115" i="8"/>
  <c r="I90" i="9"/>
  <c r="F115" i="8"/>
  <c r="C115" i="8"/>
  <c r="G115" i="8"/>
  <c r="AL113" i="8" l="1"/>
  <c r="B97" i="9" s="1"/>
  <c r="AQ114" i="8"/>
  <c r="G98" i="9" s="1"/>
  <c r="A98" i="9"/>
  <c r="AS114" i="8"/>
  <c r="I98" i="9" s="1"/>
  <c r="AN115" i="8"/>
  <c r="D99" i="9" s="1"/>
  <c r="AO115" i="8"/>
  <c r="E99" i="9" s="1"/>
  <c r="AP115" i="8"/>
  <c r="F99" i="9" s="1"/>
  <c r="AR115" i="8"/>
  <c r="H99" i="9" s="1"/>
  <c r="AM115" i="8"/>
  <c r="C99" i="9" s="1"/>
  <c r="AK115" i="8"/>
  <c r="AA114" i="8"/>
  <c r="AE114" i="8"/>
  <c r="AI114" i="8"/>
  <c r="AF114" i="8"/>
  <c r="AG114" i="8"/>
  <c r="AD114" i="8"/>
  <c r="AB114" i="8"/>
  <c r="AC114" i="8"/>
  <c r="AH114" i="8"/>
  <c r="AJ114" i="8"/>
  <c r="AU115" i="8"/>
  <c r="O115" i="8"/>
  <c r="P115" i="8" s="1"/>
  <c r="Q115" i="8" s="1"/>
  <c r="AT115" i="8"/>
  <c r="J99" i="9" s="1"/>
  <c r="K115" i="8"/>
  <c r="L115" i="8" s="1"/>
  <c r="M115" i="8" s="1"/>
  <c r="AS115" i="8"/>
  <c r="I99" i="9" s="1"/>
  <c r="R116" i="8"/>
  <c r="K100" i="9" s="1"/>
  <c r="J116" i="8"/>
  <c r="B117" i="8"/>
  <c r="N117" i="8" s="1"/>
  <c r="D116" i="8"/>
  <c r="H116" i="8"/>
  <c r="E116" i="8"/>
  <c r="I116" i="8"/>
  <c r="F116" i="8"/>
  <c r="C116" i="8"/>
  <c r="G116" i="8"/>
  <c r="AL114" i="8" l="1"/>
  <c r="B98" i="9" s="1"/>
  <c r="AQ115" i="8"/>
  <c r="G99" i="9" s="1"/>
  <c r="A99" i="9"/>
  <c r="AM116" i="8"/>
  <c r="C100" i="9" s="1"/>
  <c r="AN116" i="8"/>
  <c r="D100" i="9" s="1"/>
  <c r="AO116" i="8"/>
  <c r="E100" i="9" s="1"/>
  <c r="AK116" i="8"/>
  <c r="AP116" i="8"/>
  <c r="F100" i="9" s="1"/>
  <c r="AR116" i="8"/>
  <c r="H100" i="9" s="1"/>
  <c r="AA115" i="8"/>
  <c r="AB115" i="8"/>
  <c r="AC115" i="8"/>
  <c r="AD115" i="8"/>
  <c r="AE115" i="8"/>
  <c r="AF115" i="8"/>
  <c r="AG115" i="8"/>
  <c r="AH115" i="8"/>
  <c r="AI115" i="8"/>
  <c r="AJ115" i="8"/>
  <c r="AU116" i="8"/>
  <c r="K116" i="8"/>
  <c r="L116" i="8" s="1"/>
  <c r="M116" i="8" s="1"/>
  <c r="AS116" i="8"/>
  <c r="I100" i="9" s="1"/>
  <c r="O116" i="8"/>
  <c r="P116" i="8" s="1"/>
  <c r="Q116" i="8" s="1"/>
  <c r="AT116" i="8"/>
  <c r="J100" i="9" s="1"/>
  <c r="R117" i="8"/>
  <c r="K101" i="9" s="1"/>
  <c r="J117" i="8"/>
  <c r="B118" i="8"/>
  <c r="D117" i="8"/>
  <c r="H117" i="8"/>
  <c r="E117" i="8"/>
  <c r="I117" i="8"/>
  <c r="F117" i="8"/>
  <c r="C117" i="8"/>
  <c r="G117" i="8"/>
  <c r="AL115" i="8" l="1"/>
  <c r="B99" i="9" s="1"/>
  <c r="AQ116" i="8"/>
  <c r="G100" i="9" s="1"/>
  <c r="A100" i="9"/>
  <c r="N118" i="8"/>
  <c r="B119" i="8"/>
  <c r="AB116" i="8"/>
  <c r="AC116" i="8"/>
  <c r="AE116" i="8"/>
  <c r="AF116" i="8"/>
  <c r="AJ116" i="8"/>
  <c r="AA116" i="8"/>
  <c r="AH116" i="8"/>
  <c r="AG116" i="8"/>
  <c r="AI116" i="8"/>
  <c r="AD116" i="8"/>
  <c r="AU117" i="8"/>
  <c r="AK117" i="8"/>
  <c r="AM117" i="8"/>
  <c r="C101" i="9" s="1"/>
  <c r="AN117" i="8"/>
  <c r="D101" i="9" s="1"/>
  <c r="AO117" i="8"/>
  <c r="E101" i="9" s="1"/>
  <c r="AP117" i="8"/>
  <c r="F101" i="9" s="1"/>
  <c r="AR117" i="8"/>
  <c r="H101" i="9" s="1"/>
  <c r="O117" i="8"/>
  <c r="P117" i="8" s="1"/>
  <c r="Q117" i="8" s="1"/>
  <c r="AT117" i="8"/>
  <c r="J101" i="9" s="1"/>
  <c r="K117" i="8"/>
  <c r="L117" i="8" s="1"/>
  <c r="M117" i="8" s="1"/>
  <c r="AS117" i="8"/>
  <c r="I101" i="9" s="1"/>
  <c r="R118" i="8"/>
  <c r="K102" i="9" s="1"/>
  <c r="J118" i="8"/>
  <c r="D118" i="8"/>
  <c r="H118" i="8"/>
  <c r="E118" i="8"/>
  <c r="I118" i="8"/>
  <c r="F118" i="8"/>
  <c r="C118" i="8"/>
  <c r="G118" i="8"/>
  <c r="AS18" i="8"/>
  <c r="I2" i="9" s="1"/>
  <c r="AL116" i="8" l="1"/>
  <c r="B100" i="9" s="1"/>
  <c r="AQ117" i="8"/>
  <c r="G101" i="9" s="1"/>
  <c r="A101" i="9"/>
  <c r="C119" i="8"/>
  <c r="D119" i="8"/>
  <c r="N119" i="8"/>
  <c r="E119" i="8"/>
  <c r="F119" i="8"/>
  <c r="I119" i="8"/>
  <c r="J119" i="8"/>
  <c r="R119" i="8"/>
  <c r="G119" i="8"/>
  <c r="H119" i="8"/>
  <c r="B120" i="8"/>
  <c r="AU118" i="8"/>
  <c r="AM118" i="8"/>
  <c r="C102" i="9" s="1"/>
  <c r="AN118" i="8"/>
  <c r="D102" i="9" s="1"/>
  <c r="AK118" i="8"/>
  <c r="AO118" i="8"/>
  <c r="E102" i="9" s="1"/>
  <c r="AR118" i="8"/>
  <c r="H102" i="9" s="1"/>
  <c r="AP118" i="8"/>
  <c r="F102" i="9" s="1"/>
  <c r="AC117" i="8"/>
  <c r="AI117" i="8"/>
  <c r="AJ117" i="8"/>
  <c r="AB117" i="8"/>
  <c r="AD117" i="8"/>
  <c r="AG117" i="8"/>
  <c r="AH117" i="8"/>
  <c r="AE117" i="8"/>
  <c r="AA117" i="8"/>
  <c r="AF117" i="8"/>
  <c r="O118" i="8"/>
  <c r="P118" i="8" s="1"/>
  <c r="Q118" i="8" s="1"/>
  <c r="AT118" i="8"/>
  <c r="J102" i="9" s="1"/>
  <c r="K118" i="8"/>
  <c r="L118" i="8" s="1"/>
  <c r="M118" i="8" s="1"/>
  <c r="AS118" i="8"/>
  <c r="I102" i="9" s="1"/>
  <c r="AL117" i="8" l="1"/>
  <c r="B101" i="9" s="1"/>
  <c r="AU119" i="8"/>
  <c r="K103" i="9"/>
  <c r="AQ118" i="8"/>
  <c r="G102" i="9" s="1"/>
  <c r="A102" i="9"/>
  <c r="O119" i="8"/>
  <c r="P119" i="8" s="1"/>
  <c r="Q119" i="8" s="1"/>
  <c r="H120" i="8"/>
  <c r="I120" i="8"/>
  <c r="J120" i="8"/>
  <c r="G120" i="8"/>
  <c r="R120" i="8"/>
  <c r="C120" i="8"/>
  <c r="D120" i="8"/>
  <c r="N120" i="8"/>
  <c r="E120" i="8"/>
  <c r="B121" i="8"/>
  <c r="F120" i="8"/>
  <c r="K119" i="8"/>
  <c r="L119" i="8" s="1"/>
  <c r="M119" i="8" s="1"/>
  <c r="AP119" i="8"/>
  <c r="F103" i="9" s="1"/>
  <c r="AR119" i="8"/>
  <c r="H103" i="9" s="1"/>
  <c r="AK119" i="8"/>
  <c r="A103" i="9" s="1"/>
  <c r="AO119" i="8"/>
  <c r="E103" i="9" s="1"/>
  <c r="AN119" i="8"/>
  <c r="D103" i="9" s="1"/>
  <c r="AM119" i="8"/>
  <c r="C103" i="9" s="1"/>
  <c r="AA118" i="8"/>
  <c r="AL118" i="8"/>
  <c r="B102" i="9" s="1"/>
  <c r="AC118" i="8"/>
  <c r="AB118" i="8"/>
  <c r="AD118" i="8"/>
  <c r="AE118" i="8"/>
  <c r="AH118" i="8"/>
  <c r="AG118" i="8"/>
  <c r="AJ118" i="8"/>
  <c r="AF118" i="8"/>
  <c r="AI118" i="8"/>
  <c r="AT119" i="8" l="1"/>
  <c r="J103" i="9" s="1"/>
  <c r="AS119" i="8"/>
  <c r="I103" i="9" s="1"/>
  <c r="AU120" i="8"/>
  <c r="K104" i="9"/>
  <c r="AF119" i="8"/>
  <c r="AI119" i="8"/>
  <c r="AB119" i="8"/>
  <c r="AE119" i="8"/>
  <c r="AD119" i="8"/>
  <c r="AA119" i="8"/>
  <c r="AQ119" i="8"/>
  <c r="AJ119" i="8"/>
  <c r="C121" i="8"/>
  <c r="D121" i="8"/>
  <c r="E121" i="8"/>
  <c r="J121" i="8"/>
  <c r="R121" i="8"/>
  <c r="N121" i="8"/>
  <c r="B122" i="8"/>
  <c r="F121" i="8"/>
  <c r="G121" i="8"/>
  <c r="H121" i="8"/>
  <c r="I121" i="8"/>
  <c r="O120" i="8"/>
  <c r="P120" i="8" s="1"/>
  <c r="Q120" i="8" s="1"/>
  <c r="K120" i="8"/>
  <c r="L120" i="8" s="1"/>
  <c r="M120" i="8" s="1"/>
  <c r="AG119" i="8"/>
  <c r="AP120" i="8"/>
  <c r="F104" i="9" s="1"/>
  <c r="AR120" i="8"/>
  <c r="H104" i="9" s="1"/>
  <c r="AO120" i="8"/>
  <c r="E104" i="9" s="1"/>
  <c r="AN120" i="8"/>
  <c r="D104" i="9" s="1"/>
  <c r="AM120" i="8"/>
  <c r="C104" i="9" s="1"/>
  <c r="AK120" i="8"/>
  <c r="A104" i="9" s="1"/>
  <c r="AC119" i="8"/>
  <c r="AH119" i="8"/>
  <c r="AT120" i="8" l="1"/>
  <c r="J104" i="9" s="1"/>
  <c r="AS120" i="8"/>
  <c r="I104" i="9" s="1"/>
  <c r="AL119" i="8"/>
  <c r="B103" i="9" s="1"/>
  <c r="G103" i="9"/>
  <c r="AU121" i="8"/>
  <c r="K105" i="9"/>
  <c r="AQ120" i="8"/>
  <c r="AB120" i="8"/>
  <c r="AA120" i="8"/>
  <c r="AH120" i="8"/>
  <c r="AJ120" i="8"/>
  <c r="AF120" i="8"/>
  <c r="AE120" i="8"/>
  <c r="AG120" i="8"/>
  <c r="AC120" i="8"/>
  <c r="AD120" i="8"/>
  <c r="AI120" i="8"/>
  <c r="O121" i="8"/>
  <c r="P121" i="8" s="1"/>
  <c r="Q121" i="8" s="1"/>
  <c r="AT121" i="8"/>
  <c r="J105" i="9" s="1"/>
  <c r="C122" i="8"/>
  <c r="D122" i="8"/>
  <c r="E122" i="8"/>
  <c r="H122" i="8"/>
  <c r="R122" i="8"/>
  <c r="I122" i="8"/>
  <c r="J122" i="8"/>
  <c r="N122" i="8"/>
  <c r="F122" i="8"/>
  <c r="G122" i="8"/>
  <c r="B123" i="8"/>
  <c r="K121" i="8"/>
  <c r="L121" i="8" s="1"/>
  <c r="M121" i="8" s="1"/>
  <c r="AM121" i="8"/>
  <c r="C105" i="9" s="1"/>
  <c r="AR121" i="8"/>
  <c r="H105" i="9" s="1"/>
  <c r="AN121" i="8"/>
  <c r="D105" i="9" s="1"/>
  <c r="AK121" i="8"/>
  <c r="A105" i="9" s="1"/>
  <c r="AO121" i="8"/>
  <c r="E105" i="9" s="1"/>
  <c r="AP121" i="8"/>
  <c r="F105" i="9" s="1"/>
  <c r="AS121" i="8" l="1"/>
  <c r="I105" i="9" s="1"/>
  <c r="AU122" i="8"/>
  <c r="K106" i="9"/>
  <c r="AL120" i="8"/>
  <c r="B104" i="9" s="1"/>
  <c r="G104" i="9"/>
  <c r="O122" i="8"/>
  <c r="P122" i="8" s="1"/>
  <c r="Q122" i="8" s="1"/>
  <c r="AT122" i="8"/>
  <c r="J106" i="9" s="1"/>
  <c r="AQ121" i="8"/>
  <c r="AC121" i="8"/>
  <c r="AA121" i="8"/>
  <c r="AI121" i="8"/>
  <c r="AE121" i="8"/>
  <c r="AB121" i="8"/>
  <c r="AG121" i="8"/>
  <c r="AH121" i="8"/>
  <c r="AF121" i="8"/>
  <c r="AD121" i="8"/>
  <c r="AJ121" i="8"/>
  <c r="H123" i="8"/>
  <c r="B124" i="8"/>
  <c r="I123" i="8"/>
  <c r="J123" i="8"/>
  <c r="C123" i="8"/>
  <c r="N123" i="8"/>
  <c r="D123" i="8"/>
  <c r="E123" i="8"/>
  <c r="F123" i="8"/>
  <c r="G123" i="8"/>
  <c r="R123" i="8"/>
  <c r="K122" i="8"/>
  <c r="L122" i="8" s="1"/>
  <c r="M122" i="8" s="1"/>
  <c r="AS122" i="8"/>
  <c r="I106" i="9" s="1"/>
  <c r="AK122" i="8"/>
  <c r="AO122" i="8"/>
  <c r="E106" i="9" s="1"/>
  <c r="AM122" i="8"/>
  <c r="C106" i="9" s="1"/>
  <c r="AN122" i="8"/>
  <c r="D106" i="9" s="1"/>
  <c r="AP122" i="8"/>
  <c r="F106" i="9" s="1"/>
  <c r="AR122" i="8"/>
  <c r="H106" i="9" s="1"/>
  <c r="AU123" i="8" l="1"/>
  <c r="K107" i="9"/>
  <c r="AL121" i="8"/>
  <c r="B105" i="9" s="1"/>
  <c r="G105" i="9"/>
  <c r="AQ122" i="8"/>
  <c r="G106" i="9" s="1"/>
  <c r="A106" i="9"/>
  <c r="AK123" i="8"/>
  <c r="AO123" i="8"/>
  <c r="E107" i="9" s="1"/>
  <c r="AP123" i="8"/>
  <c r="F107" i="9" s="1"/>
  <c r="AM123" i="8"/>
  <c r="C107" i="9" s="1"/>
  <c r="AR123" i="8"/>
  <c r="H107" i="9" s="1"/>
  <c r="AN123" i="8"/>
  <c r="D107" i="9" s="1"/>
  <c r="O123" i="8"/>
  <c r="P123" i="8" s="1"/>
  <c r="Q123" i="8" s="1"/>
  <c r="K123" i="8"/>
  <c r="L123" i="8" s="1"/>
  <c r="M123" i="8" s="1"/>
  <c r="AJ122" i="8"/>
  <c r="AF122" i="8"/>
  <c r="AA122" i="8"/>
  <c r="AC122" i="8"/>
  <c r="AD122" i="8"/>
  <c r="AB122" i="8"/>
  <c r="AE122" i="8"/>
  <c r="AI122" i="8"/>
  <c r="AH122" i="8"/>
  <c r="AG122" i="8"/>
  <c r="G124" i="8"/>
  <c r="I124" i="8"/>
  <c r="H124" i="8"/>
  <c r="J124" i="8"/>
  <c r="R124" i="8"/>
  <c r="N124" i="8"/>
  <c r="C124" i="8"/>
  <c r="D124" i="8"/>
  <c r="E124" i="8"/>
  <c r="F124" i="8"/>
  <c r="B125" i="8"/>
  <c r="AT123" i="8" l="1"/>
  <c r="J107" i="9" s="1"/>
  <c r="AS123" i="8"/>
  <c r="I107" i="9" s="1"/>
  <c r="AQ123" i="8"/>
  <c r="G107" i="9" s="1"/>
  <c r="A107" i="9"/>
  <c r="AU124" i="8"/>
  <c r="K108" i="9"/>
  <c r="AL122" i="8"/>
  <c r="B106" i="9" s="1"/>
  <c r="AN124" i="8"/>
  <c r="D108" i="9" s="1"/>
  <c r="AO124" i="8"/>
  <c r="E108" i="9" s="1"/>
  <c r="AR124" i="8"/>
  <c r="H108" i="9" s="1"/>
  <c r="AM124" i="8"/>
  <c r="C108" i="9" s="1"/>
  <c r="AK124" i="8"/>
  <c r="AP124" i="8"/>
  <c r="F108" i="9" s="1"/>
  <c r="D125" i="8"/>
  <c r="E125" i="8"/>
  <c r="F125" i="8"/>
  <c r="B126" i="8"/>
  <c r="I125" i="8"/>
  <c r="J125" i="8"/>
  <c r="R125" i="8"/>
  <c r="N125" i="8"/>
  <c r="G125" i="8"/>
  <c r="C125" i="8"/>
  <c r="H125" i="8"/>
  <c r="O124" i="8"/>
  <c r="P124" i="8" s="1"/>
  <c r="Q124" i="8" s="1"/>
  <c r="K124" i="8"/>
  <c r="L124" i="8" s="1"/>
  <c r="M124" i="8" s="1"/>
  <c r="AS124" i="8"/>
  <c r="I108" i="9" s="1"/>
  <c r="AH123" i="8"/>
  <c r="AD123" i="8"/>
  <c r="AJ123" i="8"/>
  <c r="AF123" i="8"/>
  <c r="AA123" i="8"/>
  <c r="AB123" i="8"/>
  <c r="AC123" i="8"/>
  <c r="AE123" i="8"/>
  <c r="AG123" i="8"/>
  <c r="AI123" i="8"/>
  <c r="AT124" i="8" l="1"/>
  <c r="J108" i="9" s="1"/>
  <c r="AL123" i="8"/>
  <c r="B107" i="9" s="1"/>
  <c r="AU125" i="8"/>
  <c r="K109" i="9"/>
  <c r="AQ124" i="8"/>
  <c r="G108" i="9" s="1"/>
  <c r="A108" i="9"/>
  <c r="I126" i="8"/>
  <c r="J126" i="8"/>
  <c r="N126" i="8"/>
  <c r="F126" i="8"/>
  <c r="G126" i="8"/>
  <c r="H126" i="8"/>
  <c r="C126" i="8"/>
  <c r="D126" i="8"/>
  <c r="E126" i="8"/>
  <c r="R126" i="8"/>
  <c r="B127" i="8"/>
  <c r="AA124" i="8"/>
  <c r="AD124" i="8"/>
  <c r="AG124" i="8"/>
  <c r="AH124" i="8"/>
  <c r="AJ124" i="8"/>
  <c r="AC124" i="8"/>
  <c r="AE124" i="8"/>
  <c r="AF124" i="8"/>
  <c r="AI124" i="8"/>
  <c r="AB124" i="8"/>
  <c r="AK125" i="8"/>
  <c r="A109" i="9" s="1"/>
  <c r="AP125" i="8"/>
  <c r="F109" i="9" s="1"/>
  <c r="AR125" i="8"/>
  <c r="H109" i="9" s="1"/>
  <c r="AM125" i="8"/>
  <c r="C109" i="9" s="1"/>
  <c r="AN125" i="8"/>
  <c r="D109" i="9" s="1"/>
  <c r="AO125" i="8"/>
  <c r="E109" i="9" s="1"/>
  <c r="O125" i="8"/>
  <c r="P125" i="8" s="1"/>
  <c r="Q125" i="8" s="1"/>
  <c r="K125" i="8"/>
  <c r="L125" i="8" s="1"/>
  <c r="M125" i="8" s="1"/>
  <c r="AT125" i="8" l="1"/>
  <c r="J109" i="9" s="1"/>
  <c r="AS125" i="8"/>
  <c r="I109" i="9" s="1"/>
  <c r="AL124" i="8"/>
  <c r="B108" i="9" s="1"/>
  <c r="AU126" i="8"/>
  <c r="K110" i="9"/>
  <c r="AR126" i="8"/>
  <c r="H110" i="9" s="1"/>
  <c r="AO126" i="8"/>
  <c r="E110" i="9" s="1"/>
  <c r="AP126" i="8"/>
  <c r="F110" i="9" s="1"/>
  <c r="AK126" i="8"/>
  <c r="A110" i="9" s="1"/>
  <c r="AM126" i="8"/>
  <c r="C110" i="9" s="1"/>
  <c r="AN126" i="8"/>
  <c r="D110" i="9" s="1"/>
  <c r="O126" i="8"/>
  <c r="P126" i="8" s="1"/>
  <c r="Q126" i="8" s="1"/>
  <c r="K126" i="8"/>
  <c r="L126" i="8" s="1"/>
  <c r="M126" i="8" s="1"/>
  <c r="R127" i="8"/>
  <c r="N127" i="8"/>
  <c r="J127" i="8"/>
  <c r="C127" i="8"/>
  <c r="F127" i="8"/>
  <c r="G127" i="8"/>
  <c r="H127" i="8"/>
  <c r="D127" i="8"/>
  <c r="E127" i="8"/>
  <c r="I127" i="8"/>
  <c r="B128" i="8"/>
  <c r="AQ125" i="8"/>
  <c r="AI125" i="8"/>
  <c r="AB125" i="8"/>
  <c r="AG125" i="8"/>
  <c r="AD125" i="8"/>
  <c r="AC125" i="8"/>
  <c r="AH125" i="8"/>
  <c r="AA125" i="8"/>
  <c r="AE125" i="8"/>
  <c r="AF125" i="8"/>
  <c r="AJ125" i="8"/>
  <c r="AS126" i="8" l="1"/>
  <c r="I110" i="9" s="1"/>
  <c r="AT126" i="8"/>
  <c r="J110" i="9" s="1"/>
  <c r="AU127" i="8"/>
  <c r="K111" i="9"/>
  <c r="AL125" i="8"/>
  <c r="B109" i="9" s="1"/>
  <c r="G109" i="9"/>
  <c r="K127" i="8"/>
  <c r="L127" i="8" s="1"/>
  <c r="M127" i="8" s="1"/>
  <c r="AS127" i="8"/>
  <c r="I111" i="9" s="1"/>
  <c r="O127" i="8"/>
  <c r="P127" i="8" s="1"/>
  <c r="Q127" i="8" s="1"/>
  <c r="C128" i="8"/>
  <c r="D128" i="8"/>
  <c r="E128" i="8"/>
  <c r="G128" i="8"/>
  <c r="H128" i="8"/>
  <c r="F128" i="8"/>
  <c r="N128" i="8"/>
  <c r="I128" i="8"/>
  <c r="J128" i="8"/>
  <c r="R128" i="8"/>
  <c r="B129" i="8"/>
  <c r="AQ126" i="8"/>
  <c r="AD126" i="8"/>
  <c r="AF126" i="8"/>
  <c r="AG126" i="8"/>
  <c r="AH126" i="8"/>
  <c r="AJ126" i="8"/>
  <c r="AI126" i="8"/>
  <c r="AE126" i="8"/>
  <c r="AB126" i="8"/>
  <c r="AC126" i="8"/>
  <c r="AA126" i="8"/>
  <c r="AK127" i="8"/>
  <c r="A111" i="9" s="1"/>
  <c r="AM127" i="8"/>
  <c r="C111" i="9" s="1"/>
  <c r="AN127" i="8"/>
  <c r="D111" i="9" s="1"/>
  <c r="AO127" i="8"/>
  <c r="E111" i="9" s="1"/>
  <c r="AR127" i="8"/>
  <c r="H111" i="9" s="1"/>
  <c r="AP127" i="8"/>
  <c r="F111" i="9" s="1"/>
  <c r="AT127" i="8" l="1"/>
  <c r="J111" i="9" s="1"/>
  <c r="AL126" i="8"/>
  <c r="B110" i="9" s="1"/>
  <c r="G110" i="9"/>
  <c r="AU128" i="8"/>
  <c r="K112" i="9"/>
  <c r="AI127" i="8"/>
  <c r="AC127" i="8"/>
  <c r="AG127" i="8"/>
  <c r="AH127" i="8"/>
  <c r="AF127" i="8"/>
  <c r="AJ127" i="8"/>
  <c r="AE127" i="8"/>
  <c r="AA127" i="8"/>
  <c r="AB127" i="8"/>
  <c r="AD127" i="8"/>
  <c r="AO128" i="8"/>
  <c r="E112" i="9" s="1"/>
  <c r="AR128" i="8"/>
  <c r="H112" i="9" s="1"/>
  <c r="AK128" i="8"/>
  <c r="AM128" i="8"/>
  <c r="C112" i="9" s="1"/>
  <c r="AN128" i="8"/>
  <c r="D112" i="9" s="1"/>
  <c r="AP128" i="8"/>
  <c r="F112" i="9" s="1"/>
  <c r="AQ127" i="8"/>
  <c r="K128" i="8"/>
  <c r="L128" i="8" s="1"/>
  <c r="M128" i="8" s="1"/>
  <c r="AS128" i="8"/>
  <c r="I112" i="9" s="1"/>
  <c r="O128" i="8"/>
  <c r="P128" i="8" s="1"/>
  <c r="Q128" i="8" s="1"/>
  <c r="G129" i="8"/>
  <c r="H129" i="8"/>
  <c r="I129" i="8"/>
  <c r="N129" i="8"/>
  <c r="C129" i="8"/>
  <c r="B130" i="8"/>
  <c r="D129" i="8"/>
  <c r="E129" i="8"/>
  <c r="F129" i="8"/>
  <c r="J129" i="8"/>
  <c r="R129" i="8"/>
  <c r="AT128" i="8" l="1"/>
  <c r="J112" i="9" s="1"/>
  <c r="AU129" i="8"/>
  <c r="K113" i="9"/>
  <c r="AL127" i="8"/>
  <c r="B111" i="9" s="1"/>
  <c r="G111" i="9"/>
  <c r="AQ128" i="8"/>
  <c r="G112" i="9" s="1"/>
  <c r="A112" i="9"/>
  <c r="O129" i="8"/>
  <c r="P129" i="8" s="1"/>
  <c r="Q129" i="8" s="1"/>
  <c r="K129" i="8"/>
  <c r="L129" i="8" s="1"/>
  <c r="M129" i="8" s="1"/>
  <c r="AS129" i="8"/>
  <c r="I113" i="9" s="1"/>
  <c r="AK129" i="8"/>
  <c r="AN129" i="8"/>
  <c r="D113" i="9" s="1"/>
  <c r="AM129" i="8"/>
  <c r="C113" i="9" s="1"/>
  <c r="AP129" i="8"/>
  <c r="F113" i="9" s="1"/>
  <c r="AO129" i="8"/>
  <c r="E113" i="9" s="1"/>
  <c r="AR129" i="8"/>
  <c r="H113" i="9" s="1"/>
  <c r="AE128" i="8"/>
  <c r="AD128" i="8"/>
  <c r="AB128" i="8"/>
  <c r="AA128" i="8"/>
  <c r="AJ128" i="8"/>
  <c r="AI128" i="8"/>
  <c r="AG128" i="8"/>
  <c r="AC128" i="8"/>
  <c r="AH128" i="8"/>
  <c r="AF128" i="8"/>
  <c r="D130" i="8"/>
  <c r="N130" i="8"/>
  <c r="E130" i="8"/>
  <c r="F130" i="8"/>
  <c r="G130" i="8"/>
  <c r="R130" i="8"/>
  <c r="B131" i="8"/>
  <c r="I130" i="8"/>
  <c r="J130" i="8"/>
  <c r="C130" i="8"/>
  <c r="H130" i="8"/>
  <c r="AT129" i="8" l="1"/>
  <c r="J113" i="9" s="1"/>
  <c r="AU130" i="8"/>
  <c r="K114" i="9"/>
  <c r="AQ129" i="8"/>
  <c r="G113" i="9" s="1"/>
  <c r="A113" i="9"/>
  <c r="AL128" i="8"/>
  <c r="B112" i="9" s="1"/>
  <c r="N131" i="8"/>
  <c r="C131" i="8"/>
  <c r="D131" i="8"/>
  <c r="E131" i="8"/>
  <c r="B132" i="8"/>
  <c r="F131" i="8"/>
  <c r="G131" i="8"/>
  <c r="H131" i="8"/>
  <c r="I131" i="8"/>
  <c r="J131" i="8"/>
  <c r="R131" i="8"/>
  <c r="O130" i="8"/>
  <c r="P130" i="8" s="1"/>
  <c r="Q130" i="8" s="1"/>
  <c r="AT130" i="8"/>
  <c r="J114" i="9" s="1"/>
  <c r="AK130" i="8"/>
  <c r="A114" i="9" s="1"/>
  <c r="AO130" i="8"/>
  <c r="E114" i="9" s="1"/>
  <c r="AM130" i="8"/>
  <c r="C114" i="9" s="1"/>
  <c r="AR130" i="8"/>
  <c r="H114" i="9" s="1"/>
  <c r="AP130" i="8"/>
  <c r="F114" i="9" s="1"/>
  <c r="AN130" i="8"/>
  <c r="D114" i="9" s="1"/>
  <c r="AA129" i="8"/>
  <c r="AB129" i="8"/>
  <c r="AF129" i="8"/>
  <c r="AC129" i="8"/>
  <c r="AE129" i="8"/>
  <c r="AH129" i="8"/>
  <c r="AG129" i="8"/>
  <c r="AD129" i="8"/>
  <c r="AI129" i="8"/>
  <c r="AJ129" i="8"/>
  <c r="K130" i="8"/>
  <c r="L130" i="8" s="1"/>
  <c r="M130" i="8" s="1"/>
  <c r="AS130" i="8" l="1"/>
  <c r="I114" i="9" s="1"/>
  <c r="AL129" i="8"/>
  <c r="B113" i="9" s="1"/>
  <c r="AU131" i="8"/>
  <c r="K115" i="9"/>
  <c r="AB130" i="8"/>
  <c r="AI130" i="8"/>
  <c r="AD130" i="8"/>
  <c r="AC130" i="8"/>
  <c r="AG130" i="8"/>
  <c r="AE130" i="8"/>
  <c r="AF130" i="8"/>
  <c r="AH130" i="8"/>
  <c r="AJ130" i="8"/>
  <c r="AA130" i="8"/>
  <c r="K131" i="8"/>
  <c r="L131" i="8" s="1"/>
  <c r="M131" i="8" s="1"/>
  <c r="B133" i="8"/>
  <c r="H132" i="8"/>
  <c r="N132" i="8"/>
  <c r="I132" i="8"/>
  <c r="J132" i="8"/>
  <c r="C132" i="8"/>
  <c r="D132" i="8"/>
  <c r="E132" i="8"/>
  <c r="F132" i="8"/>
  <c r="R132" i="8"/>
  <c r="G132" i="8"/>
  <c r="AQ130" i="8"/>
  <c r="AR131" i="8"/>
  <c r="H115" i="9" s="1"/>
  <c r="AK131" i="8"/>
  <c r="A115" i="9" s="1"/>
  <c r="AP131" i="8"/>
  <c r="F115" i="9" s="1"/>
  <c r="AM131" i="8"/>
  <c r="C115" i="9" s="1"/>
  <c r="AO131" i="8"/>
  <c r="E115" i="9" s="1"/>
  <c r="AN131" i="8"/>
  <c r="D115" i="9" s="1"/>
  <c r="O131" i="8"/>
  <c r="P131" i="8" s="1"/>
  <c r="Q131" i="8" s="1"/>
  <c r="AS131" i="8" l="1"/>
  <c r="I115" i="9" s="1"/>
  <c r="AT131" i="8"/>
  <c r="J115" i="9" s="1"/>
  <c r="AL130" i="8"/>
  <c r="B114" i="9" s="1"/>
  <c r="G114" i="9"/>
  <c r="AU132" i="8"/>
  <c r="K116" i="9"/>
  <c r="AP132" i="8"/>
  <c r="F116" i="9" s="1"/>
  <c r="AR132" i="8"/>
  <c r="H116" i="9" s="1"/>
  <c r="AK132" i="8"/>
  <c r="AO132" i="8"/>
  <c r="E116" i="9" s="1"/>
  <c r="AM132" i="8"/>
  <c r="C116" i="9" s="1"/>
  <c r="AN132" i="8"/>
  <c r="D116" i="9" s="1"/>
  <c r="K132" i="8"/>
  <c r="L132" i="8" s="1"/>
  <c r="M132" i="8" s="1"/>
  <c r="O132" i="8"/>
  <c r="P132" i="8" s="1"/>
  <c r="Q132" i="8" s="1"/>
  <c r="B134" i="8"/>
  <c r="J133" i="8"/>
  <c r="N133" i="8"/>
  <c r="H133" i="8"/>
  <c r="I133" i="8"/>
  <c r="R133" i="8"/>
  <c r="E133" i="8"/>
  <c r="F133" i="8"/>
  <c r="G133" i="8"/>
  <c r="D133" i="8"/>
  <c r="C133" i="8"/>
  <c r="AA131" i="8"/>
  <c r="AH131" i="8"/>
  <c r="AB131" i="8"/>
  <c r="AF131" i="8"/>
  <c r="AD131" i="8"/>
  <c r="AI131" i="8"/>
  <c r="AE131" i="8"/>
  <c r="AG131" i="8"/>
  <c r="AC131" i="8"/>
  <c r="AJ131" i="8"/>
  <c r="AQ131" i="8"/>
  <c r="AT132" i="8" l="1"/>
  <c r="J116" i="9" s="1"/>
  <c r="AS132" i="8"/>
  <c r="I116" i="9" s="1"/>
  <c r="AU133" i="8"/>
  <c r="K117" i="9"/>
  <c r="AL131" i="8"/>
  <c r="B115" i="9" s="1"/>
  <c r="G115" i="9"/>
  <c r="AQ132" i="8"/>
  <c r="G116" i="9" s="1"/>
  <c r="A116" i="9"/>
  <c r="O133" i="8"/>
  <c r="P133" i="8" s="1"/>
  <c r="Q133" i="8" s="1"/>
  <c r="K133" i="8"/>
  <c r="L133" i="8" s="1"/>
  <c r="M133" i="8" s="1"/>
  <c r="B135" i="8"/>
  <c r="C134" i="8"/>
  <c r="N134" i="8"/>
  <c r="D134" i="8"/>
  <c r="H134" i="8"/>
  <c r="I134" i="8"/>
  <c r="J134" i="8"/>
  <c r="R134" i="8"/>
  <c r="E134" i="8"/>
  <c r="F134" i="8"/>
  <c r="G134" i="8"/>
  <c r="AR133" i="8"/>
  <c r="H117" i="9" s="1"/>
  <c r="AP133" i="8"/>
  <c r="F117" i="9" s="1"/>
  <c r="AK133" i="8"/>
  <c r="AM133" i="8"/>
  <c r="C117" i="9" s="1"/>
  <c r="AN133" i="8"/>
  <c r="D117" i="9" s="1"/>
  <c r="AO133" i="8"/>
  <c r="E117" i="9" s="1"/>
  <c r="AG132" i="8"/>
  <c r="AB132" i="8"/>
  <c r="AA132" i="8"/>
  <c r="AH132" i="8"/>
  <c r="AJ132" i="8"/>
  <c r="AD132" i="8"/>
  <c r="AF132" i="8"/>
  <c r="AC132" i="8"/>
  <c r="AE132" i="8"/>
  <c r="AI132" i="8"/>
  <c r="AS133" i="8" l="1"/>
  <c r="I117" i="9" s="1"/>
  <c r="AT133" i="8"/>
  <c r="J117" i="9" s="1"/>
  <c r="AL132" i="8"/>
  <c r="B116" i="9" s="1"/>
  <c r="AQ133" i="8"/>
  <c r="G117" i="9" s="1"/>
  <c r="A117" i="9"/>
  <c r="AU134" i="8"/>
  <c r="K118" i="9"/>
  <c r="K134" i="8"/>
  <c r="L134" i="8" s="1"/>
  <c r="M134" i="8" s="1"/>
  <c r="B136" i="8"/>
  <c r="C135" i="8"/>
  <c r="D135" i="8"/>
  <c r="E135" i="8"/>
  <c r="G135" i="8"/>
  <c r="I135" i="8"/>
  <c r="J135" i="8"/>
  <c r="H135" i="8"/>
  <c r="F135" i="8"/>
  <c r="R135" i="8"/>
  <c r="N135" i="8"/>
  <c r="O134" i="8"/>
  <c r="P134" i="8" s="1"/>
  <c r="Q134" i="8" s="1"/>
  <c r="AK134" i="8"/>
  <c r="AM134" i="8"/>
  <c r="C118" i="9" s="1"/>
  <c r="AN134" i="8"/>
  <c r="D118" i="9" s="1"/>
  <c r="AR134" i="8"/>
  <c r="H118" i="9" s="1"/>
  <c r="AP134" i="8"/>
  <c r="F118" i="9" s="1"/>
  <c r="AO134" i="8"/>
  <c r="E118" i="9" s="1"/>
  <c r="AA133" i="8"/>
  <c r="AI133" i="8"/>
  <c r="AJ133" i="8"/>
  <c r="AH133" i="8"/>
  <c r="AD133" i="8"/>
  <c r="AG133" i="8"/>
  <c r="AF133" i="8"/>
  <c r="AC133" i="8"/>
  <c r="AE133" i="8"/>
  <c r="AB133" i="8"/>
  <c r="AT134" i="8" l="1"/>
  <c r="J118" i="9" s="1"/>
  <c r="AS134" i="8"/>
  <c r="I118" i="9" s="1"/>
  <c r="AL133" i="8"/>
  <c r="B117" i="9" s="1"/>
  <c r="AQ134" i="8"/>
  <c r="G118" i="9" s="1"/>
  <c r="A118" i="9"/>
  <c r="AU135" i="8"/>
  <c r="K119" i="9"/>
  <c r="O135" i="8"/>
  <c r="P135" i="8" s="1"/>
  <c r="Q135" i="8" s="1"/>
  <c r="AT135" i="8"/>
  <c r="J119" i="9" s="1"/>
  <c r="B137" i="8"/>
  <c r="H136" i="8"/>
  <c r="J136" i="8"/>
  <c r="C136" i="8"/>
  <c r="D136" i="8"/>
  <c r="E136" i="8"/>
  <c r="F136" i="8"/>
  <c r="G136" i="8"/>
  <c r="I136" i="8"/>
  <c r="R136" i="8"/>
  <c r="N136" i="8"/>
  <c r="K135" i="8"/>
  <c r="L135" i="8" s="1"/>
  <c r="M135" i="8" s="1"/>
  <c r="AP135" i="8"/>
  <c r="F119" i="9" s="1"/>
  <c r="AO135" i="8"/>
  <c r="E119" i="9" s="1"/>
  <c r="AK135" i="8"/>
  <c r="A119" i="9" s="1"/>
  <c r="AR135" i="8"/>
  <c r="H119" i="9" s="1"/>
  <c r="AN135" i="8"/>
  <c r="D119" i="9" s="1"/>
  <c r="AM135" i="8"/>
  <c r="C119" i="9" s="1"/>
  <c r="AH134" i="8"/>
  <c r="AA134" i="8"/>
  <c r="AI134" i="8"/>
  <c r="AF134" i="8"/>
  <c r="AG134" i="8"/>
  <c r="AE134" i="8"/>
  <c r="AD134" i="8"/>
  <c r="AB134" i="8"/>
  <c r="AJ134" i="8"/>
  <c r="AC134" i="8"/>
  <c r="AS135" i="8" l="1"/>
  <c r="I119" i="9" s="1"/>
  <c r="AL134" i="8"/>
  <c r="B118" i="9" s="1"/>
  <c r="AU136" i="8"/>
  <c r="K120" i="9"/>
  <c r="AF135" i="8"/>
  <c r="AJ135" i="8"/>
  <c r="AB135" i="8"/>
  <c r="AC135" i="8"/>
  <c r="AA135" i="8"/>
  <c r="AE135" i="8"/>
  <c r="AH135" i="8"/>
  <c r="AI135" i="8"/>
  <c r="AG135" i="8"/>
  <c r="AD135" i="8"/>
  <c r="K136" i="8"/>
  <c r="L136" i="8" s="1"/>
  <c r="M136" i="8" s="1"/>
  <c r="AS136" i="8"/>
  <c r="I120" i="9" s="1"/>
  <c r="O136" i="8"/>
  <c r="P136" i="8" s="1"/>
  <c r="Q136" i="8" s="1"/>
  <c r="AT136" i="8"/>
  <c r="J120" i="9" s="1"/>
  <c r="AN136" i="8"/>
  <c r="D120" i="9" s="1"/>
  <c r="AO136" i="8"/>
  <c r="E120" i="9" s="1"/>
  <c r="AR136" i="8"/>
  <c r="H120" i="9" s="1"/>
  <c r="AP136" i="8"/>
  <c r="F120" i="9" s="1"/>
  <c r="AK136" i="8"/>
  <c r="A120" i="9" s="1"/>
  <c r="AM136" i="8"/>
  <c r="C120" i="9" s="1"/>
  <c r="AQ135" i="8"/>
  <c r="B138" i="8"/>
  <c r="E137" i="8"/>
  <c r="F137" i="8"/>
  <c r="G137" i="8"/>
  <c r="H137" i="8"/>
  <c r="C137" i="8"/>
  <c r="D137" i="8"/>
  <c r="I137" i="8"/>
  <c r="N137" i="8"/>
  <c r="J137" i="8"/>
  <c r="R137" i="8"/>
  <c r="AL135" i="8" l="1"/>
  <c r="B119" i="9" s="1"/>
  <c r="G119" i="9"/>
  <c r="AU137" i="8"/>
  <c r="K121" i="9"/>
  <c r="AI136" i="8"/>
  <c r="AJ136" i="8"/>
  <c r="AA136" i="8"/>
  <c r="AF136" i="8"/>
  <c r="AC136" i="8"/>
  <c r="AD136" i="8"/>
  <c r="AH136" i="8"/>
  <c r="AB136" i="8"/>
  <c r="AE136" i="8"/>
  <c r="AG136" i="8"/>
  <c r="K137" i="8"/>
  <c r="L137" i="8" s="1"/>
  <c r="M137" i="8" s="1"/>
  <c r="AS137" i="8"/>
  <c r="I121" i="9" s="1"/>
  <c r="AQ136" i="8"/>
  <c r="B139" i="8"/>
  <c r="D138" i="8"/>
  <c r="F138" i="8"/>
  <c r="G138" i="8"/>
  <c r="H138" i="8"/>
  <c r="I138" i="8"/>
  <c r="J138" i="8"/>
  <c r="R138" i="8"/>
  <c r="E138" i="8"/>
  <c r="N138" i="8"/>
  <c r="C138" i="8"/>
  <c r="O137" i="8"/>
  <c r="P137" i="8" s="1"/>
  <c r="Q137" i="8" s="1"/>
  <c r="AP137" i="8"/>
  <c r="F121" i="9" s="1"/>
  <c r="AK137" i="8"/>
  <c r="A121" i="9" s="1"/>
  <c r="AO137" i="8"/>
  <c r="E121" i="9" s="1"/>
  <c r="AM137" i="8"/>
  <c r="C121" i="9" s="1"/>
  <c r="AR137" i="8"/>
  <c r="H121" i="9" s="1"/>
  <c r="AN137" i="8"/>
  <c r="D121" i="9" s="1"/>
  <c r="AT137" i="8" l="1"/>
  <c r="J121" i="9" s="1"/>
  <c r="AU138" i="8"/>
  <c r="K122" i="9"/>
  <c r="AL136" i="8"/>
  <c r="B120" i="9" s="1"/>
  <c r="G120" i="9"/>
  <c r="AO138" i="8"/>
  <c r="E122" i="9" s="1"/>
  <c r="AM138" i="8"/>
  <c r="C122" i="9" s="1"/>
  <c r="AP138" i="8"/>
  <c r="F122" i="9" s="1"/>
  <c r="AN138" i="8"/>
  <c r="D122" i="9" s="1"/>
  <c r="AK138" i="8"/>
  <c r="A122" i="9" s="1"/>
  <c r="AR138" i="8"/>
  <c r="H122" i="9" s="1"/>
  <c r="O138" i="8"/>
  <c r="P138" i="8" s="1"/>
  <c r="Q138" i="8" s="1"/>
  <c r="K138" i="8"/>
  <c r="L138" i="8" s="1"/>
  <c r="M138" i="8" s="1"/>
  <c r="AD137" i="8"/>
  <c r="AE137" i="8"/>
  <c r="AG137" i="8"/>
  <c r="AA137" i="8"/>
  <c r="AH137" i="8"/>
  <c r="AC137" i="8"/>
  <c r="AF137" i="8"/>
  <c r="AJ137" i="8"/>
  <c r="AI137" i="8"/>
  <c r="AB137" i="8"/>
  <c r="AQ137" i="8"/>
  <c r="B140" i="8"/>
  <c r="I139" i="8"/>
  <c r="C139" i="8"/>
  <c r="E139" i="8"/>
  <c r="F139" i="8"/>
  <c r="D139" i="8"/>
  <c r="H139" i="8"/>
  <c r="J139" i="8"/>
  <c r="G139" i="8"/>
  <c r="R139" i="8"/>
  <c r="N139" i="8"/>
  <c r="AT138" i="8" l="1"/>
  <c r="J122" i="9" s="1"/>
  <c r="AS138" i="8"/>
  <c r="I122" i="9" s="1"/>
  <c r="AL137" i="8"/>
  <c r="B121" i="9" s="1"/>
  <c r="G121" i="9"/>
  <c r="AU139" i="8"/>
  <c r="K123" i="9"/>
  <c r="AR139" i="8"/>
  <c r="H123" i="9" s="1"/>
  <c r="AN139" i="8"/>
  <c r="D123" i="9" s="1"/>
  <c r="AK139" i="8"/>
  <c r="AP139" i="8"/>
  <c r="F123" i="9" s="1"/>
  <c r="AM139" i="8"/>
  <c r="C123" i="9" s="1"/>
  <c r="AO139" i="8"/>
  <c r="E123" i="9" s="1"/>
  <c r="B141" i="8"/>
  <c r="I140" i="8"/>
  <c r="J140" i="8"/>
  <c r="R140" i="8"/>
  <c r="H140" i="8"/>
  <c r="N140" i="8"/>
  <c r="C140" i="8"/>
  <c r="F140" i="8"/>
  <c r="D140" i="8"/>
  <c r="E140" i="8"/>
  <c r="G140" i="8"/>
  <c r="AD138" i="8"/>
  <c r="AG138" i="8"/>
  <c r="AA138" i="8"/>
  <c r="AI138" i="8"/>
  <c r="AF138" i="8"/>
  <c r="AB138" i="8"/>
  <c r="AH138" i="8"/>
  <c r="AC138" i="8"/>
  <c r="AJ138" i="8"/>
  <c r="AE138" i="8"/>
  <c r="K139" i="8"/>
  <c r="L139" i="8" s="1"/>
  <c r="M139" i="8" s="1"/>
  <c r="O139" i="8"/>
  <c r="P139" i="8" s="1"/>
  <c r="Q139" i="8" s="1"/>
  <c r="AQ138" i="8"/>
  <c r="AT139" i="8" l="1"/>
  <c r="J123" i="9" s="1"/>
  <c r="AS139" i="8"/>
  <c r="I123" i="9" s="1"/>
  <c r="AU140" i="8"/>
  <c r="K124" i="9"/>
  <c r="AL138" i="8"/>
  <c r="B122" i="9" s="1"/>
  <c r="G122" i="9"/>
  <c r="AQ139" i="8"/>
  <c r="G123" i="9" s="1"/>
  <c r="A123" i="9"/>
  <c r="AM140" i="8"/>
  <c r="C124" i="9" s="1"/>
  <c r="AN140" i="8"/>
  <c r="D124" i="9" s="1"/>
  <c r="AO140" i="8"/>
  <c r="E124" i="9" s="1"/>
  <c r="AK140" i="8"/>
  <c r="A124" i="9" s="1"/>
  <c r="AR140" i="8"/>
  <c r="H124" i="9" s="1"/>
  <c r="AP140" i="8"/>
  <c r="F124" i="9" s="1"/>
  <c r="AS140" i="8"/>
  <c r="I124" i="9" s="1"/>
  <c r="K140" i="8"/>
  <c r="L140" i="8" s="1"/>
  <c r="M140" i="8" s="1"/>
  <c r="B142" i="8"/>
  <c r="C141" i="8"/>
  <c r="E141" i="8"/>
  <c r="D141" i="8"/>
  <c r="F141" i="8"/>
  <c r="G141" i="8"/>
  <c r="H141" i="8"/>
  <c r="I141" i="8"/>
  <c r="N141" i="8"/>
  <c r="J141" i="8"/>
  <c r="R141" i="8"/>
  <c r="O140" i="8"/>
  <c r="P140" i="8" s="1"/>
  <c r="Q140" i="8" s="1"/>
  <c r="AB139" i="8"/>
  <c r="AJ139" i="8"/>
  <c r="AF139" i="8"/>
  <c r="AA139" i="8"/>
  <c r="AC139" i="8"/>
  <c r="AI139" i="8"/>
  <c r="AE139" i="8"/>
  <c r="AG139" i="8"/>
  <c r="AH139" i="8"/>
  <c r="AD139" i="8"/>
  <c r="AT140" i="8" l="1"/>
  <c r="J124" i="9" s="1"/>
  <c r="AL139" i="8"/>
  <c r="B123" i="9" s="1"/>
  <c r="AU141" i="8"/>
  <c r="K125" i="9"/>
  <c r="AK141" i="8"/>
  <c r="AR141" i="8"/>
  <c r="H125" i="9" s="1"/>
  <c r="AP141" i="8"/>
  <c r="F125" i="9" s="1"/>
  <c r="AN141" i="8"/>
  <c r="D125" i="9" s="1"/>
  <c r="AM141" i="8"/>
  <c r="C125" i="9" s="1"/>
  <c r="AO141" i="8"/>
  <c r="E125" i="9" s="1"/>
  <c r="O141" i="8"/>
  <c r="P141" i="8" s="1"/>
  <c r="Q141" i="8" s="1"/>
  <c r="B143" i="8"/>
  <c r="H142" i="8"/>
  <c r="J142" i="8"/>
  <c r="F142" i="8"/>
  <c r="I142" i="8"/>
  <c r="R142" i="8"/>
  <c r="G142" i="8"/>
  <c r="D142" i="8"/>
  <c r="N142" i="8"/>
  <c r="E142" i="8"/>
  <c r="C142" i="8"/>
  <c r="K141" i="8"/>
  <c r="L141" i="8" s="1"/>
  <c r="M141" i="8" s="1"/>
  <c r="AG140" i="8"/>
  <c r="AJ140" i="8"/>
  <c r="AC140" i="8"/>
  <c r="AD140" i="8"/>
  <c r="AA140" i="8"/>
  <c r="AH140" i="8"/>
  <c r="AF140" i="8"/>
  <c r="AB140" i="8"/>
  <c r="AI140" i="8"/>
  <c r="AE140" i="8"/>
  <c r="AQ140" i="8"/>
  <c r="AT141" i="8" l="1"/>
  <c r="J125" i="9" s="1"/>
  <c r="AS141" i="8"/>
  <c r="I125" i="9" s="1"/>
  <c r="AL140" i="8"/>
  <c r="B124" i="9" s="1"/>
  <c r="G124" i="9"/>
  <c r="AQ141" i="8"/>
  <c r="G125" i="9" s="1"/>
  <c r="A125" i="9"/>
  <c r="AU142" i="8"/>
  <c r="K126" i="9"/>
  <c r="K142" i="8"/>
  <c r="L142" i="8" s="1"/>
  <c r="M142" i="8" s="1"/>
  <c r="AM142" i="8"/>
  <c r="C126" i="9" s="1"/>
  <c r="AP142" i="8"/>
  <c r="F126" i="9" s="1"/>
  <c r="AN142" i="8"/>
  <c r="D126" i="9" s="1"/>
  <c r="AR142" i="8"/>
  <c r="H126" i="9" s="1"/>
  <c r="AK142" i="8"/>
  <c r="AO142" i="8"/>
  <c r="E126" i="9" s="1"/>
  <c r="O142" i="8"/>
  <c r="P142" i="8" s="1"/>
  <c r="Q142" i="8" s="1"/>
  <c r="B144" i="8"/>
  <c r="N143" i="8"/>
  <c r="F143" i="8"/>
  <c r="G143" i="8"/>
  <c r="H143" i="8"/>
  <c r="I143" i="8"/>
  <c r="J143" i="8"/>
  <c r="D143" i="8"/>
  <c r="R143" i="8"/>
  <c r="C143" i="8"/>
  <c r="E143" i="8"/>
  <c r="AB141" i="8"/>
  <c r="AG141" i="8"/>
  <c r="AE141" i="8"/>
  <c r="AI141" i="8"/>
  <c r="AH141" i="8"/>
  <c r="AC141" i="8"/>
  <c r="AJ141" i="8"/>
  <c r="AF141" i="8"/>
  <c r="AA141" i="8"/>
  <c r="AD141" i="8"/>
  <c r="AT142" i="8" l="1"/>
  <c r="J126" i="9" s="1"/>
  <c r="AS142" i="8"/>
  <c r="I126" i="9" s="1"/>
  <c r="AL141" i="8"/>
  <c r="B125" i="9" s="1"/>
  <c r="AU143" i="8"/>
  <c r="K127" i="9"/>
  <c r="AQ142" i="8"/>
  <c r="G126" i="9" s="1"/>
  <c r="A126" i="9"/>
  <c r="O143" i="8"/>
  <c r="P143" i="8" s="1"/>
  <c r="Q143" i="8" s="1"/>
  <c r="B145" i="8"/>
  <c r="D144" i="8"/>
  <c r="F144" i="8"/>
  <c r="E144" i="8"/>
  <c r="G144" i="8"/>
  <c r="H144" i="8"/>
  <c r="I144" i="8"/>
  <c r="N144" i="8"/>
  <c r="C144" i="8"/>
  <c r="J144" i="8"/>
  <c r="R144" i="8"/>
  <c r="AM143" i="8"/>
  <c r="C127" i="9" s="1"/>
  <c r="AP143" i="8"/>
  <c r="F127" i="9" s="1"/>
  <c r="AR143" i="8"/>
  <c r="H127" i="9" s="1"/>
  <c r="AO143" i="8"/>
  <c r="E127" i="9" s="1"/>
  <c r="AN143" i="8"/>
  <c r="D127" i="9" s="1"/>
  <c r="AK143" i="8"/>
  <c r="A127" i="9" s="1"/>
  <c r="AE142" i="8"/>
  <c r="AI142" i="8"/>
  <c r="AD142" i="8"/>
  <c r="AJ142" i="8"/>
  <c r="AB142" i="8"/>
  <c r="AA142" i="8"/>
  <c r="AF142" i="8"/>
  <c r="AH142" i="8"/>
  <c r="AG142" i="8"/>
  <c r="AC142" i="8"/>
  <c r="K143" i="8"/>
  <c r="L143" i="8" s="1"/>
  <c r="M143" i="8" s="1"/>
  <c r="AS143" i="8"/>
  <c r="I127" i="9" s="1"/>
  <c r="AT143" i="8" l="1"/>
  <c r="J127" i="9" s="1"/>
  <c r="AL142" i="8"/>
  <c r="B126" i="9" s="1"/>
  <c r="AU144" i="8"/>
  <c r="K128" i="9"/>
  <c r="K144" i="8"/>
  <c r="L144" i="8" s="1"/>
  <c r="M144" i="8" s="1"/>
  <c r="AS144" i="8"/>
  <c r="I128" i="9" s="1"/>
  <c r="AR144" i="8"/>
  <c r="H128" i="9" s="1"/>
  <c r="AO144" i="8"/>
  <c r="E128" i="9" s="1"/>
  <c r="AP144" i="8"/>
  <c r="F128" i="9" s="1"/>
  <c r="AK144" i="8"/>
  <c r="AN144" i="8"/>
  <c r="D128" i="9" s="1"/>
  <c r="AM144" i="8"/>
  <c r="C128" i="9" s="1"/>
  <c r="O144" i="8"/>
  <c r="P144" i="8" s="1"/>
  <c r="Q144" i="8" s="1"/>
  <c r="AT144" i="8" s="1"/>
  <c r="J128" i="9" s="1"/>
  <c r="AD143" i="8"/>
  <c r="AC143" i="8"/>
  <c r="AI143" i="8"/>
  <c r="AF143" i="8"/>
  <c r="AJ143" i="8"/>
  <c r="AH143" i="8"/>
  <c r="AE143" i="8"/>
  <c r="AB143" i="8"/>
  <c r="AG143" i="8"/>
  <c r="AA143" i="8"/>
  <c r="AQ143" i="8"/>
  <c r="B146" i="8"/>
  <c r="N145" i="8"/>
  <c r="I145" i="8"/>
  <c r="R145" i="8"/>
  <c r="H145" i="8"/>
  <c r="J145" i="8"/>
  <c r="C145" i="8"/>
  <c r="D145" i="8"/>
  <c r="E145" i="8"/>
  <c r="F145" i="8"/>
  <c r="G145" i="8"/>
  <c r="AU145" i="8" l="1"/>
  <c r="K129" i="9"/>
  <c r="AL143" i="8"/>
  <c r="B127" i="9" s="1"/>
  <c r="G127" i="9"/>
  <c r="AQ144" i="8"/>
  <c r="G128" i="9" s="1"/>
  <c r="A128" i="9"/>
  <c r="B147" i="8"/>
  <c r="N146" i="8"/>
  <c r="D146" i="8"/>
  <c r="E146" i="8"/>
  <c r="F146" i="8"/>
  <c r="G146" i="8"/>
  <c r="C146" i="8"/>
  <c r="H146" i="8"/>
  <c r="I146" i="8"/>
  <c r="J146" i="8"/>
  <c r="R146" i="8"/>
  <c r="O145" i="8"/>
  <c r="P145" i="8" s="1"/>
  <c r="Q145" i="8" s="1"/>
  <c r="AJ144" i="8"/>
  <c r="AD144" i="8"/>
  <c r="AG144" i="8"/>
  <c r="AF144" i="8"/>
  <c r="AB144" i="8"/>
  <c r="AA144" i="8"/>
  <c r="AH144" i="8"/>
  <c r="AE144" i="8"/>
  <c r="AI144" i="8"/>
  <c r="AC144" i="8"/>
  <c r="AK145" i="8"/>
  <c r="A129" i="9" s="1"/>
  <c r="AO145" i="8"/>
  <c r="E129" i="9" s="1"/>
  <c r="AR145" i="8"/>
  <c r="H129" i="9" s="1"/>
  <c r="AM145" i="8"/>
  <c r="C129" i="9" s="1"/>
  <c r="AP145" i="8"/>
  <c r="F129" i="9" s="1"/>
  <c r="AN145" i="8"/>
  <c r="D129" i="9" s="1"/>
  <c r="K145" i="8"/>
  <c r="L145" i="8" s="1"/>
  <c r="M145" i="8" s="1"/>
  <c r="AT145" i="8" l="1"/>
  <c r="J129" i="9" s="1"/>
  <c r="AS145" i="8"/>
  <c r="I129" i="9" s="1"/>
  <c r="AL144" i="8"/>
  <c r="B128" i="9" s="1"/>
  <c r="AU146" i="8"/>
  <c r="K130" i="9"/>
  <c r="AI145" i="8"/>
  <c r="AC145" i="8"/>
  <c r="AH145" i="8"/>
  <c r="AF145" i="8"/>
  <c r="AD145" i="8"/>
  <c r="AA145" i="8"/>
  <c r="AB145" i="8"/>
  <c r="AE145" i="8"/>
  <c r="AG145" i="8"/>
  <c r="AJ145" i="8"/>
  <c r="AK146" i="8"/>
  <c r="AM146" i="8"/>
  <c r="C130" i="9" s="1"/>
  <c r="AR146" i="8"/>
  <c r="H130" i="9" s="1"/>
  <c r="AN146" i="8"/>
  <c r="D130" i="9" s="1"/>
  <c r="AO146" i="8"/>
  <c r="E130" i="9" s="1"/>
  <c r="AP146" i="8"/>
  <c r="F130" i="9" s="1"/>
  <c r="O146" i="8"/>
  <c r="P146" i="8" s="1"/>
  <c r="Q146" i="8" s="1"/>
  <c r="K146" i="8"/>
  <c r="L146" i="8" s="1"/>
  <c r="M146" i="8" s="1"/>
  <c r="AQ145" i="8"/>
  <c r="B148" i="8"/>
  <c r="E147" i="8"/>
  <c r="N147" i="8"/>
  <c r="G147" i="8"/>
  <c r="R147" i="8"/>
  <c r="C147" i="8"/>
  <c r="F147" i="8"/>
  <c r="H147" i="8"/>
  <c r="J147" i="8"/>
  <c r="D147" i="8"/>
  <c r="I147" i="8"/>
  <c r="AT146" i="8" l="1"/>
  <c r="J130" i="9" s="1"/>
  <c r="AS146" i="8"/>
  <c r="I130" i="9" s="1"/>
  <c r="AU147" i="8"/>
  <c r="K131" i="9"/>
  <c r="AQ146" i="8"/>
  <c r="G130" i="9" s="1"/>
  <c r="A130" i="9"/>
  <c r="AL145" i="8"/>
  <c r="B129" i="9" s="1"/>
  <c r="G129" i="9"/>
  <c r="B149" i="8"/>
  <c r="J148" i="8"/>
  <c r="C148" i="8"/>
  <c r="N148" i="8"/>
  <c r="D148" i="8"/>
  <c r="E148" i="8"/>
  <c r="G148" i="8"/>
  <c r="H148" i="8"/>
  <c r="I148" i="8"/>
  <c r="R148" i="8"/>
  <c r="F148" i="8"/>
  <c r="O147" i="8"/>
  <c r="P147" i="8" s="1"/>
  <c r="Q147" i="8" s="1"/>
  <c r="AT147" i="8"/>
  <c r="J131" i="9" s="1"/>
  <c r="AD146" i="8"/>
  <c r="AJ146" i="8"/>
  <c r="AA146" i="8"/>
  <c r="AF146" i="8"/>
  <c r="AE146" i="8"/>
  <c r="AB146" i="8"/>
  <c r="AG146" i="8"/>
  <c r="AI146" i="8"/>
  <c r="AC146" i="8"/>
  <c r="AH146" i="8"/>
  <c r="K147" i="8"/>
  <c r="L147" i="8" s="1"/>
  <c r="M147" i="8" s="1"/>
  <c r="AP147" i="8"/>
  <c r="F131" i="9" s="1"/>
  <c r="AR147" i="8"/>
  <c r="H131" i="9" s="1"/>
  <c r="AM147" i="8"/>
  <c r="C131" i="9" s="1"/>
  <c r="AK147" i="8"/>
  <c r="AN147" i="8"/>
  <c r="D131" i="9" s="1"/>
  <c r="AO147" i="8"/>
  <c r="E131" i="9" s="1"/>
  <c r="AS147" i="8" l="1"/>
  <c r="I131" i="9" s="1"/>
  <c r="AL146" i="8"/>
  <c r="B130" i="9" s="1"/>
  <c r="AQ147" i="8"/>
  <c r="G131" i="9" s="1"/>
  <c r="A131" i="9"/>
  <c r="AU148" i="8"/>
  <c r="K132" i="9"/>
  <c r="K148" i="8"/>
  <c r="L148" i="8" s="1"/>
  <c r="M148" i="8" s="1"/>
  <c r="O148" i="8"/>
  <c r="P148" i="8" s="1"/>
  <c r="Q148" i="8" s="1"/>
  <c r="AT148" i="8"/>
  <c r="J132" i="9" s="1"/>
  <c r="AD147" i="8"/>
  <c r="AH147" i="8"/>
  <c r="AA147" i="8"/>
  <c r="AG147" i="8"/>
  <c r="AB147" i="8"/>
  <c r="AF147" i="8"/>
  <c r="AE147" i="8"/>
  <c r="AI147" i="8"/>
  <c r="AJ147" i="8"/>
  <c r="AC147" i="8"/>
  <c r="AK148" i="8"/>
  <c r="AO148" i="8"/>
  <c r="E132" i="9" s="1"/>
  <c r="AP148" i="8"/>
  <c r="F132" i="9" s="1"/>
  <c r="AR148" i="8"/>
  <c r="H132" i="9" s="1"/>
  <c r="AM148" i="8"/>
  <c r="C132" i="9" s="1"/>
  <c r="AN148" i="8"/>
  <c r="D132" i="9" s="1"/>
  <c r="B150" i="8"/>
  <c r="C149" i="8"/>
  <c r="I149" i="8"/>
  <c r="R149" i="8"/>
  <c r="N149" i="8"/>
  <c r="J149" i="8"/>
  <c r="D149" i="8"/>
  <c r="F149" i="8"/>
  <c r="E149" i="8"/>
  <c r="G149" i="8"/>
  <c r="H149" i="8"/>
  <c r="AS148" i="8" l="1"/>
  <c r="I132" i="9" s="1"/>
  <c r="AL147" i="8"/>
  <c r="B131" i="9" s="1"/>
  <c r="AQ148" i="8"/>
  <c r="G132" i="9" s="1"/>
  <c r="A132" i="9"/>
  <c r="AU149" i="8"/>
  <c r="K133" i="9"/>
  <c r="K149" i="8"/>
  <c r="L149" i="8" s="1"/>
  <c r="M149" i="8" s="1"/>
  <c r="AS149" i="8"/>
  <c r="I133" i="9" s="1"/>
  <c r="O149" i="8"/>
  <c r="P149" i="8" s="1"/>
  <c r="Q149" i="8" s="1"/>
  <c r="B151" i="8"/>
  <c r="F150" i="8"/>
  <c r="H150" i="8"/>
  <c r="C150" i="8"/>
  <c r="N150" i="8"/>
  <c r="R150" i="8"/>
  <c r="E150" i="8"/>
  <c r="J150" i="8"/>
  <c r="G150" i="8"/>
  <c r="I150" i="8"/>
  <c r="D150" i="8"/>
  <c r="AH148" i="8"/>
  <c r="AG148" i="8"/>
  <c r="AA148" i="8"/>
  <c r="AI148" i="8"/>
  <c r="AC148" i="8"/>
  <c r="AD148" i="8"/>
  <c r="AB148" i="8"/>
  <c r="AE148" i="8"/>
  <c r="AF148" i="8"/>
  <c r="AJ148" i="8"/>
  <c r="AO149" i="8"/>
  <c r="E133" i="9" s="1"/>
  <c r="AM149" i="8"/>
  <c r="C133" i="9" s="1"/>
  <c r="AR149" i="8"/>
  <c r="H133" i="9" s="1"/>
  <c r="AP149" i="8"/>
  <c r="F133" i="9" s="1"/>
  <c r="AN149" i="8"/>
  <c r="D133" i="9" s="1"/>
  <c r="AK149" i="8"/>
  <c r="AT149" i="8" l="1"/>
  <c r="J133" i="9" s="1"/>
  <c r="AL148" i="8"/>
  <c r="B132" i="9" s="1"/>
  <c r="AQ149" i="8"/>
  <c r="G133" i="9" s="1"/>
  <c r="A133" i="9"/>
  <c r="AU150" i="8"/>
  <c r="K134" i="9"/>
  <c r="K150" i="8"/>
  <c r="L150" i="8" s="1"/>
  <c r="M150" i="8" s="1"/>
  <c r="AR150" i="8"/>
  <c r="H134" i="9" s="1"/>
  <c r="AM150" i="8"/>
  <c r="C134" i="9" s="1"/>
  <c r="AO150" i="8"/>
  <c r="E134" i="9" s="1"/>
  <c r="AK150" i="8"/>
  <c r="A134" i="9" s="1"/>
  <c r="AP150" i="8"/>
  <c r="F134" i="9" s="1"/>
  <c r="AN150" i="8"/>
  <c r="D134" i="9" s="1"/>
  <c r="AJ149" i="8"/>
  <c r="AE149" i="8"/>
  <c r="AH149" i="8"/>
  <c r="AB149" i="8"/>
  <c r="AC149" i="8"/>
  <c r="AA149" i="8"/>
  <c r="AF149" i="8"/>
  <c r="AG149" i="8"/>
  <c r="AD149" i="8"/>
  <c r="AI149" i="8"/>
  <c r="O150" i="8"/>
  <c r="P150" i="8" s="1"/>
  <c r="Q150" i="8" s="1"/>
  <c r="B152" i="8"/>
  <c r="R151" i="8"/>
  <c r="G151" i="8"/>
  <c r="H151" i="8"/>
  <c r="I151" i="8"/>
  <c r="J151" i="8"/>
  <c r="C151" i="8"/>
  <c r="D151" i="8"/>
  <c r="E151" i="8"/>
  <c r="F151" i="8"/>
  <c r="N151" i="8"/>
  <c r="AT150" i="8" l="1"/>
  <c r="J134" i="9" s="1"/>
  <c r="AS150" i="8"/>
  <c r="I134" i="9" s="1"/>
  <c r="AL149" i="8"/>
  <c r="B133" i="9" s="1"/>
  <c r="AU151" i="8"/>
  <c r="K135" i="9"/>
  <c r="K151" i="8"/>
  <c r="L151" i="8" s="1"/>
  <c r="M151" i="8" s="1"/>
  <c r="O151" i="8"/>
  <c r="P151" i="8" s="1"/>
  <c r="Q151" i="8" s="1"/>
  <c r="AT151" i="8"/>
  <c r="J135" i="9" s="1"/>
  <c r="B153" i="8"/>
  <c r="D152" i="8"/>
  <c r="N152" i="8"/>
  <c r="E152" i="8"/>
  <c r="F152" i="8"/>
  <c r="G152" i="8"/>
  <c r="H152" i="8"/>
  <c r="C152" i="8"/>
  <c r="I152" i="8"/>
  <c r="J152" i="8"/>
  <c r="R152" i="8"/>
  <c r="AH150" i="8"/>
  <c r="AF150" i="8"/>
  <c r="AE150" i="8"/>
  <c r="AA150" i="8"/>
  <c r="AG150" i="8"/>
  <c r="AB150" i="8"/>
  <c r="AI150" i="8"/>
  <c r="AJ150" i="8"/>
  <c r="AD150" i="8"/>
  <c r="AC150" i="8"/>
  <c r="AQ150" i="8"/>
  <c r="AP151" i="8"/>
  <c r="F135" i="9" s="1"/>
  <c r="AK151" i="8"/>
  <c r="AM151" i="8"/>
  <c r="C135" i="9" s="1"/>
  <c r="AN151" i="8"/>
  <c r="D135" i="9" s="1"/>
  <c r="AO151" i="8"/>
  <c r="E135" i="9" s="1"/>
  <c r="AR151" i="8"/>
  <c r="H135" i="9" s="1"/>
  <c r="AS151" i="8" l="1"/>
  <c r="I135" i="9" s="1"/>
  <c r="AL150" i="8"/>
  <c r="B134" i="9" s="1"/>
  <c r="G134" i="9"/>
  <c r="AU152" i="8"/>
  <c r="K136" i="9"/>
  <c r="AQ151" i="8"/>
  <c r="G135" i="9" s="1"/>
  <c r="A135" i="9"/>
  <c r="K152" i="8"/>
  <c r="L152" i="8" s="1"/>
  <c r="M152" i="8" s="1"/>
  <c r="AP152" i="8"/>
  <c r="F136" i="9" s="1"/>
  <c r="AR152" i="8"/>
  <c r="H136" i="9" s="1"/>
  <c r="AM152" i="8"/>
  <c r="C136" i="9" s="1"/>
  <c r="AN152" i="8"/>
  <c r="D136" i="9" s="1"/>
  <c r="AO152" i="8"/>
  <c r="E136" i="9" s="1"/>
  <c r="AK152" i="8"/>
  <c r="O152" i="8"/>
  <c r="P152" i="8" s="1"/>
  <c r="Q152" i="8" s="1"/>
  <c r="B154" i="8"/>
  <c r="G153" i="8"/>
  <c r="I153" i="8"/>
  <c r="E153" i="8"/>
  <c r="F153" i="8"/>
  <c r="H153" i="8"/>
  <c r="J153" i="8"/>
  <c r="D153" i="8"/>
  <c r="N153" i="8"/>
  <c r="R153" i="8"/>
  <c r="C153" i="8"/>
  <c r="AE151" i="8"/>
  <c r="AB151" i="8"/>
  <c r="AA151" i="8"/>
  <c r="AG151" i="8"/>
  <c r="AH151" i="8"/>
  <c r="AC151" i="8"/>
  <c r="AD151" i="8"/>
  <c r="AF151" i="8"/>
  <c r="AI151" i="8"/>
  <c r="AJ151" i="8"/>
  <c r="AT152" i="8" l="1"/>
  <c r="J136" i="9" s="1"/>
  <c r="AS152" i="8"/>
  <c r="I136" i="9" s="1"/>
  <c r="AQ152" i="8"/>
  <c r="G136" i="9" s="1"/>
  <c r="A136" i="9"/>
  <c r="AU153" i="8"/>
  <c r="K137" i="9"/>
  <c r="AL151" i="8"/>
  <c r="B135" i="9" s="1"/>
  <c r="B155" i="8"/>
  <c r="R154" i="8"/>
  <c r="N154" i="8"/>
  <c r="C154" i="8"/>
  <c r="D154" i="8"/>
  <c r="F154" i="8"/>
  <c r="I154" i="8"/>
  <c r="G154" i="8"/>
  <c r="H154" i="8"/>
  <c r="J154" i="8"/>
  <c r="E154" i="8"/>
  <c r="AP153" i="8"/>
  <c r="F137" i="9" s="1"/>
  <c r="AM153" i="8"/>
  <c r="C137" i="9" s="1"/>
  <c r="AN153" i="8"/>
  <c r="D137" i="9" s="1"/>
  <c r="AK153" i="8"/>
  <c r="AR153" i="8"/>
  <c r="H137" i="9" s="1"/>
  <c r="AO153" i="8"/>
  <c r="E137" i="9" s="1"/>
  <c r="AB152" i="8"/>
  <c r="AE152" i="8"/>
  <c r="AG152" i="8"/>
  <c r="AH152" i="8"/>
  <c r="AJ152" i="8"/>
  <c r="AC152" i="8"/>
  <c r="AA152" i="8"/>
  <c r="AD152" i="8"/>
  <c r="AI152" i="8"/>
  <c r="AF152" i="8"/>
  <c r="O153" i="8"/>
  <c r="P153" i="8" s="1"/>
  <c r="Q153" i="8" s="1"/>
  <c r="K153" i="8"/>
  <c r="L153" i="8" s="1"/>
  <c r="M153" i="8" s="1"/>
  <c r="AT153" i="8" l="1"/>
  <c r="J137" i="9" s="1"/>
  <c r="AS153" i="8"/>
  <c r="I137" i="9" s="1"/>
  <c r="AL152" i="8"/>
  <c r="B136" i="9" s="1"/>
  <c r="AU154" i="8"/>
  <c r="K138" i="9"/>
  <c r="AQ153" i="8"/>
  <c r="G137" i="9" s="1"/>
  <c r="A137" i="9"/>
  <c r="AR154" i="8"/>
  <c r="H138" i="9" s="1"/>
  <c r="AK154" i="8"/>
  <c r="A138" i="9" s="1"/>
  <c r="AM154" i="8"/>
  <c r="C138" i="9" s="1"/>
  <c r="AP154" i="8"/>
  <c r="F138" i="9" s="1"/>
  <c r="AQ154" i="8"/>
  <c r="G138" i="9" s="1"/>
  <c r="AN154" i="8"/>
  <c r="D138" i="9" s="1"/>
  <c r="AO154" i="8"/>
  <c r="E138" i="9" s="1"/>
  <c r="O154" i="8"/>
  <c r="P154" i="8" s="1"/>
  <c r="Q154" i="8" s="1"/>
  <c r="K154" i="8"/>
  <c r="L154" i="8" s="1"/>
  <c r="M154" i="8" s="1"/>
  <c r="AC153" i="8"/>
  <c r="AI153" i="8"/>
  <c r="AA153" i="8"/>
  <c r="AD153" i="8"/>
  <c r="AG153" i="8"/>
  <c r="AE153" i="8"/>
  <c r="AH153" i="8"/>
  <c r="AF153" i="8"/>
  <c r="AJ153" i="8"/>
  <c r="AB153" i="8"/>
  <c r="B156" i="8"/>
  <c r="D155" i="8"/>
  <c r="C155" i="8"/>
  <c r="E155" i="8"/>
  <c r="F155" i="8"/>
  <c r="G155" i="8"/>
  <c r="R155" i="8"/>
  <c r="N155" i="8"/>
  <c r="J155" i="8"/>
  <c r="H155" i="8"/>
  <c r="I155" i="8"/>
  <c r="AT154" i="8" l="1"/>
  <c r="J138" i="9" s="1"/>
  <c r="AS154" i="8"/>
  <c r="I138" i="9" s="1"/>
  <c r="AL153" i="8"/>
  <c r="B137" i="9" s="1"/>
  <c r="AU155" i="8"/>
  <c r="K139" i="9"/>
  <c r="AQ155" i="8"/>
  <c r="G139" i="9" s="1"/>
  <c r="AP155" i="8"/>
  <c r="F139" i="9" s="1"/>
  <c r="AM155" i="8"/>
  <c r="C139" i="9" s="1"/>
  <c r="AK155" i="8"/>
  <c r="A139" i="9" s="1"/>
  <c r="AR155" i="8"/>
  <c r="H139" i="9" s="1"/>
  <c r="AN155" i="8"/>
  <c r="D139" i="9" s="1"/>
  <c r="AO155" i="8"/>
  <c r="E139" i="9" s="1"/>
  <c r="K155" i="8"/>
  <c r="L155" i="8" s="1"/>
  <c r="M155" i="8" s="1"/>
  <c r="AS155" i="8"/>
  <c r="I139" i="9" s="1"/>
  <c r="AH154" i="8"/>
  <c r="AA154" i="8"/>
  <c r="AJ154" i="8"/>
  <c r="AG154" i="8"/>
  <c r="AF154" i="8"/>
  <c r="AI154" i="8"/>
  <c r="AL154" i="8"/>
  <c r="B138" i="9" s="1"/>
  <c r="AC154" i="8"/>
  <c r="AE154" i="8"/>
  <c r="AD154" i="8"/>
  <c r="AB154" i="8"/>
  <c r="B157" i="8"/>
  <c r="G156" i="8"/>
  <c r="I156" i="8"/>
  <c r="R156" i="8"/>
  <c r="C156" i="8"/>
  <c r="D156" i="8"/>
  <c r="E156" i="8"/>
  <c r="N156" i="8"/>
  <c r="J156" i="8"/>
  <c r="F156" i="8"/>
  <c r="H156" i="8"/>
  <c r="O155" i="8"/>
  <c r="P155" i="8" s="1"/>
  <c r="Q155" i="8" s="1"/>
  <c r="AT155" i="8" l="1"/>
  <c r="J139" i="9" s="1"/>
  <c r="AU156" i="8"/>
  <c r="K140" i="9"/>
  <c r="O156" i="8"/>
  <c r="P156" i="8" s="1"/>
  <c r="Q156" i="8" s="1"/>
  <c r="AC155" i="8"/>
  <c r="AE155" i="8"/>
  <c r="AB155" i="8"/>
  <c r="AJ155" i="8"/>
  <c r="AL155" i="8"/>
  <c r="B139" i="9" s="1"/>
  <c r="AG155" i="8"/>
  <c r="AA155" i="8"/>
  <c r="AH155" i="8"/>
  <c r="AI155" i="8"/>
  <c r="AF155" i="8"/>
  <c r="AD155" i="8"/>
  <c r="AQ156" i="8"/>
  <c r="G140" i="9" s="1"/>
  <c r="AR156" i="8"/>
  <c r="H140" i="9" s="1"/>
  <c r="AK156" i="8"/>
  <c r="A140" i="9" s="1"/>
  <c r="AM156" i="8"/>
  <c r="C140" i="9" s="1"/>
  <c r="AN156" i="8"/>
  <c r="D140" i="9" s="1"/>
  <c r="AP156" i="8"/>
  <c r="F140" i="9" s="1"/>
  <c r="AO156" i="8"/>
  <c r="E140" i="9" s="1"/>
  <c r="B158" i="8"/>
  <c r="R157" i="8"/>
  <c r="C157" i="8"/>
  <c r="D157" i="8"/>
  <c r="H157" i="8"/>
  <c r="I157" i="8"/>
  <c r="J157" i="8"/>
  <c r="N157" i="8"/>
  <c r="E157" i="8"/>
  <c r="F157" i="8"/>
  <c r="G157" i="8"/>
  <c r="K156" i="8"/>
  <c r="L156" i="8" s="1"/>
  <c r="M156" i="8" s="1"/>
  <c r="AT156" i="8" l="1"/>
  <c r="J140" i="9" s="1"/>
  <c r="AS156" i="8"/>
  <c r="I140" i="9" s="1"/>
  <c r="AU157" i="8"/>
  <c r="K141" i="9"/>
  <c r="O157" i="8"/>
  <c r="P157" i="8" s="1"/>
  <c r="Q157" i="8" s="1"/>
  <c r="AT157" i="8"/>
  <c r="J141" i="9" s="1"/>
  <c r="K157" i="8"/>
  <c r="L157" i="8" s="1"/>
  <c r="M157" i="8" s="1"/>
  <c r="AK157" i="8"/>
  <c r="A141" i="9" s="1"/>
  <c r="AP157" i="8"/>
  <c r="F141" i="9" s="1"/>
  <c r="AM157" i="8"/>
  <c r="C141" i="9" s="1"/>
  <c r="AN157" i="8"/>
  <c r="D141" i="9" s="1"/>
  <c r="AO157" i="8"/>
  <c r="E141" i="9" s="1"/>
  <c r="AQ157" i="8"/>
  <c r="G141" i="9" s="1"/>
  <c r="AR157" i="8"/>
  <c r="H141" i="9" s="1"/>
  <c r="B159" i="8"/>
  <c r="D158" i="8"/>
  <c r="H158" i="8"/>
  <c r="I158" i="8"/>
  <c r="J158" i="8"/>
  <c r="R158" i="8"/>
  <c r="E158" i="8"/>
  <c r="F158" i="8"/>
  <c r="G158" i="8"/>
  <c r="N158" i="8"/>
  <c r="C158" i="8"/>
  <c r="AI156" i="8"/>
  <c r="AG156" i="8"/>
  <c r="AB156" i="8"/>
  <c r="AL156" i="8"/>
  <c r="B140" i="9" s="1"/>
  <c r="AC156" i="8"/>
  <c r="AH156" i="8"/>
  <c r="AF156" i="8"/>
  <c r="AA156" i="8"/>
  <c r="AJ156" i="8"/>
  <c r="AD156" i="8"/>
  <c r="AE156" i="8"/>
  <c r="AS157" i="8" l="1"/>
  <c r="I141" i="9" s="1"/>
  <c r="AU158" i="8"/>
  <c r="K142" i="9"/>
  <c r="B160" i="8"/>
  <c r="N159" i="8"/>
  <c r="G159" i="8"/>
  <c r="I159" i="8"/>
  <c r="C159" i="8"/>
  <c r="D159" i="8"/>
  <c r="E159" i="8"/>
  <c r="F159" i="8"/>
  <c r="H159" i="8"/>
  <c r="R159" i="8"/>
  <c r="J159" i="8"/>
  <c r="AO158" i="8"/>
  <c r="E142" i="9" s="1"/>
  <c r="AN158" i="8"/>
  <c r="D142" i="9" s="1"/>
  <c r="AP158" i="8"/>
  <c r="F142" i="9" s="1"/>
  <c r="AR158" i="8"/>
  <c r="H142" i="9" s="1"/>
  <c r="AQ158" i="8"/>
  <c r="G142" i="9" s="1"/>
  <c r="AM158" i="8"/>
  <c r="C142" i="9" s="1"/>
  <c r="AK158" i="8"/>
  <c r="A142" i="9" s="1"/>
  <c r="O158" i="8"/>
  <c r="P158" i="8" s="1"/>
  <c r="Q158" i="8" s="1"/>
  <c r="AT158" i="8"/>
  <c r="J142" i="9" s="1"/>
  <c r="AB157" i="8"/>
  <c r="AI157" i="8"/>
  <c r="AA157" i="8"/>
  <c r="AD157" i="8"/>
  <c r="AG157" i="8"/>
  <c r="AH157" i="8"/>
  <c r="AJ157" i="8"/>
  <c r="AF157" i="8"/>
  <c r="AL157" i="8"/>
  <c r="B141" i="9" s="1"/>
  <c r="AE157" i="8"/>
  <c r="AC157" i="8"/>
  <c r="K158" i="8"/>
  <c r="L158" i="8" s="1"/>
  <c r="M158" i="8" s="1"/>
  <c r="AS158" i="8" l="1"/>
  <c r="I142" i="9" s="1"/>
  <c r="AU159" i="8"/>
  <c r="K143" i="9"/>
  <c r="AP159" i="8"/>
  <c r="F143" i="9" s="1"/>
  <c r="AK159" i="8"/>
  <c r="A143" i="9" s="1"/>
  <c r="AN159" i="8"/>
  <c r="D143" i="9" s="1"/>
  <c r="AQ159" i="8"/>
  <c r="G143" i="9" s="1"/>
  <c r="AM159" i="8"/>
  <c r="C143" i="9" s="1"/>
  <c r="AO159" i="8"/>
  <c r="E143" i="9" s="1"/>
  <c r="AR159" i="8"/>
  <c r="H143" i="9" s="1"/>
  <c r="AL158" i="8"/>
  <c r="B142" i="9" s="1"/>
  <c r="AC158" i="8"/>
  <c r="AD158" i="8"/>
  <c r="AG158" i="8"/>
  <c r="AF158" i="8"/>
  <c r="AB158" i="8"/>
  <c r="AI158" i="8"/>
  <c r="AJ158" i="8"/>
  <c r="AE158" i="8"/>
  <c r="AH158" i="8"/>
  <c r="AA158" i="8"/>
  <c r="K159" i="8"/>
  <c r="L159" i="8" s="1"/>
  <c r="M159" i="8" s="1"/>
  <c r="AS159" i="8" s="1"/>
  <c r="I143" i="9" s="1"/>
  <c r="O159" i="8"/>
  <c r="P159" i="8" s="1"/>
  <c r="Q159" i="8" s="1"/>
  <c r="B161" i="8"/>
  <c r="N160" i="8"/>
  <c r="F160" i="8"/>
  <c r="H160" i="8"/>
  <c r="I160" i="8"/>
  <c r="G160" i="8"/>
  <c r="R160" i="8"/>
  <c r="C160" i="8"/>
  <c r="D160" i="8"/>
  <c r="E160" i="8"/>
  <c r="J160" i="8"/>
  <c r="AT159" i="8" l="1"/>
  <c r="J143" i="9" s="1"/>
  <c r="AU160" i="8"/>
  <c r="K144" i="9"/>
  <c r="O160" i="8"/>
  <c r="P160" i="8" s="1"/>
  <c r="Q160" i="8" s="1"/>
  <c r="AT160" i="8"/>
  <c r="J144" i="9" s="1"/>
  <c r="K160" i="8"/>
  <c r="L160" i="8" s="1"/>
  <c r="M160" i="8" s="1"/>
  <c r="AR160" i="8"/>
  <c r="H144" i="9" s="1"/>
  <c r="AP160" i="8"/>
  <c r="F144" i="9" s="1"/>
  <c r="AO160" i="8"/>
  <c r="E144" i="9" s="1"/>
  <c r="AQ160" i="8"/>
  <c r="G144" i="9" s="1"/>
  <c r="AK160" i="8"/>
  <c r="A144" i="9" s="1"/>
  <c r="AN160" i="8"/>
  <c r="D144" i="9" s="1"/>
  <c r="AM160" i="8"/>
  <c r="C144" i="9" s="1"/>
  <c r="AB159" i="8"/>
  <c r="AI159" i="8"/>
  <c r="AG159" i="8"/>
  <c r="AH159" i="8"/>
  <c r="AL159" i="8"/>
  <c r="B143" i="9" s="1"/>
  <c r="AF159" i="8"/>
  <c r="AJ159" i="8"/>
  <c r="AA159" i="8"/>
  <c r="AC159" i="8"/>
  <c r="AD159" i="8"/>
  <c r="AE159" i="8"/>
  <c r="B162" i="8"/>
  <c r="C161" i="8"/>
  <c r="N161" i="8"/>
  <c r="E161" i="8"/>
  <c r="D161" i="8"/>
  <c r="F161" i="8"/>
  <c r="G161" i="8"/>
  <c r="H161" i="8"/>
  <c r="R161" i="8"/>
  <c r="I161" i="8"/>
  <c r="J161" i="8"/>
  <c r="AS160" i="8" l="1"/>
  <c r="I144" i="9" s="1"/>
  <c r="AU161" i="8"/>
  <c r="K145" i="9"/>
  <c r="O161" i="8"/>
  <c r="P161" i="8" s="1"/>
  <c r="Q161" i="8" s="1"/>
  <c r="B163" i="8"/>
  <c r="G162" i="8"/>
  <c r="I162" i="8"/>
  <c r="C162" i="8"/>
  <c r="D162" i="8"/>
  <c r="E162" i="8"/>
  <c r="F162" i="8"/>
  <c r="H162" i="8"/>
  <c r="J162" i="8"/>
  <c r="R162" i="8"/>
  <c r="N162" i="8"/>
  <c r="AC160" i="8"/>
  <c r="AG160" i="8"/>
  <c r="AA160" i="8"/>
  <c r="AH160" i="8"/>
  <c r="AD160" i="8"/>
  <c r="AF160" i="8"/>
  <c r="AL160" i="8"/>
  <c r="B144" i="9" s="1"/>
  <c r="AE160" i="8"/>
  <c r="AI160" i="8"/>
  <c r="AJ160" i="8"/>
  <c r="AB160" i="8"/>
  <c r="K161" i="8"/>
  <c r="L161" i="8" s="1"/>
  <c r="M161" i="8" s="1"/>
  <c r="AR161" i="8"/>
  <c r="H145" i="9" s="1"/>
  <c r="AP161" i="8"/>
  <c r="F145" i="9" s="1"/>
  <c r="AO161" i="8"/>
  <c r="E145" i="9" s="1"/>
  <c r="AM161" i="8"/>
  <c r="C145" i="9" s="1"/>
  <c r="AN161" i="8"/>
  <c r="D145" i="9" s="1"/>
  <c r="AK161" i="8"/>
  <c r="A145" i="9" s="1"/>
  <c r="AQ161" i="8"/>
  <c r="G145" i="9" s="1"/>
  <c r="AT161" i="8" l="1"/>
  <c r="J145" i="9" s="1"/>
  <c r="AS161" i="8"/>
  <c r="I145" i="9" s="1"/>
  <c r="AU162" i="8"/>
  <c r="K146" i="9"/>
  <c r="O162" i="8"/>
  <c r="P162" i="8" s="1"/>
  <c r="Q162" i="8" s="1"/>
  <c r="AT162" i="8"/>
  <c r="J146" i="9" s="1"/>
  <c r="K162" i="8"/>
  <c r="L162" i="8" s="1"/>
  <c r="M162" i="8" s="1"/>
  <c r="AP162" i="8"/>
  <c r="F146" i="9" s="1"/>
  <c r="AQ162" i="8"/>
  <c r="G146" i="9" s="1"/>
  <c r="AR162" i="8"/>
  <c r="H146" i="9" s="1"/>
  <c r="AM162" i="8"/>
  <c r="C146" i="9" s="1"/>
  <c r="AN162" i="8"/>
  <c r="D146" i="9" s="1"/>
  <c r="AK162" i="8"/>
  <c r="A146" i="9" s="1"/>
  <c r="AO162" i="8"/>
  <c r="E146" i="9" s="1"/>
  <c r="AA161" i="8"/>
  <c r="AI161" i="8"/>
  <c r="AB161" i="8"/>
  <c r="AJ161" i="8"/>
  <c r="AF161" i="8"/>
  <c r="AD161" i="8"/>
  <c r="AG161" i="8"/>
  <c r="AE161" i="8"/>
  <c r="AL161" i="8"/>
  <c r="B145" i="9" s="1"/>
  <c r="AH161" i="8"/>
  <c r="AC161" i="8"/>
  <c r="B164" i="8"/>
  <c r="R163" i="8"/>
  <c r="N163" i="8"/>
  <c r="I163" i="8"/>
  <c r="J163" i="8"/>
  <c r="D163" i="8"/>
  <c r="E163" i="8"/>
  <c r="F163" i="8"/>
  <c r="G163" i="8"/>
  <c r="C163" i="8"/>
  <c r="H163" i="8"/>
  <c r="AS162" i="8" l="1"/>
  <c r="I146" i="9" s="1"/>
  <c r="AU163" i="8"/>
  <c r="K147" i="9"/>
  <c r="O163" i="8"/>
  <c r="P163" i="8" s="1"/>
  <c r="Q163" i="8" s="1"/>
  <c r="B165" i="8"/>
  <c r="C164" i="8"/>
  <c r="N164" i="8"/>
  <c r="G164" i="8"/>
  <c r="I164" i="8"/>
  <c r="H164" i="8"/>
  <c r="J164" i="8"/>
  <c r="R164" i="8"/>
  <c r="D164" i="8"/>
  <c r="E164" i="8"/>
  <c r="F164" i="8"/>
  <c r="K163" i="8"/>
  <c r="L163" i="8" s="1"/>
  <c r="M163" i="8" s="1"/>
  <c r="AL162" i="8"/>
  <c r="B146" i="9" s="1"/>
  <c r="AI162" i="8"/>
  <c r="AA162" i="8"/>
  <c r="AB162" i="8"/>
  <c r="AF162" i="8"/>
  <c r="AD162" i="8"/>
  <c r="AC162" i="8"/>
  <c r="AG162" i="8"/>
  <c r="AE162" i="8"/>
  <c r="AJ162" i="8"/>
  <c r="AH162" i="8"/>
  <c r="AP163" i="8"/>
  <c r="F147" i="9" s="1"/>
  <c r="AN163" i="8"/>
  <c r="D147" i="9" s="1"/>
  <c r="AR163" i="8"/>
  <c r="H147" i="9" s="1"/>
  <c r="AK163" i="8"/>
  <c r="A147" i="9" s="1"/>
  <c r="AQ163" i="8"/>
  <c r="G147" i="9" s="1"/>
  <c r="AO163" i="8"/>
  <c r="E147" i="9" s="1"/>
  <c r="AM163" i="8"/>
  <c r="C147" i="9" s="1"/>
  <c r="AT163" i="8" l="1"/>
  <c r="J147" i="9" s="1"/>
  <c r="AS163" i="8"/>
  <c r="I147" i="9" s="1"/>
  <c r="AU164" i="8"/>
  <c r="K148" i="9"/>
  <c r="K164" i="8"/>
  <c r="L164" i="8" s="1"/>
  <c r="M164" i="8" s="1"/>
  <c r="AS164" i="8"/>
  <c r="I148" i="9" s="1"/>
  <c r="AR164" i="8"/>
  <c r="H148" i="9" s="1"/>
  <c r="AQ164" i="8"/>
  <c r="G148" i="9" s="1"/>
  <c r="AO164" i="8"/>
  <c r="E148" i="9" s="1"/>
  <c r="AM164" i="8"/>
  <c r="C148" i="9" s="1"/>
  <c r="AP164" i="8"/>
  <c r="F148" i="9" s="1"/>
  <c r="AK164" i="8"/>
  <c r="A148" i="9" s="1"/>
  <c r="AN164" i="8"/>
  <c r="D148" i="9" s="1"/>
  <c r="O164" i="8"/>
  <c r="P164" i="8" s="1"/>
  <c r="Q164" i="8" s="1"/>
  <c r="B166" i="8"/>
  <c r="D165" i="8"/>
  <c r="F165" i="8"/>
  <c r="E165" i="8"/>
  <c r="G165" i="8"/>
  <c r="H165" i="8"/>
  <c r="N165" i="8"/>
  <c r="I165" i="8"/>
  <c r="C165" i="8"/>
  <c r="J165" i="8"/>
  <c r="R165" i="8"/>
  <c r="AJ163" i="8"/>
  <c r="AA163" i="8"/>
  <c r="AI163" i="8"/>
  <c r="AH163" i="8"/>
  <c r="AE163" i="8"/>
  <c r="AL163" i="8"/>
  <c r="B147" i="9" s="1"/>
  <c r="AG163" i="8"/>
  <c r="AF163" i="8"/>
  <c r="AC163" i="8"/>
  <c r="AD163" i="8"/>
  <c r="AB163" i="8"/>
  <c r="AT164" i="8" l="1"/>
  <c r="J148" i="9" s="1"/>
  <c r="AU165" i="8"/>
  <c r="K149" i="9"/>
  <c r="AJ164" i="8"/>
  <c r="AC164" i="8"/>
  <c r="AH164" i="8"/>
  <c r="AB164" i="8"/>
  <c r="AF164" i="8"/>
  <c r="AA164" i="8"/>
  <c r="AD164" i="8"/>
  <c r="AL164" i="8"/>
  <c r="B148" i="9" s="1"/>
  <c r="AE164" i="8"/>
  <c r="AI164" i="8"/>
  <c r="AG164" i="8"/>
  <c r="AO165" i="8"/>
  <c r="E149" i="9" s="1"/>
  <c r="AP165" i="8"/>
  <c r="F149" i="9" s="1"/>
  <c r="AQ165" i="8"/>
  <c r="G149" i="9" s="1"/>
  <c r="AK165" i="8"/>
  <c r="A149" i="9" s="1"/>
  <c r="AM165" i="8"/>
  <c r="C149" i="9" s="1"/>
  <c r="AN165" i="8"/>
  <c r="D149" i="9" s="1"/>
  <c r="AR165" i="8"/>
  <c r="H149" i="9" s="1"/>
  <c r="O165" i="8"/>
  <c r="P165" i="8" s="1"/>
  <c r="Q165" i="8" s="1"/>
  <c r="B167" i="8"/>
  <c r="I166" i="8"/>
  <c r="R166" i="8"/>
  <c r="N166" i="8"/>
  <c r="C166" i="8"/>
  <c r="D166" i="8"/>
  <c r="G166" i="8"/>
  <c r="H166" i="8"/>
  <c r="E166" i="8"/>
  <c r="F166" i="8"/>
  <c r="J166" i="8"/>
  <c r="K165" i="8"/>
  <c r="L165" i="8" s="1"/>
  <c r="M165" i="8" s="1"/>
  <c r="AT165" i="8" l="1"/>
  <c r="J149" i="9" s="1"/>
  <c r="AS165" i="8"/>
  <c r="I149" i="9" s="1"/>
  <c r="AU166" i="8"/>
  <c r="K150" i="9"/>
  <c r="O166" i="8"/>
  <c r="P166" i="8" s="1"/>
  <c r="Q166" i="8" s="1"/>
  <c r="AR166" i="8"/>
  <c r="H150" i="9" s="1"/>
  <c r="AP166" i="8"/>
  <c r="F150" i="9" s="1"/>
  <c r="AO166" i="8"/>
  <c r="E150" i="9" s="1"/>
  <c r="AM166" i="8"/>
  <c r="C150" i="9" s="1"/>
  <c r="AN166" i="8"/>
  <c r="D150" i="9" s="1"/>
  <c r="AQ166" i="8"/>
  <c r="G150" i="9" s="1"/>
  <c r="AK166" i="8"/>
  <c r="A150" i="9" s="1"/>
  <c r="B168" i="8"/>
  <c r="D167" i="8"/>
  <c r="G167" i="8"/>
  <c r="N167" i="8"/>
  <c r="E167" i="8"/>
  <c r="F167" i="8"/>
  <c r="R167" i="8"/>
  <c r="I167" i="8"/>
  <c r="J167" i="8"/>
  <c r="C167" i="8"/>
  <c r="H167" i="8"/>
  <c r="K166" i="8"/>
  <c r="L166" i="8" s="1"/>
  <c r="M166" i="8" s="1"/>
  <c r="AE165" i="8"/>
  <c r="AD165" i="8"/>
  <c r="AA165" i="8"/>
  <c r="AB165" i="8"/>
  <c r="AL165" i="8"/>
  <c r="B149" i="9" s="1"/>
  <c r="AF165" i="8"/>
  <c r="AG165" i="8"/>
  <c r="AH165" i="8"/>
  <c r="AC165" i="8"/>
  <c r="AI165" i="8"/>
  <c r="AJ165" i="8"/>
  <c r="AT166" i="8" l="1"/>
  <c r="J150" i="9" s="1"/>
  <c r="AS166" i="8"/>
  <c r="I150" i="9" s="1"/>
  <c r="AU167" i="8"/>
  <c r="K151" i="9"/>
  <c r="O167" i="8"/>
  <c r="P167" i="8" s="1"/>
  <c r="Q167" i="8" s="1"/>
  <c r="B169" i="8"/>
  <c r="E168" i="8"/>
  <c r="G168" i="8"/>
  <c r="R168" i="8"/>
  <c r="C168" i="8"/>
  <c r="D168" i="8"/>
  <c r="F168" i="8"/>
  <c r="I168" i="8"/>
  <c r="J168" i="8"/>
  <c r="N168" i="8"/>
  <c r="H168" i="8"/>
  <c r="AA166" i="8"/>
  <c r="AG166" i="8"/>
  <c r="AH166" i="8"/>
  <c r="AJ166" i="8"/>
  <c r="AC166" i="8"/>
  <c r="AB166" i="8"/>
  <c r="AL166" i="8"/>
  <c r="B150" i="9" s="1"/>
  <c r="AI166" i="8"/>
  <c r="AF166" i="8"/>
  <c r="AE166" i="8"/>
  <c r="AD166" i="8"/>
  <c r="AK167" i="8"/>
  <c r="A151" i="9" s="1"/>
  <c r="AR167" i="8"/>
  <c r="H151" i="9" s="1"/>
  <c r="AO167" i="8"/>
  <c r="E151" i="9" s="1"/>
  <c r="AQ167" i="8"/>
  <c r="G151" i="9" s="1"/>
  <c r="AP167" i="8"/>
  <c r="F151" i="9" s="1"/>
  <c r="AN167" i="8"/>
  <c r="D151" i="9" s="1"/>
  <c r="AM167" i="8"/>
  <c r="C151" i="9" s="1"/>
  <c r="K167" i="8"/>
  <c r="L167" i="8" s="1"/>
  <c r="M167" i="8" s="1"/>
  <c r="AT167" i="8" l="1"/>
  <c r="J151" i="9" s="1"/>
  <c r="AS167" i="8"/>
  <c r="I151" i="9" s="1"/>
  <c r="AU168" i="8"/>
  <c r="K152" i="9"/>
  <c r="O168" i="8"/>
  <c r="P168" i="8" s="1"/>
  <c r="Q168" i="8" s="1"/>
  <c r="AT168" i="8"/>
  <c r="J152" i="9" s="1"/>
  <c r="AJ167" i="8"/>
  <c r="AD167" i="8"/>
  <c r="AA167" i="8"/>
  <c r="AF167" i="8"/>
  <c r="AC167" i="8"/>
  <c r="AE167" i="8"/>
  <c r="AB167" i="8"/>
  <c r="AG167" i="8"/>
  <c r="AI167" i="8"/>
  <c r="AH167" i="8"/>
  <c r="AL167" i="8"/>
  <c r="B151" i="9" s="1"/>
  <c r="AO168" i="8"/>
  <c r="E152" i="9" s="1"/>
  <c r="AP168" i="8"/>
  <c r="F152" i="9" s="1"/>
  <c r="AQ168" i="8"/>
  <c r="G152" i="9" s="1"/>
  <c r="AR168" i="8"/>
  <c r="H152" i="9" s="1"/>
  <c r="AK168" i="8"/>
  <c r="A152" i="9" s="1"/>
  <c r="AM168" i="8"/>
  <c r="C152" i="9" s="1"/>
  <c r="AN168" i="8"/>
  <c r="D152" i="9" s="1"/>
  <c r="K168" i="8"/>
  <c r="L168" i="8" s="1"/>
  <c r="M168" i="8" s="1"/>
  <c r="B170" i="8"/>
  <c r="J169" i="8"/>
  <c r="C169" i="8"/>
  <c r="D169" i="8"/>
  <c r="E169" i="8"/>
  <c r="F169" i="8"/>
  <c r="H169" i="8"/>
  <c r="N169" i="8"/>
  <c r="G169" i="8"/>
  <c r="I169" i="8"/>
  <c r="R169" i="8"/>
  <c r="AS168" i="8" l="1"/>
  <c r="I152" i="9" s="1"/>
  <c r="AU169" i="8"/>
  <c r="K153" i="9"/>
  <c r="AK169" i="8"/>
  <c r="A153" i="9" s="1"/>
  <c r="AM169" i="8"/>
  <c r="C153" i="9" s="1"/>
  <c r="AQ169" i="8"/>
  <c r="G153" i="9" s="1"/>
  <c r="AN169" i="8"/>
  <c r="D153" i="9" s="1"/>
  <c r="AO169" i="8"/>
  <c r="E153" i="9" s="1"/>
  <c r="AR169" i="8"/>
  <c r="H153" i="9" s="1"/>
  <c r="AP169" i="8"/>
  <c r="F153" i="9" s="1"/>
  <c r="B171" i="8"/>
  <c r="C170" i="8"/>
  <c r="I170" i="8"/>
  <c r="R170" i="8"/>
  <c r="J170" i="8"/>
  <c r="F170" i="8"/>
  <c r="G170" i="8"/>
  <c r="H170" i="8"/>
  <c r="N170" i="8"/>
  <c r="D170" i="8"/>
  <c r="E170" i="8"/>
  <c r="AA168" i="8"/>
  <c r="AJ168" i="8"/>
  <c r="AL168" i="8"/>
  <c r="B152" i="9" s="1"/>
  <c r="AI168" i="8"/>
  <c r="AG168" i="8"/>
  <c r="AB168" i="8"/>
  <c r="AC168" i="8"/>
  <c r="AE168" i="8"/>
  <c r="AH168" i="8"/>
  <c r="AF168" i="8"/>
  <c r="AD168" i="8"/>
  <c r="K169" i="8"/>
  <c r="L169" i="8" s="1"/>
  <c r="M169" i="8" s="1"/>
  <c r="AS169" i="8"/>
  <c r="I153" i="9" s="1"/>
  <c r="O169" i="8"/>
  <c r="P169" i="8" s="1"/>
  <c r="Q169" i="8" s="1"/>
  <c r="AT169" i="8"/>
  <c r="J153" i="9" s="1"/>
  <c r="AU170" i="8" l="1"/>
  <c r="K154" i="9"/>
  <c r="K170" i="8"/>
  <c r="L170" i="8" s="1"/>
  <c r="M170" i="8" s="1"/>
  <c r="B172" i="8"/>
  <c r="E171" i="8"/>
  <c r="G171" i="8"/>
  <c r="C171" i="8"/>
  <c r="H171" i="8"/>
  <c r="J171" i="8"/>
  <c r="N171" i="8"/>
  <c r="I171" i="8"/>
  <c r="R171" i="8"/>
  <c r="D171" i="8"/>
  <c r="F171" i="8"/>
  <c r="AR170" i="8"/>
  <c r="H154" i="9" s="1"/>
  <c r="AO170" i="8"/>
  <c r="E154" i="9" s="1"/>
  <c r="AN170" i="8"/>
  <c r="D154" i="9" s="1"/>
  <c r="AP170" i="8"/>
  <c r="F154" i="9" s="1"/>
  <c r="AK170" i="8"/>
  <c r="A154" i="9" s="1"/>
  <c r="AQ170" i="8"/>
  <c r="G154" i="9" s="1"/>
  <c r="AM170" i="8"/>
  <c r="C154" i="9" s="1"/>
  <c r="O170" i="8"/>
  <c r="P170" i="8" s="1"/>
  <c r="Q170" i="8" s="1"/>
  <c r="AT170" i="8"/>
  <c r="J154" i="9" s="1"/>
  <c r="AL169" i="8"/>
  <c r="B153" i="9" s="1"/>
  <c r="AC169" i="8"/>
  <c r="AB169" i="8"/>
  <c r="AI169" i="8"/>
  <c r="AE169" i="8"/>
  <c r="AF169" i="8"/>
  <c r="AJ169" i="8"/>
  <c r="AA169" i="8"/>
  <c r="AD169" i="8"/>
  <c r="AH169" i="8"/>
  <c r="AG169" i="8"/>
  <c r="AS170" i="8" l="1"/>
  <c r="I154" i="9" s="1"/>
  <c r="AU171" i="8"/>
  <c r="K155" i="9"/>
  <c r="O171" i="8"/>
  <c r="P171" i="8" s="1"/>
  <c r="Q171" i="8" s="1"/>
  <c r="AT171" i="8"/>
  <c r="J155" i="9" s="1"/>
  <c r="AC170" i="8"/>
  <c r="AI170" i="8"/>
  <c r="AH170" i="8"/>
  <c r="AA170" i="8"/>
  <c r="AE170" i="8"/>
  <c r="AD170" i="8"/>
  <c r="AF170" i="8"/>
  <c r="AL170" i="8"/>
  <c r="B154" i="9" s="1"/>
  <c r="AJ170" i="8"/>
  <c r="AG170" i="8"/>
  <c r="AB170" i="8"/>
  <c r="K171" i="8"/>
  <c r="L171" i="8" s="1"/>
  <c r="M171" i="8" s="1"/>
  <c r="AS171" i="8"/>
  <c r="I155" i="9" s="1"/>
  <c r="AO171" i="8"/>
  <c r="E155" i="9" s="1"/>
  <c r="AR171" i="8"/>
  <c r="H155" i="9" s="1"/>
  <c r="AM171" i="8"/>
  <c r="C155" i="9" s="1"/>
  <c r="AK171" i="8"/>
  <c r="A155" i="9" s="1"/>
  <c r="AP171" i="8"/>
  <c r="F155" i="9" s="1"/>
  <c r="AN171" i="8"/>
  <c r="D155" i="9" s="1"/>
  <c r="AQ171" i="8"/>
  <c r="G155" i="9" s="1"/>
  <c r="B173" i="8"/>
  <c r="J172" i="8"/>
  <c r="R172" i="8"/>
  <c r="F172" i="8"/>
  <c r="G172" i="8"/>
  <c r="H172" i="8"/>
  <c r="I172" i="8"/>
  <c r="C172" i="8"/>
  <c r="E172" i="8"/>
  <c r="D172" i="8"/>
  <c r="N172" i="8"/>
  <c r="AU172" i="8" l="1"/>
  <c r="K156" i="9"/>
  <c r="K172" i="8"/>
  <c r="L172" i="8" s="1"/>
  <c r="M172" i="8" s="1"/>
  <c r="AS172" i="8"/>
  <c r="I156" i="9" s="1"/>
  <c r="B174" i="8"/>
  <c r="N173" i="8"/>
  <c r="R173" i="8"/>
  <c r="C173" i="8"/>
  <c r="D173" i="8"/>
  <c r="E173" i="8"/>
  <c r="F173" i="8"/>
  <c r="G173" i="8"/>
  <c r="H173" i="8"/>
  <c r="I173" i="8"/>
  <c r="J173" i="8"/>
  <c r="O172" i="8"/>
  <c r="P172" i="8" s="1"/>
  <c r="Q172" i="8" s="1"/>
  <c r="AI171" i="8"/>
  <c r="AG171" i="8"/>
  <c r="AF171" i="8"/>
  <c r="AL171" i="8"/>
  <c r="B155" i="9" s="1"/>
  <c r="AB171" i="8"/>
  <c r="AE171" i="8"/>
  <c r="AD171" i="8"/>
  <c r="AC171" i="8"/>
  <c r="AH171" i="8"/>
  <c r="AJ171" i="8"/>
  <c r="AA171" i="8"/>
  <c r="AK172" i="8"/>
  <c r="A156" i="9" s="1"/>
  <c r="AM172" i="8"/>
  <c r="C156" i="9" s="1"/>
  <c r="AO172" i="8"/>
  <c r="E156" i="9" s="1"/>
  <c r="AN172" i="8"/>
  <c r="D156" i="9" s="1"/>
  <c r="AP172" i="8"/>
  <c r="F156" i="9" s="1"/>
  <c r="AQ172" i="8"/>
  <c r="G156" i="9" s="1"/>
  <c r="AR172" i="8"/>
  <c r="H156" i="9" s="1"/>
  <c r="AT172" i="8" l="1"/>
  <c r="J156" i="9" s="1"/>
  <c r="AU173" i="8"/>
  <c r="K157" i="9"/>
  <c r="AD172" i="8"/>
  <c r="AC172" i="8"/>
  <c r="AF172" i="8"/>
  <c r="AJ172" i="8"/>
  <c r="AI172" i="8"/>
  <c r="AB172" i="8"/>
  <c r="AE172" i="8"/>
  <c r="AH172" i="8"/>
  <c r="AA172" i="8"/>
  <c r="AG172" i="8"/>
  <c r="AL172" i="8"/>
  <c r="B156" i="9" s="1"/>
  <c r="AN173" i="8"/>
  <c r="D157" i="9" s="1"/>
  <c r="AK173" i="8"/>
  <c r="A157" i="9" s="1"/>
  <c r="AM173" i="8"/>
  <c r="C157" i="9" s="1"/>
  <c r="AO173" i="8"/>
  <c r="E157" i="9" s="1"/>
  <c r="AR173" i="8"/>
  <c r="H157" i="9" s="1"/>
  <c r="AQ173" i="8"/>
  <c r="G157" i="9" s="1"/>
  <c r="AP173" i="8"/>
  <c r="F157" i="9" s="1"/>
  <c r="K173" i="8"/>
  <c r="L173" i="8" s="1"/>
  <c r="M173" i="8" s="1"/>
  <c r="O173" i="8"/>
  <c r="P173" i="8" s="1"/>
  <c r="Q173" i="8" s="1"/>
  <c r="B175" i="8"/>
  <c r="D174" i="8"/>
  <c r="N174" i="8"/>
  <c r="F174" i="8"/>
  <c r="C174" i="8"/>
  <c r="E174" i="8"/>
  <c r="G174" i="8"/>
  <c r="I174" i="8"/>
  <c r="J174" i="8"/>
  <c r="R174" i="8"/>
  <c r="H174" i="8"/>
  <c r="AT173" i="8" l="1"/>
  <c r="J157" i="9" s="1"/>
  <c r="AS173" i="8"/>
  <c r="I157" i="9" s="1"/>
  <c r="AU174" i="8"/>
  <c r="K158" i="9"/>
  <c r="O174" i="8"/>
  <c r="P174" i="8" s="1"/>
  <c r="Q174" i="8" s="1"/>
  <c r="AT174" i="8"/>
  <c r="J158" i="9" s="1"/>
  <c r="B176" i="8"/>
  <c r="I175" i="8"/>
  <c r="N175" i="8"/>
  <c r="R175" i="8"/>
  <c r="J175" i="8"/>
  <c r="D175" i="8"/>
  <c r="E175" i="8"/>
  <c r="F175" i="8"/>
  <c r="G175" i="8"/>
  <c r="C175" i="8"/>
  <c r="H175" i="8"/>
  <c r="AN174" i="8"/>
  <c r="D158" i="9" s="1"/>
  <c r="AQ174" i="8"/>
  <c r="G158" i="9" s="1"/>
  <c r="AR174" i="8"/>
  <c r="H158" i="9" s="1"/>
  <c r="AK174" i="8"/>
  <c r="A158" i="9" s="1"/>
  <c r="AO174" i="8"/>
  <c r="E158" i="9" s="1"/>
  <c r="AM174" i="8"/>
  <c r="C158" i="9" s="1"/>
  <c r="AP174" i="8"/>
  <c r="F158" i="9" s="1"/>
  <c r="AJ173" i="8"/>
  <c r="AH173" i="8"/>
  <c r="AL173" i="8"/>
  <c r="B157" i="9" s="1"/>
  <c r="AF173" i="8"/>
  <c r="AB173" i="8"/>
  <c r="AA173" i="8"/>
  <c r="AC173" i="8"/>
  <c r="AG173" i="8"/>
  <c r="AE173" i="8"/>
  <c r="AD173" i="8"/>
  <c r="AI173" i="8"/>
  <c r="K174" i="8"/>
  <c r="L174" i="8" s="1"/>
  <c r="M174" i="8" s="1"/>
  <c r="AS174" i="8" l="1"/>
  <c r="I158" i="9" s="1"/>
  <c r="AU175" i="8"/>
  <c r="K159" i="9"/>
  <c r="K175" i="8"/>
  <c r="L175" i="8" s="1"/>
  <c r="M175" i="8" s="1"/>
  <c r="O175" i="8"/>
  <c r="P175" i="8" s="1"/>
  <c r="Q175" i="8" s="1"/>
  <c r="AM175" i="8"/>
  <c r="C159" i="9" s="1"/>
  <c r="AK175" i="8"/>
  <c r="A159" i="9" s="1"/>
  <c r="AO175" i="8"/>
  <c r="E159" i="9" s="1"/>
  <c r="AN175" i="8"/>
  <c r="D159" i="9" s="1"/>
  <c r="AR175" i="8"/>
  <c r="H159" i="9" s="1"/>
  <c r="AQ175" i="8"/>
  <c r="G159" i="9" s="1"/>
  <c r="AP175" i="8"/>
  <c r="F159" i="9" s="1"/>
  <c r="AA174" i="8"/>
  <c r="AJ174" i="8"/>
  <c r="AH174" i="8"/>
  <c r="AC174" i="8"/>
  <c r="AE174" i="8"/>
  <c r="AL174" i="8"/>
  <c r="B158" i="9" s="1"/>
  <c r="AB174" i="8"/>
  <c r="AI174" i="8"/>
  <c r="AG174" i="8"/>
  <c r="AF174" i="8"/>
  <c r="AD174" i="8"/>
  <c r="B177" i="8"/>
  <c r="C176" i="8"/>
  <c r="D176" i="8"/>
  <c r="E176" i="8"/>
  <c r="F176" i="8"/>
  <c r="G176" i="8"/>
  <c r="R176" i="8"/>
  <c r="H176" i="8"/>
  <c r="I176" i="8"/>
  <c r="J176" i="8"/>
  <c r="N176" i="8"/>
  <c r="AT175" i="8" l="1"/>
  <c r="J159" i="9" s="1"/>
  <c r="AS175" i="8"/>
  <c r="I159" i="9" s="1"/>
  <c r="AU176" i="8"/>
  <c r="K160" i="9"/>
  <c r="B178" i="8"/>
  <c r="E177" i="8"/>
  <c r="G177" i="8"/>
  <c r="I177" i="8"/>
  <c r="J177" i="8"/>
  <c r="N177" i="8"/>
  <c r="H177" i="8"/>
  <c r="R177" i="8"/>
  <c r="C177" i="8"/>
  <c r="F177" i="8"/>
  <c r="D177" i="8"/>
  <c r="O176" i="8"/>
  <c r="P176" i="8" s="1"/>
  <c r="Q176" i="8" s="1"/>
  <c r="AT176" i="8"/>
  <c r="J160" i="9" s="1"/>
  <c r="AO176" i="8"/>
  <c r="E160" i="9" s="1"/>
  <c r="AP176" i="8"/>
  <c r="F160" i="9" s="1"/>
  <c r="AR176" i="8"/>
  <c r="H160" i="9" s="1"/>
  <c r="AN176" i="8"/>
  <c r="D160" i="9" s="1"/>
  <c r="AK176" i="8"/>
  <c r="A160" i="9" s="1"/>
  <c r="AM176" i="8"/>
  <c r="C160" i="9" s="1"/>
  <c r="AQ176" i="8"/>
  <c r="G160" i="9" s="1"/>
  <c r="AF175" i="8"/>
  <c r="AH175" i="8"/>
  <c r="AC175" i="8"/>
  <c r="AG175" i="8"/>
  <c r="AE175" i="8"/>
  <c r="AJ175" i="8"/>
  <c r="AA175" i="8"/>
  <c r="AD175" i="8"/>
  <c r="AL175" i="8"/>
  <c r="B159" i="9" s="1"/>
  <c r="AI175" i="8"/>
  <c r="AB175" i="8"/>
  <c r="K176" i="8"/>
  <c r="L176" i="8" s="1"/>
  <c r="M176" i="8" s="1"/>
  <c r="AS176" i="8" l="1"/>
  <c r="I160" i="9" s="1"/>
  <c r="AU177" i="8"/>
  <c r="K161" i="9"/>
  <c r="O177" i="8"/>
  <c r="P177" i="8" s="1"/>
  <c r="Q177" i="8" s="1"/>
  <c r="K177" i="8"/>
  <c r="L177" i="8" s="1"/>
  <c r="M177" i="8" s="1"/>
  <c r="AA176" i="8"/>
  <c r="AG176" i="8"/>
  <c r="AJ176" i="8"/>
  <c r="AE176" i="8"/>
  <c r="AF176" i="8"/>
  <c r="AH176" i="8"/>
  <c r="AC176" i="8"/>
  <c r="AB176" i="8"/>
  <c r="AI176" i="8"/>
  <c r="AD176" i="8"/>
  <c r="AL176" i="8"/>
  <c r="B160" i="9" s="1"/>
  <c r="AO177" i="8"/>
  <c r="E161" i="9" s="1"/>
  <c r="AQ177" i="8"/>
  <c r="G161" i="9" s="1"/>
  <c r="AP177" i="8"/>
  <c r="F161" i="9" s="1"/>
  <c r="AK177" i="8"/>
  <c r="A161" i="9" s="1"/>
  <c r="AM177" i="8"/>
  <c r="C161" i="9" s="1"/>
  <c r="AN177" i="8"/>
  <c r="D161" i="9" s="1"/>
  <c r="AR177" i="8"/>
  <c r="H161" i="9" s="1"/>
  <c r="B179" i="8"/>
  <c r="G178" i="8"/>
  <c r="I178" i="8"/>
  <c r="N178" i="8"/>
  <c r="C178" i="8"/>
  <c r="D178" i="8"/>
  <c r="E178" i="8"/>
  <c r="F178" i="8"/>
  <c r="H178" i="8"/>
  <c r="J178" i="8"/>
  <c r="R178" i="8"/>
  <c r="AT177" i="8" l="1"/>
  <c r="J161" i="9" s="1"/>
  <c r="AS177" i="8"/>
  <c r="I161" i="9" s="1"/>
  <c r="AU178" i="8"/>
  <c r="K162" i="9"/>
  <c r="AR178" i="8"/>
  <c r="H162" i="9" s="1"/>
  <c r="AP178" i="8"/>
  <c r="F162" i="9" s="1"/>
  <c r="AQ178" i="8"/>
  <c r="G162" i="9" s="1"/>
  <c r="AN178" i="8"/>
  <c r="D162" i="9" s="1"/>
  <c r="AM178" i="8"/>
  <c r="C162" i="9" s="1"/>
  <c r="AO178" i="8"/>
  <c r="E162" i="9" s="1"/>
  <c r="AK178" i="8"/>
  <c r="A162" i="9" s="1"/>
  <c r="O178" i="8"/>
  <c r="P178" i="8" s="1"/>
  <c r="Q178" i="8" s="1"/>
  <c r="B180" i="8"/>
  <c r="D179" i="8"/>
  <c r="E179" i="8"/>
  <c r="F179" i="8"/>
  <c r="G179" i="8"/>
  <c r="R179" i="8"/>
  <c r="N179" i="8"/>
  <c r="H179" i="8"/>
  <c r="C179" i="8"/>
  <c r="I179" i="8"/>
  <c r="J179" i="8"/>
  <c r="AG177" i="8"/>
  <c r="AH177" i="8"/>
  <c r="AA177" i="8"/>
  <c r="AB177" i="8"/>
  <c r="AD177" i="8"/>
  <c r="AE177" i="8"/>
  <c r="AJ177" i="8"/>
  <c r="AI177" i="8"/>
  <c r="AF177" i="8"/>
  <c r="AL177" i="8"/>
  <c r="B161" i="9" s="1"/>
  <c r="AC177" i="8"/>
  <c r="K178" i="8"/>
  <c r="L178" i="8" s="1"/>
  <c r="M178" i="8" s="1"/>
  <c r="AS178" i="8"/>
  <c r="I162" i="9" s="1"/>
  <c r="AT178" i="8" l="1"/>
  <c r="J162" i="9" s="1"/>
  <c r="AU179" i="8"/>
  <c r="K163" i="9"/>
  <c r="AK179" i="8"/>
  <c r="A163" i="9" s="1"/>
  <c r="AM179" i="8"/>
  <c r="C163" i="9" s="1"/>
  <c r="AO179" i="8"/>
  <c r="E163" i="9" s="1"/>
  <c r="AN179" i="8"/>
  <c r="D163" i="9" s="1"/>
  <c r="AQ179" i="8"/>
  <c r="G163" i="9" s="1"/>
  <c r="AP179" i="8"/>
  <c r="F163" i="9" s="1"/>
  <c r="AR179" i="8"/>
  <c r="H163" i="9" s="1"/>
  <c r="B181" i="8"/>
  <c r="C180" i="8"/>
  <c r="E180" i="8"/>
  <c r="N180" i="8"/>
  <c r="R180" i="8"/>
  <c r="D180" i="8"/>
  <c r="F180" i="8"/>
  <c r="G180" i="8"/>
  <c r="H180" i="8"/>
  <c r="I180" i="8"/>
  <c r="J180" i="8"/>
  <c r="AG178" i="8"/>
  <c r="AE178" i="8"/>
  <c r="AH178" i="8"/>
  <c r="AJ178" i="8"/>
  <c r="AB178" i="8"/>
  <c r="AF178" i="8"/>
  <c r="AC178" i="8"/>
  <c r="AI178" i="8"/>
  <c r="AL178" i="8"/>
  <c r="B162" i="9" s="1"/>
  <c r="AD178" i="8"/>
  <c r="AA178" i="8"/>
  <c r="K179" i="8"/>
  <c r="L179" i="8" s="1"/>
  <c r="M179" i="8" s="1"/>
  <c r="O179" i="8"/>
  <c r="P179" i="8" s="1"/>
  <c r="Q179" i="8" s="1"/>
  <c r="AT179" i="8"/>
  <c r="J163" i="9" s="1"/>
  <c r="AS179" i="8" l="1"/>
  <c r="I163" i="9" s="1"/>
  <c r="AU180" i="8"/>
  <c r="K164" i="9"/>
  <c r="B182" i="8"/>
  <c r="H181" i="8"/>
  <c r="J181" i="8"/>
  <c r="C181" i="8"/>
  <c r="D181" i="8"/>
  <c r="E181" i="8"/>
  <c r="N181" i="8"/>
  <c r="G181" i="8"/>
  <c r="I181" i="8"/>
  <c r="R181" i="8"/>
  <c r="F181" i="8"/>
  <c r="O180" i="8"/>
  <c r="P180" i="8" s="1"/>
  <c r="Q180" i="8" s="1"/>
  <c r="AK180" i="8"/>
  <c r="A164" i="9" s="1"/>
  <c r="AQ180" i="8"/>
  <c r="G164" i="9" s="1"/>
  <c r="AP180" i="8"/>
  <c r="F164" i="9" s="1"/>
  <c r="AO180" i="8"/>
  <c r="E164" i="9" s="1"/>
  <c r="AN180" i="8"/>
  <c r="D164" i="9" s="1"/>
  <c r="AR180" i="8"/>
  <c r="H164" i="9" s="1"/>
  <c r="AM180" i="8"/>
  <c r="C164" i="9" s="1"/>
  <c r="K180" i="8"/>
  <c r="L180" i="8" s="1"/>
  <c r="M180" i="8" s="1"/>
  <c r="AS180" i="8"/>
  <c r="I164" i="9" s="1"/>
  <c r="AA179" i="8"/>
  <c r="AF179" i="8"/>
  <c r="AL179" i="8"/>
  <c r="B163" i="9" s="1"/>
  <c r="AB179" i="8"/>
  <c r="AI179" i="8"/>
  <c r="AE179" i="8"/>
  <c r="AG179" i="8"/>
  <c r="AH179" i="8"/>
  <c r="AJ179" i="8"/>
  <c r="AC179" i="8"/>
  <c r="AD179" i="8"/>
  <c r="AT180" i="8" l="1"/>
  <c r="J164" i="9" s="1"/>
  <c r="AU181" i="8"/>
  <c r="K165" i="9"/>
  <c r="O181" i="8"/>
  <c r="P181" i="8" s="1"/>
  <c r="Q181" i="8" s="1"/>
  <c r="AD180" i="8"/>
  <c r="AJ180" i="8"/>
  <c r="AF180" i="8"/>
  <c r="AG180" i="8"/>
  <c r="AA180" i="8"/>
  <c r="AI180" i="8"/>
  <c r="AB180" i="8"/>
  <c r="AC180" i="8"/>
  <c r="AL180" i="8"/>
  <c r="B164" i="9" s="1"/>
  <c r="AE180" i="8"/>
  <c r="AH180" i="8"/>
  <c r="AM181" i="8"/>
  <c r="C165" i="9" s="1"/>
  <c r="AQ181" i="8"/>
  <c r="G165" i="9" s="1"/>
  <c r="AR181" i="8"/>
  <c r="H165" i="9" s="1"/>
  <c r="AP181" i="8"/>
  <c r="F165" i="9" s="1"/>
  <c r="AO181" i="8"/>
  <c r="E165" i="9" s="1"/>
  <c r="AK181" i="8"/>
  <c r="A165" i="9" s="1"/>
  <c r="AN181" i="8"/>
  <c r="D165" i="9" s="1"/>
  <c r="K181" i="8"/>
  <c r="L181" i="8" s="1"/>
  <c r="M181" i="8" s="1"/>
  <c r="AS181" i="8"/>
  <c r="I165" i="9" s="1"/>
  <c r="B183" i="8"/>
  <c r="I182" i="8"/>
  <c r="N182" i="8"/>
  <c r="J182" i="8"/>
  <c r="R182" i="8"/>
  <c r="F182" i="8"/>
  <c r="G182" i="8"/>
  <c r="H182" i="8"/>
  <c r="E182" i="8"/>
  <c r="C182" i="8"/>
  <c r="D182" i="8"/>
  <c r="AT181" i="8" l="1"/>
  <c r="J165" i="9" s="1"/>
  <c r="AU182" i="8"/>
  <c r="K166" i="9"/>
  <c r="K182" i="8"/>
  <c r="L182" i="8" s="1"/>
  <c r="M182" i="8" s="1"/>
  <c r="O182" i="8"/>
  <c r="P182" i="8" s="1"/>
  <c r="Q182" i="8" s="1"/>
  <c r="B184" i="8"/>
  <c r="D183" i="8"/>
  <c r="F183" i="8"/>
  <c r="N183" i="8"/>
  <c r="C183" i="8"/>
  <c r="E183" i="8"/>
  <c r="G183" i="8"/>
  <c r="I183" i="8"/>
  <c r="J183" i="8"/>
  <c r="R183" i="8"/>
  <c r="H183" i="8"/>
  <c r="AB181" i="8"/>
  <c r="AF181" i="8"/>
  <c r="AG181" i="8"/>
  <c r="AE181" i="8"/>
  <c r="AC181" i="8"/>
  <c r="AJ181" i="8"/>
  <c r="AA181" i="8"/>
  <c r="AH181" i="8"/>
  <c r="AL181" i="8"/>
  <c r="B165" i="9" s="1"/>
  <c r="AD181" i="8"/>
  <c r="AI181" i="8"/>
  <c r="AM182" i="8"/>
  <c r="C166" i="9" s="1"/>
  <c r="AN182" i="8"/>
  <c r="D166" i="9" s="1"/>
  <c r="AK182" i="8"/>
  <c r="A166" i="9" s="1"/>
  <c r="AQ182" i="8"/>
  <c r="G166" i="9" s="1"/>
  <c r="AR182" i="8"/>
  <c r="H166" i="9" s="1"/>
  <c r="AP182" i="8"/>
  <c r="F166" i="9" s="1"/>
  <c r="AO182" i="8"/>
  <c r="E166" i="9" s="1"/>
  <c r="AT182" i="8" l="1"/>
  <c r="J166" i="9" s="1"/>
  <c r="AS182" i="8"/>
  <c r="I166" i="9" s="1"/>
  <c r="AU183" i="8"/>
  <c r="K167" i="9"/>
  <c r="K183" i="8"/>
  <c r="L183" i="8" s="1"/>
  <c r="M183" i="8" s="1"/>
  <c r="AS183" i="8"/>
  <c r="I167" i="9" s="1"/>
  <c r="AO183" i="8"/>
  <c r="E167" i="9" s="1"/>
  <c r="AN183" i="8"/>
  <c r="D167" i="9" s="1"/>
  <c r="AM183" i="8"/>
  <c r="C167" i="9" s="1"/>
  <c r="AQ183" i="8"/>
  <c r="G167" i="9" s="1"/>
  <c r="AK183" i="8"/>
  <c r="A167" i="9" s="1"/>
  <c r="AP183" i="8"/>
  <c r="F167" i="9" s="1"/>
  <c r="AR183" i="8"/>
  <c r="H167" i="9" s="1"/>
  <c r="O183" i="8"/>
  <c r="P183" i="8" s="1"/>
  <c r="Q183" i="8" s="1"/>
  <c r="B185" i="8"/>
  <c r="I184" i="8"/>
  <c r="R184" i="8"/>
  <c r="G184" i="8"/>
  <c r="H184" i="8"/>
  <c r="J184" i="8"/>
  <c r="N184" i="8"/>
  <c r="F184" i="8"/>
  <c r="C184" i="8"/>
  <c r="D184" i="8"/>
  <c r="E184" i="8"/>
  <c r="AH182" i="8"/>
  <c r="AI182" i="8"/>
  <c r="AG182" i="8"/>
  <c r="AF182" i="8"/>
  <c r="AB182" i="8"/>
  <c r="AC182" i="8"/>
  <c r="AJ182" i="8"/>
  <c r="AE182" i="8"/>
  <c r="AA182" i="8"/>
  <c r="AL182" i="8"/>
  <c r="B166" i="9" s="1"/>
  <c r="AD182" i="8"/>
  <c r="AT183" i="8" l="1"/>
  <c r="J167" i="9" s="1"/>
  <c r="AU184" i="8"/>
  <c r="K168" i="9"/>
  <c r="B186" i="8"/>
  <c r="C185" i="8"/>
  <c r="E185" i="8"/>
  <c r="F185" i="8"/>
  <c r="G185" i="8"/>
  <c r="N185" i="8"/>
  <c r="H185" i="8"/>
  <c r="D185" i="8"/>
  <c r="I185" i="8"/>
  <c r="J185" i="8"/>
  <c r="R185" i="8"/>
  <c r="AO184" i="8"/>
  <c r="E168" i="9" s="1"/>
  <c r="AK184" i="8"/>
  <c r="A168" i="9" s="1"/>
  <c r="AM184" i="8"/>
  <c r="C168" i="9" s="1"/>
  <c r="AN184" i="8"/>
  <c r="D168" i="9" s="1"/>
  <c r="AP184" i="8"/>
  <c r="F168" i="9" s="1"/>
  <c r="AQ184" i="8"/>
  <c r="G168" i="9" s="1"/>
  <c r="AR184" i="8"/>
  <c r="H168" i="9" s="1"/>
  <c r="AB183" i="8"/>
  <c r="AC183" i="8"/>
  <c r="AF183" i="8"/>
  <c r="AI183" i="8"/>
  <c r="AA183" i="8"/>
  <c r="AL183" i="8"/>
  <c r="B167" i="9" s="1"/>
  <c r="AE183" i="8"/>
  <c r="AJ183" i="8"/>
  <c r="AH183" i="8"/>
  <c r="AG183" i="8"/>
  <c r="AD183" i="8"/>
  <c r="O184" i="8"/>
  <c r="P184" i="8" s="1"/>
  <c r="Q184" i="8" s="1"/>
  <c r="AT184" i="8"/>
  <c r="J168" i="9" s="1"/>
  <c r="K184" i="8"/>
  <c r="L184" i="8" s="1"/>
  <c r="M184" i="8" s="1"/>
  <c r="AS184" i="8"/>
  <c r="I168" i="9" s="1"/>
  <c r="AU185" i="8" l="1"/>
  <c r="K169" i="9"/>
  <c r="O185" i="8"/>
  <c r="P185" i="8" s="1"/>
  <c r="Q185" i="8" s="1"/>
  <c r="AT185" i="8"/>
  <c r="J169" i="9" s="1"/>
  <c r="AE184" i="8"/>
  <c r="AA184" i="8"/>
  <c r="AH184" i="8"/>
  <c r="AG184" i="8"/>
  <c r="AI184" i="8"/>
  <c r="AJ184" i="8"/>
  <c r="AD184" i="8"/>
  <c r="AL184" i="8"/>
  <c r="B168" i="9" s="1"/>
  <c r="AB184" i="8"/>
  <c r="AF184" i="8"/>
  <c r="AC184" i="8"/>
  <c r="K185" i="8"/>
  <c r="L185" i="8" s="1"/>
  <c r="M185" i="8" s="1"/>
  <c r="AS185" i="8"/>
  <c r="I169" i="9" s="1"/>
  <c r="AM185" i="8"/>
  <c r="C169" i="9" s="1"/>
  <c r="AP185" i="8"/>
  <c r="F169" i="9" s="1"/>
  <c r="AK185" i="8"/>
  <c r="A169" i="9" s="1"/>
  <c r="AN185" i="8"/>
  <c r="D169" i="9" s="1"/>
  <c r="AO185" i="8"/>
  <c r="E169" i="9" s="1"/>
  <c r="AQ185" i="8"/>
  <c r="G169" i="9" s="1"/>
  <c r="AR185" i="8"/>
  <c r="H169" i="9" s="1"/>
  <c r="B187" i="8"/>
  <c r="E186" i="8"/>
  <c r="G186" i="8"/>
  <c r="F186" i="8"/>
  <c r="H186" i="8"/>
  <c r="I186" i="8"/>
  <c r="J186" i="8"/>
  <c r="N186" i="8"/>
  <c r="C186" i="8"/>
  <c r="D186" i="8"/>
  <c r="R186" i="8"/>
  <c r="AU186" i="8" l="1"/>
  <c r="K170" i="9"/>
  <c r="AH185" i="8"/>
  <c r="AF185" i="8"/>
  <c r="AG185" i="8"/>
  <c r="AL185" i="8"/>
  <c r="B169" i="9" s="1"/>
  <c r="AD185" i="8"/>
  <c r="AA185" i="8"/>
  <c r="AE185" i="8"/>
  <c r="AB185" i="8"/>
  <c r="AJ185" i="8"/>
  <c r="AI185" i="8"/>
  <c r="AC185" i="8"/>
  <c r="B188" i="8"/>
  <c r="N187" i="8"/>
  <c r="I187" i="8"/>
  <c r="R187" i="8"/>
  <c r="F187" i="8"/>
  <c r="G187" i="8"/>
  <c r="H187" i="8"/>
  <c r="J187" i="8"/>
  <c r="C187" i="8"/>
  <c r="D187" i="8"/>
  <c r="E187" i="8"/>
  <c r="AO186" i="8"/>
  <c r="E170" i="9" s="1"/>
  <c r="AP186" i="8"/>
  <c r="F170" i="9" s="1"/>
  <c r="AK186" i="8"/>
  <c r="A170" i="9" s="1"/>
  <c r="AN186" i="8"/>
  <c r="D170" i="9" s="1"/>
  <c r="AM186" i="8"/>
  <c r="C170" i="9" s="1"/>
  <c r="AR186" i="8"/>
  <c r="H170" i="9" s="1"/>
  <c r="AQ186" i="8"/>
  <c r="G170" i="9" s="1"/>
  <c r="O186" i="8"/>
  <c r="P186" i="8" s="1"/>
  <c r="Q186" i="8" s="1"/>
  <c r="K186" i="8"/>
  <c r="L186" i="8" s="1"/>
  <c r="M186" i="8" s="1"/>
  <c r="AT186" i="8" l="1"/>
  <c r="J170" i="9" s="1"/>
  <c r="AS186" i="8"/>
  <c r="I170" i="9" s="1"/>
  <c r="AU187" i="8"/>
  <c r="K171" i="9"/>
  <c r="B189" i="8"/>
  <c r="N188" i="8"/>
  <c r="D188" i="8"/>
  <c r="G188" i="8"/>
  <c r="E188" i="8"/>
  <c r="F188" i="8"/>
  <c r="I188" i="8"/>
  <c r="J188" i="8"/>
  <c r="R188" i="8"/>
  <c r="C188" i="8"/>
  <c r="H188" i="8"/>
  <c r="K187" i="8"/>
  <c r="L187" i="8" s="1"/>
  <c r="M187" i="8" s="1"/>
  <c r="O187" i="8"/>
  <c r="P187" i="8" s="1"/>
  <c r="Q187" i="8" s="1"/>
  <c r="AT187" i="8"/>
  <c r="J171" i="9" s="1"/>
  <c r="AL186" i="8"/>
  <c r="B170" i="9" s="1"/>
  <c r="AE186" i="8"/>
  <c r="AH186" i="8"/>
  <c r="AI186" i="8"/>
  <c r="AG186" i="8"/>
  <c r="AD186" i="8"/>
  <c r="AA186" i="8"/>
  <c r="AB186" i="8"/>
  <c r="AJ186" i="8"/>
  <c r="AC186" i="8"/>
  <c r="AF186" i="8"/>
  <c r="AR187" i="8"/>
  <c r="H171" i="9" s="1"/>
  <c r="AQ187" i="8"/>
  <c r="G171" i="9" s="1"/>
  <c r="AO187" i="8"/>
  <c r="E171" i="9" s="1"/>
  <c r="AP187" i="8"/>
  <c r="F171" i="9" s="1"/>
  <c r="AN187" i="8"/>
  <c r="D171" i="9" s="1"/>
  <c r="AM187" i="8"/>
  <c r="C171" i="9" s="1"/>
  <c r="AK187" i="8"/>
  <c r="A171" i="9" s="1"/>
  <c r="AS187" i="8" l="1"/>
  <c r="I171" i="9" s="1"/>
  <c r="AU188" i="8"/>
  <c r="K172" i="9"/>
  <c r="AD187" i="8"/>
  <c r="AC187" i="8"/>
  <c r="AI187" i="8"/>
  <c r="AF187" i="8"/>
  <c r="AE187" i="8"/>
  <c r="AL187" i="8"/>
  <c r="B171" i="9" s="1"/>
  <c r="AB187" i="8"/>
  <c r="AJ187" i="8"/>
  <c r="AA187" i="8"/>
  <c r="AH187" i="8"/>
  <c r="AG187" i="8"/>
  <c r="AK188" i="8"/>
  <c r="A172" i="9" s="1"/>
  <c r="AM188" i="8"/>
  <c r="C172" i="9" s="1"/>
  <c r="AQ188" i="8"/>
  <c r="G172" i="9" s="1"/>
  <c r="AO188" i="8"/>
  <c r="E172" i="9" s="1"/>
  <c r="AP188" i="8"/>
  <c r="F172" i="9" s="1"/>
  <c r="AN188" i="8"/>
  <c r="D172" i="9" s="1"/>
  <c r="AR188" i="8"/>
  <c r="H172" i="9" s="1"/>
  <c r="K188" i="8"/>
  <c r="L188" i="8" s="1"/>
  <c r="M188" i="8" s="1"/>
  <c r="O188" i="8"/>
  <c r="P188" i="8" s="1"/>
  <c r="Q188" i="8" s="1"/>
  <c r="AT188" i="8"/>
  <c r="J172" i="9" s="1"/>
  <c r="B190" i="8"/>
  <c r="D189" i="8"/>
  <c r="N189" i="8"/>
  <c r="F189" i="8"/>
  <c r="J189" i="8"/>
  <c r="R189" i="8"/>
  <c r="I189" i="8"/>
  <c r="C189" i="8"/>
  <c r="E189" i="8"/>
  <c r="G189" i="8"/>
  <c r="H189" i="8"/>
  <c r="AS188" i="8" l="1"/>
  <c r="I172" i="9" s="1"/>
  <c r="AU189" i="8"/>
  <c r="K173" i="9"/>
  <c r="K189" i="8"/>
  <c r="L189" i="8" s="1"/>
  <c r="M189" i="8" s="1"/>
  <c r="AS189" i="8" s="1"/>
  <c r="I173" i="9" s="1"/>
  <c r="AG188" i="8"/>
  <c r="AE188" i="8"/>
  <c r="AH188" i="8"/>
  <c r="AL188" i="8"/>
  <c r="B172" i="9" s="1"/>
  <c r="AF188" i="8"/>
  <c r="AI188" i="8"/>
  <c r="AJ188" i="8"/>
  <c r="AC188" i="8"/>
  <c r="AB188" i="8"/>
  <c r="AD188" i="8"/>
  <c r="AA188" i="8"/>
  <c r="B191" i="8"/>
  <c r="I190" i="8"/>
  <c r="R190" i="8"/>
  <c r="C190" i="8"/>
  <c r="D190" i="8"/>
  <c r="E190" i="8"/>
  <c r="F190" i="8"/>
  <c r="G190" i="8"/>
  <c r="J190" i="8"/>
  <c r="H190" i="8"/>
  <c r="N190" i="8"/>
  <c r="O189" i="8"/>
  <c r="P189" i="8" s="1"/>
  <c r="Q189" i="8" s="1"/>
  <c r="AT189" i="8"/>
  <c r="J173" i="9" s="1"/>
  <c r="AP189" i="8"/>
  <c r="F173" i="9" s="1"/>
  <c r="AM189" i="8"/>
  <c r="C173" i="9" s="1"/>
  <c r="AN189" i="8"/>
  <c r="D173" i="9" s="1"/>
  <c r="AQ189" i="8"/>
  <c r="G173" i="9" s="1"/>
  <c r="AR189" i="8"/>
  <c r="H173" i="9" s="1"/>
  <c r="AO189" i="8"/>
  <c r="E173" i="9" s="1"/>
  <c r="AK189" i="8"/>
  <c r="A173" i="9" s="1"/>
  <c r="AU190" i="8" l="1"/>
  <c r="K174" i="9"/>
  <c r="B192" i="8"/>
  <c r="H191" i="8"/>
  <c r="R191" i="8"/>
  <c r="I191" i="8"/>
  <c r="J191" i="8"/>
  <c r="N191" i="8"/>
  <c r="G191" i="8"/>
  <c r="C191" i="8"/>
  <c r="D191" i="8"/>
  <c r="E191" i="8"/>
  <c r="F191" i="8"/>
  <c r="K190" i="8"/>
  <c r="L190" i="8" s="1"/>
  <c r="M190" i="8" s="1"/>
  <c r="AJ189" i="8"/>
  <c r="AG189" i="8"/>
  <c r="AC189" i="8"/>
  <c r="AE189" i="8"/>
  <c r="AH189" i="8"/>
  <c r="AD189" i="8"/>
  <c r="AL189" i="8"/>
  <c r="B173" i="9" s="1"/>
  <c r="AA189" i="8"/>
  <c r="AI189" i="8"/>
  <c r="AB189" i="8"/>
  <c r="AF189" i="8"/>
  <c r="O190" i="8"/>
  <c r="P190" i="8" s="1"/>
  <c r="Q190" i="8" s="1"/>
  <c r="AR190" i="8"/>
  <c r="H174" i="9" s="1"/>
  <c r="AQ190" i="8"/>
  <c r="G174" i="9" s="1"/>
  <c r="AP190" i="8"/>
  <c r="F174" i="9" s="1"/>
  <c r="AK190" i="8"/>
  <c r="A174" i="9" s="1"/>
  <c r="AM190" i="8"/>
  <c r="C174" i="9" s="1"/>
  <c r="AN190" i="8"/>
  <c r="D174" i="9" s="1"/>
  <c r="AO190" i="8"/>
  <c r="E174" i="9" s="1"/>
  <c r="AT190" i="8" l="1"/>
  <c r="J174" i="9" s="1"/>
  <c r="AS190" i="8"/>
  <c r="I174" i="9" s="1"/>
  <c r="AU191" i="8"/>
  <c r="K175" i="9"/>
  <c r="O191" i="8"/>
  <c r="P191" i="8" s="1"/>
  <c r="Q191" i="8" s="1"/>
  <c r="AP191" i="8"/>
  <c r="F175" i="9" s="1"/>
  <c r="AK191" i="8"/>
  <c r="A175" i="9" s="1"/>
  <c r="AN191" i="8"/>
  <c r="D175" i="9" s="1"/>
  <c r="AO191" i="8"/>
  <c r="E175" i="9" s="1"/>
  <c r="AM191" i="8"/>
  <c r="C175" i="9" s="1"/>
  <c r="AQ191" i="8"/>
  <c r="G175" i="9" s="1"/>
  <c r="AR191" i="8"/>
  <c r="H175" i="9" s="1"/>
  <c r="K191" i="8"/>
  <c r="L191" i="8" s="1"/>
  <c r="M191" i="8" s="1"/>
  <c r="AS191" i="8"/>
  <c r="I175" i="9" s="1"/>
  <c r="AI190" i="8"/>
  <c r="AE190" i="8"/>
  <c r="AH190" i="8"/>
  <c r="AA190" i="8"/>
  <c r="AJ190" i="8"/>
  <c r="AF190" i="8"/>
  <c r="AG190" i="8"/>
  <c r="AL190" i="8"/>
  <c r="B174" i="9" s="1"/>
  <c r="AB190" i="8"/>
  <c r="AC190" i="8"/>
  <c r="AD190" i="8"/>
  <c r="B193" i="8"/>
  <c r="E192" i="8"/>
  <c r="G192" i="8"/>
  <c r="H192" i="8"/>
  <c r="I192" i="8"/>
  <c r="J192" i="8"/>
  <c r="R192" i="8"/>
  <c r="C192" i="8"/>
  <c r="D192" i="8"/>
  <c r="F192" i="8"/>
  <c r="N192" i="8"/>
  <c r="AT191" i="8" l="1"/>
  <c r="J175" i="9" s="1"/>
  <c r="AU192" i="8"/>
  <c r="K176" i="9"/>
  <c r="B194" i="8"/>
  <c r="J193" i="8"/>
  <c r="F193" i="8"/>
  <c r="G193" i="8"/>
  <c r="H193" i="8"/>
  <c r="I193" i="8"/>
  <c r="N193" i="8"/>
  <c r="E193" i="8"/>
  <c r="C193" i="8"/>
  <c r="D193" i="8"/>
  <c r="R193" i="8"/>
  <c r="O192" i="8"/>
  <c r="P192" i="8" s="1"/>
  <c r="Q192" i="8" s="1"/>
  <c r="K192" i="8"/>
  <c r="L192" i="8" s="1"/>
  <c r="M192" i="8" s="1"/>
  <c r="AS192" i="8"/>
  <c r="I176" i="9" s="1"/>
  <c r="AL191" i="8"/>
  <c r="B175" i="9" s="1"/>
  <c r="AA191" i="8"/>
  <c r="AJ191" i="8"/>
  <c r="AD191" i="8"/>
  <c r="AG191" i="8"/>
  <c r="AB191" i="8"/>
  <c r="AF191" i="8"/>
  <c r="AI191" i="8"/>
  <c r="AE191" i="8"/>
  <c r="AH191" i="8"/>
  <c r="AC191" i="8"/>
  <c r="AK192" i="8"/>
  <c r="A176" i="9" s="1"/>
  <c r="AQ192" i="8"/>
  <c r="G176" i="9" s="1"/>
  <c r="AR192" i="8"/>
  <c r="H176" i="9" s="1"/>
  <c r="AN192" i="8"/>
  <c r="D176" i="9" s="1"/>
  <c r="AP192" i="8"/>
  <c r="F176" i="9" s="1"/>
  <c r="AO192" i="8"/>
  <c r="E176" i="9" s="1"/>
  <c r="AM192" i="8"/>
  <c r="C176" i="9" s="1"/>
  <c r="AT192" i="8" l="1"/>
  <c r="J176" i="9" s="1"/>
  <c r="AU193" i="8"/>
  <c r="K177" i="9"/>
  <c r="AE192" i="8"/>
  <c r="AC192" i="8"/>
  <c r="AJ192" i="8"/>
  <c r="AG192" i="8"/>
  <c r="AD192" i="8"/>
  <c r="AH192" i="8"/>
  <c r="AI192" i="8"/>
  <c r="AA192" i="8"/>
  <c r="AL192" i="8"/>
  <c r="B176" i="9" s="1"/>
  <c r="AF192" i="8"/>
  <c r="AB192" i="8"/>
  <c r="AM193" i="8"/>
  <c r="C177" i="9" s="1"/>
  <c r="AN193" i="8"/>
  <c r="D177" i="9" s="1"/>
  <c r="AO193" i="8"/>
  <c r="E177" i="9" s="1"/>
  <c r="AQ193" i="8"/>
  <c r="G177" i="9" s="1"/>
  <c r="AR193" i="8"/>
  <c r="H177" i="9" s="1"/>
  <c r="AP193" i="8"/>
  <c r="F177" i="9" s="1"/>
  <c r="AK193" i="8"/>
  <c r="A177" i="9" s="1"/>
  <c r="O193" i="8"/>
  <c r="P193" i="8" s="1"/>
  <c r="Q193" i="8" s="1"/>
  <c r="K193" i="8"/>
  <c r="L193" i="8" s="1"/>
  <c r="M193" i="8" s="1"/>
  <c r="B195" i="8"/>
  <c r="C194" i="8"/>
  <c r="J194" i="8"/>
  <c r="R194" i="8"/>
  <c r="N194" i="8"/>
  <c r="D194" i="8"/>
  <c r="F194" i="8"/>
  <c r="E194" i="8"/>
  <c r="G194" i="8"/>
  <c r="H194" i="8"/>
  <c r="I194" i="8"/>
  <c r="AT193" i="8" l="1"/>
  <c r="J177" i="9" s="1"/>
  <c r="AS193" i="8"/>
  <c r="I177" i="9" s="1"/>
  <c r="AU194" i="8"/>
  <c r="K178" i="9"/>
  <c r="O194" i="8"/>
  <c r="P194" i="8" s="1"/>
  <c r="Q194" i="8" s="1"/>
  <c r="K194" i="8"/>
  <c r="L194" i="8" s="1"/>
  <c r="M194" i="8" s="1"/>
  <c r="AS194" i="8"/>
  <c r="I178" i="9" s="1"/>
  <c r="B196" i="8"/>
  <c r="F195" i="8"/>
  <c r="H195" i="8"/>
  <c r="D195" i="8"/>
  <c r="E195" i="8"/>
  <c r="G195" i="8"/>
  <c r="I195" i="8"/>
  <c r="C195" i="8"/>
  <c r="J195" i="8"/>
  <c r="R195" i="8"/>
  <c r="N195" i="8"/>
  <c r="AE193" i="8"/>
  <c r="AB193" i="8"/>
  <c r="AA193" i="8"/>
  <c r="AF193" i="8"/>
  <c r="AG193" i="8"/>
  <c r="AH193" i="8"/>
  <c r="AC193" i="8"/>
  <c r="AI193" i="8"/>
  <c r="AD193" i="8"/>
  <c r="AL193" i="8"/>
  <c r="B177" i="9" s="1"/>
  <c r="AJ193" i="8"/>
  <c r="AM194" i="8"/>
  <c r="C178" i="9" s="1"/>
  <c r="AN194" i="8"/>
  <c r="D178" i="9" s="1"/>
  <c r="AQ194" i="8"/>
  <c r="G178" i="9" s="1"/>
  <c r="AR194" i="8"/>
  <c r="H178" i="9" s="1"/>
  <c r="AO194" i="8"/>
  <c r="E178" i="9" s="1"/>
  <c r="AP194" i="8"/>
  <c r="F178" i="9" s="1"/>
  <c r="AK194" i="8"/>
  <c r="A178" i="9" s="1"/>
  <c r="AT194" i="8" l="1"/>
  <c r="J178" i="9" s="1"/>
  <c r="AU195" i="8"/>
  <c r="K179" i="9"/>
  <c r="AQ195" i="8"/>
  <c r="G179" i="9" s="1"/>
  <c r="AP195" i="8"/>
  <c r="F179" i="9" s="1"/>
  <c r="AN195" i="8"/>
  <c r="D179" i="9" s="1"/>
  <c r="AM195" i="8"/>
  <c r="C179" i="9" s="1"/>
  <c r="AO195" i="8"/>
  <c r="E179" i="9" s="1"/>
  <c r="AK195" i="8"/>
  <c r="A179" i="9" s="1"/>
  <c r="AR195" i="8"/>
  <c r="H179" i="9" s="1"/>
  <c r="B197" i="8"/>
  <c r="R196" i="8"/>
  <c r="C196" i="8"/>
  <c r="F196" i="8"/>
  <c r="N196" i="8"/>
  <c r="G196" i="8"/>
  <c r="I196" i="8"/>
  <c r="D196" i="8"/>
  <c r="E196" i="8"/>
  <c r="H196" i="8"/>
  <c r="J196" i="8"/>
  <c r="K195" i="8"/>
  <c r="L195" i="8" s="1"/>
  <c r="M195" i="8" s="1"/>
  <c r="AL194" i="8"/>
  <c r="B178" i="9" s="1"/>
  <c r="AH194" i="8"/>
  <c r="AD194" i="8"/>
  <c r="AF194" i="8"/>
  <c r="AI194" i="8"/>
  <c r="AJ194" i="8"/>
  <c r="AG194" i="8"/>
  <c r="AB194" i="8"/>
  <c r="AE194" i="8"/>
  <c r="AC194" i="8"/>
  <c r="AA194" i="8"/>
  <c r="O195" i="8"/>
  <c r="P195" i="8" s="1"/>
  <c r="Q195" i="8" s="1"/>
  <c r="AT195" i="8"/>
  <c r="J179" i="9" s="1"/>
  <c r="AS195" i="8" l="1"/>
  <c r="I179" i="9" s="1"/>
  <c r="AU196" i="8"/>
  <c r="K180" i="9"/>
  <c r="AP196" i="8"/>
  <c r="F180" i="9" s="1"/>
  <c r="AN196" i="8"/>
  <c r="D180" i="9" s="1"/>
  <c r="AK196" i="8"/>
  <c r="A180" i="9" s="1"/>
  <c r="AM196" i="8"/>
  <c r="C180" i="9" s="1"/>
  <c r="AQ196" i="8"/>
  <c r="G180" i="9" s="1"/>
  <c r="AO196" i="8"/>
  <c r="E180" i="9" s="1"/>
  <c r="AR196" i="8"/>
  <c r="H180" i="9" s="1"/>
  <c r="K196" i="8"/>
  <c r="L196" i="8" s="1"/>
  <c r="M196" i="8" s="1"/>
  <c r="AS196" i="8"/>
  <c r="I180" i="9" s="1"/>
  <c r="O196" i="8"/>
  <c r="P196" i="8" s="1"/>
  <c r="Q196" i="8" s="1"/>
  <c r="B198" i="8"/>
  <c r="D197" i="8"/>
  <c r="N197" i="8"/>
  <c r="C197" i="8"/>
  <c r="E197" i="8"/>
  <c r="G197" i="8"/>
  <c r="F197" i="8"/>
  <c r="I197" i="8"/>
  <c r="J197" i="8"/>
  <c r="R197" i="8"/>
  <c r="H197" i="8"/>
  <c r="AG195" i="8"/>
  <c r="AI195" i="8"/>
  <c r="AC195" i="8"/>
  <c r="AH195" i="8"/>
  <c r="AE195" i="8"/>
  <c r="AL195" i="8"/>
  <c r="B179" i="9" s="1"/>
  <c r="AA195" i="8"/>
  <c r="AJ195" i="8"/>
  <c r="AF195" i="8"/>
  <c r="AB195" i="8"/>
  <c r="AD195" i="8"/>
  <c r="AT196" i="8" l="1"/>
  <c r="J180" i="9" s="1"/>
  <c r="AU197" i="8"/>
  <c r="K181" i="9"/>
  <c r="O197" i="8"/>
  <c r="P197" i="8" s="1"/>
  <c r="Q197" i="8" s="1"/>
  <c r="AT197" i="8"/>
  <c r="J181" i="9" s="1"/>
  <c r="B199" i="8"/>
  <c r="G198" i="8"/>
  <c r="I198" i="8"/>
  <c r="R198" i="8"/>
  <c r="AU198" i="8" s="1"/>
  <c r="N198" i="8"/>
  <c r="C198" i="8"/>
  <c r="J198" i="8"/>
  <c r="D198" i="8"/>
  <c r="E198" i="8"/>
  <c r="F198" i="8"/>
  <c r="H198" i="8"/>
  <c r="K197" i="8"/>
  <c r="L197" i="8" s="1"/>
  <c r="M197" i="8" s="1"/>
  <c r="AS197" i="8"/>
  <c r="I181" i="9" s="1"/>
  <c r="AA196" i="8"/>
  <c r="AL196" i="8"/>
  <c r="B180" i="9" s="1"/>
  <c r="AI196" i="8"/>
  <c r="AG196" i="8"/>
  <c r="AE196" i="8"/>
  <c r="AF196" i="8"/>
  <c r="AB196" i="8"/>
  <c r="AH196" i="8"/>
  <c r="AJ196" i="8"/>
  <c r="AC196" i="8"/>
  <c r="AD196" i="8"/>
  <c r="AP197" i="8"/>
  <c r="F181" i="9" s="1"/>
  <c r="AM197" i="8"/>
  <c r="C181" i="9" s="1"/>
  <c r="AR197" i="8"/>
  <c r="H181" i="9" s="1"/>
  <c r="AQ197" i="8"/>
  <c r="G181" i="9" s="1"/>
  <c r="AO197" i="8"/>
  <c r="E181" i="9" s="1"/>
  <c r="AK197" i="8"/>
  <c r="A181" i="9" s="1"/>
  <c r="AN197" i="8"/>
  <c r="D181" i="9" s="1"/>
  <c r="N199" i="8" l="1"/>
  <c r="R199" i="8"/>
  <c r="AU199" i="8" s="1"/>
  <c r="C199" i="8"/>
  <c r="I199" i="8"/>
  <c r="J199" i="8"/>
  <c r="H199" i="8"/>
  <c r="G199" i="8"/>
  <c r="D199" i="8"/>
  <c r="E199" i="8"/>
  <c r="F199" i="8"/>
  <c r="AR198" i="8"/>
  <c r="H182" i="9" s="1"/>
  <c r="AP198" i="8"/>
  <c r="F182" i="9" s="1"/>
  <c r="AQ198" i="8"/>
  <c r="G182" i="9" s="1"/>
  <c r="AK198" i="8"/>
  <c r="A182" i="9" s="1"/>
  <c r="AM198" i="8"/>
  <c r="C182" i="9" s="1"/>
  <c r="AN198" i="8"/>
  <c r="D182" i="9" s="1"/>
  <c r="AO198" i="8"/>
  <c r="E182" i="9" s="1"/>
  <c r="K182" i="9"/>
  <c r="K198" i="8"/>
  <c r="L198" i="8" s="1"/>
  <c r="M198" i="8" s="1"/>
  <c r="O198" i="8"/>
  <c r="P198" i="8" s="1"/>
  <c r="Q198" i="8" s="1"/>
  <c r="AL197" i="8"/>
  <c r="B181" i="9" s="1"/>
  <c r="AE197" i="8"/>
  <c r="AH197" i="8"/>
  <c r="AF197" i="8"/>
  <c r="AD197" i="8"/>
  <c r="AA197" i="8"/>
  <c r="AJ197" i="8"/>
  <c r="AG197" i="8"/>
  <c r="AC197" i="8"/>
  <c r="AI197" i="8"/>
  <c r="AB197" i="8"/>
  <c r="B200" i="8"/>
  <c r="AT198" i="8" l="1"/>
  <c r="J182" i="9" s="1"/>
  <c r="AS198" i="8"/>
  <c r="I182" i="9" s="1"/>
  <c r="O199" i="8"/>
  <c r="P199" i="8" s="1"/>
  <c r="Q199" i="8" s="1"/>
  <c r="C200" i="8"/>
  <c r="I200" i="8"/>
  <c r="N200" i="8"/>
  <c r="J200" i="8"/>
  <c r="R200" i="8"/>
  <c r="AU200" i="8" s="1"/>
  <c r="H200" i="8"/>
  <c r="F200" i="8"/>
  <c r="D200" i="8"/>
  <c r="E200" i="8"/>
  <c r="G200" i="8"/>
  <c r="AS199" i="8"/>
  <c r="I183" i="9" s="1"/>
  <c r="K199" i="8"/>
  <c r="L199" i="8" s="1"/>
  <c r="M199" i="8" s="1"/>
  <c r="AR199" i="8"/>
  <c r="H183" i="9" s="1"/>
  <c r="AP199" i="8"/>
  <c r="F183" i="9" s="1"/>
  <c r="AO199" i="8"/>
  <c r="E183" i="9" s="1"/>
  <c r="AK199" i="8"/>
  <c r="A183" i="9" s="1"/>
  <c r="AN199" i="8"/>
  <c r="AQ199" i="8"/>
  <c r="G183" i="9" s="1"/>
  <c r="AM199" i="8"/>
  <c r="C183" i="9" s="1"/>
  <c r="AA198" i="8"/>
  <c r="AC198" i="8"/>
  <c r="AD198" i="8"/>
  <c r="AE198" i="8"/>
  <c r="AF198" i="8"/>
  <c r="AG198" i="8"/>
  <c r="AH198" i="8"/>
  <c r="AI198" i="8"/>
  <c r="AL198" i="8"/>
  <c r="B182" i="9" s="1"/>
  <c r="AJ198" i="8"/>
  <c r="AB198" i="8"/>
  <c r="K183" i="9"/>
  <c r="D183" i="9"/>
  <c r="AT199" i="8" l="1"/>
  <c r="J183" i="9" s="1"/>
  <c r="K200" i="8"/>
  <c r="L200" i="8" s="1"/>
  <c r="M200" i="8" s="1"/>
  <c r="O200" i="8"/>
  <c r="P200" i="8" s="1"/>
  <c r="Q200" i="8" s="1"/>
  <c r="AT200" i="8"/>
  <c r="AB199" i="8"/>
  <c r="AA199" i="8"/>
  <c r="AG199" i="8"/>
  <c r="AH199" i="8"/>
  <c r="AD199" i="8"/>
  <c r="AL199" i="8"/>
  <c r="B183" i="9" s="1"/>
  <c r="AF199" i="8"/>
  <c r="AC199" i="8"/>
  <c r="AJ199" i="8"/>
  <c r="AI199" i="8"/>
  <c r="AE199" i="8"/>
  <c r="AN200" i="8"/>
  <c r="D184" i="9" s="1"/>
  <c r="AR200" i="8"/>
  <c r="H184" i="9" s="1"/>
  <c r="AP200" i="8"/>
  <c r="F184" i="9" s="1"/>
  <c r="AM200" i="8"/>
  <c r="C184" i="9" s="1"/>
  <c r="AK200" i="8"/>
  <c r="AO200" i="8"/>
  <c r="AQ200" i="8"/>
  <c r="K184" i="9"/>
  <c r="E184" i="9"/>
  <c r="A184" i="9"/>
  <c r="G184" i="9"/>
  <c r="J184" i="9"/>
  <c r="AS200" i="8" l="1"/>
  <c r="I184" i="9" s="1"/>
  <c r="AA200" i="8"/>
  <c r="AC200" i="8"/>
  <c r="AE200" i="8"/>
  <c r="AG200" i="8"/>
  <c r="AB200" i="8"/>
  <c r="AH200" i="8"/>
  <c r="AF200" i="8"/>
  <c r="AL200" i="8"/>
  <c r="AD200" i="8"/>
  <c r="AI200" i="8"/>
  <c r="AJ200" i="8"/>
  <c r="B184" i="9"/>
  <c r="E3" i="10" l="1"/>
  <c r="G2" i="10"/>
  <c r="F2" i="10"/>
  <c r="D2" i="10"/>
  <c r="D3" i="10"/>
  <c r="E2" i="10"/>
  <c r="F3" i="10"/>
  <c r="G3" i="10"/>
  <c r="H3" i="10"/>
  <c r="D4" i="10"/>
  <c r="E4" i="10"/>
  <c r="D8" i="10"/>
  <c r="I11" i="10"/>
  <c r="E7" i="10"/>
  <c r="G7" i="10"/>
  <c r="E9" i="10"/>
  <c r="G11" i="10"/>
  <c r="E11" i="10"/>
  <c r="I7" i="10"/>
  <c r="F7" i="10"/>
  <c r="G8" i="10"/>
  <c r="F11" i="10"/>
  <c r="D10" i="10"/>
  <c r="F9" i="10"/>
  <c r="G9" i="10"/>
  <c r="G10" i="10"/>
  <c r="E8" i="10"/>
  <c r="D11" i="10"/>
  <c r="D7" i="10"/>
  <c r="H8" i="10"/>
  <c r="I8" i="10"/>
  <c r="I10" i="10"/>
  <c r="F8" i="10"/>
  <c r="H7" i="10"/>
  <c r="H9" i="10"/>
  <c r="D9" i="10"/>
  <c r="E10" i="10"/>
  <c r="I9" i="10"/>
  <c r="H11" i="10"/>
  <c r="H10" i="10"/>
  <c r="F10" i="10"/>
  <c r="I3" i="10"/>
  <c r="H2" i="10"/>
  <c r="I2" i="10"/>
  <c r="H5" i="10"/>
  <c r="H4" i="10"/>
  <c r="I4" i="10"/>
  <c r="D6" i="10"/>
  <c r="F6" i="10"/>
  <c r="E5" i="10"/>
  <c r="G4" i="10"/>
  <c r="F4" i="10"/>
  <c r="F5" i="10"/>
  <c r="I5" i="10"/>
  <c r="G5" i="10"/>
  <c r="E6" i="10"/>
  <c r="I6" i="10"/>
  <c r="D5" i="10"/>
  <c r="H6" i="10"/>
  <c r="G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HAA</author>
  </authors>
  <commentList>
    <comment ref="AF11" authorId="0" shapeId="0" xr:uid="{2EC8E19E-B96E-4F06-9D30-5E676118ACC3}">
      <text>
        <r>
          <rPr>
            <b/>
            <sz val="9"/>
            <color indexed="81"/>
            <rFont val="MS P ゴシック"/>
            <family val="3"/>
            <charset val="128"/>
          </rPr>
          <t>HAA:</t>
        </r>
        <r>
          <rPr>
            <sz val="9"/>
            <color indexed="81"/>
            <rFont val="MS P ゴシック"/>
            <family val="3"/>
            <charset val="128"/>
          </rPr>
          <t xml:space="preserve">
人数制限カウンタ
オープン種目は除く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HAA</author>
  </authors>
  <commentList>
    <comment ref="AJ11" authorId="0" shapeId="0" xr:uid="{EC9821E1-1B35-4512-AAA2-EE0D20E1E3AD}">
      <text>
        <r>
          <rPr>
            <b/>
            <sz val="9"/>
            <color indexed="81"/>
            <rFont val="MS P ゴシック"/>
            <family val="3"/>
            <charset val="128"/>
          </rPr>
          <t>HAA:</t>
        </r>
        <r>
          <rPr>
            <sz val="9"/>
            <color indexed="81"/>
            <rFont val="MS P ゴシック"/>
            <family val="3"/>
            <charset val="128"/>
          </rPr>
          <t xml:space="preserve">
人数制限カウンタ
オープンは除く
</t>
        </r>
      </text>
    </comment>
  </commentList>
</comments>
</file>

<file path=xl/sharedStrings.xml><?xml version="1.0" encoding="utf-8"?>
<sst xmlns="http://schemas.openxmlformats.org/spreadsheetml/2006/main" count="656" uniqueCount="507">
  <si>
    <t>団体名</t>
    <rPh sb="0" eb="2">
      <t>ダンタイ</t>
    </rPh>
    <rPh sb="2" eb="3">
      <t>メイ</t>
    </rPh>
    <phoneticPr fontId="1"/>
  </si>
  <si>
    <t>団体名</t>
    <rPh sb="0" eb="2">
      <t>ダンタイ</t>
    </rPh>
    <rPh sb="2" eb="3">
      <t>メイ</t>
    </rPh>
    <phoneticPr fontId="3"/>
  </si>
  <si>
    <t>緊急連絡先（携帯番号等）</t>
    <rPh sb="0" eb="2">
      <t>キンキュウ</t>
    </rPh>
    <rPh sb="2" eb="5">
      <t>レンラクサキ</t>
    </rPh>
    <rPh sb="6" eb="8">
      <t>ケイタイ</t>
    </rPh>
    <rPh sb="8" eb="10">
      <t>バンゴウ</t>
    </rPh>
    <rPh sb="10" eb="11">
      <t>トウ</t>
    </rPh>
    <phoneticPr fontId="3"/>
  </si>
  <si>
    <t>申込区分</t>
    <rPh sb="0" eb="2">
      <t>モウシコミ</t>
    </rPh>
    <rPh sb="2" eb="4">
      <t>クブン</t>
    </rPh>
    <phoneticPr fontId="2"/>
  </si>
  <si>
    <t>希望部署</t>
    <rPh sb="0" eb="4">
      <t>キボウブショ</t>
    </rPh>
    <phoneticPr fontId="2"/>
  </si>
  <si>
    <t>申込責任者名</t>
    <rPh sb="0" eb="2">
      <t>モウシコミ</t>
    </rPh>
    <rPh sb="2" eb="5">
      <t>セキニンシャ</t>
    </rPh>
    <rPh sb="5" eb="6">
      <t>メイ</t>
    </rPh>
    <phoneticPr fontId="3"/>
  </si>
  <si>
    <t>名</t>
    <rPh sb="0" eb="1">
      <t>メイ</t>
    </rPh>
    <phoneticPr fontId="2"/>
  </si>
  <si>
    <t>姓</t>
    <rPh sb="0" eb="1">
      <t>セイ</t>
    </rPh>
    <phoneticPr fontId="2"/>
  </si>
  <si>
    <t>名前</t>
    <rPh sb="0" eb="2">
      <t>ナマエ</t>
    </rPh>
    <phoneticPr fontId="2"/>
  </si>
  <si>
    <t>ﾌﾘｶﾞﾅ</t>
    <phoneticPr fontId="2"/>
  </si>
  <si>
    <t>姓ﾌﾘｶﾞﾅ</t>
    <rPh sb="0" eb="1">
      <t>セイ</t>
    </rPh>
    <phoneticPr fontId="2"/>
  </si>
  <si>
    <t>名ﾌﾘｶﾞﾅ</t>
    <rPh sb="0" eb="1">
      <t>メイ</t>
    </rPh>
    <phoneticPr fontId="2"/>
  </si>
  <si>
    <t>性別</t>
    <rPh sb="0" eb="2">
      <t>セイベツ</t>
    </rPh>
    <phoneticPr fontId="2"/>
  </si>
  <si>
    <t>学年</t>
    <rPh sb="0" eb="2">
      <t>ガクネン</t>
    </rPh>
    <phoneticPr fontId="2"/>
  </si>
  <si>
    <t>ﾅﾝﾊﾞｰ
ｶｰﾄﾞ</t>
    <phoneticPr fontId="2"/>
  </si>
  <si>
    <t>１　団体情報</t>
    <rPh sb="2" eb="6">
      <t>ダンタイジョウホウ</t>
    </rPh>
    <phoneticPr fontId="2"/>
  </si>
  <si>
    <t>２　推薦審判情報</t>
    <rPh sb="2" eb="4">
      <t>スイセン</t>
    </rPh>
    <rPh sb="4" eb="6">
      <t>シンパン</t>
    </rPh>
    <rPh sb="6" eb="8">
      <t>ジョウホウ</t>
    </rPh>
    <phoneticPr fontId="2"/>
  </si>
  <si>
    <t>ナンバーカードについての注意事項</t>
    <rPh sb="12" eb="16">
      <t>チュウイジコウ</t>
    </rPh>
    <phoneticPr fontId="2"/>
  </si>
  <si>
    <t>【申込区分】</t>
    <rPh sb="1" eb="3">
      <t>モウシコミ</t>
    </rPh>
    <rPh sb="3" eb="5">
      <t>クブン</t>
    </rPh>
    <phoneticPr fontId="2"/>
  </si>
  <si>
    <t>一般・高校</t>
    <rPh sb="0" eb="2">
      <t>イッパン</t>
    </rPh>
    <rPh sb="3" eb="5">
      <t>コウコウ</t>
    </rPh>
    <phoneticPr fontId="2"/>
  </si>
  <si>
    <t>中学</t>
    <rPh sb="0" eb="2">
      <t>チュウガク</t>
    </rPh>
    <phoneticPr fontId="2"/>
  </si>
  <si>
    <t>小学</t>
    <rPh sb="0" eb="2">
      <t>ショウガク</t>
    </rPh>
    <phoneticPr fontId="2"/>
  </si>
  <si>
    <t>団体コード</t>
    <rPh sb="0" eb="2">
      <t>ダンタイ</t>
    </rPh>
    <phoneticPr fontId="2"/>
  </si>
  <si>
    <t>電話番号</t>
    <rPh sb="0" eb="2">
      <t>デンワ</t>
    </rPh>
    <rPh sb="2" eb="4">
      <t>バンゴウ</t>
    </rPh>
    <phoneticPr fontId="1"/>
  </si>
  <si>
    <t>料金</t>
    <rPh sb="0" eb="2">
      <t>リョウキン</t>
    </rPh>
    <phoneticPr fontId="1"/>
  </si>
  <si>
    <t>団体区分</t>
    <rPh sb="0" eb="4">
      <t>ダンタイクブン</t>
    </rPh>
    <phoneticPr fontId="1"/>
  </si>
  <si>
    <t>申込責任者</t>
    <rPh sb="0" eb="2">
      <t>モウシコミ</t>
    </rPh>
    <rPh sb="2" eb="5">
      <t>セキニンシャ</t>
    </rPh>
    <phoneticPr fontId="1"/>
  </si>
  <si>
    <t>氏名</t>
    <rPh sb="0" eb="2">
      <t>シメイ</t>
    </rPh>
    <phoneticPr fontId="1"/>
  </si>
  <si>
    <t>希望部署</t>
    <rPh sb="0" eb="2">
      <t>キボウ</t>
    </rPh>
    <rPh sb="2" eb="4">
      <t>ブショ</t>
    </rPh>
    <phoneticPr fontId="1"/>
  </si>
  <si>
    <t>種目１</t>
    <rPh sb="0" eb="2">
      <t>シュモク</t>
    </rPh>
    <phoneticPr fontId="2"/>
  </si>
  <si>
    <t>種目</t>
    <rPh sb="0" eb="2">
      <t>シュモク</t>
    </rPh>
    <phoneticPr fontId="2"/>
  </si>
  <si>
    <t>分</t>
    <rPh sb="0" eb="1">
      <t>フン</t>
    </rPh>
    <phoneticPr fontId="2"/>
  </si>
  <si>
    <t>秒</t>
    <rPh sb="0" eb="1">
      <t>ビョウ</t>
    </rPh>
    <phoneticPr fontId="2"/>
  </si>
  <si>
    <t>100/1</t>
    <phoneticPr fontId="2"/>
  </si>
  <si>
    <t>手順２（男子選手　出場種目入力）</t>
    <rPh sb="0" eb="2">
      <t>テジュン</t>
    </rPh>
    <rPh sb="4" eb="8">
      <t>ダンシセンシュ</t>
    </rPh>
    <rPh sb="9" eb="13">
      <t>シュツジョウシュモク</t>
    </rPh>
    <rPh sb="13" eb="15">
      <t>ニュウリョク</t>
    </rPh>
    <phoneticPr fontId="2"/>
  </si>
  <si>
    <t>男子選手　出場種目情報</t>
    <rPh sb="0" eb="2">
      <t>ダンシ</t>
    </rPh>
    <rPh sb="2" eb="4">
      <t>センシュ</t>
    </rPh>
    <rPh sb="5" eb="7">
      <t>シュツジョウ</t>
    </rPh>
    <rPh sb="7" eb="9">
      <t>シュモク</t>
    </rPh>
    <rPh sb="9" eb="11">
      <t>ジョウホウ</t>
    </rPh>
    <phoneticPr fontId="2"/>
  </si>
  <si>
    <t>秒
m</t>
    <rPh sb="0" eb="1">
      <t>ビョウ</t>
    </rPh>
    <phoneticPr fontId="2"/>
  </si>
  <si>
    <t>ﾘﾚﾒﾝ</t>
    <phoneticPr fontId="2"/>
  </si>
  <si>
    <t>【ﾘﾚﾒﾝ】</t>
    <phoneticPr fontId="2"/>
  </si>
  <si>
    <t>男子</t>
    <rPh sb="0" eb="2">
      <t>ダンシ</t>
    </rPh>
    <phoneticPr fontId="2"/>
  </si>
  <si>
    <t>ｶﾅ</t>
    <phoneticPr fontId="2"/>
  </si>
  <si>
    <t>ﾅﾝﾊﾞｰ</t>
    <phoneticPr fontId="2"/>
  </si>
  <si>
    <t>女子</t>
    <rPh sb="0" eb="2">
      <t>ジョシ</t>
    </rPh>
    <phoneticPr fontId="2"/>
  </si>
  <si>
    <t>重複</t>
    <rPh sb="0" eb="2">
      <t>チョウフク</t>
    </rPh>
    <phoneticPr fontId="2"/>
  </si>
  <si>
    <t>種目</t>
    <rPh sb="0" eb="2">
      <t>シュモク</t>
    </rPh>
    <phoneticPr fontId="2"/>
  </si>
  <si>
    <t>実施種目（種目情報シートで編集すること！）</t>
    <rPh sb="0" eb="4">
      <t>ジッシシュモク</t>
    </rPh>
    <rPh sb="5" eb="7">
      <t>シュモク</t>
    </rPh>
    <rPh sb="7" eb="9">
      <t>ジョウホウ</t>
    </rPh>
    <rPh sb="13" eb="15">
      <t>ヘンシュウ</t>
    </rPh>
    <phoneticPr fontId="2"/>
  </si>
  <si>
    <t>手順３（女子選手　出場種目入力）</t>
    <rPh sb="0" eb="2">
      <t>テジュン</t>
    </rPh>
    <rPh sb="4" eb="6">
      <t>ジョシ</t>
    </rPh>
    <rPh sb="6" eb="8">
      <t>センシュ</t>
    </rPh>
    <rPh sb="9" eb="13">
      <t>シュツジョウシュモク</t>
    </rPh>
    <rPh sb="13" eb="15">
      <t>ニュウリョク</t>
    </rPh>
    <phoneticPr fontId="2"/>
  </si>
  <si>
    <t>女子選手　出場種目情報</t>
    <rPh sb="0" eb="2">
      <t>ジョシ</t>
    </rPh>
    <rPh sb="2" eb="4">
      <t>センシュ</t>
    </rPh>
    <rPh sb="5" eb="7">
      <t>シュツジョウ</t>
    </rPh>
    <rPh sb="7" eb="9">
      <t>シュモク</t>
    </rPh>
    <rPh sb="9" eb="11">
      <t>ジョウホウ</t>
    </rPh>
    <phoneticPr fontId="2"/>
  </si>
  <si>
    <t>団体情報</t>
    <rPh sb="0" eb="4">
      <t>ダンタイジョウホウ</t>
    </rPh>
    <phoneticPr fontId="2"/>
  </si>
  <si>
    <t>推薦審判員</t>
    <rPh sb="0" eb="2">
      <t>スイセン</t>
    </rPh>
    <rPh sb="2" eb="5">
      <t>シンパンイン</t>
    </rPh>
    <phoneticPr fontId="2"/>
  </si>
  <si>
    <t>選手情報</t>
    <rPh sb="0" eb="4">
      <t>センシュジョウホウ</t>
    </rPh>
    <phoneticPr fontId="2"/>
  </si>
  <si>
    <t>リレー</t>
    <phoneticPr fontId="2"/>
  </si>
  <si>
    <t>参加料</t>
    <rPh sb="0" eb="3">
      <t>サンカリョウ</t>
    </rPh>
    <phoneticPr fontId="2"/>
  </si>
  <si>
    <t>種目数</t>
    <rPh sb="0" eb="3">
      <t>シュモクスウ</t>
    </rPh>
    <phoneticPr fontId="2"/>
  </si>
  <si>
    <t>単価</t>
    <rPh sb="0" eb="2">
      <t>タンカ</t>
    </rPh>
    <phoneticPr fontId="2"/>
  </si>
  <si>
    <t>合計</t>
    <rPh sb="0" eb="2">
      <t>ゴウケイ</t>
    </rPh>
    <phoneticPr fontId="2"/>
  </si>
  <si>
    <t>合計金額</t>
    <rPh sb="0" eb="4">
      <t>ゴウケイキンガク</t>
    </rPh>
    <phoneticPr fontId="2"/>
  </si>
  <si>
    <t>N1</t>
  </si>
  <si>
    <t>N2</t>
  </si>
  <si>
    <t>SX</t>
  </si>
  <si>
    <t>KC</t>
  </si>
  <si>
    <t>MC</t>
  </si>
  <si>
    <t>ZK</t>
  </si>
  <si>
    <t>S1</t>
  </si>
  <si>
    <t>リレー</t>
    <phoneticPr fontId="3"/>
  </si>
  <si>
    <t>S2</t>
    <phoneticPr fontId="2"/>
  </si>
  <si>
    <t>TM</t>
  </si>
  <si>
    <t>DB</t>
    <phoneticPr fontId="2"/>
  </si>
  <si>
    <t>①　「種目情報」シートのA列からC列にすべての種目を登録する。</t>
    <rPh sb="3" eb="5">
      <t>シュモク</t>
    </rPh>
    <rPh sb="5" eb="7">
      <t>ジョウホウ</t>
    </rPh>
    <rPh sb="13" eb="14">
      <t>レツ</t>
    </rPh>
    <rPh sb="17" eb="18">
      <t>レツ</t>
    </rPh>
    <rPh sb="23" eb="25">
      <t>シュモク</t>
    </rPh>
    <rPh sb="26" eb="28">
      <t>トウロク</t>
    </rPh>
    <phoneticPr fontId="2"/>
  </si>
  <si>
    <t>②　「手順２」「手順３」シートのAB列からAD列が選択用リスト。必要部分を①のリストから引用する</t>
    <rPh sb="3" eb="5">
      <t>テジュン</t>
    </rPh>
    <rPh sb="8" eb="10">
      <t>テジュン</t>
    </rPh>
    <rPh sb="18" eb="19">
      <t>レツ</t>
    </rPh>
    <rPh sb="23" eb="24">
      <t>レツ</t>
    </rPh>
    <rPh sb="25" eb="28">
      <t>センタクヨウ</t>
    </rPh>
    <rPh sb="32" eb="36">
      <t>ヒツヨウブブン</t>
    </rPh>
    <rPh sb="44" eb="46">
      <t>インヨウ</t>
    </rPh>
    <phoneticPr fontId="2"/>
  </si>
  <si>
    <t>１　団体情報と申込区分のリストについて</t>
    <rPh sb="2" eb="6">
      <t>ダンタイジョウホウ</t>
    </rPh>
    <rPh sb="7" eb="9">
      <t>モウシコミ</t>
    </rPh>
    <rPh sb="9" eb="11">
      <t>クブン</t>
    </rPh>
    <phoneticPr fontId="2"/>
  </si>
  <si>
    <t>「手順１」シートのX列、Y列にリストがある。必要があればその部分を修正する。</t>
    <rPh sb="1" eb="3">
      <t>テジュン</t>
    </rPh>
    <rPh sb="10" eb="11">
      <t>レツ</t>
    </rPh>
    <rPh sb="13" eb="14">
      <t>レツ</t>
    </rPh>
    <rPh sb="22" eb="24">
      <t>ヒツヨウ</t>
    </rPh>
    <rPh sb="30" eb="32">
      <t>ブブン</t>
    </rPh>
    <rPh sb="33" eb="35">
      <t>シュウセイ</t>
    </rPh>
    <phoneticPr fontId="2"/>
  </si>
  <si>
    <t>手順２では男子選手の出場種目情報を作成します。</t>
    <rPh sb="0" eb="2">
      <t>テジュン</t>
    </rPh>
    <rPh sb="5" eb="9">
      <t>ダンシセンシュ</t>
    </rPh>
    <rPh sb="10" eb="14">
      <t>シュツジョウシュモク</t>
    </rPh>
    <rPh sb="14" eb="16">
      <t>ジョウホウ</t>
    </rPh>
    <rPh sb="17" eb="19">
      <t>サクセイ</t>
    </rPh>
    <phoneticPr fontId="2"/>
  </si>
  <si>
    <t>２　実施種目の登録について</t>
    <rPh sb="2" eb="6">
      <t>ジッシシュモク</t>
    </rPh>
    <rPh sb="7" eb="9">
      <t>トウロク</t>
    </rPh>
    <phoneticPr fontId="2"/>
  </si>
  <si>
    <t>１　ナンバーカード欄に手順１で入力した選手のナンバーを入力してください。名前等は自動で入力されます。</t>
    <rPh sb="9" eb="10">
      <t>ラン</t>
    </rPh>
    <rPh sb="11" eb="13">
      <t>テジュン</t>
    </rPh>
    <rPh sb="15" eb="17">
      <t>ニュウリョク</t>
    </rPh>
    <rPh sb="19" eb="21">
      <t>センシュ</t>
    </rPh>
    <rPh sb="27" eb="29">
      <t>ニュウリョク</t>
    </rPh>
    <rPh sb="36" eb="38">
      <t>ナマエ</t>
    </rPh>
    <rPh sb="38" eb="39">
      <t>トウ</t>
    </rPh>
    <rPh sb="40" eb="42">
      <t>ジドウ</t>
    </rPh>
    <rPh sb="43" eb="45">
      <t>ニュウリョク</t>
    </rPh>
    <phoneticPr fontId="2"/>
  </si>
  <si>
    <t>２　「種目１」「種目２」欄に種目と記録を選択または入力してください。12秒10の場合の1/100欄は「10」12秒01の場合の1/100欄は「1」</t>
    <rPh sb="3" eb="5">
      <t>シュモク</t>
    </rPh>
    <rPh sb="8" eb="10">
      <t>シュモク</t>
    </rPh>
    <rPh sb="12" eb="13">
      <t>ラン</t>
    </rPh>
    <rPh sb="14" eb="16">
      <t>シュモク</t>
    </rPh>
    <rPh sb="17" eb="19">
      <t>キロク</t>
    </rPh>
    <rPh sb="20" eb="22">
      <t>センタク</t>
    </rPh>
    <rPh sb="25" eb="27">
      <t>ニュウリョク</t>
    </rPh>
    <rPh sb="36" eb="37">
      <t>ビョウ</t>
    </rPh>
    <rPh sb="40" eb="42">
      <t>バアイ</t>
    </rPh>
    <rPh sb="48" eb="49">
      <t>ラン</t>
    </rPh>
    <rPh sb="56" eb="57">
      <t>ビョウ</t>
    </rPh>
    <rPh sb="60" eb="62">
      <t>バアイ</t>
    </rPh>
    <rPh sb="68" eb="69">
      <t>ラン</t>
    </rPh>
    <phoneticPr fontId="2"/>
  </si>
  <si>
    <t>1/100
cm</t>
    <phoneticPr fontId="2"/>
  </si>
  <si>
    <t>DB</t>
    <phoneticPr fontId="2"/>
  </si>
  <si>
    <t>選択して下さい</t>
    <rPh sb="0" eb="2">
      <t>センタク</t>
    </rPh>
    <rPh sb="4" eb="5">
      <t>クダ</t>
    </rPh>
    <phoneticPr fontId="1"/>
  </si>
  <si>
    <t>選択して下さい</t>
    <rPh sb="0" eb="2">
      <t>センタク</t>
    </rPh>
    <rPh sb="4" eb="5">
      <t>クダ</t>
    </rPh>
    <phoneticPr fontId="2"/>
  </si>
  <si>
    <t>所属団体リスト</t>
    <rPh sb="0" eb="4">
      <t>ショゾクダンタイ</t>
    </rPh>
    <phoneticPr fontId="2"/>
  </si>
  <si>
    <t>申込区分リスト</t>
    <rPh sb="0" eb="2">
      <t>モウシコミ</t>
    </rPh>
    <rPh sb="2" eb="4">
      <t>クブン</t>
    </rPh>
    <phoneticPr fontId="2"/>
  </si>
  <si>
    <t>参加料リスト</t>
    <rPh sb="0" eb="3">
      <t>サンカリョウ</t>
    </rPh>
    <phoneticPr fontId="2"/>
  </si>
  <si>
    <t>S1 S2　作成用種目リスト（編集は種目情報シートで！）</t>
    <rPh sb="6" eb="9">
      <t>サクセイヨウ</t>
    </rPh>
    <rPh sb="9" eb="11">
      <t>シュモク</t>
    </rPh>
    <rPh sb="15" eb="17">
      <t>ヘンシュウ</t>
    </rPh>
    <rPh sb="18" eb="20">
      <t>シュモク</t>
    </rPh>
    <rPh sb="20" eb="22">
      <t>ジョウホウ</t>
    </rPh>
    <phoneticPr fontId="2"/>
  </si>
  <si>
    <t>団体名の選択</t>
    <rPh sb="0" eb="3">
      <t>ダンタイメイ</t>
    </rPh>
    <rPh sb="4" eb="6">
      <t>センタク</t>
    </rPh>
    <phoneticPr fontId="2"/>
  </si>
  <si>
    <t>手順４では入力データの簡易確認を行います。</t>
    <rPh sb="0" eb="2">
      <t>テジュン</t>
    </rPh>
    <rPh sb="5" eb="7">
      <t>ニュウリョク</t>
    </rPh>
    <rPh sb="11" eb="15">
      <t>カンイカクニン</t>
    </rPh>
    <rPh sb="16" eb="17">
      <t>オコナ</t>
    </rPh>
    <phoneticPr fontId="2"/>
  </si>
  <si>
    <t>入力・チェックが完了したら、「手順２」シートへ進んでください。</t>
    <rPh sb="0" eb="2">
      <t>ニュウリョク</t>
    </rPh>
    <rPh sb="8" eb="10">
      <t>カンリョウ</t>
    </rPh>
    <rPh sb="15" eb="17">
      <t>テジュン</t>
    </rPh>
    <rPh sb="23" eb="24">
      <t>スス</t>
    </rPh>
    <phoneticPr fontId="2"/>
  </si>
  <si>
    <t>「手順４」では入力データの簡易確認を行います。</t>
    <rPh sb="1" eb="3">
      <t>テジュン</t>
    </rPh>
    <rPh sb="7" eb="9">
      <t>ニュウリョク</t>
    </rPh>
    <rPh sb="13" eb="17">
      <t>カンイカクニン</t>
    </rPh>
    <rPh sb="18" eb="19">
      <t>オコナ</t>
    </rPh>
    <phoneticPr fontId="2"/>
  </si>
  <si>
    <t>１　作業は「手順１」から「手順５」まであります。</t>
    <rPh sb="2" eb="4">
      <t>サギョウ</t>
    </rPh>
    <rPh sb="6" eb="8">
      <t>テジュン</t>
    </rPh>
    <rPh sb="13" eb="15">
      <t>テジュン</t>
    </rPh>
    <phoneticPr fontId="2"/>
  </si>
  <si>
    <t>手順４　入力データの簡易確認</t>
    <rPh sb="0" eb="2">
      <t>テジュン</t>
    </rPh>
    <rPh sb="4" eb="6">
      <t>ニュウリョク</t>
    </rPh>
    <rPh sb="10" eb="12">
      <t>カンイ</t>
    </rPh>
    <rPh sb="12" eb="14">
      <t>カクニン</t>
    </rPh>
    <phoneticPr fontId="2"/>
  </si>
  <si>
    <t>男子の選手登録</t>
    <rPh sb="0" eb="2">
      <t>ダンシ</t>
    </rPh>
    <rPh sb="3" eb="5">
      <t>センシュ</t>
    </rPh>
    <rPh sb="5" eb="7">
      <t>トウロク</t>
    </rPh>
    <phoneticPr fontId="2"/>
  </si>
  <si>
    <t>男子のリレーメンバー</t>
    <rPh sb="0" eb="2">
      <t>ダンシ</t>
    </rPh>
    <phoneticPr fontId="2"/>
  </si>
  <si>
    <t>男子の種目選択</t>
    <rPh sb="0" eb="2">
      <t>ダンシ</t>
    </rPh>
    <rPh sb="3" eb="5">
      <t>シュモク</t>
    </rPh>
    <rPh sb="5" eb="7">
      <t>センタク</t>
    </rPh>
    <phoneticPr fontId="2"/>
  </si>
  <si>
    <t>女子の選手登録</t>
    <rPh sb="0" eb="2">
      <t>ジョシ</t>
    </rPh>
    <rPh sb="3" eb="5">
      <t>センシュ</t>
    </rPh>
    <rPh sb="5" eb="7">
      <t>トウロク</t>
    </rPh>
    <phoneticPr fontId="2"/>
  </si>
  <si>
    <t>女子のリレーメンバー</t>
    <rPh sb="0" eb="2">
      <t>ジョシ</t>
    </rPh>
    <phoneticPr fontId="2"/>
  </si>
  <si>
    <t>女子の種目選択</t>
    <rPh sb="0" eb="2">
      <t>ジョシ</t>
    </rPh>
    <rPh sb="3" eb="5">
      <t>シュモク</t>
    </rPh>
    <rPh sb="5" eb="7">
      <t>センタク</t>
    </rPh>
    <phoneticPr fontId="2"/>
  </si>
  <si>
    <t>５　入力・チェックが完了したら、「手順３」シートへ進んでください。</t>
    <rPh sb="2" eb="4">
      <t>ニュウリョク</t>
    </rPh>
    <rPh sb="10" eb="12">
      <t>カンリョウ</t>
    </rPh>
    <rPh sb="17" eb="19">
      <t>テジュン</t>
    </rPh>
    <rPh sb="25" eb="26">
      <t>スス</t>
    </rPh>
    <phoneticPr fontId="2"/>
  </si>
  <si>
    <t>通し番号</t>
    <rPh sb="0" eb="1">
      <t>トオ</t>
    </rPh>
    <rPh sb="2" eb="4">
      <t>バンゴウ</t>
    </rPh>
    <phoneticPr fontId="2"/>
  </si>
  <si>
    <t>女子の選手登録</t>
    <rPh sb="0" eb="2">
      <t>ジョシ</t>
    </rPh>
    <rPh sb="3" eb="7">
      <t>センシュトウロク</t>
    </rPh>
    <phoneticPr fontId="2"/>
  </si>
  <si>
    <t>２　「●完了」となっていない項目がれば、その手順に戻って入力内容を確認してください。</t>
    <rPh sb="4" eb="6">
      <t>カンリョウ</t>
    </rPh>
    <rPh sb="14" eb="16">
      <t>コウモク</t>
    </rPh>
    <phoneticPr fontId="2"/>
  </si>
  <si>
    <t>Relay</t>
    <phoneticPr fontId="2"/>
  </si>
  <si>
    <t>Relay</t>
    <phoneticPr fontId="2"/>
  </si>
  <si>
    <t>４　下表の一番上の行（１２行）から順に行を空けることなく情報を入力してください。</t>
    <rPh sb="2" eb="4">
      <t>カヒョウ</t>
    </rPh>
    <rPh sb="5" eb="7">
      <t>イチバン</t>
    </rPh>
    <rPh sb="7" eb="8">
      <t>ウエ</t>
    </rPh>
    <rPh sb="9" eb="10">
      <t>ギョウ</t>
    </rPh>
    <rPh sb="13" eb="14">
      <t>ギョウ</t>
    </rPh>
    <rPh sb="17" eb="18">
      <t>ジュン</t>
    </rPh>
    <rPh sb="19" eb="20">
      <t>ギョウ</t>
    </rPh>
    <rPh sb="21" eb="22">
      <t>ア</t>
    </rPh>
    <rPh sb="28" eb="30">
      <t>ジョウホウ</t>
    </rPh>
    <rPh sb="31" eb="33">
      <t>ニュウリョク</t>
    </rPh>
    <phoneticPr fontId="2"/>
  </si>
  <si>
    <t>手順５では申込用紙の印刷とデータの保存を行います。</t>
    <rPh sb="0" eb="2">
      <t>テジュン</t>
    </rPh>
    <rPh sb="5" eb="7">
      <t>モウシコミ</t>
    </rPh>
    <rPh sb="7" eb="9">
      <t>ヨウシ</t>
    </rPh>
    <rPh sb="10" eb="12">
      <t>インサツ</t>
    </rPh>
    <rPh sb="17" eb="19">
      <t>ホゾン</t>
    </rPh>
    <rPh sb="20" eb="21">
      <t>オコナ</t>
    </rPh>
    <phoneticPr fontId="2"/>
  </si>
  <si>
    <t>このシートを印刷して、「学校番号_学校名」または「団体名」の名前をつけて保存をしてください。</t>
    <rPh sb="6" eb="8">
      <t>インサツ</t>
    </rPh>
    <rPh sb="12" eb="16">
      <t>ガッコウバンゴウ</t>
    </rPh>
    <rPh sb="17" eb="20">
      <t>ガッコウメイ</t>
    </rPh>
    <rPh sb="25" eb="28">
      <t>ダンタイメイ</t>
    </rPh>
    <rPh sb="30" eb="32">
      <t>ナマエ</t>
    </rPh>
    <rPh sb="36" eb="38">
      <t>ホゾン</t>
    </rPh>
    <phoneticPr fontId="2"/>
  </si>
  <si>
    <t>３　男子選手名簿</t>
    <rPh sb="2" eb="4">
      <t>ダンシ</t>
    </rPh>
    <rPh sb="4" eb="6">
      <t>センシュ</t>
    </rPh>
    <rPh sb="6" eb="8">
      <t>メイボ</t>
    </rPh>
    <phoneticPr fontId="2"/>
  </si>
  <si>
    <t>４　女子選手名簿</t>
    <rPh sb="2" eb="4">
      <t>ジョシ</t>
    </rPh>
    <rPh sb="4" eb="6">
      <t>センシュ</t>
    </rPh>
    <rPh sb="6" eb="8">
      <t>メイボ</t>
    </rPh>
    <phoneticPr fontId="2"/>
  </si>
  <si>
    <t>③　「手順５」シートのAKからANも要確認（S1,S2データ作成用）</t>
    <rPh sb="3" eb="5">
      <t>テジュン</t>
    </rPh>
    <rPh sb="18" eb="21">
      <t>ヨウカクニン</t>
    </rPh>
    <rPh sb="30" eb="33">
      <t>サクセイヨウ</t>
    </rPh>
    <phoneticPr fontId="2"/>
  </si>
  <si>
    <t>手順１（団体情報等の入力　選手名簿の作成）</t>
    <rPh sb="0" eb="2">
      <t>テジュン</t>
    </rPh>
    <rPh sb="4" eb="8">
      <t>ダンタイジョウホウ</t>
    </rPh>
    <rPh sb="8" eb="9">
      <t>トウ</t>
    </rPh>
    <rPh sb="10" eb="12">
      <t>ニュウリョク</t>
    </rPh>
    <rPh sb="13" eb="17">
      <t>センシュメイボ</t>
    </rPh>
    <rPh sb="18" eb="20">
      <t>サクセイ</t>
    </rPh>
    <phoneticPr fontId="2"/>
  </si>
  <si>
    <t>「手順１」では団体情報，競技役員情報、選手名簿　を作成します。</t>
    <rPh sb="1" eb="3">
      <t>テジュン</t>
    </rPh>
    <rPh sb="7" eb="11">
      <t>ダンタイジョウホウ</t>
    </rPh>
    <rPh sb="12" eb="16">
      <t>キョウギヤクイン</t>
    </rPh>
    <rPh sb="16" eb="18">
      <t>ジョウホウ</t>
    </rPh>
    <rPh sb="19" eb="21">
      <t>センシュ</t>
    </rPh>
    <rPh sb="21" eb="23">
      <t>メイボ</t>
    </rPh>
    <rPh sb="25" eb="27">
      <t>サクセイ</t>
    </rPh>
    <phoneticPr fontId="2"/>
  </si>
  <si>
    <t>「手順２」では男子選手の出場種目情報を作成します。</t>
    <rPh sb="1" eb="3">
      <t>テジュン</t>
    </rPh>
    <rPh sb="7" eb="11">
      <t>ダンシセンシュ</t>
    </rPh>
    <rPh sb="12" eb="16">
      <t>シュツジョウシュモク</t>
    </rPh>
    <rPh sb="16" eb="18">
      <t>ジョウホウ</t>
    </rPh>
    <rPh sb="19" eb="21">
      <t>サクセイ</t>
    </rPh>
    <phoneticPr fontId="2"/>
  </si>
  <si>
    <t>「手順３」では女子選手の出場種目情報を作成します。</t>
    <rPh sb="1" eb="3">
      <t>テジュン</t>
    </rPh>
    <rPh sb="7" eb="9">
      <t>ジョシ</t>
    </rPh>
    <rPh sb="9" eb="11">
      <t>センシュ</t>
    </rPh>
    <rPh sb="12" eb="14">
      <t>シュツジョウ</t>
    </rPh>
    <rPh sb="14" eb="16">
      <t>シュモク</t>
    </rPh>
    <rPh sb="16" eb="18">
      <t>ジョウホウ</t>
    </rPh>
    <rPh sb="19" eb="21">
      <t>サクセイ</t>
    </rPh>
    <phoneticPr fontId="2"/>
  </si>
  <si>
    <t>手順１では　１団体情報　２推薦審判情報　３男子選手名簿　４女子選手名簿を作成します。</t>
    <rPh sb="0" eb="2">
      <t>テジュン</t>
    </rPh>
    <rPh sb="7" eb="11">
      <t>ダンタイジョウホウ</t>
    </rPh>
    <rPh sb="13" eb="19">
      <t>スイセンシンパンジョウホウ</t>
    </rPh>
    <rPh sb="21" eb="23">
      <t>ダンシ</t>
    </rPh>
    <rPh sb="23" eb="25">
      <t>センシュ</t>
    </rPh>
    <rPh sb="25" eb="27">
      <t>メイボ</t>
    </rPh>
    <rPh sb="29" eb="31">
      <t>ジョシ</t>
    </rPh>
    <rPh sb="31" eb="33">
      <t>センシュ</t>
    </rPh>
    <rPh sb="33" eb="35">
      <t>メイボ</t>
    </rPh>
    <rPh sb="36" eb="38">
      <t>サクセイ</t>
    </rPh>
    <phoneticPr fontId="2"/>
  </si>
  <si>
    <t>１　以下のチェック項目のすべてが「●完了」となっていれば「手順５」シートに進んでください。</t>
    <rPh sb="2" eb="4">
      <t>イカ</t>
    </rPh>
    <rPh sb="9" eb="11">
      <t>コウモク</t>
    </rPh>
    <rPh sb="18" eb="20">
      <t>カンリョウ</t>
    </rPh>
    <rPh sb="29" eb="31">
      <t>テジュン</t>
    </rPh>
    <rPh sb="37" eb="38">
      <t>スス</t>
    </rPh>
    <phoneticPr fontId="2"/>
  </si>
  <si>
    <t>２　「手順１」から「手順５」シートを順に選択して、作業を進めてください。</t>
    <rPh sb="3" eb="5">
      <t>テジュン</t>
    </rPh>
    <rPh sb="10" eb="12">
      <t>テジュン</t>
    </rPh>
    <rPh sb="18" eb="19">
      <t>ジュン</t>
    </rPh>
    <rPh sb="20" eb="22">
      <t>センタク</t>
    </rPh>
    <rPh sb="25" eb="27">
      <t>サギョウ</t>
    </rPh>
    <rPh sb="28" eb="29">
      <t>スス</t>
    </rPh>
    <phoneticPr fontId="2"/>
  </si>
  <si>
    <t>３　「切り取り」＆「貼り付け」は絶対に行わないでください。「コピー」＆「貼り付け」は可能です。</t>
    <rPh sb="3" eb="4">
      <t>キ</t>
    </rPh>
    <rPh sb="5" eb="6">
      <t>ト</t>
    </rPh>
    <rPh sb="10" eb="11">
      <t>ハ</t>
    </rPh>
    <rPh sb="12" eb="13">
      <t>ツ</t>
    </rPh>
    <rPh sb="16" eb="18">
      <t>ゼッタイ</t>
    </rPh>
    <rPh sb="19" eb="20">
      <t>オコナ</t>
    </rPh>
    <rPh sb="36" eb="37">
      <t>ハ</t>
    </rPh>
    <rPh sb="38" eb="39">
      <t>ツ</t>
    </rPh>
    <rPh sb="42" eb="44">
      <t>カノウ</t>
    </rPh>
    <phoneticPr fontId="2"/>
  </si>
  <si>
    <t>４　印刷範囲外（グレーの欄）や上記以外のシートには管理者用の数式等が入っています。変更を加えないでください。</t>
    <rPh sb="2" eb="7">
      <t>インサツハンイガイ</t>
    </rPh>
    <rPh sb="12" eb="13">
      <t>ラン</t>
    </rPh>
    <rPh sb="15" eb="19">
      <t>ジョウキイガイ</t>
    </rPh>
    <rPh sb="25" eb="29">
      <t>カンリシャヨウ</t>
    </rPh>
    <rPh sb="30" eb="32">
      <t>スウシキ</t>
    </rPh>
    <rPh sb="32" eb="33">
      <t>トウ</t>
    </rPh>
    <rPh sb="34" eb="35">
      <t>ハイ</t>
    </rPh>
    <rPh sb="41" eb="43">
      <t>ヘンコウ</t>
    </rPh>
    <rPh sb="44" eb="45">
      <t>クワ</t>
    </rPh>
    <phoneticPr fontId="2"/>
  </si>
  <si>
    <t>　※「手順１」で作成した選手名簿は神戸市陸協主催の他の大会申込ファイル作成時にも使えます。</t>
    <rPh sb="3" eb="5">
      <t>テジュン</t>
    </rPh>
    <rPh sb="8" eb="10">
      <t>サクセイ</t>
    </rPh>
    <rPh sb="12" eb="14">
      <t>センシュ</t>
    </rPh>
    <rPh sb="14" eb="16">
      <t>メイボ</t>
    </rPh>
    <rPh sb="17" eb="20">
      <t>コウベシ</t>
    </rPh>
    <rPh sb="20" eb="21">
      <t>リク</t>
    </rPh>
    <rPh sb="21" eb="22">
      <t>キョウ</t>
    </rPh>
    <rPh sb="22" eb="24">
      <t>シュサイ</t>
    </rPh>
    <rPh sb="25" eb="26">
      <t>タ</t>
    </rPh>
    <rPh sb="27" eb="29">
      <t>タイカイ</t>
    </rPh>
    <rPh sb="29" eb="31">
      <t>モウシコミ</t>
    </rPh>
    <rPh sb="35" eb="37">
      <t>サクセイ</t>
    </rPh>
    <rPh sb="37" eb="38">
      <t>トキ</t>
    </rPh>
    <rPh sb="40" eb="41">
      <t>ツカ</t>
    </rPh>
    <phoneticPr fontId="2"/>
  </si>
  <si>
    <t>男子のリレー記録</t>
    <rPh sb="0" eb="2">
      <t>ダンシ</t>
    </rPh>
    <rPh sb="6" eb="8">
      <t>キロク</t>
    </rPh>
    <phoneticPr fontId="2"/>
  </si>
  <si>
    <t>女子のリレー記録</t>
    <rPh sb="0" eb="2">
      <t>ジョシ</t>
    </rPh>
    <rPh sb="6" eb="8">
      <t>キロク</t>
    </rPh>
    <phoneticPr fontId="2"/>
  </si>
  <si>
    <t>手順２では女子選手の出場種目情報を作成します。</t>
    <rPh sb="0" eb="2">
      <t>テジュン</t>
    </rPh>
    <rPh sb="5" eb="7">
      <t>ジョシ</t>
    </rPh>
    <rPh sb="7" eb="9">
      <t>センシュ</t>
    </rPh>
    <rPh sb="10" eb="14">
      <t>シュツジョウシュモク</t>
    </rPh>
    <rPh sb="14" eb="16">
      <t>ジョウホウ</t>
    </rPh>
    <rPh sb="17" eb="19">
      <t>サクセイ</t>
    </rPh>
    <phoneticPr fontId="2"/>
  </si>
  <si>
    <t>A</t>
    <phoneticPr fontId="2"/>
  </si>
  <si>
    <t>B</t>
    <phoneticPr fontId="2"/>
  </si>
  <si>
    <t>B</t>
    <phoneticPr fontId="2"/>
  </si>
  <si>
    <t>A</t>
    <phoneticPr fontId="2"/>
  </si>
  <si>
    <t>プログラム</t>
    <phoneticPr fontId="2"/>
  </si>
  <si>
    <t>女A</t>
    <rPh sb="0" eb="1">
      <t>オンナ</t>
    </rPh>
    <phoneticPr fontId="2"/>
  </si>
  <si>
    <t>女B</t>
    <rPh sb="0" eb="1">
      <t>オンナ</t>
    </rPh>
    <phoneticPr fontId="2"/>
  </si>
  <si>
    <t>男A</t>
    <rPh sb="0" eb="1">
      <t>オトコ</t>
    </rPh>
    <phoneticPr fontId="2"/>
  </si>
  <si>
    <t>男B</t>
    <rPh sb="0" eb="1">
      <t>オトコ</t>
    </rPh>
    <phoneticPr fontId="2"/>
  </si>
  <si>
    <t>A</t>
    <phoneticPr fontId="2"/>
  </si>
  <si>
    <t>B</t>
    <phoneticPr fontId="2"/>
  </si>
  <si>
    <t>種目人数制限</t>
    <rPh sb="0" eb="2">
      <t>シュモク</t>
    </rPh>
    <rPh sb="2" eb="4">
      <t>ニンズウ</t>
    </rPh>
    <rPh sb="4" eb="6">
      <t>セイゲン</t>
    </rPh>
    <phoneticPr fontId="2"/>
  </si>
  <si>
    <t>4*400R</t>
    <phoneticPr fontId="2"/>
  </si>
  <si>
    <t>手順</t>
    <rPh sb="0" eb="2">
      <t>テジュン</t>
    </rPh>
    <phoneticPr fontId="2"/>
  </si>
  <si>
    <t>学校名（団体名）</t>
    <rPh sb="0" eb="3">
      <t>ガッコウメイ</t>
    </rPh>
    <rPh sb="4" eb="6">
      <t>ダンタイ</t>
    </rPh>
    <rPh sb="6" eb="7">
      <t>メイ</t>
    </rPh>
    <phoneticPr fontId="3"/>
  </si>
  <si>
    <t>280000　所属該当なし</t>
    <rPh sb="7" eb="9">
      <t>ショゾク</t>
    </rPh>
    <rPh sb="9" eb="11">
      <t>ガイトウ</t>
    </rPh>
    <phoneticPr fontId="2"/>
  </si>
  <si>
    <t>種目2</t>
    <rPh sb="0" eb="2">
      <t>シュモク</t>
    </rPh>
    <phoneticPr fontId="2"/>
  </si>
  <si>
    <t>種目２</t>
    <rPh sb="0" eb="2">
      <t>シュモク</t>
    </rPh>
    <phoneticPr fontId="2"/>
  </si>
  <si>
    <t>【神戸市内中学校】</t>
    <rPh sb="1" eb="5">
      <t>コウベシナイ</t>
    </rPh>
    <rPh sb="5" eb="8">
      <t>チュウガッコウ</t>
    </rPh>
    <phoneticPr fontId="1"/>
  </si>
  <si>
    <t>285200 向洋中</t>
  </si>
  <si>
    <t>285201 本庄中</t>
  </si>
  <si>
    <t>285202 魚崎中</t>
  </si>
  <si>
    <t>285203 本山中</t>
  </si>
  <si>
    <t>285204 住吉中</t>
    <rPh sb="7" eb="9">
      <t>スミヨシ</t>
    </rPh>
    <rPh sb="9" eb="10">
      <t>チュウ</t>
    </rPh>
    <phoneticPr fontId="1"/>
  </si>
  <si>
    <t>285205 御影中</t>
  </si>
  <si>
    <t>285206 本山南中</t>
  </si>
  <si>
    <t>285207 鷹匠中</t>
  </si>
  <si>
    <t>285208 鳥帽子中</t>
  </si>
  <si>
    <t>285209 原田中</t>
  </si>
  <si>
    <t>285210 長峰中</t>
  </si>
  <si>
    <t>285211 上野中</t>
  </si>
  <si>
    <t>285213 筒井台中</t>
  </si>
  <si>
    <t>285214 葺合中</t>
  </si>
  <si>
    <t>285215 布引中</t>
  </si>
  <si>
    <t>285216 湊翔楠中</t>
  </si>
  <si>
    <t>285217 神戸生田中</t>
  </si>
  <si>
    <t>285218 渚中</t>
  </si>
  <si>
    <t>285219 港島学園</t>
    <rPh sb="9" eb="11">
      <t>ガクエン</t>
    </rPh>
    <phoneticPr fontId="1"/>
  </si>
  <si>
    <t>285222 夢野中</t>
  </si>
  <si>
    <t>285223 湊川中</t>
  </si>
  <si>
    <t>285224 兵庫中</t>
  </si>
  <si>
    <t>285225 須佐野中</t>
  </si>
  <si>
    <t>285226 吉田中</t>
  </si>
  <si>
    <t>285228 有馬中</t>
  </si>
  <si>
    <t>285229 唐櫃中</t>
  </si>
  <si>
    <t>285230 大池中</t>
  </si>
  <si>
    <t>285231 山田中</t>
  </si>
  <si>
    <t>285232 広陵中</t>
  </si>
  <si>
    <t>285233 桜の宮中</t>
  </si>
  <si>
    <t>285234 小部中</t>
  </si>
  <si>
    <t>285235 鈴蘭台中</t>
  </si>
  <si>
    <t>285236 星和台中</t>
  </si>
  <si>
    <t>285237 鵯台中</t>
  </si>
  <si>
    <t>285238 八多中</t>
  </si>
  <si>
    <t>285239 大沢中</t>
  </si>
  <si>
    <t>285240 淡河中</t>
  </si>
  <si>
    <t>285241 北神戸中</t>
  </si>
  <si>
    <t>285242 雲雀丘中</t>
  </si>
  <si>
    <t>285243 丸山中</t>
  </si>
  <si>
    <t>285244 西代中</t>
  </si>
  <si>
    <t>285245 高取台中</t>
  </si>
  <si>
    <t>285248 駒ｹ林中</t>
  </si>
  <si>
    <t>285249 長田中</t>
  </si>
  <si>
    <t>285250 太田中</t>
  </si>
  <si>
    <t>285251 鷹取中</t>
  </si>
  <si>
    <t>285252 飛松中</t>
  </si>
  <si>
    <t>285253 高倉中</t>
  </si>
  <si>
    <t>285254 横尾中</t>
  </si>
  <si>
    <t>285255 友が丘中</t>
  </si>
  <si>
    <t>285256 東落合中</t>
  </si>
  <si>
    <t>285257 白川台中</t>
  </si>
  <si>
    <t>285258 西落合中</t>
  </si>
  <si>
    <t>285259 竜が台中</t>
  </si>
  <si>
    <t>285260 須磨北中</t>
  </si>
  <si>
    <t>285261 桃山台中</t>
  </si>
  <si>
    <t>285262 塩屋中</t>
  </si>
  <si>
    <t>285263 垂水東中</t>
  </si>
  <si>
    <t>285264 福田中</t>
  </si>
  <si>
    <t>285265 垂水中</t>
  </si>
  <si>
    <t>285266 歌敷山中</t>
  </si>
  <si>
    <t>285267 多聞東中</t>
  </si>
  <si>
    <t>285268 舞子中</t>
  </si>
  <si>
    <t>285269 神陵台中</t>
  </si>
  <si>
    <t>285270 本多聞中</t>
  </si>
  <si>
    <t>285271 神戸長坂中</t>
  </si>
  <si>
    <t>285272 伊川谷中</t>
  </si>
  <si>
    <t>285273 櫨谷中</t>
  </si>
  <si>
    <t>285274 桜が丘中</t>
  </si>
  <si>
    <t>285275 押部谷中</t>
  </si>
  <si>
    <t>285276 玉津中</t>
  </si>
  <si>
    <t>285277 王塚台中</t>
  </si>
  <si>
    <t>285278 平野中</t>
  </si>
  <si>
    <t>285279 神出中</t>
  </si>
  <si>
    <t>285280 岩岡中</t>
  </si>
  <si>
    <t>285281 太山寺中</t>
  </si>
  <si>
    <t>285282 神大附中等</t>
    <rPh sb="9" eb="10">
      <t>フ</t>
    </rPh>
    <rPh sb="10" eb="12">
      <t>チュウトウ</t>
    </rPh>
    <phoneticPr fontId="1"/>
  </si>
  <si>
    <t>285283 甲南女中</t>
  </si>
  <si>
    <t>285284 灘中</t>
  </si>
  <si>
    <t>285285 六甲中</t>
  </si>
  <si>
    <t>285286 松蔭中</t>
  </si>
  <si>
    <t>285287 神戸山手女中</t>
  </si>
  <si>
    <t>285288 親和中</t>
  </si>
  <si>
    <t>285289 滝川中</t>
  </si>
  <si>
    <t>285290 啓明中</t>
  </si>
  <si>
    <t>285291 大原中</t>
  </si>
  <si>
    <t>285292 有野中</t>
  </si>
  <si>
    <t>285293 有野北中</t>
  </si>
  <si>
    <t>285294 西神中</t>
  </si>
  <si>
    <t>285295 星陵台中</t>
  </si>
  <si>
    <t>285296 井吹台中</t>
  </si>
  <si>
    <t>285297 須磨学園中</t>
  </si>
  <si>
    <t>285298 滝川第二中</t>
    <rPh sb="7" eb="11">
      <t>タキガワダイニ</t>
    </rPh>
    <rPh sb="11" eb="12">
      <t>チュウ</t>
    </rPh>
    <phoneticPr fontId="2"/>
  </si>
  <si>
    <t>【中学男子】</t>
    <rPh sb="1" eb="3">
      <t>チュウガク</t>
    </rPh>
    <rPh sb="3" eb="5">
      <t>ダンシ</t>
    </rPh>
    <phoneticPr fontId="2"/>
  </si>
  <si>
    <t>中男１００ｍ</t>
    <rPh sb="0" eb="2">
      <t>ナカオ</t>
    </rPh>
    <phoneticPr fontId="7"/>
  </si>
  <si>
    <t>00205 0</t>
  </si>
  <si>
    <t>中男１１０ｍＨ</t>
    <rPh sb="0" eb="2">
      <t>ナカオ</t>
    </rPh>
    <phoneticPr fontId="7"/>
  </si>
  <si>
    <t>03205 0</t>
  </si>
  <si>
    <t>中男走高跳</t>
    <rPh sb="0" eb="2">
      <t>ナカオ</t>
    </rPh>
    <rPh sb="2" eb="3">
      <t>ハシ</t>
    </rPh>
    <rPh sb="3" eb="4">
      <t>タカ</t>
    </rPh>
    <rPh sb="4" eb="5">
      <t>ト</t>
    </rPh>
    <phoneticPr fontId="7"/>
  </si>
  <si>
    <t>07105 0</t>
  </si>
  <si>
    <t>中男走幅跳</t>
    <rPh sb="0" eb="2">
      <t>ナカオ</t>
    </rPh>
    <rPh sb="2" eb="3">
      <t>ハシ</t>
    </rPh>
    <rPh sb="3" eb="4">
      <t>ハバ</t>
    </rPh>
    <rPh sb="4" eb="5">
      <t>ト</t>
    </rPh>
    <phoneticPr fontId="7"/>
  </si>
  <si>
    <t>07305 0</t>
  </si>
  <si>
    <t>中男砲丸投</t>
    <rPh sb="0" eb="2">
      <t>ナカオ</t>
    </rPh>
    <rPh sb="2" eb="5">
      <t>ホウガンナ</t>
    </rPh>
    <phoneticPr fontId="7"/>
  </si>
  <si>
    <t>08305 0</t>
  </si>
  <si>
    <t>男3000ｍｵｰﾌﾟﾝ</t>
    <rPh sb="0" eb="1">
      <t>オトコ</t>
    </rPh>
    <phoneticPr fontId="2"/>
  </si>
  <si>
    <t>01025 0</t>
  </si>
  <si>
    <t>【中学女子】</t>
    <rPh sb="1" eb="3">
      <t>チュウガク</t>
    </rPh>
    <rPh sb="3" eb="5">
      <t>ジョシ</t>
    </rPh>
    <phoneticPr fontId="2"/>
  </si>
  <si>
    <t>中女１００ｍ</t>
    <rPh sb="0" eb="1">
      <t>ナカ</t>
    </rPh>
    <rPh sb="1" eb="2">
      <t>オンナ</t>
    </rPh>
    <phoneticPr fontId="7"/>
  </si>
  <si>
    <t>中女１００ｍＨ</t>
    <rPh sb="0" eb="1">
      <t>ナカ</t>
    </rPh>
    <rPh sb="1" eb="2">
      <t>オンナ</t>
    </rPh>
    <phoneticPr fontId="7"/>
  </si>
  <si>
    <t>04205 0</t>
  </si>
  <si>
    <t>中女走高跳</t>
    <rPh sb="0" eb="1">
      <t>ナカ</t>
    </rPh>
    <rPh sb="1" eb="2">
      <t>オンナ</t>
    </rPh>
    <rPh sb="2" eb="3">
      <t>ハシ</t>
    </rPh>
    <rPh sb="3" eb="4">
      <t>タカ</t>
    </rPh>
    <rPh sb="4" eb="5">
      <t>ト</t>
    </rPh>
    <phoneticPr fontId="7"/>
  </si>
  <si>
    <t>中女走幅跳</t>
    <rPh sb="0" eb="1">
      <t>ナカ</t>
    </rPh>
    <rPh sb="1" eb="2">
      <t>オンナ</t>
    </rPh>
    <rPh sb="2" eb="3">
      <t>ハシ</t>
    </rPh>
    <rPh sb="3" eb="4">
      <t>ハバ</t>
    </rPh>
    <rPh sb="4" eb="5">
      <t>ト</t>
    </rPh>
    <phoneticPr fontId="7"/>
  </si>
  <si>
    <t>中女砲丸投</t>
    <rPh sb="0" eb="1">
      <t>ナカ</t>
    </rPh>
    <rPh sb="1" eb="2">
      <t>オンナ</t>
    </rPh>
    <rPh sb="2" eb="5">
      <t>ホウガンナ</t>
    </rPh>
    <phoneticPr fontId="7"/>
  </si>
  <si>
    <t>08505 0</t>
  </si>
  <si>
    <t>女1500ｍｵｰﾌﾟﾝ</t>
    <rPh sb="0" eb="1">
      <t>オンナ</t>
    </rPh>
    <phoneticPr fontId="2"/>
  </si>
  <si>
    <t>00825 0</t>
  </si>
  <si>
    <t>個人種目に加えてオープン種目に
エントリーする場合のみ使用</t>
    <rPh sb="0" eb="2">
      <t>コジン</t>
    </rPh>
    <rPh sb="2" eb="4">
      <t>シュモク</t>
    </rPh>
    <rPh sb="5" eb="6">
      <t>クワ</t>
    </rPh>
    <rPh sb="12" eb="14">
      <t>シュモク</t>
    </rPh>
    <rPh sb="23" eb="25">
      <t>バアイ</t>
    </rPh>
    <rPh sb="27" eb="29">
      <t>シヨウ</t>
    </rPh>
    <phoneticPr fontId="2"/>
  </si>
  <si>
    <t>個人種目に加えてオープン種目に
 エントリーする場合のみ使用</t>
    <rPh sb="0" eb="2">
      <t>コジン</t>
    </rPh>
    <rPh sb="2" eb="4">
      <t>シュモク</t>
    </rPh>
    <rPh sb="5" eb="6">
      <t>クワ</t>
    </rPh>
    <rPh sb="12" eb="14">
      <t>シュモク</t>
    </rPh>
    <rPh sb="24" eb="26">
      <t>バアイ</t>
    </rPh>
    <rPh sb="28" eb="30">
      <t>シヨウ</t>
    </rPh>
    <phoneticPr fontId="2"/>
  </si>
  <si>
    <t>参考タイムとして4*100mRの記録を入力</t>
    <rPh sb="0" eb="2">
      <t>サンコウ</t>
    </rPh>
    <rPh sb="16" eb="18">
      <t>キロク</t>
    </rPh>
    <rPh sb="19" eb="21">
      <t>ニュウリョク</t>
    </rPh>
    <phoneticPr fontId="2"/>
  </si>
  <si>
    <t>4*100mR記録</t>
    <phoneticPr fontId="2"/>
  </si>
  <si>
    <t>4*100mR記録</t>
    <rPh sb="7" eb="9">
      <t>キロク</t>
    </rPh>
    <phoneticPr fontId="2"/>
  </si>
  <si>
    <t>男子4*100R記録</t>
    <rPh sb="0" eb="2">
      <t>ダンシ</t>
    </rPh>
    <rPh sb="8" eb="10">
      <t>キロク</t>
    </rPh>
    <phoneticPr fontId="2"/>
  </si>
  <si>
    <t>女子4*100R記録</t>
    <rPh sb="0" eb="2">
      <t>ジョシ</t>
    </rPh>
    <rPh sb="8" eb="10">
      <t>キロク</t>
    </rPh>
    <phoneticPr fontId="2"/>
  </si>
  <si>
    <t>「手順５」ではデータの保存を行います。</t>
    <rPh sb="1" eb="3">
      <t>テジュン</t>
    </rPh>
    <rPh sb="11" eb="13">
      <t>ホゾン</t>
    </rPh>
    <rPh sb="14" eb="15">
      <t>オコナ</t>
    </rPh>
    <phoneticPr fontId="2"/>
  </si>
  <si>
    <t>公認審判のみ入力</t>
    <rPh sb="0" eb="2">
      <t>コウニン</t>
    </rPh>
    <rPh sb="2" eb="4">
      <t>シンパン</t>
    </rPh>
    <rPh sb="6" eb="8">
      <t>ニュウリョク</t>
    </rPh>
    <phoneticPr fontId="2"/>
  </si>
  <si>
    <t>兵庫陸協
登録番号</t>
    <rPh sb="0" eb="2">
      <t>ヒョウゴ</t>
    </rPh>
    <rPh sb="2" eb="3">
      <t>リク</t>
    </rPh>
    <rPh sb="3" eb="4">
      <t>キョウ</t>
    </rPh>
    <rPh sb="5" eb="7">
      <t>トウロク</t>
    </rPh>
    <rPh sb="7" eb="9">
      <t>バンゴウ</t>
    </rPh>
    <phoneticPr fontId="2"/>
  </si>
  <si>
    <t>審判
資格</t>
    <rPh sb="0" eb="2">
      <t>シンパン</t>
    </rPh>
    <rPh sb="3" eb="5">
      <t>シカク</t>
    </rPh>
    <phoneticPr fontId="2"/>
  </si>
  <si>
    <t>登録番号</t>
    <rPh sb="0" eb="4">
      <t>トウロクバンゴウ</t>
    </rPh>
    <phoneticPr fontId="2"/>
  </si>
  <si>
    <t>審判資格</t>
    <rPh sb="0" eb="4">
      <t>シンパンシカク</t>
    </rPh>
    <phoneticPr fontId="2"/>
  </si>
  <si>
    <t>手順５　保存　</t>
    <rPh sb="0" eb="2">
      <t>テジュン</t>
    </rPh>
    <rPh sb="4" eb="6">
      <t>ホゾン</t>
    </rPh>
    <phoneticPr fontId="2"/>
  </si>
  <si>
    <t>用紙の郵送は不要です。</t>
    <rPh sb="0" eb="2">
      <t>ヨウシ</t>
    </rPh>
    <rPh sb="3" eb="5">
      <t>ユウソウ</t>
    </rPh>
    <rPh sb="6" eb="8">
      <t>フヨウ</t>
    </rPh>
    <phoneticPr fontId="3"/>
  </si>
  <si>
    <t>審判資格リスト</t>
    <rPh sb="0" eb="4">
      <t>シンパンシカク</t>
    </rPh>
    <phoneticPr fontId="2"/>
  </si>
  <si>
    <t>S</t>
    <phoneticPr fontId="2"/>
  </si>
  <si>
    <t>ﾅｼ</t>
    <phoneticPr fontId="2"/>
  </si>
  <si>
    <t>中学用／神戸市総合スポーツ大会　兼　神戸リレーカーニバル　申込用紙（保存・印刷用）</t>
    <rPh sb="0" eb="2">
      <t>チュウガク</t>
    </rPh>
    <rPh sb="2" eb="3">
      <t>ヨウ</t>
    </rPh>
    <rPh sb="3" eb="4">
      <t>ショウヨウ</t>
    </rPh>
    <rPh sb="4" eb="7">
      <t>コウベシ</t>
    </rPh>
    <rPh sb="7" eb="9">
      <t>ソウゴウ</t>
    </rPh>
    <rPh sb="13" eb="15">
      <t>タイカイ</t>
    </rPh>
    <rPh sb="16" eb="17">
      <t>ケン</t>
    </rPh>
    <rPh sb="18" eb="20">
      <t>コウベ</t>
    </rPh>
    <rPh sb="29" eb="31">
      <t>モウシコミ</t>
    </rPh>
    <rPh sb="31" eb="33">
      <t>ヨウシ</t>
    </rPh>
    <rPh sb="34" eb="36">
      <t>ホゾン</t>
    </rPh>
    <rPh sb="37" eb="39">
      <t>インサツ</t>
    </rPh>
    <rPh sb="39" eb="40">
      <t>ヨウ</t>
    </rPh>
    <phoneticPr fontId="2"/>
  </si>
  <si>
    <t>C</t>
    <phoneticPr fontId="2"/>
  </si>
  <si>
    <t>男C</t>
    <rPh sb="0" eb="1">
      <t>オトコ</t>
    </rPh>
    <phoneticPr fontId="2"/>
  </si>
  <si>
    <t>4*200mR</t>
    <phoneticPr fontId="2"/>
  </si>
  <si>
    <t>女C</t>
    <rPh sb="0" eb="1">
      <t>オンナ</t>
    </rPh>
    <phoneticPr fontId="2"/>
  </si>
  <si>
    <t>記録記入</t>
    <rPh sb="0" eb="2">
      <t>キロク</t>
    </rPh>
    <rPh sb="2" eb="4">
      <t>キニュウ</t>
    </rPh>
    <phoneticPr fontId="2"/>
  </si>
  <si>
    <t>出場</t>
    <rPh sb="0" eb="2">
      <t>シュツジョウ</t>
    </rPh>
    <phoneticPr fontId="2"/>
  </si>
  <si>
    <t>2026年度神戸市民総合スポーツ大会秋季大会　兼　神戸リレーカーニバル　申込ファイル（中学用）</t>
    <rPh sb="4" eb="6">
      <t>ネンド</t>
    </rPh>
    <rPh sb="8" eb="10">
      <t>シミン</t>
    </rPh>
    <rPh sb="18" eb="22">
      <t>シュウキタイカイ</t>
    </rPh>
    <rPh sb="43" eb="45">
      <t>チュウガク</t>
    </rPh>
    <rPh sb="45" eb="46">
      <t>ヨウ</t>
    </rPh>
    <phoneticPr fontId="2"/>
  </si>
  <si>
    <t>280001　尼崎市陸協</t>
  </si>
  <si>
    <t>280002　川西市陸協</t>
  </si>
  <si>
    <t>280004　伊丹市陸協</t>
  </si>
  <si>
    <t>280005　宝塚市陸協</t>
  </si>
  <si>
    <t>280006　西宮市陸協</t>
  </si>
  <si>
    <t>280007　芦屋市陸協</t>
  </si>
  <si>
    <t>280008　神戸市陸協</t>
  </si>
  <si>
    <t>280009　明石市陸協</t>
  </si>
  <si>
    <t>280010　加古郡陸協</t>
  </si>
  <si>
    <t>280011　加古川市陸協</t>
  </si>
  <si>
    <t>280012　高砂市陸協</t>
  </si>
  <si>
    <t>280013　三木市陸協</t>
  </si>
  <si>
    <t>280014　加東市陸協</t>
  </si>
  <si>
    <t>280015　小野市陸協</t>
  </si>
  <si>
    <t>280016　加西市陸協</t>
  </si>
  <si>
    <t>280017　西脇市陸協</t>
  </si>
  <si>
    <t>280018　多可郡陸協</t>
  </si>
  <si>
    <t>280019　姫路市陸協</t>
  </si>
  <si>
    <t>280020　神崎郡陸協</t>
  </si>
  <si>
    <t>280021　揖保郡陸協</t>
  </si>
  <si>
    <t>280022　たつの市陸協</t>
  </si>
  <si>
    <t>280023　相生市陸協</t>
  </si>
  <si>
    <t>280024　赤穂市陸協</t>
  </si>
  <si>
    <t>280025　赤穂郡陸協</t>
  </si>
  <si>
    <t>280026　宍粟市陸協</t>
  </si>
  <si>
    <t>280027　佐用郡陸協</t>
  </si>
  <si>
    <t>280028　三田市陸協</t>
  </si>
  <si>
    <t>280029　丹波篠山市陸協</t>
    <rPh sb="7" eb="9">
      <t>タンバ</t>
    </rPh>
    <phoneticPr fontId="1"/>
  </si>
  <si>
    <t>280030　丹波市陸協</t>
  </si>
  <si>
    <t>280031　豊岡市陸協</t>
  </si>
  <si>
    <t>280032　美方郡陸協</t>
  </si>
  <si>
    <t>280033　養父市陸協</t>
  </si>
  <si>
    <t>280034　朝来市陸協</t>
  </si>
  <si>
    <t>280035　洲本市陸協</t>
  </si>
  <si>
    <t>280036　淡路市陸協</t>
  </si>
  <si>
    <t>280037　南あわじ市陸協</t>
  </si>
  <si>
    <t>280101　ﾀｲﾓｽﾎﾟｰﾂ</t>
  </si>
  <si>
    <t>280102　尼崎NR</t>
  </si>
  <si>
    <t>280103　上ヶ原AC</t>
  </si>
  <si>
    <t>280104　鳩印G&amp;T</t>
  </si>
  <si>
    <t>280105　NMR</t>
  </si>
  <si>
    <t>280113　GRlab兵庫</t>
  </si>
  <si>
    <t>280115　長谷川体育施設</t>
  </si>
  <si>
    <t>280117　三菱電機紅菱会</t>
  </si>
  <si>
    <t>280119　ﾗﾝﾊﾞｰｽ</t>
  </si>
  <si>
    <t>280120　ﾐｽﾞﾉ</t>
  </si>
  <si>
    <t>280126　AMACT</t>
  </si>
  <si>
    <t>280127　王子ｺｰｴﾝｽﾞ</t>
  </si>
  <si>
    <t>280129　三菱電機</t>
  </si>
  <si>
    <t>280134　ELITE</t>
  </si>
  <si>
    <t>280135　Blue Wave AC</t>
  </si>
  <si>
    <t>280136　おんげん</t>
  </si>
  <si>
    <t>280137　ｱｽﾛﾝ尼崎AC</t>
  </si>
  <si>
    <t>280138　OTRA</t>
  </si>
  <si>
    <t>280139　AC園田</t>
  </si>
  <si>
    <t>280140　AC園田東</t>
  </si>
  <si>
    <t>280201　森野AC</t>
  </si>
  <si>
    <t>280202　川西RC</t>
  </si>
  <si>
    <t>280203　清和台AC</t>
  </si>
  <si>
    <t>280402　住友電工</t>
  </si>
  <si>
    <t>280404　兵庫ﾊﾝﾓｯｸ</t>
  </si>
  <si>
    <t>280405　住友電工伊丹</t>
  </si>
  <si>
    <t>280501　SAURUS TC</t>
  </si>
  <si>
    <t>280502　市民ﾗﾝﾅｰ</t>
  </si>
  <si>
    <t>280503　宝塚AC</t>
  </si>
  <si>
    <t>280504　4DIRECTIONS</t>
  </si>
  <si>
    <t>280505　Gluck</t>
  </si>
  <si>
    <t>280506　ﾗﾝﾀﾒ宝塚AC</t>
  </si>
  <si>
    <t>280602　武庫川SC</t>
  </si>
  <si>
    <t>280603　兵庫医大陸上部</t>
  </si>
  <si>
    <t>280606　MMP</t>
  </si>
  <si>
    <t>280609　陸上物語</t>
  </si>
  <si>
    <t>280610　新日本住設G</t>
  </si>
  <si>
    <t>280611　ひとら整形外科</t>
  </si>
  <si>
    <t>280612　NOBY</t>
  </si>
  <si>
    <t>280613　ATHLEAD HYOGO</t>
  </si>
  <si>
    <t>280614　西宮学文AC</t>
  </si>
  <si>
    <t>280615　西宮瓦木AC</t>
  </si>
  <si>
    <t>280616　西宮山口AC</t>
  </si>
  <si>
    <t>280617　西宮浜脇AC</t>
  </si>
  <si>
    <t>280618　西宮広田AC</t>
  </si>
  <si>
    <t>280619　西宮甲陵AC</t>
  </si>
  <si>
    <t>280620　西宮塩瀬AC</t>
  </si>
  <si>
    <t>280701　芦屋浜AC</t>
  </si>
  <si>
    <t>280703　ｻｳﾙｽRC</t>
  </si>
  <si>
    <t>280704　AC芦屋</t>
    <rPh sb="9" eb="11">
      <t>アシヤ</t>
    </rPh>
    <phoneticPr fontId="1"/>
  </si>
  <si>
    <t>280801　三菱重工神戸</t>
  </si>
  <si>
    <t>280802　鈴蘭台AC</t>
  </si>
  <si>
    <t>280804　兵庫県警</t>
  </si>
  <si>
    <t>280805　神戸PIJC</t>
  </si>
  <si>
    <t>280807　兵庫ﾏｽﾀｰｽﾞ</t>
  </si>
  <si>
    <t>280809　凌霜AC</t>
  </si>
  <si>
    <t>280810　神戸市教員ｸ</t>
  </si>
  <si>
    <t>280811　神戸高体連ｸ</t>
  </si>
  <si>
    <t>280812　ﾉｰﾘﾂ</t>
  </si>
  <si>
    <t>280813　明石大橋AC</t>
  </si>
  <si>
    <t>280814　神戸TFC</t>
  </si>
  <si>
    <t>280815　ﾕﾆﾊﾞｰSC</t>
  </si>
  <si>
    <t>280821　阪急電鉄</t>
  </si>
  <si>
    <t>280822　Bacchus</t>
  </si>
  <si>
    <t>280826　T&amp;F.net KOBE</t>
  </si>
  <si>
    <t>280829　NAC</t>
  </si>
  <si>
    <t>280830　神戸市消防局</t>
  </si>
  <si>
    <t>280831　ｼｽﾒｯｸｽ</t>
  </si>
  <si>
    <t>280832　TIC valley</t>
  </si>
  <si>
    <t>280833　西川RAC</t>
  </si>
  <si>
    <t>280834　K.A.C</t>
  </si>
  <si>
    <t>280838　ｺﾝﾄﾞｰﾃｯｸ</t>
  </si>
  <si>
    <t>280841　神戸えｰしｰ</t>
  </si>
  <si>
    <t>280844　絆RC</t>
  </si>
  <si>
    <t>280846　CRC</t>
  </si>
  <si>
    <t>280847　ﾁｰﾑ壁</t>
  </si>
  <si>
    <t>280848　Frontier AC</t>
  </si>
  <si>
    <t>280854　神戸ﾃﾞｼﾞﾀﾙﾗﾎﾞ</t>
  </si>
  <si>
    <t>280862　ReVolk</t>
  </si>
  <si>
    <t>280863　RUN JOURNEY</t>
  </si>
  <si>
    <t>280864　STAC</t>
  </si>
  <si>
    <t>280865　すっとこDRC</t>
  </si>
  <si>
    <t>280866　会下山RC</t>
  </si>
  <si>
    <t>280867　相支走愛</t>
  </si>
  <si>
    <t>280868　北五葉NAC</t>
  </si>
  <si>
    <t>280869　有瀬小</t>
  </si>
  <si>
    <t>280870　HS KOBE</t>
  </si>
  <si>
    <t>280871　StarRC</t>
  </si>
  <si>
    <t>280872　DREAM</t>
  </si>
  <si>
    <t>280873　A&amp;C KOBE</t>
  </si>
  <si>
    <t>280874　大池陸上ｸﾗﾌﾞ</t>
  </si>
  <si>
    <t>280875　ﾌﾟﾗﾝﾃｯｸｻﾎﾟｰﾄ</t>
  </si>
  <si>
    <t>280876　有野台NAC</t>
  </si>
  <si>
    <t>280877　SPEED CORE AC</t>
  </si>
  <si>
    <t>280878　REN+KOBE</t>
  </si>
  <si>
    <t>280879　歌敷山AC</t>
  </si>
  <si>
    <t>280881　ｺﾍﾞﾘｸ御影</t>
  </si>
  <si>
    <t>280882　ｺﾍﾞﾘｸ鈴蘭台</t>
  </si>
  <si>
    <t>280883　ｺﾍﾞﾘｸ大原</t>
  </si>
  <si>
    <t>280884　ｺﾍﾞﾘｸ有野北</t>
  </si>
  <si>
    <t>280885　ｺﾍﾞﾘｸ北神戸</t>
  </si>
  <si>
    <t>280886　ｺﾍﾞﾘｸ鷹取</t>
  </si>
  <si>
    <t>280887　ｺﾍﾞﾘｸ高倉</t>
  </si>
  <si>
    <t>280888　ｺﾍﾞﾘｸ本多聞</t>
  </si>
  <si>
    <t>280889　ｺﾍﾞﾘｸ星陵台</t>
  </si>
  <si>
    <t>280890　ｺﾍﾞﾘｸ伊川谷</t>
  </si>
  <si>
    <t>280891　ｺﾍﾞﾘｸ井吹台</t>
  </si>
  <si>
    <t>280892　ｺﾍﾞﾘｸ櫨谷</t>
  </si>
  <si>
    <t>280893　ｺﾍﾞﾘｸ平野</t>
  </si>
  <si>
    <t>280901　川崎重工</t>
  </si>
  <si>
    <t>280902　明石高専AC</t>
  </si>
  <si>
    <t>280904　兵庫RC</t>
  </si>
  <si>
    <t>280907　Akashi TRC</t>
  </si>
  <si>
    <t>280908　CHANTO</t>
  </si>
  <si>
    <t>280909　ｱｽﾄﾗｲｱ明石A.C.</t>
  </si>
  <si>
    <t>280910　明石AC</t>
  </si>
  <si>
    <t>281001　いなみ野AC</t>
  </si>
  <si>
    <t>281002　播磨AC</t>
  </si>
  <si>
    <t>281003　稲美T&amp;F</t>
  </si>
  <si>
    <t>281101　BORY TC</t>
  </si>
  <si>
    <t>281102　神鋼加古川</t>
  </si>
  <si>
    <t>281105　復刻AC</t>
  </si>
  <si>
    <t>281108　EAGLET AC</t>
  </si>
  <si>
    <t>281109　ﾋﾞｵﾗ</t>
  </si>
  <si>
    <t>281110　加古川RC</t>
  </si>
  <si>
    <t>281201　三菱重工高砂</t>
  </si>
  <si>
    <t>281202　ｶﾈｶ高砂</t>
  </si>
  <si>
    <t>281203　KAGOTANI</t>
  </si>
  <si>
    <t>281301　三木JRC</t>
  </si>
  <si>
    <t>281501　ﾄｸｾﾝ工業</t>
  </si>
  <si>
    <t>281502　ｱｽﾄﾗｯｸ</t>
  </si>
  <si>
    <t>281503　新明和工業RC</t>
  </si>
  <si>
    <t>281504　MDﾎｰﾑｽﾞ</t>
  </si>
  <si>
    <t>281505　豊田自動織機</t>
    <rPh sb="7" eb="13">
      <t>トヨタジドウショッキ</t>
    </rPh>
    <phoneticPr fontId="1"/>
  </si>
  <si>
    <t>281601　MTRC</t>
  </si>
  <si>
    <t>281701　西脇Jr陸上</t>
  </si>
  <si>
    <t>281702　西脇AC</t>
  </si>
  <si>
    <t>281801　多可陸上</t>
  </si>
  <si>
    <t>281901　姫路ｱｽﾘｰﾄ</t>
  </si>
  <si>
    <t>281902　日本製鉄瀬戸内</t>
  </si>
  <si>
    <t>281903　山陽特殊製鋼</t>
  </si>
  <si>
    <t>281905　IRC</t>
  </si>
  <si>
    <t>281907　AMURO RC</t>
  </si>
  <si>
    <t>281908　MELMB姫路</t>
  </si>
  <si>
    <t>281909　bdac</t>
  </si>
  <si>
    <t>281913　AMURO AC</t>
  </si>
  <si>
    <t>281914　Vignara TC</t>
  </si>
  <si>
    <t>281921　姫路岡本青果</t>
  </si>
  <si>
    <t>281922　姫路えｰしｰ</t>
  </si>
  <si>
    <t>281923　姫路陸上</t>
  </si>
  <si>
    <t>281924　青山RC</t>
  </si>
  <si>
    <t>281925　RÊVE AC</t>
  </si>
  <si>
    <t>281926　ReSS</t>
  </si>
  <si>
    <t>282001　神河陸上ｸ</t>
  </si>
  <si>
    <t>282201　CRD</t>
  </si>
  <si>
    <t>282401　関西福祉大AC</t>
  </si>
  <si>
    <t>282402　赤穂AC</t>
  </si>
  <si>
    <t>282501　上郡陸上教室</t>
  </si>
  <si>
    <t>282601　ちくさRC</t>
  </si>
  <si>
    <t>282802　SandaAX</t>
  </si>
  <si>
    <t>282803　三田ACゆりのき</t>
  </si>
  <si>
    <t>282804　三田AC狭間</t>
  </si>
  <si>
    <t>283101　ｻﾌﾞｾﾞﾛ豊岡</t>
    <rPh sb="13" eb="15">
      <t>トヨオカ</t>
    </rPh>
    <phoneticPr fontId="1"/>
  </si>
  <si>
    <t>283102　CREVAS</t>
  </si>
  <si>
    <t>283401　但馬AC</t>
  </si>
  <si>
    <t>283402　ASAGO ATF</t>
  </si>
  <si>
    <t>283501　Sports Gear</t>
  </si>
  <si>
    <t>283601　淡路陸上教室</t>
  </si>
  <si>
    <t>283602　淡路ｱｽﾘｰﾄｸﾗﾌﾞ</t>
  </si>
  <si>
    <t>所属する女子選手の合計人数</t>
    <rPh sb="0" eb="2">
      <t>ショゾク</t>
    </rPh>
    <rPh sb="4" eb="6">
      <t>ジョシ</t>
    </rPh>
    <rPh sb="6" eb="8">
      <t>センシュ</t>
    </rPh>
    <rPh sb="9" eb="11">
      <t>ゴウケイ</t>
    </rPh>
    <rPh sb="11" eb="13">
      <t>ニンズウ</t>
    </rPh>
    <phoneticPr fontId="3"/>
  </si>
  <si>
    <t>所属する男子選手の合計人数</t>
    <rPh sb="0" eb="2">
      <t>ショゾク</t>
    </rPh>
    <rPh sb="4" eb="6">
      <t>ダンシ</t>
    </rPh>
    <rPh sb="6" eb="8">
      <t>センシュ</t>
    </rPh>
    <rPh sb="9" eb="11">
      <t>ゴウケイ</t>
    </rPh>
    <rPh sb="11" eb="13">
      <t>ニンズウ</t>
    </rPh>
    <phoneticPr fontId="3"/>
  </si>
  <si>
    <t>選手人数の入力</t>
    <rPh sb="0" eb="2">
      <t>センシュ</t>
    </rPh>
    <rPh sb="2" eb="4">
      <t>ニンズウ</t>
    </rPh>
    <rPh sb="5" eb="7">
      <t>ニュウリョク</t>
    </rPh>
    <phoneticPr fontId="2"/>
  </si>
  <si>
    <t>D</t>
    <phoneticPr fontId="2"/>
  </si>
  <si>
    <t>E</t>
    <phoneticPr fontId="2"/>
  </si>
  <si>
    <t>男D</t>
    <rPh sb="0" eb="1">
      <t>オトコ</t>
    </rPh>
    <phoneticPr fontId="2"/>
  </si>
  <si>
    <t>男E</t>
    <rPh sb="0" eb="1">
      <t>オトコ</t>
    </rPh>
    <phoneticPr fontId="2"/>
  </si>
  <si>
    <t>女D</t>
    <rPh sb="0" eb="1">
      <t>オンナ</t>
    </rPh>
    <phoneticPr fontId="2"/>
  </si>
  <si>
    <t>女E</t>
    <rPh sb="0" eb="1">
      <t>オンナ</t>
    </rPh>
    <phoneticPr fontId="2"/>
  </si>
  <si>
    <r>
      <t>１　ナンバーカード欄に手順１で入力した選手のうち</t>
    </r>
    <r>
      <rPr>
        <b/>
        <sz val="12"/>
        <color theme="1"/>
        <rFont val="游ゴシック"/>
        <family val="3"/>
        <charset val="128"/>
        <scheme val="minor"/>
      </rPr>
      <t>出場する選手の</t>
    </r>
    <r>
      <rPr>
        <sz val="12"/>
        <color theme="1"/>
        <rFont val="游ゴシック"/>
        <family val="3"/>
        <charset val="128"/>
        <scheme val="minor"/>
      </rPr>
      <t>ナンバーを入力してください。名前等は自動で入力されます。</t>
    </r>
    <rPh sb="9" eb="10">
      <t>ラン</t>
    </rPh>
    <rPh sb="11" eb="13">
      <t>テジュン</t>
    </rPh>
    <rPh sb="15" eb="17">
      <t>ニュウリョク</t>
    </rPh>
    <rPh sb="19" eb="21">
      <t>センシュ</t>
    </rPh>
    <rPh sb="24" eb="26">
      <t>シュツジョウ</t>
    </rPh>
    <rPh sb="28" eb="30">
      <t>センシュ</t>
    </rPh>
    <rPh sb="36" eb="38">
      <t>ニュウリョク</t>
    </rPh>
    <rPh sb="45" eb="47">
      <t>ナマエ</t>
    </rPh>
    <rPh sb="47" eb="48">
      <t>トウ</t>
    </rPh>
    <rPh sb="49" eb="51">
      <t>ジドウ</t>
    </rPh>
    <rPh sb="52" eb="54">
      <t>ニュウリョク</t>
    </rPh>
    <phoneticPr fontId="2"/>
  </si>
  <si>
    <t xml:space="preserve">memo </t>
    <phoneticPr fontId="2"/>
  </si>
  <si>
    <t>男子のリレーチーム数</t>
    <rPh sb="0" eb="2">
      <t>ダンシ</t>
    </rPh>
    <rPh sb="9" eb="10">
      <t>スウ</t>
    </rPh>
    <phoneticPr fontId="2"/>
  </si>
  <si>
    <t>女子のリレーチーム数</t>
    <rPh sb="0" eb="2">
      <t>ジョシ</t>
    </rPh>
    <rPh sb="9" eb="10">
      <t>スウ</t>
    </rPh>
    <phoneticPr fontId="2"/>
  </si>
  <si>
    <t>男子所属人数</t>
    <rPh sb="0" eb="2">
      <t>ダンシ</t>
    </rPh>
    <rPh sb="2" eb="4">
      <t>ショゾク</t>
    </rPh>
    <rPh sb="4" eb="6">
      <t>ニンズウ</t>
    </rPh>
    <phoneticPr fontId="3"/>
  </si>
  <si>
    <t>女子所属人数</t>
    <rPh sb="0" eb="2">
      <t>ジョシ</t>
    </rPh>
    <rPh sb="2" eb="4">
      <t>ショゾク</t>
    </rPh>
    <rPh sb="4" eb="6">
      <t>ニンズウ</t>
    </rPh>
    <phoneticPr fontId="3"/>
  </si>
  <si>
    <t>３　4×200ｍＲに出場する学校は、6名以内のﾘﾚﾒﾝ欄の「男A」～「男E」を選択して、リレーの記録を入力してください。</t>
    <rPh sb="10" eb="12">
      <t>シュツジョウ</t>
    </rPh>
    <rPh sb="14" eb="16">
      <t>ガッコウ</t>
    </rPh>
    <rPh sb="19" eb="20">
      <t>メイ</t>
    </rPh>
    <rPh sb="20" eb="22">
      <t>イナイ</t>
    </rPh>
    <rPh sb="27" eb="28">
      <t>ラン</t>
    </rPh>
    <rPh sb="30" eb="31">
      <t>オトコ</t>
    </rPh>
    <rPh sb="35" eb="36">
      <t>オトコ</t>
    </rPh>
    <rPh sb="39" eb="41">
      <t>センタク</t>
    </rPh>
    <rPh sb="48" eb="50">
      <t>キロク</t>
    </rPh>
    <rPh sb="51" eb="53">
      <t>ニュウリョク</t>
    </rPh>
    <phoneticPr fontId="2"/>
  </si>
  <si>
    <t>３　4×200ｍＲに出場する学校は、6名以内のﾘﾚﾒﾝ欄の「女A」～「女C」を選択して、リレーの記録を入力してください。</t>
    <rPh sb="10" eb="12">
      <t>シュツジョウ</t>
    </rPh>
    <rPh sb="14" eb="16">
      <t>ガッコウ</t>
    </rPh>
    <rPh sb="19" eb="20">
      <t>メイ</t>
    </rPh>
    <rPh sb="20" eb="22">
      <t>イナイ</t>
    </rPh>
    <rPh sb="27" eb="28">
      <t>ラン</t>
    </rPh>
    <rPh sb="30" eb="31">
      <t>オンナ</t>
    </rPh>
    <rPh sb="35" eb="36">
      <t>オンナ</t>
    </rPh>
    <rPh sb="39" eb="41">
      <t>センタク</t>
    </rPh>
    <rPh sb="48" eb="50">
      <t>キロク</t>
    </rPh>
    <rPh sb="51" eb="53">
      <t>ニュウリョク</t>
    </rPh>
    <phoneticPr fontId="2"/>
  </si>
  <si>
    <t>　【クラブチームから出場】個人登録番号（JAAF IDの下4桁）の4桁以下の整数を入力</t>
    <rPh sb="10" eb="12">
      <t>シュツジョウ</t>
    </rPh>
    <rPh sb="13" eb="19">
      <t>コジントウロクバンゴウ</t>
    </rPh>
    <rPh sb="28" eb="29">
      <t>シモ</t>
    </rPh>
    <rPh sb="30" eb="31">
      <t>ケタ</t>
    </rPh>
    <rPh sb="34" eb="35">
      <t>ケタ</t>
    </rPh>
    <rPh sb="35" eb="37">
      <t>イカ</t>
    </rPh>
    <rPh sb="38" eb="40">
      <t>セイスウ</t>
    </rPh>
    <rPh sb="41" eb="43">
      <t>ニュウリョク</t>
    </rPh>
    <phoneticPr fontId="2"/>
  </si>
  <si>
    <t>　【中学校から出場】学校番号（３ケタ）＋校内の番号（２ケタ）の5桁整数を入力　 (例）向洋中「200」のゼッケン「12」の場合→「20012」</t>
    <rPh sb="4" eb="5">
      <t>コウ</t>
    </rPh>
    <rPh sb="7" eb="9">
      <t>シュツジョウ</t>
    </rPh>
    <rPh sb="32" eb="33">
      <t>ケタ</t>
    </rPh>
    <rPh sb="33" eb="35">
      <t>セイスウ</t>
    </rPh>
    <rPh sb="36" eb="38">
      <t>ニュウリョク</t>
    </rPh>
    <phoneticPr fontId="2"/>
  </si>
  <si>
    <t>選手名簿の入力は、所属選手全員（主に貼り付ける場合）でも、出場選手のみ（主に手入力の場合）でも、どちらでも構いません。</t>
    <rPh sb="0" eb="2">
      <t>センシュ</t>
    </rPh>
    <rPh sb="2" eb="4">
      <t>メイボ</t>
    </rPh>
    <rPh sb="5" eb="7">
      <t>ニュウリョク</t>
    </rPh>
    <rPh sb="9" eb="11">
      <t>ショゾク</t>
    </rPh>
    <rPh sb="11" eb="13">
      <t>センシュ</t>
    </rPh>
    <rPh sb="13" eb="15">
      <t>ゼンイン</t>
    </rPh>
    <rPh sb="16" eb="17">
      <t>オモ</t>
    </rPh>
    <rPh sb="18" eb="19">
      <t>ハ</t>
    </rPh>
    <rPh sb="20" eb="21">
      <t>ツ</t>
    </rPh>
    <rPh sb="23" eb="25">
      <t>バアイ</t>
    </rPh>
    <rPh sb="29" eb="33">
      <t>シュツジョウセンシュ</t>
    </rPh>
    <rPh sb="36" eb="37">
      <t>オモ</t>
    </rPh>
    <rPh sb="38" eb="41">
      <t>テニュウリョク</t>
    </rPh>
    <rPh sb="42" eb="44">
      <t>バアイ</t>
    </rPh>
    <rPh sb="53" eb="54">
      <t>カマ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</si>
</sst>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ＭＳ Ｐゴシック"/>
      <family val="3"/>
      <charset val="128"/>
    </font>
    <font>
      <sz val="12"/>
      <color theme="1"/>
      <name val="游ゴシック"/>
      <family val="3"/>
      <charset val="128"/>
      <scheme val="minor"/>
    </font>
    <font>
      <b/>
      <sz val="12"/>
      <color theme="1"/>
      <name val="游ゴシック"/>
      <family val="3"/>
      <charset val="128"/>
      <scheme val="minor"/>
    </font>
    <font>
      <b/>
      <sz val="12"/>
      <color theme="0"/>
      <name val="游ゴシック"/>
      <family val="3"/>
      <charset val="128"/>
      <scheme val="minor"/>
    </font>
    <font>
      <b/>
      <sz val="18"/>
      <color theme="0"/>
      <name val="游ゴシック"/>
      <family val="3"/>
      <charset val="128"/>
      <scheme val="minor"/>
    </font>
    <font>
      <b/>
      <sz val="10"/>
      <color theme="0"/>
      <name val="游ゴシック"/>
      <family val="3"/>
      <charset val="128"/>
      <scheme val="minor"/>
    </font>
    <font>
      <b/>
      <sz val="9"/>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2"/>
      <name val="游ゴシック"/>
      <family val="3"/>
      <charset val="128"/>
      <scheme val="minor"/>
    </font>
    <font>
      <b/>
      <sz val="14"/>
      <color theme="1"/>
      <name val="游ゴシック"/>
      <family val="3"/>
      <charset val="128"/>
      <scheme val="minor"/>
    </font>
    <font>
      <b/>
      <sz val="10"/>
      <name val="游ゴシック"/>
      <family val="3"/>
      <charset val="128"/>
      <scheme val="minor"/>
    </font>
    <font>
      <b/>
      <sz val="9"/>
      <name val="游ゴシック"/>
      <family val="3"/>
      <charset val="128"/>
      <scheme val="minor"/>
    </font>
    <font>
      <sz val="11"/>
      <color theme="1"/>
      <name val="ＭＳ ゴシック"/>
      <family val="3"/>
      <charset val="128"/>
    </font>
    <font>
      <sz val="11"/>
      <color theme="1"/>
      <name val="ＭＳ 明朝"/>
      <family val="1"/>
      <charset val="128"/>
    </font>
    <font>
      <b/>
      <sz val="16"/>
      <color theme="0"/>
      <name val="游ゴシック"/>
      <family val="3"/>
      <charset val="128"/>
      <scheme val="minor"/>
    </font>
    <font>
      <sz val="11"/>
      <color theme="0"/>
      <name val="游ゴシック"/>
      <family val="2"/>
      <charset val="128"/>
      <scheme val="minor"/>
    </font>
    <font>
      <sz val="11"/>
      <color rgb="FFFF0000"/>
      <name val="游ゴシック"/>
      <family val="2"/>
      <charset val="128"/>
      <scheme val="minor"/>
    </font>
    <font>
      <sz val="11"/>
      <color theme="0"/>
      <name val="游ゴシック"/>
      <family val="3"/>
      <charset val="128"/>
      <scheme val="minor"/>
    </font>
    <font>
      <b/>
      <sz val="11"/>
      <color theme="0"/>
      <name val="游ゴシック"/>
      <family val="3"/>
      <charset val="128"/>
      <scheme val="minor"/>
    </font>
    <font>
      <b/>
      <sz val="20"/>
      <color theme="0"/>
      <name val="游ゴシック"/>
      <family val="3"/>
      <charset val="128"/>
      <scheme val="minor"/>
    </font>
    <font>
      <sz val="11"/>
      <color theme="1"/>
      <name val="游ゴシック"/>
      <family val="3"/>
      <charset val="128"/>
      <scheme val="minor"/>
    </font>
    <font>
      <b/>
      <sz val="8"/>
      <color theme="0"/>
      <name val="游ゴシック"/>
      <family val="3"/>
      <charset val="128"/>
      <scheme val="minor"/>
    </font>
    <font>
      <sz val="9"/>
      <color theme="1"/>
      <name val="游ゴシック"/>
      <family val="3"/>
      <charset val="128"/>
      <scheme val="minor"/>
    </font>
    <font>
      <sz val="9"/>
      <color theme="0"/>
      <name val="游ゴシック"/>
      <family val="3"/>
      <charset val="128"/>
      <scheme val="minor"/>
    </font>
    <font>
      <b/>
      <sz val="9"/>
      <color theme="1"/>
      <name val="游ゴシック"/>
      <family val="3"/>
      <charset val="128"/>
      <scheme val="minor"/>
    </font>
    <font>
      <b/>
      <sz val="9"/>
      <color rgb="FFFF0000"/>
      <name val="游ゴシック"/>
      <family val="3"/>
      <charset val="128"/>
      <scheme val="minor"/>
    </font>
    <font>
      <sz val="9"/>
      <color indexed="81"/>
      <name val="MS P ゴシック"/>
      <family val="3"/>
      <charset val="128"/>
    </font>
    <font>
      <b/>
      <sz val="9"/>
      <color indexed="81"/>
      <name val="MS P ゴシック"/>
      <family val="3"/>
      <charset val="128"/>
    </font>
    <font>
      <b/>
      <sz val="12"/>
      <color rgb="FFFF0000"/>
      <name val="游ゴシック"/>
      <family val="3"/>
      <charset val="128"/>
      <scheme val="minor"/>
    </font>
    <font>
      <sz val="12"/>
      <color rgb="FFFF0000"/>
      <name val="游ゴシック"/>
      <family val="3"/>
      <charset val="128"/>
      <scheme val="minor"/>
    </font>
  </fonts>
  <fills count="11">
    <fill>
      <patternFill patternType="none"/>
    </fill>
    <fill>
      <patternFill patternType="gray125"/>
    </fill>
    <fill>
      <patternFill patternType="solid">
        <fgColor rgb="FFFF0000"/>
        <bgColor indexed="64"/>
      </patternFill>
    </fill>
    <fill>
      <patternFill patternType="solid">
        <fgColor rgb="FF0070C0"/>
        <bgColor indexed="64"/>
      </patternFill>
    </fill>
    <fill>
      <patternFill patternType="solid">
        <fgColor rgb="FF00B050"/>
        <bgColor indexed="64"/>
      </patternFill>
    </fill>
    <fill>
      <patternFill patternType="solid">
        <fgColor indexed="41"/>
        <bgColor indexed="64"/>
      </patternFill>
    </fill>
    <fill>
      <patternFill patternType="solid">
        <fgColor theme="0" tint="-0.34998626667073579"/>
        <bgColor indexed="64"/>
      </patternFill>
    </fill>
    <fill>
      <patternFill patternType="solid">
        <fgColor theme="0"/>
        <bgColor indexed="64"/>
      </patternFill>
    </fill>
    <fill>
      <patternFill patternType="solid">
        <fgColor theme="4"/>
        <bgColor indexed="64"/>
      </patternFill>
    </fill>
    <fill>
      <patternFill patternType="solid">
        <fgColor theme="9"/>
        <bgColor indexed="64"/>
      </patternFill>
    </fill>
    <fill>
      <patternFill patternType="solid">
        <fgColor rgb="FFFFFF0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auto="1"/>
      </top>
      <bottom/>
      <diagonal/>
    </border>
    <border>
      <left/>
      <right style="dotted">
        <color auto="1"/>
      </right>
      <top style="dotted">
        <color auto="1"/>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dotted">
        <color auto="1"/>
      </left>
      <right/>
      <top style="dotted">
        <color auto="1"/>
      </top>
      <bottom/>
      <diagonal/>
    </border>
    <border>
      <left style="dotted">
        <color auto="1"/>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thin">
        <color indexed="64"/>
      </bottom>
      <diagonal/>
    </border>
    <border>
      <left/>
      <right style="mediumDashed">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style="mediumDashed">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299">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0" fillId="0" borderId="1" xfId="0" applyBorder="1" applyProtection="1">
      <alignment vertical="center"/>
      <protection locked="0"/>
    </xf>
    <xf numFmtId="0" fontId="0" fillId="0" borderId="20" xfId="0" applyBorder="1" applyProtection="1">
      <alignment vertical="center"/>
      <protection locked="0"/>
    </xf>
    <xf numFmtId="0" fontId="0" fillId="0" borderId="21" xfId="0" applyBorder="1" applyProtection="1">
      <alignment vertical="center"/>
      <protection locked="0"/>
    </xf>
    <xf numFmtId="0" fontId="0" fillId="0" borderId="22" xfId="0" applyBorder="1" applyProtection="1">
      <alignment vertical="center"/>
      <protection locked="0"/>
    </xf>
    <xf numFmtId="0" fontId="0" fillId="0" borderId="24" xfId="0" applyBorder="1" applyProtection="1">
      <alignment vertical="center"/>
      <protection locked="0"/>
    </xf>
    <xf numFmtId="0" fontId="0" fillId="0" borderId="25" xfId="0" applyBorder="1" applyProtection="1">
      <alignment vertical="center"/>
      <protection locked="0"/>
    </xf>
    <xf numFmtId="0" fontId="0" fillId="0" borderId="1" xfId="0" applyBorder="1">
      <alignment vertical="center"/>
    </xf>
    <xf numFmtId="0" fontId="0" fillId="0" borderId="13" xfId="0" applyBorder="1">
      <alignment vertical="center"/>
    </xf>
    <xf numFmtId="0" fontId="6" fillId="0" borderId="0" xfId="0" applyFont="1" applyAlignment="1">
      <alignment horizontal="center" vertical="center" wrapText="1"/>
    </xf>
    <xf numFmtId="0" fontId="4" fillId="0" borderId="34" xfId="0" applyFont="1" applyBorder="1">
      <alignment vertical="center"/>
    </xf>
    <xf numFmtId="0" fontId="4" fillId="0" borderId="4" xfId="0" applyFont="1" applyBorder="1">
      <alignment vertical="center"/>
    </xf>
    <xf numFmtId="0" fontId="4" fillId="0" borderId="0" xfId="0" applyFont="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0" fillId="0" borderId="1" xfId="0" applyBorder="1" applyAlignment="1" applyProtection="1">
      <alignment vertical="center" shrinkToFit="1"/>
      <protection locked="0"/>
    </xf>
    <xf numFmtId="0" fontId="10" fillId="0" borderId="0" xfId="0" applyFont="1" applyAlignment="1">
      <alignment horizontal="left" vertical="center"/>
    </xf>
    <xf numFmtId="0" fontId="4" fillId="0" borderId="0" xfId="0" quotePrefix="1" applyFont="1" applyAlignment="1">
      <alignment horizontal="left"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0" fillId="0" borderId="0" xfId="0" applyProtection="1">
      <alignment vertical="center"/>
      <protection locked="0"/>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24" xfId="0" applyFont="1" applyFill="1" applyBorder="1" applyAlignment="1">
      <alignment horizontal="center" vertical="center"/>
    </xf>
    <xf numFmtId="0" fontId="9" fillId="3" borderId="2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4" xfId="0" applyFont="1" applyFill="1" applyBorder="1" applyAlignment="1">
      <alignment horizontal="center" vertical="center"/>
    </xf>
    <xf numFmtId="0" fontId="9" fillId="2" borderId="20" xfId="0" applyFont="1" applyFill="1" applyBorder="1" applyAlignment="1">
      <alignment horizontal="center" vertical="center"/>
    </xf>
    <xf numFmtId="0" fontId="11" fillId="0" borderId="0" xfId="0" applyFont="1">
      <alignment vertical="center"/>
    </xf>
    <xf numFmtId="0" fontId="16" fillId="0" borderId="0" xfId="0" applyFont="1">
      <alignment vertical="center"/>
    </xf>
    <xf numFmtId="0" fontId="17" fillId="5" borderId="0" xfId="0" applyFont="1" applyFill="1" applyAlignment="1" applyProtection="1">
      <alignment horizontal="left" vertical="center"/>
      <protection hidden="1"/>
    </xf>
    <xf numFmtId="0" fontId="6" fillId="4" borderId="23" xfId="0" applyFont="1" applyFill="1" applyBorder="1" applyAlignment="1">
      <alignment horizontal="left" vertical="center"/>
    </xf>
    <xf numFmtId="0" fontId="6" fillId="4" borderId="24" xfId="0" applyFont="1" applyFill="1" applyBorder="1" applyAlignment="1">
      <alignment horizontal="center" vertical="center"/>
    </xf>
    <xf numFmtId="0" fontId="16" fillId="0" borderId="0" xfId="0" applyFont="1" applyAlignment="1"/>
    <xf numFmtId="0" fontId="0" fillId="0" borderId="0" xfId="0" applyAlignment="1">
      <alignment horizontal="left" vertical="center"/>
    </xf>
    <xf numFmtId="0" fontId="5" fillId="0" borderId="2" xfId="0" applyFont="1" applyBorder="1">
      <alignment vertical="center"/>
    </xf>
    <xf numFmtId="0" fontId="0" fillId="0" borderId="4" xfId="0" applyBorder="1">
      <alignment vertical="center"/>
    </xf>
    <xf numFmtId="0" fontId="0" fillId="0" borderId="5" xfId="0" applyBorder="1">
      <alignment vertical="center"/>
    </xf>
    <xf numFmtId="0" fontId="11" fillId="0" borderId="4"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6" borderId="0" xfId="0" applyFill="1">
      <alignment vertical="center"/>
    </xf>
    <xf numFmtId="0" fontId="0" fillId="0" borderId="34" xfId="0" applyBorder="1">
      <alignment vertical="center"/>
    </xf>
    <xf numFmtId="0" fontId="0" fillId="0" borderId="3" xfId="0"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5" fillId="0" borderId="34" xfId="0" applyFont="1" applyBorder="1" applyAlignment="1">
      <alignment horizontal="left" vertical="center"/>
    </xf>
    <xf numFmtId="0" fontId="5"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10" fillId="0" borderId="0" xfId="0" applyFont="1" applyAlignment="1" applyProtection="1">
      <alignment horizontal="left" vertical="center"/>
      <protection locked="0"/>
    </xf>
    <xf numFmtId="0" fontId="11" fillId="0" borderId="2" xfId="0" applyFont="1" applyBorder="1">
      <alignment vertical="center"/>
    </xf>
    <xf numFmtId="0" fontId="11" fillId="0" borderId="0" xfId="0" applyFont="1" applyAlignment="1">
      <alignment horizontal="center" vertical="center"/>
    </xf>
    <xf numFmtId="0" fontId="21" fillId="0" borderId="34" xfId="0" applyFont="1" applyBorder="1">
      <alignment vertical="center"/>
    </xf>
    <xf numFmtId="0" fontId="21" fillId="0" borderId="7" xfId="0" applyFont="1" applyBorder="1">
      <alignment vertical="center"/>
    </xf>
    <xf numFmtId="0" fontId="21" fillId="0" borderId="0" xfId="0" applyFont="1">
      <alignment vertical="center"/>
    </xf>
    <xf numFmtId="0" fontId="21" fillId="0" borderId="3" xfId="0" applyFont="1" applyBorder="1">
      <alignment vertical="center"/>
    </xf>
    <xf numFmtId="0" fontId="21" fillId="0" borderId="5" xfId="0" applyFont="1" applyBorder="1">
      <alignment vertical="center"/>
    </xf>
    <xf numFmtId="0" fontId="21" fillId="0" borderId="8" xfId="0" applyFont="1" applyBorder="1">
      <alignment vertical="center"/>
    </xf>
    <xf numFmtId="0" fontId="22" fillId="4" borderId="2" xfId="0" applyFont="1" applyFill="1" applyBorder="1" applyAlignment="1">
      <alignment horizontal="center" vertical="center"/>
    </xf>
    <xf numFmtId="0" fontId="22" fillId="4"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6"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6" xfId="0" applyFont="1" applyFill="1" applyBorder="1" applyAlignment="1">
      <alignment horizontal="center" vertical="center"/>
    </xf>
    <xf numFmtId="0" fontId="0" fillId="0" borderId="1" xfId="0" applyBorder="1" applyAlignment="1">
      <alignment vertical="center" shrinkToFit="1"/>
    </xf>
    <xf numFmtId="0" fontId="0" fillId="0" borderId="0" xfId="0" applyAlignment="1">
      <alignment horizontal="center" vertical="center"/>
    </xf>
    <xf numFmtId="0" fontId="13" fillId="0" borderId="0" xfId="0" applyFont="1" applyAlignment="1">
      <alignment horizontal="center" vertical="center"/>
    </xf>
    <xf numFmtId="0" fontId="0" fillId="0" borderId="1" xfId="0" applyBorder="1" applyAlignment="1">
      <alignment horizontal="center" vertical="center"/>
    </xf>
    <xf numFmtId="0" fontId="20" fillId="0" borderId="0" xfId="0" applyFont="1">
      <alignment vertical="center"/>
    </xf>
    <xf numFmtId="0" fontId="19"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4" fillId="0" borderId="36" xfId="0" applyFont="1" applyBorder="1" applyAlignment="1">
      <alignment horizontal="center" vertical="center"/>
    </xf>
    <xf numFmtId="0" fontId="14" fillId="0" borderId="36" xfId="0" applyFont="1" applyBorder="1" applyAlignment="1">
      <alignment horizontal="center" vertical="center" wrapText="1"/>
    </xf>
    <xf numFmtId="0" fontId="15" fillId="0" borderId="36"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7" fillId="0" borderId="2" xfId="0" applyFont="1" applyBorder="1" applyAlignment="1">
      <alignment horizontal="left" vertical="center"/>
    </xf>
    <xf numFmtId="0" fontId="17" fillId="0" borderId="34" xfId="0" applyFont="1" applyBorder="1" applyAlignment="1">
      <alignment horizontal="left" vertical="center"/>
    </xf>
    <xf numFmtId="0" fontId="17" fillId="0" borderId="3" xfId="0" applyFont="1" applyBorder="1" applyAlignment="1">
      <alignment horizontal="left" vertical="center"/>
    </xf>
    <xf numFmtId="0" fontId="11" fillId="0" borderId="0" xfId="0" applyFont="1" applyAlignment="1">
      <alignment horizontal="left" vertical="center"/>
    </xf>
    <xf numFmtId="0" fontId="17" fillId="0" borderId="4" xfId="0" applyFont="1" applyBorder="1" applyAlignment="1">
      <alignment horizontal="left" vertical="center"/>
    </xf>
    <xf numFmtId="0" fontId="17" fillId="0" borderId="0" xfId="0" applyFont="1" applyAlignment="1">
      <alignment horizontal="left" vertical="center"/>
    </xf>
    <xf numFmtId="0" fontId="17" fillId="0" borderId="5" xfId="0" applyFont="1" applyBorder="1" applyAlignment="1">
      <alignment horizontal="left" vertical="center"/>
    </xf>
    <xf numFmtId="0" fontId="5" fillId="0" borderId="4" xfId="0" applyFont="1" applyBorder="1">
      <alignment vertical="center"/>
    </xf>
    <xf numFmtId="0" fontId="21" fillId="7" borderId="5" xfId="0" applyFont="1" applyFill="1" applyBorder="1">
      <alignment vertical="center"/>
    </xf>
    <xf numFmtId="0" fontId="12" fillId="0" borderId="1" xfId="0" applyFont="1" applyBorder="1" applyAlignment="1">
      <alignment horizontal="center" vertical="center" wrapText="1"/>
    </xf>
    <xf numFmtId="0" fontId="14" fillId="0" borderId="0" xfId="0" applyFont="1" applyAlignment="1">
      <alignment horizontal="center" vertical="center"/>
    </xf>
    <xf numFmtId="0" fontId="0" fillId="0" borderId="0" xfId="0" applyAlignment="1">
      <alignment horizontal="right" vertical="center"/>
    </xf>
    <xf numFmtId="0" fontId="12" fillId="0" borderId="0" xfId="0" applyFont="1">
      <alignment vertical="center"/>
    </xf>
    <xf numFmtId="0" fontId="14" fillId="0" borderId="35" xfId="0" applyFont="1" applyBorder="1" applyAlignment="1">
      <alignment horizontal="center" vertical="center"/>
    </xf>
    <xf numFmtId="0" fontId="0" fillId="0" borderId="35" xfId="0" applyBorder="1" applyAlignment="1">
      <alignment horizontal="center" vertical="center"/>
    </xf>
    <xf numFmtId="0" fontId="0" fillId="0" borderId="44" xfId="0" applyBorder="1" applyProtection="1">
      <alignment vertical="center"/>
      <protection locked="0"/>
    </xf>
    <xf numFmtId="0" fontId="0" fillId="0" borderId="45" xfId="0" applyBorder="1" applyProtection="1">
      <alignment vertical="center"/>
      <protection locked="0"/>
    </xf>
    <xf numFmtId="0" fontId="0" fillId="0" borderId="46" xfId="0" applyBorder="1" applyProtection="1">
      <alignment vertical="center"/>
      <protection locked="0"/>
    </xf>
    <xf numFmtId="0" fontId="5" fillId="0" borderId="0" xfId="0" applyFont="1" applyAlignment="1">
      <alignment horizontal="center" vertical="center"/>
    </xf>
    <xf numFmtId="0" fontId="7" fillId="3" borderId="0" xfId="0" applyFont="1" applyFill="1" applyAlignment="1">
      <alignment horizontal="center" vertical="center"/>
    </xf>
    <xf numFmtId="0" fontId="6" fillId="3" borderId="0" xfId="0" applyFont="1" applyFill="1" applyAlignment="1">
      <alignment horizontal="center" vertical="center"/>
    </xf>
    <xf numFmtId="0" fontId="9" fillId="3" borderId="0" xfId="0" applyFont="1" applyFill="1" applyAlignment="1">
      <alignment horizontal="center"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9" fillId="2" borderId="0" xfId="0" applyFont="1" applyFill="1" applyAlignment="1">
      <alignment horizontal="center" vertical="center"/>
    </xf>
    <xf numFmtId="0" fontId="0" fillId="0" borderId="38" xfId="0" applyBorder="1">
      <alignment vertical="center"/>
    </xf>
    <xf numFmtId="0" fontId="11" fillId="0" borderId="6" xfId="0" applyFont="1" applyBorder="1">
      <alignment vertical="center"/>
    </xf>
    <xf numFmtId="0" fontId="26" fillId="0" borderId="0" xfId="0" applyFont="1" applyAlignment="1">
      <alignment horizontal="center" vertical="center"/>
    </xf>
    <xf numFmtId="0" fontId="26" fillId="0" borderId="0" xfId="0" applyFont="1" applyAlignment="1">
      <alignment horizontal="left" vertical="center"/>
    </xf>
    <xf numFmtId="0" fontId="27" fillId="0" borderId="0" xfId="0" applyFont="1" applyAlignment="1">
      <alignment horizontal="left" vertical="center"/>
    </xf>
    <xf numFmtId="0" fontId="0" fillId="0" borderId="1" xfId="0" applyBorder="1" applyAlignment="1">
      <alignment horizontal="left" vertical="center" shrinkToFit="1"/>
    </xf>
    <xf numFmtId="0" fontId="28" fillId="0" borderId="0" xfId="0" applyFont="1">
      <alignment vertical="center"/>
    </xf>
    <xf numFmtId="0" fontId="11" fillId="0" borderId="2" xfId="0" applyFont="1"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6" fillId="0" borderId="0" xfId="0" applyFont="1" applyAlignment="1">
      <alignment horizontal="center" vertical="center"/>
    </xf>
    <xf numFmtId="0" fontId="0" fillId="0" borderId="48" xfId="0" applyBorder="1" applyProtection="1">
      <alignment vertical="center"/>
      <protection locked="0"/>
    </xf>
    <xf numFmtId="0" fontId="6" fillId="3" borderId="49" xfId="0" applyFont="1" applyFill="1" applyBorder="1" applyAlignment="1">
      <alignment horizontal="center" vertical="center" wrapText="1"/>
    </xf>
    <xf numFmtId="0" fontId="0" fillId="0" borderId="49" xfId="0" applyBorder="1" applyProtection="1">
      <alignment vertical="center"/>
      <protection locked="0"/>
    </xf>
    <xf numFmtId="0" fontId="6" fillId="3" borderId="55" xfId="0" applyFont="1" applyFill="1" applyBorder="1" applyAlignment="1">
      <alignment horizontal="center" vertical="center"/>
    </xf>
    <xf numFmtId="0" fontId="0" fillId="0" borderId="55" xfId="0" applyBorder="1" applyAlignment="1" applyProtection="1">
      <alignment vertical="center" shrinkToFit="1"/>
      <protection locked="0"/>
    </xf>
    <xf numFmtId="0" fontId="0" fillId="0" borderId="56" xfId="0" applyBorder="1" applyProtection="1">
      <alignment vertical="center"/>
      <protection locked="0"/>
    </xf>
    <xf numFmtId="0" fontId="0" fillId="0" borderId="57" xfId="0" applyBorder="1" applyAlignment="1" applyProtection="1">
      <alignment vertical="center" shrinkToFit="1"/>
      <protection locked="0"/>
    </xf>
    <xf numFmtId="0" fontId="0" fillId="0" borderId="58" xfId="0" applyBorder="1" applyProtection="1">
      <alignment vertical="center"/>
      <protection locked="0"/>
    </xf>
    <xf numFmtId="0" fontId="0" fillId="0" borderId="59" xfId="0" applyBorder="1" applyProtection="1">
      <alignment vertical="center"/>
      <protection locked="0"/>
    </xf>
    <xf numFmtId="0" fontId="6" fillId="2" borderId="49" xfId="0" applyFont="1" applyFill="1" applyBorder="1" applyAlignment="1">
      <alignment horizontal="center" vertical="center" wrapText="1"/>
    </xf>
    <xf numFmtId="0" fontId="6" fillId="2" borderId="55" xfId="0" applyFont="1" applyFill="1" applyBorder="1" applyAlignment="1">
      <alignment horizontal="center" vertical="center"/>
    </xf>
    <xf numFmtId="0" fontId="29" fillId="0" borderId="0" xfId="0" applyFont="1" applyAlignment="1">
      <alignment horizontal="left" vertical="center"/>
    </xf>
    <xf numFmtId="0" fontId="5" fillId="0" borderId="60" xfId="0" applyFont="1" applyBorder="1" applyAlignment="1">
      <alignment horizontal="left" vertical="center"/>
    </xf>
    <xf numFmtId="0" fontId="6" fillId="4" borderId="3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0" fillId="0" borderId="48"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25" fillId="3" borderId="33" xfId="0" applyFont="1" applyFill="1" applyBorder="1" applyAlignment="1">
      <alignment horizontal="center" vertical="center"/>
    </xf>
    <xf numFmtId="0" fontId="25" fillId="2" borderId="33" xfId="0" applyFont="1" applyFill="1" applyBorder="1" applyAlignment="1">
      <alignment horizontal="center" vertical="center"/>
    </xf>
    <xf numFmtId="0" fontId="4" fillId="0" borderId="60" xfId="0" applyFont="1" applyBorder="1" applyAlignment="1">
      <alignment horizontal="left" vertical="center"/>
    </xf>
    <xf numFmtId="0" fontId="32" fillId="10" borderId="42" xfId="0" applyFont="1" applyFill="1" applyBorder="1" applyAlignment="1">
      <alignment horizontal="left" vertical="center"/>
    </xf>
    <xf numFmtId="0" fontId="33" fillId="10" borderId="26" xfId="0" applyFont="1" applyFill="1" applyBorder="1" applyAlignment="1">
      <alignment horizontal="center" vertical="center"/>
    </xf>
    <xf numFmtId="0" fontId="32" fillId="10" borderId="26" xfId="0" applyFont="1" applyFill="1" applyBorder="1" applyAlignment="1">
      <alignment horizontal="left" vertical="center"/>
    </xf>
    <xf numFmtId="0" fontId="33" fillId="10" borderId="26" xfId="0" applyFont="1" applyFill="1" applyBorder="1" applyAlignment="1">
      <alignment horizontal="left" vertical="center"/>
    </xf>
    <xf numFmtId="0" fontId="33" fillId="10" borderId="27" xfId="0" applyFont="1" applyFill="1" applyBorder="1" applyAlignment="1">
      <alignment horizontal="left" vertical="center"/>
    </xf>
    <xf numFmtId="0" fontId="33" fillId="10" borderId="43" xfId="0" applyFont="1" applyFill="1" applyBorder="1" applyAlignment="1">
      <alignment horizontal="left" vertical="center"/>
    </xf>
    <xf numFmtId="0" fontId="33" fillId="10" borderId="0" xfId="0" applyFont="1" applyFill="1" applyAlignment="1">
      <alignment horizontal="center" vertical="center"/>
    </xf>
    <xf numFmtId="0" fontId="33" fillId="10" borderId="0" xfId="0" applyFont="1" applyFill="1" applyAlignment="1">
      <alignment horizontal="left" vertical="center"/>
    </xf>
    <xf numFmtId="0" fontId="33" fillId="10" borderId="28" xfId="0" applyFont="1" applyFill="1" applyBorder="1" applyAlignment="1">
      <alignment horizontal="left" vertical="center"/>
    </xf>
    <xf numFmtId="0" fontId="33" fillId="10" borderId="30" xfId="0" applyFont="1" applyFill="1" applyBorder="1" applyAlignment="1">
      <alignment horizontal="center" vertical="center"/>
    </xf>
    <xf numFmtId="0" fontId="33" fillId="10" borderId="30" xfId="0" applyFont="1" applyFill="1" applyBorder="1" applyAlignment="1">
      <alignment horizontal="left" vertical="center"/>
    </xf>
    <xf numFmtId="0" fontId="33" fillId="10" borderId="31" xfId="0" applyFont="1" applyFill="1" applyBorder="1" applyAlignment="1">
      <alignment horizontal="left" vertical="center"/>
    </xf>
    <xf numFmtId="0" fontId="5" fillId="0" borderId="38" xfId="0" applyFont="1" applyBorder="1" applyAlignment="1">
      <alignment horizontal="left" vertical="center"/>
    </xf>
    <xf numFmtId="0" fontId="0" fillId="0" borderId="41" xfId="0" applyBorder="1" applyProtection="1">
      <alignment vertical="center"/>
      <protection locked="0"/>
    </xf>
    <xf numFmtId="0" fontId="0" fillId="0" borderId="71" xfId="0" applyBorder="1" applyProtection="1">
      <alignment vertical="center"/>
      <protection locked="0"/>
    </xf>
    <xf numFmtId="0" fontId="0" fillId="0" borderId="72" xfId="0" applyBorder="1" applyProtection="1">
      <alignment vertical="center"/>
      <protection locked="0"/>
    </xf>
    <xf numFmtId="0" fontId="16" fillId="0" borderId="2" xfId="0" applyFont="1" applyBorder="1" applyAlignment="1">
      <alignment horizontal="center" vertical="center"/>
    </xf>
    <xf numFmtId="0" fontId="16" fillId="0" borderId="34" xfId="0" applyFont="1" applyBorder="1" applyAlignment="1">
      <alignment horizontal="center" vertical="center"/>
    </xf>
    <xf numFmtId="0" fontId="16" fillId="0" borderId="3" xfId="0" applyFont="1" applyBorder="1" applyAlignment="1">
      <alignment horizontal="center" vertical="center"/>
    </xf>
    <xf numFmtId="0" fontId="12" fillId="0" borderId="35" xfId="0" applyFont="1" applyBorder="1">
      <alignmen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21" fillId="7" borderId="0" xfId="0" applyFont="1" applyFill="1">
      <alignment vertical="center"/>
    </xf>
    <xf numFmtId="0" fontId="0" fillId="0" borderId="2" xfId="0" applyBorder="1">
      <alignment vertical="center"/>
    </xf>
    <xf numFmtId="0" fontId="6" fillId="4" borderId="44" xfId="0" applyFont="1" applyFill="1" applyBorder="1" applyAlignment="1">
      <alignment horizontal="center" vertical="center"/>
    </xf>
    <xf numFmtId="0" fontId="0" fillId="0" borderId="7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25" fillId="3" borderId="48" xfId="0" applyFont="1" applyFill="1" applyBorder="1" applyAlignment="1">
      <alignment horizontal="center" vertical="center" wrapText="1"/>
    </xf>
    <xf numFmtId="0" fontId="25" fillId="3" borderId="56" xfId="0" applyFont="1" applyFill="1" applyBorder="1" applyAlignment="1">
      <alignment horizontal="center" vertical="center" wrapText="1"/>
    </xf>
    <xf numFmtId="0" fontId="25" fillId="2" borderId="48" xfId="0" applyFont="1" applyFill="1" applyBorder="1" applyAlignment="1">
      <alignment horizontal="center" vertical="center" wrapText="1"/>
    </xf>
    <xf numFmtId="0" fontId="25" fillId="2" borderId="56" xfId="0" applyFont="1" applyFill="1" applyBorder="1" applyAlignment="1">
      <alignment horizontal="center" vertical="center" wrapText="1"/>
    </xf>
    <xf numFmtId="0" fontId="32" fillId="10" borderId="29" xfId="0" applyFont="1" applyFill="1" applyBorder="1" applyAlignment="1">
      <alignment horizontal="left"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11" fillId="0" borderId="63" xfId="0" applyFont="1" applyBorder="1" applyAlignment="1">
      <alignment horizontal="center" vertical="center"/>
    </xf>
    <xf numFmtId="0" fontId="11" fillId="0" borderId="48"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0" borderId="1" xfId="0" applyFont="1" applyBorder="1" applyAlignment="1" applyProtection="1">
      <alignment horizontal="center" vertical="center"/>
      <protection hidden="1"/>
    </xf>
    <xf numFmtId="0" fontId="12" fillId="0" borderId="35" xfId="0" applyFont="1" applyBorder="1" applyAlignment="1">
      <alignment horizontal="center"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2" fillId="0" borderId="1"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3" fillId="0" borderId="0" xfId="0" applyFont="1" applyAlignment="1">
      <alignment horizontal="center"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1"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7"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1" xfId="0" applyFont="1" applyFill="1" applyBorder="1" applyAlignment="1">
      <alignment horizontal="center" vertical="center"/>
    </xf>
    <xf numFmtId="0" fontId="6" fillId="4" borderId="17" xfId="0" applyFont="1" applyFill="1" applyBorder="1" applyAlignment="1">
      <alignment horizontal="center" vertical="center"/>
    </xf>
    <xf numFmtId="0" fontId="0" fillId="0" borderId="1" xfId="0" applyBorder="1" applyProtection="1">
      <alignment vertical="center"/>
      <protection locked="0"/>
    </xf>
    <xf numFmtId="0" fontId="24" fillId="0" borderId="1" xfId="0" applyFont="1" applyBorder="1" applyAlignment="1">
      <alignment horizontal="center" vertical="center"/>
    </xf>
    <xf numFmtId="0" fontId="24" fillId="0" borderId="20" xfId="0" applyFont="1" applyBorder="1" applyAlignment="1">
      <alignment horizontal="center" vertical="center"/>
    </xf>
    <xf numFmtId="0" fontId="6" fillId="4" borderId="64" xfId="0" applyFont="1" applyFill="1" applyBorder="1" applyAlignment="1">
      <alignment horizontal="center" vertical="center"/>
    </xf>
    <xf numFmtId="0" fontId="6" fillId="4" borderId="63" xfId="0" applyFont="1" applyFill="1" applyBorder="1" applyAlignment="1">
      <alignment horizontal="center" vertical="center"/>
    </xf>
    <xf numFmtId="0" fontId="6" fillId="4" borderId="65" xfId="0" applyFont="1" applyFill="1" applyBorder="1" applyAlignment="1">
      <alignment horizontal="center" vertical="center"/>
    </xf>
    <xf numFmtId="0" fontId="24" fillId="0" borderId="17"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0" xfId="0" applyFont="1" applyFill="1" applyBorder="1" applyAlignment="1">
      <alignment horizontal="center" vertical="center"/>
    </xf>
    <xf numFmtId="0" fontId="24" fillId="0" borderId="1"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6" fillId="3"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7" xfId="0" applyFont="1" applyFill="1" applyBorder="1" applyAlignment="1">
      <alignment horizontal="center" vertical="center"/>
    </xf>
    <xf numFmtId="0" fontId="24" fillId="0" borderId="36" xfId="0" applyFont="1" applyBorder="1" applyAlignment="1" applyProtection="1">
      <alignment horizontal="center" vertical="center"/>
      <protection locked="0"/>
    </xf>
    <xf numFmtId="0" fontId="24" fillId="0" borderId="66" xfId="0" applyFont="1" applyBorder="1" applyAlignment="1" applyProtection="1">
      <alignment horizontal="center" vertical="center"/>
      <protection locked="0"/>
    </xf>
    <xf numFmtId="0" fontId="6" fillId="4" borderId="67" xfId="0" applyFont="1" applyFill="1" applyBorder="1" applyAlignment="1">
      <alignment horizontal="center" vertical="center"/>
    </xf>
    <xf numFmtId="0" fontId="6" fillId="4" borderId="68" xfId="0" applyFont="1" applyFill="1" applyBorder="1" applyAlignment="1">
      <alignment horizontal="center" vertical="center"/>
    </xf>
    <xf numFmtId="0" fontId="6" fillId="4" borderId="69" xfId="0" applyFont="1" applyFill="1" applyBorder="1" applyAlignment="1">
      <alignment horizontal="center" vertical="center"/>
    </xf>
    <xf numFmtId="0" fontId="24" fillId="0" borderId="62" xfId="0" applyFont="1" applyBorder="1" applyAlignment="1" applyProtection="1">
      <alignment horizontal="center" vertical="center"/>
      <protection locked="0"/>
    </xf>
    <xf numFmtId="0" fontId="24" fillId="0" borderId="68" xfId="0" applyFont="1" applyBorder="1" applyAlignment="1" applyProtection="1">
      <alignment horizontal="center" vertical="center"/>
      <protection locked="0"/>
    </xf>
    <xf numFmtId="0" fontId="24" fillId="0" borderId="70" xfId="0" applyFont="1" applyBorder="1" applyAlignment="1" applyProtection="1">
      <alignment horizontal="center" vertical="center"/>
      <protection locked="0"/>
    </xf>
    <xf numFmtId="0" fontId="0" fillId="0" borderId="45" xfId="0" applyBorder="1" applyProtection="1">
      <alignment vertical="center"/>
      <protection locked="0"/>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6" xfId="0" applyFont="1" applyFill="1" applyBorder="1" applyAlignment="1">
      <alignment horizontal="center" vertical="center" wrapText="1"/>
    </xf>
    <xf numFmtId="0" fontId="6" fillId="3" borderId="13"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54" xfId="0" applyFont="1" applyFill="1" applyBorder="1" applyAlignment="1">
      <alignment horizontal="center" vertical="center"/>
    </xf>
    <xf numFmtId="0" fontId="9" fillId="8" borderId="50" xfId="0" applyFont="1" applyFill="1" applyBorder="1" applyAlignment="1">
      <alignment horizontal="center" vertical="center" wrapText="1"/>
    </xf>
    <xf numFmtId="0" fontId="9" fillId="8" borderId="51" xfId="0" applyFont="1" applyFill="1" applyBorder="1" applyAlignment="1">
      <alignment horizontal="center" vertical="center" wrapText="1"/>
    </xf>
    <xf numFmtId="0" fontId="9" fillId="8" borderId="52" xfId="0" applyFont="1" applyFill="1" applyBorder="1" applyAlignment="1">
      <alignment horizontal="center" vertical="center" wrapText="1"/>
    </xf>
    <xf numFmtId="0" fontId="11" fillId="0" borderId="0" xfId="0" applyFont="1" applyAlignment="1">
      <alignment horizontal="center" vertical="center"/>
    </xf>
    <xf numFmtId="0" fontId="5" fillId="0" borderId="0" xfId="0" applyFont="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6"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53"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2" xfId="0" applyFont="1" applyFill="1" applyBorder="1" applyAlignment="1">
      <alignment horizontal="center" vertical="center"/>
    </xf>
    <xf numFmtId="0" fontId="9" fillId="2" borderId="50" xfId="0" applyFont="1" applyFill="1" applyBorder="1" applyAlignment="1">
      <alignment horizontal="center" vertical="center" wrapText="1"/>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11" xfId="0" applyFont="1" applyFill="1" applyBorder="1" applyAlignment="1">
      <alignment horizontal="center" vertical="center"/>
    </xf>
    <xf numFmtId="0" fontId="0" fillId="0" borderId="34"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cellXfs>
  <cellStyles count="1">
    <cellStyle name="標準" xfId="0" builtinId="0"/>
  </cellStyles>
  <dxfs count="19">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F33E-116C-4A40-8FA8-F6E45DA1338A}">
  <sheetPr codeName="Sheet10"/>
  <dimension ref="A1:M11"/>
  <sheetViews>
    <sheetView showGridLines="0" tabSelected="1" view="pageBreakPreview" zoomScaleNormal="100" zoomScaleSheetLayoutView="100" workbookViewId="0">
      <selection sqref="A1:M1"/>
    </sheetView>
  </sheetViews>
  <sheetFormatPr defaultColWidth="9" defaultRowHeight="18"/>
  <cols>
    <col min="1" max="12" width="10.8984375" style="50" customWidth="1"/>
    <col min="13" max="13" width="9.8984375" style="50" customWidth="1"/>
    <col min="14" max="14" width="37.19921875" style="50" customWidth="1"/>
    <col min="15" max="15" width="60" style="50" customWidth="1"/>
    <col min="16" max="16384" width="9" style="50"/>
  </cols>
  <sheetData>
    <row r="1" spans="1:13" ht="37.5" customHeight="1" thickBot="1">
      <c r="A1" s="204" t="s">
        <v>281</v>
      </c>
      <c r="B1" s="205"/>
      <c r="C1" s="205"/>
      <c r="D1" s="205"/>
      <c r="E1" s="205"/>
      <c r="F1" s="205"/>
      <c r="G1" s="205"/>
      <c r="H1" s="205"/>
      <c r="I1" s="205"/>
      <c r="J1" s="205"/>
      <c r="K1" s="205"/>
      <c r="L1" s="205"/>
      <c r="M1" s="206"/>
    </row>
    <row r="2" spans="1:13" ht="24.75" customHeight="1">
      <c r="A2" s="62" t="s">
        <v>88</v>
      </c>
      <c r="B2" s="51"/>
      <c r="C2" s="51"/>
      <c r="D2" s="51"/>
      <c r="E2" s="51"/>
      <c r="F2" s="51"/>
      <c r="G2" s="51"/>
      <c r="H2" s="51"/>
      <c r="I2" s="51"/>
      <c r="J2" s="51"/>
      <c r="K2" s="51"/>
      <c r="L2" s="51"/>
      <c r="M2" s="52"/>
    </row>
    <row r="3" spans="1:13" ht="24.75" customHeight="1">
      <c r="A3" s="44"/>
      <c r="B3" t="s">
        <v>109</v>
      </c>
      <c r="C3"/>
      <c r="D3"/>
      <c r="E3"/>
      <c r="F3"/>
      <c r="G3"/>
      <c r="H3"/>
      <c r="I3"/>
      <c r="J3"/>
      <c r="K3"/>
      <c r="L3"/>
      <c r="M3" s="45"/>
    </row>
    <row r="4" spans="1:13" ht="24.75" customHeight="1">
      <c r="A4" s="44"/>
      <c r="B4" t="s">
        <v>117</v>
      </c>
      <c r="C4"/>
      <c r="D4"/>
      <c r="E4"/>
      <c r="F4"/>
      <c r="G4"/>
      <c r="H4"/>
      <c r="I4"/>
      <c r="J4"/>
      <c r="K4"/>
      <c r="L4"/>
      <c r="M4" s="45"/>
    </row>
    <row r="5" spans="1:13" ht="24.75" customHeight="1">
      <c r="A5" s="44"/>
      <c r="B5" t="s">
        <v>110</v>
      </c>
      <c r="C5"/>
      <c r="D5"/>
      <c r="E5"/>
      <c r="F5"/>
      <c r="G5"/>
      <c r="H5"/>
      <c r="I5"/>
      <c r="J5"/>
      <c r="K5"/>
      <c r="L5"/>
      <c r="M5" s="45"/>
    </row>
    <row r="6" spans="1:13" ht="24.75" customHeight="1">
      <c r="A6" s="44"/>
      <c r="B6" t="s">
        <v>111</v>
      </c>
      <c r="C6"/>
      <c r="D6"/>
      <c r="E6"/>
      <c r="F6"/>
      <c r="G6"/>
      <c r="H6"/>
      <c r="I6"/>
      <c r="J6"/>
      <c r="K6"/>
      <c r="L6"/>
      <c r="M6" s="45"/>
    </row>
    <row r="7" spans="1:13" ht="24.75" customHeight="1">
      <c r="A7" s="44"/>
      <c r="B7" t="s">
        <v>87</v>
      </c>
      <c r="C7"/>
      <c r="D7"/>
      <c r="E7"/>
      <c r="F7"/>
      <c r="G7"/>
      <c r="H7"/>
      <c r="I7"/>
      <c r="J7"/>
      <c r="K7"/>
      <c r="L7"/>
      <c r="M7" s="45"/>
    </row>
    <row r="8" spans="1:13" ht="24.75" customHeight="1">
      <c r="A8" s="44"/>
      <c r="B8" t="s">
        <v>263</v>
      </c>
      <c r="C8"/>
      <c r="D8"/>
      <c r="E8"/>
      <c r="F8"/>
      <c r="G8"/>
      <c r="H8"/>
      <c r="I8"/>
      <c r="J8"/>
      <c r="K8"/>
      <c r="L8"/>
      <c r="M8" s="45"/>
    </row>
    <row r="9" spans="1:13" ht="24.75" customHeight="1">
      <c r="A9" s="46" t="s">
        <v>114</v>
      </c>
      <c r="B9"/>
      <c r="C9"/>
      <c r="D9"/>
      <c r="E9"/>
      <c r="F9"/>
      <c r="G9"/>
      <c r="H9"/>
      <c r="I9"/>
      <c r="J9"/>
      <c r="K9"/>
      <c r="L9"/>
      <c r="M9" s="45"/>
    </row>
    <row r="10" spans="1:13" ht="24.75" customHeight="1">
      <c r="A10" s="46" t="s">
        <v>115</v>
      </c>
      <c r="B10"/>
      <c r="C10"/>
      <c r="D10"/>
      <c r="E10"/>
      <c r="F10"/>
      <c r="G10"/>
      <c r="H10"/>
      <c r="I10"/>
      <c r="J10"/>
      <c r="K10"/>
      <c r="L10"/>
      <c r="M10" s="45"/>
    </row>
    <row r="11" spans="1:13" ht="24.75" customHeight="1" thickBot="1">
      <c r="A11" s="117" t="s">
        <v>116</v>
      </c>
      <c r="B11" s="48"/>
      <c r="C11" s="48"/>
      <c r="D11" s="48"/>
      <c r="E11" s="48"/>
      <c r="F11" s="48"/>
      <c r="G11" s="48"/>
      <c r="H11" s="48"/>
      <c r="I11" s="48"/>
      <c r="J11" s="48"/>
      <c r="K11" s="48"/>
      <c r="L11" s="48"/>
      <c r="M11" s="49"/>
    </row>
  </sheetData>
  <sheetProtection sheet="1" objects="1" scenarios="1"/>
  <mergeCells count="1">
    <mergeCell ref="A1:M1"/>
  </mergeCells>
  <phoneticPr fontId="2"/>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E32B-3D30-4794-810F-C1C3AB18C025}">
  <sheetPr codeName="Sheet8"/>
  <dimension ref="A1:K200"/>
  <sheetViews>
    <sheetView workbookViewId="0"/>
  </sheetViews>
  <sheetFormatPr defaultColWidth="9" defaultRowHeight="13.2"/>
  <cols>
    <col min="1" max="1" width="16.09765625" style="37" bestFit="1" customWidth="1"/>
    <col min="2" max="2" width="10.5" style="37" bestFit="1" customWidth="1"/>
    <col min="3" max="4" width="15" style="37" bestFit="1" customWidth="1"/>
    <col min="5" max="6" width="3.5" style="37" bestFit="1" customWidth="1"/>
    <col min="7" max="7" width="7.5" style="37" bestFit="1" customWidth="1"/>
    <col min="8" max="8" width="4.5" style="37" bestFit="1" customWidth="1"/>
    <col min="9" max="10" width="15" style="37" bestFit="1" customWidth="1"/>
    <col min="11" max="11" width="6.5" style="37" bestFit="1" customWidth="1"/>
    <col min="12" max="16384" width="9" style="37"/>
  </cols>
  <sheetData>
    <row r="1" spans="1:11">
      <c r="A1" s="37" t="s">
        <v>0</v>
      </c>
      <c r="B1" s="37" t="s">
        <v>77</v>
      </c>
      <c r="C1" s="37" t="s">
        <v>57</v>
      </c>
      <c r="D1" s="37" t="s">
        <v>58</v>
      </c>
      <c r="E1" s="37" t="s">
        <v>59</v>
      </c>
      <c r="F1" s="37" t="s">
        <v>60</v>
      </c>
      <c r="G1" s="37" t="s">
        <v>61</v>
      </c>
      <c r="H1" s="37" t="s">
        <v>62</v>
      </c>
      <c r="I1" s="37" t="s">
        <v>63</v>
      </c>
      <c r="J1" s="37" t="s">
        <v>65</v>
      </c>
      <c r="K1" s="37" t="s">
        <v>101</v>
      </c>
    </row>
    <row r="2" spans="1:11">
      <c r="A2" s="37" t="str">
        <f>IF(手順５!AK18="","",手順５!AK18)</f>
        <v/>
      </c>
      <c r="B2" s="37" t="str">
        <f>IF(手順５!AL18="","",手順５!AL18)</f>
        <v/>
      </c>
      <c r="C2" s="37" t="str">
        <f>IF(手順５!AM18="","",手順５!AM18)</f>
        <v/>
      </c>
      <c r="D2" s="37" t="str">
        <f>IF(手順５!AN18="","",手順５!AN18)</f>
        <v/>
      </c>
      <c r="E2" s="37" t="str">
        <f>IF(手順５!AO18="","",手順５!AO18)</f>
        <v/>
      </c>
      <c r="F2" s="37" t="str">
        <f>IF(手順５!AP18="","",手順５!AP18)</f>
        <v/>
      </c>
      <c r="G2" s="37" t="str">
        <f>IF(手順５!AQ18="","",手順５!AQ18)</f>
        <v/>
      </c>
      <c r="H2" s="37" t="str">
        <f>IF(手順５!AR18="","",手順５!AR18)</f>
        <v/>
      </c>
      <c r="I2" s="37" t="str">
        <f>IF(手順５!AS18="","",手順５!AS18)</f>
        <v/>
      </c>
      <c r="J2" s="37" t="str">
        <f>IF(手順５!AT18="","",手順５!AT18)</f>
        <v/>
      </c>
      <c r="K2" s="37" t="str">
        <f>IF(手順５!R18="","",手順５!R18)</f>
        <v/>
      </c>
    </row>
    <row r="3" spans="1:11">
      <c r="A3" s="37" t="str">
        <f>IF(手順５!AK19="","",手順５!AK19)</f>
        <v/>
      </c>
      <c r="B3" s="37" t="str">
        <f>IF(手順５!AL19="","",手順５!AL19)</f>
        <v/>
      </c>
      <c r="C3" s="37" t="str">
        <f>IF(手順５!AM19="","",手順５!AM19)</f>
        <v/>
      </c>
      <c r="D3" s="37" t="str">
        <f>IF(手順５!AN19="","",手順５!AN19)</f>
        <v/>
      </c>
      <c r="E3" s="37" t="str">
        <f>IF(手順５!AO19="","",手順５!AO19)</f>
        <v/>
      </c>
      <c r="F3" s="37" t="str">
        <f>IF(手順５!AP19="","",手順５!AP19)</f>
        <v/>
      </c>
      <c r="G3" s="37" t="str">
        <f>IF(手順５!AQ19="","",手順５!AQ19)</f>
        <v/>
      </c>
      <c r="H3" s="37" t="str">
        <f>IF(手順５!AR19="","",手順５!AR19)</f>
        <v/>
      </c>
      <c r="I3" s="37" t="str">
        <f>IF(手順５!AS19="","",手順５!AS19)</f>
        <v/>
      </c>
      <c r="J3" s="37" t="str">
        <f>IF(手順５!AT19="","",手順５!AT19)</f>
        <v/>
      </c>
      <c r="K3" s="37" t="str">
        <f>IF(手順５!R19="","",手順５!R19)</f>
        <v/>
      </c>
    </row>
    <row r="4" spans="1:11">
      <c r="A4" s="37" t="str">
        <f>IF(手順５!AK20="","",手順５!AK20)</f>
        <v/>
      </c>
      <c r="B4" s="37" t="str">
        <f>IF(手順５!AL20="","",手順５!AL20)</f>
        <v/>
      </c>
      <c r="C4" s="37" t="str">
        <f>IF(手順５!AM20="","",手順５!AM20)</f>
        <v/>
      </c>
      <c r="D4" s="37" t="str">
        <f>IF(手順５!AN20="","",手順５!AN20)</f>
        <v/>
      </c>
      <c r="E4" s="37" t="str">
        <f>IF(手順５!AO20="","",手順５!AO20)</f>
        <v/>
      </c>
      <c r="F4" s="37" t="str">
        <f>IF(手順５!AP20="","",手順５!AP20)</f>
        <v/>
      </c>
      <c r="G4" s="37" t="str">
        <f>IF(手順５!AQ20="","",手順５!AQ20)</f>
        <v/>
      </c>
      <c r="H4" s="37" t="str">
        <f>IF(手順５!AR20="","",手順５!AR20)</f>
        <v/>
      </c>
      <c r="I4" s="37" t="str">
        <f>IF(手順５!AS20="","",手順５!AS20)</f>
        <v/>
      </c>
      <c r="J4" s="37" t="str">
        <f>IF(手順５!AT20="","",手順５!AT20)</f>
        <v/>
      </c>
      <c r="K4" s="37" t="str">
        <f>IF(手順５!R20="","",手順５!R20)</f>
        <v/>
      </c>
    </row>
    <row r="5" spans="1:11">
      <c r="A5" s="37" t="str">
        <f>IF(手順５!AK21="","",手順５!AK21)</f>
        <v/>
      </c>
      <c r="B5" s="37" t="str">
        <f>IF(手順５!AL21="","",手順５!AL21)</f>
        <v/>
      </c>
      <c r="C5" s="37" t="str">
        <f>IF(手順５!AM21="","",手順５!AM21)</f>
        <v/>
      </c>
      <c r="D5" s="37" t="str">
        <f>IF(手順５!AN21="","",手順５!AN21)</f>
        <v/>
      </c>
      <c r="E5" s="37" t="str">
        <f>IF(手順５!AO21="","",手順５!AO21)</f>
        <v/>
      </c>
      <c r="F5" s="37" t="str">
        <f>IF(手順５!AP21="","",手順５!AP21)</f>
        <v/>
      </c>
      <c r="G5" s="37" t="str">
        <f>IF(手順５!AQ21="","",手順５!AQ21)</f>
        <v/>
      </c>
      <c r="H5" s="37" t="str">
        <f>IF(手順５!AR21="","",手順５!AR21)</f>
        <v/>
      </c>
      <c r="I5" s="37" t="str">
        <f>IF(手順５!AS21="","",手順５!AS21)</f>
        <v/>
      </c>
      <c r="J5" s="37" t="str">
        <f>IF(手順５!AT21="","",手順５!AT21)</f>
        <v/>
      </c>
      <c r="K5" s="37" t="str">
        <f>IF(手順５!R21="","",手順５!R21)</f>
        <v/>
      </c>
    </row>
    <row r="6" spans="1:11">
      <c r="A6" s="37" t="str">
        <f>IF(手順５!AK22="","",手順５!AK22)</f>
        <v/>
      </c>
      <c r="B6" s="37" t="str">
        <f>IF(手順５!AL22="","",手順５!AL22)</f>
        <v/>
      </c>
      <c r="C6" s="37" t="str">
        <f>IF(手順５!AM22="","",手順５!AM22)</f>
        <v/>
      </c>
      <c r="D6" s="37" t="str">
        <f>IF(手順５!AN22="","",手順５!AN22)</f>
        <v/>
      </c>
      <c r="E6" s="37" t="str">
        <f>IF(手順５!AO22="","",手順５!AO22)</f>
        <v/>
      </c>
      <c r="F6" s="37" t="str">
        <f>IF(手順５!AP22="","",手順５!AP22)</f>
        <v/>
      </c>
      <c r="G6" s="37" t="str">
        <f>IF(手順５!AQ22="","",手順５!AQ22)</f>
        <v/>
      </c>
      <c r="H6" s="37" t="str">
        <f>IF(手順５!AR22="","",手順５!AR22)</f>
        <v/>
      </c>
      <c r="I6" s="37" t="str">
        <f>IF(手順５!AS22="","",手順５!AS22)</f>
        <v/>
      </c>
      <c r="J6" s="37" t="str">
        <f>IF(手順５!AT22="","",手順５!AT22)</f>
        <v/>
      </c>
      <c r="K6" s="37" t="str">
        <f>IF(手順５!R22="","",手順５!R22)</f>
        <v/>
      </c>
    </row>
    <row r="7" spans="1:11">
      <c r="A7" s="37" t="str">
        <f>IF(手順５!AK23="","",手順５!AK23)</f>
        <v/>
      </c>
      <c r="B7" s="37" t="str">
        <f>IF(手順５!AL23="","",手順５!AL23)</f>
        <v/>
      </c>
      <c r="C7" s="37" t="str">
        <f>IF(手順５!AM23="","",手順５!AM23)</f>
        <v/>
      </c>
      <c r="D7" s="37" t="str">
        <f>IF(手順５!AN23="","",手順５!AN23)</f>
        <v/>
      </c>
      <c r="E7" s="37" t="str">
        <f>IF(手順５!AO23="","",手順５!AO23)</f>
        <v/>
      </c>
      <c r="F7" s="37" t="str">
        <f>IF(手順５!AP23="","",手順５!AP23)</f>
        <v/>
      </c>
      <c r="G7" s="37" t="str">
        <f>IF(手順５!AQ23="","",手順５!AQ23)</f>
        <v/>
      </c>
      <c r="H7" s="37" t="str">
        <f>IF(手順５!AR23="","",手順５!AR23)</f>
        <v/>
      </c>
      <c r="I7" s="37" t="str">
        <f>IF(手順５!AS23="","",手順５!AS23)</f>
        <v/>
      </c>
      <c r="J7" s="37" t="str">
        <f>IF(手順５!AT23="","",手順５!AT23)</f>
        <v/>
      </c>
      <c r="K7" s="37" t="str">
        <f>IF(手順５!R23="","",手順５!R23)</f>
        <v/>
      </c>
    </row>
    <row r="8" spans="1:11">
      <c r="A8" s="37" t="str">
        <f>IF(手順５!AK24="","",手順５!AK24)</f>
        <v/>
      </c>
      <c r="B8" s="37" t="str">
        <f>IF(手順５!AL24="","",手順５!AL24)</f>
        <v/>
      </c>
      <c r="C8" s="37" t="str">
        <f>IF(手順５!AM24="","",手順５!AM24)</f>
        <v/>
      </c>
      <c r="D8" s="37" t="str">
        <f>IF(手順５!AN24="","",手順５!AN24)</f>
        <v/>
      </c>
      <c r="E8" s="37" t="str">
        <f>IF(手順５!AO24="","",手順５!AO24)</f>
        <v/>
      </c>
      <c r="F8" s="37" t="str">
        <f>IF(手順５!AP24="","",手順５!AP24)</f>
        <v/>
      </c>
      <c r="G8" s="37" t="str">
        <f>IF(手順５!AQ24="","",手順５!AQ24)</f>
        <v/>
      </c>
      <c r="H8" s="37" t="str">
        <f>IF(手順５!AR24="","",手順５!AR24)</f>
        <v/>
      </c>
      <c r="I8" s="37" t="str">
        <f>IF(手順５!AS24="","",手順５!AS24)</f>
        <v/>
      </c>
      <c r="J8" s="37" t="str">
        <f>IF(手順５!AT24="","",手順５!AT24)</f>
        <v/>
      </c>
      <c r="K8" s="37" t="str">
        <f>IF(手順５!R24="","",手順５!R24)</f>
        <v/>
      </c>
    </row>
    <row r="9" spans="1:11">
      <c r="A9" s="37" t="str">
        <f>IF(手順５!AK25="","",手順５!AK25)</f>
        <v/>
      </c>
      <c r="B9" s="37" t="str">
        <f>IF(手順５!AL25="","",手順５!AL25)</f>
        <v/>
      </c>
      <c r="C9" s="37" t="str">
        <f>IF(手順５!AM25="","",手順５!AM25)</f>
        <v/>
      </c>
      <c r="D9" s="37" t="str">
        <f>IF(手順５!AN25="","",手順５!AN25)</f>
        <v/>
      </c>
      <c r="E9" s="37" t="str">
        <f>IF(手順５!AO25="","",手順５!AO25)</f>
        <v/>
      </c>
      <c r="F9" s="37" t="str">
        <f>IF(手順５!AP25="","",手順５!AP25)</f>
        <v/>
      </c>
      <c r="G9" s="37" t="str">
        <f>IF(手順５!AQ25="","",手順５!AQ25)</f>
        <v/>
      </c>
      <c r="H9" s="37" t="str">
        <f>IF(手順５!AR25="","",手順５!AR25)</f>
        <v/>
      </c>
      <c r="I9" s="37" t="str">
        <f>IF(手順５!AS25="","",手順５!AS25)</f>
        <v/>
      </c>
      <c r="J9" s="37" t="str">
        <f>IF(手順５!AT25="","",手順５!AT25)</f>
        <v/>
      </c>
      <c r="K9" s="37" t="str">
        <f>IF(手順５!R25="","",手順５!R25)</f>
        <v/>
      </c>
    </row>
    <row r="10" spans="1:11">
      <c r="A10" s="37" t="str">
        <f>IF(手順５!AK26="","",手順５!AK26)</f>
        <v/>
      </c>
      <c r="B10" s="37" t="str">
        <f>IF(手順５!AL26="","",手順５!AL26)</f>
        <v/>
      </c>
      <c r="C10" s="37" t="str">
        <f>IF(手順５!AM26="","",手順５!AM26)</f>
        <v/>
      </c>
      <c r="D10" s="37" t="str">
        <f>IF(手順５!AN26="","",手順５!AN26)</f>
        <v/>
      </c>
      <c r="E10" s="37" t="str">
        <f>IF(手順５!AO26="","",手順５!AO26)</f>
        <v/>
      </c>
      <c r="F10" s="37" t="str">
        <f>IF(手順５!AP26="","",手順５!AP26)</f>
        <v/>
      </c>
      <c r="G10" s="37" t="str">
        <f>IF(手順５!AQ26="","",手順５!AQ26)</f>
        <v/>
      </c>
      <c r="H10" s="37" t="str">
        <f>IF(手順５!AR26="","",手順５!AR26)</f>
        <v/>
      </c>
      <c r="I10" s="37" t="str">
        <f>IF(手順５!AS26="","",手順５!AS26)</f>
        <v/>
      </c>
      <c r="J10" s="37" t="str">
        <f>IF(手順５!AT26="","",手順５!AT26)</f>
        <v/>
      </c>
      <c r="K10" s="37" t="str">
        <f>IF(手順５!R26="","",手順５!R26)</f>
        <v/>
      </c>
    </row>
    <row r="11" spans="1:11">
      <c r="A11" s="37" t="str">
        <f>IF(手順５!AK27="","",手順５!AK27)</f>
        <v/>
      </c>
      <c r="B11" s="37" t="str">
        <f>IF(手順５!AL27="","",手順５!AL27)</f>
        <v/>
      </c>
      <c r="C11" s="37" t="str">
        <f>IF(手順５!AM27="","",手順５!AM27)</f>
        <v/>
      </c>
      <c r="D11" s="37" t="str">
        <f>IF(手順５!AN27="","",手順５!AN27)</f>
        <v/>
      </c>
      <c r="E11" s="37" t="str">
        <f>IF(手順５!AO27="","",手順５!AO27)</f>
        <v/>
      </c>
      <c r="F11" s="37" t="str">
        <f>IF(手順５!AP27="","",手順５!AP27)</f>
        <v/>
      </c>
      <c r="G11" s="37" t="str">
        <f>IF(手順５!AQ27="","",手順５!AQ27)</f>
        <v/>
      </c>
      <c r="H11" s="37" t="str">
        <f>IF(手順５!AR27="","",手順５!AR27)</f>
        <v/>
      </c>
      <c r="I11" s="37" t="str">
        <f>IF(手順５!AS27="","",手順５!AS27)</f>
        <v/>
      </c>
      <c r="J11" s="37" t="str">
        <f>IF(手順５!AT27="","",手順５!AT27)</f>
        <v/>
      </c>
      <c r="K11" s="37" t="str">
        <f>IF(手順５!R27="","",手順５!R27)</f>
        <v/>
      </c>
    </row>
    <row r="12" spans="1:11">
      <c r="A12" s="37" t="str">
        <f>IF(手順５!AK28="","",手順５!AK28)</f>
        <v/>
      </c>
      <c r="B12" s="37" t="str">
        <f>IF(手順５!AL28="","",手順５!AL28)</f>
        <v/>
      </c>
      <c r="C12" s="37" t="str">
        <f>IF(手順５!AM28="","",手順５!AM28)</f>
        <v/>
      </c>
      <c r="D12" s="37" t="str">
        <f>IF(手順５!AN28="","",手順５!AN28)</f>
        <v/>
      </c>
      <c r="E12" s="37" t="str">
        <f>IF(手順５!AO28="","",手順５!AO28)</f>
        <v/>
      </c>
      <c r="F12" s="37" t="str">
        <f>IF(手順５!AP28="","",手順５!AP28)</f>
        <v/>
      </c>
      <c r="G12" s="37" t="str">
        <f>IF(手順５!AQ28="","",手順５!AQ28)</f>
        <v/>
      </c>
      <c r="H12" s="37" t="str">
        <f>IF(手順５!AR28="","",手順５!AR28)</f>
        <v/>
      </c>
      <c r="I12" s="37" t="str">
        <f>IF(手順５!AS28="","",手順５!AS28)</f>
        <v/>
      </c>
      <c r="J12" s="37" t="str">
        <f>IF(手順５!AT28="","",手順５!AT28)</f>
        <v/>
      </c>
      <c r="K12" s="37" t="str">
        <f>IF(手順５!R28="","",手順５!R28)</f>
        <v/>
      </c>
    </row>
    <row r="13" spans="1:11">
      <c r="A13" s="37" t="str">
        <f>IF(手順５!AK29="","",手順５!AK29)</f>
        <v/>
      </c>
      <c r="B13" s="37" t="str">
        <f>IF(手順５!AL29="","",手順５!AL29)</f>
        <v/>
      </c>
      <c r="C13" s="37" t="str">
        <f>IF(手順５!AM29="","",手順５!AM29)</f>
        <v/>
      </c>
      <c r="D13" s="37" t="str">
        <f>IF(手順５!AN29="","",手順５!AN29)</f>
        <v/>
      </c>
      <c r="E13" s="37" t="str">
        <f>IF(手順５!AO29="","",手順５!AO29)</f>
        <v/>
      </c>
      <c r="F13" s="37" t="str">
        <f>IF(手順５!AP29="","",手順５!AP29)</f>
        <v/>
      </c>
      <c r="G13" s="37" t="str">
        <f>IF(手順５!AQ29="","",手順５!AQ29)</f>
        <v/>
      </c>
      <c r="H13" s="37" t="str">
        <f>IF(手順５!AR29="","",手順５!AR29)</f>
        <v/>
      </c>
      <c r="I13" s="37" t="str">
        <f>IF(手順５!AS29="","",手順５!AS29)</f>
        <v/>
      </c>
      <c r="J13" s="37" t="str">
        <f>IF(手順５!AT29="","",手順５!AT29)</f>
        <v/>
      </c>
      <c r="K13" s="37" t="str">
        <f>IF(手順５!R29="","",手順５!R29)</f>
        <v/>
      </c>
    </row>
    <row r="14" spans="1:11">
      <c r="A14" s="37" t="str">
        <f>IF(手順５!AK30="","",手順５!AK30)</f>
        <v/>
      </c>
      <c r="B14" s="37" t="str">
        <f>IF(手順５!AL30="","",手順５!AL30)</f>
        <v/>
      </c>
      <c r="C14" s="37" t="str">
        <f>IF(手順５!AM30="","",手順５!AM30)</f>
        <v/>
      </c>
      <c r="D14" s="37" t="str">
        <f>IF(手順５!AN30="","",手順５!AN30)</f>
        <v/>
      </c>
      <c r="E14" s="37" t="str">
        <f>IF(手順５!AO30="","",手順５!AO30)</f>
        <v/>
      </c>
      <c r="F14" s="37" t="str">
        <f>IF(手順５!AP30="","",手順５!AP30)</f>
        <v/>
      </c>
      <c r="G14" s="37" t="str">
        <f>IF(手順５!AQ30="","",手順５!AQ30)</f>
        <v/>
      </c>
      <c r="H14" s="37" t="str">
        <f>IF(手順５!AR30="","",手順５!AR30)</f>
        <v/>
      </c>
      <c r="I14" s="37" t="str">
        <f>IF(手順５!AS30="","",手順５!AS30)</f>
        <v/>
      </c>
      <c r="J14" s="37" t="str">
        <f>IF(手順５!AT30="","",手順５!AT30)</f>
        <v/>
      </c>
      <c r="K14" s="37" t="str">
        <f>IF(手順５!R30="","",手順５!R30)</f>
        <v/>
      </c>
    </row>
    <row r="15" spans="1:11">
      <c r="A15" s="37" t="str">
        <f>IF(手順５!AK31="","",手順５!AK31)</f>
        <v/>
      </c>
      <c r="B15" s="37" t="str">
        <f>IF(手順５!AL31="","",手順５!AL31)</f>
        <v/>
      </c>
      <c r="C15" s="37" t="str">
        <f>IF(手順５!AM31="","",手順５!AM31)</f>
        <v/>
      </c>
      <c r="D15" s="37" t="str">
        <f>IF(手順５!AN31="","",手順５!AN31)</f>
        <v/>
      </c>
      <c r="E15" s="37" t="str">
        <f>IF(手順５!AO31="","",手順５!AO31)</f>
        <v/>
      </c>
      <c r="F15" s="37" t="str">
        <f>IF(手順５!AP31="","",手順５!AP31)</f>
        <v/>
      </c>
      <c r="G15" s="37" t="str">
        <f>IF(手順５!AQ31="","",手順５!AQ31)</f>
        <v/>
      </c>
      <c r="H15" s="37" t="str">
        <f>IF(手順５!AR31="","",手順５!AR31)</f>
        <v/>
      </c>
      <c r="I15" s="37" t="str">
        <f>IF(手順５!AS31="","",手順５!AS31)</f>
        <v/>
      </c>
      <c r="J15" s="37" t="str">
        <f>IF(手順５!AT31="","",手順５!AT31)</f>
        <v/>
      </c>
      <c r="K15" s="37" t="str">
        <f>IF(手順５!R31="","",手順５!R31)</f>
        <v/>
      </c>
    </row>
    <row r="16" spans="1:11">
      <c r="A16" s="37" t="str">
        <f>IF(手順５!AK32="","",手順５!AK32)</f>
        <v/>
      </c>
      <c r="B16" s="37" t="str">
        <f>IF(手順５!AL32="","",手順５!AL32)</f>
        <v/>
      </c>
      <c r="C16" s="37" t="str">
        <f>IF(手順５!AM32="","",手順５!AM32)</f>
        <v/>
      </c>
      <c r="D16" s="37" t="str">
        <f>IF(手順５!AN32="","",手順５!AN32)</f>
        <v/>
      </c>
      <c r="E16" s="37" t="str">
        <f>IF(手順５!AO32="","",手順５!AO32)</f>
        <v/>
      </c>
      <c r="F16" s="37" t="str">
        <f>IF(手順５!AP32="","",手順５!AP32)</f>
        <v/>
      </c>
      <c r="G16" s="37" t="str">
        <f>IF(手順５!AQ32="","",手順５!AQ32)</f>
        <v/>
      </c>
      <c r="H16" s="37" t="str">
        <f>IF(手順５!AR32="","",手順５!AR32)</f>
        <v/>
      </c>
      <c r="I16" s="37" t="str">
        <f>IF(手順５!AS32="","",手順５!AS32)</f>
        <v/>
      </c>
      <c r="J16" s="37" t="str">
        <f>IF(手順５!AT32="","",手順５!AT32)</f>
        <v/>
      </c>
      <c r="K16" s="37" t="str">
        <f>IF(手順５!R32="","",手順５!R32)</f>
        <v/>
      </c>
    </row>
    <row r="17" spans="1:11">
      <c r="A17" s="37" t="str">
        <f>IF(手順５!AK33="","",手順５!AK33)</f>
        <v/>
      </c>
      <c r="B17" s="37" t="str">
        <f>IF(手順５!AL33="","",手順５!AL33)</f>
        <v/>
      </c>
      <c r="C17" s="37" t="str">
        <f>IF(手順５!AM33="","",手順５!AM33)</f>
        <v/>
      </c>
      <c r="D17" s="37" t="str">
        <f>IF(手順５!AN33="","",手順５!AN33)</f>
        <v/>
      </c>
      <c r="E17" s="37" t="str">
        <f>IF(手順５!AO33="","",手順５!AO33)</f>
        <v/>
      </c>
      <c r="F17" s="37" t="str">
        <f>IF(手順５!AP33="","",手順５!AP33)</f>
        <v/>
      </c>
      <c r="G17" s="37" t="str">
        <f>IF(手順５!AQ33="","",手順５!AQ33)</f>
        <v/>
      </c>
      <c r="H17" s="37" t="str">
        <f>IF(手順５!AR33="","",手順５!AR33)</f>
        <v/>
      </c>
      <c r="I17" s="37" t="str">
        <f>IF(手順５!AS33="","",手順５!AS33)</f>
        <v/>
      </c>
      <c r="J17" s="37" t="str">
        <f>IF(手順５!AT33="","",手順５!AT33)</f>
        <v/>
      </c>
      <c r="K17" s="37" t="str">
        <f>IF(手順５!R33="","",手順５!R33)</f>
        <v/>
      </c>
    </row>
    <row r="18" spans="1:11">
      <c r="A18" s="37" t="str">
        <f>IF(手順５!AK34="","",手順５!AK34)</f>
        <v/>
      </c>
      <c r="B18" s="37" t="str">
        <f>IF(手順５!AL34="","",手順５!AL34)</f>
        <v/>
      </c>
      <c r="C18" s="37" t="str">
        <f>IF(手順５!AM34="","",手順５!AM34)</f>
        <v/>
      </c>
      <c r="D18" s="37" t="str">
        <f>IF(手順５!AN34="","",手順５!AN34)</f>
        <v/>
      </c>
      <c r="E18" s="37" t="str">
        <f>IF(手順５!AO34="","",手順５!AO34)</f>
        <v/>
      </c>
      <c r="F18" s="37" t="str">
        <f>IF(手順５!AP34="","",手順５!AP34)</f>
        <v/>
      </c>
      <c r="G18" s="37" t="str">
        <f>IF(手順５!AQ34="","",手順５!AQ34)</f>
        <v/>
      </c>
      <c r="H18" s="37" t="str">
        <f>IF(手順５!AR34="","",手順５!AR34)</f>
        <v/>
      </c>
      <c r="I18" s="37" t="str">
        <f>IF(手順５!AS34="","",手順５!AS34)</f>
        <v/>
      </c>
      <c r="J18" s="37" t="str">
        <f>IF(手順５!AT34="","",手順５!AT34)</f>
        <v/>
      </c>
      <c r="K18" s="37" t="str">
        <f>IF(手順５!R34="","",手順５!R34)</f>
        <v/>
      </c>
    </row>
    <row r="19" spans="1:11">
      <c r="A19" s="37" t="str">
        <f>IF(手順５!AK35="","",手順５!AK35)</f>
        <v/>
      </c>
      <c r="B19" s="37" t="str">
        <f>IF(手順５!AL35="","",手順５!AL35)</f>
        <v/>
      </c>
      <c r="C19" s="37" t="str">
        <f>IF(手順５!AM35="","",手順５!AM35)</f>
        <v/>
      </c>
      <c r="D19" s="37" t="str">
        <f>IF(手順５!AN35="","",手順５!AN35)</f>
        <v/>
      </c>
      <c r="E19" s="37" t="str">
        <f>IF(手順５!AO35="","",手順５!AO35)</f>
        <v/>
      </c>
      <c r="F19" s="37" t="str">
        <f>IF(手順５!AP35="","",手順５!AP35)</f>
        <v/>
      </c>
      <c r="G19" s="37" t="str">
        <f>IF(手順５!AQ35="","",手順５!AQ35)</f>
        <v/>
      </c>
      <c r="H19" s="37" t="str">
        <f>IF(手順５!AR35="","",手順５!AR35)</f>
        <v/>
      </c>
      <c r="I19" s="37" t="str">
        <f>IF(手順５!AS35="","",手順５!AS35)</f>
        <v/>
      </c>
      <c r="J19" s="37" t="str">
        <f>IF(手順５!AT35="","",手順５!AT35)</f>
        <v/>
      </c>
      <c r="K19" s="37" t="str">
        <f>IF(手順５!R35="","",手順５!R35)</f>
        <v/>
      </c>
    </row>
    <row r="20" spans="1:11">
      <c r="A20" s="37" t="str">
        <f>IF(手順５!AK36="","",手順５!AK36)</f>
        <v/>
      </c>
      <c r="B20" s="37" t="str">
        <f>IF(手順５!AL36="","",手順５!AL36)</f>
        <v/>
      </c>
      <c r="C20" s="37" t="str">
        <f>IF(手順５!AM36="","",手順５!AM36)</f>
        <v/>
      </c>
      <c r="D20" s="37" t="str">
        <f>IF(手順５!AN36="","",手順５!AN36)</f>
        <v/>
      </c>
      <c r="E20" s="37" t="str">
        <f>IF(手順５!AO36="","",手順５!AO36)</f>
        <v/>
      </c>
      <c r="F20" s="37" t="str">
        <f>IF(手順５!AP36="","",手順５!AP36)</f>
        <v/>
      </c>
      <c r="G20" s="37" t="str">
        <f>IF(手順５!AQ36="","",手順５!AQ36)</f>
        <v/>
      </c>
      <c r="H20" s="37" t="str">
        <f>IF(手順５!AR36="","",手順５!AR36)</f>
        <v/>
      </c>
      <c r="I20" s="37" t="str">
        <f>IF(手順５!AS36="","",手順５!AS36)</f>
        <v/>
      </c>
      <c r="J20" s="37" t="str">
        <f>IF(手順５!AT36="","",手順５!AT36)</f>
        <v/>
      </c>
      <c r="K20" s="37" t="str">
        <f>IF(手順５!R36="","",手順５!R36)</f>
        <v/>
      </c>
    </row>
    <row r="21" spans="1:11">
      <c r="A21" s="37" t="str">
        <f>IF(手順５!AK37="","",手順５!AK37)</f>
        <v/>
      </c>
      <c r="B21" s="37" t="str">
        <f>IF(手順５!AL37="","",手順５!AL37)</f>
        <v/>
      </c>
      <c r="C21" s="37" t="str">
        <f>IF(手順５!AM37="","",手順５!AM37)</f>
        <v/>
      </c>
      <c r="D21" s="37" t="str">
        <f>IF(手順５!AN37="","",手順５!AN37)</f>
        <v/>
      </c>
      <c r="E21" s="37" t="str">
        <f>IF(手順５!AO37="","",手順５!AO37)</f>
        <v/>
      </c>
      <c r="F21" s="37" t="str">
        <f>IF(手順５!AP37="","",手順５!AP37)</f>
        <v/>
      </c>
      <c r="G21" s="37" t="str">
        <f>IF(手順５!AQ37="","",手順５!AQ37)</f>
        <v/>
      </c>
      <c r="H21" s="37" t="str">
        <f>IF(手順５!AR37="","",手順５!AR37)</f>
        <v/>
      </c>
      <c r="I21" s="37" t="str">
        <f>IF(手順５!AS37="","",手順５!AS37)</f>
        <v/>
      </c>
      <c r="J21" s="37" t="str">
        <f>IF(手順５!AT37="","",手順５!AT37)</f>
        <v/>
      </c>
      <c r="K21" s="37" t="str">
        <f>IF(手順５!R37="","",手順５!R37)</f>
        <v/>
      </c>
    </row>
    <row r="22" spans="1:11">
      <c r="A22" s="37" t="str">
        <f>IF(手順５!AK38="","",手順５!AK38)</f>
        <v/>
      </c>
      <c r="B22" s="37" t="str">
        <f>IF(手順５!AL38="","",手順５!AL38)</f>
        <v/>
      </c>
      <c r="C22" s="37" t="str">
        <f>IF(手順５!AM38="","",手順５!AM38)</f>
        <v/>
      </c>
      <c r="D22" s="37" t="str">
        <f>IF(手順５!AN38="","",手順５!AN38)</f>
        <v/>
      </c>
      <c r="E22" s="37" t="str">
        <f>IF(手順５!AO38="","",手順５!AO38)</f>
        <v/>
      </c>
      <c r="F22" s="37" t="str">
        <f>IF(手順５!AP38="","",手順５!AP38)</f>
        <v/>
      </c>
      <c r="G22" s="37" t="str">
        <f>IF(手順５!AQ38="","",手順５!AQ38)</f>
        <v/>
      </c>
      <c r="H22" s="37" t="str">
        <f>IF(手順５!AR38="","",手順５!AR38)</f>
        <v/>
      </c>
      <c r="I22" s="37" t="str">
        <f>IF(手順５!AS38="","",手順５!AS38)</f>
        <v/>
      </c>
      <c r="J22" s="37" t="str">
        <f>IF(手順５!AT38="","",手順５!AT38)</f>
        <v/>
      </c>
      <c r="K22" s="37" t="str">
        <f>IF(手順５!R38="","",手順５!R38)</f>
        <v/>
      </c>
    </row>
    <row r="23" spans="1:11">
      <c r="A23" s="37" t="str">
        <f>IF(手順５!AK39="","",手順５!AK39)</f>
        <v/>
      </c>
      <c r="B23" s="37" t="str">
        <f>IF(手順５!AL39="","",手順５!AL39)</f>
        <v/>
      </c>
      <c r="C23" s="37" t="str">
        <f>IF(手順５!AM39="","",手順５!AM39)</f>
        <v/>
      </c>
      <c r="D23" s="37" t="str">
        <f>IF(手順５!AN39="","",手順５!AN39)</f>
        <v/>
      </c>
      <c r="E23" s="37" t="str">
        <f>IF(手順５!AO39="","",手順５!AO39)</f>
        <v/>
      </c>
      <c r="F23" s="37" t="str">
        <f>IF(手順５!AP39="","",手順５!AP39)</f>
        <v/>
      </c>
      <c r="G23" s="37" t="str">
        <f>IF(手順５!AQ39="","",手順５!AQ39)</f>
        <v/>
      </c>
      <c r="H23" s="37" t="str">
        <f>IF(手順５!AR39="","",手順５!AR39)</f>
        <v/>
      </c>
      <c r="I23" s="37" t="str">
        <f>IF(手順５!AS39="","",手順５!AS39)</f>
        <v/>
      </c>
      <c r="J23" s="37" t="str">
        <f>IF(手順５!AT39="","",手順５!AT39)</f>
        <v/>
      </c>
      <c r="K23" s="37" t="str">
        <f>IF(手順５!R39="","",手順５!R39)</f>
        <v/>
      </c>
    </row>
    <row r="24" spans="1:11">
      <c r="A24" s="37" t="str">
        <f>IF(手順５!AK40="","",手順５!AK40)</f>
        <v/>
      </c>
      <c r="B24" s="37" t="str">
        <f>IF(手順５!AL40="","",手順５!AL40)</f>
        <v/>
      </c>
      <c r="C24" s="37" t="str">
        <f>IF(手順５!AM40="","",手順５!AM40)</f>
        <v/>
      </c>
      <c r="D24" s="37" t="str">
        <f>IF(手順５!AN40="","",手順５!AN40)</f>
        <v/>
      </c>
      <c r="E24" s="37" t="str">
        <f>IF(手順５!AO40="","",手順５!AO40)</f>
        <v/>
      </c>
      <c r="F24" s="37" t="str">
        <f>IF(手順５!AP40="","",手順５!AP40)</f>
        <v/>
      </c>
      <c r="G24" s="37" t="str">
        <f>IF(手順５!AQ40="","",手順５!AQ40)</f>
        <v/>
      </c>
      <c r="H24" s="37" t="str">
        <f>IF(手順５!AR40="","",手順５!AR40)</f>
        <v/>
      </c>
      <c r="I24" s="37" t="str">
        <f>IF(手順５!AS40="","",手順５!AS40)</f>
        <v/>
      </c>
      <c r="J24" s="37" t="str">
        <f>IF(手順５!AT40="","",手順５!AT40)</f>
        <v/>
      </c>
      <c r="K24" s="37" t="str">
        <f>IF(手順５!R40="","",手順５!R40)</f>
        <v/>
      </c>
    </row>
    <row r="25" spans="1:11">
      <c r="A25" s="37" t="str">
        <f>IF(手順５!AK41="","",手順５!AK41)</f>
        <v/>
      </c>
      <c r="B25" s="37" t="str">
        <f>IF(手順５!AL41="","",手順５!AL41)</f>
        <v/>
      </c>
      <c r="C25" s="37" t="str">
        <f>IF(手順５!AM41="","",手順５!AM41)</f>
        <v/>
      </c>
      <c r="D25" s="37" t="str">
        <f>IF(手順５!AN41="","",手順５!AN41)</f>
        <v/>
      </c>
      <c r="E25" s="37" t="str">
        <f>IF(手順５!AO41="","",手順５!AO41)</f>
        <v/>
      </c>
      <c r="F25" s="37" t="str">
        <f>IF(手順５!AP41="","",手順５!AP41)</f>
        <v/>
      </c>
      <c r="G25" s="37" t="str">
        <f>IF(手順５!AQ41="","",手順５!AQ41)</f>
        <v/>
      </c>
      <c r="H25" s="37" t="str">
        <f>IF(手順５!AR41="","",手順５!AR41)</f>
        <v/>
      </c>
      <c r="I25" s="37" t="str">
        <f>IF(手順５!AS41="","",手順５!AS41)</f>
        <v/>
      </c>
      <c r="J25" s="37" t="str">
        <f>IF(手順５!AT41="","",手順５!AT41)</f>
        <v/>
      </c>
      <c r="K25" s="37" t="str">
        <f>IF(手順５!R41="","",手順５!R41)</f>
        <v/>
      </c>
    </row>
    <row r="26" spans="1:11">
      <c r="A26" s="37" t="str">
        <f>IF(手順５!AK42="","",手順５!AK42)</f>
        <v/>
      </c>
      <c r="B26" s="37" t="str">
        <f>IF(手順５!AL42="","",手順５!AL42)</f>
        <v/>
      </c>
      <c r="C26" s="37" t="str">
        <f>IF(手順５!AM42="","",手順５!AM42)</f>
        <v/>
      </c>
      <c r="D26" s="37" t="str">
        <f>IF(手順５!AN42="","",手順５!AN42)</f>
        <v/>
      </c>
      <c r="E26" s="37" t="str">
        <f>IF(手順５!AO42="","",手順５!AO42)</f>
        <v/>
      </c>
      <c r="F26" s="37" t="str">
        <f>IF(手順５!AP42="","",手順５!AP42)</f>
        <v/>
      </c>
      <c r="G26" s="37" t="str">
        <f>IF(手順５!AQ42="","",手順５!AQ42)</f>
        <v/>
      </c>
      <c r="H26" s="37" t="str">
        <f>IF(手順５!AR42="","",手順５!AR42)</f>
        <v/>
      </c>
      <c r="I26" s="37" t="str">
        <f>IF(手順５!AS42="","",手順５!AS42)</f>
        <v/>
      </c>
      <c r="J26" s="37" t="str">
        <f>IF(手順５!AT42="","",手順５!AT42)</f>
        <v/>
      </c>
      <c r="K26" s="37" t="str">
        <f>IF(手順５!R42="","",手順５!R42)</f>
        <v/>
      </c>
    </row>
    <row r="27" spans="1:11">
      <c r="A27" s="37" t="str">
        <f>IF(手順５!AK43="","",手順５!AK43)</f>
        <v/>
      </c>
      <c r="B27" s="37" t="str">
        <f>IF(手順５!AL43="","",手順５!AL43)</f>
        <v/>
      </c>
      <c r="C27" s="37" t="str">
        <f>IF(手順５!AM43="","",手順５!AM43)</f>
        <v/>
      </c>
      <c r="D27" s="37" t="str">
        <f>IF(手順５!AN43="","",手順５!AN43)</f>
        <v/>
      </c>
      <c r="E27" s="37" t="str">
        <f>IF(手順５!AO43="","",手順５!AO43)</f>
        <v/>
      </c>
      <c r="F27" s="37" t="str">
        <f>IF(手順５!AP43="","",手順５!AP43)</f>
        <v/>
      </c>
      <c r="G27" s="37" t="str">
        <f>IF(手順５!AQ43="","",手順５!AQ43)</f>
        <v/>
      </c>
      <c r="H27" s="37" t="str">
        <f>IF(手順５!AR43="","",手順５!AR43)</f>
        <v/>
      </c>
      <c r="I27" s="37" t="str">
        <f>IF(手順５!AS43="","",手順５!AS43)</f>
        <v/>
      </c>
      <c r="J27" s="37" t="str">
        <f>IF(手順５!AT43="","",手順５!AT43)</f>
        <v/>
      </c>
      <c r="K27" s="37" t="str">
        <f>IF(手順５!R43="","",手順５!R43)</f>
        <v/>
      </c>
    </row>
    <row r="28" spans="1:11">
      <c r="A28" s="37" t="str">
        <f>IF(手順５!AK44="","",手順５!AK44)</f>
        <v/>
      </c>
      <c r="B28" s="37" t="str">
        <f>IF(手順５!AL44="","",手順５!AL44)</f>
        <v/>
      </c>
      <c r="C28" s="37" t="str">
        <f>IF(手順５!AM44="","",手順５!AM44)</f>
        <v/>
      </c>
      <c r="D28" s="37" t="str">
        <f>IF(手順５!AN44="","",手順５!AN44)</f>
        <v/>
      </c>
      <c r="E28" s="37" t="str">
        <f>IF(手順５!AO44="","",手順５!AO44)</f>
        <v/>
      </c>
      <c r="F28" s="37" t="str">
        <f>IF(手順５!AP44="","",手順５!AP44)</f>
        <v/>
      </c>
      <c r="G28" s="37" t="str">
        <f>IF(手順５!AQ44="","",手順５!AQ44)</f>
        <v/>
      </c>
      <c r="H28" s="37" t="str">
        <f>IF(手順５!AR44="","",手順５!AR44)</f>
        <v/>
      </c>
      <c r="I28" s="37" t="str">
        <f>IF(手順５!AS44="","",手順５!AS44)</f>
        <v/>
      </c>
      <c r="J28" s="37" t="str">
        <f>IF(手順５!AT44="","",手順５!AT44)</f>
        <v/>
      </c>
      <c r="K28" s="37" t="str">
        <f>IF(手順５!R44="","",手順５!R44)</f>
        <v/>
      </c>
    </row>
    <row r="29" spans="1:11">
      <c r="A29" s="37" t="str">
        <f>IF(手順５!AK45="","",手順５!AK45)</f>
        <v/>
      </c>
      <c r="B29" s="37" t="str">
        <f>IF(手順５!AL45="","",手順５!AL45)</f>
        <v/>
      </c>
      <c r="C29" s="37" t="str">
        <f>IF(手順５!AM45="","",手順５!AM45)</f>
        <v/>
      </c>
      <c r="D29" s="37" t="str">
        <f>IF(手順５!AN45="","",手順５!AN45)</f>
        <v/>
      </c>
      <c r="E29" s="37" t="str">
        <f>IF(手順５!AO45="","",手順５!AO45)</f>
        <v/>
      </c>
      <c r="F29" s="37" t="str">
        <f>IF(手順５!AP45="","",手順５!AP45)</f>
        <v/>
      </c>
      <c r="G29" s="37" t="str">
        <f>IF(手順５!AQ45="","",手順５!AQ45)</f>
        <v/>
      </c>
      <c r="H29" s="37" t="str">
        <f>IF(手順５!AR45="","",手順５!AR45)</f>
        <v/>
      </c>
      <c r="I29" s="37" t="str">
        <f>IF(手順５!AS45="","",手順５!AS45)</f>
        <v/>
      </c>
      <c r="J29" s="37" t="str">
        <f>IF(手順５!AT45="","",手順５!AT45)</f>
        <v/>
      </c>
      <c r="K29" s="37" t="str">
        <f>IF(手順５!R45="","",手順５!R45)</f>
        <v/>
      </c>
    </row>
    <row r="30" spans="1:11">
      <c r="A30" s="37" t="str">
        <f>IF(手順５!AK46="","",手順５!AK46)</f>
        <v/>
      </c>
      <c r="B30" s="37" t="str">
        <f>IF(手順５!AL46="","",手順５!AL46)</f>
        <v/>
      </c>
      <c r="C30" s="37" t="str">
        <f>IF(手順５!AM46="","",手順５!AM46)</f>
        <v/>
      </c>
      <c r="D30" s="37" t="str">
        <f>IF(手順５!AN46="","",手順５!AN46)</f>
        <v/>
      </c>
      <c r="E30" s="37" t="str">
        <f>IF(手順５!AO46="","",手順５!AO46)</f>
        <v/>
      </c>
      <c r="F30" s="37" t="str">
        <f>IF(手順５!AP46="","",手順５!AP46)</f>
        <v/>
      </c>
      <c r="G30" s="37" t="str">
        <f>IF(手順５!AQ46="","",手順５!AQ46)</f>
        <v/>
      </c>
      <c r="H30" s="37" t="str">
        <f>IF(手順５!AR46="","",手順５!AR46)</f>
        <v/>
      </c>
      <c r="I30" s="37" t="str">
        <f>IF(手順５!AS46="","",手順５!AS46)</f>
        <v/>
      </c>
      <c r="J30" s="37" t="str">
        <f>IF(手順５!AT46="","",手順５!AT46)</f>
        <v/>
      </c>
      <c r="K30" s="37" t="str">
        <f>IF(手順５!R46="","",手順５!R46)</f>
        <v/>
      </c>
    </row>
    <row r="31" spans="1:11">
      <c r="A31" s="37" t="str">
        <f>IF(手順５!AK47="","",手順５!AK47)</f>
        <v/>
      </c>
      <c r="B31" s="37" t="str">
        <f>IF(手順５!AL47="","",手順５!AL47)</f>
        <v/>
      </c>
      <c r="C31" s="37" t="str">
        <f>IF(手順５!AM47="","",手順５!AM47)</f>
        <v/>
      </c>
      <c r="D31" s="37" t="str">
        <f>IF(手順５!AN47="","",手順５!AN47)</f>
        <v/>
      </c>
      <c r="E31" s="37" t="str">
        <f>IF(手順５!AO47="","",手順５!AO47)</f>
        <v/>
      </c>
      <c r="F31" s="37" t="str">
        <f>IF(手順５!AP47="","",手順５!AP47)</f>
        <v/>
      </c>
      <c r="G31" s="37" t="str">
        <f>IF(手順５!AQ47="","",手順５!AQ47)</f>
        <v/>
      </c>
      <c r="H31" s="37" t="str">
        <f>IF(手順５!AR47="","",手順５!AR47)</f>
        <v/>
      </c>
      <c r="I31" s="37" t="str">
        <f>IF(手順５!AS47="","",手順５!AS47)</f>
        <v/>
      </c>
      <c r="J31" s="37" t="str">
        <f>IF(手順５!AT47="","",手順５!AT47)</f>
        <v/>
      </c>
      <c r="K31" s="37" t="str">
        <f>IF(手順５!R47="","",手順５!R47)</f>
        <v/>
      </c>
    </row>
    <row r="32" spans="1:11">
      <c r="A32" s="37" t="str">
        <f>IF(手順５!AK48="","",手順５!AK48)</f>
        <v/>
      </c>
      <c r="B32" s="37" t="str">
        <f>IF(手順５!AL48="","",手順５!AL48)</f>
        <v/>
      </c>
      <c r="C32" s="37" t="str">
        <f>IF(手順５!AM48="","",手順５!AM48)</f>
        <v/>
      </c>
      <c r="D32" s="37" t="str">
        <f>IF(手順５!AN48="","",手順５!AN48)</f>
        <v/>
      </c>
      <c r="E32" s="37" t="str">
        <f>IF(手順５!AO48="","",手順５!AO48)</f>
        <v/>
      </c>
      <c r="F32" s="37" t="str">
        <f>IF(手順５!AP48="","",手順５!AP48)</f>
        <v/>
      </c>
      <c r="G32" s="37" t="str">
        <f>IF(手順５!AQ48="","",手順５!AQ48)</f>
        <v/>
      </c>
      <c r="H32" s="37" t="str">
        <f>IF(手順５!AR48="","",手順５!AR48)</f>
        <v/>
      </c>
      <c r="I32" s="37" t="str">
        <f>IF(手順５!AS48="","",手順５!AS48)</f>
        <v/>
      </c>
      <c r="J32" s="37" t="str">
        <f>IF(手順５!AT48="","",手順５!AT48)</f>
        <v/>
      </c>
      <c r="K32" s="37" t="str">
        <f>IF(手順５!R48="","",手順５!R48)</f>
        <v/>
      </c>
    </row>
    <row r="33" spans="1:11">
      <c r="A33" s="37" t="str">
        <f>IF(手順５!AK49="","",手順５!AK49)</f>
        <v/>
      </c>
      <c r="B33" s="37" t="str">
        <f>IF(手順５!AL49="","",手順５!AL49)</f>
        <v/>
      </c>
      <c r="C33" s="37" t="str">
        <f>IF(手順５!AM49="","",手順５!AM49)</f>
        <v/>
      </c>
      <c r="D33" s="37" t="str">
        <f>IF(手順５!AN49="","",手順５!AN49)</f>
        <v/>
      </c>
      <c r="E33" s="37" t="str">
        <f>IF(手順５!AO49="","",手順５!AO49)</f>
        <v/>
      </c>
      <c r="F33" s="37" t="str">
        <f>IF(手順５!AP49="","",手順５!AP49)</f>
        <v/>
      </c>
      <c r="G33" s="37" t="str">
        <f>IF(手順５!AQ49="","",手順５!AQ49)</f>
        <v/>
      </c>
      <c r="H33" s="37" t="str">
        <f>IF(手順５!AR49="","",手順５!AR49)</f>
        <v/>
      </c>
      <c r="I33" s="37" t="str">
        <f>IF(手順５!AS49="","",手順５!AS49)</f>
        <v/>
      </c>
      <c r="J33" s="37" t="str">
        <f>IF(手順５!AT49="","",手順５!AT49)</f>
        <v/>
      </c>
      <c r="K33" s="37" t="str">
        <f>IF(手順５!R49="","",手順５!R49)</f>
        <v/>
      </c>
    </row>
    <row r="34" spans="1:11">
      <c r="A34" s="37" t="str">
        <f>IF(手順５!AK50="","",手順５!AK50)</f>
        <v/>
      </c>
      <c r="B34" s="37" t="str">
        <f>IF(手順５!AL50="","",手順５!AL50)</f>
        <v/>
      </c>
      <c r="C34" s="37" t="str">
        <f>IF(手順５!AM50="","",手順５!AM50)</f>
        <v/>
      </c>
      <c r="D34" s="37" t="str">
        <f>IF(手順５!AN50="","",手順５!AN50)</f>
        <v/>
      </c>
      <c r="E34" s="37" t="str">
        <f>IF(手順５!AO50="","",手順５!AO50)</f>
        <v/>
      </c>
      <c r="F34" s="37" t="str">
        <f>IF(手順５!AP50="","",手順５!AP50)</f>
        <v/>
      </c>
      <c r="G34" s="37" t="str">
        <f>IF(手順５!AQ50="","",手順５!AQ50)</f>
        <v/>
      </c>
      <c r="H34" s="37" t="str">
        <f>IF(手順５!AR50="","",手順５!AR50)</f>
        <v/>
      </c>
      <c r="I34" s="37" t="str">
        <f>IF(手順５!AS50="","",手順５!AS50)</f>
        <v/>
      </c>
      <c r="J34" s="37" t="str">
        <f>IF(手順５!AT50="","",手順５!AT50)</f>
        <v/>
      </c>
      <c r="K34" s="37" t="str">
        <f>IF(手順５!R50="","",手順５!R50)</f>
        <v/>
      </c>
    </row>
    <row r="35" spans="1:11">
      <c r="A35" s="37" t="str">
        <f>IF(手順５!AK51="","",手順５!AK51)</f>
        <v/>
      </c>
      <c r="B35" s="37" t="str">
        <f>IF(手順５!AL51="","",手順５!AL51)</f>
        <v/>
      </c>
      <c r="C35" s="37" t="str">
        <f>IF(手順５!AM51="","",手順５!AM51)</f>
        <v/>
      </c>
      <c r="D35" s="37" t="str">
        <f>IF(手順５!AN51="","",手順５!AN51)</f>
        <v/>
      </c>
      <c r="E35" s="37" t="str">
        <f>IF(手順５!AO51="","",手順５!AO51)</f>
        <v/>
      </c>
      <c r="F35" s="37" t="str">
        <f>IF(手順５!AP51="","",手順５!AP51)</f>
        <v/>
      </c>
      <c r="G35" s="37" t="str">
        <f>IF(手順５!AQ51="","",手順５!AQ51)</f>
        <v/>
      </c>
      <c r="H35" s="37" t="str">
        <f>IF(手順５!AR51="","",手順５!AR51)</f>
        <v/>
      </c>
      <c r="I35" s="37" t="str">
        <f>IF(手順５!AS51="","",手順５!AS51)</f>
        <v/>
      </c>
      <c r="J35" s="37" t="str">
        <f>IF(手順５!AT51="","",手順５!AT51)</f>
        <v/>
      </c>
      <c r="K35" s="37" t="str">
        <f>IF(手順５!R51="","",手順５!R51)</f>
        <v/>
      </c>
    </row>
    <row r="36" spans="1:11">
      <c r="A36" s="37" t="str">
        <f>IF(手順５!AK52="","",手順５!AK52)</f>
        <v/>
      </c>
      <c r="B36" s="37" t="str">
        <f>IF(手順５!AL52="","",手順５!AL52)</f>
        <v/>
      </c>
      <c r="C36" s="37" t="str">
        <f>IF(手順５!AM52="","",手順５!AM52)</f>
        <v/>
      </c>
      <c r="D36" s="37" t="str">
        <f>IF(手順５!AN52="","",手順５!AN52)</f>
        <v/>
      </c>
      <c r="E36" s="37" t="str">
        <f>IF(手順５!AO52="","",手順５!AO52)</f>
        <v/>
      </c>
      <c r="F36" s="37" t="str">
        <f>IF(手順５!AP52="","",手順５!AP52)</f>
        <v/>
      </c>
      <c r="G36" s="37" t="str">
        <f>IF(手順５!AQ52="","",手順５!AQ52)</f>
        <v/>
      </c>
      <c r="H36" s="37" t="str">
        <f>IF(手順５!AR52="","",手順５!AR52)</f>
        <v/>
      </c>
      <c r="I36" s="37" t="str">
        <f>IF(手順５!AS52="","",手順５!AS52)</f>
        <v/>
      </c>
      <c r="J36" s="37" t="str">
        <f>IF(手順５!AT52="","",手順５!AT52)</f>
        <v/>
      </c>
      <c r="K36" s="37" t="str">
        <f>IF(手順５!R52="","",手順５!R52)</f>
        <v/>
      </c>
    </row>
    <row r="37" spans="1:11">
      <c r="A37" s="37" t="str">
        <f>IF(手順５!AK53="","",手順５!AK53)</f>
        <v/>
      </c>
      <c r="B37" s="37" t="str">
        <f>IF(手順５!AL53="","",手順５!AL53)</f>
        <v/>
      </c>
      <c r="C37" s="37" t="str">
        <f>IF(手順５!AM53="","",手順５!AM53)</f>
        <v/>
      </c>
      <c r="D37" s="37" t="str">
        <f>IF(手順５!AN53="","",手順５!AN53)</f>
        <v/>
      </c>
      <c r="E37" s="37" t="str">
        <f>IF(手順５!AO53="","",手順５!AO53)</f>
        <v/>
      </c>
      <c r="F37" s="37" t="str">
        <f>IF(手順５!AP53="","",手順５!AP53)</f>
        <v/>
      </c>
      <c r="G37" s="37" t="str">
        <f>IF(手順５!AQ53="","",手順５!AQ53)</f>
        <v/>
      </c>
      <c r="H37" s="37" t="str">
        <f>IF(手順５!AR53="","",手順５!AR53)</f>
        <v/>
      </c>
      <c r="I37" s="37" t="str">
        <f>IF(手順５!AS53="","",手順５!AS53)</f>
        <v/>
      </c>
      <c r="J37" s="37" t="str">
        <f>IF(手順５!AT53="","",手順５!AT53)</f>
        <v/>
      </c>
      <c r="K37" s="37" t="str">
        <f>IF(手順５!R53="","",手順５!R53)</f>
        <v/>
      </c>
    </row>
    <row r="38" spans="1:11">
      <c r="A38" s="37" t="str">
        <f>IF(手順５!AK54="","",手順５!AK54)</f>
        <v/>
      </c>
      <c r="B38" s="37" t="str">
        <f>IF(手順５!AL54="","",手順５!AL54)</f>
        <v/>
      </c>
      <c r="C38" s="37" t="str">
        <f>IF(手順５!AM54="","",手順５!AM54)</f>
        <v/>
      </c>
      <c r="D38" s="37" t="str">
        <f>IF(手順５!AN54="","",手順５!AN54)</f>
        <v/>
      </c>
      <c r="E38" s="37" t="str">
        <f>IF(手順５!AO54="","",手順５!AO54)</f>
        <v/>
      </c>
      <c r="F38" s="37" t="str">
        <f>IF(手順５!AP54="","",手順５!AP54)</f>
        <v/>
      </c>
      <c r="G38" s="37" t="str">
        <f>IF(手順５!AQ54="","",手順５!AQ54)</f>
        <v/>
      </c>
      <c r="H38" s="37" t="str">
        <f>IF(手順５!AR54="","",手順５!AR54)</f>
        <v/>
      </c>
      <c r="I38" s="37" t="str">
        <f>IF(手順５!AS54="","",手順５!AS54)</f>
        <v/>
      </c>
      <c r="J38" s="37" t="str">
        <f>IF(手順５!AT54="","",手順５!AT54)</f>
        <v/>
      </c>
      <c r="K38" s="37" t="str">
        <f>IF(手順５!R54="","",手順５!R54)</f>
        <v/>
      </c>
    </row>
    <row r="39" spans="1:11">
      <c r="A39" s="37" t="str">
        <f>IF(手順５!AK55="","",手順５!AK55)</f>
        <v/>
      </c>
      <c r="B39" s="37" t="str">
        <f>IF(手順５!AL55="","",手順５!AL55)</f>
        <v/>
      </c>
      <c r="C39" s="37" t="str">
        <f>IF(手順５!AM55="","",手順５!AM55)</f>
        <v/>
      </c>
      <c r="D39" s="37" t="str">
        <f>IF(手順５!AN55="","",手順５!AN55)</f>
        <v/>
      </c>
      <c r="E39" s="37" t="str">
        <f>IF(手順５!AO55="","",手順５!AO55)</f>
        <v/>
      </c>
      <c r="F39" s="37" t="str">
        <f>IF(手順５!AP55="","",手順５!AP55)</f>
        <v/>
      </c>
      <c r="G39" s="37" t="str">
        <f>IF(手順５!AQ55="","",手順５!AQ55)</f>
        <v/>
      </c>
      <c r="H39" s="37" t="str">
        <f>IF(手順５!AR55="","",手順５!AR55)</f>
        <v/>
      </c>
      <c r="I39" s="37" t="str">
        <f>IF(手順５!AS55="","",手順５!AS55)</f>
        <v/>
      </c>
      <c r="J39" s="37" t="str">
        <f>IF(手順５!AT55="","",手順５!AT55)</f>
        <v/>
      </c>
      <c r="K39" s="37" t="str">
        <f>IF(手順５!R55="","",手順５!R55)</f>
        <v/>
      </c>
    </row>
    <row r="40" spans="1:11">
      <c r="A40" s="37" t="str">
        <f>IF(手順５!AK56="","",手順５!AK56)</f>
        <v/>
      </c>
      <c r="B40" s="37" t="str">
        <f>IF(手順５!AL56="","",手順５!AL56)</f>
        <v/>
      </c>
      <c r="C40" s="37" t="str">
        <f>IF(手順５!AM56="","",手順５!AM56)</f>
        <v/>
      </c>
      <c r="D40" s="37" t="str">
        <f>IF(手順５!AN56="","",手順５!AN56)</f>
        <v/>
      </c>
      <c r="E40" s="37" t="str">
        <f>IF(手順５!AO56="","",手順５!AO56)</f>
        <v/>
      </c>
      <c r="F40" s="37" t="str">
        <f>IF(手順５!AP56="","",手順５!AP56)</f>
        <v/>
      </c>
      <c r="G40" s="37" t="str">
        <f>IF(手順５!AQ56="","",手順５!AQ56)</f>
        <v/>
      </c>
      <c r="H40" s="37" t="str">
        <f>IF(手順５!AR56="","",手順５!AR56)</f>
        <v/>
      </c>
      <c r="I40" s="37" t="str">
        <f>IF(手順５!AS56="","",手順５!AS56)</f>
        <v/>
      </c>
      <c r="J40" s="37" t="str">
        <f>IF(手順５!AT56="","",手順５!AT56)</f>
        <v/>
      </c>
      <c r="K40" s="37" t="str">
        <f>IF(手順５!R56="","",手順５!R56)</f>
        <v/>
      </c>
    </row>
    <row r="41" spans="1:11">
      <c r="A41" s="37" t="str">
        <f>IF(手順５!AK57="","",手順５!AK57)</f>
        <v/>
      </c>
      <c r="B41" s="37" t="str">
        <f>IF(手順５!AL57="","",手順５!AL57)</f>
        <v/>
      </c>
      <c r="C41" s="37" t="str">
        <f>IF(手順５!AM57="","",手順５!AM57)</f>
        <v/>
      </c>
      <c r="D41" s="37" t="str">
        <f>IF(手順５!AN57="","",手順５!AN57)</f>
        <v/>
      </c>
      <c r="E41" s="37" t="str">
        <f>IF(手順５!AO57="","",手順５!AO57)</f>
        <v/>
      </c>
      <c r="F41" s="37" t="str">
        <f>IF(手順５!AP57="","",手順５!AP57)</f>
        <v/>
      </c>
      <c r="G41" s="37" t="str">
        <f>IF(手順５!AQ57="","",手順５!AQ57)</f>
        <v/>
      </c>
      <c r="H41" s="37" t="str">
        <f>IF(手順５!AR57="","",手順５!AR57)</f>
        <v/>
      </c>
      <c r="I41" s="37" t="str">
        <f>IF(手順５!AS57="","",手順５!AS57)</f>
        <v/>
      </c>
      <c r="J41" s="37" t="str">
        <f>IF(手順５!AT57="","",手順５!AT57)</f>
        <v/>
      </c>
      <c r="K41" s="37" t="str">
        <f>IF(手順５!R57="","",手順５!R57)</f>
        <v/>
      </c>
    </row>
    <row r="42" spans="1:11">
      <c r="A42" s="37" t="str">
        <f>IF(手順５!AK58="","",手順５!AK58)</f>
        <v/>
      </c>
      <c r="B42" s="37" t="str">
        <f>IF(手順５!AL58="","",手順５!AL58)</f>
        <v/>
      </c>
      <c r="C42" s="37" t="str">
        <f>IF(手順５!AM58="","",手順５!AM58)</f>
        <v/>
      </c>
      <c r="D42" s="37" t="str">
        <f>IF(手順５!AN58="","",手順５!AN58)</f>
        <v/>
      </c>
      <c r="E42" s="37" t="str">
        <f>IF(手順５!AO58="","",手順５!AO58)</f>
        <v/>
      </c>
      <c r="F42" s="37" t="str">
        <f>IF(手順５!AP58="","",手順５!AP58)</f>
        <v/>
      </c>
      <c r="G42" s="37" t="str">
        <f>IF(手順５!AQ58="","",手順５!AQ58)</f>
        <v/>
      </c>
      <c r="H42" s="37" t="str">
        <f>IF(手順５!AR58="","",手順５!AR58)</f>
        <v/>
      </c>
      <c r="I42" s="37" t="str">
        <f>IF(手順５!AS58="","",手順５!AS58)</f>
        <v/>
      </c>
      <c r="J42" s="37" t="str">
        <f>IF(手順５!AT58="","",手順５!AT58)</f>
        <v/>
      </c>
      <c r="K42" s="37" t="str">
        <f>IF(手順５!R58="","",手順５!R58)</f>
        <v/>
      </c>
    </row>
    <row r="43" spans="1:11">
      <c r="A43" s="37" t="str">
        <f>IF(手順５!AK59="","",手順５!AK59)</f>
        <v/>
      </c>
      <c r="B43" s="37" t="str">
        <f>IF(手順５!AL59="","",手順５!AL59)</f>
        <v/>
      </c>
      <c r="C43" s="37" t="str">
        <f>IF(手順５!AM59="","",手順５!AM59)</f>
        <v/>
      </c>
      <c r="D43" s="37" t="str">
        <f>IF(手順５!AN59="","",手順５!AN59)</f>
        <v/>
      </c>
      <c r="E43" s="37" t="str">
        <f>IF(手順５!AO59="","",手順５!AO59)</f>
        <v/>
      </c>
      <c r="F43" s="37" t="str">
        <f>IF(手順５!AP59="","",手順５!AP59)</f>
        <v/>
      </c>
      <c r="G43" s="37" t="str">
        <f>IF(手順５!AQ59="","",手順５!AQ59)</f>
        <v/>
      </c>
      <c r="H43" s="37" t="str">
        <f>IF(手順５!AR59="","",手順５!AR59)</f>
        <v/>
      </c>
      <c r="I43" s="37" t="str">
        <f>IF(手順５!AS59="","",手順５!AS59)</f>
        <v/>
      </c>
      <c r="J43" s="37" t="str">
        <f>IF(手順５!AT59="","",手順５!AT59)</f>
        <v/>
      </c>
      <c r="K43" s="37" t="str">
        <f>IF(手順５!R59="","",手順５!R59)</f>
        <v/>
      </c>
    </row>
    <row r="44" spans="1:11">
      <c r="A44" s="37" t="str">
        <f>IF(手順５!AK60="","",手順５!AK60)</f>
        <v/>
      </c>
      <c r="B44" s="37" t="str">
        <f>IF(手順５!AL60="","",手順５!AL60)</f>
        <v/>
      </c>
      <c r="C44" s="37" t="str">
        <f>IF(手順５!AM60="","",手順５!AM60)</f>
        <v/>
      </c>
      <c r="D44" s="37" t="str">
        <f>IF(手順５!AN60="","",手順５!AN60)</f>
        <v/>
      </c>
      <c r="E44" s="37" t="str">
        <f>IF(手順５!AO60="","",手順５!AO60)</f>
        <v/>
      </c>
      <c r="F44" s="37" t="str">
        <f>IF(手順５!AP60="","",手順５!AP60)</f>
        <v/>
      </c>
      <c r="G44" s="37" t="str">
        <f>IF(手順５!AQ60="","",手順５!AQ60)</f>
        <v/>
      </c>
      <c r="H44" s="37" t="str">
        <f>IF(手順５!AR60="","",手順５!AR60)</f>
        <v/>
      </c>
      <c r="I44" s="37" t="str">
        <f>IF(手順５!AS60="","",手順５!AS60)</f>
        <v/>
      </c>
      <c r="J44" s="37" t="str">
        <f>IF(手順５!AT60="","",手順５!AT60)</f>
        <v/>
      </c>
      <c r="K44" s="37" t="str">
        <f>IF(手順５!R60="","",手順５!R60)</f>
        <v/>
      </c>
    </row>
    <row r="45" spans="1:11">
      <c r="A45" s="37" t="str">
        <f>IF(手順５!AK61="","",手順５!AK61)</f>
        <v/>
      </c>
      <c r="B45" s="37" t="str">
        <f>IF(手順５!AL61="","",手順５!AL61)</f>
        <v/>
      </c>
      <c r="C45" s="37" t="str">
        <f>IF(手順５!AM61="","",手順５!AM61)</f>
        <v/>
      </c>
      <c r="D45" s="37" t="str">
        <f>IF(手順５!AN61="","",手順５!AN61)</f>
        <v/>
      </c>
      <c r="E45" s="37" t="str">
        <f>IF(手順５!AO61="","",手順５!AO61)</f>
        <v/>
      </c>
      <c r="F45" s="37" t="str">
        <f>IF(手順５!AP61="","",手順５!AP61)</f>
        <v/>
      </c>
      <c r="G45" s="37" t="str">
        <f>IF(手順５!AQ61="","",手順５!AQ61)</f>
        <v/>
      </c>
      <c r="H45" s="37" t="str">
        <f>IF(手順５!AR61="","",手順５!AR61)</f>
        <v/>
      </c>
      <c r="I45" s="37" t="str">
        <f>IF(手順５!AS61="","",手順５!AS61)</f>
        <v/>
      </c>
      <c r="J45" s="37" t="str">
        <f>IF(手順５!AT61="","",手順５!AT61)</f>
        <v/>
      </c>
      <c r="K45" s="37" t="str">
        <f>IF(手順５!R61="","",手順５!R61)</f>
        <v/>
      </c>
    </row>
    <row r="46" spans="1:11">
      <c r="A46" s="37" t="str">
        <f>IF(手順５!AK62="","",手順５!AK62)</f>
        <v/>
      </c>
      <c r="B46" s="37" t="str">
        <f>IF(手順５!AL62="","",手順５!AL62)</f>
        <v/>
      </c>
      <c r="C46" s="37" t="str">
        <f>IF(手順５!AM62="","",手順５!AM62)</f>
        <v/>
      </c>
      <c r="D46" s="37" t="str">
        <f>IF(手順５!AN62="","",手順５!AN62)</f>
        <v/>
      </c>
      <c r="E46" s="37" t="str">
        <f>IF(手順５!AO62="","",手順５!AO62)</f>
        <v/>
      </c>
      <c r="F46" s="37" t="str">
        <f>IF(手順５!AP62="","",手順５!AP62)</f>
        <v/>
      </c>
      <c r="G46" s="37" t="str">
        <f>IF(手順５!AQ62="","",手順５!AQ62)</f>
        <v/>
      </c>
      <c r="H46" s="37" t="str">
        <f>IF(手順５!AR62="","",手順５!AR62)</f>
        <v/>
      </c>
      <c r="I46" s="37" t="str">
        <f>IF(手順５!AS62="","",手順５!AS62)</f>
        <v/>
      </c>
      <c r="J46" s="37" t="str">
        <f>IF(手順５!AT62="","",手順５!AT62)</f>
        <v/>
      </c>
      <c r="K46" s="37" t="str">
        <f>IF(手順５!R62="","",手順５!R62)</f>
        <v/>
      </c>
    </row>
    <row r="47" spans="1:11">
      <c r="A47" s="37" t="str">
        <f>IF(手順５!AK63="","",手順５!AK63)</f>
        <v/>
      </c>
      <c r="B47" s="37" t="str">
        <f>IF(手順５!AL63="","",手順５!AL63)</f>
        <v/>
      </c>
      <c r="C47" s="37" t="str">
        <f>IF(手順５!AM63="","",手順５!AM63)</f>
        <v/>
      </c>
      <c r="D47" s="37" t="str">
        <f>IF(手順５!AN63="","",手順５!AN63)</f>
        <v/>
      </c>
      <c r="E47" s="37" t="str">
        <f>IF(手順５!AO63="","",手順５!AO63)</f>
        <v/>
      </c>
      <c r="F47" s="37" t="str">
        <f>IF(手順５!AP63="","",手順５!AP63)</f>
        <v/>
      </c>
      <c r="G47" s="37" t="str">
        <f>IF(手順５!AQ63="","",手順５!AQ63)</f>
        <v/>
      </c>
      <c r="H47" s="37" t="str">
        <f>IF(手順５!AR63="","",手順５!AR63)</f>
        <v/>
      </c>
      <c r="I47" s="37" t="str">
        <f>IF(手順５!AS63="","",手順５!AS63)</f>
        <v/>
      </c>
      <c r="J47" s="37" t="str">
        <f>IF(手順５!AT63="","",手順５!AT63)</f>
        <v/>
      </c>
      <c r="K47" s="37" t="str">
        <f>IF(手順５!R63="","",手順５!R63)</f>
        <v/>
      </c>
    </row>
    <row r="48" spans="1:11">
      <c r="A48" s="37" t="str">
        <f>IF(手順５!AK64="","",手順５!AK64)</f>
        <v/>
      </c>
      <c r="B48" s="37" t="str">
        <f>IF(手順５!AL64="","",手順５!AL64)</f>
        <v/>
      </c>
      <c r="C48" s="37" t="str">
        <f>IF(手順５!AM64="","",手順５!AM64)</f>
        <v/>
      </c>
      <c r="D48" s="37" t="str">
        <f>IF(手順５!AN64="","",手順５!AN64)</f>
        <v/>
      </c>
      <c r="E48" s="37" t="str">
        <f>IF(手順５!AO64="","",手順５!AO64)</f>
        <v/>
      </c>
      <c r="F48" s="37" t="str">
        <f>IF(手順５!AP64="","",手順５!AP64)</f>
        <v/>
      </c>
      <c r="G48" s="37" t="str">
        <f>IF(手順５!AQ64="","",手順５!AQ64)</f>
        <v/>
      </c>
      <c r="H48" s="37" t="str">
        <f>IF(手順５!AR64="","",手順５!AR64)</f>
        <v/>
      </c>
      <c r="I48" s="37" t="str">
        <f>IF(手順５!AS64="","",手順５!AS64)</f>
        <v/>
      </c>
      <c r="J48" s="37" t="str">
        <f>IF(手順５!AT64="","",手順５!AT64)</f>
        <v/>
      </c>
      <c r="K48" s="37" t="str">
        <f>IF(手順５!R64="","",手順５!R64)</f>
        <v/>
      </c>
    </row>
    <row r="49" spans="1:11">
      <c r="A49" s="37" t="str">
        <f>IF(手順５!AK65="","",手順５!AK65)</f>
        <v/>
      </c>
      <c r="B49" s="37" t="str">
        <f>IF(手順５!AL65="","",手順５!AL65)</f>
        <v/>
      </c>
      <c r="C49" s="37" t="str">
        <f>IF(手順５!AM65="","",手順５!AM65)</f>
        <v/>
      </c>
      <c r="D49" s="37" t="str">
        <f>IF(手順５!AN65="","",手順５!AN65)</f>
        <v/>
      </c>
      <c r="E49" s="37" t="str">
        <f>IF(手順５!AO65="","",手順５!AO65)</f>
        <v/>
      </c>
      <c r="F49" s="37" t="str">
        <f>IF(手順５!AP65="","",手順５!AP65)</f>
        <v/>
      </c>
      <c r="G49" s="37" t="str">
        <f>IF(手順５!AQ65="","",手順５!AQ65)</f>
        <v/>
      </c>
      <c r="H49" s="37" t="str">
        <f>IF(手順５!AR65="","",手順５!AR65)</f>
        <v/>
      </c>
      <c r="I49" s="37" t="str">
        <f>IF(手順５!AS65="","",手順５!AS65)</f>
        <v/>
      </c>
      <c r="J49" s="37" t="str">
        <f>IF(手順５!AT65="","",手順５!AT65)</f>
        <v/>
      </c>
      <c r="K49" s="37" t="str">
        <f>IF(手順５!R65="","",手順５!R65)</f>
        <v/>
      </c>
    </row>
    <row r="50" spans="1:11">
      <c r="A50" s="37" t="str">
        <f>IF(手順５!AK66="","",手順５!AK66)</f>
        <v/>
      </c>
      <c r="B50" s="37" t="str">
        <f>IF(手順５!AL66="","",手順５!AL66)</f>
        <v/>
      </c>
      <c r="C50" s="37" t="str">
        <f>IF(手順５!AM66="","",手順５!AM66)</f>
        <v/>
      </c>
      <c r="D50" s="37" t="str">
        <f>IF(手順５!AN66="","",手順５!AN66)</f>
        <v/>
      </c>
      <c r="E50" s="37" t="str">
        <f>IF(手順５!AO66="","",手順５!AO66)</f>
        <v/>
      </c>
      <c r="F50" s="37" t="str">
        <f>IF(手順５!AP66="","",手順５!AP66)</f>
        <v/>
      </c>
      <c r="G50" s="37" t="str">
        <f>IF(手順５!AQ66="","",手順５!AQ66)</f>
        <v/>
      </c>
      <c r="H50" s="37" t="str">
        <f>IF(手順５!AR66="","",手順５!AR66)</f>
        <v/>
      </c>
      <c r="I50" s="37" t="str">
        <f>IF(手順５!AS66="","",手順５!AS66)</f>
        <v/>
      </c>
      <c r="J50" s="37" t="str">
        <f>IF(手順５!AT66="","",手順５!AT66)</f>
        <v/>
      </c>
      <c r="K50" s="37" t="str">
        <f>IF(手順５!R66="","",手順５!R66)</f>
        <v/>
      </c>
    </row>
    <row r="51" spans="1:11">
      <c r="A51" s="37" t="str">
        <f>IF(手順５!AK67="","",手順５!AK67)</f>
        <v/>
      </c>
      <c r="B51" s="37" t="str">
        <f>IF(手順５!AL67="","",手順５!AL67)</f>
        <v/>
      </c>
      <c r="C51" s="37" t="str">
        <f>IF(手順５!AM67="","",手順５!AM67)</f>
        <v/>
      </c>
      <c r="D51" s="37" t="str">
        <f>IF(手順５!AN67="","",手順５!AN67)</f>
        <v/>
      </c>
      <c r="E51" s="37" t="str">
        <f>IF(手順５!AO67="","",手順５!AO67)</f>
        <v/>
      </c>
      <c r="F51" s="37" t="str">
        <f>IF(手順５!AP67="","",手順５!AP67)</f>
        <v/>
      </c>
      <c r="G51" s="37" t="str">
        <f>IF(手順５!AQ67="","",手順５!AQ67)</f>
        <v/>
      </c>
      <c r="H51" s="37" t="str">
        <f>IF(手順５!AR67="","",手順５!AR67)</f>
        <v/>
      </c>
      <c r="I51" s="37" t="str">
        <f>IF(手順５!AS67="","",手順５!AS67)</f>
        <v/>
      </c>
      <c r="J51" s="37" t="str">
        <f>IF(手順５!AT67="","",手順５!AT67)</f>
        <v/>
      </c>
      <c r="K51" s="37" t="str">
        <f>IF(手順５!R67="","",手順５!R67)</f>
        <v/>
      </c>
    </row>
    <row r="52" spans="1:11">
      <c r="A52" s="37" t="str">
        <f>IF(手順５!AK68="","",手順５!AK68)</f>
        <v/>
      </c>
      <c r="B52" s="37" t="str">
        <f>IF(手順５!AL68="","",手順５!AL68)</f>
        <v/>
      </c>
      <c r="C52" s="37" t="str">
        <f>IF(手順５!AM68="","",手順５!AM68)</f>
        <v/>
      </c>
      <c r="D52" s="37" t="str">
        <f>IF(手順５!AN68="","",手順５!AN68)</f>
        <v/>
      </c>
      <c r="E52" s="37" t="str">
        <f>IF(手順５!AO68="","",手順５!AO68)</f>
        <v/>
      </c>
      <c r="F52" s="37" t="str">
        <f>IF(手順５!AP68="","",手順５!AP68)</f>
        <v/>
      </c>
      <c r="G52" s="37" t="str">
        <f>IF(手順５!AQ68="","",手順５!AQ68)</f>
        <v/>
      </c>
      <c r="H52" s="37" t="str">
        <f>IF(手順５!AR68="","",手順５!AR68)</f>
        <v/>
      </c>
      <c r="I52" s="37" t="str">
        <f>IF(手順５!AS68="","",手順５!AS68)</f>
        <v/>
      </c>
      <c r="J52" s="37" t="str">
        <f>IF(手順５!AT68="","",手順５!AT68)</f>
        <v/>
      </c>
      <c r="K52" s="37" t="str">
        <f>IF(手順５!R68="","",手順５!R68)</f>
        <v/>
      </c>
    </row>
    <row r="53" spans="1:11">
      <c r="A53" s="37" t="str">
        <f>IF(手順５!AK69="","",手順５!AK69)</f>
        <v/>
      </c>
      <c r="B53" s="37" t="str">
        <f>IF(手順５!AL69="","",手順５!AL69)</f>
        <v/>
      </c>
      <c r="C53" s="37" t="str">
        <f>IF(手順５!AM69="","",手順５!AM69)</f>
        <v/>
      </c>
      <c r="D53" s="37" t="str">
        <f>IF(手順５!AN69="","",手順５!AN69)</f>
        <v/>
      </c>
      <c r="E53" s="37" t="str">
        <f>IF(手順５!AO69="","",手順５!AO69)</f>
        <v/>
      </c>
      <c r="F53" s="37" t="str">
        <f>IF(手順５!AP69="","",手順５!AP69)</f>
        <v/>
      </c>
      <c r="G53" s="37" t="str">
        <f>IF(手順５!AQ69="","",手順５!AQ69)</f>
        <v/>
      </c>
      <c r="H53" s="37" t="str">
        <f>IF(手順５!AR69="","",手順５!AR69)</f>
        <v/>
      </c>
      <c r="I53" s="37" t="str">
        <f>IF(手順５!AS69="","",手順５!AS69)</f>
        <v/>
      </c>
      <c r="J53" s="37" t="str">
        <f>IF(手順５!AT69="","",手順５!AT69)</f>
        <v/>
      </c>
      <c r="K53" s="37" t="str">
        <f>IF(手順５!R69="","",手順５!R69)</f>
        <v/>
      </c>
    </row>
    <row r="54" spans="1:11">
      <c r="A54" s="37" t="str">
        <f>IF(手順５!AK70="","",手順５!AK70)</f>
        <v/>
      </c>
      <c r="B54" s="37" t="str">
        <f>IF(手順５!AL70="","",手順５!AL70)</f>
        <v/>
      </c>
      <c r="C54" s="37" t="str">
        <f>IF(手順５!AM70="","",手順５!AM70)</f>
        <v/>
      </c>
      <c r="D54" s="37" t="str">
        <f>IF(手順５!AN70="","",手順５!AN70)</f>
        <v/>
      </c>
      <c r="E54" s="37" t="str">
        <f>IF(手順５!AO70="","",手順５!AO70)</f>
        <v/>
      </c>
      <c r="F54" s="37" t="str">
        <f>IF(手順５!AP70="","",手順５!AP70)</f>
        <v/>
      </c>
      <c r="G54" s="37" t="str">
        <f>IF(手順５!AQ70="","",手順５!AQ70)</f>
        <v/>
      </c>
      <c r="H54" s="37" t="str">
        <f>IF(手順５!AR70="","",手順５!AR70)</f>
        <v/>
      </c>
      <c r="I54" s="37" t="str">
        <f>IF(手順５!AS70="","",手順５!AS70)</f>
        <v/>
      </c>
      <c r="J54" s="37" t="str">
        <f>IF(手順５!AT70="","",手順５!AT70)</f>
        <v/>
      </c>
      <c r="K54" s="37" t="str">
        <f>IF(手順５!R70="","",手順５!R70)</f>
        <v/>
      </c>
    </row>
    <row r="55" spans="1:11">
      <c r="A55" s="37" t="str">
        <f>IF(手順５!AK71="","",手順５!AK71)</f>
        <v/>
      </c>
      <c r="B55" s="37" t="str">
        <f>IF(手順５!AL71="","",手順５!AL71)</f>
        <v/>
      </c>
      <c r="C55" s="37" t="str">
        <f>IF(手順５!AM71="","",手順５!AM71)</f>
        <v/>
      </c>
      <c r="D55" s="37" t="str">
        <f>IF(手順５!AN71="","",手順５!AN71)</f>
        <v/>
      </c>
      <c r="E55" s="37" t="str">
        <f>IF(手順５!AO71="","",手順５!AO71)</f>
        <v/>
      </c>
      <c r="F55" s="37" t="str">
        <f>IF(手順５!AP71="","",手順５!AP71)</f>
        <v/>
      </c>
      <c r="G55" s="37" t="str">
        <f>IF(手順５!AQ71="","",手順５!AQ71)</f>
        <v/>
      </c>
      <c r="H55" s="37" t="str">
        <f>IF(手順５!AR71="","",手順５!AR71)</f>
        <v/>
      </c>
      <c r="I55" s="37" t="str">
        <f>IF(手順５!AS71="","",手順５!AS71)</f>
        <v/>
      </c>
      <c r="J55" s="37" t="str">
        <f>IF(手順５!AT71="","",手順５!AT71)</f>
        <v/>
      </c>
      <c r="K55" s="37" t="str">
        <f>IF(手順５!R71="","",手順５!R71)</f>
        <v/>
      </c>
    </row>
    <row r="56" spans="1:11">
      <c r="A56" s="37" t="str">
        <f>IF(手順５!AK72="","",手順５!AK72)</f>
        <v/>
      </c>
      <c r="B56" s="37" t="str">
        <f>IF(手順５!AL72="","",手順５!AL72)</f>
        <v/>
      </c>
      <c r="C56" s="37" t="str">
        <f>IF(手順５!AM72="","",手順５!AM72)</f>
        <v/>
      </c>
      <c r="D56" s="37" t="str">
        <f>IF(手順５!AN72="","",手順５!AN72)</f>
        <v/>
      </c>
      <c r="E56" s="37" t="str">
        <f>IF(手順５!AO72="","",手順５!AO72)</f>
        <v/>
      </c>
      <c r="F56" s="37" t="str">
        <f>IF(手順５!AP72="","",手順５!AP72)</f>
        <v/>
      </c>
      <c r="G56" s="37" t="str">
        <f>IF(手順５!AQ72="","",手順５!AQ72)</f>
        <v/>
      </c>
      <c r="H56" s="37" t="str">
        <f>IF(手順５!AR72="","",手順５!AR72)</f>
        <v/>
      </c>
      <c r="I56" s="37" t="str">
        <f>IF(手順５!AS72="","",手順５!AS72)</f>
        <v/>
      </c>
      <c r="J56" s="37" t="str">
        <f>IF(手順５!AT72="","",手順５!AT72)</f>
        <v/>
      </c>
      <c r="K56" s="37" t="str">
        <f>IF(手順５!R72="","",手順５!R72)</f>
        <v/>
      </c>
    </row>
    <row r="57" spans="1:11">
      <c r="A57" s="37" t="str">
        <f>IF(手順５!AK73="","",手順５!AK73)</f>
        <v/>
      </c>
      <c r="B57" s="37" t="str">
        <f>IF(手順５!AL73="","",手順５!AL73)</f>
        <v/>
      </c>
      <c r="C57" s="37" t="str">
        <f>IF(手順５!AM73="","",手順５!AM73)</f>
        <v/>
      </c>
      <c r="D57" s="37" t="str">
        <f>IF(手順５!AN73="","",手順５!AN73)</f>
        <v/>
      </c>
      <c r="E57" s="37" t="str">
        <f>IF(手順５!AO73="","",手順５!AO73)</f>
        <v/>
      </c>
      <c r="F57" s="37" t="str">
        <f>IF(手順５!AP73="","",手順５!AP73)</f>
        <v/>
      </c>
      <c r="G57" s="37" t="str">
        <f>IF(手順５!AQ73="","",手順５!AQ73)</f>
        <v/>
      </c>
      <c r="H57" s="37" t="str">
        <f>IF(手順５!AR73="","",手順５!AR73)</f>
        <v/>
      </c>
      <c r="I57" s="37" t="str">
        <f>IF(手順５!AS73="","",手順５!AS73)</f>
        <v/>
      </c>
      <c r="J57" s="37" t="str">
        <f>IF(手順５!AT73="","",手順５!AT73)</f>
        <v/>
      </c>
      <c r="K57" s="37" t="str">
        <f>IF(手順５!R73="","",手順５!R73)</f>
        <v/>
      </c>
    </row>
    <row r="58" spans="1:11">
      <c r="A58" s="37" t="str">
        <f>IF(手順５!AK74="","",手順５!AK74)</f>
        <v/>
      </c>
      <c r="B58" s="37" t="str">
        <f>IF(手順５!AL74="","",手順５!AL74)</f>
        <v/>
      </c>
      <c r="C58" s="37" t="str">
        <f>IF(手順５!AM74="","",手順５!AM74)</f>
        <v/>
      </c>
      <c r="D58" s="37" t="str">
        <f>IF(手順５!AN74="","",手順５!AN74)</f>
        <v/>
      </c>
      <c r="E58" s="37" t="str">
        <f>IF(手順５!AO74="","",手順５!AO74)</f>
        <v/>
      </c>
      <c r="F58" s="37" t="str">
        <f>IF(手順５!AP74="","",手順５!AP74)</f>
        <v/>
      </c>
      <c r="G58" s="37" t="str">
        <f>IF(手順５!AQ74="","",手順５!AQ74)</f>
        <v/>
      </c>
      <c r="H58" s="37" t="str">
        <f>IF(手順５!AR74="","",手順５!AR74)</f>
        <v/>
      </c>
      <c r="I58" s="37" t="str">
        <f>IF(手順５!AS74="","",手順５!AS74)</f>
        <v/>
      </c>
      <c r="J58" s="37" t="str">
        <f>IF(手順５!AT74="","",手順５!AT74)</f>
        <v/>
      </c>
      <c r="K58" s="37" t="str">
        <f>IF(手順５!R74="","",手順５!R74)</f>
        <v/>
      </c>
    </row>
    <row r="59" spans="1:11">
      <c r="A59" s="37" t="str">
        <f>IF(手順５!AK75="","",手順５!AK75)</f>
        <v/>
      </c>
      <c r="B59" s="37" t="str">
        <f>IF(手順５!AL75="","",手順５!AL75)</f>
        <v/>
      </c>
      <c r="C59" s="37" t="str">
        <f>IF(手順５!AM75="","",手順５!AM75)</f>
        <v/>
      </c>
      <c r="D59" s="37" t="str">
        <f>IF(手順５!AN75="","",手順５!AN75)</f>
        <v/>
      </c>
      <c r="E59" s="37" t="str">
        <f>IF(手順５!AO75="","",手順５!AO75)</f>
        <v/>
      </c>
      <c r="F59" s="37" t="str">
        <f>IF(手順５!AP75="","",手順５!AP75)</f>
        <v/>
      </c>
      <c r="G59" s="37" t="str">
        <f>IF(手順５!AQ75="","",手順５!AQ75)</f>
        <v/>
      </c>
      <c r="H59" s="37" t="str">
        <f>IF(手順５!AR75="","",手順５!AR75)</f>
        <v/>
      </c>
      <c r="I59" s="37" t="str">
        <f>IF(手順５!AS75="","",手順５!AS75)</f>
        <v/>
      </c>
      <c r="J59" s="37" t="str">
        <f>IF(手順５!AT75="","",手順５!AT75)</f>
        <v/>
      </c>
      <c r="K59" s="37" t="str">
        <f>IF(手順５!R75="","",手順５!R75)</f>
        <v/>
      </c>
    </row>
    <row r="60" spans="1:11">
      <c r="A60" s="37" t="str">
        <f>IF(手順５!AK76="","",手順５!AK76)</f>
        <v/>
      </c>
      <c r="B60" s="37" t="str">
        <f>IF(手順５!AL76="","",手順５!AL76)</f>
        <v/>
      </c>
      <c r="C60" s="37" t="str">
        <f>IF(手順５!AM76="","",手順５!AM76)</f>
        <v/>
      </c>
      <c r="D60" s="37" t="str">
        <f>IF(手順５!AN76="","",手順５!AN76)</f>
        <v/>
      </c>
      <c r="E60" s="37" t="str">
        <f>IF(手順５!AO76="","",手順５!AO76)</f>
        <v/>
      </c>
      <c r="F60" s="37" t="str">
        <f>IF(手順５!AP76="","",手順５!AP76)</f>
        <v/>
      </c>
      <c r="G60" s="37" t="str">
        <f>IF(手順５!AQ76="","",手順５!AQ76)</f>
        <v/>
      </c>
      <c r="H60" s="37" t="str">
        <f>IF(手順５!AR76="","",手順５!AR76)</f>
        <v/>
      </c>
      <c r="I60" s="37" t="str">
        <f>IF(手順５!AS76="","",手順５!AS76)</f>
        <v/>
      </c>
      <c r="J60" s="37" t="str">
        <f>IF(手順５!AT76="","",手順５!AT76)</f>
        <v/>
      </c>
      <c r="K60" s="37" t="str">
        <f>IF(手順５!R76="","",手順５!R76)</f>
        <v/>
      </c>
    </row>
    <row r="61" spans="1:11">
      <c r="A61" s="37" t="str">
        <f>IF(手順５!AK77="","",手順５!AK77)</f>
        <v/>
      </c>
      <c r="B61" s="37" t="str">
        <f>IF(手順５!AL77="","",手順５!AL77)</f>
        <v/>
      </c>
      <c r="C61" s="37" t="str">
        <f>IF(手順５!AM77="","",手順５!AM77)</f>
        <v/>
      </c>
      <c r="D61" s="37" t="str">
        <f>IF(手順５!AN77="","",手順５!AN77)</f>
        <v/>
      </c>
      <c r="E61" s="37" t="str">
        <f>IF(手順５!AO77="","",手順５!AO77)</f>
        <v/>
      </c>
      <c r="F61" s="37" t="str">
        <f>IF(手順５!AP77="","",手順５!AP77)</f>
        <v/>
      </c>
      <c r="G61" s="37" t="str">
        <f>IF(手順５!AQ77="","",手順５!AQ77)</f>
        <v/>
      </c>
      <c r="H61" s="37" t="str">
        <f>IF(手順５!AR77="","",手順５!AR77)</f>
        <v/>
      </c>
      <c r="I61" s="37" t="str">
        <f>IF(手順５!AS77="","",手順５!AS77)</f>
        <v/>
      </c>
      <c r="J61" s="37" t="str">
        <f>IF(手順５!AT77="","",手順５!AT77)</f>
        <v/>
      </c>
      <c r="K61" s="37" t="str">
        <f>IF(手順５!R77="","",手順５!R77)</f>
        <v/>
      </c>
    </row>
    <row r="62" spans="1:11">
      <c r="A62" s="37" t="str">
        <f>IF(手順５!AK78="","",手順５!AK78)</f>
        <v/>
      </c>
      <c r="B62" s="37" t="str">
        <f>IF(手順５!AL78="","",手順５!AL78)</f>
        <v/>
      </c>
      <c r="C62" s="37" t="str">
        <f>IF(手順５!AM78="","",手順５!AM78)</f>
        <v/>
      </c>
      <c r="D62" s="37" t="str">
        <f>IF(手順５!AN78="","",手順５!AN78)</f>
        <v/>
      </c>
      <c r="E62" s="37" t="str">
        <f>IF(手順５!AO78="","",手順５!AO78)</f>
        <v/>
      </c>
      <c r="F62" s="37" t="str">
        <f>IF(手順５!AP78="","",手順５!AP78)</f>
        <v/>
      </c>
      <c r="G62" s="37" t="str">
        <f>IF(手順５!AQ78="","",手順５!AQ78)</f>
        <v/>
      </c>
      <c r="H62" s="37" t="str">
        <f>IF(手順５!AR78="","",手順５!AR78)</f>
        <v/>
      </c>
      <c r="I62" s="37" t="str">
        <f>IF(手順５!AS78="","",手順５!AS78)</f>
        <v/>
      </c>
      <c r="J62" s="37" t="str">
        <f>IF(手順５!AT78="","",手順５!AT78)</f>
        <v/>
      </c>
      <c r="K62" s="37" t="str">
        <f>IF(手順５!R78="","",手順５!R78)</f>
        <v/>
      </c>
    </row>
    <row r="63" spans="1:11">
      <c r="A63" s="37" t="str">
        <f>IF(手順５!AK79="","",手順５!AK79)</f>
        <v/>
      </c>
      <c r="B63" s="37" t="str">
        <f>IF(手順５!AL79="","",手順５!AL79)</f>
        <v/>
      </c>
      <c r="C63" s="37" t="str">
        <f>IF(手順５!AM79="","",手順５!AM79)</f>
        <v/>
      </c>
      <c r="D63" s="37" t="str">
        <f>IF(手順５!AN79="","",手順５!AN79)</f>
        <v/>
      </c>
      <c r="E63" s="37" t="str">
        <f>IF(手順５!AO79="","",手順５!AO79)</f>
        <v/>
      </c>
      <c r="F63" s="37" t="str">
        <f>IF(手順５!AP79="","",手順５!AP79)</f>
        <v/>
      </c>
      <c r="G63" s="37" t="str">
        <f>IF(手順５!AQ79="","",手順５!AQ79)</f>
        <v/>
      </c>
      <c r="H63" s="37" t="str">
        <f>IF(手順５!AR79="","",手順５!AR79)</f>
        <v/>
      </c>
      <c r="I63" s="37" t="str">
        <f>IF(手順５!AS79="","",手順５!AS79)</f>
        <v/>
      </c>
      <c r="J63" s="37" t="str">
        <f>IF(手順５!AT79="","",手順５!AT79)</f>
        <v/>
      </c>
      <c r="K63" s="37" t="str">
        <f>IF(手順５!R79="","",手順５!R79)</f>
        <v/>
      </c>
    </row>
    <row r="64" spans="1:11">
      <c r="A64" s="37" t="str">
        <f>IF(手順５!AK80="","",手順５!AK80)</f>
        <v/>
      </c>
      <c r="B64" s="37" t="str">
        <f>IF(手順５!AL80="","",手順５!AL80)</f>
        <v/>
      </c>
      <c r="C64" s="37" t="str">
        <f>IF(手順５!AM80="","",手順５!AM80)</f>
        <v/>
      </c>
      <c r="D64" s="37" t="str">
        <f>IF(手順５!AN80="","",手順５!AN80)</f>
        <v/>
      </c>
      <c r="E64" s="37" t="str">
        <f>IF(手順５!AO80="","",手順５!AO80)</f>
        <v/>
      </c>
      <c r="F64" s="37" t="str">
        <f>IF(手順５!AP80="","",手順５!AP80)</f>
        <v/>
      </c>
      <c r="G64" s="37" t="str">
        <f>IF(手順５!AQ80="","",手順５!AQ80)</f>
        <v/>
      </c>
      <c r="H64" s="37" t="str">
        <f>IF(手順５!AR80="","",手順５!AR80)</f>
        <v/>
      </c>
      <c r="I64" s="37" t="str">
        <f>IF(手順５!AS80="","",手順５!AS80)</f>
        <v/>
      </c>
      <c r="J64" s="37" t="str">
        <f>IF(手順５!AT80="","",手順５!AT80)</f>
        <v/>
      </c>
      <c r="K64" s="37" t="str">
        <f>IF(手順５!R80="","",手順５!R80)</f>
        <v/>
      </c>
    </row>
    <row r="65" spans="1:11">
      <c r="A65" s="37" t="str">
        <f>IF(手順５!AK81="","",手順５!AK81)</f>
        <v/>
      </c>
      <c r="B65" s="37" t="str">
        <f>IF(手順５!AL81="","",手順５!AL81)</f>
        <v/>
      </c>
      <c r="C65" s="37" t="str">
        <f>IF(手順５!AM81="","",手順５!AM81)</f>
        <v/>
      </c>
      <c r="D65" s="37" t="str">
        <f>IF(手順５!AN81="","",手順５!AN81)</f>
        <v/>
      </c>
      <c r="E65" s="37" t="str">
        <f>IF(手順５!AO81="","",手順５!AO81)</f>
        <v/>
      </c>
      <c r="F65" s="37" t="str">
        <f>IF(手順５!AP81="","",手順５!AP81)</f>
        <v/>
      </c>
      <c r="G65" s="37" t="str">
        <f>IF(手順５!AQ81="","",手順５!AQ81)</f>
        <v/>
      </c>
      <c r="H65" s="37" t="str">
        <f>IF(手順５!AR81="","",手順５!AR81)</f>
        <v/>
      </c>
      <c r="I65" s="37" t="str">
        <f>IF(手順５!AS81="","",手順５!AS81)</f>
        <v/>
      </c>
      <c r="J65" s="37" t="str">
        <f>IF(手順５!AT81="","",手順５!AT81)</f>
        <v/>
      </c>
      <c r="K65" s="37" t="str">
        <f>IF(手順５!R81="","",手順５!R81)</f>
        <v/>
      </c>
    </row>
    <row r="66" spans="1:11">
      <c r="A66" s="37" t="str">
        <f>IF(手順５!AK82="","",手順５!AK82)</f>
        <v/>
      </c>
      <c r="B66" s="37" t="str">
        <f>IF(手順５!AL82="","",手順５!AL82)</f>
        <v/>
      </c>
      <c r="C66" s="37" t="str">
        <f>IF(手順５!AM82="","",手順５!AM82)</f>
        <v/>
      </c>
      <c r="D66" s="37" t="str">
        <f>IF(手順５!AN82="","",手順５!AN82)</f>
        <v/>
      </c>
      <c r="E66" s="37" t="str">
        <f>IF(手順５!AO82="","",手順５!AO82)</f>
        <v/>
      </c>
      <c r="F66" s="37" t="str">
        <f>IF(手順５!AP82="","",手順５!AP82)</f>
        <v/>
      </c>
      <c r="G66" s="37" t="str">
        <f>IF(手順５!AQ82="","",手順５!AQ82)</f>
        <v/>
      </c>
      <c r="H66" s="37" t="str">
        <f>IF(手順５!AR82="","",手順５!AR82)</f>
        <v/>
      </c>
      <c r="I66" s="37" t="str">
        <f>IF(手順５!AS82="","",手順５!AS82)</f>
        <v/>
      </c>
      <c r="J66" s="37" t="str">
        <f>IF(手順５!AT82="","",手順５!AT82)</f>
        <v/>
      </c>
      <c r="K66" s="37" t="str">
        <f>IF(手順５!R82="","",手順５!R82)</f>
        <v/>
      </c>
    </row>
    <row r="67" spans="1:11">
      <c r="A67" s="37" t="str">
        <f>IF(手順５!AK83="","",手順５!AK83)</f>
        <v/>
      </c>
      <c r="B67" s="37" t="str">
        <f>IF(手順５!AL83="","",手順５!AL83)</f>
        <v/>
      </c>
      <c r="C67" s="37" t="str">
        <f>IF(手順５!AM83="","",手順５!AM83)</f>
        <v/>
      </c>
      <c r="D67" s="37" t="str">
        <f>IF(手順５!AN83="","",手順５!AN83)</f>
        <v/>
      </c>
      <c r="E67" s="37" t="str">
        <f>IF(手順５!AO83="","",手順５!AO83)</f>
        <v/>
      </c>
      <c r="F67" s="37" t="str">
        <f>IF(手順５!AP83="","",手順５!AP83)</f>
        <v/>
      </c>
      <c r="G67" s="37" t="str">
        <f>IF(手順５!AQ83="","",手順５!AQ83)</f>
        <v/>
      </c>
      <c r="H67" s="37" t="str">
        <f>IF(手順５!AR83="","",手順５!AR83)</f>
        <v/>
      </c>
      <c r="I67" s="37" t="str">
        <f>IF(手順５!AS83="","",手順５!AS83)</f>
        <v/>
      </c>
      <c r="J67" s="37" t="str">
        <f>IF(手順５!AT83="","",手順５!AT83)</f>
        <v/>
      </c>
      <c r="K67" s="37" t="str">
        <f>IF(手順５!R83="","",手順５!R83)</f>
        <v/>
      </c>
    </row>
    <row r="68" spans="1:11">
      <c r="A68" s="37" t="str">
        <f>IF(手順５!AK84="","",手順５!AK84)</f>
        <v/>
      </c>
      <c r="B68" s="37" t="str">
        <f>IF(手順５!AL84="","",手順５!AL84)</f>
        <v/>
      </c>
      <c r="C68" s="37" t="str">
        <f>IF(手順５!AM84="","",手順５!AM84)</f>
        <v/>
      </c>
      <c r="D68" s="37" t="str">
        <f>IF(手順５!AN84="","",手順５!AN84)</f>
        <v/>
      </c>
      <c r="E68" s="37" t="str">
        <f>IF(手順５!AO84="","",手順５!AO84)</f>
        <v/>
      </c>
      <c r="F68" s="37" t="str">
        <f>IF(手順５!AP84="","",手順５!AP84)</f>
        <v/>
      </c>
      <c r="G68" s="37" t="str">
        <f>IF(手順５!AQ84="","",手順５!AQ84)</f>
        <v/>
      </c>
      <c r="H68" s="37" t="str">
        <f>IF(手順５!AR84="","",手順５!AR84)</f>
        <v/>
      </c>
      <c r="I68" s="37" t="str">
        <f>IF(手順５!AS84="","",手順５!AS84)</f>
        <v/>
      </c>
      <c r="J68" s="37" t="str">
        <f>IF(手順５!AT84="","",手順５!AT84)</f>
        <v/>
      </c>
      <c r="K68" s="37" t="str">
        <f>IF(手順５!R84="","",手順５!R84)</f>
        <v/>
      </c>
    </row>
    <row r="69" spans="1:11">
      <c r="A69" s="37" t="str">
        <f>IF(手順５!AK85="","",手順５!AK85)</f>
        <v/>
      </c>
      <c r="B69" s="37" t="str">
        <f>IF(手順５!AL85="","",手順５!AL85)</f>
        <v/>
      </c>
      <c r="C69" s="37" t="str">
        <f>IF(手順５!AM85="","",手順５!AM85)</f>
        <v/>
      </c>
      <c r="D69" s="37" t="str">
        <f>IF(手順５!AN85="","",手順５!AN85)</f>
        <v/>
      </c>
      <c r="E69" s="37" t="str">
        <f>IF(手順５!AO85="","",手順５!AO85)</f>
        <v/>
      </c>
      <c r="F69" s="37" t="str">
        <f>IF(手順５!AP85="","",手順５!AP85)</f>
        <v/>
      </c>
      <c r="G69" s="37" t="str">
        <f>IF(手順５!AQ85="","",手順５!AQ85)</f>
        <v/>
      </c>
      <c r="H69" s="37" t="str">
        <f>IF(手順５!AR85="","",手順５!AR85)</f>
        <v/>
      </c>
      <c r="I69" s="37" t="str">
        <f>IF(手順５!AS85="","",手順５!AS85)</f>
        <v/>
      </c>
      <c r="J69" s="37" t="str">
        <f>IF(手順５!AT85="","",手順５!AT85)</f>
        <v/>
      </c>
      <c r="K69" s="37" t="str">
        <f>IF(手順５!R85="","",手順５!R85)</f>
        <v/>
      </c>
    </row>
    <row r="70" spans="1:11">
      <c r="A70" s="37" t="str">
        <f>IF(手順５!AK86="","",手順５!AK86)</f>
        <v/>
      </c>
      <c r="B70" s="37" t="str">
        <f>IF(手順５!AL86="","",手順５!AL86)</f>
        <v/>
      </c>
      <c r="C70" s="37" t="str">
        <f>IF(手順５!AM86="","",手順５!AM86)</f>
        <v/>
      </c>
      <c r="D70" s="37" t="str">
        <f>IF(手順５!AN86="","",手順５!AN86)</f>
        <v/>
      </c>
      <c r="E70" s="37" t="str">
        <f>IF(手順５!AO86="","",手順５!AO86)</f>
        <v/>
      </c>
      <c r="F70" s="37" t="str">
        <f>IF(手順５!AP86="","",手順５!AP86)</f>
        <v/>
      </c>
      <c r="G70" s="37" t="str">
        <f>IF(手順５!AQ86="","",手順５!AQ86)</f>
        <v/>
      </c>
      <c r="H70" s="37" t="str">
        <f>IF(手順５!AR86="","",手順５!AR86)</f>
        <v/>
      </c>
      <c r="I70" s="37" t="str">
        <f>IF(手順５!AS86="","",手順５!AS86)</f>
        <v/>
      </c>
      <c r="J70" s="37" t="str">
        <f>IF(手順５!AT86="","",手順５!AT86)</f>
        <v/>
      </c>
      <c r="K70" s="37" t="str">
        <f>IF(手順５!R86="","",手順５!R86)</f>
        <v/>
      </c>
    </row>
    <row r="71" spans="1:11">
      <c r="A71" s="37" t="str">
        <f>IF(手順５!AK87="","",手順５!AK87)</f>
        <v/>
      </c>
      <c r="B71" s="37" t="str">
        <f>IF(手順５!AL87="","",手順５!AL87)</f>
        <v/>
      </c>
      <c r="C71" s="37" t="str">
        <f>IF(手順５!AM87="","",手順５!AM87)</f>
        <v/>
      </c>
      <c r="D71" s="37" t="str">
        <f>IF(手順５!AN87="","",手順５!AN87)</f>
        <v/>
      </c>
      <c r="E71" s="37" t="str">
        <f>IF(手順５!AO87="","",手順５!AO87)</f>
        <v/>
      </c>
      <c r="F71" s="37" t="str">
        <f>IF(手順５!AP87="","",手順５!AP87)</f>
        <v/>
      </c>
      <c r="G71" s="37" t="str">
        <f>IF(手順５!AQ87="","",手順５!AQ87)</f>
        <v/>
      </c>
      <c r="H71" s="37" t="str">
        <f>IF(手順５!AR87="","",手順５!AR87)</f>
        <v/>
      </c>
      <c r="I71" s="37" t="str">
        <f>IF(手順５!AS87="","",手順５!AS87)</f>
        <v/>
      </c>
      <c r="J71" s="37" t="str">
        <f>IF(手順５!AT87="","",手順５!AT87)</f>
        <v/>
      </c>
      <c r="K71" s="37" t="str">
        <f>IF(手順５!R87="","",手順５!R87)</f>
        <v/>
      </c>
    </row>
    <row r="72" spans="1:11">
      <c r="A72" s="37" t="str">
        <f>IF(手順５!AK88="","",手順５!AK88)</f>
        <v/>
      </c>
      <c r="B72" s="37" t="str">
        <f>IF(手順５!AL88="","",手順５!AL88)</f>
        <v/>
      </c>
      <c r="C72" s="37" t="str">
        <f>IF(手順５!AM88="","",手順５!AM88)</f>
        <v/>
      </c>
      <c r="D72" s="37" t="str">
        <f>IF(手順５!AN88="","",手順５!AN88)</f>
        <v/>
      </c>
      <c r="E72" s="37" t="str">
        <f>IF(手順５!AO88="","",手順５!AO88)</f>
        <v/>
      </c>
      <c r="F72" s="37" t="str">
        <f>IF(手順５!AP88="","",手順５!AP88)</f>
        <v/>
      </c>
      <c r="G72" s="37" t="str">
        <f>IF(手順５!AQ88="","",手順５!AQ88)</f>
        <v/>
      </c>
      <c r="H72" s="37" t="str">
        <f>IF(手順５!AR88="","",手順５!AR88)</f>
        <v/>
      </c>
      <c r="I72" s="37" t="str">
        <f>IF(手順５!AS88="","",手順５!AS88)</f>
        <v/>
      </c>
      <c r="J72" s="37" t="str">
        <f>IF(手順５!AT88="","",手順５!AT88)</f>
        <v/>
      </c>
      <c r="K72" s="37" t="str">
        <f>IF(手順５!R88="","",手順５!R88)</f>
        <v/>
      </c>
    </row>
    <row r="73" spans="1:11">
      <c r="A73" s="37" t="str">
        <f>IF(手順５!AK89="","",手順５!AK89)</f>
        <v/>
      </c>
      <c r="B73" s="37" t="str">
        <f>IF(手順５!AL89="","",手順５!AL89)</f>
        <v/>
      </c>
      <c r="C73" s="37" t="str">
        <f>IF(手順５!AM89="","",手順５!AM89)</f>
        <v/>
      </c>
      <c r="D73" s="37" t="str">
        <f>IF(手順５!AN89="","",手順５!AN89)</f>
        <v/>
      </c>
      <c r="E73" s="37" t="str">
        <f>IF(手順５!AO89="","",手順５!AO89)</f>
        <v/>
      </c>
      <c r="F73" s="37" t="str">
        <f>IF(手順５!AP89="","",手順５!AP89)</f>
        <v/>
      </c>
      <c r="G73" s="37" t="str">
        <f>IF(手順５!AQ89="","",手順５!AQ89)</f>
        <v/>
      </c>
      <c r="H73" s="37" t="str">
        <f>IF(手順５!AR89="","",手順５!AR89)</f>
        <v/>
      </c>
      <c r="I73" s="37" t="str">
        <f>IF(手順５!AS89="","",手順５!AS89)</f>
        <v/>
      </c>
      <c r="J73" s="37" t="str">
        <f>IF(手順５!AT89="","",手順５!AT89)</f>
        <v/>
      </c>
      <c r="K73" s="37" t="str">
        <f>IF(手順５!R89="","",手順５!R89)</f>
        <v/>
      </c>
    </row>
    <row r="74" spans="1:11">
      <c r="A74" s="37" t="str">
        <f>IF(手順５!AK90="","",手順５!AK90)</f>
        <v/>
      </c>
      <c r="B74" s="37" t="str">
        <f>IF(手順５!AL90="","",手順５!AL90)</f>
        <v/>
      </c>
      <c r="C74" s="37" t="str">
        <f>IF(手順５!AM90="","",手順５!AM90)</f>
        <v/>
      </c>
      <c r="D74" s="37" t="str">
        <f>IF(手順５!AN90="","",手順５!AN90)</f>
        <v/>
      </c>
      <c r="E74" s="37" t="str">
        <f>IF(手順５!AO90="","",手順５!AO90)</f>
        <v/>
      </c>
      <c r="F74" s="37" t="str">
        <f>IF(手順５!AP90="","",手順５!AP90)</f>
        <v/>
      </c>
      <c r="G74" s="37" t="str">
        <f>IF(手順５!AQ90="","",手順５!AQ90)</f>
        <v/>
      </c>
      <c r="H74" s="37" t="str">
        <f>IF(手順５!AR90="","",手順５!AR90)</f>
        <v/>
      </c>
      <c r="I74" s="37" t="str">
        <f>IF(手順５!AS90="","",手順５!AS90)</f>
        <v/>
      </c>
      <c r="J74" s="37" t="str">
        <f>IF(手順５!AT90="","",手順５!AT90)</f>
        <v/>
      </c>
      <c r="K74" s="37" t="str">
        <f>IF(手順５!R90="","",手順５!R90)</f>
        <v/>
      </c>
    </row>
    <row r="75" spans="1:11">
      <c r="A75" s="37" t="str">
        <f>IF(手順５!AK91="","",手順５!AK91)</f>
        <v/>
      </c>
      <c r="B75" s="37" t="str">
        <f>IF(手順５!AL91="","",手順５!AL91)</f>
        <v/>
      </c>
      <c r="C75" s="37" t="str">
        <f>IF(手順５!AM91="","",手順５!AM91)</f>
        <v/>
      </c>
      <c r="D75" s="37" t="str">
        <f>IF(手順５!AN91="","",手順５!AN91)</f>
        <v/>
      </c>
      <c r="E75" s="37" t="str">
        <f>IF(手順５!AO91="","",手順５!AO91)</f>
        <v/>
      </c>
      <c r="F75" s="37" t="str">
        <f>IF(手順５!AP91="","",手順５!AP91)</f>
        <v/>
      </c>
      <c r="G75" s="37" t="str">
        <f>IF(手順５!AQ91="","",手順５!AQ91)</f>
        <v/>
      </c>
      <c r="H75" s="37" t="str">
        <f>IF(手順５!AR91="","",手順５!AR91)</f>
        <v/>
      </c>
      <c r="I75" s="37" t="str">
        <f>IF(手順５!AS91="","",手順５!AS91)</f>
        <v/>
      </c>
      <c r="J75" s="37" t="str">
        <f>IF(手順５!AT91="","",手順５!AT91)</f>
        <v/>
      </c>
      <c r="K75" s="37" t="str">
        <f>IF(手順５!R91="","",手順５!R91)</f>
        <v/>
      </c>
    </row>
    <row r="76" spans="1:11">
      <c r="A76" s="37" t="str">
        <f>IF(手順５!AK92="","",手順５!AK92)</f>
        <v/>
      </c>
      <c r="B76" s="37" t="str">
        <f>IF(手順５!AL92="","",手順５!AL92)</f>
        <v/>
      </c>
      <c r="C76" s="37" t="str">
        <f>IF(手順５!AM92="","",手順５!AM92)</f>
        <v/>
      </c>
      <c r="D76" s="37" t="str">
        <f>IF(手順５!AN92="","",手順５!AN92)</f>
        <v/>
      </c>
      <c r="E76" s="37" t="str">
        <f>IF(手順５!AO92="","",手順５!AO92)</f>
        <v/>
      </c>
      <c r="F76" s="37" t="str">
        <f>IF(手順５!AP92="","",手順５!AP92)</f>
        <v/>
      </c>
      <c r="G76" s="37" t="str">
        <f>IF(手順５!AQ92="","",手順５!AQ92)</f>
        <v/>
      </c>
      <c r="H76" s="37" t="str">
        <f>IF(手順５!AR92="","",手順５!AR92)</f>
        <v/>
      </c>
      <c r="I76" s="37" t="str">
        <f>IF(手順５!AS92="","",手順５!AS92)</f>
        <v/>
      </c>
      <c r="J76" s="37" t="str">
        <f>IF(手順５!AT92="","",手順５!AT92)</f>
        <v/>
      </c>
      <c r="K76" s="37" t="str">
        <f>IF(手順５!R92="","",手順５!R92)</f>
        <v/>
      </c>
    </row>
    <row r="77" spans="1:11">
      <c r="A77" s="37" t="str">
        <f>IF(手順５!AK93="","",手順５!AK93)</f>
        <v/>
      </c>
      <c r="B77" s="37" t="str">
        <f>IF(手順５!AL93="","",手順５!AL93)</f>
        <v/>
      </c>
      <c r="C77" s="37" t="str">
        <f>IF(手順５!AM93="","",手順５!AM93)</f>
        <v/>
      </c>
      <c r="D77" s="37" t="str">
        <f>IF(手順５!AN93="","",手順５!AN93)</f>
        <v/>
      </c>
      <c r="E77" s="37" t="str">
        <f>IF(手順５!AO93="","",手順５!AO93)</f>
        <v/>
      </c>
      <c r="F77" s="37" t="str">
        <f>IF(手順５!AP93="","",手順５!AP93)</f>
        <v/>
      </c>
      <c r="G77" s="37" t="str">
        <f>IF(手順５!AQ93="","",手順５!AQ93)</f>
        <v/>
      </c>
      <c r="H77" s="37" t="str">
        <f>IF(手順５!AR93="","",手順５!AR93)</f>
        <v/>
      </c>
      <c r="I77" s="37" t="str">
        <f>IF(手順５!AS93="","",手順５!AS93)</f>
        <v/>
      </c>
      <c r="J77" s="37" t="str">
        <f>IF(手順５!AT93="","",手順５!AT93)</f>
        <v/>
      </c>
      <c r="K77" s="37" t="str">
        <f>IF(手順５!R93="","",手順５!R93)</f>
        <v/>
      </c>
    </row>
    <row r="78" spans="1:11">
      <c r="A78" s="37" t="str">
        <f>IF(手順５!AK94="","",手順５!AK94)</f>
        <v/>
      </c>
      <c r="B78" s="37" t="str">
        <f>IF(手順５!AL94="","",手順５!AL94)</f>
        <v/>
      </c>
      <c r="C78" s="37" t="str">
        <f>IF(手順５!AM94="","",手順５!AM94)</f>
        <v/>
      </c>
      <c r="D78" s="37" t="str">
        <f>IF(手順５!AN94="","",手順５!AN94)</f>
        <v/>
      </c>
      <c r="E78" s="37" t="str">
        <f>IF(手順５!AO94="","",手順５!AO94)</f>
        <v/>
      </c>
      <c r="F78" s="37" t="str">
        <f>IF(手順５!AP94="","",手順５!AP94)</f>
        <v/>
      </c>
      <c r="G78" s="37" t="str">
        <f>IF(手順５!AQ94="","",手順５!AQ94)</f>
        <v/>
      </c>
      <c r="H78" s="37" t="str">
        <f>IF(手順５!AR94="","",手順５!AR94)</f>
        <v/>
      </c>
      <c r="I78" s="37" t="str">
        <f>IF(手順５!AS94="","",手順５!AS94)</f>
        <v/>
      </c>
      <c r="J78" s="37" t="str">
        <f>IF(手順５!AT94="","",手順５!AT94)</f>
        <v/>
      </c>
      <c r="K78" s="37" t="str">
        <f>IF(手順５!R94="","",手順５!R94)</f>
        <v/>
      </c>
    </row>
    <row r="79" spans="1:11">
      <c r="A79" s="37" t="str">
        <f>IF(手順５!AK95="","",手順５!AK95)</f>
        <v/>
      </c>
      <c r="B79" s="37" t="str">
        <f>IF(手順５!AL95="","",手順５!AL95)</f>
        <v/>
      </c>
      <c r="C79" s="37" t="str">
        <f>IF(手順５!AM95="","",手順５!AM95)</f>
        <v/>
      </c>
      <c r="D79" s="37" t="str">
        <f>IF(手順５!AN95="","",手順５!AN95)</f>
        <v/>
      </c>
      <c r="E79" s="37" t="str">
        <f>IF(手順５!AO95="","",手順５!AO95)</f>
        <v/>
      </c>
      <c r="F79" s="37" t="str">
        <f>IF(手順５!AP95="","",手順５!AP95)</f>
        <v/>
      </c>
      <c r="G79" s="37" t="str">
        <f>IF(手順５!AQ95="","",手順５!AQ95)</f>
        <v/>
      </c>
      <c r="H79" s="37" t="str">
        <f>IF(手順５!AR95="","",手順５!AR95)</f>
        <v/>
      </c>
      <c r="I79" s="37" t="str">
        <f>IF(手順５!AS95="","",手順５!AS95)</f>
        <v/>
      </c>
      <c r="J79" s="37" t="str">
        <f>IF(手順５!AT95="","",手順５!AT95)</f>
        <v/>
      </c>
      <c r="K79" s="37" t="str">
        <f>IF(手順５!R95="","",手順５!R95)</f>
        <v/>
      </c>
    </row>
    <row r="80" spans="1:11">
      <c r="A80" s="37" t="str">
        <f>IF(手順５!AK96="","",手順５!AK96)</f>
        <v/>
      </c>
      <c r="B80" s="37" t="str">
        <f>IF(手順５!AL96="","",手順５!AL96)</f>
        <v/>
      </c>
      <c r="C80" s="37" t="str">
        <f>IF(手順５!AM96="","",手順５!AM96)</f>
        <v/>
      </c>
      <c r="D80" s="37" t="str">
        <f>IF(手順５!AN96="","",手順５!AN96)</f>
        <v/>
      </c>
      <c r="E80" s="37" t="str">
        <f>IF(手順５!AO96="","",手順５!AO96)</f>
        <v/>
      </c>
      <c r="F80" s="37" t="str">
        <f>IF(手順５!AP96="","",手順５!AP96)</f>
        <v/>
      </c>
      <c r="G80" s="37" t="str">
        <f>IF(手順５!AQ96="","",手順５!AQ96)</f>
        <v/>
      </c>
      <c r="H80" s="37" t="str">
        <f>IF(手順５!AR96="","",手順５!AR96)</f>
        <v/>
      </c>
      <c r="I80" s="37" t="str">
        <f>IF(手順５!AS96="","",手順５!AS96)</f>
        <v/>
      </c>
      <c r="J80" s="37" t="str">
        <f>IF(手順５!AT96="","",手順５!AT96)</f>
        <v/>
      </c>
      <c r="K80" s="37" t="str">
        <f>IF(手順５!R96="","",手順５!R96)</f>
        <v/>
      </c>
    </row>
    <row r="81" spans="1:11">
      <c r="A81" s="37" t="str">
        <f>IF(手順５!AK97="","",手順５!AK97)</f>
        <v/>
      </c>
      <c r="B81" s="37" t="str">
        <f>IF(手順５!AL97="","",手順５!AL97)</f>
        <v/>
      </c>
      <c r="C81" s="37" t="str">
        <f>IF(手順５!AM97="","",手順５!AM97)</f>
        <v/>
      </c>
      <c r="D81" s="37" t="str">
        <f>IF(手順５!AN97="","",手順５!AN97)</f>
        <v/>
      </c>
      <c r="E81" s="37" t="str">
        <f>IF(手順５!AO97="","",手順５!AO97)</f>
        <v/>
      </c>
      <c r="F81" s="37" t="str">
        <f>IF(手順５!AP97="","",手順５!AP97)</f>
        <v/>
      </c>
      <c r="G81" s="37" t="str">
        <f>IF(手順５!AQ97="","",手順５!AQ97)</f>
        <v/>
      </c>
      <c r="H81" s="37" t="str">
        <f>IF(手順５!AR97="","",手順５!AR97)</f>
        <v/>
      </c>
      <c r="I81" s="37" t="str">
        <f>IF(手順５!AS97="","",手順５!AS97)</f>
        <v/>
      </c>
      <c r="J81" s="37" t="str">
        <f>IF(手順５!AT97="","",手順５!AT97)</f>
        <v/>
      </c>
      <c r="K81" s="37" t="str">
        <f>IF(手順５!R97="","",手順５!R97)</f>
        <v/>
      </c>
    </row>
    <row r="82" spans="1:11">
      <c r="A82" s="37" t="str">
        <f>IF(手順５!AK98="","",手順５!AK98)</f>
        <v/>
      </c>
      <c r="B82" s="37" t="str">
        <f>IF(手順５!AL98="","",手順５!AL98)</f>
        <v/>
      </c>
      <c r="C82" s="37" t="str">
        <f>IF(手順５!AM98="","",手順５!AM98)</f>
        <v/>
      </c>
      <c r="D82" s="37" t="str">
        <f>IF(手順５!AN98="","",手順５!AN98)</f>
        <v/>
      </c>
      <c r="E82" s="37" t="str">
        <f>IF(手順５!AO98="","",手順５!AO98)</f>
        <v/>
      </c>
      <c r="F82" s="37" t="str">
        <f>IF(手順５!AP98="","",手順５!AP98)</f>
        <v/>
      </c>
      <c r="G82" s="37" t="str">
        <f>IF(手順５!AQ98="","",手順５!AQ98)</f>
        <v/>
      </c>
      <c r="H82" s="37" t="str">
        <f>IF(手順５!AR98="","",手順５!AR98)</f>
        <v/>
      </c>
      <c r="I82" s="37" t="str">
        <f>IF(手順５!AS98="","",手順５!AS98)</f>
        <v/>
      </c>
      <c r="J82" s="37" t="str">
        <f>IF(手順５!AT98="","",手順５!AT98)</f>
        <v/>
      </c>
      <c r="K82" s="37" t="str">
        <f>IF(手順５!R98="","",手順５!R98)</f>
        <v/>
      </c>
    </row>
    <row r="83" spans="1:11">
      <c r="A83" s="37" t="str">
        <f>IF(手順５!AK99="","",手順５!AK99)</f>
        <v/>
      </c>
      <c r="B83" s="37" t="str">
        <f>IF(手順５!AL99="","",手順５!AL99)</f>
        <v/>
      </c>
      <c r="C83" s="37" t="str">
        <f>IF(手順５!AM99="","",手順５!AM99)</f>
        <v/>
      </c>
      <c r="D83" s="37" t="str">
        <f>IF(手順５!AN99="","",手順５!AN99)</f>
        <v/>
      </c>
      <c r="E83" s="37" t="str">
        <f>IF(手順５!AO99="","",手順５!AO99)</f>
        <v/>
      </c>
      <c r="F83" s="37" t="str">
        <f>IF(手順５!AP99="","",手順５!AP99)</f>
        <v/>
      </c>
      <c r="G83" s="37" t="str">
        <f>IF(手順５!AQ99="","",手順５!AQ99)</f>
        <v/>
      </c>
      <c r="H83" s="37" t="str">
        <f>IF(手順５!AR99="","",手順５!AR99)</f>
        <v/>
      </c>
      <c r="I83" s="37" t="str">
        <f>IF(手順５!AS99="","",手順５!AS99)</f>
        <v/>
      </c>
      <c r="J83" s="37" t="str">
        <f>IF(手順５!AT99="","",手順５!AT99)</f>
        <v/>
      </c>
      <c r="K83" s="37" t="str">
        <f>IF(手順５!R99="","",手順５!R99)</f>
        <v/>
      </c>
    </row>
    <row r="84" spans="1:11">
      <c r="A84" s="37" t="str">
        <f>IF(手順５!AK100="","",手順５!AK100)</f>
        <v/>
      </c>
      <c r="B84" s="37" t="str">
        <f>IF(手順５!AL100="","",手順５!AL100)</f>
        <v/>
      </c>
      <c r="C84" s="37" t="str">
        <f>IF(手順５!AM100="","",手順５!AM100)</f>
        <v/>
      </c>
      <c r="D84" s="37" t="str">
        <f>IF(手順５!AN100="","",手順５!AN100)</f>
        <v/>
      </c>
      <c r="E84" s="37" t="str">
        <f>IF(手順５!AO100="","",手順５!AO100)</f>
        <v/>
      </c>
      <c r="F84" s="37" t="str">
        <f>IF(手順５!AP100="","",手順５!AP100)</f>
        <v/>
      </c>
      <c r="G84" s="37" t="str">
        <f>IF(手順５!AQ100="","",手順５!AQ100)</f>
        <v/>
      </c>
      <c r="H84" s="37" t="str">
        <f>IF(手順５!AR100="","",手順５!AR100)</f>
        <v/>
      </c>
      <c r="I84" s="37" t="str">
        <f>IF(手順５!AS100="","",手順５!AS100)</f>
        <v/>
      </c>
      <c r="J84" s="37" t="str">
        <f>IF(手順５!AT100="","",手順５!AT100)</f>
        <v/>
      </c>
      <c r="K84" s="37" t="str">
        <f>IF(手順５!R100="","",手順５!R100)</f>
        <v/>
      </c>
    </row>
    <row r="85" spans="1:11">
      <c r="A85" s="37" t="str">
        <f>IF(手順５!AK101="","",手順５!AK101)</f>
        <v/>
      </c>
      <c r="B85" s="37" t="str">
        <f>IF(手順５!AL101="","",手順５!AL101)</f>
        <v/>
      </c>
      <c r="C85" s="37" t="str">
        <f>IF(手順５!AM101="","",手順５!AM101)</f>
        <v/>
      </c>
      <c r="D85" s="37" t="str">
        <f>IF(手順５!AN101="","",手順５!AN101)</f>
        <v/>
      </c>
      <c r="E85" s="37" t="str">
        <f>IF(手順５!AO101="","",手順５!AO101)</f>
        <v/>
      </c>
      <c r="F85" s="37" t="str">
        <f>IF(手順５!AP101="","",手順５!AP101)</f>
        <v/>
      </c>
      <c r="G85" s="37" t="str">
        <f>IF(手順５!AQ101="","",手順５!AQ101)</f>
        <v/>
      </c>
      <c r="H85" s="37" t="str">
        <f>IF(手順５!AR101="","",手順５!AR101)</f>
        <v/>
      </c>
      <c r="I85" s="37" t="str">
        <f>IF(手順５!AS101="","",手順５!AS101)</f>
        <v/>
      </c>
      <c r="J85" s="37" t="str">
        <f>IF(手順５!AT101="","",手順５!AT101)</f>
        <v/>
      </c>
      <c r="K85" s="37" t="str">
        <f>IF(手順５!R101="","",手順５!R101)</f>
        <v/>
      </c>
    </row>
    <row r="86" spans="1:11">
      <c r="A86" s="37" t="str">
        <f>IF(手順５!AK102="","",手順５!AK102)</f>
        <v/>
      </c>
      <c r="B86" s="37" t="str">
        <f>IF(手順５!AL102="","",手順５!AL102)</f>
        <v/>
      </c>
      <c r="C86" s="37" t="str">
        <f>IF(手順５!AM102="","",手順５!AM102)</f>
        <v/>
      </c>
      <c r="D86" s="37" t="str">
        <f>IF(手順５!AN102="","",手順５!AN102)</f>
        <v/>
      </c>
      <c r="E86" s="37" t="str">
        <f>IF(手順５!AO102="","",手順５!AO102)</f>
        <v/>
      </c>
      <c r="F86" s="37" t="str">
        <f>IF(手順５!AP102="","",手順５!AP102)</f>
        <v/>
      </c>
      <c r="G86" s="37" t="str">
        <f>IF(手順５!AQ102="","",手順５!AQ102)</f>
        <v/>
      </c>
      <c r="H86" s="37" t="str">
        <f>IF(手順５!AR102="","",手順５!AR102)</f>
        <v/>
      </c>
      <c r="I86" s="37" t="str">
        <f>IF(手順５!AS102="","",手順５!AS102)</f>
        <v/>
      </c>
      <c r="J86" s="37" t="str">
        <f>IF(手順５!AT102="","",手順５!AT102)</f>
        <v/>
      </c>
      <c r="K86" s="37" t="str">
        <f>IF(手順５!R102="","",手順５!R102)</f>
        <v/>
      </c>
    </row>
    <row r="87" spans="1:11">
      <c r="A87" s="37" t="str">
        <f>IF(手順５!AK103="","",手順５!AK103)</f>
        <v/>
      </c>
      <c r="B87" s="37" t="str">
        <f>IF(手順５!AL103="","",手順５!AL103)</f>
        <v/>
      </c>
      <c r="C87" s="37" t="str">
        <f>IF(手順５!AM103="","",手順５!AM103)</f>
        <v/>
      </c>
      <c r="D87" s="37" t="str">
        <f>IF(手順５!AN103="","",手順５!AN103)</f>
        <v/>
      </c>
      <c r="E87" s="37" t="str">
        <f>IF(手順５!AO103="","",手順５!AO103)</f>
        <v/>
      </c>
      <c r="F87" s="37" t="str">
        <f>IF(手順５!AP103="","",手順５!AP103)</f>
        <v/>
      </c>
      <c r="G87" s="37" t="str">
        <f>IF(手順５!AQ103="","",手順５!AQ103)</f>
        <v/>
      </c>
      <c r="H87" s="37" t="str">
        <f>IF(手順５!AR103="","",手順５!AR103)</f>
        <v/>
      </c>
      <c r="I87" s="37" t="str">
        <f>IF(手順５!AS103="","",手順５!AS103)</f>
        <v/>
      </c>
      <c r="J87" s="37" t="str">
        <f>IF(手順５!AT103="","",手順５!AT103)</f>
        <v/>
      </c>
      <c r="K87" s="37" t="str">
        <f>IF(手順５!R103="","",手順５!R103)</f>
        <v/>
      </c>
    </row>
    <row r="88" spans="1:11">
      <c r="A88" s="37" t="str">
        <f>IF(手順５!AK104="","",手順５!AK104)</f>
        <v/>
      </c>
      <c r="B88" s="37" t="str">
        <f>IF(手順５!AL104="","",手順５!AL104)</f>
        <v/>
      </c>
      <c r="C88" s="37" t="str">
        <f>IF(手順５!AM104="","",手順５!AM104)</f>
        <v/>
      </c>
      <c r="D88" s="37" t="str">
        <f>IF(手順５!AN104="","",手順５!AN104)</f>
        <v/>
      </c>
      <c r="E88" s="37" t="str">
        <f>IF(手順５!AO104="","",手順５!AO104)</f>
        <v/>
      </c>
      <c r="F88" s="37" t="str">
        <f>IF(手順５!AP104="","",手順５!AP104)</f>
        <v/>
      </c>
      <c r="G88" s="37" t="str">
        <f>IF(手順５!AQ104="","",手順５!AQ104)</f>
        <v/>
      </c>
      <c r="H88" s="37" t="str">
        <f>IF(手順５!AR104="","",手順５!AR104)</f>
        <v/>
      </c>
      <c r="I88" s="37" t="str">
        <f>IF(手順５!AS104="","",手順５!AS104)</f>
        <v/>
      </c>
      <c r="J88" s="37" t="str">
        <f>IF(手順５!AT104="","",手順５!AT104)</f>
        <v/>
      </c>
      <c r="K88" s="37" t="str">
        <f>IF(手順５!R104="","",手順５!R104)</f>
        <v/>
      </c>
    </row>
    <row r="89" spans="1:11">
      <c r="A89" s="37" t="str">
        <f>IF(手順５!AK105="","",手順５!AK105)</f>
        <v/>
      </c>
      <c r="B89" s="37" t="str">
        <f>IF(手順５!AL105="","",手順５!AL105)</f>
        <v/>
      </c>
      <c r="C89" s="37" t="str">
        <f>IF(手順５!AM105="","",手順５!AM105)</f>
        <v/>
      </c>
      <c r="D89" s="37" t="str">
        <f>IF(手順５!AN105="","",手順５!AN105)</f>
        <v/>
      </c>
      <c r="E89" s="37" t="str">
        <f>IF(手順５!AO105="","",手順５!AO105)</f>
        <v/>
      </c>
      <c r="F89" s="37" t="str">
        <f>IF(手順５!AP105="","",手順５!AP105)</f>
        <v/>
      </c>
      <c r="G89" s="37" t="str">
        <f>IF(手順５!AQ105="","",手順５!AQ105)</f>
        <v/>
      </c>
      <c r="H89" s="37" t="str">
        <f>IF(手順５!AR105="","",手順５!AR105)</f>
        <v/>
      </c>
      <c r="I89" s="37" t="str">
        <f>IF(手順５!AS105="","",手順５!AS105)</f>
        <v/>
      </c>
      <c r="J89" s="37" t="str">
        <f>IF(手順５!AT105="","",手順５!AT105)</f>
        <v/>
      </c>
      <c r="K89" s="37" t="str">
        <f>IF(手順５!R105="","",手順５!R105)</f>
        <v/>
      </c>
    </row>
    <row r="90" spans="1:11">
      <c r="A90" s="37" t="str">
        <f>IF(手順５!AK106="","",手順５!AK106)</f>
        <v/>
      </c>
      <c r="B90" s="37" t="str">
        <f>IF(手順５!AL106="","",手順５!AL106)</f>
        <v/>
      </c>
      <c r="C90" s="37" t="str">
        <f>IF(手順５!AM106="","",手順５!AM106)</f>
        <v/>
      </c>
      <c r="D90" s="37" t="str">
        <f>IF(手順５!AN106="","",手順５!AN106)</f>
        <v/>
      </c>
      <c r="E90" s="37" t="str">
        <f>IF(手順５!AO106="","",手順５!AO106)</f>
        <v/>
      </c>
      <c r="F90" s="37" t="str">
        <f>IF(手順５!AP106="","",手順５!AP106)</f>
        <v/>
      </c>
      <c r="G90" s="37" t="str">
        <f>IF(手順５!AQ106="","",手順５!AQ106)</f>
        <v/>
      </c>
      <c r="H90" s="37" t="str">
        <f>IF(手順５!AR106="","",手順５!AR106)</f>
        <v/>
      </c>
      <c r="I90" s="37" t="str">
        <f>IF(手順５!AS106="","",手順５!AS106)</f>
        <v/>
      </c>
      <c r="J90" s="37" t="str">
        <f>IF(手順５!AT106="","",手順５!AT106)</f>
        <v/>
      </c>
      <c r="K90" s="37" t="str">
        <f>IF(手順５!R106="","",手順５!R106)</f>
        <v/>
      </c>
    </row>
    <row r="91" spans="1:11">
      <c r="A91" s="37" t="str">
        <f>IF(手順５!AK107="","",手順５!AK107)</f>
        <v/>
      </c>
      <c r="B91" s="37" t="str">
        <f>IF(手順５!AL107="","",手順５!AL107)</f>
        <v/>
      </c>
      <c r="C91" s="37" t="str">
        <f>IF(手順５!AM107="","",手順５!AM107)</f>
        <v/>
      </c>
      <c r="D91" s="37" t="str">
        <f>IF(手順５!AN107="","",手順５!AN107)</f>
        <v/>
      </c>
      <c r="E91" s="37" t="str">
        <f>IF(手順５!AO107="","",手順５!AO107)</f>
        <v/>
      </c>
      <c r="F91" s="37" t="str">
        <f>IF(手順５!AP107="","",手順５!AP107)</f>
        <v/>
      </c>
      <c r="G91" s="37" t="str">
        <f>IF(手順５!AQ107="","",手順５!AQ107)</f>
        <v/>
      </c>
      <c r="H91" s="37" t="str">
        <f>IF(手順５!AR107="","",手順５!AR107)</f>
        <v/>
      </c>
      <c r="I91" s="37" t="str">
        <f>IF(手順５!AS107="","",手順５!AS107)</f>
        <v/>
      </c>
      <c r="J91" s="37" t="str">
        <f>IF(手順５!AT107="","",手順５!AT107)</f>
        <v/>
      </c>
      <c r="K91" s="37" t="str">
        <f>IF(手順５!R107="","",手順５!R107)</f>
        <v/>
      </c>
    </row>
    <row r="92" spans="1:11">
      <c r="A92" s="37" t="str">
        <f>IF(手順５!AK108="","",手順５!AK108)</f>
        <v/>
      </c>
      <c r="B92" s="37" t="str">
        <f>IF(手順５!AL108="","",手順５!AL108)</f>
        <v/>
      </c>
      <c r="C92" s="37" t="str">
        <f>IF(手順５!AM108="","",手順５!AM108)</f>
        <v/>
      </c>
      <c r="D92" s="37" t="str">
        <f>IF(手順５!AN108="","",手順５!AN108)</f>
        <v/>
      </c>
      <c r="E92" s="37" t="str">
        <f>IF(手順５!AO108="","",手順５!AO108)</f>
        <v/>
      </c>
      <c r="F92" s="37" t="str">
        <f>IF(手順５!AP108="","",手順５!AP108)</f>
        <v/>
      </c>
      <c r="G92" s="37" t="str">
        <f>IF(手順５!AQ108="","",手順５!AQ108)</f>
        <v/>
      </c>
      <c r="H92" s="37" t="str">
        <f>IF(手順５!AR108="","",手順５!AR108)</f>
        <v/>
      </c>
      <c r="I92" s="37" t="str">
        <f>IF(手順５!AS108="","",手順５!AS108)</f>
        <v/>
      </c>
      <c r="J92" s="37" t="str">
        <f>IF(手順５!AT108="","",手順５!AT108)</f>
        <v/>
      </c>
      <c r="K92" s="37" t="str">
        <f>IF(手順５!R108="","",手順５!R108)</f>
        <v/>
      </c>
    </row>
    <row r="93" spans="1:11">
      <c r="A93" s="37" t="str">
        <f>IF(手順５!AK109="","",手順５!AK109)</f>
        <v/>
      </c>
      <c r="B93" s="37" t="str">
        <f>IF(手順５!AL109="","",手順５!AL109)</f>
        <v/>
      </c>
      <c r="C93" s="37" t="str">
        <f>IF(手順５!AM109="","",手順５!AM109)</f>
        <v/>
      </c>
      <c r="D93" s="37" t="str">
        <f>IF(手順５!AN109="","",手順５!AN109)</f>
        <v/>
      </c>
      <c r="E93" s="37" t="str">
        <f>IF(手順５!AO109="","",手順５!AO109)</f>
        <v/>
      </c>
      <c r="F93" s="37" t="str">
        <f>IF(手順５!AP109="","",手順５!AP109)</f>
        <v/>
      </c>
      <c r="G93" s="37" t="str">
        <f>IF(手順５!AQ109="","",手順５!AQ109)</f>
        <v/>
      </c>
      <c r="H93" s="37" t="str">
        <f>IF(手順５!AR109="","",手順５!AR109)</f>
        <v/>
      </c>
      <c r="I93" s="37" t="str">
        <f>IF(手順５!AS109="","",手順５!AS109)</f>
        <v/>
      </c>
      <c r="J93" s="37" t="str">
        <f>IF(手順５!AT109="","",手順５!AT109)</f>
        <v/>
      </c>
      <c r="K93" s="37" t="str">
        <f>IF(手順５!R109="","",手順５!R109)</f>
        <v/>
      </c>
    </row>
    <row r="94" spans="1:11">
      <c r="A94" s="37" t="str">
        <f>IF(手順５!AK110="","",手順５!AK110)</f>
        <v/>
      </c>
      <c r="B94" s="37" t="str">
        <f>IF(手順５!AL110="","",手順５!AL110)</f>
        <v/>
      </c>
      <c r="C94" s="37" t="str">
        <f>IF(手順５!AM110="","",手順５!AM110)</f>
        <v/>
      </c>
      <c r="D94" s="37" t="str">
        <f>IF(手順５!AN110="","",手順５!AN110)</f>
        <v/>
      </c>
      <c r="E94" s="37" t="str">
        <f>IF(手順５!AO110="","",手順５!AO110)</f>
        <v/>
      </c>
      <c r="F94" s="37" t="str">
        <f>IF(手順５!AP110="","",手順５!AP110)</f>
        <v/>
      </c>
      <c r="G94" s="37" t="str">
        <f>IF(手順５!AQ110="","",手順５!AQ110)</f>
        <v/>
      </c>
      <c r="H94" s="37" t="str">
        <f>IF(手順５!AR110="","",手順５!AR110)</f>
        <v/>
      </c>
      <c r="I94" s="37" t="str">
        <f>IF(手順５!AS110="","",手順５!AS110)</f>
        <v/>
      </c>
      <c r="J94" s="37" t="str">
        <f>IF(手順５!AT110="","",手順５!AT110)</f>
        <v/>
      </c>
      <c r="K94" s="37" t="str">
        <f>IF(手順５!R110="","",手順５!R110)</f>
        <v/>
      </c>
    </row>
    <row r="95" spans="1:11">
      <c r="A95" s="37" t="str">
        <f>IF(手順５!AK111="","",手順５!AK111)</f>
        <v/>
      </c>
      <c r="B95" s="37" t="str">
        <f>IF(手順５!AL111="","",手順５!AL111)</f>
        <v/>
      </c>
      <c r="C95" s="37" t="str">
        <f>IF(手順５!AM111="","",手順５!AM111)</f>
        <v/>
      </c>
      <c r="D95" s="37" t="str">
        <f>IF(手順５!AN111="","",手順５!AN111)</f>
        <v/>
      </c>
      <c r="E95" s="37" t="str">
        <f>IF(手順５!AO111="","",手順５!AO111)</f>
        <v/>
      </c>
      <c r="F95" s="37" t="str">
        <f>IF(手順５!AP111="","",手順５!AP111)</f>
        <v/>
      </c>
      <c r="G95" s="37" t="str">
        <f>IF(手順５!AQ111="","",手順５!AQ111)</f>
        <v/>
      </c>
      <c r="H95" s="37" t="str">
        <f>IF(手順５!AR111="","",手順５!AR111)</f>
        <v/>
      </c>
      <c r="I95" s="37" t="str">
        <f>IF(手順５!AS111="","",手順５!AS111)</f>
        <v/>
      </c>
      <c r="J95" s="37" t="str">
        <f>IF(手順５!AT111="","",手順５!AT111)</f>
        <v/>
      </c>
      <c r="K95" s="37" t="str">
        <f>IF(手順５!R111="","",手順５!R111)</f>
        <v/>
      </c>
    </row>
    <row r="96" spans="1:11">
      <c r="A96" s="37" t="str">
        <f>IF(手順５!AK112="","",手順５!AK112)</f>
        <v/>
      </c>
      <c r="B96" s="37" t="str">
        <f>IF(手順５!AL112="","",手順５!AL112)</f>
        <v/>
      </c>
      <c r="C96" s="37" t="str">
        <f>IF(手順５!AM112="","",手順５!AM112)</f>
        <v/>
      </c>
      <c r="D96" s="37" t="str">
        <f>IF(手順５!AN112="","",手順５!AN112)</f>
        <v/>
      </c>
      <c r="E96" s="37" t="str">
        <f>IF(手順５!AO112="","",手順５!AO112)</f>
        <v/>
      </c>
      <c r="F96" s="37" t="str">
        <f>IF(手順５!AP112="","",手順５!AP112)</f>
        <v/>
      </c>
      <c r="G96" s="37" t="str">
        <f>IF(手順５!AQ112="","",手順５!AQ112)</f>
        <v/>
      </c>
      <c r="H96" s="37" t="str">
        <f>IF(手順５!AR112="","",手順５!AR112)</f>
        <v/>
      </c>
      <c r="I96" s="37" t="str">
        <f>IF(手順５!AS112="","",手順５!AS112)</f>
        <v/>
      </c>
      <c r="J96" s="37" t="str">
        <f>IF(手順５!AT112="","",手順５!AT112)</f>
        <v/>
      </c>
      <c r="K96" s="37" t="str">
        <f>IF(手順５!R112="","",手順５!R112)</f>
        <v/>
      </c>
    </row>
    <row r="97" spans="1:11">
      <c r="A97" s="37" t="str">
        <f>IF(手順５!AK113="","",手順５!AK113)</f>
        <v/>
      </c>
      <c r="B97" s="37" t="str">
        <f>IF(手順５!AL113="","",手順５!AL113)</f>
        <v/>
      </c>
      <c r="C97" s="37" t="str">
        <f>IF(手順５!AM113="","",手順５!AM113)</f>
        <v/>
      </c>
      <c r="D97" s="37" t="str">
        <f>IF(手順５!AN113="","",手順５!AN113)</f>
        <v/>
      </c>
      <c r="E97" s="37" t="str">
        <f>IF(手順５!AO113="","",手順５!AO113)</f>
        <v/>
      </c>
      <c r="F97" s="37" t="str">
        <f>IF(手順５!AP113="","",手順５!AP113)</f>
        <v/>
      </c>
      <c r="G97" s="37" t="str">
        <f>IF(手順５!AQ113="","",手順５!AQ113)</f>
        <v/>
      </c>
      <c r="H97" s="37" t="str">
        <f>IF(手順５!AR113="","",手順５!AR113)</f>
        <v/>
      </c>
      <c r="I97" s="37" t="str">
        <f>IF(手順５!AS113="","",手順５!AS113)</f>
        <v/>
      </c>
      <c r="J97" s="37" t="str">
        <f>IF(手順５!AT113="","",手順５!AT113)</f>
        <v/>
      </c>
      <c r="K97" s="37" t="str">
        <f>IF(手順５!R113="","",手順５!R113)</f>
        <v/>
      </c>
    </row>
    <row r="98" spans="1:11">
      <c r="A98" s="37" t="str">
        <f>IF(手順５!AK114="","",手順５!AK114)</f>
        <v/>
      </c>
      <c r="B98" s="37" t="str">
        <f>IF(手順５!AL114="","",手順５!AL114)</f>
        <v/>
      </c>
      <c r="C98" s="37" t="str">
        <f>IF(手順５!AM114="","",手順５!AM114)</f>
        <v/>
      </c>
      <c r="D98" s="37" t="str">
        <f>IF(手順５!AN114="","",手順５!AN114)</f>
        <v/>
      </c>
      <c r="E98" s="37" t="str">
        <f>IF(手順５!AO114="","",手順５!AO114)</f>
        <v/>
      </c>
      <c r="F98" s="37" t="str">
        <f>IF(手順５!AP114="","",手順５!AP114)</f>
        <v/>
      </c>
      <c r="G98" s="37" t="str">
        <f>IF(手順５!AQ114="","",手順５!AQ114)</f>
        <v/>
      </c>
      <c r="H98" s="37" t="str">
        <f>IF(手順５!AR114="","",手順５!AR114)</f>
        <v/>
      </c>
      <c r="I98" s="37" t="str">
        <f>IF(手順５!AS114="","",手順５!AS114)</f>
        <v/>
      </c>
      <c r="J98" s="37" t="str">
        <f>IF(手順５!AT114="","",手順５!AT114)</f>
        <v/>
      </c>
      <c r="K98" s="37" t="str">
        <f>IF(手順５!R114="","",手順５!R114)</f>
        <v/>
      </c>
    </row>
    <row r="99" spans="1:11">
      <c r="A99" s="37" t="str">
        <f>IF(手順５!AK115="","",手順５!AK115)</f>
        <v/>
      </c>
      <c r="B99" s="37" t="str">
        <f>IF(手順５!AL115="","",手順５!AL115)</f>
        <v/>
      </c>
      <c r="C99" s="37" t="str">
        <f>IF(手順５!AM115="","",手順５!AM115)</f>
        <v/>
      </c>
      <c r="D99" s="37" t="str">
        <f>IF(手順５!AN115="","",手順５!AN115)</f>
        <v/>
      </c>
      <c r="E99" s="37" t="str">
        <f>IF(手順５!AO115="","",手順５!AO115)</f>
        <v/>
      </c>
      <c r="F99" s="37" t="str">
        <f>IF(手順５!AP115="","",手順５!AP115)</f>
        <v/>
      </c>
      <c r="G99" s="37" t="str">
        <f>IF(手順５!AQ115="","",手順５!AQ115)</f>
        <v/>
      </c>
      <c r="H99" s="37" t="str">
        <f>IF(手順５!AR115="","",手順５!AR115)</f>
        <v/>
      </c>
      <c r="I99" s="37" t="str">
        <f>IF(手順５!AS115="","",手順５!AS115)</f>
        <v/>
      </c>
      <c r="J99" s="37" t="str">
        <f>IF(手順５!AT115="","",手順５!AT115)</f>
        <v/>
      </c>
      <c r="K99" s="37" t="str">
        <f>IF(手順５!R115="","",手順５!R115)</f>
        <v/>
      </c>
    </row>
    <row r="100" spans="1:11">
      <c r="A100" s="37" t="str">
        <f>IF(手順５!AK116="","",手順５!AK116)</f>
        <v/>
      </c>
      <c r="B100" s="37" t="str">
        <f>IF(手順５!AL116="","",手順５!AL116)</f>
        <v/>
      </c>
      <c r="C100" s="37" t="str">
        <f>IF(手順５!AM116="","",手順５!AM116)</f>
        <v/>
      </c>
      <c r="D100" s="37" t="str">
        <f>IF(手順５!AN116="","",手順５!AN116)</f>
        <v/>
      </c>
      <c r="E100" s="37" t="str">
        <f>IF(手順５!AO116="","",手順５!AO116)</f>
        <v/>
      </c>
      <c r="F100" s="37" t="str">
        <f>IF(手順５!AP116="","",手順５!AP116)</f>
        <v/>
      </c>
      <c r="G100" s="37" t="str">
        <f>IF(手順５!AQ116="","",手順５!AQ116)</f>
        <v/>
      </c>
      <c r="H100" s="37" t="str">
        <f>IF(手順５!AR116="","",手順５!AR116)</f>
        <v/>
      </c>
      <c r="I100" s="37" t="str">
        <f>IF(手順５!AS116="","",手順５!AS116)</f>
        <v/>
      </c>
      <c r="J100" s="37" t="str">
        <f>IF(手順５!AT116="","",手順５!AT116)</f>
        <v/>
      </c>
      <c r="K100" s="37" t="str">
        <f>IF(手順５!R116="","",手順５!R116)</f>
        <v/>
      </c>
    </row>
    <row r="101" spans="1:11">
      <c r="A101" s="37" t="str">
        <f>IF(手順５!AK117="","",手順５!AK117)</f>
        <v/>
      </c>
      <c r="B101" s="37" t="str">
        <f>IF(手順５!AL117="","",手順５!AL117)</f>
        <v/>
      </c>
      <c r="C101" s="37" t="str">
        <f>IF(手順５!AM117="","",手順５!AM117)</f>
        <v/>
      </c>
      <c r="D101" s="37" t="str">
        <f>IF(手順５!AN117="","",手順５!AN117)</f>
        <v/>
      </c>
      <c r="E101" s="37" t="str">
        <f>IF(手順５!AO117="","",手順５!AO117)</f>
        <v/>
      </c>
      <c r="F101" s="37" t="str">
        <f>IF(手順５!AP117="","",手順５!AP117)</f>
        <v/>
      </c>
      <c r="G101" s="37" t="str">
        <f>IF(手順５!AQ117="","",手順５!AQ117)</f>
        <v/>
      </c>
      <c r="H101" s="37" t="str">
        <f>IF(手順５!AR117="","",手順５!AR117)</f>
        <v/>
      </c>
      <c r="I101" s="37" t="str">
        <f>IF(手順５!AS117="","",手順５!AS117)</f>
        <v/>
      </c>
      <c r="J101" s="37" t="str">
        <f>IF(手順５!AT117="","",手順５!AT117)</f>
        <v/>
      </c>
      <c r="K101" s="37" t="str">
        <f>IF(手順５!R117="","",手順５!R117)</f>
        <v/>
      </c>
    </row>
    <row r="102" spans="1:11">
      <c r="A102" s="37" t="str">
        <f>IF(手順５!AK118="","",手順５!AK118)</f>
        <v/>
      </c>
      <c r="B102" s="37" t="str">
        <f>IF(手順５!AL118="","",手順５!AL118)</f>
        <v/>
      </c>
      <c r="C102" s="37" t="str">
        <f>IF(手順５!AM118="","",手順５!AM118)</f>
        <v/>
      </c>
      <c r="D102" s="37" t="str">
        <f>IF(手順５!AN118="","",手順５!AN118)</f>
        <v/>
      </c>
      <c r="E102" s="37" t="str">
        <f>IF(手順５!AO118="","",手順５!AO118)</f>
        <v/>
      </c>
      <c r="F102" s="37" t="str">
        <f>IF(手順５!AP118="","",手順５!AP118)</f>
        <v/>
      </c>
      <c r="G102" s="37" t="str">
        <f>IF(手順５!AQ118="","",手順５!AQ118)</f>
        <v/>
      </c>
      <c r="H102" s="37" t="str">
        <f>IF(手順５!AR118="","",手順５!AR118)</f>
        <v/>
      </c>
      <c r="I102" s="37" t="str">
        <f>IF(手順５!AS118="","",手順５!AS118)</f>
        <v/>
      </c>
      <c r="J102" s="37" t="str">
        <f>IF(手順５!AT118="","",手順５!AT118)</f>
        <v/>
      </c>
      <c r="K102" s="37" t="str">
        <f>IF(手順５!R118="","",手順５!R118)</f>
        <v/>
      </c>
    </row>
    <row r="103" spans="1:11">
      <c r="A103" s="37" t="str">
        <f>IF(手順５!AK119="","",手順５!AK119)</f>
        <v/>
      </c>
      <c r="B103" s="37" t="str">
        <f>IF(手順５!AL119="","",手順５!AL119)</f>
        <v/>
      </c>
      <c r="C103" s="37" t="str">
        <f>IF(手順５!AM119="","",手順５!AM119)</f>
        <v/>
      </c>
      <c r="D103" s="37" t="str">
        <f>IF(手順５!AN119="","",手順５!AN119)</f>
        <v/>
      </c>
      <c r="E103" s="37" t="str">
        <f>IF(手順５!AO119="","",手順５!AO119)</f>
        <v/>
      </c>
      <c r="F103" s="37" t="str">
        <f>IF(手順５!AP119="","",手順５!AP119)</f>
        <v/>
      </c>
      <c r="G103" s="37" t="str">
        <f>IF(手順５!AQ119="","",手順５!AQ119)</f>
        <v/>
      </c>
      <c r="H103" s="37" t="str">
        <f>IF(手順５!AR119="","",手順５!AR119)</f>
        <v/>
      </c>
      <c r="I103" s="37" t="str">
        <f>IF(手順５!AS119="","",手順５!AS119)</f>
        <v/>
      </c>
      <c r="J103" s="37" t="str">
        <f>IF(手順５!AT119="","",手順５!AT119)</f>
        <v/>
      </c>
      <c r="K103" s="37" t="str">
        <f>IF(手順５!R119="","",手順５!R119)</f>
        <v/>
      </c>
    </row>
    <row r="104" spans="1:11">
      <c r="A104" s="37" t="str">
        <f>IF(手順５!AK120="","",手順５!AK120)</f>
        <v/>
      </c>
      <c r="B104" s="37" t="str">
        <f>IF(手順５!AL120="","",手順５!AL120)</f>
        <v/>
      </c>
      <c r="C104" s="37" t="str">
        <f>IF(手順５!AM120="","",手順５!AM120)</f>
        <v/>
      </c>
      <c r="D104" s="37" t="str">
        <f>IF(手順５!AN120="","",手順５!AN120)</f>
        <v/>
      </c>
      <c r="E104" s="37" t="str">
        <f>IF(手順５!AO120="","",手順５!AO120)</f>
        <v/>
      </c>
      <c r="F104" s="37" t="str">
        <f>IF(手順５!AP120="","",手順５!AP120)</f>
        <v/>
      </c>
      <c r="G104" s="37" t="str">
        <f>IF(手順５!AQ120="","",手順５!AQ120)</f>
        <v/>
      </c>
      <c r="H104" s="37" t="str">
        <f>IF(手順５!AR120="","",手順５!AR120)</f>
        <v/>
      </c>
      <c r="I104" s="37" t="str">
        <f>IF(手順５!AS120="","",手順５!AS120)</f>
        <v/>
      </c>
      <c r="J104" s="37" t="str">
        <f>IF(手順５!AT120="","",手順５!AT120)</f>
        <v/>
      </c>
      <c r="K104" s="37" t="str">
        <f>IF(手順５!R120="","",手順５!R120)</f>
        <v/>
      </c>
    </row>
    <row r="105" spans="1:11">
      <c r="A105" s="37" t="str">
        <f>IF(手順５!AK121="","",手順５!AK121)</f>
        <v/>
      </c>
      <c r="B105" s="37" t="str">
        <f>IF(手順５!AL121="","",手順５!AL121)</f>
        <v/>
      </c>
      <c r="C105" s="37" t="str">
        <f>IF(手順５!AM121="","",手順５!AM121)</f>
        <v/>
      </c>
      <c r="D105" s="37" t="str">
        <f>IF(手順５!AN121="","",手順５!AN121)</f>
        <v/>
      </c>
      <c r="E105" s="37" t="str">
        <f>IF(手順５!AO121="","",手順５!AO121)</f>
        <v/>
      </c>
      <c r="F105" s="37" t="str">
        <f>IF(手順５!AP121="","",手順５!AP121)</f>
        <v/>
      </c>
      <c r="G105" s="37" t="str">
        <f>IF(手順５!AQ121="","",手順５!AQ121)</f>
        <v/>
      </c>
      <c r="H105" s="37" t="str">
        <f>IF(手順５!AR121="","",手順５!AR121)</f>
        <v/>
      </c>
      <c r="I105" s="37" t="str">
        <f>IF(手順５!AS121="","",手順５!AS121)</f>
        <v/>
      </c>
      <c r="J105" s="37" t="str">
        <f>IF(手順５!AT121="","",手順５!AT121)</f>
        <v/>
      </c>
      <c r="K105" s="37" t="str">
        <f>IF(手順５!R121="","",手順５!R121)</f>
        <v/>
      </c>
    </row>
    <row r="106" spans="1:11">
      <c r="A106" s="37" t="str">
        <f>IF(手順５!AK122="","",手順５!AK122)</f>
        <v/>
      </c>
      <c r="B106" s="37" t="str">
        <f>IF(手順５!AL122="","",手順５!AL122)</f>
        <v/>
      </c>
      <c r="C106" s="37" t="str">
        <f>IF(手順５!AM122="","",手順５!AM122)</f>
        <v/>
      </c>
      <c r="D106" s="37" t="str">
        <f>IF(手順５!AN122="","",手順５!AN122)</f>
        <v/>
      </c>
      <c r="E106" s="37" t="str">
        <f>IF(手順５!AO122="","",手順５!AO122)</f>
        <v/>
      </c>
      <c r="F106" s="37" t="str">
        <f>IF(手順５!AP122="","",手順５!AP122)</f>
        <v/>
      </c>
      <c r="G106" s="37" t="str">
        <f>IF(手順５!AQ122="","",手順５!AQ122)</f>
        <v/>
      </c>
      <c r="H106" s="37" t="str">
        <f>IF(手順５!AR122="","",手順５!AR122)</f>
        <v/>
      </c>
      <c r="I106" s="37" t="str">
        <f>IF(手順５!AS122="","",手順５!AS122)</f>
        <v/>
      </c>
      <c r="J106" s="37" t="str">
        <f>IF(手順５!AT122="","",手順５!AT122)</f>
        <v/>
      </c>
      <c r="K106" s="37" t="str">
        <f>IF(手順５!R122="","",手順５!R122)</f>
        <v/>
      </c>
    </row>
    <row r="107" spans="1:11">
      <c r="A107" s="37" t="str">
        <f>IF(手順５!AK123="","",手順５!AK123)</f>
        <v/>
      </c>
      <c r="B107" s="37" t="str">
        <f>IF(手順５!AL123="","",手順５!AL123)</f>
        <v/>
      </c>
      <c r="C107" s="37" t="str">
        <f>IF(手順５!AM123="","",手順５!AM123)</f>
        <v/>
      </c>
      <c r="D107" s="37" t="str">
        <f>IF(手順５!AN123="","",手順５!AN123)</f>
        <v/>
      </c>
      <c r="E107" s="37" t="str">
        <f>IF(手順５!AO123="","",手順５!AO123)</f>
        <v/>
      </c>
      <c r="F107" s="37" t="str">
        <f>IF(手順５!AP123="","",手順５!AP123)</f>
        <v/>
      </c>
      <c r="G107" s="37" t="str">
        <f>IF(手順５!AQ123="","",手順５!AQ123)</f>
        <v/>
      </c>
      <c r="H107" s="37" t="str">
        <f>IF(手順５!AR123="","",手順５!AR123)</f>
        <v/>
      </c>
      <c r="I107" s="37" t="str">
        <f>IF(手順５!AS123="","",手順５!AS123)</f>
        <v/>
      </c>
      <c r="J107" s="37" t="str">
        <f>IF(手順５!AT123="","",手順５!AT123)</f>
        <v/>
      </c>
      <c r="K107" s="37" t="str">
        <f>IF(手順５!R123="","",手順５!R123)</f>
        <v/>
      </c>
    </row>
    <row r="108" spans="1:11">
      <c r="A108" s="37" t="str">
        <f>IF(手順５!AK124="","",手順５!AK124)</f>
        <v/>
      </c>
      <c r="B108" s="37" t="str">
        <f>IF(手順５!AL124="","",手順５!AL124)</f>
        <v/>
      </c>
      <c r="C108" s="37" t="str">
        <f>IF(手順５!AM124="","",手順５!AM124)</f>
        <v/>
      </c>
      <c r="D108" s="37" t="str">
        <f>IF(手順５!AN124="","",手順５!AN124)</f>
        <v/>
      </c>
      <c r="E108" s="37" t="str">
        <f>IF(手順５!AO124="","",手順５!AO124)</f>
        <v/>
      </c>
      <c r="F108" s="37" t="str">
        <f>IF(手順５!AP124="","",手順５!AP124)</f>
        <v/>
      </c>
      <c r="G108" s="37" t="str">
        <f>IF(手順５!AQ124="","",手順５!AQ124)</f>
        <v/>
      </c>
      <c r="H108" s="37" t="str">
        <f>IF(手順５!AR124="","",手順５!AR124)</f>
        <v/>
      </c>
      <c r="I108" s="37" t="str">
        <f>IF(手順５!AS124="","",手順５!AS124)</f>
        <v/>
      </c>
      <c r="J108" s="37" t="str">
        <f>IF(手順５!AT124="","",手順５!AT124)</f>
        <v/>
      </c>
      <c r="K108" s="37" t="str">
        <f>IF(手順５!R124="","",手順５!R124)</f>
        <v/>
      </c>
    </row>
    <row r="109" spans="1:11">
      <c r="A109" s="37" t="str">
        <f>IF(手順５!AK125="","",手順５!AK125)</f>
        <v/>
      </c>
      <c r="B109" s="37" t="str">
        <f>IF(手順５!AL125="","",手順５!AL125)</f>
        <v/>
      </c>
      <c r="C109" s="37" t="str">
        <f>IF(手順５!AM125="","",手順５!AM125)</f>
        <v/>
      </c>
      <c r="D109" s="37" t="str">
        <f>IF(手順５!AN125="","",手順５!AN125)</f>
        <v/>
      </c>
      <c r="E109" s="37" t="str">
        <f>IF(手順５!AO125="","",手順５!AO125)</f>
        <v/>
      </c>
      <c r="F109" s="37" t="str">
        <f>IF(手順５!AP125="","",手順５!AP125)</f>
        <v/>
      </c>
      <c r="G109" s="37" t="str">
        <f>IF(手順５!AQ125="","",手順５!AQ125)</f>
        <v/>
      </c>
      <c r="H109" s="37" t="str">
        <f>IF(手順５!AR125="","",手順５!AR125)</f>
        <v/>
      </c>
      <c r="I109" s="37" t="str">
        <f>IF(手順５!AS125="","",手順５!AS125)</f>
        <v/>
      </c>
      <c r="J109" s="37" t="str">
        <f>IF(手順５!AT125="","",手順５!AT125)</f>
        <v/>
      </c>
      <c r="K109" s="37" t="str">
        <f>IF(手順５!R125="","",手順５!R125)</f>
        <v/>
      </c>
    </row>
    <row r="110" spans="1:11">
      <c r="A110" s="37" t="str">
        <f>IF(手順５!AK126="","",手順５!AK126)</f>
        <v/>
      </c>
      <c r="B110" s="37" t="str">
        <f>IF(手順５!AL126="","",手順５!AL126)</f>
        <v/>
      </c>
      <c r="C110" s="37" t="str">
        <f>IF(手順５!AM126="","",手順５!AM126)</f>
        <v/>
      </c>
      <c r="D110" s="37" t="str">
        <f>IF(手順５!AN126="","",手順５!AN126)</f>
        <v/>
      </c>
      <c r="E110" s="37" t="str">
        <f>IF(手順５!AO126="","",手順５!AO126)</f>
        <v/>
      </c>
      <c r="F110" s="37" t="str">
        <f>IF(手順５!AP126="","",手順５!AP126)</f>
        <v/>
      </c>
      <c r="G110" s="37" t="str">
        <f>IF(手順５!AQ126="","",手順５!AQ126)</f>
        <v/>
      </c>
      <c r="H110" s="37" t="str">
        <f>IF(手順５!AR126="","",手順５!AR126)</f>
        <v/>
      </c>
      <c r="I110" s="37" t="str">
        <f>IF(手順５!AS126="","",手順５!AS126)</f>
        <v/>
      </c>
      <c r="J110" s="37" t="str">
        <f>IF(手順５!AT126="","",手順５!AT126)</f>
        <v/>
      </c>
      <c r="K110" s="37" t="str">
        <f>IF(手順５!R126="","",手順５!R126)</f>
        <v/>
      </c>
    </row>
    <row r="111" spans="1:11">
      <c r="A111" s="37" t="str">
        <f>IF(手順５!AK127="","",手順５!AK127)</f>
        <v/>
      </c>
      <c r="B111" s="37" t="str">
        <f>IF(手順５!AL127="","",手順５!AL127)</f>
        <v/>
      </c>
      <c r="C111" s="37" t="str">
        <f>IF(手順５!AM127="","",手順５!AM127)</f>
        <v/>
      </c>
      <c r="D111" s="37" t="str">
        <f>IF(手順５!AN127="","",手順５!AN127)</f>
        <v/>
      </c>
      <c r="E111" s="37" t="str">
        <f>IF(手順５!AO127="","",手順５!AO127)</f>
        <v/>
      </c>
      <c r="F111" s="37" t="str">
        <f>IF(手順５!AP127="","",手順５!AP127)</f>
        <v/>
      </c>
      <c r="G111" s="37" t="str">
        <f>IF(手順５!AQ127="","",手順５!AQ127)</f>
        <v/>
      </c>
      <c r="H111" s="37" t="str">
        <f>IF(手順５!AR127="","",手順５!AR127)</f>
        <v/>
      </c>
      <c r="I111" s="37" t="str">
        <f>IF(手順５!AS127="","",手順５!AS127)</f>
        <v/>
      </c>
      <c r="J111" s="37" t="str">
        <f>IF(手順５!AT127="","",手順５!AT127)</f>
        <v/>
      </c>
      <c r="K111" s="37" t="str">
        <f>IF(手順５!R127="","",手順５!R127)</f>
        <v/>
      </c>
    </row>
    <row r="112" spans="1:11">
      <c r="A112" s="37" t="str">
        <f>IF(手順５!AK128="","",手順５!AK128)</f>
        <v/>
      </c>
      <c r="B112" s="37" t="str">
        <f>IF(手順５!AL128="","",手順５!AL128)</f>
        <v/>
      </c>
      <c r="C112" s="37" t="str">
        <f>IF(手順５!AM128="","",手順５!AM128)</f>
        <v/>
      </c>
      <c r="D112" s="37" t="str">
        <f>IF(手順５!AN128="","",手順５!AN128)</f>
        <v/>
      </c>
      <c r="E112" s="37" t="str">
        <f>IF(手順５!AO128="","",手順５!AO128)</f>
        <v/>
      </c>
      <c r="F112" s="37" t="str">
        <f>IF(手順５!AP128="","",手順５!AP128)</f>
        <v/>
      </c>
      <c r="G112" s="37" t="str">
        <f>IF(手順５!AQ128="","",手順５!AQ128)</f>
        <v/>
      </c>
      <c r="H112" s="37" t="str">
        <f>IF(手順５!AR128="","",手順５!AR128)</f>
        <v/>
      </c>
      <c r="I112" s="37" t="str">
        <f>IF(手順５!AS128="","",手順５!AS128)</f>
        <v/>
      </c>
      <c r="J112" s="37" t="str">
        <f>IF(手順５!AT128="","",手順５!AT128)</f>
        <v/>
      </c>
      <c r="K112" s="37" t="str">
        <f>IF(手順５!R128="","",手順５!R128)</f>
        <v/>
      </c>
    </row>
    <row r="113" spans="1:11">
      <c r="A113" s="37" t="str">
        <f>IF(手順５!AK129="","",手順５!AK129)</f>
        <v/>
      </c>
      <c r="B113" s="37" t="str">
        <f>IF(手順５!AL129="","",手順５!AL129)</f>
        <v/>
      </c>
      <c r="C113" s="37" t="str">
        <f>IF(手順５!AM129="","",手順５!AM129)</f>
        <v/>
      </c>
      <c r="D113" s="37" t="str">
        <f>IF(手順５!AN129="","",手順５!AN129)</f>
        <v/>
      </c>
      <c r="E113" s="37" t="str">
        <f>IF(手順５!AO129="","",手順５!AO129)</f>
        <v/>
      </c>
      <c r="F113" s="37" t="str">
        <f>IF(手順５!AP129="","",手順５!AP129)</f>
        <v/>
      </c>
      <c r="G113" s="37" t="str">
        <f>IF(手順５!AQ129="","",手順５!AQ129)</f>
        <v/>
      </c>
      <c r="H113" s="37" t="str">
        <f>IF(手順５!AR129="","",手順５!AR129)</f>
        <v/>
      </c>
      <c r="I113" s="37" t="str">
        <f>IF(手順５!AS129="","",手順５!AS129)</f>
        <v/>
      </c>
      <c r="J113" s="37" t="str">
        <f>IF(手順５!AT129="","",手順５!AT129)</f>
        <v/>
      </c>
      <c r="K113" s="37" t="str">
        <f>IF(手順５!R129="","",手順５!R129)</f>
        <v/>
      </c>
    </row>
    <row r="114" spans="1:11">
      <c r="A114" s="37" t="str">
        <f>IF(手順５!AK130="","",手順５!AK130)</f>
        <v/>
      </c>
      <c r="B114" s="37" t="str">
        <f>IF(手順５!AL130="","",手順５!AL130)</f>
        <v/>
      </c>
      <c r="C114" s="37" t="str">
        <f>IF(手順５!AM130="","",手順５!AM130)</f>
        <v/>
      </c>
      <c r="D114" s="37" t="str">
        <f>IF(手順５!AN130="","",手順５!AN130)</f>
        <v/>
      </c>
      <c r="E114" s="37" t="str">
        <f>IF(手順５!AO130="","",手順５!AO130)</f>
        <v/>
      </c>
      <c r="F114" s="37" t="str">
        <f>IF(手順５!AP130="","",手順５!AP130)</f>
        <v/>
      </c>
      <c r="G114" s="37" t="str">
        <f>IF(手順５!AQ130="","",手順５!AQ130)</f>
        <v/>
      </c>
      <c r="H114" s="37" t="str">
        <f>IF(手順５!AR130="","",手順５!AR130)</f>
        <v/>
      </c>
      <c r="I114" s="37" t="str">
        <f>IF(手順５!AS130="","",手順５!AS130)</f>
        <v/>
      </c>
      <c r="J114" s="37" t="str">
        <f>IF(手順５!AT130="","",手順５!AT130)</f>
        <v/>
      </c>
      <c r="K114" s="37" t="str">
        <f>IF(手順５!R130="","",手順５!R130)</f>
        <v/>
      </c>
    </row>
    <row r="115" spans="1:11">
      <c r="A115" s="37" t="str">
        <f>IF(手順５!AK131="","",手順５!AK131)</f>
        <v/>
      </c>
      <c r="B115" s="37" t="str">
        <f>IF(手順５!AL131="","",手順５!AL131)</f>
        <v/>
      </c>
      <c r="C115" s="37" t="str">
        <f>IF(手順５!AM131="","",手順５!AM131)</f>
        <v/>
      </c>
      <c r="D115" s="37" t="str">
        <f>IF(手順５!AN131="","",手順５!AN131)</f>
        <v/>
      </c>
      <c r="E115" s="37" t="str">
        <f>IF(手順５!AO131="","",手順５!AO131)</f>
        <v/>
      </c>
      <c r="F115" s="37" t="str">
        <f>IF(手順５!AP131="","",手順５!AP131)</f>
        <v/>
      </c>
      <c r="G115" s="37" t="str">
        <f>IF(手順５!AQ131="","",手順５!AQ131)</f>
        <v/>
      </c>
      <c r="H115" s="37" t="str">
        <f>IF(手順５!AR131="","",手順５!AR131)</f>
        <v/>
      </c>
      <c r="I115" s="37" t="str">
        <f>IF(手順５!AS131="","",手順５!AS131)</f>
        <v/>
      </c>
      <c r="J115" s="37" t="str">
        <f>IF(手順５!AT131="","",手順５!AT131)</f>
        <v/>
      </c>
      <c r="K115" s="37" t="str">
        <f>IF(手順５!R131="","",手順５!R131)</f>
        <v/>
      </c>
    </row>
    <row r="116" spans="1:11">
      <c r="A116" s="37" t="str">
        <f>IF(手順５!AK132="","",手順５!AK132)</f>
        <v/>
      </c>
      <c r="B116" s="37" t="str">
        <f>IF(手順５!AL132="","",手順５!AL132)</f>
        <v/>
      </c>
      <c r="C116" s="37" t="str">
        <f>IF(手順５!AM132="","",手順５!AM132)</f>
        <v/>
      </c>
      <c r="D116" s="37" t="str">
        <f>IF(手順５!AN132="","",手順５!AN132)</f>
        <v/>
      </c>
      <c r="E116" s="37" t="str">
        <f>IF(手順５!AO132="","",手順５!AO132)</f>
        <v/>
      </c>
      <c r="F116" s="37" t="str">
        <f>IF(手順５!AP132="","",手順５!AP132)</f>
        <v/>
      </c>
      <c r="G116" s="37" t="str">
        <f>IF(手順５!AQ132="","",手順５!AQ132)</f>
        <v/>
      </c>
      <c r="H116" s="37" t="str">
        <f>IF(手順５!AR132="","",手順５!AR132)</f>
        <v/>
      </c>
      <c r="I116" s="37" t="str">
        <f>IF(手順５!AS132="","",手順５!AS132)</f>
        <v/>
      </c>
      <c r="J116" s="37" t="str">
        <f>IF(手順５!AT132="","",手順５!AT132)</f>
        <v/>
      </c>
      <c r="K116" s="37" t="str">
        <f>IF(手順５!R132="","",手順５!R132)</f>
        <v/>
      </c>
    </row>
    <row r="117" spans="1:11">
      <c r="A117" s="37" t="str">
        <f>IF(手順５!AK133="","",手順５!AK133)</f>
        <v/>
      </c>
      <c r="B117" s="37" t="str">
        <f>IF(手順５!AL133="","",手順５!AL133)</f>
        <v/>
      </c>
      <c r="C117" s="37" t="str">
        <f>IF(手順５!AM133="","",手順５!AM133)</f>
        <v/>
      </c>
      <c r="D117" s="37" t="str">
        <f>IF(手順５!AN133="","",手順５!AN133)</f>
        <v/>
      </c>
      <c r="E117" s="37" t="str">
        <f>IF(手順５!AO133="","",手順５!AO133)</f>
        <v/>
      </c>
      <c r="F117" s="37" t="str">
        <f>IF(手順５!AP133="","",手順５!AP133)</f>
        <v/>
      </c>
      <c r="G117" s="37" t="str">
        <f>IF(手順５!AQ133="","",手順５!AQ133)</f>
        <v/>
      </c>
      <c r="H117" s="37" t="str">
        <f>IF(手順５!AR133="","",手順５!AR133)</f>
        <v/>
      </c>
      <c r="I117" s="37" t="str">
        <f>IF(手順５!AS133="","",手順５!AS133)</f>
        <v/>
      </c>
      <c r="J117" s="37" t="str">
        <f>IF(手順５!AT133="","",手順５!AT133)</f>
        <v/>
      </c>
      <c r="K117" s="37" t="str">
        <f>IF(手順５!R133="","",手順５!R133)</f>
        <v/>
      </c>
    </row>
    <row r="118" spans="1:11">
      <c r="A118" s="37" t="str">
        <f>IF(手順５!AK134="","",手順５!AK134)</f>
        <v/>
      </c>
      <c r="B118" s="37" t="str">
        <f>IF(手順５!AL134="","",手順５!AL134)</f>
        <v/>
      </c>
      <c r="C118" s="37" t="str">
        <f>IF(手順５!AM134="","",手順５!AM134)</f>
        <v/>
      </c>
      <c r="D118" s="37" t="str">
        <f>IF(手順５!AN134="","",手順５!AN134)</f>
        <v/>
      </c>
      <c r="E118" s="37" t="str">
        <f>IF(手順５!AO134="","",手順５!AO134)</f>
        <v/>
      </c>
      <c r="F118" s="37" t="str">
        <f>IF(手順５!AP134="","",手順５!AP134)</f>
        <v/>
      </c>
      <c r="G118" s="37" t="str">
        <f>IF(手順５!AQ134="","",手順５!AQ134)</f>
        <v/>
      </c>
      <c r="H118" s="37" t="str">
        <f>IF(手順５!AR134="","",手順５!AR134)</f>
        <v/>
      </c>
      <c r="I118" s="37" t="str">
        <f>IF(手順５!AS134="","",手順５!AS134)</f>
        <v/>
      </c>
      <c r="J118" s="37" t="str">
        <f>IF(手順５!AT134="","",手順５!AT134)</f>
        <v/>
      </c>
      <c r="K118" s="37" t="str">
        <f>IF(手順５!R134="","",手順５!R134)</f>
        <v/>
      </c>
    </row>
    <row r="119" spans="1:11">
      <c r="A119" s="37" t="str">
        <f>IF(手順５!AK135="","",手順５!AK135)</f>
        <v/>
      </c>
      <c r="B119" s="37" t="str">
        <f>IF(手順５!AL135="","",手順５!AL135)</f>
        <v/>
      </c>
      <c r="C119" s="37" t="str">
        <f>IF(手順５!AM135="","",手順５!AM135)</f>
        <v/>
      </c>
      <c r="D119" s="37" t="str">
        <f>IF(手順５!AN135="","",手順５!AN135)</f>
        <v/>
      </c>
      <c r="E119" s="37" t="str">
        <f>IF(手順５!AO135="","",手順５!AO135)</f>
        <v/>
      </c>
      <c r="F119" s="37" t="str">
        <f>IF(手順５!AP135="","",手順５!AP135)</f>
        <v/>
      </c>
      <c r="G119" s="37" t="str">
        <f>IF(手順５!AQ135="","",手順５!AQ135)</f>
        <v/>
      </c>
      <c r="H119" s="37" t="str">
        <f>IF(手順５!AR135="","",手順５!AR135)</f>
        <v/>
      </c>
      <c r="I119" s="37" t="str">
        <f>IF(手順５!AS135="","",手順５!AS135)</f>
        <v/>
      </c>
      <c r="J119" s="37" t="str">
        <f>IF(手順５!AT135="","",手順５!AT135)</f>
        <v/>
      </c>
      <c r="K119" s="37" t="str">
        <f>IF(手順５!R135="","",手順５!R135)</f>
        <v/>
      </c>
    </row>
    <row r="120" spans="1:11">
      <c r="A120" s="37" t="str">
        <f>IF(手順５!AK136="","",手順５!AK136)</f>
        <v/>
      </c>
      <c r="B120" s="37" t="str">
        <f>IF(手順５!AL136="","",手順５!AL136)</f>
        <v/>
      </c>
      <c r="C120" s="37" t="str">
        <f>IF(手順５!AM136="","",手順５!AM136)</f>
        <v/>
      </c>
      <c r="D120" s="37" t="str">
        <f>IF(手順５!AN136="","",手順５!AN136)</f>
        <v/>
      </c>
      <c r="E120" s="37" t="str">
        <f>IF(手順５!AO136="","",手順５!AO136)</f>
        <v/>
      </c>
      <c r="F120" s="37" t="str">
        <f>IF(手順５!AP136="","",手順５!AP136)</f>
        <v/>
      </c>
      <c r="G120" s="37" t="str">
        <f>IF(手順５!AQ136="","",手順５!AQ136)</f>
        <v/>
      </c>
      <c r="H120" s="37" t="str">
        <f>IF(手順５!AR136="","",手順５!AR136)</f>
        <v/>
      </c>
      <c r="I120" s="37" t="str">
        <f>IF(手順５!AS136="","",手順５!AS136)</f>
        <v/>
      </c>
      <c r="J120" s="37" t="str">
        <f>IF(手順５!AT136="","",手順５!AT136)</f>
        <v/>
      </c>
      <c r="K120" s="37" t="str">
        <f>IF(手順５!R136="","",手順５!R136)</f>
        <v/>
      </c>
    </row>
    <row r="121" spans="1:11">
      <c r="A121" s="37" t="str">
        <f>IF(手順５!AK137="","",手順５!AK137)</f>
        <v/>
      </c>
      <c r="B121" s="37" t="str">
        <f>IF(手順５!AL137="","",手順５!AL137)</f>
        <v/>
      </c>
      <c r="C121" s="37" t="str">
        <f>IF(手順５!AM137="","",手順５!AM137)</f>
        <v/>
      </c>
      <c r="D121" s="37" t="str">
        <f>IF(手順５!AN137="","",手順５!AN137)</f>
        <v/>
      </c>
      <c r="E121" s="37" t="str">
        <f>IF(手順５!AO137="","",手順５!AO137)</f>
        <v/>
      </c>
      <c r="F121" s="37" t="str">
        <f>IF(手順５!AP137="","",手順５!AP137)</f>
        <v/>
      </c>
      <c r="G121" s="37" t="str">
        <f>IF(手順５!AQ137="","",手順５!AQ137)</f>
        <v/>
      </c>
      <c r="H121" s="37" t="str">
        <f>IF(手順５!AR137="","",手順５!AR137)</f>
        <v/>
      </c>
      <c r="I121" s="37" t="str">
        <f>IF(手順５!AS137="","",手順５!AS137)</f>
        <v/>
      </c>
      <c r="J121" s="37" t="str">
        <f>IF(手順５!AT137="","",手順５!AT137)</f>
        <v/>
      </c>
      <c r="K121" s="37" t="str">
        <f>IF(手順５!R137="","",手順５!R137)</f>
        <v/>
      </c>
    </row>
    <row r="122" spans="1:11">
      <c r="A122" s="37" t="str">
        <f>IF(手順５!AK138="","",手順５!AK138)</f>
        <v/>
      </c>
      <c r="B122" s="37" t="str">
        <f>IF(手順５!AL138="","",手順５!AL138)</f>
        <v/>
      </c>
      <c r="C122" s="37" t="str">
        <f>IF(手順５!AM138="","",手順５!AM138)</f>
        <v/>
      </c>
      <c r="D122" s="37" t="str">
        <f>IF(手順５!AN138="","",手順５!AN138)</f>
        <v/>
      </c>
      <c r="E122" s="37" t="str">
        <f>IF(手順５!AO138="","",手順５!AO138)</f>
        <v/>
      </c>
      <c r="F122" s="37" t="str">
        <f>IF(手順５!AP138="","",手順５!AP138)</f>
        <v/>
      </c>
      <c r="G122" s="37" t="str">
        <f>IF(手順５!AQ138="","",手順５!AQ138)</f>
        <v/>
      </c>
      <c r="H122" s="37" t="str">
        <f>IF(手順５!AR138="","",手順５!AR138)</f>
        <v/>
      </c>
      <c r="I122" s="37" t="str">
        <f>IF(手順５!AS138="","",手順５!AS138)</f>
        <v/>
      </c>
      <c r="J122" s="37" t="str">
        <f>IF(手順５!AT138="","",手順５!AT138)</f>
        <v/>
      </c>
      <c r="K122" s="37" t="str">
        <f>IF(手順５!R138="","",手順５!R138)</f>
        <v/>
      </c>
    </row>
    <row r="123" spans="1:11">
      <c r="A123" s="37" t="str">
        <f>IF(手順５!AK139="","",手順５!AK139)</f>
        <v/>
      </c>
      <c r="B123" s="37" t="str">
        <f>IF(手順５!AL139="","",手順５!AL139)</f>
        <v/>
      </c>
      <c r="C123" s="37" t="str">
        <f>IF(手順５!AM139="","",手順５!AM139)</f>
        <v/>
      </c>
      <c r="D123" s="37" t="str">
        <f>IF(手順５!AN139="","",手順５!AN139)</f>
        <v/>
      </c>
      <c r="E123" s="37" t="str">
        <f>IF(手順５!AO139="","",手順５!AO139)</f>
        <v/>
      </c>
      <c r="F123" s="37" t="str">
        <f>IF(手順５!AP139="","",手順５!AP139)</f>
        <v/>
      </c>
      <c r="G123" s="37" t="str">
        <f>IF(手順５!AQ139="","",手順５!AQ139)</f>
        <v/>
      </c>
      <c r="H123" s="37" t="str">
        <f>IF(手順５!AR139="","",手順５!AR139)</f>
        <v/>
      </c>
      <c r="I123" s="37" t="str">
        <f>IF(手順５!AS139="","",手順５!AS139)</f>
        <v/>
      </c>
      <c r="J123" s="37" t="str">
        <f>IF(手順５!AT139="","",手順５!AT139)</f>
        <v/>
      </c>
      <c r="K123" s="37" t="str">
        <f>IF(手順５!R139="","",手順５!R139)</f>
        <v/>
      </c>
    </row>
    <row r="124" spans="1:11">
      <c r="A124" s="37" t="str">
        <f>IF(手順５!AK140="","",手順５!AK140)</f>
        <v/>
      </c>
      <c r="B124" s="37" t="str">
        <f>IF(手順５!AL140="","",手順５!AL140)</f>
        <v/>
      </c>
      <c r="C124" s="37" t="str">
        <f>IF(手順５!AM140="","",手順５!AM140)</f>
        <v/>
      </c>
      <c r="D124" s="37" t="str">
        <f>IF(手順５!AN140="","",手順５!AN140)</f>
        <v/>
      </c>
      <c r="E124" s="37" t="str">
        <f>IF(手順５!AO140="","",手順５!AO140)</f>
        <v/>
      </c>
      <c r="F124" s="37" t="str">
        <f>IF(手順５!AP140="","",手順５!AP140)</f>
        <v/>
      </c>
      <c r="G124" s="37" t="str">
        <f>IF(手順５!AQ140="","",手順５!AQ140)</f>
        <v/>
      </c>
      <c r="H124" s="37" t="str">
        <f>IF(手順５!AR140="","",手順５!AR140)</f>
        <v/>
      </c>
      <c r="I124" s="37" t="str">
        <f>IF(手順５!AS140="","",手順５!AS140)</f>
        <v/>
      </c>
      <c r="J124" s="37" t="str">
        <f>IF(手順５!AT140="","",手順５!AT140)</f>
        <v/>
      </c>
      <c r="K124" s="37" t="str">
        <f>IF(手順５!R140="","",手順５!R140)</f>
        <v/>
      </c>
    </row>
    <row r="125" spans="1:11">
      <c r="A125" s="37" t="str">
        <f>IF(手順５!AK141="","",手順５!AK141)</f>
        <v/>
      </c>
      <c r="B125" s="37" t="str">
        <f>IF(手順５!AL141="","",手順５!AL141)</f>
        <v/>
      </c>
      <c r="C125" s="37" t="str">
        <f>IF(手順５!AM141="","",手順５!AM141)</f>
        <v/>
      </c>
      <c r="D125" s="37" t="str">
        <f>IF(手順５!AN141="","",手順５!AN141)</f>
        <v/>
      </c>
      <c r="E125" s="37" t="str">
        <f>IF(手順５!AO141="","",手順５!AO141)</f>
        <v/>
      </c>
      <c r="F125" s="37" t="str">
        <f>IF(手順５!AP141="","",手順５!AP141)</f>
        <v/>
      </c>
      <c r="G125" s="37" t="str">
        <f>IF(手順５!AQ141="","",手順５!AQ141)</f>
        <v/>
      </c>
      <c r="H125" s="37" t="str">
        <f>IF(手順５!AR141="","",手順５!AR141)</f>
        <v/>
      </c>
      <c r="I125" s="37" t="str">
        <f>IF(手順５!AS141="","",手順５!AS141)</f>
        <v/>
      </c>
      <c r="J125" s="37" t="str">
        <f>IF(手順５!AT141="","",手順５!AT141)</f>
        <v/>
      </c>
      <c r="K125" s="37" t="str">
        <f>IF(手順５!R141="","",手順５!R141)</f>
        <v/>
      </c>
    </row>
    <row r="126" spans="1:11">
      <c r="A126" s="37" t="str">
        <f>IF(手順５!AK142="","",手順５!AK142)</f>
        <v/>
      </c>
      <c r="B126" s="37" t="str">
        <f>IF(手順５!AL142="","",手順５!AL142)</f>
        <v/>
      </c>
      <c r="C126" s="37" t="str">
        <f>IF(手順５!AM142="","",手順５!AM142)</f>
        <v/>
      </c>
      <c r="D126" s="37" t="str">
        <f>IF(手順５!AN142="","",手順５!AN142)</f>
        <v/>
      </c>
      <c r="E126" s="37" t="str">
        <f>IF(手順５!AO142="","",手順５!AO142)</f>
        <v/>
      </c>
      <c r="F126" s="37" t="str">
        <f>IF(手順５!AP142="","",手順５!AP142)</f>
        <v/>
      </c>
      <c r="G126" s="37" t="str">
        <f>IF(手順５!AQ142="","",手順５!AQ142)</f>
        <v/>
      </c>
      <c r="H126" s="37" t="str">
        <f>IF(手順５!AR142="","",手順５!AR142)</f>
        <v/>
      </c>
      <c r="I126" s="37" t="str">
        <f>IF(手順５!AS142="","",手順５!AS142)</f>
        <v/>
      </c>
      <c r="J126" s="37" t="str">
        <f>IF(手順５!AT142="","",手順５!AT142)</f>
        <v/>
      </c>
      <c r="K126" s="37" t="str">
        <f>IF(手順５!R142="","",手順５!R142)</f>
        <v/>
      </c>
    </row>
    <row r="127" spans="1:11">
      <c r="A127" s="37" t="str">
        <f>IF(手順５!AK143="","",手順５!AK143)</f>
        <v/>
      </c>
      <c r="B127" s="37" t="str">
        <f>IF(手順５!AL143="","",手順５!AL143)</f>
        <v/>
      </c>
      <c r="C127" s="37" t="str">
        <f>IF(手順５!AM143="","",手順５!AM143)</f>
        <v/>
      </c>
      <c r="D127" s="37" t="str">
        <f>IF(手順５!AN143="","",手順５!AN143)</f>
        <v/>
      </c>
      <c r="E127" s="37" t="str">
        <f>IF(手順５!AO143="","",手順５!AO143)</f>
        <v/>
      </c>
      <c r="F127" s="37" t="str">
        <f>IF(手順５!AP143="","",手順５!AP143)</f>
        <v/>
      </c>
      <c r="G127" s="37" t="str">
        <f>IF(手順５!AQ143="","",手順５!AQ143)</f>
        <v/>
      </c>
      <c r="H127" s="37" t="str">
        <f>IF(手順５!AR143="","",手順５!AR143)</f>
        <v/>
      </c>
      <c r="I127" s="37" t="str">
        <f>IF(手順５!AS143="","",手順５!AS143)</f>
        <v/>
      </c>
      <c r="J127" s="37" t="str">
        <f>IF(手順５!AT143="","",手順５!AT143)</f>
        <v/>
      </c>
      <c r="K127" s="37" t="str">
        <f>IF(手順５!R143="","",手順５!R143)</f>
        <v/>
      </c>
    </row>
    <row r="128" spans="1:11">
      <c r="A128" s="37" t="str">
        <f>IF(手順５!AK144="","",手順５!AK144)</f>
        <v/>
      </c>
      <c r="B128" s="37" t="str">
        <f>IF(手順５!AL144="","",手順５!AL144)</f>
        <v/>
      </c>
      <c r="C128" s="37" t="str">
        <f>IF(手順５!AM144="","",手順５!AM144)</f>
        <v/>
      </c>
      <c r="D128" s="37" t="str">
        <f>IF(手順５!AN144="","",手順５!AN144)</f>
        <v/>
      </c>
      <c r="E128" s="37" t="str">
        <f>IF(手順５!AO144="","",手順５!AO144)</f>
        <v/>
      </c>
      <c r="F128" s="37" t="str">
        <f>IF(手順５!AP144="","",手順５!AP144)</f>
        <v/>
      </c>
      <c r="G128" s="37" t="str">
        <f>IF(手順５!AQ144="","",手順５!AQ144)</f>
        <v/>
      </c>
      <c r="H128" s="37" t="str">
        <f>IF(手順５!AR144="","",手順５!AR144)</f>
        <v/>
      </c>
      <c r="I128" s="37" t="str">
        <f>IF(手順５!AS144="","",手順５!AS144)</f>
        <v/>
      </c>
      <c r="J128" s="37" t="str">
        <f>IF(手順５!AT144="","",手順５!AT144)</f>
        <v/>
      </c>
      <c r="K128" s="37" t="str">
        <f>IF(手順５!R144="","",手順５!R144)</f>
        <v/>
      </c>
    </row>
    <row r="129" spans="1:11">
      <c r="A129" s="37" t="str">
        <f>IF(手順５!AK145="","",手順５!AK145)</f>
        <v/>
      </c>
      <c r="B129" s="37" t="str">
        <f>IF(手順５!AL145="","",手順５!AL145)</f>
        <v/>
      </c>
      <c r="C129" s="37" t="str">
        <f>IF(手順５!AM145="","",手順５!AM145)</f>
        <v/>
      </c>
      <c r="D129" s="37" t="str">
        <f>IF(手順５!AN145="","",手順５!AN145)</f>
        <v/>
      </c>
      <c r="E129" s="37" t="str">
        <f>IF(手順５!AO145="","",手順５!AO145)</f>
        <v/>
      </c>
      <c r="F129" s="37" t="str">
        <f>IF(手順５!AP145="","",手順５!AP145)</f>
        <v/>
      </c>
      <c r="G129" s="37" t="str">
        <f>IF(手順５!AQ145="","",手順５!AQ145)</f>
        <v/>
      </c>
      <c r="H129" s="37" t="str">
        <f>IF(手順５!AR145="","",手順５!AR145)</f>
        <v/>
      </c>
      <c r="I129" s="37" t="str">
        <f>IF(手順５!AS145="","",手順５!AS145)</f>
        <v/>
      </c>
      <c r="J129" s="37" t="str">
        <f>IF(手順５!AT145="","",手順５!AT145)</f>
        <v/>
      </c>
      <c r="K129" s="37" t="str">
        <f>IF(手順５!R145="","",手順５!R145)</f>
        <v/>
      </c>
    </row>
    <row r="130" spans="1:11">
      <c r="A130" s="37" t="str">
        <f>IF(手順５!AK146="","",手順５!AK146)</f>
        <v/>
      </c>
      <c r="B130" s="37" t="str">
        <f>IF(手順５!AL146="","",手順５!AL146)</f>
        <v/>
      </c>
      <c r="C130" s="37" t="str">
        <f>IF(手順５!AM146="","",手順５!AM146)</f>
        <v/>
      </c>
      <c r="D130" s="37" t="str">
        <f>IF(手順５!AN146="","",手順５!AN146)</f>
        <v/>
      </c>
      <c r="E130" s="37" t="str">
        <f>IF(手順５!AO146="","",手順５!AO146)</f>
        <v/>
      </c>
      <c r="F130" s="37" t="str">
        <f>IF(手順５!AP146="","",手順５!AP146)</f>
        <v/>
      </c>
      <c r="G130" s="37" t="str">
        <f>IF(手順５!AQ146="","",手順５!AQ146)</f>
        <v/>
      </c>
      <c r="H130" s="37" t="str">
        <f>IF(手順５!AR146="","",手順５!AR146)</f>
        <v/>
      </c>
      <c r="I130" s="37" t="str">
        <f>IF(手順５!AS146="","",手順５!AS146)</f>
        <v/>
      </c>
      <c r="J130" s="37" t="str">
        <f>IF(手順５!AT146="","",手順５!AT146)</f>
        <v/>
      </c>
      <c r="K130" s="37" t="str">
        <f>IF(手順５!R146="","",手順５!R146)</f>
        <v/>
      </c>
    </row>
    <row r="131" spans="1:11">
      <c r="A131" s="37" t="str">
        <f>IF(手順５!AK147="","",手順５!AK147)</f>
        <v/>
      </c>
      <c r="B131" s="37" t="str">
        <f>IF(手順５!AL147="","",手順５!AL147)</f>
        <v/>
      </c>
      <c r="C131" s="37" t="str">
        <f>IF(手順５!AM147="","",手順５!AM147)</f>
        <v/>
      </c>
      <c r="D131" s="37" t="str">
        <f>IF(手順５!AN147="","",手順５!AN147)</f>
        <v/>
      </c>
      <c r="E131" s="37" t="str">
        <f>IF(手順５!AO147="","",手順５!AO147)</f>
        <v/>
      </c>
      <c r="F131" s="37" t="str">
        <f>IF(手順５!AP147="","",手順５!AP147)</f>
        <v/>
      </c>
      <c r="G131" s="37" t="str">
        <f>IF(手順５!AQ147="","",手順５!AQ147)</f>
        <v/>
      </c>
      <c r="H131" s="37" t="str">
        <f>IF(手順５!AR147="","",手順５!AR147)</f>
        <v/>
      </c>
      <c r="I131" s="37" t="str">
        <f>IF(手順５!AS147="","",手順５!AS147)</f>
        <v/>
      </c>
      <c r="J131" s="37" t="str">
        <f>IF(手順５!AT147="","",手順５!AT147)</f>
        <v/>
      </c>
      <c r="K131" s="37" t="str">
        <f>IF(手順５!R147="","",手順５!R147)</f>
        <v/>
      </c>
    </row>
    <row r="132" spans="1:11">
      <c r="A132" s="37" t="str">
        <f>IF(手順５!AK148="","",手順５!AK148)</f>
        <v/>
      </c>
      <c r="B132" s="37" t="str">
        <f>IF(手順５!AL148="","",手順５!AL148)</f>
        <v/>
      </c>
      <c r="C132" s="37" t="str">
        <f>IF(手順５!AM148="","",手順５!AM148)</f>
        <v/>
      </c>
      <c r="D132" s="37" t="str">
        <f>IF(手順５!AN148="","",手順５!AN148)</f>
        <v/>
      </c>
      <c r="E132" s="37" t="str">
        <f>IF(手順５!AO148="","",手順５!AO148)</f>
        <v/>
      </c>
      <c r="F132" s="37" t="str">
        <f>IF(手順５!AP148="","",手順５!AP148)</f>
        <v/>
      </c>
      <c r="G132" s="37" t="str">
        <f>IF(手順５!AQ148="","",手順５!AQ148)</f>
        <v/>
      </c>
      <c r="H132" s="37" t="str">
        <f>IF(手順５!AR148="","",手順５!AR148)</f>
        <v/>
      </c>
      <c r="I132" s="37" t="str">
        <f>IF(手順５!AS148="","",手順５!AS148)</f>
        <v/>
      </c>
      <c r="J132" s="37" t="str">
        <f>IF(手順５!AT148="","",手順５!AT148)</f>
        <v/>
      </c>
      <c r="K132" s="37" t="str">
        <f>IF(手順５!R148="","",手順５!R148)</f>
        <v/>
      </c>
    </row>
    <row r="133" spans="1:11">
      <c r="A133" s="37" t="str">
        <f>IF(手順５!AK149="","",手順５!AK149)</f>
        <v/>
      </c>
      <c r="B133" s="37" t="str">
        <f>IF(手順５!AL149="","",手順５!AL149)</f>
        <v/>
      </c>
      <c r="C133" s="37" t="str">
        <f>IF(手順５!AM149="","",手順５!AM149)</f>
        <v/>
      </c>
      <c r="D133" s="37" t="str">
        <f>IF(手順５!AN149="","",手順５!AN149)</f>
        <v/>
      </c>
      <c r="E133" s="37" t="str">
        <f>IF(手順５!AO149="","",手順５!AO149)</f>
        <v/>
      </c>
      <c r="F133" s="37" t="str">
        <f>IF(手順５!AP149="","",手順５!AP149)</f>
        <v/>
      </c>
      <c r="G133" s="37" t="str">
        <f>IF(手順５!AQ149="","",手順５!AQ149)</f>
        <v/>
      </c>
      <c r="H133" s="37" t="str">
        <f>IF(手順５!AR149="","",手順５!AR149)</f>
        <v/>
      </c>
      <c r="I133" s="37" t="str">
        <f>IF(手順５!AS149="","",手順５!AS149)</f>
        <v/>
      </c>
      <c r="J133" s="37" t="str">
        <f>IF(手順５!AT149="","",手順５!AT149)</f>
        <v/>
      </c>
      <c r="K133" s="37" t="str">
        <f>IF(手順５!R149="","",手順５!R149)</f>
        <v/>
      </c>
    </row>
    <row r="134" spans="1:11">
      <c r="A134" s="37" t="str">
        <f>IF(手順５!AK150="","",手順５!AK150)</f>
        <v/>
      </c>
      <c r="B134" s="37" t="str">
        <f>IF(手順５!AL150="","",手順５!AL150)</f>
        <v/>
      </c>
      <c r="C134" s="37" t="str">
        <f>IF(手順５!AM150="","",手順５!AM150)</f>
        <v/>
      </c>
      <c r="D134" s="37" t="str">
        <f>IF(手順５!AN150="","",手順５!AN150)</f>
        <v/>
      </c>
      <c r="E134" s="37" t="str">
        <f>IF(手順５!AO150="","",手順５!AO150)</f>
        <v/>
      </c>
      <c r="F134" s="37" t="str">
        <f>IF(手順５!AP150="","",手順５!AP150)</f>
        <v/>
      </c>
      <c r="G134" s="37" t="str">
        <f>IF(手順５!AQ150="","",手順５!AQ150)</f>
        <v/>
      </c>
      <c r="H134" s="37" t="str">
        <f>IF(手順５!AR150="","",手順５!AR150)</f>
        <v/>
      </c>
      <c r="I134" s="37" t="str">
        <f>IF(手順５!AS150="","",手順５!AS150)</f>
        <v/>
      </c>
      <c r="J134" s="37" t="str">
        <f>IF(手順５!AT150="","",手順５!AT150)</f>
        <v/>
      </c>
      <c r="K134" s="37" t="str">
        <f>IF(手順５!R150="","",手順５!R150)</f>
        <v/>
      </c>
    </row>
    <row r="135" spans="1:11">
      <c r="A135" s="37" t="str">
        <f>IF(手順５!AK151="","",手順５!AK151)</f>
        <v/>
      </c>
      <c r="B135" s="37" t="str">
        <f>IF(手順５!AL151="","",手順５!AL151)</f>
        <v/>
      </c>
      <c r="C135" s="37" t="str">
        <f>IF(手順５!AM151="","",手順５!AM151)</f>
        <v/>
      </c>
      <c r="D135" s="37" t="str">
        <f>IF(手順５!AN151="","",手順５!AN151)</f>
        <v/>
      </c>
      <c r="E135" s="37" t="str">
        <f>IF(手順５!AO151="","",手順５!AO151)</f>
        <v/>
      </c>
      <c r="F135" s="37" t="str">
        <f>IF(手順５!AP151="","",手順５!AP151)</f>
        <v/>
      </c>
      <c r="G135" s="37" t="str">
        <f>IF(手順５!AQ151="","",手順５!AQ151)</f>
        <v/>
      </c>
      <c r="H135" s="37" t="str">
        <f>IF(手順５!AR151="","",手順５!AR151)</f>
        <v/>
      </c>
      <c r="I135" s="37" t="str">
        <f>IF(手順５!AS151="","",手順５!AS151)</f>
        <v/>
      </c>
      <c r="J135" s="37" t="str">
        <f>IF(手順５!AT151="","",手順５!AT151)</f>
        <v/>
      </c>
      <c r="K135" s="37" t="str">
        <f>IF(手順５!R151="","",手順５!R151)</f>
        <v/>
      </c>
    </row>
    <row r="136" spans="1:11">
      <c r="A136" s="37" t="str">
        <f>IF(手順５!AK152="","",手順５!AK152)</f>
        <v/>
      </c>
      <c r="B136" s="37" t="str">
        <f>IF(手順５!AL152="","",手順５!AL152)</f>
        <v/>
      </c>
      <c r="C136" s="37" t="str">
        <f>IF(手順５!AM152="","",手順５!AM152)</f>
        <v/>
      </c>
      <c r="D136" s="37" t="str">
        <f>IF(手順５!AN152="","",手順５!AN152)</f>
        <v/>
      </c>
      <c r="E136" s="37" t="str">
        <f>IF(手順５!AO152="","",手順５!AO152)</f>
        <v/>
      </c>
      <c r="F136" s="37" t="str">
        <f>IF(手順５!AP152="","",手順５!AP152)</f>
        <v/>
      </c>
      <c r="G136" s="37" t="str">
        <f>IF(手順５!AQ152="","",手順５!AQ152)</f>
        <v/>
      </c>
      <c r="H136" s="37" t="str">
        <f>IF(手順５!AR152="","",手順５!AR152)</f>
        <v/>
      </c>
      <c r="I136" s="37" t="str">
        <f>IF(手順５!AS152="","",手順５!AS152)</f>
        <v/>
      </c>
      <c r="J136" s="37" t="str">
        <f>IF(手順５!AT152="","",手順５!AT152)</f>
        <v/>
      </c>
      <c r="K136" s="37" t="str">
        <f>IF(手順５!R152="","",手順５!R152)</f>
        <v/>
      </c>
    </row>
    <row r="137" spans="1:11">
      <c r="A137" s="37" t="str">
        <f>IF(手順５!AK153="","",手順５!AK153)</f>
        <v/>
      </c>
      <c r="B137" s="37" t="str">
        <f>IF(手順５!AL153="","",手順５!AL153)</f>
        <v/>
      </c>
      <c r="C137" s="37" t="str">
        <f>IF(手順５!AM153="","",手順５!AM153)</f>
        <v/>
      </c>
      <c r="D137" s="37" t="str">
        <f>IF(手順５!AN153="","",手順５!AN153)</f>
        <v/>
      </c>
      <c r="E137" s="37" t="str">
        <f>IF(手順５!AO153="","",手順５!AO153)</f>
        <v/>
      </c>
      <c r="F137" s="37" t="str">
        <f>IF(手順５!AP153="","",手順５!AP153)</f>
        <v/>
      </c>
      <c r="G137" s="37" t="str">
        <f>IF(手順５!AQ153="","",手順５!AQ153)</f>
        <v/>
      </c>
      <c r="H137" s="37" t="str">
        <f>IF(手順５!AR153="","",手順５!AR153)</f>
        <v/>
      </c>
      <c r="I137" s="37" t="str">
        <f>IF(手順５!AS153="","",手順５!AS153)</f>
        <v/>
      </c>
      <c r="J137" s="37" t="str">
        <f>IF(手順５!AT153="","",手順５!AT153)</f>
        <v/>
      </c>
      <c r="K137" s="37" t="str">
        <f>IF(手順５!R153="","",手順５!R153)</f>
        <v/>
      </c>
    </row>
    <row r="138" spans="1:11">
      <c r="A138" s="37" t="str">
        <f>IF(手順５!AK154="","",手順５!AK154)</f>
        <v/>
      </c>
      <c r="B138" s="37" t="str">
        <f>IF(手順５!AL154="","",手順５!AL154)</f>
        <v/>
      </c>
      <c r="C138" s="37" t="str">
        <f>IF(手順５!AM154="","",手順５!AM154)</f>
        <v/>
      </c>
      <c r="D138" s="37" t="str">
        <f>IF(手順５!AN154="","",手順５!AN154)</f>
        <v/>
      </c>
      <c r="E138" s="37" t="str">
        <f>IF(手順５!AO154="","",手順５!AO154)</f>
        <v/>
      </c>
      <c r="F138" s="37" t="str">
        <f>IF(手順５!AP154="","",手順５!AP154)</f>
        <v/>
      </c>
      <c r="G138" s="37" t="str">
        <f>IF(手順５!AQ154="","",手順５!AQ154)</f>
        <v/>
      </c>
      <c r="H138" s="37" t="str">
        <f>IF(手順５!AR154="","",手順５!AR154)</f>
        <v/>
      </c>
      <c r="I138" s="37" t="str">
        <f>IF(手順５!AS154="","",手順５!AS154)</f>
        <v/>
      </c>
      <c r="J138" s="37" t="str">
        <f>IF(手順５!AT154="","",手順５!AT154)</f>
        <v/>
      </c>
      <c r="K138" s="37" t="str">
        <f>IF(手順５!R154="","",手順５!R154)</f>
        <v/>
      </c>
    </row>
    <row r="139" spans="1:11">
      <c r="A139" s="37" t="str">
        <f>IF(手順５!AK155="","",手順５!AK155)</f>
        <v/>
      </c>
      <c r="B139" s="37" t="str">
        <f>IF(手順５!AL155="","",手順５!AL155)</f>
        <v/>
      </c>
      <c r="C139" s="37" t="str">
        <f>IF(手順５!AM155="","",手順５!AM155)</f>
        <v/>
      </c>
      <c r="D139" s="37" t="str">
        <f>IF(手順５!AN155="","",手順５!AN155)</f>
        <v/>
      </c>
      <c r="E139" s="37" t="str">
        <f>IF(手順５!AO155="","",手順５!AO155)</f>
        <v/>
      </c>
      <c r="F139" s="37" t="str">
        <f>IF(手順５!AP155="","",手順５!AP155)</f>
        <v/>
      </c>
      <c r="G139" s="37" t="str">
        <f>IF(手順５!AQ155="","",手順５!AQ155)</f>
        <v/>
      </c>
      <c r="H139" s="37" t="str">
        <f>IF(手順５!AR155="","",手順５!AR155)</f>
        <v/>
      </c>
      <c r="I139" s="37" t="str">
        <f>IF(手順５!AS155="","",手順５!AS155)</f>
        <v/>
      </c>
      <c r="J139" s="37" t="str">
        <f>IF(手順５!AT155="","",手順５!AT155)</f>
        <v/>
      </c>
      <c r="K139" s="37" t="str">
        <f>IF(手順５!R155="","",手順５!R155)</f>
        <v/>
      </c>
    </row>
    <row r="140" spans="1:11">
      <c r="A140" s="37" t="str">
        <f>IF(手順５!AK156="","",手順５!AK156)</f>
        <v/>
      </c>
      <c r="B140" s="37" t="str">
        <f>IF(手順５!AL156="","",手順５!AL156)</f>
        <v/>
      </c>
      <c r="C140" s="37" t="str">
        <f>IF(手順５!AM156="","",手順５!AM156)</f>
        <v/>
      </c>
      <c r="D140" s="37" t="str">
        <f>IF(手順５!AN156="","",手順５!AN156)</f>
        <v/>
      </c>
      <c r="E140" s="37" t="str">
        <f>IF(手順５!AO156="","",手順５!AO156)</f>
        <v/>
      </c>
      <c r="F140" s="37" t="str">
        <f>IF(手順５!AP156="","",手順５!AP156)</f>
        <v/>
      </c>
      <c r="G140" s="37" t="str">
        <f>IF(手順５!AQ156="","",手順５!AQ156)</f>
        <v/>
      </c>
      <c r="H140" s="37" t="str">
        <f>IF(手順５!AR156="","",手順５!AR156)</f>
        <v/>
      </c>
      <c r="I140" s="37" t="str">
        <f>IF(手順５!AS156="","",手順５!AS156)</f>
        <v/>
      </c>
      <c r="J140" s="37" t="str">
        <f>IF(手順５!AT156="","",手順５!AT156)</f>
        <v/>
      </c>
      <c r="K140" s="37" t="str">
        <f>IF(手順５!R156="","",手順５!R156)</f>
        <v/>
      </c>
    </row>
    <row r="141" spans="1:11">
      <c r="A141" s="37" t="str">
        <f>IF(手順５!AK157="","",手順５!AK157)</f>
        <v/>
      </c>
      <c r="B141" s="37" t="str">
        <f>IF(手順５!AL157="","",手順５!AL157)</f>
        <v/>
      </c>
      <c r="C141" s="37" t="str">
        <f>IF(手順５!AM157="","",手順５!AM157)</f>
        <v/>
      </c>
      <c r="D141" s="37" t="str">
        <f>IF(手順５!AN157="","",手順５!AN157)</f>
        <v/>
      </c>
      <c r="E141" s="37" t="str">
        <f>IF(手順５!AO157="","",手順５!AO157)</f>
        <v/>
      </c>
      <c r="F141" s="37" t="str">
        <f>IF(手順５!AP157="","",手順５!AP157)</f>
        <v/>
      </c>
      <c r="G141" s="37" t="str">
        <f>IF(手順５!AQ157="","",手順５!AQ157)</f>
        <v/>
      </c>
      <c r="H141" s="37" t="str">
        <f>IF(手順５!AR157="","",手順５!AR157)</f>
        <v/>
      </c>
      <c r="I141" s="37" t="str">
        <f>IF(手順５!AS157="","",手順５!AS157)</f>
        <v/>
      </c>
      <c r="J141" s="37" t="str">
        <f>IF(手順５!AT157="","",手順５!AT157)</f>
        <v/>
      </c>
      <c r="K141" s="37" t="str">
        <f>IF(手順５!R157="","",手順５!R157)</f>
        <v/>
      </c>
    </row>
    <row r="142" spans="1:11">
      <c r="A142" s="37" t="str">
        <f>IF(手順５!AK158="","",手順５!AK158)</f>
        <v/>
      </c>
      <c r="B142" s="37" t="str">
        <f>IF(手順５!AL158="","",手順５!AL158)</f>
        <v/>
      </c>
      <c r="C142" s="37" t="str">
        <f>IF(手順５!AM158="","",手順５!AM158)</f>
        <v/>
      </c>
      <c r="D142" s="37" t="str">
        <f>IF(手順５!AN158="","",手順５!AN158)</f>
        <v/>
      </c>
      <c r="E142" s="37" t="str">
        <f>IF(手順５!AO158="","",手順５!AO158)</f>
        <v/>
      </c>
      <c r="F142" s="37" t="str">
        <f>IF(手順５!AP158="","",手順５!AP158)</f>
        <v/>
      </c>
      <c r="G142" s="37" t="str">
        <f>IF(手順５!AQ158="","",手順５!AQ158)</f>
        <v/>
      </c>
      <c r="H142" s="37" t="str">
        <f>IF(手順５!AR158="","",手順５!AR158)</f>
        <v/>
      </c>
      <c r="I142" s="37" t="str">
        <f>IF(手順５!AS158="","",手順５!AS158)</f>
        <v/>
      </c>
      <c r="J142" s="37" t="str">
        <f>IF(手順５!AT158="","",手順５!AT158)</f>
        <v/>
      </c>
      <c r="K142" s="37" t="str">
        <f>IF(手順５!R158="","",手順５!R158)</f>
        <v/>
      </c>
    </row>
    <row r="143" spans="1:11">
      <c r="A143" s="37" t="str">
        <f>IF(手順５!AK159="","",手順５!AK159)</f>
        <v/>
      </c>
      <c r="B143" s="37" t="str">
        <f>IF(手順５!AL159="","",手順５!AL159)</f>
        <v/>
      </c>
      <c r="C143" s="37" t="str">
        <f>IF(手順５!AM159="","",手順５!AM159)</f>
        <v/>
      </c>
      <c r="D143" s="37" t="str">
        <f>IF(手順５!AN159="","",手順５!AN159)</f>
        <v/>
      </c>
      <c r="E143" s="37" t="str">
        <f>IF(手順５!AO159="","",手順５!AO159)</f>
        <v/>
      </c>
      <c r="F143" s="37" t="str">
        <f>IF(手順５!AP159="","",手順５!AP159)</f>
        <v/>
      </c>
      <c r="G143" s="37" t="str">
        <f>IF(手順５!AQ159="","",手順５!AQ159)</f>
        <v/>
      </c>
      <c r="H143" s="37" t="str">
        <f>IF(手順５!AR159="","",手順５!AR159)</f>
        <v/>
      </c>
      <c r="I143" s="37" t="str">
        <f>IF(手順５!AS159="","",手順５!AS159)</f>
        <v/>
      </c>
      <c r="J143" s="37" t="str">
        <f>IF(手順５!AT159="","",手順５!AT159)</f>
        <v/>
      </c>
      <c r="K143" s="37" t="str">
        <f>IF(手順５!R159="","",手順５!R159)</f>
        <v/>
      </c>
    </row>
    <row r="144" spans="1:11">
      <c r="A144" s="37" t="str">
        <f>IF(手順５!AK160="","",手順５!AK160)</f>
        <v/>
      </c>
      <c r="B144" s="37" t="str">
        <f>IF(手順５!AL160="","",手順５!AL160)</f>
        <v/>
      </c>
      <c r="C144" s="37" t="str">
        <f>IF(手順５!AM160="","",手順５!AM160)</f>
        <v/>
      </c>
      <c r="D144" s="37" t="str">
        <f>IF(手順５!AN160="","",手順５!AN160)</f>
        <v/>
      </c>
      <c r="E144" s="37" t="str">
        <f>IF(手順５!AO160="","",手順５!AO160)</f>
        <v/>
      </c>
      <c r="F144" s="37" t="str">
        <f>IF(手順５!AP160="","",手順５!AP160)</f>
        <v/>
      </c>
      <c r="G144" s="37" t="str">
        <f>IF(手順５!AQ160="","",手順５!AQ160)</f>
        <v/>
      </c>
      <c r="H144" s="37" t="str">
        <f>IF(手順５!AR160="","",手順５!AR160)</f>
        <v/>
      </c>
      <c r="I144" s="37" t="str">
        <f>IF(手順５!AS160="","",手順５!AS160)</f>
        <v/>
      </c>
      <c r="J144" s="37" t="str">
        <f>IF(手順５!AT160="","",手順５!AT160)</f>
        <v/>
      </c>
      <c r="K144" s="37" t="str">
        <f>IF(手順５!R160="","",手順５!R160)</f>
        <v/>
      </c>
    </row>
    <row r="145" spans="1:11">
      <c r="A145" s="37" t="str">
        <f>IF(手順５!AK161="","",手順５!AK161)</f>
        <v/>
      </c>
      <c r="B145" s="37" t="str">
        <f>IF(手順５!AL161="","",手順５!AL161)</f>
        <v/>
      </c>
      <c r="C145" s="37" t="str">
        <f>IF(手順５!AM161="","",手順５!AM161)</f>
        <v/>
      </c>
      <c r="D145" s="37" t="str">
        <f>IF(手順５!AN161="","",手順５!AN161)</f>
        <v/>
      </c>
      <c r="E145" s="37" t="str">
        <f>IF(手順５!AO161="","",手順５!AO161)</f>
        <v/>
      </c>
      <c r="F145" s="37" t="str">
        <f>IF(手順５!AP161="","",手順５!AP161)</f>
        <v/>
      </c>
      <c r="G145" s="37" t="str">
        <f>IF(手順５!AQ161="","",手順５!AQ161)</f>
        <v/>
      </c>
      <c r="H145" s="37" t="str">
        <f>IF(手順５!AR161="","",手順５!AR161)</f>
        <v/>
      </c>
      <c r="I145" s="37" t="str">
        <f>IF(手順５!AS161="","",手順５!AS161)</f>
        <v/>
      </c>
      <c r="J145" s="37" t="str">
        <f>IF(手順５!AT161="","",手順５!AT161)</f>
        <v/>
      </c>
      <c r="K145" s="37" t="str">
        <f>IF(手順５!R161="","",手順５!R161)</f>
        <v/>
      </c>
    </row>
    <row r="146" spans="1:11">
      <c r="A146" s="37" t="str">
        <f>IF(手順５!AK162="","",手順５!AK162)</f>
        <v/>
      </c>
      <c r="B146" s="37" t="str">
        <f>IF(手順５!AL162="","",手順５!AL162)</f>
        <v/>
      </c>
      <c r="C146" s="37" t="str">
        <f>IF(手順５!AM162="","",手順５!AM162)</f>
        <v/>
      </c>
      <c r="D146" s="37" t="str">
        <f>IF(手順５!AN162="","",手順５!AN162)</f>
        <v/>
      </c>
      <c r="E146" s="37" t="str">
        <f>IF(手順５!AO162="","",手順５!AO162)</f>
        <v/>
      </c>
      <c r="F146" s="37" t="str">
        <f>IF(手順５!AP162="","",手順５!AP162)</f>
        <v/>
      </c>
      <c r="G146" s="37" t="str">
        <f>IF(手順５!AQ162="","",手順５!AQ162)</f>
        <v/>
      </c>
      <c r="H146" s="37" t="str">
        <f>IF(手順５!AR162="","",手順５!AR162)</f>
        <v/>
      </c>
      <c r="I146" s="37" t="str">
        <f>IF(手順５!AS162="","",手順５!AS162)</f>
        <v/>
      </c>
      <c r="J146" s="37" t="str">
        <f>IF(手順５!AT162="","",手順５!AT162)</f>
        <v/>
      </c>
      <c r="K146" s="37" t="str">
        <f>IF(手順５!R162="","",手順５!R162)</f>
        <v/>
      </c>
    </row>
    <row r="147" spans="1:11">
      <c r="A147" s="37" t="str">
        <f>IF(手順５!AK163="","",手順５!AK163)</f>
        <v/>
      </c>
      <c r="B147" s="37" t="str">
        <f>IF(手順５!AL163="","",手順５!AL163)</f>
        <v/>
      </c>
      <c r="C147" s="37" t="str">
        <f>IF(手順５!AM163="","",手順５!AM163)</f>
        <v/>
      </c>
      <c r="D147" s="37" t="str">
        <f>IF(手順５!AN163="","",手順５!AN163)</f>
        <v/>
      </c>
      <c r="E147" s="37" t="str">
        <f>IF(手順５!AO163="","",手順５!AO163)</f>
        <v/>
      </c>
      <c r="F147" s="37" t="str">
        <f>IF(手順５!AP163="","",手順５!AP163)</f>
        <v/>
      </c>
      <c r="G147" s="37" t="str">
        <f>IF(手順５!AQ163="","",手順５!AQ163)</f>
        <v/>
      </c>
      <c r="H147" s="37" t="str">
        <f>IF(手順５!AR163="","",手順５!AR163)</f>
        <v/>
      </c>
      <c r="I147" s="37" t="str">
        <f>IF(手順５!AS163="","",手順５!AS163)</f>
        <v/>
      </c>
      <c r="J147" s="37" t="str">
        <f>IF(手順５!AT163="","",手順５!AT163)</f>
        <v/>
      </c>
      <c r="K147" s="37" t="str">
        <f>IF(手順５!R163="","",手順５!R163)</f>
        <v/>
      </c>
    </row>
    <row r="148" spans="1:11">
      <c r="A148" s="37" t="str">
        <f>IF(手順５!AK164="","",手順５!AK164)</f>
        <v/>
      </c>
      <c r="B148" s="37" t="str">
        <f>IF(手順５!AL164="","",手順５!AL164)</f>
        <v/>
      </c>
      <c r="C148" s="37" t="str">
        <f>IF(手順５!AM164="","",手順５!AM164)</f>
        <v/>
      </c>
      <c r="D148" s="37" t="str">
        <f>IF(手順５!AN164="","",手順５!AN164)</f>
        <v/>
      </c>
      <c r="E148" s="37" t="str">
        <f>IF(手順５!AO164="","",手順５!AO164)</f>
        <v/>
      </c>
      <c r="F148" s="37" t="str">
        <f>IF(手順５!AP164="","",手順５!AP164)</f>
        <v/>
      </c>
      <c r="G148" s="37" t="str">
        <f>IF(手順５!AQ164="","",手順５!AQ164)</f>
        <v/>
      </c>
      <c r="H148" s="37" t="str">
        <f>IF(手順５!AR164="","",手順５!AR164)</f>
        <v/>
      </c>
      <c r="I148" s="37" t="str">
        <f>IF(手順５!AS164="","",手順５!AS164)</f>
        <v/>
      </c>
      <c r="J148" s="37" t="str">
        <f>IF(手順５!AT164="","",手順５!AT164)</f>
        <v/>
      </c>
      <c r="K148" s="37" t="str">
        <f>IF(手順５!R164="","",手順５!R164)</f>
        <v/>
      </c>
    </row>
    <row r="149" spans="1:11">
      <c r="A149" s="37" t="str">
        <f>IF(手順５!AK165="","",手順５!AK165)</f>
        <v/>
      </c>
      <c r="B149" s="37" t="str">
        <f>IF(手順５!AL165="","",手順５!AL165)</f>
        <v/>
      </c>
      <c r="C149" s="37" t="str">
        <f>IF(手順５!AM165="","",手順５!AM165)</f>
        <v/>
      </c>
      <c r="D149" s="37" t="str">
        <f>IF(手順５!AN165="","",手順５!AN165)</f>
        <v/>
      </c>
      <c r="E149" s="37" t="str">
        <f>IF(手順５!AO165="","",手順５!AO165)</f>
        <v/>
      </c>
      <c r="F149" s="37" t="str">
        <f>IF(手順５!AP165="","",手順５!AP165)</f>
        <v/>
      </c>
      <c r="G149" s="37" t="str">
        <f>IF(手順５!AQ165="","",手順５!AQ165)</f>
        <v/>
      </c>
      <c r="H149" s="37" t="str">
        <f>IF(手順５!AR165="","",手順５!AR165)</f>
        <v/>
      </c>
      <c r="I149" s="37" t="str">
        <f>IF(手順５!AS165="","",手順５!AS165)</f>
        <v/>
      </c>
      <c r="J149" s="37" t="str">
        <f>IF(手順５!AT165="","",手順５!AT165)</f>
        <v/>
      </c>
      <c r="K149" s="37" t="str">
        <f>IF(手順５!R165="","",手順５!R165)</f>
        <v/>
      </c>
    </row>
    <row r="150" spans="1:11">
      <c r="A150" s="37" t="str">
        <f>IF(手順５!AK166="","",手順５!AK166)</f>
        <v/>
      </c>
      <c r="B150" s="37" t="str">
        <f>IF(手順５!AL166="","",手順５!AL166)</f>
        <v/>
      </c>
      <c r="C150" s="37" t="str">
        <f>IF(手順５!AM166="","",手順５!AM166)</f>
        <v/>
      </c>
      <c r="D150" s="37" t="str">
        <f>IF(手順５!AN166="","",手順５!AN166)</f>
        <v/>
      </c>
      <c r="E150" s="37" t="str">
        <f>IF(手順５!AO166="","",手順５!AO166)</f>
        <v/>
      </c>
      <c r="F150" s="37" t="str">
        <f>IF(手順５!AP166="","",手順５!AP166)</f>
        <v/>
      </c>
      <c r="G150" s="37" t="str">
        <f>IF(手順５!AQ166="","",手順５!AQ166)</f>
        <v/>
      </c>
      <c r="H150" s="37" t="str">
        <f>IF(手順５!AR166="","",手順５!AR166)</f>
        <v/>
      </c>
      <c r="I150" s="37" t="str">
        <f>IF(手順５!AS166="","",手順５!AS166)</f>
        <v/>
      </c>
      <c r="J150" s="37" t="str">
        <f>IF(手順５!AT166="","",手順５!AT166)</f>
        <v/>
      </c>
      <c r="K150" s="37" t="str">
        <f>IF(手順５!R166="","",手順５!R166)</f>
        <v/>
      </c>
    </row>
    <row r="151" spans="1:11">
      <c r="A151" s="37" t="str">
        <f>IF(手順５!AK167="","",手順５!AK167)</f>
        <v/>
      </c>
      <c r="B151" s="37" t="str">
        <f>IF(手順５!AL167="","",手順５!AL167)</f>
        <v/>
      </c>
      <c r="C151" s="37" t="str">
        <f>IF(手順５!AM167="","",手順５!AM167)</f>
        <v/>
      </c>
      <c r="D151" s="37" t="str">
        <f>IF(手順５!AN167="","",手順５!AN167)</f>
        <v/>
      </c>
      <c r="E151" s="37" t="str">
        <f>IF(手順５!AO167="","",手順５!AO167)</f>
        <v/>
      </c>
      <c r="F151" s="37" t="str">
        <f>IF(手順５!AP167="","",手順５!AP167)</f>
        <v/>
      </c>
      <c r="G151" s="37" t="str">
        <f>IF(手順５!AQ167="","",手順５!AQ167)</f>
        <v/>
      </c>
      <c r="H151" s="37" t="str">
        <f>IF(手順５!AR167="","",手順５!AR167)</f>
        <v/>
      </c>
      <c r="I151" s="37" t="str">
        <f>IF(手順５!AS167="","",手順５!AS167)</f>
        <v/>
      </c>
      <c r="J151" s="37" t="str">
        <f>IF(手順５!AT167="","",手順５!AT167)</f>
        <v/>
      </c>
      <c r="K151" s="37" t="str">
        <f>IF(手順５!R167="","",手順５!R167)</f>
        <v/>
      </c>
    </row>
    <row r="152" spans="1:11">
      <c r="A152" s="37" t="str">
        <f>IF(手順５!AK168="","",手順５!AK168)</f>
        <v/>
      </c>
      <c r="B152" s="37" t="str">
        <f>IF(手順５!AL168="","",手順５!AL168)</f>
        <v/>
      </c>
      <c r="C152" s="37" t="str">
        <f>IF(手順５!AM168="","",手順５!AM168)</f>
        <v/>
      </c>
      <c r="D152" s="37" t="str">
        <f>IF(手順５!AN168="","",手順５!AN168)</f>
        <v/>
      </c>
      <c r="E152" s="37" t="str">
        <f>IF(手順５!AO168="","",手順５!AO168)</f>
        <v/>
      </c>
      <c r="F152" s="37" t="str">
        <f>IF(手順５!AP168="","",手順５!AP168)</f>
        <v/>
      </c>
      <c r="G152" s="37" t="str">
        <f>IF(手順５!AQ168="","",手順５!AQ168)</f>
        <v/>
      </c>
      <c r="H152" s="37" t="str">
        <f>IF(手順５!AR168="","",手順５!AR168)</f>
        <v/>
      </c>
      <c r="I152" s="37" t="str">
        <f>IF(手順５!AS168="","",手順５!AS168)</f>
        <v/>
      </c>
      <c r="J152" s="37" t="str">
        <f>IF(手順５!AT168="","",手順５!AT168)</f>
        <v/>
      </c>
      <c r="K152" s="37" t="str">
        <f>IF(手順５!R168="","",手順５!R168)</f>
        <v/>
      </c>
    </row>
    <row r="153" spans="1:11">
      <c r="A153" s="37" t="str">
        <f>IF(手順５!AK169="","",手順５!AK169)</f>
        <v/>
      </c>
      <c r="B153" s="37" t="str">
        <f>IF(手順５!AL169="","",手順５!AL169)</f>
        <v/>
      </c>
      <c r="C153" s="37" t="str">
        <f>IF(手順５!AM169="","",手順５!AM169)</f>
        <v/>
      </c>
      <c r="D153" s="37" t="str">
        <f>IF(手順５!AN169="","",手順５!AN169)</f>
        <v/>
      </c>
      <c r="E153" s="37" t="str">
        <f>IF(手順５!AO169="","",手順５!AO169)</f>
        <v/>
      </c>
      <c r="F153" s="37" t="str">
        <f>IF(手順５!AP169="","",手順５!AP169)</f>
        <v/>
      </c>
      <c r="G153" s="37" t="str">
        <f>IF(手順５!AQ169="","",手順５!AQ169)</f>
        <v/>
      </c>
      <c r="H153" s="37" t="str">
        <f>IF(手順５!AR169="","",手順５!AR169)</f>
        <v/>
      </c>
      <c r="I153" s="37" t="str">
        <f>IF(手順５!AS169="","",手順５!AS169)</f>
        <v/>
      </c>
      <c r="J153" s="37" t="str">
        <f>IF(手順５!AT169="","",手順５!AT169)</f>
        <v/>
      </c>
      <c r="K153" s="37" t="str">
        <f>IF(手順５!R169="","",手順５!R169)</f>
        <v/>
      </c>
    </row>
    <row r="154" spans="1:11">
      <c r="A154" s="37" t="str">
        <f>IF(手順５!AK170="","",手順５!AK170)</f>
        <v/>
      </c>
      <c r="B154" s="37" t="str">
        <f>IF(手順５!AL170="","",手順５!AL170)</f>
        <v/>
      </c>
      <c r="C154" s="37" t="str">
        <f>IF(手順５!AM170="","",手順５!AM170)</f>
        <v/>
      </c>
      <c r="D154" s="37" t="str">
        <f>IF(手順５!AN170="","",手順５!AN170)</f>
        <v/>
      </c>
      <c r="E154" s="37" t="str">
        <f>IF(手順５!AO170="","",手順５!AO170)</f>
        <v/>
      </c>
      <c r="F154" s="37" t="str">
        <f>IF(手順５!AP170="","",手順５!AP170)</f>
        <v/>
      </c>
      <c r="G154" s="37" t="str">
        <f>IF(手順５!AQ170="","",手順５!AQ170)</f>
        <v/>
      </c>
      <c r="H154" s="37" t="str">
        <f>IF(手順５!AR170="","",手順５!AR170)</f>
        <v/>
      </c>
      <c r="I154" s="37" t="str">
        <f>IF(手順５!AS170="","",手順５!AS170)</f>
        <v/>
      </c>
      <c r="J154" s="37" t="str">
        <f>IF(手順５!AT170="","",手順５!AT170)</f>
        <v/>
      </c>
      <c r="K154" s="37" t="str">
        <f>IF(手順５!R170="","",手順５!R170)</f>
        <v/>
      </c>
    </row>
    <row r="155" spans="1:11">
      <c r="A155" s="37" t="str">
        <f>IF(手順５!AK171="","",手順５!AK171)</f>
        <v/>
      </c>
      <c r="B155" s="37" t="str">
        <f>IF(手順５!AL171="","",手順５!AL171)</f>
        <v/>
      </c>
      <c r="C155" s="37" t="str">
        <f>IF(手順５!AM171="","",手順５!AM171)</f>
        <v/>
      </c>
      <c r="D155" s="37" t="str">
        <f>IF(手順５!AN171="","",手順５!AN171)</f>
        <v/>
      </c>
      <c r="E155" s="37" t="str">
        <f>IF(手順５!AO171="","",手順５!AO171)</f>
        <v/>
      </c>
      <c r="F155" s="37" t="str">
        <f>IF(手順５!AP171="","",手順５!AP171)</f>
        <v/>
      </c>
      <c r="G155" s="37" t="str">
        <f>IF(手順５!AQ171="","",手順５!AQ171)</f>
        <v/>
      </c>
      <c r="H155" s="37" t="str">
        <f>IF(手順５!AR171="","",手順５!AR171)</f>
        <v/>
      </c>
      <c r="I155" s="37" t="str">
        <f>IF(手順５!AS171="","",手順５!AS171)</f>
        <v/>
      </c>
      <c r="J155" s="37" t="str">
        <f>IF(手順５!AT171="","",手順５!AT171)</f>
        <v/>
      </c>
      <c r="K155" s="37" t="str">
        <f>IF(手順５!R171="","",手順５!R171)</f>
        <v/>
      </c>
    </row>
    <row r="156" spans="1:11">
      <c r="A156" s="37" t="str">
        <f>IF(手順５!AK172="","",手順５!AK172)</f>
        <v/>
      </c>
      <c r="B156" s="37" t="str">
        <f>IF(手順５!AL172="","",手順５!AL172)</f>
        <v/>
      </c>
      <c r="C156" s="37" t="str">
        <f>IF(手順５!AM172="","",手順５!AM172)</f>
        <v/>
      </c>
      <c r="D156" s="37" t="str">
        <f>IF(手順５!AN172="","",手順５!AN172)</f>
        <v/>
      </c>
      <c r="E156" s="37" t="str">
        <f>IF(手順５!AO172="","",手順５!AO172)</f>
        <v/>
      </c>
      <c r="F156" s="37" t="str">
        <f>IF(手順５!AP172="","",手順５!AP172)</f>
        <v/>
      </c>
      <c r="G156" s="37" t="str">
        <f>IF(手順５!AQ172="","",手順５!AQ172)</f>
        <v/>
      </c>
      <c r="H156" s="37" t="str">
        <f>IF(手順５!AR172="","",手順５!AR172)</f>
        <v/>
      </c>
      <c r="I156" s="37" t="str">
        <f>IF(手順５!AS172="","",手順５!AS172)</f>
        <v/>
      </c>
      <c r="J156" s="37" t="str">
        <f>IF(手順５!AT172="","",手順５!AT172)</f>
        <v/>
      </c>
      <c r="K156" s="37" t="str">
        <f>IF(手順５!R172="","",手順５!R172)</f>
        <v/>
      </c>
    </row>
    <row r="157" spans="1:11">
      <c r="A157" s="37" t="str">
        <f>IF(手順５!AK173="","",手順５!AK173)</f>
        <v/>
      </c>
      <c r="B157" s="37" t="str">
        <f>IF(手順５!AL173="","",手順５!AL173)</f>
        <v/>
      </c>
      <c r="C157" s="37" t="str">
        <f>IF(手順５!AM173="","",手順５!AM173)</f>
        <v/>
      </c>
      <c r="D157" s="37" t="str">
        <f>IF(手順５!AN173="","",手順５!AN173)</f>
        <v/>
      </c>
      <c r="E157" s="37" t="str">
        <f>IF(手順５!AO173="","",手順５!AO173)</f>
        <v/>
      </c>
      <c r="F157" s="37" t="str">
        <f>IF(手順５!AP173="","",手順５!AP173)</f>
        <v/>
      </c>
      <c r="G157" s="37" t="str">
        <f>IF(手順５!AQ173="","",手順５!AQ173)</f>
        <v/>
      </c>
      <c r="H157" s="37" t="str">
        <f>IF(手順５!AR173="","",手順５!AR173)</f>
        <v/>
      </c>
      <c r="I157" s="37" t="str">
        <f>IF(手順５!AS173="","",手順５!AS173)</f>
        <v/>
      </c>
      <c r="J157" s="37" t="str">
        <f>IF(手順５!AT173="","",手順５!AT173)</f>
        <v/>
      </c>
      <c r="K157" s="37" t="str">
        <f>IF(手順５!R173="","",手順５!R173)</f>
        <v/>
      </c>
    </row>
    <row r="158" spans="1:11">
      <c r="A158" s="37" t="str">
        <f>IF(手順５!AK174="","",手順５!AK174)</f>
        <v/>
      </c>
      <c r="B158" s="37" t="str">
        <f>IF(手順５!AL174="","",手順５!AL174)</f>
        <v/>
      </c>
      <c r="C158" s="37" t="str">
        <f>IF(手順５!AM174="","",手順５!AM174)</f>
        <v/>
      </c>
      <c r="D158" s="37" t="str">
        <f>IF(手順５!AN174="","",手順５!AN174)</f>
        <v/>
      </c>
      <c r="E158" s="37" t="str">
        <f>IF(手順５!AO174="","",手順５!AO174)</f>
        <v/>
      </c>
      <c r="F158" s="37" t="str">
        <f>IF(手順５!AP174="","",手順５!AP174)</f>
        <v/>
      </c>
      <c r="G158" s="37" t="str">
        <f>IF(手順５!AQ174="","",手順５!AQ174)</f>
        <v/>
      </c>
      <c r="H158" s="37" t="str">
        <f>IF(手順５!AR174="","",手順５!AR174)</f>
        <v/>
      </c>
      <c r="I158" s="37" t="str">
        <f>IF(手順５!AS174="","",手順５!AS174)</f>
        <v/>
      </c>
      <c r="J158" s="37" t="str">
        <f>IF(手順５!AT174="","",手順５!AT174)</f>
        <v/>
      </c>
      <c r="K158" s="37" t="str">
        <f>IF(手順５!R174="","",手順５!R174)</f>
        <v/>
      </c>
    </row>
    <row r="159" spans="1:11">
      <c r="A159" s="37" t="str">
        <f>IF(手順５!AK175="","",手順５!AK175)</f>
        <v/>
      </c>
      <c r="B159" s="37" t="str">
        <f>IF(手順５!AL175="","",手順５!AL175)</f>
        <v/>
      </c>
      <c r="C159" s="37" t="str">
        <f>IF(手順５!AM175="","",手順５!AM175)</f>
        <v/>
      </c>
      <c r="D159" s="37" t="str">
        <f>IF(手順５!AN175="","",手順５!AN175)</f>
        <v/>
      </c>
      <c r="E159" s="37" t="str">
        <f>IF(手順５!AO175="","",手順５!AO175)</f>
        <v/>
      </c>
      <c r="F159" s="37" t="str">
        <f>IF(手順５!AP175="","",手順５!AP175)</f>
        <v/>
      </c>
      <c r="G159" s="37" t="str">
        <f>IF(手順５!AQ175="","",手順５!AQ175)</f>
        <v/>
      </c>
      <c r="H159" s="37" t="str">
        <f>IF(手順５!AR175="","",手順５!AR175)</f>
        <v/>
      </c>
      <c r="I159" s="37" t="str">
        <f>IF(手順５!AS175="","",手順５!AS175)</f>
        <v/>
      </c>
      <c r="J159" s="37" t="str">
        <f>IF(手順５!AT175="","",手順５!AT175)</f>
        <v/>
      </c>
      <c r="K159" s="37" t="str">
        <f>IF(手順５!R175="","",手順５!R175)</f>
        <v/>
      </c>
    </row>
    <row r="160" spans="1:11">
      <c r="A160" s="37" t="str">
        <f>IF(手順５!AK176="","",手順５!AK176)</f>
        <v/>
      </c>
      <c r="B160" s="37" t="str">
        <f>IF(手順５!AL176="","",手順５!AL176)</f>
        <v/>
      </c>
      <c r="C160" s="37" t="str">
        <f>IF(手順５!AM176="","",手順５!AM176)</f>
        <v/>
      </c>
      <c r="D160" s="37" t="str">
        <f>IF(手順５!AN176="","",手順５!AN176)</f>
        <v/>
      </c>
      <c r="E160" s="37" t="str">
        <f>IF(手順５!AO176="","",手順５!AO176)</f>
        <v/>
      </c>
      <c r="F160" s="37" t="str">
        <f>IF(手順５!AP176="","",手順５!AP176)</f>
        <v/>
      </c>
      <c r="G160" s="37" t="str">
        <f>IF(手順５!AQ176="","",手順５!AQ176)</f>
        <v/>
      </c>
      <c r="H160" s="37" t="str">
        <f>IF(手順５!AR176="","",手順５!AR176)</f>
        <v/>
      </c>
      <c r="I160" s="37" t="str">
        <f>IF(手順５!AS176="","",手順５!AS176)</f>
        <v/>
      </c>
      <c r="J160" s="37" t="str">
        <f>IF(手順５!AT176="","",手順５!AT176)</f>
        <v/>
      </c>
      <c r="K160" s="37" t="str">
        <f>IF(手順５!R176="","",手順５!R176)</f>
        <v/>
      </c>
    </row>
    <row r="161" spans="1:11">
      <c r="A161" s="37" t="str">
        <f>IF(手順５!AK177="","",手順５!AK177)</f>
        <v/>
      </c>
      <c r="B161" s="37" t="str">
        <f>IF(手順５!AL177="","",手順５!AL177)</f>
        <v/>
      </c>
      <c r="C161" s="37" t="str">
        <f>IF(手順５!AM177="","",手順５!AM177)</f>
        <v/>
      </c>
      <c r="D161" s="37" t="str">
        <f>IF(手順５!AN177="","",手順５!AN177)</f>
        <v/>
      </c>
      <c r="E161" s="37" t="str">
        <f>IF(手順５!AO177="","",手順５!AO177)</f>
        <v/>
      </c>
      <c r="F161" s="37" t="str">
        <f>IF(手順５!AP177="","",手順５!AP177)</f>
        <v/>
      </c>
      <c r="G161" s="37" t="str">
        <f>IF(手順５!AQ177="","",手順５!AQ177)</f>
        <v/>
      </c>
      <c r="H161" s="37" t="str">
        <f>IF(手順５!AR177="","",手順５!AR177)</f>
        <v/>
      </c>
      <c r="I161" s="37" t="str">
        <f>IF(手順５!AS177="","",手順５!AS177)</f>
        <v/>
      </c>
      <c r="J161" s="37" t="str">
        <f>IF(手順５!AT177="","",手順５!AT177)</f>
        <v/>
      </c>
      <c r="K161" s="37" t="str">
        <f>IF(手順５!R177="","",手順５!R177)</f>
        <v/>
      </c>
    </row>
    <row r="162" spans="1:11">
      <c r="A162" s="37" t="str">
        <f>IF(手順５!AK178="","",手順５!AK178)</f>
        <v/>
      </c>
      <c r="B162" s="37" t="str">
        <f>IF(手順５!AL178="","",手順５!AL178)</f>
        <v/>
      </c>
      <c r="C162" s="37" t="str">
        <f>IF(手順５!AM178="","",手順５!AM178)</f>
        <v/>
      </c>
      <c r="D162" s="37" t="str">
        <f>IF(手順５!AN178="","",手順５!AN178)</f>
        <v/>
      </c>
      <c r="E162" s="37" t="str">
        <f>IF(手順５!AO178="","",手順５!AO178)</f>
        <v/>
      </c>
      <c r="F162" s="37" t="str">
        <f>IF(手順５!AP178="","",手順５!AP178)</f>
        <v/>
      </c>
      <c r="G162" s="37" t="str">
        <f>IF(手順５!AQ178="","",手順５!AQ178)</f>
        <v/>
      </c>
      <c r="H162" s="37" t="str">
        <f>IF(手順５!AR178="","",手順５!AR178)</f>
        <v/>
      </c>
      <c r="I162" s="37" t="str">
        <f>IF(手順５!AS178="","",手順５!AS178)</f>
        <v/>
      </c>
      <c r="J162" s="37" t="str">
        <f>IF(手順５!AT178="","",手順５!AT178)</f>
        <v/>
      </c>
      <c r="K162" s="37" t="str">
        <f>IF(手順５!R178="","",手順５!R178)</f>
        <v/>
      </c>
    </row>
    <row r="163" spans="1:11">
      <c r="A163" s="37" t="str">
        <f>IF(手順５!AK179="","",手順５!AK179)</f>
        <v/>
      </c>
      <c r="B163" s="37" t="str">
        <f>IF(手順５!AL179="","",手順５!AL179)</f>
        <v/>
      </c>
      <c r="C163" s="37" t="str">
        <f>IF(手順５!AM179="","",手順５!AM179)</f>
        <v/>
      </c>
      <c r="D163" s="37" t="str">
        <f>IF(手順５!AN179="","",手順５!AN179)</f>
        <v/>
      </c>
      <c r="E163" s="37" t="str">
        <f>IF(手順５!AO179="","",手順５!AO179)</f>
        <v/>
      </c>
      <c r="F163" s="37" t="str">
        <f>IF(手順５!AP179="","",手順５!AP179)</f>
        <v/>
      </c>
      <c r="G163" s="37" t="str">
        <f>IF(手順５!AQ179="","",手順５!AQ179)</f>
        <v/>
      </c>
      <c r="H163" s="37" t="str">
        <f>IF(手順５!AR179="","",手順５!AR179)</f>
        <v/>
      </c>
      <c r="I163" s="37" t="str">
        <f>IF(手順５!AS179="","",手順５!AS179)</f>
        <v/>
      </c>
      <c r="J163" s="37" t="str">
        <f>IF(手順５!AT179="","",手順５!AT179)</f>
        <v/>
      </c>
      <c r="K163" s="37" t="str">
        <f>IF(手順５!R179="","",手順５!R179)</f>
        <v/>
      </c>
    </row>
    <row r="164" spans="1:11">
      <c r="A164" s="37" t="str">
        <f>IF(手順５!AK180="","",手順５!AK180)</f>
        <v/>
      </c>
      <c r="B164" s="37" t="str">
        <f>IF(手順５!AL180="","",手順５!AL180)</f>
        <v/>
      </c>
      <c r="C164" s="37" t="str">
        <f>IF(手順５!AM180="","",手順５!AM180)</f>
        <v/>
      </c>
      <c r="D164" s="37" t="str">
        <f>IF(手順５!AN180="","",手順５!AN180)</f>
        <v/>
      </c>
      <c r="E164" s="37" t="str">
        <f>IF(手順５!AO180="","",手順５!AO180)</f>
        <v/>
      </c>
      <c r="F164" s="37" t="str">
        <f>IF(手順５!AP180="","",手順５!AP180)</f>
        <v/>
      </c>
      <c r="G164" s="37" t="str">
        <f>IF(手順５!AQ180="","",手順５!AQ180)</f>
        <v/>
      </c>
      <c r="H164" s="37" t="str">
        <f>IF(手順５!AR180="","",手順５!AR180)</f>
        <v/>
      </c>
      <c r="I164" s="37" t="str">
        <f>IF(手順５!AS180="","",手順５!AS180)</f>
        <v/>
      </c>
      <c r="J164" s="37" t="str">
        <f>IF(手順５!AT180="","",手順５!AT180)</f>
        <v/>
      </c>
      <c r="K164" s="37" t="str">
        <f>IF(手順５!R180="","",手順５!R180)</f>
        <v/>
      </c>
    </row>
    <row r="165" spans="1:11">
      <c r="A165" s="37" t="str">
        <f>IF(手順５!AK181="","",手順５!AK181)</f>
        <v/>
      </c>
      <c r="B165" s="37" t="str">
        <f>IF(手順５!AL181="","",手順５!AL181)</f>
        <v/>
      </c>
      <c r="C165" s="37" t="str">
        <f>IF(手順５!AM181="","",手順５!AM181)</f>
        <v/>
      </c>
      <c r="D165" s="37" t="str">
        <f>IF(手順５!AN181="","",手順５!AN181)</f>
        <v/>
      </c>
      <c r="E165" s="37" t="str">
        <f>IF(手順５!AO181="","",手順５!AO181)</f>
        <v/>
      </c>
      <c r="F165" s="37" t="str">
        <f>IF(手順５!AP181="","",手順５!AP181)</f>
        <v/>
      </c>
      <c r="G165" s="37" t="str">
        <f>IF(手順５!AQ181="","",手順５!AQ181)</f>
        <v/>
      </c>
      <c r="H165" s="37" t="str">
        <f>IF(手順５!AR181="","",手順５!AR181)</f>
        <v/>
      </c>
      <c r="I165" s="37" t="str">
        <f>IF(手順５!AS181="","",手順５!AS181)</f>
        <v/>
      </c>
      <c r="J165" s="37" t="str">
        <f>IF(手順５!AT181="","",手順５!AT181)</f>
        <v/>
      </c>
      <c r="K165" s="37" t="str">
        <f>IF(手順５!R181="","",手順５!R181)</f>
        <v/>
      </c>
    </row>
    <row r="166" spans="1:11">
      <c r="A166" s="37" t="str">
        <f>IF(手順５!AK182="","",手順５!AK182)</f>
        <v/>
      </c>
      <c r="B166" s="37" t="str">
        <f>IF(手順５!AL182="","",手順５!AL182)</f>
        <v/>
      </c>
      <c r="C166" s="37" t="str">
        <f>IF(手順５!AM182="","",手順５!AM182)</f>
        <v/>
      </c>
      <c r="D166" s="37" t="str">
        <f>IF(手順５!AN182="","",手順５!AN182)</f>
        <v/>
      </c>
      <c r="E166" s="37" t="str">
        <f>IF(手順５!AO182="","",手順５!AO182)</f>
        <v/>
      </c>
      <c r="F166" s="37" t="str">
        <f>IF(手順５!AP182="","",手順５!AP182)</f>
        <v/>
      </c>
      <c r="G166" s="37" t="str">
        <f>IF(手順５!AQ182="","",手順５!AQ182)</f>
        <v/>
      </c>
      <c r="H166" s="37" t="str">
        <f>IF(手順５!AR182="","",手順５!AR182)</f>
        <v/>
      </c>
      <c r="I166" s="37" t="str">
        <f>IF(手順５!AS182="","",手順５!AS182)</f>
        <v/>
      </c>
      <c r="J166" s="37" t="str">
        <f>IF(手順５!AT182="","",手順５!AT182)</f>
        <v/>
      </c>
      <c r="K166" s="37" t="str">
        <f>IF(手順５!R182="","",手順５!R182)</f>
        <v/>
      </c>
    </row>
    <row r="167" spans="1:11">
      <c r="A167" s="37" t="str">
        <f>IF(手順５!AK183="","",手順５!AK183)</f>
        <v/>
      </c>
      <c r="B167" s="37" t="str">
        <f>IF(手順５!AL183="","",手順５!AL183)</f>
        <v/>
      </c>
      <c r="C167" s="37" t="str">
        <f>IF(手順５!AM183="","",手順５!AM183)</f>
        <v/>
      </c>
      <c r="D167" s="37" t="str">
        <f>IF(手順５!AN183="","",手順５!AN183)</f>
        <v/>
      </c>
      <c r="E167" s="37" t="str">
        <f>IF(手順５!AO183="","",手順５!AO183)</f>
        <v/>
      </c>
      <c r="F167" s="37" t="str">
        <f>IF(手順５!AP183="","",手順５!AP183)</f>
        <v/>
      </c>
      <c r="G167" s="37" t="str">
        <f>IF(手順５!AQ183="","",手順５!AQ183)</f>
        <v/>
      </c>
      <c r="H167" s="37" t="str">
        <f>IF(手順５!AR183="","",手順５!AR183)</f>
        <v/>
      </c>
      <c r="I167" s="37" t="str">
        <f>IF(手順５!AS183="","",手順５!AS183)</f>
        <v/>
      </c>
      <c r="J167" s="37" t="str">
        <f>IF(手順５!AT183="","",手順５!AT183)</f>
        <v/>
      </c>
      <c r="K167" s="37" t="str">
        <f>IF(手順５!R183="","",手順５!R183)</f>
        <v/>
      </c>
    </row>
    <row r="168" spans="1:11">
      <c r="A168" s="37" t="str">
        <f>IF(手順５!AK184="","",手順５!AK184)</f>
        <v/>
      </c>
      <c r="B168" s="37" t="str">
        <f>IF(手順５!AL184="","",手順５!AL184)</f>
        <v/>
      </c>
      <c r="C168" s="37" t="str">
        <f>IF(手順５!AM184="","",手順５!AM184)</f>
        <v/>
      </c>
      <c r="D168" s="37" t="str">
        <f>IF(手順５!AN184="","",手順５!AN184)</f>
        <v/>
      </c>
      <c r="E168" s="37" t="str">
        <f>IF(手順５!AO184="","",手順５!AO184)</f>
        <v/>
      </c>
      <c r="F168" s="37" t="str">
        <f>IF(手順５!AP184="","",手順５!AP184)</f>
        <v/>
      </c>
      <c r="G168" s="37" t="str">
        <f>IF(手順５!AQ184="","",手順５!AQ184)</f>
        <v/>
      </c>
      <c r="H168" s="37" t="str">
        <f>IF(手順５!AR184="","",手順５!AR184)</f>
        <v/>
      </c>
      <c r="I168" s="37" t="str">
        <f>IF(手順５!AS184="","",手順５!AS184)</f>
        <v/>
      </c>
      <c r="J168" s="37" t="str">
        <f>IF(手順５!AT184="","",手順５!AT184)</f>
        <v/>
      </c>
      <c r="K168" s="37" t="str">
        <f>IF(手順５!R184="","",手順５!R184)</f>
        <v/>
      </c>
    </row>
    <row r="169" spans="1:11">
      <c r="A169" s="37" t="str">
        <f>IF(手順５!AK185="","",手順５!AK185)</f>
        <v/>
      </c>
      <c r="B169" s="37" t="str">
        <f>IF(手順５!AL185="","",手順５!AL185)</f>
        <v/>
      </c>
      <c r="C169" s="37" t="str">
        <f>IF(手順５!AM185="","",手順５!AM185)</f>
        <v/>
      </c>
      <c r="D169" s="37" t="str">
        <f>IF(手順５!AN185="","",手順５!AN185)</f>
        <v/>
      </c>
      <c r="E169" s="37" t="str">
        <f>IF(手順５!AO185="","",手順５!AO185)</f>
        <v/>
      </c>
      <c r="F169" s="37" t="str">
        <f>IF(手順５!AP185="","",手順５!AP185)</f>
        <v/>
      </c>
      <c r="G169" s="37" t="str">
        <f>IF(手順５!AQ185="","",手順５!AQ185)</f>
        <v/>
      </c>
      <c r="H169" s="37" t="str">
        <f>IF(手順５!AR185="","",手順５!AR185)</f>
        <v/>
      </c>
      <c r="I169" s="37" t="str">
        <f>IF(手順５!AS185="","",手順５!AS185)</f>
        <v/>
      </c>
      <c r="J169" s="37" t="str">
        <f>IF(手順５!AT185="","",手順５!AT185)</f>
        <v/>
      </c>
      <c r="K169" s="37" t="str">
        <f>IF(手順５!R185="","",手順５!R185)</f>
        <v/>
      </c>
    </row>
    <row r="170" spans="1:11">
      <c r="A170" s="37" t="str">
        <f>IF(手順５!AK186="","",手順５!AK186)</f>
        <v/>
      </c>
      <c r="B170" s="37" t="str">
        <f>IF(手順５!AL186="","",手順５!AL186)</f>
        <v/>
      </c>
      <c r="C170" s="37" t="str">
        <f>IF(手順５!AM186="","",手順５!AM186)</f>
        <v/>
      </c>
      <c r="D170" s="37" t="str">
        <f>IF(手順５!AN186="","",手順５!AN186)</f>
        <v/>
      </c>
      <c r="E170" s="37" t="str">
        <f>IF(手順５!AO186="","",手順５!AO186)</f>
        <v/>
      </c>
      <c r="F170" s="37" t="str">
        <f>IF(手順５!AP186="","",手順５!AP186)</f>
        <v/>
      </c>
      <c r="G170" s="37" t="str">
        <f>IF(手順５!AQ186="","",手順５!AQ186)</f>
        <v/>
      </c>
      <c r="H170" s="37" t="str">
        <f>IF(手順５!AR186="","",手順５!AR186)</f>
        <v/>
      </c>
      <c r="I170" s="37" t="str">
        <f>IF(手順５!AS186="","",手順５!AS186)</f>
        <v/>
      </c>
      <c r="J170" s="37" t="str">
        <f>IF(手順５!AT186="","",手順５!AT186)</f>
        <v/>
      </c>
      <c r="K170" s="37" t="str">
        <f>IF(手順５!R186="","",手順５!R186)</f>
        <v/>
      </c>
    </row>
    <row r="171" spans="1:11">
      <c r="A171" s="37" t="str">
        <f>IF(手順５!AK187="","",手順５!AK187)</f>
        <v/>
      </c>
      <c r="B171" s="37" t="str">
        <f>IF(手順５!AL187="","",手順５!AL187)</f>
        <v/>
      </c>
      <c r="C171" s="37" t="str">
        <f>IF(手順５!AM187="","",手順５!AM187)</f>
        <v/>
      </c>
      <c r="D171" s="37" t="str">
        <f>IF(手順５!AN187="","",手順５!AN187)</f>
        <v/>
      </c>
      <c r="E171" s="37" t="str">
        <f>IF(手順５!AO187="","",手順５!AO187)</f>
        <v/>
      </c>
      <c r="F171" s="37" t="str">
        <f>IF(手順５!AP187="","",手順５!AP187)</f>
        <v/>
      </c>
      <c r="G171" s="37" t="str">
        <f>IF(手順５!AQ187="","",手順５!AQ187)</f>
        <v/>
      </c>
      <c r="H171" s="37" t="str">
        <f>IF(手順５!AR187="","",手順５!AR187)</f>
        <v/>
      </c>
      <c r="I171" s="37" t="str">
        <f>IF(手順５!AS187="","",手順５!AS187)</f>
        <v/>
      </c>
      <c r="J171" s="37" t="str">
        <f>IF(手順５!AT187="","",手順５!AT187)</f>
        <v/>
      </c>
      <c r="K171" s="37" t="str">
        <f>IF(手順５!R187="","",手順５!R187)</f>
        <v/>
      </c>
    </row>
    <row r="172" spans="1:11">
      <c r="A172" s="37" t="str">
        <f>IF(手順５!AK188="","",手順５!AK188)</f>
        <v/>
      </c>
      <c r="B172" s="37" t="str">
        <f>IF(手順５!AL188="","",手順５!AL188)</f>
        <v/>
      </c>
      <c r="C172" s="37" t="str">
        <f>IF(手順５!AM188="","",手順５!AM188)</f>
        <v/>
      </c>
      <c r="D172" s="37" t="str">
        <f>IF(手順５!AN188="","",手順５!AN188)</f>
        <v/>
      </c>
      <c r="E172" s="37" t="str">
        <f>IF(手順５!AO188="","",手順５!AO188)</f>
        <v/>
      </c>
      <c r="F172" s="37" t="str">
        <f>IF(手順５!AP188="","",手順５!AP188)</f>
        <v/>
      </c>
      <c r="G172" s="37" t="str">
        <f>IF(手順５!AQ188="","",手順５!AQ188)</f>
        <v/>
      </c>
      <c r="H172" s="37" t="str">
        <f>IF(手順５!AR188="","",手順５!AR188)</f>
        <v/>
      </c>
      <c r="I172" s="37" t="str">
        <f>IF(手順５!AS188="","",手順５!AS188)</f>
        <v/>
      </c>
      <c r="J172" s="37" t="str">
        <f>IF(手順５!AT188="","",手順５!AT188)</f>
        <v/>
      </c>
      <c r="K172" s="37" t="str">
        <f>IF(手順５!R188="","",手順５!R188)</f>
        <v/>
      </c>
    </row>
    <row r="173" spans="1:11">
      <c r="A173" s="37" t="str">
        <f>IF(手順５!AK189="","",手順５!AK189)</f>
        <v/>
      </c>
      <c r="B173" s="37" t="str">
        <f>IF(手順５!AL189="","",手順５!AL189)</f>
        <v/>
      </c>
      <c r="C173" s="37" t="str">
        <f>IF(手順５!AM189="","",手順５!AM189)</f>
        <v/>
      </c>
      <c r="D173" s="37" t="str">
        <f>IF(手順５!AN189="","",手順５!AN189)</f>
        <v/>
      </c>
      <c r="E173" s="37" t="str">
        <f>IF(手順５!AO189="","",手順５!AO189)</f>
        <v/>
      </c>
      <c r="F173" s="37" t="str">
        <f>IF(手順５!AP189="","",手順５!AP189)</f>
        <v/>
      </c>
      <c r="G173" s="37" t="str">
        <f>IF(手順５!AQ189="","",手順５!AQ189)</f>
        <v/>
      </c>
      <c r="H173" s="37" t="str">
        <f>IF(手順５!AR189="","",手順５!AR189)</f>
        <v/>
      </c>
      <c r="I173" s="37" t="str">
        <f>IF(手順５!AS189="","",手順５!AS189)</f>
        <v/>
      </c>
      <c r="J173" s="37" t="str">
        <f>IF(手順５!AT189="","",手順５!AT189)</f>
        <v/>
      </c>
      <c r="K173" s="37" t="str">
        <f>IF(手順５!R189="","",手順５!R189)</f>
        <v/>
      </c>
    </row>
    <row r="174" spans="1:11">
      <c r="A174" s="37" t="str">
        <f>IF(手順５!AK190="","",手順５!AK190)</f>
        <v/>
      </c>
      <c r="B174" s="37" t="str">
        <f>IF(手順５!AL190="","",手順５!AL190)</f>
        <v/>
      </c>
      <c r="C174" s="37" t="str">
        <f>IF(手順５!AM190="","",手順５!AM190)</f>
        <v/>
      </c>
      <c r="D174" s="37" t="str">
        <f>IF(手順５!AN190="","",手順５!AN190)</f>
        <v/>
      </c>
      <c r="E174" s="37" t="str">
        <f>IF(手順５!AO190="","",手順５!AO190)</f>
        <v/>
      </c>
      <c r="F174" s="37" t="str">
        <f>IF(手順５!AP190="","",手順５!AP190)</f>
        <v/>
      </c>
      <c r="G174" s="37" t="str">
        <f>IF(手順５!AQ190="","",手順５!AQ190)</f>
        <v/>
      </c>
      <c r="H174" s="37" t="str">
        <f>IF(手順５!AR190="","",手順５!AR190)</f>
        <v/>
      </c>
      <c r="I174" s="37" t="str">
        <f>IF(手順５!AS190="","",手順５!AS190)</f>
        <v/>
      </c>
      <c r="J174" s="37" t="str">
        <f>IF(手順５!AT190="","",手順５!AT190)</f>
        <v/>
      </c>
      <c r="K174" s="37" t="str">
        <f>IF(手順５!R190="","",手順５!R190)</f>
        <v/>
      </c>
    </row>
    <row r="175" spans="1:11">
      <c r="A175" s="37" t="str">
        <f>IF(手順５!AK191="","",手順５!AK191)</f>
        <v/>
      </c>
      <c r="B175" s="37" t="str">
        <f>IF(手順５!AL191="","",手順５!AL191)</f>
        <v/>
      </c>
      <c r="C175" s="37" t="str">
        <f>IF(手順５!AM191="","",手順５!AM191)</f>
        <v/>
      </c>
      <c r="D175" s="37" t="str">
        <f>IF(手順５!AN191="","",手順５!AN191)</f>
        <v/>
      </c>
      <c r="E175" s="37" t="str">
        <f>IF(手順５!AO191="","",手順５!AO191)</f>
        <v/>
      </c>
      <c r="F175" s="37" t="str">
        <f>IF(手順５!AP191="","",手順５!AP191)</f>
        <v/>
      </c>
      <c r="G175" s="37" t="str">
        <f>IF(手順５!AQ191="","",手順５!AQ191)</f>
        <v/>
      </c>
      <c r="H175" s="37" t="str">
        <f>IF(手順５!AR191="","",手順５!AR191)</f>
        <v/>
      </c>
      <c r="I175" s="37" t="str">
        <f>IF(手順５!AS191="","",手順５!AS191)</f>
        <v/>
      </c>
      <c r="J175" s="37" t="str">
        <f>IF(手順５!AT191="","",手順５!AT191)</f>
        <v/>
      </c>
      <c r="K175" s="37" t="str">
        <f>IF(手順５!R191="","",手順５!R191)</f>
        <v/>
      </c>
    </row>
    <row r="176" spans="1:11">
      <c r="A176" s="37" t="str">
        <f>IF(手順５!AK192="","",手順５!AK192)</f>
        <v/>
      </c>
      <c r="B176" s="37" t="str">
        <f>IF(手順５!AL192="","",手順５!AL192)</f>
        <v/>
      </c>
      <c r="C176" s="37" t="str">
        <f>IF(手順５!AM192="","",手順５!AM192)</f>
        <v/>
      </c>
      <c r="D176" s="37" t="str">
        <f>IF(手順５!AN192="","",手順５!AN192)</f>
        <v/>
      </c>
      <c r="E176" s="37" t="str">
        <f>IF(手順５!AO192="","",手順５!AO192)</f>
        <v/>
      </c>
      <c r="F176" s="37" t="str">
        <f>IF(手順５!AP192="","",手順５!AP192)</f>
        <v/>
      </c>
      <c r="G176" s="37" t="str">
        <f>IF(手順５!AQ192="","",手順５!AQ192)</f>
        <v/>
      </c>
      <c r="H176" s="37" t="str">
        <f>IF(手順５!AR192="","",手順５!AR192)</f>
        <v/>
      </c>
      <c r="I176" s="37" t="str">
        <f>IF(手順５!AS192="","",手順５!AS192)</f>
        <v/>
      </c>
      <c r="J176" s="37" t="str">
        <f>IF(手順５!AT192="","",手順５!AT192)</f>
        <v/>
      </c>
      <c r="K176" s="37" t="str">
        <f>IF(手順５!R192="","",手順５!R192)</f>
        <v/>
      </c>
    </row>
    <row r="177" spans="1:11">
      <c r="A177" s="37" t="str">
        <f>IF(手順５!AK193="","",手順５!AK193)</f>
        <v/>
      </c>
      <c r="B177" s="37" t="str">
        <f>IF(手順５!AL193="","",手順５!AL193)</f>
        <v/>
      </c>
      <c r="C177" s="37" t="str">
        <f>IF(手順５!AM193="","",手順５!AM193)</f>
        <v/>
      </c>
      <c r="D177" s="37" t="str">
        <f>IF(手順５!AN193="","",手順５!AN193)</f>
        <v/>
      </c>
      <c r="E177" s="37" t="str">
        <f>IF(手順５!AO193="","",手順５!AO193)</f>
        <v/>
      </c>
      <c r="F177" s="37" t="str">
        <f>IF(手順５!AP193="","",手順５!AP193)</f>
        <v/>
      </c>
      <c r="G177" s="37" t="str">
        <f>IF(手順５!AQ193="","",手順５!AQ193)</f>
        <v/>
      </c>
      <c r="H177" s="37" t="str">
        <f>IF(手順５!AR193="","",手順５!AR193)</f>
        <v/>
      </c>
      <c r="I177" s="37" t="str">
        <f>IF(手順５!AS193="","",手順５!AS193)</f>
        <v/>
      </c>
      <c r="J177" s="37" t="str">
        <f>IF(手順５!AT193="","",手順５!AT193)</f>
        <v/>
      </c>
      <c r="K177" s="37" t="str">
        <f>IF(手順５!R193="","",手順５!R193)</f>
        <v/>
      </c>
    </row>
    <row r="178" spans="1:11">
      <c r="A178" s="37" t="str">
        <f>IF(手順５!AK194="","",手順５!AK194)</f>
        <v/>
      </c>
      <c r="B178" s="37" t="str">
        <f>IF(手順５!AL194="","",手順５!AL194)</f>
        <v/>
      </c>
      <c r="C178" s="37" t="str">
        <f>IF(手順５!AM194="","",手順５!AM194)</f>
        <v/>
      </c>
      <c r="D178" s="37" t="str">
        <f>IF(手順５!AN194="","",手順５!AN194)</f>
        <v/>
      </c>
      <c r="E178" s="37" t="str">
        <f>IF(手順５!AO194="","",手順５!AO194)</f>
        <v/>
      </c>
      <c r="F178" s="37" t="str">
        <f>IF(手順５!AP194="","",手順５!AP194)</f>
        <v/>
      </c>
      <c r="G178" s="37" t="str">
        <f>IF(手順５!AQ194="","",手順５!AQ194)</f>
        <v/>
      </c>
      <c r="H178" s="37" t="str">
        <f>IF(手順５!AR194="","",手順５!AR194)</f>
        <v/>
      </c>
      <c r="I178" s="37" t="str">
        <f>IF(手順５!AS194="","",手順５!AS194)</f>
        <v/>
      </c>
      <c r="J178" s="37" t="str">
        <f>IF(手順５!AT194="","",手順５!AT194)</f>
        <v/>
      </c>
      <c r="K178" s="37" t="str">
        <f>IF(手順５!R194="","",手順５!R194)</f>
        <v/>
      </c>
    </row>
    <row r="179" spans="1:11">
      <c r="A179" s="37" t="str">
        <f>IF(手順５!AK195="","",手順５!AK195)</f>
        <v/>
      </c>
      <c r="B179" s="37" t="str">
        <f>IF(手順５!AL195="","",手順５!AL195)</f>
        <v/>
      </c>
      <c r="C179" s="37" t="str">
        <f>IF(手順５!AM195="","",手順５!AM195)</f>
        <v/>
      </c>
      <c r="D179" s="37" t="str">
        <f>IF(手順５!AN195="","",手順５!AN195)</f>
        <v/>
      </c>
      <c r="E179" s="37" t="str">
        <f>IF(手順５!AO195="","",手順５!AO195)</f>
        <v/>
      </c>
      <c r="F179" s="37" t="str">
        <f>IF(手順５!AP195="","",手順５!AP195)</f>
        <v/>
      </c>
      <c r="G179" s="37" t="str">
        <f>IF(手順５!AQ195="","",手順５!AQ195)</f>
        <v/>
      </c>
      <c r="H179" s="37" t="str">
        <f>IF(手順５!AR195="","",手順５!AR195)</f>
        <v/>
      </c>
      <c r="I179" s="37" t="str">
        <f>IF(手順５!AS195="","",手順５!AS195)</f>
        <v/>
      </c>
      <c r="J179" s="37" t="str">
        <f>IF(手順５!AT195="","",手順５!AT195)</f>
        <v/>
      </c>
      <c r="K179" s="37" t="str">
        <f>IF(手順５!R195="","",手順５!R195)</f>
        <v/>
      </c>
    </row>
    <row r="180" spans="1:11">
      <c r="A180" s="37" t="str">
        <f>IF(手順５!AK196="","",手順５!AK196)</f>
        <v/>
      </c>
      <c r="B180" s="37" t="str">
        <f>IF(手順５!AL196="","",手順５!AL196)</f>
        <v/>
      </c>
      <c r="C180" s="37" t="str">
        <f>IF(手順５!AM196="","",手順５!AM196)</f>
        <v/>
      </c>
      <c r="D180" s="37" t="str">
        <f>IF(手順５!AN196="","",手順５!AN196)</f>
        <v/>
      </c>
      <c r="E180" s="37" t="str">
        <f>IF(手順５!AO196="","",手順５!AO196)</f>
        <v/>
      </c>
      <c r="F180" s="37" t="str">
        <f>IF(手順５!AP196="","",手順５!AP196)</f>
        <v/>
      </c>
      <c r="G180" s="37" t="str">
        <f>IF(手順５!AQ196="","",手順５!AQ196)</f>
        <v/>
      </c>
      <c r="H180" s="37" t="str">
        <f>IF(手順５!AR196="","",手順５!AR196)</f>
        <v/>
      </c>
      <c r="I180" s="37" t="str">
        <f>IF(手順５!AS196="","",手順５!AS196)</f>
        <v/>
      </c>
      <c r="J180" s="37" t="str">
        <f>IF(手順５!AT196="","",手順５!AT196)</f>
        <v/>
      </c>
      <c r="K180" s="37" t="str">
        <f>IF(手順５!R196="","",手順５!R196)</f>
        <v/>
      </c>
    </row>
    <row r="181" spans="1:11">
      <c r="A181" s="37" t="str">
        <f>IF(手順５!AK197="","",手順５!AK197)</f>
        <v/>
      </c>
      <c r="B181" s="37" t="str">
        <f>IF(手順５!AL197="","",手順５!AL197)</f>
        <v/>
      </c>
      <c r="C181" s="37" t="str">
        <f>IF(手順５!AM197="","",手順５!AM197)</f>
        <v/>
      </c>
      <c r="D181" s="37" t="str">
        <f>IF(手順５!AN197="","",手順５!AN197)</f>
        <v/>
      </c>
      <c r="E181" s="37" t="str">
        <f>IF(手順５!AO197="","",手順５!AO197)</f>
        <v/>
      </c>
      <c r="F181" s="37" t="str">
        <f>IF(手順５!AP197="","",手順５!AP197)</f>
        <v/>
      </c>
      <c r="G181" s="37" t="str">
        <f>IF(手順５!AQ197="","",手順５!AQ197)</f>
        <v/>
      </c>
      <c r="H181" s="37" t="str">
        <f>IF(手順５!AR197="","",手順５!AR197)</f>
        <v/>
      </c>
      <c r="I181" s="37" t="str">
        <f>IF(手順５!AS197="","",手順５!AS197)</f>
        <v/>
      </c>
      <c r="J181" s="37" t="str">
        <f>IF(手順５!AT197="","",手順５!AT197)</f>
        <v/>
      </c>
      <c r="K181" s="37" t="str">
        <f>IF(手順５!R197="","",手順５!R197)</f>
        <v/>
      </c>
    </row>
    <row r="182" spans="1:11">
      <c r="A182" s="37" t="str">
        <f>IF(手順５!AK198="","",手順５!AK198)</f>
        <v/>
      </c>
      <c r="B182" s="37" t="str">
        <f>IF(手順５!AL198="","",手順５!AL198)</f>
        <v/>
      </c>
      <c r="C182" s="37" t="str">
        <f>IF(手順５!AM198="","",手順５!AM198)</f>
        <v/>
      </c>
      <c r="D182" s="37" t="str">
        <f>IF(手順５!AN198="","",手順５!AN198)</f>
        <v/>
      </c>
      <c r="E182" s="37" t="str">
        <f>IF(手順５!AO198="","",手順５!AO198)</f>
        <v/>
      </c>
      <c r="F182" s="37" t="str">
        <f>IF(手順５!AP198="","",手順５!AP198)</f>
        <v/>
      </c>
      <c r="G182" s="37" t="str">
        <f>IF(手順５!AQ198="","",手順５!AQ198)</f>
        <v/>
      </c>
      <c r="H182" s="37" t="str">
        <f>IF(手順５!AR198="","",手順５!AR198)</f>
        <v/>
      </c>
      <c r="I182" s="37" t="str">
        <f>IF(手順５!AS198="","",手順５!AS198)</f>
        <v/>
      </c>
      <c r="J182" s="37" t="str">
        <f>IF(手順５!AT198="","",手順５!AT198)</f>
        <v/>
      </c>
      <c r="K182" s="37" t="str">
        <f>IF(手順５!R198="","",手順５!R198)</f>
        <v/>
      </c>
    </row>
    <row r="183" spans="1:11">
      <c r="A183" s="37" t="str">
        <f>IF(手順５!AK199="","",手順５!AK199)</f>
        <v/>
      </c>
      <c r="B183" s="37" t="str">
        <f>IF(手順５!AL199="","",手順５!AL199)</f>
        <v/>
      </c>
      <c r="C183" s="37" t="str">
        <f>IF(手順５!AM199="","",手順５!AM199)</f>
        <v/>
      </c>
      <c r="D183" s="37" t="str">
        <f>IF(手順５!AN199="","",手順５!AN199)</f>
        <v/>
      </c>
      <c r="E183" s="37" t="str">
        <f>IF(手順５!AO199="","",手順５!AO199)</f>
        <v/>
      </c>
      <c r="F183" s="37" t="str">
        <f>IF(手順５!AP199="","",手順５!AP199)</f>
        <v/>
      </c>
      <c r="G183" s="37" t="str">
        <f>IF(手順５!AQ199="","",手順５!AQ199)</f>
        <v/>
      </c>
      <c r="H183" s="37" t="str">
        <f>IF(手順５!AR199="","",手順５!AR199)</f>
        <v/>
      </c>
      <c r="I183" s="37" t="str">
        <f>IF(手順５!AS199="","",手順５!AS199)</f>
        <v/>
      </c>
      <c r="J183" s="37" t="str">
        <f>IF(手順５!AT199="","",手順５!AT199)</f>
        <v/>
      </c>
      <c r="K183" s="37" t="str">
        <f>IF(手順５!R199="","",手順５!R199)</f>
        <v/>
      </c>
    </row>
    <row r="184" spans="1:11">
      <c r="A184" s="37" t="str">
        <f>IF(手順５!AK200="","",手順５!AK200)</f>
        <v/>
      </c>
      <c r="B184" s="37" t="str">
        <f>IF(手順５!AL200="","",手順５!AL200)</f>
        <v/>
      </c>
      <c r="C184" s="37" t="str">
        <f>IF(手順５!AM200="","",手順５!AM200)</f>
        <v/>
      </c>
      <c r="D184" s="37" t="str">
        <f>IF(手順５!AN200="","",手順５!AN200)</f>
        <v/>
      </c>
      <c r="E184" s="37" t="str">
        <f>IF(手順５!AO200="","",手順５!AO200)</f>
        <v/>
      </c>
      <c r="F184" s="37" t="str">
        <f>IF(手順５!AP200="","",手順５!AP200)</f>
        <v/>
      </c>
      <c r="G184" s="37" t="str">
        <f>IF(手順５!AQ200="","",手順５!AQ200)</f>
        <v/>
      </c>
      <c r="H184" s="37" t="str">
        <f>IF(手順５!AR200="","",手順５!AR200)</f>
        <v/>
      </c>
      <c r="I184" s="37" t="str">
        <f>IF(手順５!AS200="","",手順５!AS200)</f>
        <v/>
      </c>
      <c r="J184" s="37" t="str">
        <f>IF(手順５!AT200="","",手順５!AT200)</f>
        <v/>
      </c>
      <c r="K184" s="37" t="str">
        <f>IF(手順５!R200="","",手順５!R200)</f>
        <v/>
      </c>
    </row>
    <row r="185" spans="1:11">
      <c r="A185" s="37" t="str">
        <f>IF(手順５!AK201="","",手順５!AK201)</f>
        <v/>
      </c>
      <c r="B185" s="37" t="str">
        <f>IF(手順５!AL201="","",手順５!AL201)</f>
        <v/>
      </c>
      <c r="C185" s="37" t="str">
        <f>IF(手順５!AM201="","",手順５!AM201)</f>
        <v/>
      </c>
      <c r="D185" s="37" t="str">
        <f>IF(手順５!AN201="","",手順５!AN201)</f>
        <v/>
      </c>
      <c r="E185" s="37" t="str">
        <f>IF(手順５!AO201="","",手順５!AO201)</f>
        <v/>
      </c>
      <c r="F185" s="37" t="str">
        <f>IF(手順５!AP201="","",手順５!AP201)</f>
        <v/>
      </c>
      <c r="G185" s="37" t="str">
        <f>IF(手順５!AQ201="","",手順５!AQ201)</f>
        <v/>
      </c>
      <c r="H185" s="37" t="str">
        <f>IF(手順５!AR201="","",手順５!AR201)</f>
        <v/>
      </c>
      <c r="I185" s="37" t="str">
        <f>IF(手順５!AS201="","",手順５!AS201)</f>
        <v/>
      </c>
      <c r="J185" s="37" t="str">
        <f>IF(手順５!AT201="","",手順５!AT201)</f>
        <v/>
      </c>
      <c r="K185" s="37" t="str">
        <f>IF(手順５!R201="","",手順５!R201)</f>
        <v/>
      </c>
    </row>
    <row r="186" spans="1:11">
      <c r="A186" s="37" t="str">
        <f>IF(手順５!AK202="","",手順５!AK202)</f>
        <v/>
      </c>
      <c r="B186" s="37" t="str">
        <f>IF(手順５!AL202="","",手順５!AL202)</f>
        <v/>
      </c>
      <c r="C186" s="37" t="str">
        <f>IF(手順５!AM202="","",手順５!AM202)</f>
        <v/>
      </c>
      <c r="D186" s="37" t="str">
        <f>IF(手順５!AN202="","",手順５!AN202)</f>
        <v/>
      </c>
      <c r="E186" s="37" t="str">
        <f>IF(手順５!AO202="","",手順５!AO202)</f>
        <v/>
      </c>
      <c r="F186" s="37" t="str">
        <f>IF(手順５!AP202="","",手順５!AP202)</f>
        <v/>
      </c>
      <c r="G186" s="37" t="str">
        <f>IF(手順５!AQ202="","",手順５!AQ202)</f>
        <v/>
      </c>
      <c r="H186" s="37" t="str">
        <f>IF(手順５!AR202="","",手順５!AR202)</f>
        <v/>
      </c>
      <c r="I186" s="37" t="str">
        <f>IF(手順５!AS202="","",手順５!AS202)</f>
        <v/>
      </c>
      <c r="J186" s="37" t="str">
        <f>IF(手順５!AT202="","",手順５!AT202)</f>
        <v/>
      </c>
      <c r="K186" s="37" t="str">
        <f>IF(手順５!R202="","",手順５!R202)</f>
        <v/>
      </c>
    </row>
    <row r="187" spans="1:11">
      <c r="A187" s="37" t="str">
        <f>IF(手順５!AK203="","",手順５!AK203)</f>
        <v/>
      </c>
      <c r="B187" s="37" t="str">
        <f>IF(手順５!AL203="","",手順５!AL203)</f>
        <v/>
      </c>
      <c r="C187" s="37" t="str">
        <f>IF(手順５!AM203="","",手順５!AM203)</f>
        <v/>
      </c>
      <c r="D187" s="37" t="str">
        <f>IF(手順５!AN203="","",手順５!AN203)</f>
        <v/>
      </c>
      <c r="E187" s="37" t="str">
        <f>IF(手順５!AO203="","",手順５!AO203)</f>
        <v/>
      </c>
      <c r="F187" s="37" t="str">
        <f>IF(手順５!AP203="","",手順５!AP203)</f>
        <v/>
      </c>
      <c r="G187" s="37" t="str">
        <f>IF(手順５!AQ203="","",手順５!AQ203)</f>
        <v/>
      </c>
      <c r="H187" s="37" t="str">
        <f>IF(手順５!AR203="","",手順５!AR203)</f>
        <v/>
      </c>
      <c r="I187" s="37" t="str">
        <f>IF(手順５!AS203="","",手順５!AS203)</f>
        <v/>
      </c>
      <c r="J187" s="37" t="str">
        <f>IF(手順５!AT203="","",手順５!AT203)</f>
        <v/>
      </c>
      <c r="K187" s="37" t="str">
        <f>IF(手順５!R203="","",手順５!R203)</f>
        <v/>
      </c>
    </row>
    <row r="188" spans="1:11">
      <c r="A188" s="37" t="str">
        <f>IF(手順５!AK204="","",手順５!AK204)</f>
        <v/>
      </c>
      <c r="B188" s="37" t="str">
        <f>IF(手順５!AL204="","",手順５!AL204)</f>
        <v/>
      </c>
      <c r="C188" s="37" t="str">
        <f>IF(手順５!AM204="","",手順５!AM204)</f>
        <v/>
      </c>
      <c r="D188" s="37" t="str">
        <f>IF(手順５!AN204="","",手順５!AN204)</f>
        <v/>
      </c>
      <c r="E188" s="37" t="str">
        <f>IF(手順５!AO204="","",手順５!AO204)</f>
        <v/>
      </c>
      <c r="F188" s="37" t="str">
        <f>IF(手順５!AP204="","",手順５!AP204)</f>
        <v/>
      </c>
      <c r="G188" s="37" t="str">
        <f>IF(手順５!AQ204="","",手順５!AQ204)</f>
        <v/>
      </c>
      <c r="H188" s="37" t="str">
        <f>IF(手順５!AR204="","",手順５!AR204)</f>
        <v/>
      </c>
      <c r="I188" s="37" t="str">
        <f>IF(手順５!AS204="","",手順５!AS204)</f>
        <v/>
      </c>
      <c r="J188" s="37" t="str">
        <f>IF(手順５!AT204="","",手順５!AT204)</f>
        <v/>
      </c>
      <c r="K188" s="37" t="str">
        <f>IF(手順５!R204="","",手順５!R204)</f>
        <v/>
      </c>
    </row>
    <row r="189" spans="1:11">
      <c r="A189" s="37" t="str">
        <f>IF(手順５!AK205="","",手順５!AK205)</f>
        <v/>
      </c>
      <c r="B189" s="37" t="str">
        <f>IF(手順５!AL205="","",手順５!AL205)</f>
        <v/>
      </c>
      <c r="C189" s="37" t="str">
        <f>IF(手順５!AM205="","",手順５!AM205)</f>
        <v/>
      </c>
      <c r="D189" s="37" t="str">
        <f>IF(手順５!AN205="","",手順５!AN205)</f>
        <v/>
      </c>
      <c r="E189" s="37" t="str">
        <f>IF(手順５!AO205="","",手順５!AO205)</f>
        <v/>
      </c>
      <c r="F189" s="37" t="str">
        <f>IF(手順５!AP205="","",手順５!AP205)</f>
        <v/>
      </c>
      <c r="G189" s="37" t="str">
        <f>IF(手順５!AQ205="","",手順５!AQ205)</f>
        <v/>
      </c>
      <c r="H189" s="37" t="str">
        <f>IF(手順５!AR205="","",手順５!AR205)</f>
        <v/>
      </c>
      <c r="I189" s="37" t="str">
        <f>IF(手順５!AS205="","",手順５!AS205)</f>
        <v/>
      </c>
      <c r="J189" s="37" t="str">
        <f>IF(手順５!AT205="","",手順５!AT205)</f>
        <v/>
      </c>
      <c r="K189" s="37" t="str">
        <f>IF(手順５!R205="","",手順５!R205)</f>
        <v/>
      </c>
    </row>
    <row r="190" spans="1:11">
      <c r="A190" s="37" t="str">
        <f>IF(手順５!AK206="","",手順５!AK206)</f>
        <v/>
      </c>
      <c r="B190" s="37" t="str">
        <f>IF(手順５!AL206="","",手順５!AL206)</f>
        <v/>
      </c>
      <c r="C190" s="37" t="str">
        <f>IF(手順５!AM206="","",手順５!AM206)</f>
        <v/>
      </c>
      <c r="D190" s="37" t="str">
        <f>IF(手順５!AN206="","",手順５!AN206)</f>
        <v/>
      </c>
      <c r="E190" s="37" t="str">
        <f>IF(手順５!AO206="","",手順５!AO206)</f>
        <v/>
      </c>
      <c r="F190" s="37" t="str">
        <f>IF(手順５!AP206="","",手順５!AP206)</f>
        <v/>
      </c>
      <c r="G190" s="37" t="str">
        <f>IF(手順５!AQ206="","",手順５!AQ206)</f>
        <v/>
      </c>
      <c r="H190" s="37" t="str">
        <f>IF(手順５!AR206="","",手順５!AR206)</f>
        <v/>
      </c>
      <c r="I190" s="37" t="str">
        <f>IF(手順５!AS206="","",手順５!AS206)</f>
        <v/>
      </c>
      <c r="J190" s="37" t="str">
        <f>IF(手順５!AT206="","",手順５!AT206)</f>
        <v/>
      </c>
      <c r="K190" s="37" t="str">
        <f>IF(手順５!R206="","",手順５!R206)</f>
        <v/>
      </c>
    </row>
    <row r="191" spans="1:11">
      <c r="A191" s="37" t="str">
        <f>IF(手順５!AK207="","",手順５!AK207)</f>
        <v/>
      </c>
      <c r="B191" s="37" t="str">
        <f>IF(手順５!AL207="","",手順５!AL207)</f>
        <v/>
      </c>
      <c r="C191" s="37" t="str">
        <f>IF(手順５!AM207="","",手順５!AM207)</f>
        <v/>
      </c>
      <c r="D191" s="37" t="str">
        <f>IF(手順５!AN207="","",手順５!AN207)</f>
        <v/>
      </c>
      <c r="E191" s="37" t="str">
        <f>IF(手順５!AO207="","",手順５!AO207)</f>
        <v/>
      </c>
      <c r="F191" s="37" t="str">
        <f>IF(手順５!AP207="","",手順５!AP207)</f>
        <v/>
      </c>
      <c r="G191" s="37" t="str">
        <f>IF(手順５!AQ207="","",手順５!AQ207)</f>
        <v/>
      </c>
      <c r="H191" s="37" t="str">
        <f>IF(手順５!AR207="","",手順５!AR207)</f>
        <v/>
      </c>
      <c r="I191" s="37" t="str">
        <f>IF(手順５!AS207="","",手順５!AS207)</f>
        <v/>
      </c>
      <c r="J191" s="37" t="str">
        <f>IF(手順５!AT207="","",手順５!AT207)</f>
        <v/>
      </c>
      <c r="K191" s="37" t="str">
        <f>IF(手順５!R207="","",手順５!R207)</f>
        <v/>
      </c>
    </row>
    <row r="192" spans="1:11">
      <c r="A192" s="37" t="str">
        <f>IF(手順５!AK208="","",手順５!AK208)</f>
        <v/>
      </c>
      <c r="B192" s="37" t="str">
        <f>IF(手順５!AL208="","",手順５!AL208)</f>
        <v/>
      </c>
      <c r="C192" s="37" t="str">
        <f>IF(手順５!AM208="","",手順５!AM208)</f>
        <v/>
      </c>
      <c r="D192" s="37" t="str">
        <f>IF(手順５!AN208="","",手順５!AN208)</f>
        <v/>
      </c>
      <c r="E192" s="37" t="str">
        <f>IF(手順５!AO208="","",手順５!AO208)</f>
        <v/>
      </c>
      <c r="F192" s="37" t="str">
        <f>IF(手順５!AP208="","",手順５!AP208)</f>
        <v/>
      </c>
      <c r="G192" s="37" t="str">
        <f>IF(手順５!AQ208="","",手順５!AQ208)</f>
        <v/>
      </c>
      <c r="H192" s="37" t="str">
        <f>IF(手順５!AR208="","",手順５!AR208)</f>
        <v/>
      </c>
      <c r="I192" s="37" t="str">
        <f>IF(手順５!AS208="","",手順５!AS208)</f>
        <v/>
      </c>
      <c r="J192" s="37" t="str">
        <f>IF(手順５!AT208="","",手順５!AT208)</f>
        <v/>
      </c>
      <c r="K192" s="37" t="str">
        <f>IF(手順５!R208="","",手順５!R208)</f>
        <v/>
      </c>
    </row>
    <row r="193" spans="1:11">
      <c r="A193" s="37" t="str">
        <f>IF(手順５!AK209="","",手順５!AK209)</f>
        <v/>
      </c>
      <c r="B193" s="37" t="str">
        <f>IF(手順５!AL209="","",手順５!AL209)</f>
        <v/>
      </c>
      <c r="C193" s="37" t="str">
        <f>IF(手順５!AM209="","",手順５!AM209)</f>
        <v/>
      </c>
      <c r="D193" s="37" t="str">
        <f>IF(手順５!AN209="","",手順５!AN209)</f>
        <v/>
      </c>
      <c r="E193" s="37" t="str">
        <f>IF(手順５!AO209="","",手順５!AO209)</f>
        <v/>
      </c>
      <c r="F193" s="37" t="str">
        <f>IF(手順５!AP209="","",手順５!AP209)</f>
        <v/>
      </c>
      <c r="G193" s="37" t="str">
        <f>IF(手順５!AQ209="","",手順５!AQ209)</f>
        <v/>
      </c>
      <c r="H193" s="37" t="str">
        <f>IF(手順５!AR209="","",手順５!AR209)</f>
        <v/>
      </c>
      <c r="I193" s="37" t="str">
        <f>IF(手順５!AS209="","",手順５!AS209)</f>
        <v/>
      </c>
      <c r="J193" s="37" t="str">
        <f>IF(手順５!AT209="","",手順５!AT209)</f>
        <v/>
      </c>
      <c r="K193" s="37" t="str">
        <f>IF(手順５!R209="","",手順５!R209)</f>
        <v/>
      </c>
    </row>
    <row r="194" spans="1:11">
      <c r="A194" s="37" t="str">
        <f>IF(手順５!AK210="","",手順５!AK210)</f>
        <v/>
      </c>
      <c r="B194" s="37" t="str">
        <f>IF(手順５!AL210="","",手順５!AL210)</f>
        <v/>
      </c>
      <c r="C194" s="37" t="str">
        <f>IF(手順５!AM210="","",手順５!AM210)</f>
        <v/>
      </c>
      <c r="D194" s="37" t="str">
        <f>IF(手順５!AN210="","",手順５!AN210)</f>
        <v/>
      </c>
      <c r="E194" s="37" t="str">
        <f>IF(手順５!AO210="","",手順５!AO210)</f>
        <v/>
      </c>
      <c r="F194" s="37" t="str">
        <f>IF(手順５!AP210="","",手順５!AP210)</f>
        <v/>
      </c>
      <c r="G194" s="37" t="str">
        <f>IF(手順５!AQ210="","",手順５!AQ210)</f>
        <v/>
      </c>
      <c r="H194" s="37" t="str">
        <f>IF(手順５!AR210="","",手順５!AR210)</f>
        <v/>
      </c>
      <c r="I194" s="37" t="str">
        <f>IF(手順５!AS210="","",手順５!AS210)</f>
        <v/>
      </c>
      <c r="J194" s="37" t="str">
        <f>IF(手順５!AT210="","",手順５!AT210)</f>
        <v/>
      </c>
      <c r="K194" s="37" t="str">
        <f>IF(手順５!R210="","",手順５!R210)</f>
        <v/>
      </c>
    </row>
    <row r="195" spans="1:11">
      <c r="A195" s="37" t="str">
        <f>IF(手順５!AK211="","",手順５!AK211)</f>
        <v/>
      </c>
      <c r="B195" s="37" t="str">
        <f>IF(手順５!AL211="","",手順５!AL211)</f>
        <v/>
      </c>
      <c r="C195" s="37" t="str">
        <f>IF(手順５!AM211="","",手順５!AM211)</f>
        <v/>
      </c>
      <c r="D195" s="37" t="str">
        <f>IF(手順５!AN211="","",手順５!AN211)</f>
        <v/>
      </c>
      <c r="E195" s="37" t="str">
        <f>IF(手順５!AO211="","",手順５!AO211)</f>
        <v/>
      </c>
      <c r="F195" s="37" t="str">
        <f>IF(手順５!AP211="","",手順５!AP211)</f>
        <v/>
      </c>
      <c r="G195" s="37" t="str">
        <f>IF(手順５!AQ211="","",手順５!AQ211)</f>
        <v/>
      </c>
      <c r="H195" s="37" t="str">
        <f>IF(手順５!AR211="","",手順５!AR211)</f>
        <v/>
      </c>
      <c r="I195" s="37" t="str">
        <f>IF(手順５!AS211="","",手順５!AS211)</f>
        <v/>
      </c>
      <c r="J195" s="37" t="str">
        <f>IF(手順５!AT211="","",手順５!AT211)</f>
        <v/>
      </c>
      <c r="K195" s="37" t="str">
        <f>IF(手順５!R211="","",手順５!R211)</f>
        <v/>
      </c>
    </row>
    <row r="196" spans="1:11">
      <c r="A196" s="37" t="str">
        <f>IF(手順５!AK212="","",手順５!AK212)</f>
        <v/>
      </c>
      <c r="B196" s="37" t="str">
        <f>IF(手順５!AL212="","",手順５!AL212)</f>
        <v/>
      </c>
      <c r="C196" s="37" t="str">
        <f>IF(手順５!AM212="","",手順５!AM212)</f>
        <v/>
      </c>
      <c r="D196" s="37" t="str">
        <f>IF(手順５!AN212="","",手順５!AN212)</f>
        <v/>
      </c>
      <c r="E196" s="37" t="str">
        <f>IF(手順５!AO212="","",手順５!AO212)</f>
        <v/>
      </c>
      <c r="F196" s="37" t="str">
        <f>IF(手順５!AP212="","",手順５!AP212)</f>
        <v/>
      </c>
      <c r="G196" s="37" t="str">
        <f>IF(手順５!AQ212="","",手順５!AQ212)</f>
        <v/>
      </c>
      <c r="H196" s="37" t="str">
        <f>IF(手順５!AR212="","",手順５!AR212)</f>
        <v/>
      </c>
      <c r="I196" s="37" t="str">
        <f>IF(手順５!AS212="","",手順５!AS212)</f>
        <v/>
      </c>
      <c r="J196" s="37" t="str">
        <f>IF(手順５!AT212="","",手順５!AT212)</f>
        <v/>
      </c>
      <c r="K196" s="37" t="str">
        <f>IF(手順５!R212="","",手順５!R212)</f>
        <v/>
      </c>
    </row>
    <row r="197" spans="1:11">
      <c r="A197" s="37" t="str">
        <f>IF(手順５!AK213="","",手順５!AK213)</f>
        <v/>
      </c>
      <c r="B197" s="37" t="str">
        <f>IF(手順５!AL213="","",手順５!AL213)</f>
        <v/>
      </c>
      <c r="C197" s="37" t="str">
        <f>IF(手順５!AM213="","",手順５!AM213)</f>
        <v/>
      </c>
      <c r="D197" s="37" t="str">
        <f>IF(手順５!AN213="","",手順５!AN213)</f>
        <v/>
      </c>
      <c r="E197" s="37" t="str">
        <f>IF(手順５!AO213="","",手順５!AO213)</f>
        <v/>
      </c>
      <c r="F197" s="37" t="str">
        <f>IF(手順５!AP213="","",手順５!AP213)</f>
        <v/>
      </c>
      <c r="G197" s="37" t="str">
        <f>IF(手順５!AQ213="","",手順５!AQ213)</f>
        <v/>
      </c>
      <c r="H197" s="37" t="str">
        <f>IF(手順５!AR213="","",手順５!AR213)</f>
        <v/>
      </c>
      <c r="I197" s="37" t="str">
        <f>IF(手順５!AS213="","",手順５!AS213)</f>
        <v/>
      </c>
      <c r="J197" s="37" t="str">
        <f>IF(手順５!AT213="","",手順５!AT213)</f>
        <v/>
      </c>
      <c r="K197" s="37" t="str">
        <f>IF(手順５!R213="","",手順５!R213)</f>
        <v/>
      </c>
    </row>
    <row r="198" spans="1:11">
      <c r="A198" s="37" t="str">
        <f>IF(手順５!AK214="","",手順５!AK214)</f>
        <v/>
      </c>
      <c r="B198" s="37" t="str">
        <f>IF(手順５!AL214="","",手順５!AL214)</f>
        <v/>
      </c>
      <c r="C198" s="37" t="str">
        <f>IF(手順５!AM214="","",手順５!AM214)</f>
        <v/>
      </c>
      <c r="D198" s="37" t="str">
        <f>IF(手順５!AN214="","",手順５!AN214)</f>
        <v/>
      </c>
      <c r="E198" s="37" t="str">
        <f>IF(手順５!AO214="","",手順５!AO214)</f>
        <v/>
      </c>
      <c r="F198" s="37" t="str">
        <f>IF(手順５!AP214="","",手順５!AP214)</f>
        <v/>
      </c>
      <c r="G198" s="37" t="str">
        <f>IF(手順５!AQ214="","",手順５!AQ214)</f>
        <v/>
      </c>
      <c r="H198" s="37" t="str">
        <f>IF(手順５!AR214="","",手順５!AR214)</f>
        <v/>
      </c>
      <c r="I198" s="37" t="str">
        <f>IF(手順５!AS214="","",手順５!AS214)</f>
        <v/>
      </c>
      <c r="J198" s="37" t="str">
        <f>IF(手順５!AT214="","",手順５!AT214)</f>
        <v/>
      </c>
      <c r="K198" s="37" t="str">
        <f>IF(手順５!R214="","",手順５!R214)</f>
        <v/>
      </c>
    </row>
    <row r="199" spans="1:11">
      <c r="A199" s="37" t="str">
        <f>IF(手順５!AK215="","",手順５!AK215)</f>
        <v/>
      </c>
      <c r="B199" s="37" t="str">
        <f>IF(手順５!AL215="","",手順５!AL215)</f>
        <v/>
      </c>
      <c r="C199" s="37" t="str">
        <f>IF(手順５!AM215="","",手順５!AM215)</f>
        <v/>
      </c>
      <c r="D199" s="37" t="str">
        <f>IF(手順５!AN215="","",手順５!AN215)</f>
        <v/>
      </c>
      <c r="E199" s="37" t="str">
        <f>IF(手順５!AO215="","",手順５!AO215)</f>
        <v/>
      </c>
      <c r="F199" s="37" t="str">
        <f>IF(手順５!AP215="","",手順５!AP215)</f>
        <v/>
      </c>
      <c r="G199" s="37" t="str">
        <f>IF(手順５!AQ215="","",手順５!AQ215)</f>
        <v/>
      </c>
      <c r="H199" s="37" t="str">
        <f>IF(手順５!AR215="","",手順５!AR215)</f>
        <v/>
      </c>
      <c r="I199" s="37" t="str">
        <f>IF(手順５!AS215="","",手順５!AS215)</f>
        <v/>
      </c>
      <c r="J199" s="37" t="str">
        <f>IF(手順５!AT215="","",手順５!AT215)</f>
        <v/>
      </c>
      <c r="K199" s="37" t="str">
        <f>IF(手順５!R215="","",手順５!R215)</f>
        <v/>
      </c>
    </row>
    <row r="200" spans="1:11">
      <c r="A200" s="37" t="str">
        <f>IF(手順５!AK216="","",手順５!AK216)</f>
        <v/>
      </c>
      <c r="B200" s="37" t="str">
        <f>IF(手順５!AL216="","",手順５!AL216)</f>
        <v/>
      </c>
      <c r="C200" s="37" t="str">
        <f>IF(手順５!AM216="","",手順５!AM216)</f>
        <v/>
      </c>
      <c r="D200" s="37" t="str">
        <f>IF(手順５!AN216="","",手順５!AN216)</f>
        <v/>
      </c>
      <c r="E200" s="37" t="str">
        <f>IF(手順５!AO216="","",手順５!AO216)</f>
        <v/>
      </c>
      <c r="F200" s="37" t="str">
        <f>IF(手順５!AP216="","",手順５!AP216)</f>
        <v/>
      </c>
      <c r="G200" s="37" t="str">
        <f>IF(手順５!AQ216="","",手順５!AQ216)</f>
        <v/>
      </c>
      <c r="H200" s="37" t="str">
        <f>IF(手順５!AR216="","",手順５!AR216)</f>
        <v/>
      </c>
      <c r="I200" s="37" t="str">
        <f>IF(手順５!AS216="","",手順５!AS216)</f>
        <v/>
      </c>
      <c r="J200" s="37" t="str">
        <f>IF(手順５!AT216="","",手順５!AT216)</f>
        <v/>
      </c>
      <c r="K200" s="37" t="str">
        <f>IF(手順５!R216="","",手順５!R216)</f>
        <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FC376-211B-4D54-8973-4CD526151404}">
  <sheetPr codeName="Sheet9"/>
  <dimension ref="A1:L12"/>
  <sheetViews>
    <sheetView workbookViewId="0"/>
  </sheetViews>
  <sheetFormatPr defaultColWidth="9" defaultRowHeight="13.2"/>
  <cols>
    <col min="1" max="1" width="9" style="37"/>
    <col min="2" max="2" width="27.19921875" style="37" bestFit="1" customWidth="1"/>
    <col min="3" max="3" width="9" style="37"/>
    <col min="4" max="9" width="10.5" style="37" bestFit="1" customWidth="1"/>
    <col min="10" max="16384" width="9" style="37"/>
  </cols>
  <sheetData>
    <row r="1" spans="1:12">
      <c r="A1" s="41" t="s">
        <v>64</v>
      </c>
      <c r="B1" s="41" t="s">
        <v>57</v>
      </c>
      <c r="C1" s="41" t="s">
        <v>66</v>
      </c>
      <c r="D1" s="41">
        <v>1</v>
      </c>
      <c r="E1" s="41">
        <v>2</v>
      </c>
      <c r="F1" s="41">
        <v>3</v>
      </c>
      <c r="G1" s="41">
        <v>4</v>
      </c>
      <c r="H1" s="41">
        <v>5</v>
      </c>
      <c r="I1" s="41">
        <v>6</v>
      </c>
      <c r="L1" s="37" t="s">
        <v>497</v>
      </c>
    </row>
    <row r="2" spans="1:12">
      <c r="A2" s="37" t="str">
        <f>IF(手順2!Z12&gt;=1,"男","")</f>
        <v/>
      </c>
      <c r="B2" s="37" t="str">
        <f>IF(A2="","",手順５!F9&amp;" A")</f>
        <v/>
      </c>
      <c r="C2" s="37" t="str">
        <f>IF(A2="","",TEXT(手順５!T18,"0")&amp;TEXT(手順５!U18,"00")&amp;TEXT(手順５!V18,"00"))</f>
        <v/>
      </c>
      <c r="D2" s="37" t="str">
        <f>IFERROR(IF($A2="","",VLOOKUP(D$1,手順５!$AA$18:$AL$202,L2,FALSE)),"")</f>
        <v/>
      </c>
      <c r="E2" s="37" t="str">
        <f>IFERROR(IF($A2="","",VLOOKUP(E$1,手順５!$AA$18:$AL$202,L2,FALSE)),"")</f>
        <v/>
      </c>
      <c r="F2" s="37" t="str">
        <f>IFERROR(IF($A2="","",VLOOKUP(F$1,手順５!$AA$18:$AL$202,L2,FALSE)),"")</f>
        <v/>
      </c>
      <c r="G2" s="37" t="str">
        <f>IFERROR(IF($A2="","",VLOOKUP(G$1,手順５!$AA$18:$AL$202,L2,FALSE)),"")</f>
        <v/>
      </c>
      <c r="H2" s="37" t="str">
        <f>IFERROR(IF($A2="","",VLOOKUP(H$1,手順５!$AA$18:$AL$202,L2,FALSE)),"")</f>
        <v/>
      </c>
      <c r="I2" s="37" t="str">
        <f>IFERROR(IF($A2="","",VLOOKUP(I$1,手順５!$AA$18:$AL$202,L2,FALSE)),"")</f>
        <v/>
      </c>
      <c r="L2" s="37">
        <v>12</v>
      </c>
    </row>
    <row r="3" spans="1:12">
      <c r="A3" s="37" t="str">
        <f>IF(手順2!AA12&gt;=1,"男","")</f>
        <v/>
      </c>
      <c r="B3" s="37" t="str">
        <f>IF(A3="","",手順５!F9&amp;" B")</f>
        <v/>
      </c>
      <c r="C3" s="37" t="str">
        <f>IF(A3="","",TEXT(手順５!T19,"0")&amp;TEXT(手順５!U19,"00")&amp;TEXT(手順５!V19,"00"))</f>
        <v/>
      </c>
      <c r="D3" s="37" t="str">
        <f>IFERROR(IF($A3="","",VLOOKUP(D$1,手順５!$AB$18:$AL$202,$L3,FALSE)),"")</f>
        <v/>
      </c>
      <c r="E3" s="37" t="str">
        <f>IFERROR(IF($A3="","",VLOOKUP(E$1,手順５!$AB$18:$AL$202,$L3,FALSE)),"")</f>
        <v/>
      </c>
      <c r="F3" s="37" t="str">
        <f>IFERROR(IF($A3="","",VLOOKUP(F$1,手順５!$AB$18:$AL$202,$L3,FALSE)),"")</f>
        <v/>
      </c>
      <c r="G3" s="37" t="str">
        <f>IFERROR(IF($A3="","",VLOOKUP(G$1,手順５!$AB$18:$AL$202,$L3,FALSE)),"")</f>
        <v/>
      </c>
      <c r="H3" s="37" t="str">
        <f>IFERROR(IF($A3="","",VLOOKUP(H$1,手順５!$AB$18:$AL$202,$L3,FALSE)),"")</f>
        <v/>
      </c>
      <c r="I3" s="37" t="str">
        <f>IFERROR(IF($A3="","",VLOOKUP(I$1,手順５!$AB$18:$AL$202,$L3,FALSE)),"")</f>
        <v/>
      </c>
      <c r="L3" s="37">
        <v>11</v>
      </c>
    </row>
    <row r="4" spans="1:12">
      <c r="A4" s="37" t="str">
        <f>IF(手順2!AB12&gt;=1,"男","")</f>
        <v/>
      </c>
      <c r="B4" s="37" t="str">
        <f>IF(A4="","",手順５!F9&amp;" C")</f>
        <v/>
      </c>
      <c r="C4" s="37" t="str">
        <f>IF(A4="","",TEXT(手順５!T20,"0")&amp;TEXT(手順５!U20,"00")&amp;TEXT(手順５!V20,"00"))</f>
        <v/>
      </c>
      <c r="D4" s="37" t="str">
        <f>IFERROR(IF($A4="","",VLOOKUP(D$1,手順５!$AC$18:$AL$202,$L4,FALSE)),"")</f>
        <v/>
      </c>
      <c r="E4" s="37" t="str">
        <f>IFERROR(IF($A4="","",VLOOKUP(E$1,手順５!$AC$18:$AL$202,$L4,FALSE)),"")</f>
        <v/>
      </c>
      <c r="F4" s="37" t="str">
        <f>IFERROR(IF($A4="","",VLOOKUP(F$1,手順５!$AC$18:$AL$202,$L4,FALSE)),"")</f>
        <v/>
      </c>
      <c r="G4" s="37" t="str">
        <f>IFERROR(IF($A4="","",VLOOKUP(G$1,手順５!$AC$18:$AL$202,$L4,FALSE)),"")</f>
        <v/>
      </c>
      <c r="H4" s="37" t="str">
        <f>IFERROR(IF($A4="","",VLOOKUP(H$1,手順５!$AC$18:$AL$202,$L4,FALSE)),"")</f>
        <v/>
      </c>
      <c r="I4" s="37" t="str">
        <f>IFERROR(IF($A4="","",VLOOKUP(I$1,手順５!$AC$18:$AL$202,$L4,FALSE)),"")</f>
        <v/>
      </c>
      <c r="L4" s="37">
        <v>10</v>
      </c>
    </row>
    <row r="5" spans="1:12">
      <c r="A5" s="37" t="str">
        <f>IF(手順2!AC12&gt;=1,"男","")</f>
        <v/>
      </c>
      <c r="B5" s="37" t="str">
        <f>IF(A5="","",手順５!F9&amp;" D")</f>
        <v/>
      </c>
      <c r="C5" s="37" t="str">
        <f>IF(A5="","",TEXT(手順５!T21,"0")&amp;TEXT(手順５!U21,"00")&amp;TEXT(手順５!V21,"00"))</f>
        <v/>
      </c>
      <c r="D5" s="37" t="str">
        <f>IFERROR(IF($A5="","",VLOOKUP(D$1,手順５!$AD$18:$AL$202,$L5,FALSE)),"")</f>
        <v/>
      </c>
      <c r="E5" s="37" t="str">
        <f>IFERROR(IF($A5="","",VLOOKUP(E$1,手順５!$AD$18:$AL$202,$L5,FALSE)),"")</f>
        <v/>
      </c>
      <c r="F5" s="37" t="str">
        <f>IFERROR(IF($A5="","",VLOOKUP(F$1,手順５!$AD$18:$AL$202,$L5,FALSE)),"")</f>
        <v/>
      </c>
      <c r="G5" s="37" t="str">
        <f>IFERROR(IF($A5="","",VLOOKUP(G$1,手順５!$AD$18:$AL$202,$L5,FALSE)),"")</f>
        <v/>
      </c>
      <c r="H5" s="37" t="str">
        <f>IFERROR(IF($A5="","",VLOOKUP(H$1,手順５!$AD$18:$AL$202,$L5,FALSE)),"")</f>
        <v/>
      </c>
      <c r="I5" s="37" t="str">
        <f>IFERROR(IF($A5="","",VLOOKUP(I$1,手順５!$AD$18:$AL$202,$L5,FALSE)),"")</f>
        <v/>
      </c>
      <c r="L5" s="37">
        <v>9</v>
      </c>
    </row>
    <row r="6" spans="1:12">
      <c r="A6" s="37" t="str">
        <f>IF(手順2!AD12&gt;=1,"男","")</f>
        <v/>
      </c>
      <c r="B6" s="37" t="str">
        <f>IF(A6="","",手順５!F9&amp;" E")</f>
        <v/>
      </c>
      <c r="C6" s="37" t="str">
        <f>IF(A6="","",TEXT(手順５!T22,"0")&amp;TEXT(手順５!U22,"00")&amp;TEXT(手順５!V22,"00"))</f>
        <v/>
      </c>
      <c r="D6" s="37" t="str">
        <f>IFERROR(IF($A6="","",VLOOKUP(D$1,手順５!$AE$18:$AL$202,$L6,FALSE)),"")</f>
        <v/>
      </c>
      <c r="E6" s="37" t="str">
        <f>IFERROR(IF($A6="","",VLOOKUP(E$1,手順５!$AE$18:$AL$202,$L6,FALSE)),"")</f>
        <v/>
      </c>
      <c r="F6" s="37" t="str">
        <f>IFERROR(IF($A6="","",VLOOKUP(F$1,手順５!$AE$18:$AL$202,$L6,FALSE)),"")</f>
        <v/>
      </c>
      <c r="G6" s="37" t="str">
        <f>IFERROR(IF($A6="","",VLOOKUP(G$1,手順５!$AE$18:$AL$202,$L6,FALSE)),"")</f>
        <v/>
      </c>
      <c r="H6" s="37" t="str">
        <f>IFERROR(IF($A6="","",VLOOKUP(H$1,手順５!$AE$18:$AL$202,$L6,FALSE)),"")</f>
        <v/>
      </c>
      <c r="I6" s="37" t="str">
        <f>IFERROR(IF($A6="","",VLOOKUP(I$1,手順５!$AE$18:$AL$202,$L6,FALSE)),"")</f>
        <v/>
      </c>
      <c r="L6" s="37">
        <v>8</v>
      </c>
    </row>
    <row r="7" spans="1:12">
      <c r="A7" s="37" t="str">
        <f>IF(手順3!AD12&gt;=1,"女","")</f>
        <v/>
      </c>
      <c r="B7" s="37" t="str">
        <f>IF(A7="","",手順５!F$9&amp;" A")</f>
        <v/>
      </c>
      <c r="C7" s="37" t="str">
        <f>IF(A7="","",TEXT(手順５!T24,"0")&amp;TEXT(手順５!U24,"00")&amp;TEXT(手順５!V24,"00"))</f>
        <v/>
      </c>
      <c r="D7" s="37" t="str">
        <f>IFERROR(IF($A7="","",VLOOKUP(D$1,手順５!$AF$18:$AL$202,$L7,FALSE)),"")</f>
        <v/>
      </c>
      <c r="E7" s="37" t="str">
        <f>IFERROR(IF($A7="","",VLOOKUP(E$1,手順５!$AF$18:$AL$202,$L7,FALSE)),"")</f>
        <v/>
      </c>
      <c r="F7" s="37" t="str">
        <f>IFERROR(IF($A7="","",VLOOKUP(F$1,手順５!$AF$18:$AL$202,$L7,FALSE)),"")</f>
        <v/>
      </c>
      <c r="G7" s="37" t="str">
        <f>IFERROR(IF($A7="","",VLOOKUP(G$1,手順５!$AF$18:$AL$202,$L7,FALSE)),"")</f>
        <v/>
      </c>
      <c r="H7" s="37" t="str">
        <f>IFERROR(IF($A7="","",VLOOKUP(H$1,手順５!$AF$18:$AL$202,$L7,FALSE)),"")</f>
        <v/>
      </c>
      <c r="I7" s="37" t="str">
        <f>IFERROR(IF($A7="","",VLOOKUP(I$1,手順５!$AF$18:$AL$202,$L7,FALSE)),"")</f>
        <v/>
      </c>
      <c r="L7" s="37">
        <v>7</v>
      </c>
    </row>
    <row r="8" spans="1:12">
      <c r="A8" s="37" t="str">
        <f>IF(手順3!AD12&gt;=1,"女","")</f>
        <v/>
      </c>
      <c r="B8" s="37" t="str">
        <f>IF(A8="","",手順５!F$9&amp;" B")</f>
        <v/>
      </c>
      <c r="C8" s="37" t="str">
        <f>IF(A8="","",TEXT(手順５!T25,"0")&amp;TEXT(手順５!U25,"00")&amp;TEXT(手順５!V25,"00"))</f>
        <v/>
      </c>
      <c r="D8" s="37" t="str">
        <f>IFERROR(IF($A8="","",VLOOKUP(D$1,手順５!$AG$18:$AL$202,$L8,FALSE)),"")</f>
        <v/>
      </c>
      <c r="E8" s="37" t="str">
        <f>IFERROR(IF($A8="","",VLOOKUP(E$1,手順５!$AG$18:$AL$202,$L8,FALSE)),"")</f>
        <v/>
      </c>
      <c r="F8" s="37" t="str">
        <f>IFERROR(IF($A8="","",VLOOKUP(F$1,手順５!$AG$18:$AL$202,$L8,FALSE)),"")</f>
        <v/>
      </c>
      <c r="G8" s="37" t="str">
        <f>IFERROR(IF($A8="","",VLOOKUP(G$1,手順５!$AG$18:$AL$202,$L8,FALSE)),"")</f>
        <v/>
      </c>
      <c r="H8" s="37" t="str">
        <f>IFERROR(IF($A8="","",VLOOKUP(H$1,手順５!$AG$18:$AL$202,$L8,FALSE)),"")</f>
        <v/>
      </c>
      <c r="I8" s="37" t="str">
        <f>IFERROR(IF($A8="","",VLOOKUP(I$1,手順５!$AG$18:$AL$202,$L8,FALSE)),"")</f>
        <v/>
      </c>
      <c r="L8" s="37">
        <v>6</v>
      </c>
    </row>
    <row r="9" spans="1:12">
      <c r="A9" s="37" t="str">
        <f>IF(手順3!AD12&gt;=1,"女","")</f>
        <v/>
      </c>
      <c r="B9" s="37" t="str">
        <f>IF(A9="","",手順５!F$9&amp;" C")</f>
        <v/>
      </c>
      <c r="C9" s="37" t="str">
        <f>IF(A9="","",TEXT(手順５!T26,"0")&amp;TEXT(手順５!U26,"00")&amp;TEXT(手順５!V26,"00"))</f>
        <v/>
      </c>
      <c r="D9" s="37" t="str">
        <f>IFERROR(IF($A9="","",VLOOKUP(D$1,手順５!$AH$18:$AL$202,$L9,FALSE)),"")</f>
        <v/>
      </c>
      <c r="E9" s="37" t="str">
        <f>IFERROR(IF($A9="","",VLOOKUP(E$1,手順５!$AH$18:$AL$202,$L9,FALSE)),"")</f>
        <v/>
      </c>
      <c r="F9" s="37" t="str">
        <f>IFERROR(IF($A9="","",VLOOKUP(F$1,手順５!$AH$18:$AL$202,$L9,FALSE)),"")</f>
        <v/>
      </c>
      <c r="G9" s="37" t="str">
        <f>IFERROR(IF($A9="","",VLOOKUP(G$1,手順５!$AH$18:$AL$202,$L9,FALSE)),"")</f>
        <v/>
      </c>
      <c r="H9" s="37" t="str">
        <f>IFERROR(IF($A9="","",VLOOKUP(H$1,手順５!$AH$18:$AL$202,$L9,FALSE)),"")</f>
        <v/>
      </c>
      <c r="I9" s="37" t="str">
        <f>IFERROR(IF($A9="","",VLOOKUP(I$1,手順５!$AH$18:$AL$202,$L9,FALSE)),"")</f>
        <v/>
      </c>
      <c r="L9" s="37">
        <v>5</v>
      </c>
    </row>
    <row r="10" spans="1:12">
      <c r="A10" s="37" t="str">
        <f>IF(手順3!AD12&gt;=1,"女","")</f>
        <v/>
      </c>
      <c r="B10" s="37" t="str">
        <f>IF(A10="","",手順５!F$9&amp;" D")</f>
        <v/>
      </c>
      <c r="C10" s="37" t="str">
        <f>IF(A10="","",TEXT(手順５!T27,"0")&amp;TEXT(手順５!U27,"00")&amp;TEXT(手順５!V27,"00"))</f>
        <v/>
      </c>
      <c r="D10" s="37" t="str">
        <f>IFERROR(IF($A10="","",VLOOKUP(D$1,手順５!$AI$18:$AL$202,$L10,FALSE)),"")</f>
        <v/>
      </c>
      <c r="E10" s="37" t="str">
        <f>IFERROR(IF($A10="","",VLOOKUP(E$1,手順５!$AI$18:$AL$202,$L10,FALSE)),"")</f>
        <v/>
      </c>
      <c r="F10" s="37" t="str">
        <f>IFERROR(IF($A10="","",VLOOKUP(F$1,手順５!$AI$18:$AL$202,$L10,FALSE)),"")</f>
        <v/>
      </c>
      <c r="G10" s="37" t="str">
        <f>IFERROR(IF($A10="","",VLOOKUP(G$1,手順５!$AI$18:$AL$202,$L10,FALSE)),"")</f>
        <v/>
      </c>
      <c r="H10" s="37" t="str">
        <f>IFERROR(IF($A10="","",VLOOKUP(H$1,手順５!$AI$18:$AL$202,$L10,FALSE)),"")</f>
        <v/>
      </c>
      <c r="I10" s="37" t="str">
        <f>IFERROR(IF($A10="","",VLOOKUP(I$1,手順５!$AI$18:$AL$202,$L10,FALSE)),"")</f>
        <v/>
      </c>
      <c r="L10" s="37">
        <v>4</v>
      </c>
    </row>
    <row r="11" spans="1:12">
      <c r="A11" s="37" t="str">
        <f>IF(手順3!AD12&gt;=1,"女","")</f>
        <v/>
      </c>
      <c r="B11" s="37" t="str">
        <f>IF(A11="","",手順５!F$9&amp;" E")</f>
        <v/>
      </c>
      <c r="C11" s="37" t="str">
        <f>IF(A11="","",TEXT(手順５!T28,"0")&amp;TEXT(手順５!U28,"00")&amp;TEXT(手順５!V28,"00"))</f>
        <v/>
      </c>
      <c r="D11" s="37" t="str">
        <f>IFERROR(IF($A11="","",VLOOKUP(D$1,手順５!$AJ$18:$AL$202,$L11,FALSE)),"")</f>
        <v/>
      </c>
      <c r="E11" s="37" t="str">
        <f>IFERROR(IF($A11="","",VLOOKUP(E$1,手順５!$AJ$18:$AL$202,$L11,FALSE)),"")</f>
        <v/>
      </c>
      <c r="F11" s="37" t="str">
        <f>IFERROR(IF($A11="","",VLOOKUP(F$1,手順５!$AJ$18:$AL$202,$L11,FALSE)),"")</f>
        <v/>
      </c>
      <c r="G11" s="37" t="str">
        <f>IFERROR(IF($A11="","",VLOOKUP(G$1,手順５!$AJ$18:$AL$202,$L11,FALSE)),"")</f>
        <v/>
      </c>
      <c r="H11" s="37" t="str">
        <f>IFERROR(IF($A11="","",VLOOKUP(H$1,手順５!$AJ$18:$AL$202,$L11,FALSE)),"")</f>
        <v/>
      </c>
      <c r="I11" s="37" t="str">
        <f>IFERROR(IF($A11="","",VLOOKUP(I$1,手順５!$AJ$18:$AL$202,$L11,FALSE)),"")</f>
        <v/>
      </c>
      <c r="L11" s="37">
        <v>3</v>
      </c>
    </row>
    <row r="12" spans="1:12">
      <c r="D12" s="37" t="str">
        <f>IFERROR(IF($A12="","",VLOOKUP(D$1,手順５!$AA$18:$AL$202,L12,FALSE)),"")</f>
        <v/>
      </c>
      <c r="E12" s="37" t="str">
        <f>IFERROR(IF($A12="","",VLOOKUP(E$1,手順５!$AA$18:$AL$202,L12,FALSE)),"")</f>
        <v/>
      </c>
      <c r="F12" s="37" t="str">
        <f>IFERROR(IF($A12="","",VLOOKUP(F$1,手順５!$AA$18:$AL$202,L12,FALSE)),"")</f>
        <v/>
      </c>
      <c r="G12" s="37" t="str">
        <f>IFERROR(IF($A12="","",VLOOKUP(G$1,手順５!$AA$18:$AL$202,L12,FALSE)),"")</f>
        <v/>
      </c>
      <c r="H12" s="37" t="str">
        <f>IFERROR(IF($A12="","",VLOOKUP(H$1,手順５!$AA$18:$AL$202,L12,FALSE)),"")</f>
        <v/>
      </c>
      <c r="I12" s="37" t="str">
        <f>IFERROR(IF($A12="","",VLOOKUP(I$1,手順５!$AA$18:$AL$202,L12,FALSE)),"")</f>
        <v/>
      </c>
      <c r="L12" s="37">
        <v>2</v>
      </c>
    </row>
  </sheetData>
  <phoneticPr fontId="2"/>
  <pageMargins left="0.7" right="0.7" top="0.75" bottom="0.75" header="0.3" footer="0.3"/>
  <ignoredErrors>
    <ignoredError sqref="B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939E-2E77-47B9-A965-1556D2B78C6E}">
  <sheetPr codeName="Sheet11"/>
  <dimension ref="A1:A8"/>
  <sheetViews>
    <sheetView workbookViewId="0">
      <selection activeCell="A8" sqref="A8"/>
    </sheetView>
  </sheetViews>
  <sheetFormatPr defaultRowHeight="18"/>
  <sheetData>
    <row r="1" spans="1:1">
      <c r="A1" s="36" t="s">
        <v>70</v>
      </c>
    </row>
    <row r="2" spans="1:1">
      <c r="A2" t="s">
        <v>71</v>
      </c>
    </row>
    <row r="4" spans="1:1">
      <c r="A4" s="36" t="s">
        <v>73</v>
      </c>
    </row>
    <row r="5" spans="1:1">
      <c r="A5" s="42" t="s">
        <v>68</v>
      </c>
    </row>
    <row r="6" spans="1:1">
      <c r="A6" t="s">
        <v>69</v>
      </c>
    </row>
    <row r="7" spans="1:1">
      <c r="A7" t="s">
        <v>107</v>
      </c>
    </row>
    <row r="8" spans="1:1">
      <c r="A8" s="36"/>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72B4-16D5-49BF-9163-B92542616491}">
  <sheetPr codeName="Sheet1"/>
  <dimension ref="A1:AA770"/>
  <sheetViews>
    <sheetView showGridLines="0" view="pageBreakPreview" topLeftCell="B1" zoomScaleNormal="100" zoomScaleSheetLayoutView="100" workbookViewId="0">
      <selection activeCell="S15" sqref="S15"/>
    </sheetView>
  </sheetViews>
  <sheetFormatPr defaultColWidth="9" defaultRowHeight="19.8"/>
  <cols>
    <col min="1" max="1" width="2.8984375" style="1" hidden="1" customWidth="1"/>
    <col min="2" max="2" width="12.19921875" style="1" customWidth="1"/>
    <col min="3" max="6" width="12.19921875" style="2" customWidth="1"/>
    <col min="7" max="7" width="6" style="1" customWidth="1"/>
    <col min="8" max="8" width="2.59765625" style="1" customWidth="1"/>
    <col min="9" max="9" width="2.5" style="1" customWidth="1"/>
    <col min="10" max="10" width="12.19921875" style="1" customWidth="1"/>
    <col min="11" max="14" width="12.19921875" style="2" customWidth="1"/>
    <col min="15" max="15" width="6.59765625" style="1" customWidth="1"/>
    <col min="16" max="16" width="46.59765625" style="1" customWidth="1"/>
    <col min="17" max="17" width="33.8984375" style="1" customWidth="1"/>
    <col min="18" max="18" width="6.69921875" style="1" bestFit="1" customWidth="1"/>
    <col min="19" max="19" width="3.69921875" style="1" bestFit="1" customWidth="1"/>
    <col min="20" max="20" width="6.69921875" style="1" bestFit="1" customWidth="1"/>
    <col min="21" max="21" width="3.69921875" style="1" bestFit="1" customWidth="1"/>
    <col min="22" max="22" width="3.69921875" style="1" customWidth="1"/>
    <col min="23" max="23" width="5.09765625" style="1" customWidth="1"/>
    <col min="24" max="24" width="36.3984375" style="1" customWidth="1"/>
    <col min="25" max="25" width="16.3984375" style="1" bestFit="1" customWidth="1"/>
    <col min="26" max="26" width="2.8984375" style="1" bestFit="1" customWidth="1"/>
    <col min="27" max="16384" width="9" style="1"/>
  </cols>
  <sheetData>
    <row r="1" spans="2:27" ht="37.5" customHeight="1" thickBot="1">
      <c r="B1" s="210" t="s">
        <v>108</v>
      </c>
      <c r="C1" s="211"/>
      <c r="D1" s="211"/>
      <c r="E1" s="211"/>
      <c r="F1" s="211"/>
      <c r="G1" s="211"/>
      <c r="H1" s="211"/>
      <c r="I1" s="211"/>
      <c r="J1" s="211"/>
      <c r="K1" s="211"/>
      <c r="L1" s="211"/>
      <c r="M1" s="211"/>
      <c r="N1" s="211"/>
      <c r="O1" s="212"/>
      <c r="Q1" s="24"/>
      <c r="R1" s="24"/>
      <c r="S1" s="24"/>
      <c r="T1" s="24"/>
      <c r="U1" s="24"/>
    </row>
    <row r="2" spans="2:27" ht="25.5" customHeight="1">
      <c r="B2" s="213" t="s">
        <v>112</v>
      </c>
      <c r="C2" s="214"/>
      <c r="D2" s="214"/>
      <c r="E2" s="214"/>
      <c r="F2" s="214"/>
      <c r="G2" s="214"/>
      <c r="H2" s="214"/>
      <c r="I2" s="214"/>
      <c r="J2" s="214"/>
      <c r="K2" s="214"/>
      <c r="L2" s="214"/>
      <c r="M2" s="214"/>
      <c r="N2" s="214"/>
      <c r="O2" s="215"/>
      <c r="Q2" s="24"/>
      <c r="R2" s="24"/>
      <c r="S2" s="24"/>
      <c r="T2" s="24"/>
      <c r="U2" s="24"/>
    </row>
    <row r="3" spans="2:27" ht="25.5" customHeight="1" thickBot="1">
      <c r="B3" s="216" t="s">
        <v>86</v>
      </c>
      <c r="C3" s="217"/>
      <c r="D3" s="217"/>
      <c r="E3" s="217"/>
      <c r="F3" s="217"/>
      <c r="G3" s="217"/>
      <c r="H3" s="217"/>
      <c r="I3" s="217"/>
      <c r="J3" s="217"/>
      <c r="K3" s="217"/>
      <c r="L3" s="217"/>
      <c r="M3" s="217"/>
      <c r="N3" s="217"/>
      <c r="O3" s="218"/>
      <c r="Q3" s="24"/>
      <c r="R3" s="24"/>
      <c r="S3" s="24"/>
      <c r="T3" s="24"/>
      <c r="U3" s="24"/>
    </row>
    <row r="4" spans="2:27" ht="11.25" customHeight="1">
      <c r="K4" s="1"/>
      <c r="L4" s="1"/>
      <c r="M4" s="1"/>
      <c r="N4" s="1"/>
    </row>
    <row r="5" spans="2:27">
      <c r="B5" s="154" t="s">
        <v>17</v>
      </c>
      <c r="C5" s="155"/>
      <c r="D5" s="156"/>
      <c r="E5" s="155"/>
      <c r="F5" s="155"/>
      <c r="G5" s="157"/>
      <c r="H5" s="157"/>
      <c r="I5" s="157"/>
      <c r="J5" s="157"/>
      <c r="K5" s="157"/>
      <c r="L5" s="157"/>
      <c r="M5" s="157"/>
      <c r="N5" s="157"/>
      <c r="O5" s="158"/>
    </row>
    <row r="6" spans="2:27">
      <c r="B6" s="159" t="s">
        <v>504</v>
      </c>
      <c r="C6" s="160"/>
      <c r="D6" s="161"/>
      <c r="E6" s="160"/>
      <c r="F6" s="160"/>
      <c r="G6" s="161"/>
      <c r="H6" s="161"/>
      <c r="I6" s="161"/>
      <c r="J6" s="161"/>
      <c r="K6" s="161"/>
      <c r="L6" s="161"/>
      <c r="M6" s="161"/>
      <c r="N6" s="161"/>
      <c r="O6" s="162"/>
    </row>
    <row r="7" spans="2:27">
      <c r="B7" s="159" t="s">
        <v>505</v>
      </c>
      <c r="C7" s="160"/>
      <c r="D7" s="161"/>
      <c r="E7" s="160"/>
      <c r="F7" s="160"/>
      <c r="G7" s="161"/>
      <c r="H7" s="161"/>
      <c r="I7" s="161"/>
      <c r="J7" s="161"/>
      <c r="K7" s="161"/>
      <c r="L7" s="161"/>
      <c r="M7" s="161"/>
      <c r="N7" s="161"/>
      <c r="O7" s="162"/>
    </row>
    <row r="8" spans="2:27">
      <c r="B8" s="187" t="s">
        <v>506</v>
      </c>
      <c r="C8" s="163"/>
      <c r="D8" s="164"/>
      <c r="E8" s="163"/>
      <c r="F8" s="163"/>
      <c r="G8" s="164"/>
      <c r="H8" s="164"/>
      <c r="I8" s="164"/>
      <c r="J8" s="164"/>
      <c r="K8" s="164"/>
      <c r="L8" s="164"/>
      <c r="M8" s="164"/>
      <c r="N8" s="164"/>
      <c r="O8" s="165"/>
    </row>
    <row r="9" spans="2:27" ht="7.5" customHeight="1" thickBot="1">
      <c r="K9" s="1"/>
      <c r="L9" s="1"/>
      <c r="M9" s="1"/>
      <c r="N9" s="1"/>
    </row>
    <row r="10" spans="2:27" ht="20.399999999999999" thickBot="1">
      <c r="B10" s="3" t="s">
        <v>15</v>
      </c>
      <c r="J10" s="3" t="s">
        <v>16</v>
      </c>
      <c r="N10" s="225" t="s">
        <v>264</v>
      </c>
      <c r="O10" s="226"/>
      <c r="Q10" s="23"/>
      <c r="R10" s="23"/>
      <c r="S10" s="23"/>
      <c r="T10" s="23"/>
    </row>
    <row r="11" spans="2:27" ht="39.6">
      <c r="B11" s="219" t="s">
        <v>135</v>
      </c>
      <c r="C11" s="220"/>
      <c r="D11" s="221"/>
      <c r="E11" s="234" t="s">
        <v>78</v>
      </c>
      <c r="F11" s="234"/>
      <c r="G11" s="235"/>
      <c r="J11" s="39"/>
      <c r="K11" s="227" t="s">
        <v>8</v>
      </c>
      <c r="L11" s="227"/>
      <c r="M11" s="143" t="s">
        <v>4</v>
      </c>
      <c r="N11" s="144" t="s">
        <v>265</v>
      </c>
      <c r="O11" s="145" t="s">
        <v>266</v>
      </c>
    </row>
    <row r="12" spans="2:27">
      <c r="B12" s="222" t="s">
        <v>3</v>
      </c>
      <c r="C12" s="223"/>
      <c r="D12" s="224"/>
      <c r="E12" s="229" t="s">
        <v>20</v>
      </c>
      <c r="F12" s="229"/>
      <c r="G12" s="230"/>
      <c r="J12" s="40">
        <v>1</v>
      </c>
      <c r="K12" s="228"/>
      <c r="L12" s="228"/>
      <c r="M12" s="146"/>
      <c r="N12" s="147"/>
      <c r="O12" s="148"/>
    </row>
    <row r="13" spans="2:27">
      <c r="B13" s="222" t="s">
        <v>5</v>
      </c>
      <c r="C13" s="223"/>
      <c r="D13" s="224"/>
      <c r="E13" s="240"/>
      <c r="F13" s="240"/>
      <c r="G13" s="241"/>
      <c r="J13" s="40">
        <v>2</v>
      </c>
      <c r="K13" s="228"/>
      <c r="L13" s="228"/>
      <c r="M13" s="146"/>
      <c r="N13" s="149"/>
      <c r="O13" s="148"/>
    </row>
    <row r="14" spans="2:27" ht="20.399999999999999" thickBot="1">
      <c r="B14" s="231" t="s">
        <v>2</v>
      </c>
      <c r="C14" s="232"/>
      <c r="D14" s="233"/>
      <c r="E14" s="245"/>
      <c r="F14" s="245"/>
      <c r="G14" s="246"/>
      <c r="J14" s="40">
        <v>3</v>
      </c>
      <c r="K14" s="228"/>
      <c r="L14" s="228"/>
      <c r="M14" s="146"/>
      <c r="N14" s="150"/>
      <c r="O14" s="148"/>
    </row>
    <row r="15" spans="2:27">
      <c r="B15" s="231" t="s">
        <v>488</v>
      </c>
      <c r="C15" s="232"/>
      <c r="D15" s="233"/>
      <c r="E15" s="240"/>
      <c r="F15" s="240"/>
      <c r="G15" s="241"/>
      <c r="H15" s="22">
        <f>E15/40</f>
        <v>0</v>
      </c>
      <c r="I15" s="22">
        <f>IF(H15&gt;=1,5,3)</f>
        <v>3</v>
      </c>
      <c r="J15" s="40">
        <v>4</v>
      </c>
      <c r="K15" s="228"/>
      <c r="L15" s="228"/>
      <c r="M15" s="146"/>
      <c r="N15" s="147"/>
      <c r="O15" s="182"/>
      <c r="X15" s="58" t="s">
        <v>80</v>
      </c>
      <c r="Y15" s="57" t="s">
        <v>81</v>
      </c>
      <c r="Z15" s="55"/>
      <c r="AA15" s="58" t="s">
        <v>271</v>
      </c>
    </row>
    <row r="16" spans="2:27" ht="20.399999999999999" thickBot="1">
      <c r="B16" s="247" t="s">
        <v>487</v>
      </c>
      <c r="C16" s="248"/>
      <c r="D16" s="249"/>
      <c r="E16" s="250"/>
      <c r="F16" s="251"/>
      <c r="G16" s="252"/>
      <c r="H16" s="22">
        <f>E16/40</f>
        <v>0</v>
      </c>
      <c r="I16" s="22">
        <f>IF(H16&gt;=1,5,3)</f>
        <v>3</v>
      </c>
      <c r="J16" s="178">
        <v>5</v>
      </c>
      <c r="K16" s="253"/>
      <c r="L16" s="253"/>
      <c r="M16" s="179"/>
      <c r="N16" s="180"/>
      <c r="O16" s="181"/>
      <c r="X16" s="166"/>
      <c r="Y16" s="3"/>
      <c r="Z16" s="56"/>
      <c r="AA16" s="166"/>
    </row>
    <row r="17" spans="1:27" ht="20.399999999999999" thickBot="1">
      <c r="B17" s="3" t="s">
        <v>105</v>
      </c>
      <c r="J17" s="3" t="s">
        <v>106</v>
      </c>
      <c r="X17" s="59" t="s">
        <v>78</v>
      </c>
      <c r="Y17" s="1" t="s">
        <v>79</v>
      </c>
      <c r="Z17" s="56">
        <v>4</v>
      </c>
      <c r="AA17" s="59" t="s">
        <v>272</v>
      </c>
    </row>
    <row r="18" spans="1:27" ht="19.5" customHeight="1">
      <c r="B18" s="242" t="s">
        <v>14</v>
      </c>
      <c r="C18" s="244" t="s">
        <v>8</v>
      </c>
      <c r="D18" s="244"/>
      <c r="E18" s="244" t="s">
        <v>9</v>
      </c>
      <c r="F18" s="244"/>
      <c r="G18" s="238" t="s">
        <v>13</v>
      </c>
      <c r="J18" s="236" t="s">
        <v>14</v>
      </c>
      <c r="K18" s="209" t="s">
        <v>8</v>
      </c>
      <c r="L18" s="209"/>
      <c r="M18" s="209" t="s">
        <v>9</v>
      </c>
      <c r="N18" s="209"/>
      <c r="O18" s="207" t="s">
        <v>13</v>
      </c>
      <c r="R18" s="1" t="s">
        <v>39</v>
      </c>
      <c r="T18" s="1" t="s">
        <v>42</v>
      </c>
      <c r="X18" s="59" t="s">
        <v>139</v>
      </c>
      <c r="Y18" s="1" t="s">
        <v>18</v>
      </c>
      <c r="Z18" s="56">
        <v>4</v>
      </c>
      <c r="AA18" s="59" t="s">
        <v>121</v>
      </c>
    </row>
    <row r="19" spans="1:27">
      <c r="B19" s="243"/>
      <c r="C19" s="26" t="s">
        <v>7</v>
      </c>
      <c r="D19" s="26" t="s">
        <v>6</v>
      </c>
      <c r="E19" s="26" t="s">
        <v>10</v>
      </c>
      <c r="F19" s="26" t="s">
        <v>11</v>
      </c>
      <c r="G19" s="239"/>
      <c r="J19" s="237"/>
      <c r="K19" s="25" t="s">
        <v>7</v>
      </c>
      <c r="L19" s="25" t="s">
        <v>6</v>
      </c>
      <c r="M19" s="25" t="s">
        <v>10</v>
      </c>
      <c r="N19" s="25" t="s">
        <v>11</v>
      </c>
      <c r="O19" s="208"/>
      <c r="R19" s="1" t="s">
        <v>41</v>
      </c>
      <c r="S19" s="1" t="s">
        <v>40</v>
      </c>
      <c r="T19" s="1" t="s">
        <v>41</v>
      </c>
      <c r="U19" s="1" t="s">
        <v>40</v>
      </c>
      <c r="X19" s="59" t="s">
        <v>140</v>
      </c>
      <c r="Y19" s="1" t="s">
        <v>19</v>
      </c>
      <c r="Z19" s="56">
        <v>1</v>
      </c>
      <c r="AA19" s="59" t="s">
        <v>122</v>
      </c>
    </row>
    <row r="20" spans="1:27" ht="20.399999999999999" thickBot="1">
      <c r="A20" s="22"/>
      <c r="B20" s="8"/>
      <c r="C20" s="4"/>
      <c r="D20" s="4"/>
      <c r="E20" s="4"/>
      <c r="F20" s="4"/>
      <c r="G20" s="5"/>
      <c r="H20" s="61"/>
      <c r="I20" s="61"/>
      <c r="J20" s="8"/>
      <c r="K20" s="4"/>
      <c r="L20" s="4"/>
      <c r="M20" s="4"/>
      <c r="N20" s="4"/>
      <c r="O20" s="5"/>
      <c r="P20" s="22"/>
      <c r="R20" s="1">
        <f>LENB(B20)-LEN(B20)</f>
        <v>0</v>
      </c>
      <c r="S20" s="1">
        <f>LENB(E20)+LENB(F20)-LEN(E20)-LEN(F20)</f>
        <v>0</v>
      </c>
      <c r="T20" s="1">
        <f>LENB(J20)-LEN(J20)</f>
        <v>0</v>
      </c>
      <c r="U20" s="1">
        <f>LENB(M20)+LENB(N20)-LEN(M20)-LEN(N20)</f>
        <v>0</v>
      </c>
      <c r="X20" s="59" t="s">
        <v>141</v>
      </c>
      <c r="Y20" s="1" t="s">
        <v>20</v>
      </c>
      <c r="Z20" s="56">
        <v>2</v>
      </c>
      <c r="AA20" s="60" t="s">
        <v>273</v>
      </c>
    </row>
    <row r="21" spans="1:27">
      <c r="A21" s="22"/>
      <c r="B21" s="8"/>
      <c r="C21" s="4"/>
      <c r="D21" s="4"/>
      <c r="E21" s="4"/>
      <c r="F21" s="4"/>
      <c r="G21" s="5"/>
      <c r="H21" s="61"/>
      <c r="I21" s="61"/>
      <c r="J21" s="8"/>
      <c r="K21" s="4"/>
      <c r="L21" s="4"/>
      <c r="M21" s="4"/>
      <c r="N21" s="4"/>
      <c r="O21" s="5"/>
      <c r="P21" s="22"/>
      <c r="R21" s="1">
        <f t="shared" ref="R21:R84" si="0">LENB(B21)-LEN(B21)</f>
        <v>0</v>
      </c>
      <c r="S21" s="1">
        <f t="shared" ref="S21:S84" si="1">LENB(E21)+LENB(F21)-LEN(E21)-LEN(F21)</f>
        <v>0</v>
      </c>
      <c r="T21" s="1">
        <f t="shared" ref="T21:T84" si="2">LENB(J21)-LEN(J21)</f>
        <v>0</v>
      </c>
      <c r="U21" s="1">
        <f t="shared" ref="U21:U84" si="3">LENB(M21)+LENB(N21)-LEN(M21)-LEN(N21)</f>
        <v>0</v>
      </c>
      <c r="X21" s="59" t="s">
        <v>142</v>
      </c>
      <c r="Y21" s="1" t="s">
        <v>21</v>
      </c>
      <c r="Z21" s="56">
        <v>3</v>
      </c>
    </row>
    <row r="22" spans="1:27" ht="20.399999999999999" thickBot="1">
      <c r="A22" s="22"/>
      <c r="B22" s="8"/>
      <c r="C22" s="4"/>
      <c r="D22" s="4"/>
      <c r="E22" s="4"/>
      <c r="F22" s="4"/>
      <c r="G22" s="5"/>
      <c r="H22" s="61"/>
      <c r="I22" s="61"/>
      <c r="J22" s="8"/>
      <c r="K22" s="4"/>
      <c r="L22" s="4"/>
      <c r="M22" s="4"/>
      <c r="N22" s="4"/>
      <c r="O22" s="5"/>
      <c r="P22" s="22"/>
      <c r="R22" s="1">
        <f>LENB(B22)-LEN(B22)</f>
        <v>0</v>
      </c>
      <c r="S22" s="1">
        <f>LENB(E22)+LENB(F22)-LEN(E22)-LEN(F22)</f>
        <v>0</v>
      </c>
      <c r="T22" s="1">
        <f t="shared" si="2"/>
        <v>0</v>
      </c>
      <c r="U22" s="1">
        <f t="shared" si="3"/>
        <v>0</v>
      </c>
      <c r="X22" s="59" t="s">
        <v>143</v>
      </c>
      <c r="Y22" s="53"/>
      <c r="Z22" s="54">
        <v>4</v>
      </c>
    </row>
    <row r="23" spans="1:27">
      <c r="A23" s="22"/>
      <c r="B23" s="8"/>
      <c r="C23" s="4"/>
      <c r="D23" s="4"/>
      <c r="E23" s="4"/>
      <c r="F23" s="4"/>
      <c r="G23" s="5"/>
      <c r="H23" s="61"/>
      <c r="I23" s="61"/>
      <c r="J23" s="8"/>
      <c r="K23" s="4"/>
      <c r="L23" s="4"/>
      <c r="M23" s="4"/>
      <c r="N23" s="4"/>
      <c r="O23" s="5"/>
      <c r="P23" s="22"/>
      <c r="R23" s="1">
        <f>LENB(B23)-LEN(B23)</f>
        <v>0</v>
      </c>
      <c r="S23" s="1">
        <f>LENB(E23)+LENB(F23)-LEN(E23)-LEN(F23)</f>
        <v>0</v>
      </c>
      <c r="T23" s="1">
        <f t="shared" si="2"/>
        <v>0</v>
      </c>
      <c r="U23" s="1">
        <f t="shared" si="3"/>
        <v>0</v>
      </c>
      <c r="X23" s="59" t="s">
        <v>144</v>
      </c>
    </row>
    <row r="24" spans="1:27">
      <c r="A24" s="22"/>
      <c r="B24" s="8"/>
      <c r="C24" s="4"/>
      <c r="D24" s="4"/>
      <c r="E24" s="4"/>
      <c r="F24" s="4"/>
      <c r="G24" s="5"/>
      <c r="H24" s="61"/>
      <c r="I24" s="61"/>
      <c r="J24" s="8"/>
      <c r="K24" s="4"/>
      <c r="L24" s="4"/>
      <c r="M24" s="4"/>
      <c r="N24" s="4"/>
      <c r="O24" s="5"/>
      <c r="P24" s="22"/>
      <c r="R24" s="1">
        <f t="shared" si="0"/>
        <v>0</v>
      </c>
      <c r="S24" s="1">
        <f t="shared" si="1"/>
        <v>0</v>
      </c>
      <c r="T24" s="1">
        <f t="shared" si="2"/>
        <v>0</v>
      </c>
      <c r="U24" s="1">
        <f t="shared" si="3"/>
        <v>0</v>
      </c>
      <c r="X24" s="59" t="s">
        <v>145</v>
      </c>
    </row>
    <row r="25" spans="1:27">
      <c r="A25" s="22"/>
      <c r="B25" s="8"/>
      <c r="C25" s="4"/>
      <c r="D25" s="4"/>
      <c r="E25" s="4"/>
      <c r="F25" s="4"/>
      <c r="G25" s="5"/>
      <c r="H25" s="61"/>
      <c r="I25" s="61"/>
      <c r="J25" s="8"/>
      <c r="K25" s="4"/>
      <c r="L25" s="4"/>
      <c r="M25" s="4"/>
      <c r="N25" s="4"/>
      <c r="O25" s="5"/>
      <c r="P25" s="22"/>
      <c r="R25" s="1">
        <f t="shared" si="0"/>
        <v>0</v>
      </c>
      <c r="S25" s="1">
        <f t="shared" si="1"/>
        <v>0</v>
      </c>
      <c r="T25" s="1">
        <f t="shared" si="2"/>
        <v>0</v>
      </c>
      <c r="U25" s="1">
        <f t="shared" si="3"/>
        <v>0</v>
      </c>
      <c r="X25" s="59" t="s">
        <v>146</v>
      </c>
    </row>
    <row r="26" spans="1:27">
      <c r="A26" s="22"/>
      <c r="B26" s="8"/>
      <c r="C26" s="4"/>
      <c r="D26" s="4"/>
      <c r="E26" s="4"/>
      <c r="F26" s="4"/>
      <c r="G26" s="5"/>
      <c r="H26" s="61"/>
      <c r="I26" s="61"/>
      <c r="J26" s="8"/>
      <c r="K26" s="4"/>
      <c r="L26" s="4"/>
      <c r="M26" s="4"/>
      <c r="N26" s="4"/>
      <c r="O26" s="5"/>
      <c r="P26" s="22"/>
      <c r="R26" s="1">
        <f t="shared" si="0"/>
        <v>0</v>
      </c>
      <c r="S26" s="1">
        <f t="shared" si="1"/>
        <v>0</v>
      </c>
      <c r="T26" s="1">
        <f t="shared" si="2"/>
        <v>0</v>
      </c>
      <c r="U26" s="1">
        <f t="shared" si="3"/>
        <v>0</v>
      </c>
      <c r="X26" s="59" t="s">
        <v>147</v>
      </c>
    </row>
    <row r="27" spans="1:27">
      <c r="A27" s="22"/>
      <c r="B27" s="8"/>
      <c r="C27" s="4"/>
      <c r="D27" s="4"/>
      <c r="E27" s="4"/>
      <c r="F27" s="4"/>
      <c r="G27" s="5"/>
      <c r="H27" s="61"/>
      <c r="I27" s="61"/>
      <c r="J27" s="8"/>
      <c r="K27" s="4"/>
      <c r="L27" s="4"/>
      <c r="M27" s="4"/>
      <c r="N27" s="4"/>
      <c r="O27" s="5"/>
      <c r="P27" s="22"/>
      <c r="R27" s="1">
        <f t="shared" si="0"/>
        <v>0</v>
      </c>
      <c r="S27" s="1">
        <f t="shared" si="1"/>
        <v>0</v>
      </c>
      <c r="T27" s="1">
        <f t="shared" si="2"/>
        <v>0</v>
      </c>
      <c r="U27" s="1">
        <f t="shared" si="3"/>
        <v>0</v>
      </c>
      <c r="X27" s="59" t="s">
        <v>148</v>
      </c>
    </row>
    <row r="28" spans="1:27">
      <c r="A28" s="22"/>
      <c r="B28" s="8"/>
      <c r="C28" s="4"/>
      <c r="D28" s="4"/>
      <c r="E28" s="4"/>
      <c r="F28" s="4"/>
      <c r="G28" s="5"/>
      <c r="H28" s="61"/>
      <c r="I28" s="61"/>
      <c r="J28" s="8"/>
      <c r="K28" s="4"/>
      <c r="L28" s="4"/>
      <c r="M28" s="4"/>
      <c r="N28" s="4"/>
      <c r="O28" s="5"/>
      <c r="P28" s="22"/>
      <c r="R28" s="1">
        <f t="shared" si="0"/>
        <v>0</v>
      </c>
      <c r="S28" s="1">
        <f t="shared" si="1"/>
        <v>0</v>
      </c>
      <c r="T28" s="1">
        <f t="shared" si="2"/>
        <v>0</v>
      </c>
      <c r="U28" s="1">
        <f t="shared" si="3"/>
        <v>0</v>
      </c>
      <c r="X28" s="59" t="s">
        <v>149</v>
      </c>
    </row>
    <row r="29" spans="1:27">
      <c r="A29" s="22"/>
      <c r="B29" s="8"/>
      <c r="C29" s="4"/>
      <c r="D29" s="4"/>
      <c r="E29" s="4"/>
      <c r="F29" s="4"/>
      <c r="G29" s="5"/>
      <c r="H29" s="61"/>
      <c r="I29" s="61"/>
      <c r="J29" s="8"/>
      <c r="K29" s="4"/>
      <c r="L29" s="4"/>
      <c r="M29" s="4"/>
      <c r="N29" s="4"/>
      <c r="O29" s="5"/>
      <c r="P29" s="22"/>
      <c r="R29" s="1">
        <f t="shared" si="0"/>
        <v>0</v>
      </c>
      <c r="S29" s="1">
        <f t="shared" si="1"/>
        <v>0</v>
      </c>
      <c r="T29" s="1">
        <f t="shared" si="2"/>
        <v>0</v>
      </c>
      <c r="U29" s="1">
        <f t="shared" si="3"/>
        <v>0</v>
      </c>
      <c r="X29" s="59" t="s">
        <v>150</v>
      </c>
    </row>
    <row r="30" spans="1:27">
      <c r="A30" s="22"/>
      <c r="B30" s="8"/>
      <c r="C30" s="4"/>
      <c r="D30" s="4"/>
      <c r="E30" s="4"/>
      <c r="F30" s="4"/>
      <c r="G30" s="5"/>
      <c r="H30" s="61"/>
      <c r="I30" s="61"/>
      <c r="J30" s="8"/>
      <c r="K30" s="4"/>
      <c r="L30" s="4"/>
      <c r="M30" s="4"/>
      <c r="N30" s="4"/>
      <c r="O30" s="5"/>
      <c r="P30" s="22"/>
      <c r="R30" s="1">
        <f t="shared" si="0"/>
        <v>0</v>
      </c>
      <c r="S30" s="1">
        <f t="shared" si="1"/>
        <v>0</v>
      </c>
      <c r="T30" s="1">
        <f t="shared" si="2"/>
        <v>0</v>
      </c>
      <c r="U30" s="1">
        <f t="shared" si="3"/>
        <v>0</v>
      </c>
      <c r="X30" s="59" t="s">
        <v>151</v>
      </c>
    </row>
    <row r="31" spans="1:27">
      <c r="A31" s="22"/>
      <c r="B31" s="8"/>
      <c r="C31" s="4"/>
      <c r="D31" s="4"/>
      <c r="E31" s="4"/>
      <c r="F31" s="4"/>
      <c r="G31" s="5"/>
      <c r="H31" s="61"/>
      <c r="I31" s="61"/>
      <c r="J31" s="8"/>
      <c r="K31" s="4"/>
      <c r="L31" s="4"/>
      <c r="M31" s="4"/>
      <c r="N31" s="4"/>
      <c r="O31" s="5"/>
      <c r="P31" s="22"/>
      <c r="R31" s="1">
        <f t="shared" si="0"/>
        <v>0</v>
      </c>
      <c r="S31" s="1">
        <f t="shared" si="1"/>
        <v>0</v>
      </c>
      <c r="T31" s="1">
        <f t="shared" si="2"/>
        <v>0</v>
      </c>
      <c r="U31" s="1">
        <f t="shared" si="3"/>
        <v>0</v>
      </c>
      <c r="X31" s="59" t="s">
        <v>152</v>
      </c>
    </row>
    <row r="32" spans="1:27">
      <c r="A32" s="22"/>
      <c r="B32" s="8"/>
      <c r="C32" s="4"/>
      <c r="D32" s="4"/>
      <c r="E32" s="4"/>
      <c r="F32" s="4"/>
      <c r="G32" s="5"/>
      <c r="H32" s="61"/>
      <c r="I32" s="61"/>
      <c r="J32" s="8"/>
      <c r="K32" s="4"/>
      <c r="L32" s="4"/>
      <c r="M32" s="4"/>
      <c r="N32" s="4"/>
      <c r="O32" s="5"/>
      <c r="P32" s="22"/>
      <c r="R32" s="1">
        <f t="shared" si="0"/>
        <v>0</v>
      </c>
      <c r="S32" s="1">
        <f t="shared" si="1"/>
        <v>0</v>
      </c>
      <c r="T32" s="1">
        <f t="shared" si="2"/>
        <v>0</v>
      </c>
      <c r="U32" s="1">
        <f t="shared" si="3"/>
        <v>0</v>
      </c>
      <c r="X32" s="59" t="s">
        <v>153</v>
      </c>
    </row>
    <row r="33" spans="1:24">
      <c r="A33" s="22"/>
      <c r="B33" s="8"/>
      <c r="C33" s="4"/>
      <c r="D33" s="4"/>
      <c r="E33" s="4"/>
      <c r="F33" s="4"/>
      <c r="G33" s="5"/>
      <c r="H33" s="61"/>
      <c r="I33" s="61"/>
      <c r="J33" s="8"/>
      <c r="K33" s="4"/>
      <c r="L33" s="4"/>
      <c r="M33" s="4"/>
      <c r="N33" s="4"/>
      <c r="O33" s="5"/>
      <c r="P33" s="22"/>
      <c r="R33" s="1">
        <f t="shared" si="0"/>
        <v>0</v>
      </c>
      <c r="S33" s="1">
        <f t="shared" si="1"/>
        <v>0</v>
      </c>
      <c r="T33" s="1">
        <f t="shared" si="2"/>
        <v>0</v>
      </c>
      <c r="U33" s="1">
        <f t="shared" si="3"/>
        <v>0</v>
      </c>
      <c r="X33" s="59" t="s">
        <v>154</v>
      </c>
    </row>
    <row r="34" spans="1:24">
      <c r="A34" s="22"/>
      <c r="B34" s="8"/>
      <c r="C34" s="4"/>
      <c r="D34" s="4"/>
      <c r="E34" s="4"/>
      <c r="F34" s="4"/>
      <c r="G34" s="5"/>
      <c r="H34" s="61"/>
      <c r="I34" s="61"/>
      <c r="J34" s="8"/>
      <c r="K34" s="4"/>
      <c r="L34" s="4"/>
      <c r="M34" s="4"/>
      <c r="N34" s="4"/>
      <c r="O34" s="5"/>
      <c r="P34" s="22"/>
      <c r="R34" s="1">
        <f t="shared" si="0"/>
        <v>0</v>
      </c>
      <c r="S34" s="1">
        <f t="shared" si="1"/>
        <v>0</v>
      </c>
      <c r="T34" s="1">
        <f t="shared" si="2"/>
        <v>0</v>
      </c>
      <c r="U34" s="1">
        <f t="shared" si="3"/>
        <v>0</v>
      </c>
      <c r="X34" s="59" t="s">
        <v>155</v>
      </c>
    </row>
    <row r="35" spans="1:24">
      <c r="A35" s="22"/>
      <c r="B35" s="8"/>
      <c r="C35" s="4"/>
      <c r="D35" s="4"/>
      <c r="E35" s="4"/>
      <c r="F35" s="4"/>
      <c r="G35" s="5"/>
      <c r="H35" s="61"/>
      <c r="I35" s="61"/>
      <c r="J35" s="8"/>
      <c r="K35" s="4"/>
      <c r="L35" s="4"/>
      <c r="M35" s="4"/>
      <c r="N35" s="4"/>
      <c r="O35" s="5"/>
      <c r="P35" s="22"/>
      <c r="R35" s="1">
        <f t="shared" si="0"/>
        <v>0</v>
      </c>
      <c r="S35" s="1">
        <f t="shared" si="1"/>
        <v>0</v>
      </c>
      <c r="T35" s="1">
        <f t="shared" si="2"/>
        <v>0</v>
      </c>
      <c r="U35" s="1">
        <f t="shared" si="3"/>
        <v>0</v>
      </c>
      <c r="X35" s="59" t="s">
        <v>156</v>
      </c>
    </row>
    <row r="36" spans="1:24">
      <c r="A36" s="22"/>
      <c r="B36" s="8"/>
      <c r="C36" s="4"/>
      <c r="D36" s="4"/>
      <c r="E36" s="4"/>
      <c r="F36" s="4"/>
      <c r="G36" s="5"/>
      <c r="H36" s="61"/>
      <c r="I36" s="61"/>
      <c r="J36" s="8"/>
      <c r="K36" s="4"/>
      <c r="L36" s="4"/>
      <c r="M36" s="4"/>
      <c r="N36" s="4"/>
      <c r="O36" s="5"/>
      <c r="P36" s="22"/>
      <c r="R36" s="1">
        <f t="shared" si="0"/>
        <v>0</v>
      </c>
      <c r="S36" s="1">
        <f t="shared" si="1"/>
        <v>0</v>
      </c>
      <c r="T36" s="1">
        <f t="shared" si="2"/>
        <v>0</v>
      </c>
      <c r="U36" s="1">
        <f t="shared" si="3"/>
        <v>0</v>
      </c>
      <c r="X36" s="59" t="s">
        <v>157</v>
      </c>
    </row>
    <row r="37" spans="1:24">
      <c r="A37" s="22"/>
      <c r="B37" s="8"/>
      <c r="C37" s="4"/>
      <c r="D37" s="4"/>
      <c r="E37" s="4"/>
      <c r="F37" s="4"/>
      <c r="G37" s="5"/>
      <c r="H37" s="61"/>
      <c r="I37" s="61"/>
      <c r="J37" s="8"/>
      <c r="K37" s="4"/>
      <c r="L37" s="4"/>
      <c r="M37" s="4"/>
      <c r="N37" s="4"/>
      <c r="O37" s="5"/>
      <c r="P37" s="22"/>
      <c r="R37" s="1">
        <f t="shared" si="0"/>
        <v>0</v>
      </c>
      <c r="S37" s="1">
        <f t="shared" si="1"/>
        <v>0</v>
      </c>
      <c r="T37" s="1">
        <f t="shared" si="2"/>
        <v>0</v>
      </c>
      <c r="U37" s="1">
        <f t="shared" si="3"/>
        <v>0</v>
      </c>
      <c r="X37" s="59" t="s">
        <v>158</v>
      </c>
    </row>
    <row r="38" spans="1:24">
      <c r="A38" s="22"/>
      <c r="B38" s="8"/>
      <c r="C38" s="4"/>
      <c r="D38" s="4"/>
      <c r="E38" s="4"/>
      <c r="F38" s="4"/>
      <c r="G38" s="5"/>
      <c r="H38" s="61"/>
      <c r="I38" s="61"/>
      <c r="J38" s="8"/>
      <c r="K38" s="4"/>
      <c r="L38" s="4"/>
      <c r="M38" s="4"/>
      <c r="N38" s="4"/>
      <c r="O38" s="5"/>
      <c r="P38" s="22"/>
      <c r="R38" s="1">
        <f t="shared" si="0"/>
        <v>0</v>
      </c>
      <c r="S38" s="1">
        <f t="shared" si="1"/>
        <v>0</v>
      </c>
      <c r="T38" s="1">
        <f t="shared" si="2"/>
        <v>0</v>
      </c>
      <c r="U38" s="1">
        <f t="shared" si="3"/>
        <v>0</v>
      </c>
      <c r="X38" s="59" t="s">
        <v>159</v>
      </c>
    </row>
    <row r="39" spans="1:24">
      <c r="A39" s="22"/>
      <c r="B39" s="8"/>
      <c r="C39" s="4"/>
      <c r="D39" s="4"/>
      <c r="E39" s="4"/>
      <c r="F39" s="4"/>
      <c r="G39" s="5"/>
      <c r="H39" s="61"/>
      <c r="I39" s="61"/>
      <c r="J39" s="8"/>
      <c r="K39" s="4"/>
      <c r="L39" s="4"/>
      <c r="M39" s="4"/>
      <c r="N39" s="4"/>
      <c r="O39" s="5"/>
      <c r="P39" s="22"/>
      <c r="R39" s="1">
        <f t="shared" si="0"/>
        <v>0</v>
      </c>
      <c r="S39" s="1">
        <f t="shared" si="1"/>
        <v>0</v>
      </c>
      <c r="T39" s="1">
        <f t="shared" si="2"/>
        <v>0</v>
      </c>
      <c r="U39" s="1">
        <f t="shared" si="3"/>
        <v>0</v>
      </c>
      <c r="X39" s="59" t="s">
        <v>160</v>
      </c>
    </row>
    <row r="40" spans="1:24">
      <c r="A40" s="22"/>
      <c r="B40" s="8"/>
      <c r="C40" s="4"/>
      <c r="D40" s="4"/>
      <c r="E40" s="4"/>
      <c r="F40" s="4"/>
      <c r="G40" s="5"/>
      <c r="H40" s="61"/>
      <c r="I40" s="61"/>
      <c r="J40" s="8"/>
      <c r="K40" s="4"/>
      <c r="L40" s="4"/>
      <c r="M40" s="4"/>
      <c r="N40" s="4"/>
      <c r="O40" s="5"/>
      <c r="P40" s="22"/>
      <c r="R40" s="1">
        <f t="shared" si="0"/>
        <v>0</v>
      </c>
      <c r="S40" s="1">
        <f t="shared" si="1"/>
        <v>0</v>
      </c>
      <c r="T40" s="1">
        <f t="shared" si="2"/>
        <v>0</v>
      </c>
      <c r="U40" s="1">
        <f t="shared" si="3"/>
        <v>0</v>
      </c>
      <c r="X40" s="59" t="s">
        <v>161</v>
      </c>
    </row>
    <row r="41" spans="1:24">
      <c r="A41" s="22"/>
      <c r="B41" s="8"/>
      <c r="C41" s="4"/>
      <c r="D41" s="4"/>
      <c r="E41" s="4"/>
      <c r="F41" s="4"/>
      <c r="G41" s="5"/>
      <c r="H41" s="61"/>
      <c r="I41" s="61"/>
      <c r="J41" s="8"/>
      <c r="K41" s="4"/>
      <c r="L41" s="4"/>
      <c r="M41" s="4"/>
      <c r="N41" s="4"/>
      <c r="O41" s="5"/>
      <c r="P41" s="22"/>
      <c r="R41" s="1">
        <f t="shared" si="0"/>
        <v>0</v>
      </c>
      <c r="S41" s="1">
        <f t="shared" si="1"/>
        <v>0</v>
      </c>
      <c r="T41" s="1">
        <f t="shared" si="2"/>
        <v>0</v>
      </c>
      <c r="U41" s="1">
        <f t="shared" si="3"/>
        <v>0</v>
      </c>
      <c r="X41" s="59" t="s">
        <v>162</v>
      </c>
    </row>
    <row r="42" spans="1:24">
      <c r="A42" s="22"/>
      <c r="B42" s="8"/>
      <c r="C42" s="4"/>
      <c r="D42" s="4"/>
      <c r="E42" s="4"/>
      <c r="F42" s="4"/>
      <c r="G42" s="5"/>
      <c r="H42" s="61"/>
      <c r="I42" s="61"/>
      <c r="J42" s="8"/>
      <c r="K42" s="4"/>
      <c r="L42" s="4"/>
      <c r="M42" s="4"/>
      <c r="N42" s="4"/>
      <c r="O42" s="5"/>
      <c r="P42" s="22"/>
      <c r="R42" s="1">
        <f t="shared" si="0"/>
        <v>0</v>
      </c>
      <c r="S42" s="1">
        <f t="shared" si="1"/>
        <v>0</v>
      </c>
      <c r="T42" s="1">
        <f t="shared" si="2"/>
        <v>0</v>
      </c>
      <c r="U42" s="1">
        <f t="shared" si="3"/>
        <v>0</v>
      </c>
      <c r="X42" s="59" t="s">
        <v>163</v>
      </c>
    </row>
    <row r="43" spans="1:24">
      <c r="A43" s="22"/>
      <c r="B43" s="8"/>
      <c r="C43" s="4"/>
      <c r="D43" s="4"/>
      <c r="E43" s="4"/>
      <c r="F43" s="4"/>
      <c r="G43" s="5"/>
      <c r="H43" s="61"/>
      <c r="I43" s="61"/>
      <c r="J43" s="8"/>
      <c r="K43" s="4"/>
      <c r="L43" s="4"/>
      <c r="M43" s="4"/>
      <c r="N43" s="4"/>
      <c r="O43" s="5"/>
      <c r="P43" s="22"/>
      <c r="R43" s="1">
        <f t="shared" si="0"/>
        <v>0</v>
      </c>
      <c r="S43" s="1">
        <f t="shared" si="1"/>
        <v>0</v>
      </c>
      <c r="T43" s="1">
        <f t="shared" si="2"/>
        <v>0</v>
      </c>
      <c r="U43" s="1">
        <f t="shared" si="3"/>
        <v>0</v>
      </c>
      <c r="X43" s="59" t="s">
        <v>164</v>
      </c>
    </row>
    <row r="44" spans="1:24">
      <c r="A44" s="22"/>
      <c r="B44" s="8"/>
      <c r="C44" s="4"/>
      <c r="D44" s="4"/>
      <c r="E44" s="4"/>
      <c r="F44" s="4"/>
      <c r="G44" s="5"/>
      <c r="H44" s="61"/>
      <c r="I44" s="61"/>
      <c r="J44" s="8"/>
      <c r="K44" s="4"/>
      <c r="L44" s="4"/>
      <c r="M44" s="4"/>
      <c r="N44" s="4"/>
      <c r="O44" s="5"/>
      <c r="P44" s="22"/>
      <c r="R44" s="1">
        <f t="shared" si="0"/>
        <v>0</v>
      </c>
      <c r="S44" s="1">
        <f t="shared" si="1"/>
        <v>0</v>
      </c>
      <c r="T44" s="1">
        <f t="shared" si="2"/>
        <v>0</v>
      </c>
      <c r="U44" s="1">
        <f t="shared" si="3"/>
        <v>0</v>
      </c>
      <c r="X44" s="59" t="s">
        <v>165</v>
      </c>
    </row>
    <row r="45" spans="1:24">
      <c r="A45" s="22"/>
      <c r="B45" s="8"/>
      <c r="C45" s="4"/>
      <c r="D45" s="4"/>
      <c r="E45" s="4"/>
      <c r="F45" s="4"/>
      <c r="G45" s="5"/>
      <c r="H45" s="61"/>
      <c r="I45" s="61"/>
      <c r="J45" s="8"/>
      <c r="K45" s="4"/>
      <c r="L45" s="4"/>
      <c r="M45" s="4"/>
      <c r="N45" s="4"/>
      <c r="O45" s="5"/>
      <c r="P45" s="22"/>
      <c r="R45" s="1">
        <f t="shared" si="0"/>
        <v>0</v>
      </c>
      <c r="S45" s="1">
        <f t="shared" si="1"/>
        <v>0</v>
      </c>
      <c r="T45" s="1">
        <f t="shared" si="2"/>
        <v>0</v>
      </c>
      <c r="U45" s="1">
        <f t="shared" si="3"/>
        <v>0</v>
      </c>
      <c r="X45" s="59" t="s">
        <v>166</v>
      </c>
    </row>
    <row r="46" spans="1:24">
      <c r="A46" s="22"/>
      <c r="B46" s="8"/>
      <c r="C46" s="4"/>
      <c r="D46" s="4"/>
      <c r="E46" s="4"/>
      <c r="F46" s="4"/>
      <c r="G46" s="5"/>
      <c r="H46" s="61"/>
      <c r="I46" s="61"/>
      <c r="J46" s="8"/>
      <c r="K46" s="4"/>
      <c r="L46" s="4"/>
      <c r="M46" s="4"/>
      <c r="N46" s="4"/>
      <c r="O46" s="5"/>
      <c r="P46" s="22"/>
      <c r="R46" s="1">
        <f t="shared" si="0"/>
        <v>0</v>
      </c>
      <c r="S46" s="1">
        <f t="shared" si="1"/>
        <v>0</v>
      </c>
      <c r="T46" s="1">
        <f t="shared" si="2"/>
        <v>0</v>
      </c>
      <c r="U46" s="1">
        <f t="shared" si="3"/>
        <v>0</v>
      </c>
      <c r="X46" s="59" t="s">
        <v>167</v>
      </c>
    </row>
    <row r="47" spans="1:24">
      <c r="A47" s="22"/>
      <c r="B47" s="8"/>
      <c r="C47" s="4"/>
      <c r="D47" s="4"/>
      <c r="E47" s="4"/>
      <c r="F47" s="4"/>
      <c r="G47" s="5"/>
      <c r="H47" s="61"/>
      <c r="I47" s="61"/>
      <c r="J47" s="8"/>
      <c r="K47" s="4"/>
      <c r="L47" s="4"/>
      <c r="M47" s="4"/>
      <c r="N47" s="4"/>
      <c r="O47" s="5"/>
      <c r="P47" s="22"/>
      <c r="R47" s="1">
        <f t="shared" si="0"/>
        <v>0</v>
      </c>
      <c r="S47" s="1">
        <f t="shared" si="1"/>
        <v>0</v>
      </c>
      <c r="T47" s="1">
        <f t="shared" si="2"/>
        <v>0</v>
      </c>
      <c r="U47" s="1">
        <f t="shared" si="3"/>
        <v>0</v>
      </c>
      <c r="X47" s="59" t="s">
        <v>168</v>
      </c>
    </row>
    <row r="48" spans="1:24">
      <c r="A48" s="22"/>
      <c r="B48" s="8"/>
      <c r="C48" s="4"/>
      <c r="D48" s="4"/>
      <c r="E48" s="4"/>
      <c r="F48" s="4"/>
      <c r="G48" s="5"/>
      <c r="H48" s="61"/>
      <c r="I48" s="61"/>
      <c r="J48" s="8"/>
      <c r="K48" s="4"/>
      <c r="L48" s="4"/>
      <c r="M48" s="4"/>
      <c r="N48" s="4"/>
      <c r="O48" s="5"/>
      <c r="P48" s="22"/>
      <c r="R48" s="1">
        <f t="shared" si="0"/>
        <v>0</v>
      </c>
      <c r="S48" s="1">
        <f t="shared" si="1"/>
        <v>0</v>
      </c>
      <c r="T48" s="1">
        <f t="shared" si="2"/>
        <v>0</v>
      </c>
      <c r="U48" s="1">
        <f t="shared" si="3"/>
        <v>0</v>
      </c>
      <c r="X48" s="59" t="s">
        <v>169</v>
      </c>
    </row>
    <row r="49" spans="1:24">
      <c r="A49" s="22"/>
      <c r="B49" s="8"/>
      <c r="C49" s="4"/>
      <c r="D49" s="4"/>
      <c r="E49" s="4"/>
      <c r="F49" s="4"/>
      <c r="G49" s="5"/>
      <c r="H49" s="61"/>
      <c r="I49" s="61"/>
      <c r="J49" s="8"/>
      <c r="K49" s="4"/>
      <c r="L49" s="4"/>
      <c r="M49" s="4"/>
      <c r="N49" s="4"/>
      <c r="O49" s="5"/>
      <c r="P49" s="22"/>
      <c r="R49" s="1">
        <f t="shared" si="0"/>
        <v>0</v>
      </c>
      <c r="S49" s="1">
        <f t="shared" si="1"/>
        <v>0</v>
      </c>
      <c r="T49" s="1">
        <f t="shared" si="2"/>
        <v>0</v>
      </c>
      <c r="U49" s="1">
        <f t="shared" si="3"/>
        <v>0</v>
      </c>
      <c r="X49" s="59" t="s">
        <v>170</v>
      </c>
    </row>
    <row r="50" spans="1:24">
      <c r="A50" s="22"/>
      <c r="B50" s="8"/>
      <c r="C50" s="4"/>
      <c r="D50" s="4"/>
      <c r="E50" s="4"/>
      <c r="F50" s="4"/>
      <c r="G50" s="5"/>
      <c r="H50" s="61"/>
      <c r="I50" s="61"/>
      <c r="J50" s="8"/>
      <c r="K50" s="4"/>
      <c r="L50" s="4"/>
      <c r="M50" s="4"/>
      <c r="N50" s="4"/>
      <c r="O50" s="5"/>
      <c r="P50" s="22"/>
      <c r="R50" s="1">
        <f t="shared" si="0"/>
        <v>0</v>
      </c>
      <c r="S50" s="1">
        <f t="shared" si="1"/>
        <v>0</v>
      </c>
      <c r="T50" s="1">
        <f t="shared" si="2"/>
        <v>0</v>
      </c>
      <c r="U50" s="1">
        <f t="shared" si="3"/>
        <v>0</v>
      </c>
      <c r="X50" s="59" t="s">
        <v>171</v>
      </c>
    </row>
    <row r="51" spans="1:24">
      <c r="A51" s="22"/>
      <c r="B51" s="8"/>
      <c r="C51" s="4"/>
      <c r="D51" s="4"/>
      <c r="E51" s="4"/>
      <c r="F51" s="4"/>
      <c r="G51" s="5"/>
      <c r="H51" s="61"/>
      <c r="I51" s="61"/>
      <c r="J51" s="8"/>
      <c r="K51" s="4"/>
      <c r="L51" s="4"/>
      <c r="M51" s="4"/>
      <c r="N51" s="4"/>
      <c r="O51" s="5"/>
      <c r="P51" s="22"/>
      <c r="R51" s="1">
        <f t="shared" si="0"/>
        <v>0</v>
      </c>
      <c r="S51" s="1">
        <f t="shared" si="1"/>
        <v>0</v>
      </c>
      <c r="T51" s="1">
        <f t="shared" si="2"/>
        <v>0</v>
      </c>
      <c r="U51" s="1">
        <f t="shared" si="3"/>
        <v>0</v>
      </c>
      <c r="X51" s="59" t="s">
        <v>172</v>
      </c>
    </row>
    <row r="52" spans="1:24">
      <c r="A52" s="22"/>
      <c r="B52" s="8"/>
      <c r="C52" s="4"/>
      <c r="D52" s="4"/>
      <c r="E52" s="4"/>
      <c r="F52" s="4"/>
      <c r="G52" s="5"/>
      <c r="H52" s="61"/>
      <c r="I52" s="61"/>
      <c r="J52" s="8"/>
      <c r="K52" s="4"/>
      <c r="L52" s="4"/>
      <c r="M52" s="4"/>
      <c r="N52" s="4"/>
      <c r="O52" s="5"/>
      <c r="P52" s="22"/>
      <c r="R52" s="1">
        <f t="shared" si="0"/>
        <v>0</v>
      </c>
      <c r="S52" s="1">
        <f t="shared" si="1"/>
        <v>0</v>
      </c>
      <c r="T52" s="1">
        <f t="shared" si="2"/>
        <v>0</v>
      </c>
      <c r="U52" s="1">
        <f t="shared" si="3"/>
        <v>0</v>
      </c>
      <c r="X52" s="59" t="s">
        <v>173</v>
      </c>
    </row>
    <row r="53" spans="1:24">
      <c r="A53" s="22"/>
      <c r="B53" s="8"/>
      <c r="C53" s="4"/>
      <c r="D53" s="4"/>
      <c r="E53" s="4"/>
      <c r="F53" s="4"/>
      <c r="G53" s="5"/>
      <c r="H53" s="61"/>
      <c r="I53" s="61"/>
      <c r="J53" s="8"/>
      <c r="K53" s="4"/>
      <c r="L53" s="4"/>
      <c r="M53" s="4"/>
      <c r="N53" s="4"/>
      <c r="O53" s="5"/>
      <c r="P53" s="22"/>
      <c r="R53" s="1">
        <f t="shared" si="0"/>
        <v>0</v>
      </c>
      <c r="S53" s="1">
        <f t="shared" si="1"/>
        <v>0</v>
      </c>
      <c r="T53" s="1">
        <f t="shared" si="2"/>
        <v>0</v>
      </c>
      <c r="U53" s="1">
        <f t="shared" si="3"/>
        <v>0</v>
      </c>
      <c r="X53" s="59" t="s">
        <v>174</v>
      </c>
    </row>
    <row r="54" spans="1:24">
      <c r="A54" s="22"/>
      <c r="B54" s="8"/>
      <c r="C54" s="4"/>
      <c r="D54" s="4"/>
      <c r="E54" s="4"/>
      <c r="F54" s="4"/>
      <c r="G54" s="5"/>
      <c r="H54" s="61"/>
      <c r="I54" s="61"/>
      <c r="J54" s="8"/>
      <c r="K54" s="4"/>
      <c r="L54" s="4"/>
      <c r="M54" s="4"/>
      <c r="N54" s="4"/>
      <c r="O54" s="5"/>
      <c r="P54" s="22"/>
      <c r="R54" s="1">
        <f t="shared" si="0"/>
        <v>0</v>
      </c>
      <c r="S54" s="1">
        <f t="shared" si="1"/>
        <v>0</v>
      </c>
      <c r="T54" s="1">
        <f t="shared" si="2"/>
        <v>0</v>
      </c>
      <c r="U54" s="1">
        <f t="shared" si="3"/>
        <v>0</v>
      </c>
      <c r="X54" s="59" t="s">
        <v>175</v>
      </c>
    </row>
    <row r="55" spans="1:24">
      <c r="A55" s="22"/>
      <c r="B55" s="8"/>
      <c r="C55" s="4"/>
      <c r="D55" s="4"/>
      <c r="E55" s="4"/>
      <c r="F55" s="4"/>
      <c r="G55" s="5"/>
      <c r="H55" s="61"/>
      <c r="I55" s="61"/>
      <c r="J55" s="8"/>
      <c r="K55" s="4"/>
      <c r="L55" s="4"/>
      <c r="M55" s="4"/>
      <c r="N55" s="4"/>
      <c r="O55" s="5"/>
      <c r="P55" s="22"/>
      <c r="R55" s="1">
        <f t="shared" si="0"/>
        <v>0</v>
      </c>
      <c r="S55" s="1">
        <f t="shared" si="1"/>
        <v>0</v>
      </c>
      <c r="T55" s="1">
        <f t="shared" si="2"/>
        <v>0</v>
      </c>
      <c r="U55" s="1">
        <f t="shared" si="3"/>
        <v>0</v>
      </c>
      <c r="X55" s="59" t="s">
        <v>176</v>
      </c>
    </row>
    <row r="56" spans="1:24">
      <c r="A56" s="22"/>
      <c r="B56" s="8"/>
      <c r="C56" s="4"/>
      <c r="D56" s="4"/>
      <c r="E56" s="4"/>
      <c r="F56" s="4"/>
      <c r="G56" s="5"/>
      <c r="H56" s="61"/>
      <c r="I56" s="61"/>
      <c r="J56" s="8"/>
      <c r="K56" s="4"/>
      <c r="L56" s="4"/>
      <c r="M56" s="4"/>
      <c r="N56" s="4"/>
      <c r="O56" s="5"/>
      <c r="P56" s="22"/>
      <c r="R56" s="1">
        <f t="shared" si="0"/>
        <v>0</v>
      </c>
      <c r="S56" s="1">
        <f t="shared" si="1"/>
        <v>0</v>
      </c>
      <c r="T56" s="1">
        <f t="shared" si="2"/>
        <v>0</v>
      </c>
      <c r="U56" s="1">
        <f t="shared" si="3"/>
        <v>0</v>
      </c>
      <c r="X56" s="59" t="s">
        <v>177</v>
      </c>
    </row>
    <row r="57" spans="1:24">
      <c r="A57" s="22"/>
      <c r="B57" s="8"/>
      <c r="C57" s="4"/>
      <c r="D57" s="4"/>
      <c r="E57" s="4"/>
      <c r="F57" s="4"/>
      <c r="G57" s="5"/>
      <c r="H57" s="61"/>
      <c r="I57" s="61"/>
      <c r="J57" s="8"/>
      <c r="K57" s="4"/>
      <c r="L57" s="4"/>
      <c r="M57" s="4"/>
      <c r="N57" s="4"/>
      <c r="O57" s="5"/>
      <c r="P57" s="22"/>
      <c r="R57" s="1">
        <f t="shared" si="0"/>
        <v>0</v>
      </c>
      <c r="S57" s="1">
        <f t="shared" si="1"/>
        <v>0</v>
      </c>
      <c r="T57" s="1">
        <f t="shared" si="2"/>
        <v>0</v>
      </c>
      <c r="U57" s="1">
        <f t="shared" si="3"/>
        <v>0</v>
      </c>
      <c r="X57" s="59" t="s">
        <v>178</v>
      </c>
    </row>
    <row r="58" spans="1:24">
      <c r="A58" s="22"/>
      <c r="B58" s="8"/>
      <c r="C58" s="4"/>
      <c r="D58" s="4"/>
      <c r="E58" s="4"/>
      <c r="F58" s="4"/>
      <c r="G58" s="5"/>
      <c r="H58" s="61"/>
      <c r="I58" s="61"/>
      <c r="J58" s="8"/>
      <c r="K58" s="4"/>
      <c r="L58" s="4"/>
      <c r="M58" s="4"/>
      <c r="N58" s="4"/>
      <c r="O58" s="5"/>
      <c r="P58" s="22"/>
      <c r="R58" s="1">
        <f t="shared" si="0"/>
        <v>0</v>
      </c>
      <c r="S58" s="1">
        <f t="shared" si="1"/>
        <v>0</v>
      </c>
      <c r="T58" s="1">
        <f t="shared" si="2"/>
        <v>0</v>
      </c>
      <c r="U58" s="1">
        <f t="shared" si="3"/>
        <v>0</v>
      </c>
      <c r="X58" s="59" t="s">
        <v>179</v>
      </c>
    </row>
    <row r="59" spans="1:24">
      <c r="A59" s="22"/>
      <c r="B59" s="8"/>
      <c r="C59" s="4"/>
      <c r="D59" s="4"/>
      <c r="E59" s="4"/>
      <c r="F59" s="4"/>
      <c r="G59" s="5"/>
      <c r="H59" s="61"/>
      <c r="I59" s="61"/>
      <c r="J59" s="8"/>
      <c r="K59" s="4"/>
      <c r="L59" s="4"/>
      <c r="M59" s="4"/>
      <c r="N59" s="4"/>
      <c r="O59" s="5"/>
      <c r="P59" s="22"/>
      <c r="R59" s="1">
        <f t="shared" si="0"/>
        <v>0</v>
      </c>
      <c r="S59" s="1">
        <f t="shared" si="1"/>
        <v>0</v>
      </c>
      <c r="T59" s="1">
        <f t="shared" si="2"/>
        <v>0</v>
      </c>
      <c r="U59" s="1">
        <f t="shared" si="3"/>
        <v>0</v>
      </c>
      <c r="X59" s="59" t="s">
        <v>180</v>
      </c>
    </row>
    <row r="60" spans="1:24">
      <c r="A60" s="22"/>
      <c r="B60" s="8"/>
      <c r="C60" s="4"/>
      <c r="D60" s="4"/>
      <c r="E60" s="4"/>
      <c r="F60" s="4"/>
      <c r="G60" s="5"/>
      <c r="H60" s="61"/>
      <c r="I60" s="61"/>
      <c r="J60" s="8"/>
      <c r="K60" s="4"/>
      <c r="L60" s="4"/>
      <c r="M60" s="4"/>
      <c r="N60" s="4"/>
      <c r="O60" s="5"/>
      <c r="P60" s="22"/>
      <c r="R60" s="1">
        <f t="shared" si="0"/>
        <v>0</v>
      </c>
      <c r="S60" s="1">
        <f t="shared" si="1"/>
        <v>0</v>
      </c>
      <c r="T60" s="1">
        <f t="shared" si="2"/>
        <v>0</v>
      </c>
      <c r="U60" s="1">
        <f t="shared" si="3"/>
        <v>0</v>
      </c>
      <c r="X60" s="59" t="s">
        <v>181</v>
      </c>
    </row>
    <row r="61" spans="1:24">
      <c r="A61" s="22"/>
      <c r="B61" s="8"/>
      <c r="C61" s="4"/>
      <c r="D61" s="4"/>
      <c r="E61" s="4"/>
      <c r="F61" s="4"/>
      <c r="G61" s="5"/>
      <c r="H61" s="61"/>
      <c r="I61" s="61"/>
      <c r="J61" s="8"/>
      <c r="K61" s="4"/>
      <c r="L61" s="4"/>
      <c r="M61" s="4"/>
      <c r="N61" s="4"/>
      <c r="O61" s="5"/>
      <c r="P61" s="22"/>
      <c r="R61" s="1">
        <f t="shared" si="0"/>
        <v>0</v>
      </c>
      <c r="S61" s="1">
        <f t="shared" si="1"/>
        <v>0</v>
      </c>
      <c r="T61" s="1">
        <f t="shared" si="2"/>
        <v>0</v>
      </c>
      <c r="U61" s="1">
        <f t="shared" si="3"/>
        <v>0</v>
      </c>
      <c r="X61" s="59" t="s">
        <v>182</v>
      </c>
    </row>
    <row r="62" spans="1:24">
      <c r="A62" s="22"/>
      <c r="B62" s="8"/>
      <c r="C62" s="4"/>
      <c r="D62" s="4"/>
      <c r="E62" s="4"/>
      <c r="F62" s="4"/>
      <c r="G62" s="5"/>
      <c r="H62" s="61"/>
      <c r="I62" s="61"/>
      <c r="J62" s="8"/>
      <c r="K62" s="4"/>
      <c r="L62" s="4"/>
      <c r="M62" s="4"/>
      <c r="N62" s="4"/>
      <c r="O62" s="5"/>
      <c r="P62" s="22"/>
      <c r="R62" s="1">
        <f t="shared" si="0"/>
        <v>0</v>
      </c>
      <c r="S62" s="1">
        <f t="shared" si="1"/>
        <v>0</v>
      </c>
      <c r="T62" s="1">
        <f t="shared" si="2"/>
        <v>0</v>
      </c>
      <c r="U62" s="1">
        <f t="shared" si="3"/>
        <v>0</v>
      </c>
      <c r="X62" s="59" t="s">
        <v>183</v>
      </c>
    </row>
    <row r="63" spans="1:24">
      <c r="A63" s="22"/>
      <c r="B63" s="8"/>
      <c r="C63" s="4"/>
      <c r="D63" s="4"/>
      <c r="E63" s="4"/>
      <c r="F63" s="4"/>
      <c r="G63" s="5"/>
      <c r="H63" s="61"/>
      <c r="I63" s="61"/>
      <c r="J63" s="8"/>
      <c r="K63" s="4"/>
      <c r="L63" s="4"/>
      <c r="M63" s="4"/>
      <c r="N63" s="4"/>
      <c r="O63" s="5"/>
      <c r="P63" s="22"/>
      <c r="R63" s="1">
        <f t="shared" si="0"/>
        <v>0</v>
      </c>
      <c r="S63" s="1">
        <f t="shared" si="1"/>
        <v>0</v>
      </c>
      <c r="T63" s="1">
        <f t="shared" si="2"/>
        <v>0</v>
      </c>
      <c r="U63" s="1">
        <f t="shared" si="3"/>
        <v>0</v>
      </c>
      <c r="X63" s="59" t="s">
        <v>184</v>
      </c>
    </row>
    <row r="64" spans="1:24">
      <c r="A64" s="22"/>
      <c r="B64" s="8"/>
      <c r="C64" s="4"/>
      <c r="D64" s="4"/>
      <c r="E64" s="4"/>
      <c r="F64" s="4"/>
      <c r="G64" s="5"/>
      <c r="H64" s="61"/>
      <c r="I64" s="61"/>
      <c r="J64" s="8"/>
      <c r="K64" s="4"/>
      <c r="L64" s="4"/>
      <c r="M64" s="4"/>
      <c r="N64" s="4"/>
      <c r="O64" s="5"/>
      <c r="P64" s="22"/>
      <c r="R64" s="1">
        <f t="shared" si="0"/>
        <v>0</v>
      </c>
      <c r="S64" s="1">
        <f t="shared" si="1"/>
        <v>0</v>
      </c>
      <c r="T64" s="1">
        <f t="shared" si="2"/>
        <v>0</v>
      </c>
      <c r="U64" s="1">
        <f t="shared" si="3"/>
        <v>0</v>
      </c>
      <c r="X64" s="59" t="s">
        <v>185</v>
      </c>
    </row>
    <row r="65" spans="1:24">
      <c r="A65" s="22"/>
      <c r="B65" s="8"/>
      <c r="C65" s="4"/>
      <c r="D65" s="4"/>
      <c r="E65" s="4"/>
      <c r="F65" s="4"/>
      <c r="G65" s="5"/>
      <c r="H65" s="61"/>
      <c r="I65" s="61"/>
      <c r="J65" s="8"/>
      <c r="K65" s="4"/>
      <c r="L65" s="4"/>
      <c r="M65" s="4"/>
      <c r="N65" s="4"/>
      <c r="O65" s="5"/>
      <c r="P65" s="22"/>
      <c r="R65" s="1">
        <f t="shared" si="0"/>
        <v>0</v>
      </c>
      <c r="S65" s="1">
        <f t="shared" si="1"/>
        <v>0</v>
      </c>
      <c r="T65" s="1">
        <f t="shared" si="2"/>
        <v>0</v>
      </c>
      <c r="U65" s="1">
        <f t="shared" si="3"/>
        <v>0</v>
      </c>
      <c r="X65" s="59" t="s">
        <v>186</v>
      </c>
    </row>
    <row r="66" spans="1:24">
      <c r="A66" s="22"/>
      <c r="B66" s="8"/>
      <c r="C66" s="4"/>
      <c r="D66" s="4"/>
      <c r="E66" s="4"/>
      <c r="F66" s="4"/>
      <c r="G66" s="5"/>
      <c r="H66" s="61"/>
      <c r="I66" s="61"/>
      <c r="J66" s="8"/>
      <c r="K66" s="4"/>
      <c r="L66" s="4"/>
      <c r="M66" s="4"/>
      <c r="N66" s="4"/>
      <c r="O66" s="5"/>
      <c r="P66" s="22"/>
      <c r="R66" s="1">
        <f t="shared" si="0"/>
        <v>0</v>
      </c>
      <c r="S66" s="1">
        <f t="shared" si="1"/>
        <v>0</v>
      </c>
      <c r="T66" s="1">
        <f t="shared" si="2"/>
        <v>0</v>
      </c>
      <c r="U66" s="1">
        <f t="shared" si="3"/>
        <v>0</v>
      </c>
      <c r="X66" s="59" t="s">
        <v>187</v>
      </c>
    </row>
    <row r="67" spans="1:24">
      <c r="A67" s="22"/>
      <c r="B67" s="8"/>
      <c r="C67" s="4"/>
      <c r="D67" s="4"/>
      <c r="E67" s="4"/>
      <c r="F67" s="4"/>
      <c r="G67" s="5"/>
      <c r="H67" s="61"/>
      <c r="I67" s="61"/>
      <c r="J67" s="8"/>
      <c r="K67" s="4"/>
      <c r="L67" s="4"/>
      <c r="M67" s="4"/>
      <c r="N67" s="4"/>
      <c r="O67" s="5"/>
      <c r="P67" s="22"/>
      <c r="R67" s="1">
        <f t="shared" si="0"/>
        <v>0</v>
      </c>
      <c r="S67" s="1">
        <f t="shared" si="1"/>
        <v>0</v>
      </c>
      <c r="T67" s="1">
        <f t="shared" si="2"/>
        <v>0</v>
      </c>
      <c r="U67" s="1">
        <f t="shared" si="3"/>
        <v>0</v>
      </c>
      <c r="X67" s="59" t="s">
        <v>188</v>
      </c>
    </row>
    <row r="68" spans="1:24">
      <c r="A68" s="22"/>
      <c r="B68" s="8"/>
      <c r="C68" s="4"/>
      <c r="D68" s="4"/>
      <c r="E68" s="4"/>
      <c r="F68" s="4"/>
      <c r="G68" s="5"/>
      <c r="H68" s="61"/>
      <c r="I68" s="61"/>
      <c r="J68" s="8"/>
      <c r="K68" s="4"/>
      <c r="L68" s="4"/>
      <c r="M68" s="4"/>
      <c r="N68" s="4"/>
      <c r="O68" s="5"/>
      <c r="P68" s="22"/>
      <c r="R68" s="1">
        <f t="shared" si="0"/>
        <v>0</v>
      </c>
      <c r="S68" s="1">
        <f t="shared" si="1"/>
        <v>0</v>
      </c>
      <c r="T68" s="1">
        <f t="shared" si="2"/>
        <v>0</v>
      </c>
      <c r="U68" s="1">
        <f t="shared" si="3"/>
        <v>0</v>
      </c>
      <c r="X68" s="59" t="s">
        <v>189</v>
      </c>
    </row>
    <row r="69" spans="1:24">
      <c r="A69" s="22"/>
      <c r="B69" s="8"/>
      <c r="C69" s="4"/>
      <c r="D69" s="4"/>
      <c r="E69" s="4"/>
      <c r="F69" s="4"/>
      <c r="G69" s="5"/>
      <c r="H69" s="61"/>
      <c r="I69" s="61"/>
      <c r="J69" s="8"/>
      <c r="K69" s="4"/>
      <c r="L69" s="4"/>
      <c r="M69" s="4"/>
      <c r="N69" s="4"/>
      <c r="O69" s="5"/>
      <c r="P69" s="22"/>
      <c r="R69" s="1">
        <f t="shared" si="0"/>
        <v>0</v>
      </c>
      <c r="S69" s="1">
        <f t="shared" si="1"/>
        <v>0</v>
      </c>
      <c r="T69" s="1">
        <f t="shared" si="2"/>
        <v>0</v>
      </c>
      <c r="U69" s="1">
        <f t="shared" si="3"/>
        <v>0</v>
      </c>
      <c r="X69" s="59" t="s">
        <v>190</v>
      </c>
    </row>
    <row r="70" spans="1:24">
      <c r="A70" s="22"/>
      <c r="B70" s="8"/>
      <c r="C70" s="4"/>
      <c r="D70" s="4"/>
      <c r="E70" s="4"/>
      <c r="F70" s="4"/>
      <c r="G70" s="5"/>
      <c r="H70" s="61"/>
      <c r="I70" s="61"/>
      <c r="J70" s="8"/>
      <c r="K70" s="4"/>
      <c r="L70" s="4"/>
      <c r="M70" s="4"/>
      <c r="N70" s="4"/>
      <c r="O70" s="5"/>
      <c r="P70" s="22"/>
      <c r="R70" s="1">
        <f t="shared" si="0"/>
        <v>0</v>
      </c>
      <c r="S70" s="1">
        <f t="shared" si="1"/>
        <v>0</v>
      </c>
      <c r="T70" s="1">
        <f t="shared" si="2"/>
        <v>0</v>
      </c>
      <c r="U70" s="1">
        <f t="shared" si="3"/>
        <v>0</v>
      </c>
      <c r="X70" s="59" t="s">
        <v>191</v>
      </c>
    </row>
    <row r="71" spans="1:24">
      <c r="A71" s="22"/>
      <c r="B71" s="8"/>
      <c r="C71" s="4"/>
      <c r="D71" s="4"/>
      <c r="E71" s="4"/>
      <c r="F71" s="4"/>
      <c r="G71" s="5"/>
      <c r="H71" s="61"/>
      <c r="I71" s="61"/>
      <c r="J71" s="8"/>
      <c r="K71" s="4"/>
      <c r="L71" s="4"/>
      <c r="M71" s="4"/>
      <c r="N71" s="4"/>
      <c r="O71" s="5"/>
      <c r="P71" s="22"/>
      <c r="R71" s="1">
        <f t="shared" si="0"/>
        <v>0</v>
      </c>
      <c r="S71" s="1">
        <f t="shared" si="1"/>
        <v>0</v>
      </c>
      <c r="T71" s="1">
        <f t="shared" si="2"/>
        <v>0</v>
      </c>
      <c r="U71" s="1">
        <f t="shared" si="3"/>
        <v>0</v>
      </c>
      <c r="X71" s="59" t="s">
        <v>192</v>
      </c>
    </row>
    <row r="72" spans="1:24">
      <c r="A72" s="22"/>
      <c r="B72" s="8"/>
      <c r="C72" s="4"/>
      <c r="D72" s="4"/>
      <c r="E72" s="4"/>
      <c r="F72" s="4"/>
      <c r="G72" s="5"/>
      <c r="H72" s="61"/>
      <c r="I72" s="61"/>
      <c r="J72" s="8"/>
      <c r="K72" s="4"/>
      <c r="L72" s="4"/>
      <c r="M72" s="4"/>
      <c r="N72" s="4"/>
      <c r="O72" s="5"/>
      <c r="P72" s="22"/>
      <c r="R72" s="1">
        <f t="shared" si="0"/>
        <v>0</v>
      </c>
      <c r="S72" s="1">
        <f t="shared" si="1"/>
        <v>0</v>
      </c>
      <c r="T72" s="1">
        <f t="shared" si="2"/>
        <v>0</v>
      </c>
      <c r="U72" s="1">
        <f t="shared" si="3"/>
        <v>0</v>
      </c>
      <c r="X72" s="59" t="s">
        <v>193</v>
      </c>
    </row>
    <row r="73" spans="1:24">
      <c r="A73" s="22"/>
      <c r="B73" s="8"/>
      <c r="C73" s="4"/>
      <c r="D73" s="4"/>
      <c r="E73" s="4"/>
      <c r="F73" s="4"/>
      <c r="G73" s="5"/>
      <c r="H73" s="61"/>
      <c r="I73" s="61"/>
      <c r="J73" s="8"/>
      <c r="K73" s="4"/>
      <c r="L73" s="4"/>
      <c r="M73" s="4"/>
      <c r="N73" s="4"/>
      <c r="O73" s="5"/>
      <c r="P73" s="22"/>
      <c r="R73" s="1">
        <f t="shared" si="0"/>
        <v>0</v>
      </c>
      <c r="S73" s="1">
        <f t="shared" si="1"/>
        <v>0</v>
      </c>
      <c r="T73" s="1">
        <f t="shared" si="2"/>
        <v>0</v>
      </c>
      <c r="U73" s="1">
        <f t="shared" si="3"/>
        <v>0</v>
      </c>
      <c r="X73" s="59" t="s">
        <v>194</v>
      </c>
    </row>
    <row r="74" spans="1:24">
      <c r="A74" s="22"/>
      <c r="B74" s="8"/>
      <c r="C74" s="4"/>
      <c r="D74" s="4"/>
      <c r="E74" s="4"/>
      <c r="F74" s="4"/>
      <c r="G74" s="5"/>
      <c r="H74" s="61"/>
      <c r="I74" s="61"/>
      <c r="J74" s="8"/>
      <c r="K74" s="4"/>
      <c r="L74" s="4"/>
      <c r="M74" s="4"/>
      <c r="N74" s="4"/>
      <c r="O74" s="5"/>
      <c r="P74" s="22"/>
      <c r="R74" s="1">
        <f t="shared" si="0"/>
        <v>0</v>
      </c>
      <c r="S74" s="1">
        <f t="shared" si="1"/>
        <v>0</v>
      </c>
      <c r="T74" s="1">
        <f t="shared" si="2"/>
        <v>0</v>
      </c>
      <c r="U74" s="1">
        <f t="shared" si="3"/>
        <v>0</v>
      </c>
      <c r="X74" s="59" t="s">
        <v>195</v>
      </c>
    </row>
    <row r="75" spans="1:24">
      <c r="A75" s="22"/>
      <c r="B75" s="8"/>
      <c r="C75" s="4"/>
      <c r="D75" s="4"/>
      <c r="E75" s="4"/>
      <c r="F75" s="4"/>
      <c r="G75" s="5"/>
      <c r="H75" s="61"/>
      <c r="I75" s="61"/>
      <c r="J75" s="8"/>
      <c r="K75" s="4"/>
      <c r="L75" s="4"/>
      <c r="M75" s="4"/>
      <c r="N75" s="4"/>
      <c r="O75" s="5"/>
      <c r="P75" s="22"/>
      <c r="R75" s="1">
        <f t="shared" si="0"/>
        <v>0</v>
      </c>
      <c r="S75" s="1">
        <f t="shared" si="1"/>
        <v>0</v>
      </c>
      <c r="T75" s="1">
        <f t="shared" si="2"/>
        <v>0</v>
      </c>
      <c r="U75" s="1">
        <f t="shared" si="3"/>
        <v>0</v>
      </c>
      <c r="X75" s="59" t="s">
        <v>196</v>
      </c>
    </row>
    <row r="76" spans="1:24">
      <c r="A76" s="22"/>
      <c r="B76" s="8"/>
      <c r="C76" s="4"/>
      <c r="D76" s="4"/>
      <c r="E76" s="4"/>
      <c r="F76" s="4"/>
      <c r="G76" s="5"/>
      <c r="H76" s="61"/>
      <c r="I76" s="61"/>
      <c r="J76" s="8"/>
      <c r="K76" s="4"/>
      <c r="L76" s="4"/>
      <c r="M76" s="4"/>
      <c r="N76" s="4"/>
      <c r="O76" s="5"/>
      <c r="P76" s="22"/>
      <c r="R76" s="1">
        <f t="shared" si="0"/>
        <v>0</v>
      </c>
      <c r="S76" s="1">
        <f t="shared" si="1"/>
        <v>0</v>
      </c>
      <c r="T76" s="1">
        <f t="shared" si="2"/>
        <v>0</v>
      </c>
      <c r="U76" s="1">
        <f t="shared" si="3"/>
        <v>0</v>
      </c>
      <c r="X76" s="59" t="s">
        <v>197</v>
      </c>
    </row>
    <row r="77" spans="1:24">
      <c r="A77" s="22"/>
      <c r="B77" s="8"/>
      <c r="C77" s="4"/>
      <c r="D77" s="4"/>
      <c r="E77" s="4"/>
      <c r="F77" s="4"/>
      <c r="G77" s="5"/>
      <c r="H77" s="61"/>
      <c r="I77" s="61"/>
      <c r="J77" s="8"/>
      <c r="K77" s="4"/>
      <c r="L77" s="4"/>
      <c r="M77" s="4"/>
      <c r="N77" s="4"/>
      <c r="O77" s="5"/>
      <c r="P77" s="22"/>
      <c r="R77" s="1">
        <f t="shared" si="0"/>
        <v>0</v>
      </c>
      <c r="S77" s="1">
        <f t="shared" si="1"/>
        <v>0</v>
      </c>
      <c r="T77" s="1">
        <f t="shared" si="2"/>
        <v>0</v>
      </c>
      <c r="U77" s="1">
        <f t="shared" si="3"/>
        <v>0</v>
      </c>
      <c r="X77" s="59" t="s">
        <v>198</v>
      </c>
    </row>
    <row r="78" spans="1:24">
      <c r="A78" s="22"/>
      <c r="B78" s="8"/>
      <c r="C78" s="4"/>
      <c r="D78" s="4"/>
      <c r="E78" s="4"/>
      <c r="F78" s="4"/>
      <c r="G78" s="5"/>
      <c r="H78" s="61"/>
      <c r="I78" s="61"/>
      <c r="J78" s="8"/>
      <c r="K78" s="4"/>
      <c r="L78" s="4"/>
      <c r="M78" s="4"/>
      <c r="N78" s="4"/>
      <c r="O78" s="5"/>
      <c r="P78" s="22"/>
      <c r="R78" s="1">
        <f t="shared" si="0"/>
        <v>0</v>
      </c>
      <c r="S78" s="1">
        <f t="shared" si="1"/>
        <v>0</v>
      </c>
      <c r="T78" s="1">
        <f t="shared" si="2"/>
        <v>0</v>
      </c>
      <c r="U78" s="1">
        <f t="shared" si="3"/>
        <v>0</v>
      </c>
      <c r="X78" s="59" t="s">
        <v>199</v>
      </c>
    </row>
    <row r="79" spans="1:24">
      <c r="A79" s="22"/>
      <c r="B79" s="8"/>
      <c r="C79" s="4"/>
      <c r="D79" s="4"/>
      <c r="E79" s="4"/>
      <c r="F79" s="4"/>
      <c r="G79" s="5"/>
      <c r="H79" s="61"/>
      <c r="I79" s="61"/>
      <c r="J79" s="8"/>
      <c r="K79" s="4"/>
      <c r="L79" s="4"/>
      <c r="M79" s="4"/>
      <c r="N79" s="4"/>
      <c r="O79" s="5"/>
      <c r="P79" s="22"/>
      <c r="R79" s="1">
        <f t="shared" si="0"/>
        <v>0</v>
      </c>
      <c r="S79" s="1">
        <f t="shared" si="1"/>
        <v>0</v>
      </c>
      <c r="T79" s="1">
        <f t="shared" si="2"/>
        <v>0</v>
      </c>
      <c r="U79" s="1">
        <f t="shared" si="3"/>
        <v>0</v>
      </c>
      <c r="X79" s="59" t="s">
        <v>200</v>
      </c>
    </row>
    <row r="80" spans="1:24">
      <c r="A80" s="22"/>
      <c r="B80" s="8"/>
      <c r="C80" s="4"/>
      <c r="D80" s="4"/>
      <c r="E80" s="4"/>
      <c r="F80" s="4"/>
      <c r="G80" s="5"/>
      <c r="H80" s="61"/>
      <c r="I80" s="61"/>
      <c r="J80" s="8"/>
      <c r="K80" s="4"/>
      <c r="L80" s="4"/>
      <c r="M80" s="4"/>
      <c r="N80" s="4"/>
      <c r="O80" s="5"/>
      <c r="P80" s="22"/>
      <c r="R80" s="1">
        <f t="shared" si="0"/>
        <v>0</v>
      </c>
      <c r="S80" s="1">
        <f t="shared" si="1"/>
        <v>0</v>
      </c>
      <c r="T80" s="1">
        <f t="shared" si="2"/>
        <v>0</v>
      </c>
      <c r="U80" s="1">
        <f t="shared" si="3"/>
        <v>0</v>
      </c>
      <c r="X80" s="59" t="s">
        <v>201</v>
      </c>
    </row>
    <row r="81" spans="1:24">
      <c r="A81" s="22"/>
      <c r="B81" s="8"/>
      <c r="C81" s="4"/>
      <c r="D81" s="4"/>
      <c r="E81" s="4"/>
      <c r="F81" s="4"/>
      <c r="G81" s="5"/>
      <c r="H81" s="61"/>
      <c r="I81" s="61"/>
      <c r="J81" s="8"/>
      <c r="K81" s="4"/>
      <c r="L81" s="4"/>
      <c r="M81" s="4"/>
      <c r="N81" s="4"/>
      <c r="O81" s="5"/>
      <c r="P81" s="22"/>
      <c r="R81" s="1">
        <f t="shared" si="0"/>
        <v>0</v>
      </c>
      <c r="S81" s="1">
        <f t="shared" si="1"/>
        <v>0</v>
      </c>
      <c r="T81" s="1">
        <f t="shared" si="2"/>
        <v>0</v>
      </c>
      <c r="U81" s="1">
        <f t="shared" si="3"/>
        <v>0</v>
      </c>
      <c r="X81" s="59" t="s">
        <v>202</v>
      </c>
    </row>
    <row r="82" spans="1:24">
      <c r="A82" s="22"/>
      <c r="B82" s="8"/>
      <c r="C82" s="4"/>
      <c r="D82" s="4"/>
      <c r="E82" s="4"/>
      <c r="F82" s="4"/>
      <c r="G82" s="5"/>
      <c r="H82" s="61"/>
      <c r="I82" s="61"/>
      <c r="J82" s="8"/>
      <c r="K82" s="4"/>
      <c r="L82" s="4"/>
      <c r="M82" s="4"/>
      <c r="N82" s="4"/>
      <c r="O82" s="5"/>
      <c r="P82" s="22"/>
      <c r="R82" s="1">
        <f t="shared" si="0"/>
        <v>0</v>
      </c>
      <c r="S82" s="1">
        <f t="shared" si="1"/>
        <v>0</v>
      </c>
      <c r="T82" s="1">
        <f t="shared" si="2"/>
        <v>0</v>
      </c>
      <c r="U82" s="1">
        <f t="shared" si="3"/>
        <v>0</v>
      </c>
      <c r="X82" s="59" t="s">
        <v>203</v>
      </c>
    </row>
    <row r="83" spans="1:24">
      <c r="A83" s="22"/>
      <c r="B83" s="8"/>
      <c r="C83" s="4"/>
      <c r="D83" s="4"/>
      <c r="E83" s="4"/>
      <c r="F83" s="4"/>
      <c r="G83" s="5"/>
      <c r="H83" s="61"/>
      <c r="I83" s="61"/>
      <c r="J83" s="8"/>
      <c r="K83" s="4"/>
      <c r="L83" s="4"/>
      <c r="M83" s="4"/>
      <c r="N83" s="4"/>
      <c r="O83" s="5"/>
      <c r="P83" s="22"/>
      <c r="R83" s="1">
        <f t="shared" si="0"/>
        <v>0</v>
      </c>
      <c r="S83" s="1">
        <f t="shared" si="1"/>
        <v>0</v>
      </c>
      <c r="T83" s="1">
        <f t="shared" si="2"/>
        <v>0</v>
      </c>
      <c r="U83" s="1">
        <f t="shared" si="3"/>
        <v>0</v>
      </c>
      <c r="X83" s="59" t="s">
        <v>204</v>
      </c>
    </row>
    <row r="84" spans="1:24">
      <c r="A84" s="22"/>
      <c r="B84" s="8"/>
      <c r="C84" s="4"/>
      <c r="D84" s="4"/>
      <c r="E84" s="4"/>
      <c r="F84" s="4"/>
      <c r="G84" s="5"/>
      <c r="H84" s="61"/>
      <c r="I84" s="61"/>
      <c r="J84" s="8"/>
      <c r="K84" s="4"/>
      <c r="L84" s="4"/>
      <c r="M84" s="4"/>
      <c r="N84" s="4"/>
      <c r="O84" s="5"/>
      <c r="P84" s="22"/>
      <c r="R84" s="1">
        <f t="shared" si="0"/>
        <v>0</v>
      </c>
      <c r="S84" s="1">
        <f t="shared" si="1"/>
        <v>0</v>
      </c>
      <c r="T84" s="1">
        <f t="shared" si="2"/>
        <v>0</v>
      </c>
      <c r="U84" s="1">
        <f t="shared" si="3"/>
        <v>0</v>
      </c>
      <c r="X84" s="59" t="s">
        <v>205</v>
      </c>
    </row>
    <row r="85" spans="1:24">
      <c r="A85" s="22"/>
      <c r="B85" s="8"/>
      <c r="C85" s="4"/>
      <c r="D85" s="4"/>
      <c r="E85" s="4"/>
      <c r="F85" s="4"/>
      <c r="G85" s="5"/>
      <c r="H85" s="61"/>
      <c r="I85" s="61"/>
      <c r="J85" s="8"/>
      <c r="K85" s="4"/>
      <c r="L85" s="4"/>
      <c r="M85" s="4"/>
      <c r="N85" s="4"/>
      <c r="O85" s="5"/>
      <c r="P85" s="22"/>
      <c r="R85" s="1">
        <f t="shared" ref="R85:R106" si="4">LENB(B85)-LEN(B85)</f>
        <v>0</v>
      </c>
      <c r="S85" s="1">
        <f t="shared" ref="S85:S106" si="5">LENB(E85)+LENB(F85)-LEN(E85)-LEN(F85)</f>
        <v>0</v>
      </c>
      <c r="T85" s="1">
        <f t="shared" ref="T85:T106" si="6">LENB(J85)-LEN(J85)</f>
        <v>0</v>
      </c>
      <c r="U85" s="1">
        <f t="shared" ref="U85:U106" si="7">LENB(M85)+LENB(N85)-LEN(M85)-LEN(N85)</f>
        <v>0</v>
      </c>
      <c r="X85" s="59" t="s">
        <v>206</v>
      </c>
    </row>
    <row r="86" spans="1:24">
      <c r="A86" s="22"/>
      <c r="B86" s="8"/>
      <c r="C86" s="4"/>
      <c r="D86" s="4"/>
      <c r="E86" s="4"/>
      <c r="F86" s="4"/>
      <c r="G86" s="5"/>
      <c r="H86" s="61"/>
      <c r="I86" s="61"/>
      <c r="J86" s="8"/>
      <c r="K86" s="4"/>
      <c r="L86" s="4"/>
      <c r="M86" s="4"/>
      <c r="N86" s="4"/>
      <c r="O86" s="5"/>
      <c r="P86" s="22"/>
      <c r="R86" s="1">
        <f t="shared" si="4"/>
        <v>0</v>
      </c>
      <c r="S86" s="1">
        <f t="shared" si="5"/>
        <v>0</v>
      </c>
      <c r="T86" s="1">
        <f t="shared" si="6"/>
        <v>0</v>
      </c>
      <c r="U86" s="1">
        <f t="shared" si="7"/>
        <v>0</v>
      </c>
      <c r="X86" s="59" t="s">
        <v>207</v>
      </c>
    </row>
    <row r="87" spans="1:24">
      <c r="A87" s="22"/>
      <c r="B87" s="8"/>
      <c r="C87" s="4"/>
      <c r="D87" s="4"/>
      <c r="E87" s="4"/>
      <c r="F87" s="4"/>
      <c r="G87" s="5"/>
      <c r="H87" s="61"/>
      <c r="I87" s="61"/>
      <c r="J87" s="8"/>
      <c r="K87" s="4"/>
      <c r="L87" s="4"/>
      <c r="M87" s="4"/>
      <c r="N87" s="4"/>
      <c r="O87" s="5"/>
      <c r="P87" s="22"/>
      <c r="R87" s="1">
        <f t="shared" si="4"/>
        <v>0</v>
      </c>
      <c r="S87" s="1">
        <f t="shared" si="5"/>
        <v>0</v>
      </c>
      <c r="T87" s="1">
        <f t="shared" si="6"/>
        <v>0</v>
      </c>
      <c r="U87" s="1">
        <f t="shared" si="7"/>
        <v>0</v>
      </c>
      <c r="X87" s="59" t="s">
        <v>208</v>
      </c>
    </row>
    <row r="88" spans="1:24">
      <c r="A88" s="22"/>
      <c r="B88" s="8"/>
      <c r="C88" s="4"/>
      <c r="D88" s="4"/>
      <c r="E88" s="4"/>
      <c r="F88" s="4"/>
      <c r="G88" s="5"/>
      <c r="H88" s="61"/>
      <c r="I88" s="61"/>
      <c r="J88" s="8"/>
      <c r="K88" s="4"/>
      <c r="L88" s="4"/>
      <c r="M88" s="4"/>
      <c r="N88" s="4"/>
      <c r="O88" s="5"/>
      <c r="P88" s="22"/>
      <c r="R88" s="1">
        <f t="shared" si="4"/>
        <v>0</v>
      </c>
      <c r="S88" s="1">
        <f t="shared" si="5"/>
        <v>0</v>
      </c>
      <c r="T88" s="1">
        <f t="shared" si="6"/>
        <v>0</v>
      </c>
      <c r="U88" s="1">
        <f t="shared" si="7"/>
        <v>0</v>
      </c>
      <c r="X88" s="59" t="s">
        <v>209</v>
      </c>
    </row>
    <row r="89" spans="1:24">
      <c r="A89" s="22"/>
      <c r="B89" s="8"/>
      <c r="C89" s="4"/>
      <c r="D89" s="4"/>
      <c r="E89" s="4"/>
      <c r="F89" s="4"/>
      <c r="G89" s="5"/>
      <c r="H89" s="61"/>
      <c r="I89" s="61"/>
      <c r="J89" s="8"/>
      <c r="K89" s="4"/>
      <c r="L89" s="4"/>
      <c r="M89" s="4"/>
      <c r="N89" s="4"/>
      <c r="O89" s="5"/>
      <c r="P89" s="22"/>
      <c r="R89" s="1">
        <f t="shared" si="4"/>
        <v>0</v>
      </c>
      <c r="S89" s="1">
        <f t="shared" si="5"/>
        <v>0</v>
      </c>
      <c r="T89" s="1">
        <f t="shared" si="6"/>
        <v>0</v>
      </c>
      <c r="U89" s="1">
        <f t="shared" si="7"/>
        <v>0</v>
      </c>
      <c r="X89" s="59" t="s">
        <v>210</v>
      </c>
    </row>
    <row r="90" spans="1:24">
      <c r="A90" s="22"/>
      <c r="B90" s="8"/>
      <c r="C90" s="4"/>
      <c r="D90" s="4"/>
      <c r="E90" s="4"/>
      <c r="F90" s="4"/>
      <c r="G90" s="5"/>
      <c r="H90" s="61"/>
      <c r="I90" s="61"/>
      <c r="J90" s="8"/>
      <c r="K90" s="4"/>
      <c r="L90" s="4"/>
      <c r="M90" s="4"/>
      <c r="N90" s="4"/>
      <c r="O90" s="5"/>
      <c r="P90" s="22"/>
      <c r="R90" s="1">
        <f t="shared" si="4"/>
        <v>0</v>
      </c>
      <c r="S90" s="1">
        <f t="shared" si="5"/>
        <v>0</v>
      </c>
      <c r="T90" s="1">
        <f t="shared" si="6"/>
        <v>0</v>
      </c>
      <c r="U90" s="1">
        <f t="shared" si="7"/>
        <v>0</v>
      </c>
      <c r="X90" s="59" t="s">
        <v>211</v>
      </c>
    </row>
    <row r="91" spans="1:24">
      <c r="A91" s="22"/>
      <c r="B91" s="8"/>
      <c r="C91" s="4"/>
      <c r="D91" s="4"/>
      <c r="E91" s="4"/>
      <c r="F91" s="4"/>
      <c r="G91" s="5"/>
      <c r="H91" s="61"/>
      <c r="I91" s="61"/>
      <c r="J91" s="8"/>
      <c r="K91" s="4"/>
      <c r="L91" s="4"/>
      <c r="M91" s="4"/>
      <c r="N91" s="4"/>
      <c r="O91" s="5"/>
      <c r="P91" s="22"/>
      <c r="R91" s="1">
        <f t="shared" si="4"/>
        <v>0</v>
      </c>
      <c r="S91" s="1">
        <f t="shared" si="5"/>
        <v>0</v>
      </c>
      <c r="T91" s="1">
        <f t="shared" si="6"/>
        <v>0</v>
      </c>
      <c r="U91" s="1">
        <f t="shared" si="7"/>
        <v>0</v>
      </c>
      <c r="X91" s="59" t="s">
        <v>212</v>
      </c>
    </row>
    <row r="92" spans="1:24">
      <c r="A92" s="22"/>
      <c r="B92" s="8"/>
      <c r="C92" s="4"/>
      <c r="D92" s="4"/>
      <c r="E92" s="4"/>
      <c r="F92" s="4"/>
      <c r="G92" s="5"/>
      <c r="H92" s="61"/>
      <c r="I92" s="61"/>
      <c r="J92" s="8"/>
      <c r="K92" s="4"/>
      <c r="L92" s="4"/>
      <c r="M92" s="4"/>
      <c r="N92" s="4"/>
      <c r="O92" s="5"/>
      <c r="P92" s="22"/>
      <c r="R92" s="1">
        <f t="shared" si="4"/>
        <v>0</v>
      </c>
      <c r="S92" s="1">
        <f t="shared" si="5"/>
        <v>0</v>
      </c>
      <c r="T92" s="1">
        <f t="shared" si="6"/>
        <v>0</v>
      </c>
      <c r="U92" s="1">
        <f t="shared" si="7"/>
        <v>0</v>
      </c>
      <c r="X92" s="59" t="s">
        <v>213</v>
      </c>
    </row>
    <row r="93" spans="1:24">
      <c r="A93" s="22"/>
      <c r="B93" s="8"/>
      <c r="C93" s="4"/>
      <c r="D93" s="4"/>
      <c r="E93" s="4"/>
      <c r="F93" s="4"/>
      <c r="G93" s="5"/>
      <c r="H93" s="61"/>
      <c r="I93" s="61"/>
      <c r="J93" s="8"/>
      <c r="K93" s="4"/>
      <c r="L93" s="4"/>
      <c r="M93" s="4"/>
      <c r="N93" s="4"/>
      <c r="O93" s="5"/>
      <c r="P93" s="22"/>
      <c r="R93" s="1">
        <f t="shared" si="4"/>
        <v>0</v>
      </c>
      <c r="S93" s="1">
        <f t="shared" si="5"/>
        <v>0</v>
      </c>
      <c r="T93" s="1">
        <f t="shared" si="6"/>
        <v>0</v>
      </c>
      <c r="U93" s="1">
        <f t="shared" si="7"/>
        <v>0</v>
      </c>
      <c r="X93" s="59" t="s">
        <v>214</v>
      </c>
    </row>
    <row r="94" spans="1:24">
      <c r="A94" s="22"/>
      <c r="B94" s="8"/>
      <c r="C94" s="4"/>
      <c r="D94" s="4"/>
      <c r="E94" s="4"/>
      <c r="F94" s="4"/>
      <c r="G94" s="5"/>
      <c r="H94" s="61"/>
      <c r="I94" s="61"/>
      <c r="J94" s="8"/>
      <c r="K94" s="4"/>
      <c r="L94" s="4"/>
      <c r="M94" s="4"/>
      <c r="N94" s="4"/>
      <c r="O94" s="5"/>
      <c r="P94" s="22"/>
      <c r="R94" s="1">
        <f t="shared" si="4"/>
        <v>0</v>
      </c>
      <c r="S94" s="1">
        <f t="shared" si="5"/>
        <v>0</v>
      </c>
      <c r="T94" s="1">
        <f t="shared" si="6"/>
        <v>0</v>
      </c>
      <c r="U94" s="1">
        <f t="shared" si="7"/>
        <v>0</v>
      </c>
      <c r="X94" s="59" t="s">
        <v>215</v>
      </c>
    </row>
    <row r="95" spans="1:24">
      <c r="A95" s="22"/>
      <c r="B95" s="8"/>
      <c r="C95" s="4"/>
      <c r="D95" s="4"/>
      <c r="E95" s="4"/>
      <c r="F95" s="4"/>
      <c r="G95" s="5"/>
      <c r="H95" s="61"/>
      <c r="I95" s="61"/>
      <c r="J95" s="8"/>
      <c r="K95" s="4"/>
      <c r="L95" s="4"/>
      <c r="M95" s="4"/>
      <c r="N95" s="4"/>
      <c r="O95" s="5"/>
      <c r="P95" s="22"/>
      <c r="R95" s="1">
        <f t="shared" si="4"/>
        <v>0</v>
      </c>
      <c r="S95" s="1">
        <f t="shared" si="5"/>
        <v>0</v>
      </c>
      <c r="T95" s="1">
        <f t="shared" si="6"/>
        <v>0</v>
      </c>
      <c r="U95" s="1">
        <f t="shared" si="7"/>
        <v>0</v>
      </c>
      <c r="X95" s="59" t="s">
        <v>216</v>
      </c>
    </row>
    <row r="96" spans="1:24">
      <c r="A96" s="22"/>
      <c r="B96" s="8"/>
      <c r="C96" s="4"/>
      <c r="D96" s="4"/>
      <c r="E96" s="4"/>
      <c r="F96" s="4"/>
      <c r="G96" s="5"/>
      <c r="H96" s="61"/>
      <c r="I96" s="61"/>
      <c r="J96" s="8"/>
      <c r="K96" s="4"/>
      <c r="L96" s="4"/>
      <c r="M96" s="4"/>
      <c r="N96" s="4"/>
      <c r="O96" s="5"/>
      <c r="P96" s="22"/>
      <c r="R96" s="1">
        <f t="shared" si="4"/>
        <v>0</v>
      </c>
      <c r="S96" s="1">
        <f t="shared" si="5"/>
        <v>0</v>
      </c>
      <c r="T96" s="1">
        <f t="shared" si="6"/>
        <v>0</v>
      </c>
      <c r="U96" s="1">
        <f t="shared" si="7"/>
        <v>0</v>
      </c>
      <c r="X96" s="59" t="s">
        <v>217</v>
      </c>
    </row>
    <row r="97" spans="1:24">
      <c r="A97" s="22"/>
      <c r="B97" s="8"/>
      <c r="C97" s="4"/>
      <c r="D97" s="4"/>
      <c r="E97" s="4"/>
      <c r="F97" s="4"/>
      <c r="G97" s="5"/>
      <c r="H97" s="61"/>
      <c r="I97" s="61"/>
      <c r="J97" s="8"/>
      <c r="K97" s="4"/>
      <c r="L97" s="4"/>
      <c r="M97" s="4"/>
      <c r="N97" s="4"/>
      <c r="O97" s="5"/>
      <c r="P97" s="22"/>
      <c r="R97" s="1">
        <f t="shared" si="4"/>
        <v>0</v>
      </c>
      <c r="S97" s="1">
        <f t="shared" si="5"/>
        <v>0</v>
      </c>
      <c r="T97" s="1">
        <f t="shared" si="6"/>
        <v>0</v>
      </c>
      <c r="U97" s="1">
        <f t="shared" si="7"/>
        <v>0</v>
      </c>
      <c r="X97" s="59" t="s">
        <v>218</v>
      </c>
    </row>
    <row r="98" spans="1:24">
      <c r="A98" s="22"/>
      <c r="B98" s="8"/>
      <c r="C98" s="4"/>
      <c r="D98" s="4"/>
      <c r="E98" s="4"/>
      <c r="F98" s="4"/>
      <c r="G98" s="5"/>
      <c r="H98" s="61"/>
      <c r="I98" s="61"/>
      <c r="J98" s="8"/>
      <c r="K98" s="4"/>
      <c r="L98" s="4"/>
      <c r="M98" s="4"/>
      <c r="N98" s="4"/>
      <c r="O98" s="5"/>
      <c r="P98" s="22"/>
      <c r="R98" s="1">
        <f t="shared" si="4"/>
        <v>0</v>
      </c>
      <c r="S98" s="1">
        <f t="shared" si="5"/>
        <v>0</v>
      </c>
      <c r="T98" s="1">
        <f t="shared" si="6"/>
        <v>0</v>
      </c>
      <c r="U98" s="1">
        <f t="shared" si="7"/>
        <v>0</v>
      </c>
      <c r="X98" s="59" t="s">
        <v>219</v>
      </c>
    </row>
    <row r="99" spans="1:24">
      <c r="A99" s="22"/>
      <c r="B99" s="8"/>
      <c r="C99" s="4"/>
      <c r="D99" s="4"/>
      <c r="E99" s="4"/>
      <c r="F99" s="4"/>
      <c r="G99" s="5"/>
      <c r="H99" s="61"/>
      <c r="I99" s="61"/>
      <c r="J99" s="8"/>
      <c r="K99" s="4"/>
      <c r="L99" s="4"/>
      <c r="M99" s="4"/>
      <c r="N99" s="4"/>
      <c r="O99" s="5"/>
      <c r="P99" s="22"/>
      <c r="R99" s="1">
        <f t="shared" si="4"/>
        <v>0</v>
      </c>
      <c r="S99" s="1">
        <f t="shared" si="5"/>
        <v>0</v>
      </c>
      <c r="T99" s="1">
        <f t="shared" si="6"/>
        <v>0</v>
      </c>
      <c r="U99" s="1">
        <f t="shared" si="7"/>
        <v>0</v>
      </c>
      <c r="X99" s="59" t="s">
        <v>220</v>
      </c>
    </row>
    <row r="100" spans="1:24">
      <c r="A100" s="22"/>
      <c r="B100" s="8"/>
      <c r="C100" s="4"/>
      <c r="D100" s="4"/>
      <c r="E100" s="4"/>
      <c r="F100" s="4"/>
      <c r="G100" s="5"/>
      <c r="H100" s="61"/>
      <c r="I100" s="61"/>
      <c r="J100" s="8"/>
      <c r="K100" s="4"/>
      <c r="L100" s="4"/>
      <c r="M100" s="4"/>
      <c r="N100" s="4"/>
      <c r="O100" s="5"/>
      <c r="P100" s="22"/>
      <c r="R100" s="1">
        <f t="shared" si="4"/>
        <v>0</v>
      </c>
      <c r="S100" s="1">
        <f t="shared" si="5"/>
        <v>0</v>
      </c>
      <c r="T100" s="1">
        <f t="shared" si="6"/>
        <v>0</v>
      </c>
      <c r="U100" s="1">
        <f t="shared" si="7"/>
        <v>0</v>
      </c>
      <c r="X100" s="59" t="s">
        <v>221</v>
      </c>
    </row>
    <row r="101" spans="1:24">
      <c r="A101" s="22"/>
      <c r="B101" s="8"/>
      <c r="C101" s="4"/>
      <c r="D101" s="4"/>
      <c r="E101" s="4"/>
      <c r="F101" s="4"/>
      <c r="G101" s="5"/>
      <c r="H101" s="61"/>
      <c r="I101" s="61"/>
      <c r="J101" s="8"/>
      <c r="K101" s="4"/>
      <c r="L101" s="4"/>
      <c r="M101" s="4"/>
      <c r="N101" s="4"/>
      <c r="O101" s="5"/>
      <c r="P101" s="22"/>
      <c r="R101" s="1">
        <f t="shared" si="4"/>
        <v>0</v>
      </c>
      <c r="S101" s="1">
        <f t="shared" si="5"/>
        <v>0</v>
      </c>
      <c r="T101" s="1">
        <f t="shared" si="6"/>
        <v>0</v>
      </c>
      <c r="U101" s="1">
        <f t="shared" si="7"/>
        <v>0</v>
      </c>
      <c r="X101" s="59" t="s">
        <v>222</v>
      </c>
    </row>
    <row r="102" spans="1:24">
      <c r="A102" s="22"/>
      <c r="B102" s="8"/>
      <c r="C102" s="4"/>
      <c r="D102" s="4"/>
      <c r="E102" s="4"/>
      <c r="F102" s="4"/>
      <c r="G102" s="5"/>
      <c r="H102" s="61"/>
      <c r="I102" s="61"/>
      <c r="J102" s="8"/>
      <c r="K102" s="4"/>
      <c r="L102" s="4"/>
      <c r="M102" s="4"/>
      <c r="N102" s="4"/>
      <c r="O102" s="5"/>
      <c r="P102" s="22"/>
      <c r="R102" s="1">
        <f t="shared" si="4"/>
        <v>0</v>
      </c>
      <c r="S102" s="1">
        <f t="shared" si="5"/>
        <v>0</v>
      </c>
      <c r="T102" s="1">
        <f t="shared" si="6"/>
        <v>0</v>
      </c>
      <c r="U102" s="1">
        <f t="shared" si="7"/>
        <v>0</v>
      </c>
      <c r="X102" s="59" t="s">
        <v>223</v>
      </c>
    </row>
    <row r="103" spans="1:24">
      <c r="A103" s="22"/>
      <c r="B103" s="8"/>
      <c r="C103" s="4"/>
      <c r="D103" s="4"/>
      <c r="E103" s="4"/>
      <c r="F103" s="4"/>
      <c r="G103" s="5"/>
      <c r="H103" s="61"/>
      <c r="I103" s="61"/>
      <c r="J103" s="8"/>
      <c r="K103" s="4"/>
      <c r="L103" s="4"/>
      <c r="M103" s="4"/>
      <c r="N103" s="4"/>
      <c r="O103" s="5"/>
      <c r="P103" s="22"/>
      <c r="R103" s="1">
        <f t="shared" si="4"/>
        <v>0</v>
      </c>
      <c r="S103" s="1">
        <f t="shared" si="5"/>
        <v>0</v>
      </c>
      <c r="T103" s="1">
        <f t="shared" si="6"/>
        <v>0</v>
      </c>
      <c r="U103" s="1">
        <f t="shared" si="7"/>
        <v>0</v>
      </c>
      <c r="X103" s="59" t="s">
        <v>224</v>
      </c>
    </row>
    <row r="104" spans="1:24">
      <c r="A104" s="22"/>
      <c r="B104" s="8"/>
      <c r="C104" s="4"/>
      <c r="D104" s="4"/>
      <c r="E104" s="4"/>
      <c r="F104" s="4"/>
      <c r="G104" s="5"/>
      <c r="H104" s="61"/>
      <c r="I104" s="61"/>
      <c r="J104" s="8"/>
      <c r="K104" s="4"/>
      <c r="L104" s="4"/>
      <c r="M104" s="4"/>
      <c r="N104" s="4"/>
      <c r="O104" s="5"/>
      <c r="P104" s="22"/>
      <c r="R104" s="1">
        <f t="shared" si="4"/>
        <v>0</v>
      </c>
      <c r="S104" s="1">
        <f t="shared" si="5"/>
        <v>0</v>
      </c>
      <c r="T104" s="1">
        <f t="shared" si="6"/>
        <v>0</v>
      </c>
      <c r="U104" s="1">
        <f t="shared" si="7"/>
        <v>0</v>
      </c>
      <c r="X104" s="59" t="s">
        <v>225</v>
      </c>
    </row>
    <row r="105" spans="1:24">
      <c r="A105" s="22"/>
      <c r="B105" s="8"/>
      <c r="C105" s="4"/>
      <c r="D105" s="4"/>
      <c r="E105" s="4"/>
      <c r="F105" s="4"/>
      <c r="G105" s="5"/>
      <c r="H105" s="61"/>
      <c r="I105" s="61"/>
      <c r="J105" s="8"/>
      <c r="K105" s="4"/>
      <c r="L105" s="4"/>
      <c r="M105" s="4"/>
      <c r="N105" s="4"/>
      <c r="O105" s="5"/>
      <c r="P105" s="22"/>
      <c r="R105" s="1">
        <f t="shared" si="4"/>
        <v>0</v>
      </c>
      <c r="S105" s="1">
        <f t="shared" si="5"/>
        <v>0</v>
      </c>
      <c r="T105" s="1">
        <f t="shared" si="6"/>
        <v>0</v>
      </c>
      <c r="U105" s="1">
        <f t="shared" si="7"/>
        <v>0</v>
      </c>
      <c r="X105" s="59" t="s">
        <v>226</v>
      </c>
    </row>
    <row r="106" spans="1:24" ht="20.399999999999999" thickBot="1">
      <c r="A106" s="22"/>
      <c r="B106" s="9"/>
      <c r="C106" s="6"/>
      <c r="D106" s="6"/>
      <c r="E106" s="6"/>
      <c r="F106" s="6"/>
      <c r="G106" s="7"/>
      <c r="H106" s="61"/>
      <c r="I106" s="61"/>
      <c r="J106" s="9"/>
      <c r="K106" s="6"/>
      <c r="L106" s="6"/>
      <c r="M106" s="6"/>
      <c r="N106" s="6"/>
      <c r="O106" s="7"/>
      <c r="P106" s="22"/>
      <c r="R106" s="1">
        <f t="shared" si="4"/>
        <v>0</v>
      </c>
      <c r="S106" s="1">
        <f t="shared" si="5"/>
        <v>0</v>
      </c>
      <c r="T106" s="1">
        <f t="shared" si="6"/>
        <v>0</v>
      </c>
      <c r="U106" s="1">
        <f t="shared" si="7"/>
        <v>0</v>
      </c>
      <c r="X106" s="59" t="s">
        <v>227</v>
      </c>
    </row>
    <row r="107" spans="1:24">
      <c r="B107" s="27"/>
      <c r="C107" s="27"/>
      <c r="D107" s="27"/>
      <c r="E107" s="27"/>
      <c r="F107" s="27"/>
      <c r="G107" s="27"/>
      <c r="J107" s="27"/>
      <c r="K107" s="27"/>
      <c r="L107" s="27"/>
      <c r="M107" s="27"/>
      <c r="N107" s="27"/>
      <c r="O107" s="27"/>
      <c r="X107" s="59" t="s">
        <v>228</v>
      </c>
    </row>
    <row r="108" spans="1:24">
      <c r="B108" s="27"/>
      <c r="C108" s="27"/>
      <c r="D108" s="27"/>
      <c r="E108" s="27"/>
      <c r="F108" s="27"/>
      <c r="G108" s="27"/>
      <c r="J108" s="27"/>
      <c r="K108" s="27"/>
      <c r="L108" s="27"/>
      <c r="M108" s="27"/>
      <c r="N108" s="27"/>
      <c r="O108" s="27"/>
      <c r="X108" s="59" t="s">
        <v>229</v>
      </c>
    </row>
    <row r="109" spans="1:24">
      <c r="B109" s="27"/>
      <c r="C109" s="27"/>
      <c r="D109" s="27"/>
      <c r="E109" s="27"/>
      <c r="F109" s="27"/>
      <c r="G109" s="27"/>
      <c r="J109" s="27"/>
      <c r="K109" s="27"/>
      <c r="L109" s="27"/>
      <c r="M109" s="27"/>
      <c r="N109" s="27"/>
      <c r="O109" s="27"/>
      <c r="X109" s="59" t="s">
        <v>230</v>
      </c>
    </row>
    <row r="110" spans="1:24">
      <c r="B110" s="27"/>
      <c r="C110" s="27"/>
      <c r="D110" s="27"/>
      <c r="E110" s="27"/>
      <c r="F110" s="27"/>
      <c r="G110" s="27"/>
      <c r="J110" s="27"/>
      <c r="K110" s="27"/>
      <c r="L110" s="27"/>
      <c r="M110" s="27"/>
      <c r="N110" s="27"/>
      <c r="O110" s="27"/>
      <c r="X110" s="59" t="s">
        <v>231</v>
      </c>
    </row>
    <row r="111" spans="1:24">
      <c r="B111" s="27"/>
      <c r="C111" s="27"/>
      <c r="D111" s="27"/>
      <c r="E111" s="27"/>
      <c r="F111" s="27"/>
      <c r="G111" s="27"/>
      <c r="J111" s="27"/>
      <c r="K111" s="27"/>
      <c r="L111" s="27"/>
      <c r="M111" s="27"/>
      <c r="N111" s="27"/>
      <c r="O111" s="27"/>
      <c r="X111" s="59" t="s">
        <v>232</v>
      </c>
    </row>
    <row r="112" spans="1:24">
      <c r="B112" s="27"/>
      <c r="C112" s="27"/>
      <c r="D112" s="27"/>
      <c r="E112" s="27"/>
      <c r="F112" s="27"/>
      <c r="G112" s="27"/>
      <c r="J112" s="27"/>
      <c r="K112" s="27"/>
      <c r="L112" s="27"/>
      <c r="M112" s="27"/>
      <c r="N112" s="27"/>
      <c r="O112" s="27"/>
      <c r="X112" s="59"/>
    </row>
    <row r="113" spans="2:24">
      <c r="B113" s="27"/>
      <c r="C113" s="27"/>
      <c r="D113" s="27"/>
      <c r="E113" s="27"/>
      <c r="F113" s="27"/>
      <c r="G113" s="27"/>
      <c r="J113" s="27"/>
      <c r="K113" s="27"/>
      <c r="L113" s="27"/>
      <c r="M113" s="27"/>
      <c r="N113" s="27"/>
      <c r="O113" s="27"/>
      <c r="X113" s="59" t="s">
        <v>282</v>
      </c>
    </row>
    <row r="114" spans="2:24">
      <c r="B114" s="27"/>
      <c r="C114" s="27"/>
      <c r="D114" s="27"/>
      <c r="E114" s="27"/>
      <c r="F114" s="27"/>
      <c r="G114" s="27"/>
      <c r="J114" s="27"/>
      <c r="K114" s="27"/>
      <c r="L114" s="27"/>
      <c r="M114" s="27"/>
      <c r="N114" s="27"/>
      <c r="O114" s="27"/>
      <c r="X114" s="59" t="s">
        <v>283</v>
      </c>
    </row>
    <row r="115" spans="2:24">
      <c r="B115" s="27"/>
      <c r="C115" s="27"/>
      <c r="D115" s="27"/>
      <c r="E115" s="27"/>
      <c r="F115" s="27"/>
      <c r="G115" s="27"/>
      <c r="J115" s="27"/>
      <c r="K115" s="27"/>
      <c r="L115" s="27"/>
      <c r="M115" s="27"/>
      <c r="N115" s="27"/>
      <c r="O115" s="27"/>
      <c r="X115" s="59" t="s">
        <v>284</v>
      </c>
    </row>
    <row r="116" spans="2:24">
      <c r="B116" s="27"/>
      <c r="C116" s="27"/>
      <c r="D116" s="27"/>
      <c r="E116" s="27"/>
      <c r="F116" s="27"/>
      <c r="G116" s="27"/>
      <c r="J116" s="27"/>
      <c r="K116" s="27"/>
      <c r="L116" s="27"/>
      <c r="M116" s="27"/>
      <c r="N116" s="27"/>
      <c r="O116" s="27"/>
      <c r="X116" s="59" t="s">
        <v>285</v>
      </c>
    </row>
    <row r="117" spans="2:24">
      <c r="B117" s="27"/>
      <c r="C117" s="27"/>
      <c r="D117" s="27"/>
      <c r="E117" s="27"/>
      <c r="F117" s="27"/>
      <c r="G117" s="27"/>
      <c r="J117" s="27"/>
      <c r="K117" s="27"/>
      <c r="L117" s="27"/>
      <c r="M117" s="27"/>
      <c r="N117" s="27"/>
      <c r="O117" s="27"/>
      <c r="X117" s="59" t="s">
        <v>286</v>
      </c>
    </row>
    <row r="118" spans="2:24">
      <c r="B118" s="27"/>
      <c r="C118" s="27"/>
      <c r="D118" s="27"/>
      <c r="E118" s="27"/>
      <c r="F118" s="27"/>
      <c r="G118" s="27"/>
      <c r="J118" s="27"/>
      <c r="K118" s="27"/>
      <c r="L118" s="27"/>
      <c r="M118" s="27"/>
      <c r="N118" s="27"/>
      <c r="O118" s="27"/>
      <c r="X118" s="59" t="s">
        <v>287</v>
      </c>
    </row>
    <row r="119" spans="2:24">
      <c r="B119" s="27"/>
      <c r="C119" s="27"/>
      <c r="D119" s="27"/>
      <c r="E119" s="27"/>
      <c r="F119" s="27"/>
      <c r="G119" s="27"/>
      <c r="J119" s="27"/>
      <c r="K119" s="27"/>
      <c r="L119" s="27"/>
      <c r="M119" s="27"/>
      <c r="N119" s="27"/>
      <c r="O119" s="27"/>
      <c r="X119" s="59" t="s">
        <v>288</v>
      </c>
    </row>
    <row r="120" spans="2:24">
      <c r="B120" s="27"/>
      <c r="C120" s="27"/>
      <c r="D120" s="27"/>
      <c r="E120" s="27"/>
      <c r="F120" s="27"/>
      <c r="G120" s="27"/>
      <c r="J120" s="27"/>
      <c r="K120" s="27"/>
      <c r="L120" s="27"/>
      <c r="M120" s="27"/>
      <c r="N120" s="27"/>
      <c r="O120" s="27"/>
      <c r="X120" s="59" t="s">
        <v>289</v>
      </c>
    </row>
    <row r="121" spans="2:24">
      <c r="B121" s="27"/>
      <c r="C121" s="27"/>
      <c r="D121" s="27"/>
      <c r="E121" s="27"/>
      <c r="F121" s="27"/>
      <c r="G121" s="27"/>
      <c r="J121" s="27"/>
      <c r="K121" s="27"/>
      <c r="L121" s="27"/>
      <c r="M121" s="27"/>
      <c r="N121" s="27"/>
      <c r="O121" s="27"/>
      <c r="X121" s="59" t="s">
        <v>290</v>
      </c>
    </row>
    <row r="122" spans="2:24">
      <c r="B122" s="27"/>
      <c r="C122" s="27"/>
      <c r="D122" s="27"/>
      <c r="E122" s="27"/>
      <c r="F122" s="27"/>
      <c r="G122" s="27"/>
      <c r="J122" s="27"/>
      <c r="K122" s="27"/>
      <c r="L122" s="27"/>
      <c r="M122" s="27"/>
      <c r="N122" s="27"/>
      <c r="O122" s="27"/>
      <c r="X122" s="59" t="s">
        <v>291</v>
      </c>
    </row>
    <row r="123" spans="2:24">
      <c r="B123" s="27"/>
      <c r="C123" s="27"/>
      <c r="D123" s="27"/>
      <c r="E123" s="27"/>
      <c r="F123" s="27"/>
      <c r="G123" s="27"/>
      <c r="J123" s="27"/>
      <c r="K123" s="27"/>
      <c r="L123" s="27"/>
      <c r="M123" s="27"/>
      <c r="N123" s="27"/>
      <c r="O123" s="27"/>
      <c r="X123" s="59" t="s">
        <v>292</v>
      </c>
    </row>
    <row r="124" spans="2:24">
      <c r="X124" s="59" t="s">
        <v>293</v>
      </c>
    </row>
    <row r="125" spans="2:24">
      <c r="X125" s="59" t="s">
        <v>294</v>
      </c>
    </row>
    <row r="126" spans="2:24">
      <c r="X126" s="59" t="s">
        <v>295</v>
      </c>
    </row>
    <row r="127" spans="2:24">
      <c r="X127" s="59" t="s">
        <v>296</v>
      </c>
    </row>
    <row r="128" spans="2:24">
      <c r="X128" s="59" t="s">
        <v>297</v>
      </c>
    </row>
    <row r="129" spans="24:24">
      <c r="X129" s="59" t="s">
        <v>298</v>
      </c>
    </row>
    <row r="130" spans="24:24">
      <c r="X130" s="59" t="s">
        <v>299</v>
      </c>
    </row>
    <row r="131" spans="24:24">
      <c r="X131" s="59" t="s">
        <v>300</v>
      </c>
    </row>
    <row r="132" spans="24:24">
      <c r="X132" s="59" t="s">
        <v>301</v>
      </c>
    </row>
    <row r="133" spans="24:24">
      <c r="X133" s="59" t="s">
        <v>302</v>
      </c>
    </row>
    <row r="134" spans="24:24">
      <c r="X134" s="59" t="s">
        <v>303</v>
      </c>
    </row>
    <row r="135" spans="24:24">
      <c r="X135" s="59" t="s">
        <v>304</v>
      </c>
    </row>
    <row r="136" spans="24:24">
      <c r="X136" s="59" t="s">
        <v>305</v>
      </c>
    </row>
    <row r="137" spans="24:24">
      <c r="X137" s="59" t="s">
        <v>306</v>
      </c>
    </row>
    <row r="138" spans="24:24">
      <c r="X138" s="59" t="s">
        <v>307</v>
      </c>
    </row>
    <row r="139" spans="24:24">
      <c r="X139" s="59" t="s">
        <v>308</v>
      </c>
    </row>
    <row r="140" spans="24:24">
      <c r="X140" s="59" t="s">
        <v>309</v>
      </c>
    </row>
    <row r="141" spans="24:24">
      <c r="X141" s="59" t="s">
        <v>310</v>
      </c>
    </row>
    <row r="142" spans="24:24">
      <c r="X142" s="59" t="s">
        <v>311</v>
      </c>
    </row>
    <row r="143" spans="24:24">
      <c r="X143" s="59" t="s">
        <v>312</v>
      </c>
    </row>
    <row r="144" spans="24:24">
      <c r="X144" s="59" t="s">
        <v>313</v>
      </c>
    </row>
    <row r="145" spans="24:24">
      <c r="X145" s="59" t="s">
        <v>314</v>
      </c>
    </row>
    <row r="146" spans="24:24">
      <c r="X146" s="59" t="s">
        <v>315</v>
      </c>
    </row>
    <row r="147" spans="24:24">
      <c r="X147" s="59" t="s">
        <v>316</v>
      </c>
    </row>
    <row r="148" spans="24:24">
      <c r="X148" s="59" t="s">
        <v>317</v>
      </c>
    </row>
    <row r="149" spans="24:24">
      <c r="X149" s="59"/>
    </row>
    <row r="150" spans="24:24">
      <c r="X150" s="59" t="s">
        <v>318</v>
      </c>
    </row>
    <row r="151" spans="24:24">
      <c r="X151" s="59" t="s">
        <v>319</v>
      </c>
    </row>
    <row r="152" spans="24:24">
      <c r="X152" s="59" t="s">
        <v>320</v>
      </c>
    </row>
    <row r="153" spans="24:24">
      <c r="X153" s="59" t="s">
        <v>321</v>
      </c>
    </row>
    <row r="154" spans="24:24">
      <c r="X154" s="59" t="s">
        <v>322</v>
      </c>
    </row>
    <row r="155" spans="24:24">
      <c r="X155" s="59" t="s">
        <v>323</v>
      </c>
    </row>
    <row r="156" spans="24:24">
      <c r="X156" s="59" t="s">
        <v>324</v>
      </c>
    </row>
    <row r="157" spans="24:24">
      <c r="X157" s="116" t="s">
        <v>325</v>
      </c>
    </row>
    <row r="158" spans="24:24">
      <c r="X158" s="59" t="s">
        <v>326</v>
      </c>
    </row>
    <row r="159" spans="24:24">
      <c r="X159" s="59" t="s">
        <v>327</v>
      </c>
    </row>
    <row r="160" spans="24:24">
      <c r="X160" s="59" t="s">
        <v>328</v>
      </c>
    </row>
    <row r="161" spans="24:24">
      <c r="X161" s="59" t="s">
        <v>329</v>
      </c>
    </row>
    <row r="162" spans="24:24">
      <c r="X162" s="59" t="s">
        <v>330</v>
      </c>
    </row>
    <row r="163" spans="24:24">
      <c r="X163" s="59" t="s">
        <v>331</v>
      </c>
    </row>
    <row r="164" spans="24:24">
      <c r="X164" s="59" t="s">
        <v>332</v>
      </c>
    </row>
    <row r="165" spans="24:24">
      <c r="X165" s="59" t="s">
        <v>333</v>
      </c>
    </row>
    <row r="166" spans="24:24">
      <c r="X166" s="59" t="s">
        <v>334</v>
      </c>
    </row>
    <row r="167" spans="24:24">
      <c r="X167" s="59" t="s">
        <v>335</v>
      </c>
    </row>
    <row r="168" spans="24:24">
      <c r="X168" s="59" t="s">
        <v>336</v>
      </c>
    </row>
    <row r="169" spans="24:24">
      <c r="X169" s="59" t="s">
        <v>337</v>
      </c>
    </row>
    <row r="170" spans="24:24">
      <c r="X170" s="59" t="s">
        <v>338</v>
      </c>
    </row>
    <row r="171" spans="24:24">
      <c r="X171" s="59" t="s">
        <v>339</v>
      </c>
    </row>
    <row r="172" spans="24:24">
      <c r="X172" s="59" t="s">
        <v>340</v>
      </c>
    </row>
    <row r="173" spans="24:24">
      <c r="X173" s="59" t="s">
        <v>341</v>
      </c>
    </row>
    <row r="174" spans="24:24">
      <c r="X174" s="59" t="s">
        <v>342</v>
      </c>
    </row>
    <row r="175" spans="24:24">
      <c r="X175" s="59" t="s">
        <v>343</v>
      </c>
    </row>
    <row r="176" spans="24:24">
      <c r="X176" s="59" t="s">
        <v>344</v>
      </c>
    </row>
    <row r="177" spans="24:24">
      <c r="X177" s="59" t="s">
        <v>345</v>
      </c>
    </row>
    <row r="178" spans="24:24">
      <c r="X178" s="59" t="s">
        <v>346</v>
      </c>
    </row>
    <row r="179" spans="24:24">
      <c r="X179" s="59" t="s">
        <v>347</v>
      </c>
    </row>
    <row r="180" spans="24:24">
      <c r="X180" s="59" t="s">
        <v>348</v>
      </c>
    </row>
    <row r="181" spans="24:24">
      <c r="X181" s="59" t="s">
        <v>349</v>
      </c>
    </row>
    <row r="182" spans="24:24">
      <c r="X182" s="59" t="s">
        <v>350</v>
      </c>
    </row>
    <row r="183" spans="24:24">
      <c r="X183" s="59" t="s">
        <v>351</v>
      </c>
    </row>
    <row r="184" spans="24:24">
      <c r="X184" s="59" t="s">
        <v>352</v>
      </c>
    </row>
    <row r="185" spans="24:24">
      <c r="X185" s="59" t="s">
        <v>353</v>
      </c>
    </row>
    <row r="186" spans="24:24">
      <c r="X186" s="59" t="s">
        <v>354</v>
      </c>
    </row>
    <row r="187" spans="24:24">
      <c r="X187" s="59" t="s">
        <v>355</v>
      </c>
    </row>
    <row r="188" spans="24:24">
      <c r="X188" s="59" t="s">
        <v>356</v>
      </c>
    </row>
    <row r="189" spans="24:24">
      <c r="X189" s="59" t="s">
        <v>357</v>
      </c>
    </row>
    <row r="190" spans="24:24">
      <c r="X190" s="59" t="s">
        <v>358</v>
      </c>
    </row>
    <row r="191" spans="24:24">
      <c r="X191" s="59" t="s">
        <v>359</v>
      </c>
    </row>
    <row r="192" spans="24:24">
      <c r="X192" s="59" t="s">
        <v>360</v>
      </c>
    </row>
    <row r="193" spans="24:24">
      <c r="X193" s="59" t="s">
        <v>361</v>
      </c>
    </row>
    <row r="194" spans="24:24">
      <c r="X194" s="59" t="s">
        <v>362</v>
      </c>
    </row>
    <row r="195" spans="24:24">
      <c r="X195" s="59" t="s">
        <v>363</v>
      </c>
    </row>
    <row r="196" spans="24:24">
      <c r="X196" s="59" t="s">
        <v>364</v>
      </c>
    </row>
    <row r="197" spans="24:24">
      <c r="X197" s="59" t="s">
        <v>365</v>
      </c>
    </row>
    <row r="198" spans="24:24">
      <c r="X198" s="59" t="s">
        <v>366</v>
      </c>
    </row>
    <row r="199" spans="24:24">
      <c r="X199" s="59" t="s">
        <v>367</v>
      </c>
    </row>
    <row r="200" spans="24:24">
      <c r="X200" s="59" t="s">
        <v>368</v>
      </c>
    </row>
    <row r="201" spans="24:24">
      <c r="X201" s="59" t="s">
        <v>369</v>
      </c>
    </row>
    <row r="202" spans="24:24">
      <c r="X202" s="59" t="s">
        <v>370</v>
      </c>
    </row>
    <row r="203" spans="24:24">
      <c r="X203" s="59" t="s">
        <v>371</v>
      </c>
    </row>
    <row r="204" spans="24:24">
      <c r="X204" s="59" t="s">
        <v>372</v>
      </c>
    </row>
    <row r="205" spans="24:24">
      <c r="X205" s="59" t="s">
        <v>373</v>
      </c>
    </row>
    <row r="206" spans="24:24">
      <c r="X206" s="59" t="s">
        <v>374</v>
      </c>
    </row>
    <row r="207" spans="24:24">
      <c r="X207" s="59" t="s">
        <v>375</v>
      </c>
    </row>
    <row r="208" spans="24:24">
      <c r="X208" s="59" t="s">
        <v>376</v>
      </c>
    </row>
    <row r="209" spans="24:24">
      <c r="X209" s="59" t="s">
        <v>377</v>
      </c>
    </row>
    <row r="210" spans="24:24">
      <c r="X210" s="59" t="s">
        <v>378</v>
      </c>
    </row>
    <row r="211" spans="24:24">
      <c r="X211" s="59" t="s">
        <v>379</v>
      </c>
    </row>
    <row r="212" spans="24:24">
      <c r="X212" s="59" t="s">
        <v>380</v>
      </c>
    </row>
    <row r="213" spans="24:24">
      <c r="X213" s="59" t="s">
        <v>381</v>
      </c>
    </row>
    <row r="214" spans="24:24">
      <c r="X214" s="59" t="s">
        <v>382</v>
      </c>
    </row>
    <row r="215" spans="24:24">
      <c r="X215" s="59" t="s">
        <v>383</v>
      </c>
    </row>
    <row r="216" spans="24:24">
      <c r="X216" s="59" t="s">
        <v>384</v>
      </c>
    </row>
    <row r="217" spans="24:24">
      <c r="X217" s="59" t="s">
        <v>385</v>
      </c>
    </row>
    <row r="218" spans="24:24">
      <c r="X218" s="59" t="s">
        <v>386</v>
      </c>
    </row>
    <row r="219" spans="24:24">
      <c r="X219" s="59" t="s">
        <v>387</v>
      </c>
    </row>
    <row r="220" spans="24:24">
      <c r="X220" s="59" t="s">
        <v>388</v>
      </c>
    </row>
    <row r="221" spans="24:24">
      <c r="X221" s="59" t="s">
        <v>389</v>
      </c>
    </row>
    <row r="222" spans="24:24">
      <c r="X222" s="59" t="s">
        <v>390</v>
      </c>
    </row>
    <row r="223" spans="24:24">
      <c r="X223" s="59" t="s">
        <v>391</v>
      </c>
    </row>
    <row r="224" spans="24:24">
      <c r="X224" s="59" t="s">
        <v>392</v>
      </c>
    </row>
    <row r="225" spans="24:24">
      <c r="X225" s="59" t="s">
        <v>393</v>
      </c>
    </row>
    <row r="226" spans="24:24">
      <c r="X226" s="59" t="s">
        <v>394</v>
      </c>
    </row>
    <row r="227" spans="24:24">
      <c r="X227" s="59" t="s">
        <v>395</v>
      </c>
    </row>
    <row r="228" spans="24:24">
      <c r="X228" s="59" t="s">
        <v>396</v>
      </c>
    </row>
    <row r="229" spans="24:24">
      <c r="X229" s="59" t="s">
        <v>397</v>
      </c>
    </row>
    <row r="230" spans="24:24">
      <c r="X230" s="59" t="s">
        <v>398</v>
      </c>
    </row>
    <row r="231" spans="24:24">
      <c r="X231" s="59" t="s">
        <v>399</v>
      </c>
    </row>
    <row r="232" spans="24:24">
      <c r="X232" s="59" t="s">
        <v>400</v>
      </c>
    </row>
    <row r="233" spans="24:24">
      <c r="X233" s="59" t="s">
        <v>401</v>
      </c>
    </row>
    <row r="234" spans="24:24">
      <c r="X234" s="59" t="s">
        <v>402</v>
      </c>
    </row>
    <row r="235" spans="24:24">
      <c r="X235" s="59" t="s">
        <v>403</v>
      </c>
    </row>
    <row r="236" spans="24:24">
      <c r="X236" s="59" t="s">
        <v>404</v>
      </c>
    </row>
    <row r="237" spans="24:24">
      <c r="X237" s="59" t="s">
        <v>405</v>
      </c>
    </row>
    <row r="238" spans="24:24">
      <c r="X238" s="59" t="s">
        <v>406</v>
      </c>
    </row>
    <row r="239" spans="24:24">
      <c r="X239" s="59" t="s">
        <v>407</v>
      </c>
    </row>
    <row r="240" spans="24:24">
      <c r="X240" s="59" t="s">
        <v>408</v>
      </c>
    </row>
    <row r="241" spans="24:24">
      <c r="X241" s="59" t="s">
        <v>409</v>
      </c>
    </row>
    <row r="242" spans="24:24">
      <c r="X242" s="59" t="s">
        <v>410</v>
      </c>
    </row>
    <row r="243" spans="24:24">
      <c r="X243" s="59" t="s">
        <v>411</v>
      </c>
    </row>
    <row r="244" spans="24:24">
      <c r="X244" s="59" t="s">
        <v>412</v>
      </c>
    </row>
    <row r="245" spans="24:24">
      <c r="X245" s="59" t="s">
        <v>413</v>
      </c>
    </row>
    <row r="246" spans="24:24">
      <c r="X246" s="59" t="s">
        <v>414</v>
      </c>
    </row>
    <row r="247" spans="24:24">
      <c r="X247" s="59" t="s">
        <v>415</v>
      </c>
    </row>
    <row r="248" spans="24:24">
      <c r="X248" s="59" t="s">
        <v>416</v>
      </c>
    </row>
    <row r="249" spans="24:24">
      <c r="X249" s="59" t="s">
        <v>417</v>
      </c>
    </row>
    <row r="250" spans="24:24">
      <c r="X250" s="59" t="s">
        <v>418</v>
      </c>
    </row>
    <row r="251" spans="24:24">
      <c r="X251" s="59" t="s">
        <v>419</v>
      </c>
    </row>
    <row r="252" spans="24:24">
      <c r="X252" s="59" t="s">
        <v>420</v>
      </c>
    </row>
    <row r="253" spans="24:24">
      <c r="X253" s="59" t="s">
        <v>421</v>
      </c>
    </row>
    <row r="254" spans="24:24">
      <c r="X254" s="59" t="s">
        <v>422</v>
      </c>
    </row>
    <row r="255" spans="24:24">
      <c r="X255" s="59" t="s">
        <v>423</v>
      </c>
    </row>
    <row r="256" spans="24:24">
      <c r="X256" s="59" t="s">
        <v>424</v>
      </c>
    </row>
    <row r="257" spans="24:24">
      <c r="X257" s="59" t="s">
        <v>425</v>
      </c>
    </row>
    <row r="258" spans="24:24">
      <c r="X258" s="59" t="s">
        <v>426</v>
      </c>
    </row>
    <row r="259" spans="24:24">
      <c r="X259" s="59" t="s">
        <v>427</v>
      </c>
    </row>
    <row r="260" spans="24:24">
      <c r="X260" s="59" t="s">
        <v>428</v>
      </c>
    </row>
    <row r="261" spans="24:24">
      <c r="X261" s="59" t="s">
        <v>429</v>
      </c>
    </row>
    <row r="262" spans="24:24">
      <c r="X262" s="59" t="s">
        <v>430</v>
      </c>
    </row>
    <row r="263" spans="24:24">
      <c r="X263" s="59" t="s">
        <v>431</v>
      </c>
    </row>
    <row r="264" spans="24:24">
      <c r="X264" s="59" t="s">
        <v>432</v>
      </c>
    </row>
    <row r="265" spans="24:24">
      <c r="X265" s="59" t="s">
        <v>433</v>
      </c>
    </row>
    <row r="266" spans="24:24">
      <c r="X266" s="59" t="s">
        <v>434</v>
      </c>
    </row>
    <row r="267" spans="24:24">
      <c r="X267" s="59" t="s">
        <v>435</v>
      </c>
    </row>
    <row r="268" spans="24:24">
      <c r="X268" s="59" t="s">
        <v>436</v>
      </c>
    </row>
    <row r="269" spans="24:24">
      <c r="X269" s="59" t="s">
        <v>437</v>
      </c>
    </row>
    <row r="270" spans="24:24">
      <c r="X270" s="59" t="s">
        <v>438</v>
      </c>
    </row>
    <row r="271" spans="24:24">
      <c r="X271" s="59" t="s">
        <v>439</v>
      </c>
    </row>
    <row r="272" spans="24:24">
      <c r="X272" s="59" t="s">
        <v>440</v>
      </c>
    </row>
    <row r="273" spans="24:24">
      <c r="X273" s="59" t="s">
        <v>441</v>
      </c>
    </row>
    <row r="274" spans="24:24">
      <c r="X274" s="59" t="s">
        <v>442</v>
      </c>
    </row>
    <row r="275" spans="24:24">
      <c r="X275" s="59" t="s">
        <v>443</v>
      </c>
    </row>
    <row r="276" spans="24:24">
      <c r="X276" s="59" t="s">
        <v>444</v>
      </c>
    </row>
    <row r="277" spans="24:24">
      <c r="X277" s="59" t="s">
        <v>445</v>
      </c>
    </row>
    <row r="278" spans="24:24">
      <c r="X278" s="59" t="s">
        <v>446</v>
      </c>
    </row>
    <row r="279" spans="24:24">
      <c r="X279" s="59" t="s">
        <v>447</v>
      </c>
    </row>
    <row r="280" spans="24:24">
      <c r="X280" s="59" t="s">
        <v>448</v>
      </c>
    </row>
    <row r="281" spans="24:24">
      <c r="X281" s="59" t="s">
        <v>449</v>
      </c>
    </row>
    <row r="282" spans="24:24">
      <c r="X282" s="59" t="s">
        <v>450</v>
      </c>
    </row>
    <row r="283" spans="24:24">
      <c r="X283" s="59" t="s">
        <v>451</v>
      </c>
    </row>
    <row r="284" spans="24:24">
      <c r="X284" s="59" t="s">
        <v>452</v>
      </c>
    </row>
    <row r="285" spans="24:24">
      <c r="X285" s="59" t="s">
        <v>453</v>
      </c>
    </row>
    <row r="286" spans="24:24">
      <c r="X286" s="59" t="s">
        <v>454</v>
      </c>
    </row>
    <row r="287" spans="24:24">
      <c r="X287" s="59" t="s">
        <v>455</v>
      </c>
    </row>
    <row r="288" spans="24:24">
      <c r="X288" s="59" t="s">
        <v>456</v>
      </c>
    </row>
    <row r="289" spans="24:24">
      <c r="X289" s="59" t="s">
        <v>457</v>
      </c>
    </row>
    <row r="290" spans="24:24">
      <c r="X290" s="59" t="s">
        <v>458</v>
      </c>
    </row>
    <row r="291" spans="24:24">
      <c r="X291" s="59" t="s">
        <v>459</v>
      </c>
    </row>
    <row r="292" spans="24:24">
      <c r="X292" s="59" t="s">
        <v>460</v>
      </c>
    </row>
    <row r="293" spans="24:24">
      <c r="X293" s="59" t="s">
        <v>461</v>
      </c>
    </row>
    <row r="294" spans="24:24">
      <c r="X294" s="59" t="s">
        <v>462</v>
      </c>
    </row>
    <row r="295" spans="24:24">
      <c r="X295" s="59" t="s">
        <v>463</v>
      </c>
    </row>
    <row r="296" spans="24:24">
      <c r="X296" s="59" t="s">
        <v>464</v>
      </c>
    </row>
    <row r="297" spans="24:24">
      <c r="X297" s="59" t="s">
        <v>465</v>
      </c>
    </row>
    <row r="298" spans="24:24">
      <c r="X298" s="59" t="s">
        <v>466</v>
      </c>
    </row>
    <row r="299" spans="24:24">
      <c r="X299" s="59" t="s">
        <v>467</v>
      </c>
    </row>
    <row r="300" spans="24:24">
      <c r="X300" s="59" t="s">
        <v>468</v>
      </c>
    </row>
    <row r="301" spans="24:24">
      <c r="X301" s="59" t="s">
        <v>469</v>
      </c>
    </row>
    <row r="302" spans="24:24">
      <c r="X302" s="59" t="s">
        <v>470</v>
      </c>
    </row>
    <row r="303" spans="24:24">
      <c r="X303" s="59" t="s">
        <v>471</v>
      </c>
    </row>
    <row r="304" spans="24:24">
      <c r="X304" s="59" t="s">
        <v>472</v>
      </c>
    </row>
    <row r="305" spans="24:24">
      <c r="X305" s="59" t="s">
        <v>473</v>
      </c>
    </row>
    <row r="306" spans="24:24">
      <c r="X306" s="59" t="s">
        <v>474</v>
      </c>
    </row>
    <row r="307" spans="24:24">
      <c r="X307" s="59" t="s">
        <v>475</v>
      </c>
    </row>
    <row r="308" spans="24:24">
      <c r="X308" s="59" t="s">
        <v>476</v>
      </c>
    </row>
    <row r="309" spans="24:24">
      <c r="X309" s="59" t="s">
        <v>477</v>
      </c>
    </row>
    <row r="310" spans="24:24">
      <c r="X310" s="59" t="s">
        <v>478</v>
      </c>
    </row>
    <row r="311" spans="24:24">
      <c r="X311" s="59" t="s">
        <v>479</v>
      </c>
    </row>
    <row r="312" spans="24:24">
      <c r="X312" s="59" t="s">
        <v>480</v>
      </c>
    </row>
    <row r="313" spans="24:24">
      <c r="X313" s="59" t="s">
        <v>481</v>
      </c>
    </row>
    <row r="314" spans="24:24">
      <c r="X314" s="59" t="s">
        <v>482</v>
      </c>
    </row>
    <row r="315" spans="24:24">
      <c r="X315" s="59" t="s">
        <v>483</v>
      </c>
    </row>
    <row r="316" spans="24:24">
      <c r="X316" s="59" t="s">
        <v>484</v>
      </c>
    </row>
    <row r="317" spans="24:24">
      <c r="X317" s="59" t="s">
        <v>485</v>
      </c>
    </row>
    <row r="318" spans="24:24">
      <c r="X318" s="59" t="s">
        <v>486</v>
      </c>
    </row>
    <row r="319" spans="24:24">
      <c r="X319" s="59"/>
    </row>
    <row r="320" spans="24:24">
      <c r="X320" s="59" t="s">
        <v>136</v>
      </c>
    </row>
    <row r="321" spans="24:24">
      <c r="X321" s="59"/>
    </row>
    <row r="322" spans="24:24">
      <c r="X322" s="59"/>
    </row>
    <row r="323" spans="24:24">
      <c r="X323" s="116"/>
    </row>
    <row r="324" spans="24:24">
      <c r="X324" s="59"/>
    </row>
    <row r="325" spans="24:24">
      <c r="X325" s="59"/>
    </row>
    <row r="326" spans="24:24">
      <c r="X326" s="59"/>
    </row>
    <row r="327" spans="24:24">
      <c r="X327" s="59"/>
    </row>
    <row r="328" spans="24:24">
      <c r="X328" s="59"/>
    </row>
    <row r="329" spans="24:24">
      <c r="X329" s="59"/>
    </row>
    <row r="330" spans="24:24">
      <c r="X330" s="59"/>
    </row>
    <row r="331" spans="24:24">
      <c r="X331" s="59"/>
    </row>
    <row r="332" spans="24:24">
      <c r="X332" s="59"/>
    </row>
    <row r="333" spans="24:24">
      <c r="X333" s="59"/>
    </row>
    <row r="334" spans="24:24">
      <c r="X334" s="59"/>
    </row>
    <row r="335" spans="24:24">
      <c r="X335" s="59"/>
    </row>
    <row r="336" spans="24:24">
      <c r="X336" s="59"/>
    </row>
    <row r="337" spans="24:27">
      <c r="X337" s="59"/>
    </row>
    <row r="338" spans="24:27">
      <c r="X338" s="59"/>
      <c r="AA338" s="59" t="s">
        <v>136</v>
      </c>
    </row>
    <row r="339" spans="24:27">
      <c r="X339" s="59"/>
    </row>
    <row r="340" spans="24:27">
      <c r="X340" s="59"/>
    </row>
    <row r="341" spans="24:27">
      <c r="X341" s="59"/>
    </row>
    <row r="342" spans="24:27">
      <c r="X342" s="59"/>
    </row>
    <row r="343" spans="24:27">
      <c r="X343" s="59"/>
    </row>
    <row r="344" spans="24:27">
      <c r="X344" s="59"/>
    </row>
    <row r="345" spans="24:27">
      <c r="X345" s="59"/>
    </row>
    <row r="346" spans="24:27">
      <c r="X346" s="59"/>
    </row>
    <row r="347" spans="24:27">
      <c r="X347" s="59"/>
    </row>
    <row r="348" spans="24:27">
      <c r="X348" s="59"/>
    </row>
    <row r="349" spans="24:27">
      <c r="X349" s="59"/>
    </row>
    <row r="350" spans="24:27">
      <c r="X350" s="59"/>
    </row>
    <row r="351" spans="24:27">
      <c r="X351" s="59"/>
    </row>
    <row r="352" spans="24:27">
      <c r="X352" s="59"/>
    </row>
    <row r="353" spans="24:24">
      <c r="X353" s="59"/>
    </row>
    <row r="354" spans="24:24">
      <c r="X354" s="59"/>
    </row>
    <row r="355" spans="24:24">
      <c r="X355" s="59"/>
    </row>
    <row r="356" spans="24:24">
      <c r="X356" s="59"/>
    </row>
    <row r="357" spans="24:24">
      <c r="X357" s="59"/>
    </row>
    <row r="358" spans="24:24">
      <c r="X358" s="59"/>
    </row>
    <row r="359" spans="24:24">
      <c r="X359" s="59"/>
    </row>
    <row r="360" spans="24:24">
      <c r="X360" s="59"/>
    </row>
    <row r="361" spans="24:24">
      <c r="X361" s="59"/>
    </row>
    <row r="362" spans="24:24">
      <c r="X362" s="59"/>
    </row>
    <row r="363" spans="24:24">
      <c r="X363" s="59"/>
    </row>
    <row r="364" spans="24:24">
      <c r="X364" s="59"/>
    </row>
    <row r="365" spans="24:24">
      <c r="X365" s="59"/>
    </row>
    <row r="366" spans="24:24">
      <c r="X366" s="59"/>
    </row>
    <row r="367" spans="24:24">
      <c r="X367" s="59"/>
    </row>
    <row r="368" spans="24:24">
      <c r="X368" s="59"/>
    </row>
    <row r="369" spans="24:24">
      <c r="X369" s="59"/>
    </row>
    <row r="370" spans="24:24">
      <c r="X370" s="59"/>
    </row>
    <row r="371" spans="24:24">
      <c r="X371" s="59"/>
    </row>
    <row r="372" spans="24:24">
      <c r="X372" s="59"/>
    </row>
    <row r="373" spans="24:24">
      <c r="X373" s="59"/>
    </row>
    <row r="374" spans="24:24">
      <c r="X374" s="59"/>
    </row>
    <row r="375" spans="24:24">
      <c r="X375" s="59"/>
    </row>
    <row r="376" spans="24:24">
      <c r="X376" s="59"/>
    </row>
    <row r="377" spans="24:24">
      <c r="X377" s="59"/>
    </row>
    <row r="378" spans="24:24">
      <c r="X378" s="59"/>
    </row>
    <row r="379" spans="24:24">
      <c r="X379" s="59"/>
    </row>
    <row r="380" spans="24:24">
      <c r="X380" s="59"/>
    </row>
    <row r="381" spans="24:24">
      <c r="X381" s="59"/>
    </row>
    <row r="382" spans="24:24">
      <c r="X382" s="59"/>
    </row>
    <row r="383" spans="24:24">
      <c r="X383" s="59"/>
    </row>
    <row r="384" spans="24:24">
      <c r="X384" s="59"/>
    </row>
    <row r="385" spans="24:24">
      <c r="X385" s="59"/>
    </row>
    <row r="386" spans="24:24">
      <c r="X386" s="59"/>
    </row>
    <row r="387" spans="24:24">
      <c r="X387" s="59"/>
    </row>
    <row r="388" spans="24:24">
      <c r="X388" s="59"/>
    </row>
    <row r="389" spans="24:24">
      <c r="X389" s="59"/>
    </row>
    <row r="390" spans="24:24">
      <c r="X390" s="59"/>
    </row>
    <row r="391" spans="24:24">
      <c r="X391" s="59"/>
    </row>
    <row r="392" spans="24:24">
      <c r="X392" s="59"/>
    </row>
    <row r="393" spans="24:24">
      <c r="X393" s="59"/>
    </row>
    <row r="394" spans="24:24">
      <c r="X394" s="59"/>
    </row>
    <row r="395" spans="24:24">
      <c r="X395" s="59"/>
    </row>
    <row r="396" spans="24:24">
      <c r="X396" s="59"/>
    </row>
    <row r="397" spans="24:24">
      <c r="X397" s="59"/>
    </row>
    <row r="398" spans="24:24">
      <c r="X398" s="59"/>
    </row>
    <row r="399" spans="24:24">
      <c r="X399" s="59"/>
    </row>
    <row r="400" spans="24:24">
      <c r="X400" s="59"/>
    </row>
    <row r="401" spans="24:24">
      <c r="X401" s="59"/>
    </row>
    <row r="402" spans="24:24">
      <c r="X402" s="59"/>
    </row>
    <row r="403" spans="24:24">
      <c r="X403" s="59"/>
    </row>
    <row r="404" spans="24:24">
      <c r="X404" s="59"/>
    </row>
    <row r="405" spans="24:24">
      <c r="X405" s="59"/>
    </row>
    <row r="406" spans="24:24">
      <c r="X406" s="59"/>
    </row>
    <row r="407" spans="24:24">
      <c r="X407" s="59"/>
    </row>
    <row r="408" spans="24:24">
      <c r="X408" s="59"/>
    </row>
    <row r="409" spans="24:24">
      <c r="X409" s="59"/>
    </row>
    <row r="410" spans="24:24">
      <c r="X410" s="59"/>
    </row>
    <row r="411" spans="24:24">
      <c r="X411" s="59"/>
    </row>
    <row r="412" spans="24:24">
      <c r="X412" s="59"/>
    </row>
    <row r="413" spans="24:24">
      <c r="X413" s="59"/>
    </row>
    <row r="414" spans="24:24">
      <c r="X414" s="59"/>
    </row>
    <row r="415" spans="24:24">
      <c r="X415" s="59"/>
    </row>
    <row r="416" spans="24:24">
      <c r="X416" s="59"/>
    </row>
    <row r="417" spans="24:24">
      <c r="X417" s="59"/>
    </row>
    <row r="418" spans="24:24">
      <c r="X418" s="59"/>
    </row>
    <row r="419" spans="24:24">
      <c r="X419" s="59"/>
    </row>
    <row r="420" spans="24:24">
      <c r="X420" s="59"/>
    </row>
    <row r="421" spans="24:24">
      <c r="X421" s="59"/>
    </row>
    <row r="422" spans="24:24">
      <c r="X422" s="59"/>
    </row>
    <row r="423" spans="24:24">
      <c r="X423" s="59"/>
    </row>
    <row r="424" spans="24:24">
      <c r="X424" s="59"/>
    </row>
    <row r="425" spans="24:24">
      <c r="X425" s="59"/>
    </row>
    <row r="426" spans="24:24">
      <c r="X426" s="59"/>
    </row>
    <row r="427" spans="24:24">
      <c r="X427" s="59"/>
    </row>
    <row r="428" spans="24:24">
      <c r="X428" s="59"/>
    </row>
    <row r="429" spans="24:24">
      <c r="X429" s="59"/>
    </row>
    <row r="430" spans="24:24">
      <c r="X430" s="59"/>
    </row>
    <row r="431" spans="24:24">
      <c r="X431" s="59"/>
    </row>
    <row r="432" spans="24:24">
      <c r="X432" s="59"/>
    </row>
    <row r="433" spans="24:24">
      <c r="X433" s="59"/>
    </row>
    <row r="434" spans="24:24">
      <c r="X434" s="59"/>
    </row>
    <row r="435" spans="24:24">
      <c r="X435" s="59"/>
    </row>
    <row r="436" spans="24:24">
      <c r="X436" s="59"/>
    </row>
    <row r="437" spans="24:24">
      <c r="X437" s="59"/>
    </row>
    <row r="438" spans="24:24">
      <c r="X438" s="59"/>
    </row>
    <row r="439" spans="24:24">
      <c r="X439" s="59"/>
    </row>
    <row r="440" spans="24:24">
      <c r="X440" s="59"/>
    </row>
    <row r="441" spans="24:24">
      <c r="X441" s="59"/>
    </row>
    <row r="442" spans="24:24">
      <c r="X442" s="59"/>
    </row>
    <row r="443" spans="24:24">
      <c r="X443" s="59"/>
    </row>
    <row r="444" spans="24:24">
      <c r="X444" s="59"/>
    </row>
    <row r="445" spans="24:24">
      <c r="X445" s="59"/>
    </row>
    <row r="446" spans="24:24">
      <c r="X446" s="59"/>
    </row>
    <row r="447" spans="24:24">
      <c r="X447" s="59"/>
    </row>
    <row r="448" spans="24:24">
      <c r="X448" s="59"/>
    </row>
    <row r="449" spans="24:24">
      <c r="X449" s="59"/>
    </row>
    <row r="450" spans="24:24">
      <c r="X450" s="59"/>
    </row>
    <row r="451" spans="24:24">
      <c r="X451" s="59"/>
    </row>
    <row r="452" spans="24:24">
      <c r="X452" s="59"/>
    </row>
    <row r="453" spans="24:24">
      <c r="X453" s="59"/>
    </row>
    <row r="454" spans="24:24">
      <c r="X454" s="59"/>
    </row>
    <row r="455" spans="24:24">
      <c r="X455" s="59"/>
    </row>
    <row r="456" spans="24:24">
      <c r="X456" s="59"/>
    </row>
    <row r="457" spans="24:24">
      <c r="X457" s="59"/>
    </row>
    <row r="458" spans="24:24">
      <c r="X458" s="59"/>
    </row>
    <row r="459" spans="24:24">
      <c r="X459" s="59"/>
    </row>
    <row r="460" spans="24:24">
      <c r="X460" s="59"/>
    </row>
    <row r="461" spans="24:24">
      <c r="X461" s="59"/>
    </row>
    <row r="462" spans="24:24">
      <c r="X462" s="59"/>
    </row>
    <row r="463" spans="24:24">
      <c r="X463" s="59"/>
    </row>
    <row r="464" spans="24:24">
      <c r="X464" s="59"/>
    </row>
    <row r="465" spans="24:24">
      <c r="X465" s="59"/>
    </row>
    <row r="466" spans="24:24">
      <c r="X466" s="59"/>
    </row>
    <row r="467" spans="24:24">
      <c r="X467" s="59"/>
    </row>
    <row r="468" spans="24:24">
      <c r="X468" s="59"/>
    </row>
    <row r="469" spans="24:24">
      <c r="X469" s="59"/>
    </row>
    <row r="470" spans="24:24">
      <c r="X470" s="59"/>
    </row>
    <row r="471" spans="24:24">
      <c r="X471" s="59"/>
    </row>
    <row r="472" spans="24:24">
      <c r="X472" s="59"/>
    </row>
    <row r="473" spans="24:24">
      <c r="X473" s="59"/>
    </row>
    <row r="474" spans="24:24">
      <c r="X474" s="59"/>
    </row>
    <row r="475" spans="24:24">
      <c r="X475" s="59"/>
    </row>
    <row r="476" spans="24:24">
      <c r="X476" s="59"/>
    </row>
    <row r="477" spans="24:24">
      <c r="X477" s="59"/>
    </row>
    <row r="478" spans="24:24">
      <c r="X478" s="59"/>
    </row>
    <row r="479" spans="24:24">
      <c r="X479" s="59"/>
    </row>
    <row r="480" spans="24:24">
      <c r="X480" s="59"/>
    </row>
    <row r="481" spans="24:24">
      <c r="X481" s="59"/>
    </row>
    <row r="482" spans="24:24">
      <c r="X482" s="59"/>
    </row>
    <row r="483" spans="24:24">
      <c r="X483" s="59"/>
    </row>
    <row r="484" spans="24:24">
      <c r="X484" s="59"/>
    </row>
    <row r="485" spans="24:24">
      <c r="X485" s="59"/>
    </row>
    <row r="486" spans="24:24">
      <c r="X486" s="59"/>
    </row>
    <row r="487" spans="24:24">
      <c r="X487" s="59"/>
    </row>
    <row r="488" spans="24:24">
      <c r="X488" s="59"/>
    </row>
    <row r="489" spans="24:24">
      <c r="X489" s="59"/>
    </row>
    <row r="490" spans="24:24">
      <c r="X490" s="59"/>
    </row>
    <row r="491" spans="24:24">
      <c r="X491" s="59"/>
    </row>
    <row r="492" spans="24:24">
      <c r="X492" s="59"/>
    </row>
    <row r="493" spans="24:24">
      <c r="X493" s="59"/>
    </row>
    <row r="494" spans="24:24">
      <c r="X494" s="59"/>
    </row>
    <row r="495" spans="24:24">
      <c r="X495" s="59"/>
    </row>
    <row r="496" spans="24:24">
      <c r="X496" s="59"/>
    </row>
    <row r="497" spans="24:24">
      <c r="X497" s="59"/>
    </row>
    <row r="498" spans="24:24">
      <c r="X498" s="59"/>
    </row>
    <row r="499" spans="24:24">
      <c r="X499" s="59"/>
    </row>
    <row r="500" spans="24:24">
      <c r="X500" s="59"/>
    </row>
    <row r="501" spans="24:24">
      <c r="X501" s="59"/>
    </row>
    <row r="502" spans="24:24">
      <c r="X502" s="59"/>
    </row>
    <row r="503" spans="24:24">
      <c r="X503" s="59"/>
    </row>
    <row r="504" spans="24:24">
      <c r="X504" s="59"/>
    </row>
    <row r="505" spans="24:24">
      <c r="X505" s="59"/>
    </row>
    <row r="506" spans="24:24">
      <c r="X506" s="59"/>
    </row>
    <row r="507" spans="24:24">
      <c r="X507" s="59"/>
    </row>
    <row r="508" spans="24:24">
      <c r="X508" s="59"/>
    </row>
    <row r="509" spans="24:24">
      <c r="X509" s="59"/>
    </row>
    <row r="510" spans="24:24">
      <c r="X510" s="59"/>
    </row>
    <row r="511" spans="24:24">
      <c r="X511" s="59"/>
    </row>
    <row r="512" spans="24:24">
      <c r="X512" s="59"/>
    </row>
    <row r="513" spans="24:24">
      <c r="X513" s="59"/>
    </row>
    <row r="514" spans="24:24">
      <c r="X514" s="59"/>
    </row>
    <row r="515" spans="24:24">
      <c r="X515" s="59"/>
    </row>
    <row r="516" spans="24:24">
      <c r="X516" s="59"/>
    </row>
    <row r="517" spans="24:24">
      <c r="X517" s="59"/>
    </row>
    <row r="518" spans="24:24">
      <c r="X518" s="59"/>
    </row>
    <row r="519" spans="24:24">
      <c r="X519" s="59"/>
    </row>
    <row r="520" spans="24:24">
      <c r="X520" s="59"/>
    </row>
    <row r="521" spans="24:24">
      <c r="X521" s="59"/>
    </row>
    <row r="522" spans="24:24">
      <c r="X522" s="59"/>
    </row>
    <row r="523" spans="24:24">
      <c r="X523" s="59"/>
    </row>
    <row r="524" spans="24:24">
      <c r="X524" s="59"/>
    </row>
    <row r="525" spans="24:24">
      <c r="X525" s="59"/>
    </row>
    <row r="526" spans="24:24">
      <c r="X526" s="59"/>
    </row>
    <row r="527" spans="24:24">
      <c r="X527" s="59"/>
    </row>
    <row r="528" spans="24:24">
      <c r="X528" s="59"/>
    </row>
    <row r="529" spans="24:24">
      <c r="X529" s="59"/>
    </row>
    <row r="530" spans="24:24">
      <c r="X530" s="59"/>
    </row>
    <row r="531" spans="24:24">
      <c r="X531" s="59"/>
    </row>
    <row r="532" spans="24:24">
      <c r="X532" s="59"/>
    </row>
    <row r="533" spans="24:24">
      <c r="X533" s="59"/>
    </row>
    <row r="534" spans="24:24">
      <c r="X534" s="59"/>
    </row>
    <row r="535" spans="24:24">
      <c r="X535" s="59"/>
    </row>
    <row r="536" spans="24:24">
      <c r="X536" s="59"/>
    </row>
    <row r="537" spans="24:24">
      <c r="X537" s="59"/>
    </row>
    <row r="538" spans="24:24">
      <c r="X538" s="59"/>
    </row>
    <row r="539" spans="24:24">
      <c r="X539" s="59"/>
    </row>
    <row r="540" spans="24:24">
      <c r="X540" s="59"/>
    </row>
    <row r="541" spans="24:24">
      <c r="X541" s="59"/>
    </row>
    <row r="542" spans="24:24">
      <c r="X542" s="59"/>
    </row>
    <row r="543" spans="24:24">
      <c r="X543" s="59"/>
    </row>
    <row r="544" spans="24:24">
      <c r="X544" s="59"/>
    </row>
    <row r="545" spans="24:24">
      <c r="X545" s="59"/>
    </row>
    <row r="546" spans="24:24">
      <c r="X546" s="59"/>
    </row>
    <row r="547" spans="24:24">
      <c r="X547" s="59"/>
    </row>
    <row r="548" spans="24:24">
      <c r="X548" s="59"/>
    </row>
    <row r="549" spans="24:24">
      <c r="X549" s="59"/>
    </row>
    <row r="550" spans="24:24">
      <c r="X550" s="59"/>
    </row>
    <row r="551" spans="24:24">
      <c r="X551" s="59"/>
    </row>
    <row r="552" spans="24:24">
      <c r="X552" s="59"/>
    </row>
    <row r="553" spans="24:24">
      <c r="X553" s="59"/>
    </row>
    <row r="554" spans="24:24">
      <c r="X554" s="59"/>
    </row>
    <row r="555" spans="24:24">
      <c r="X555" s="59"/>
    </row>
    <row r="556" spans="24:24">
      <c r="X556" s="59"/>
    </row>
    <row r="557" spans="24:24">
      <c r="X557" s="59"/>
    </row>
    <row r="558" spans="24:24">
      <c r="X558" s="59"/>
    </row>
    <row r="559" spans="24:24">
      <c r="X559" s="59"/>
    </row>
    <row r="560" spans="24:24">
      <c r="X560" s="59"/>
    </row>
    <row r="561" spans="24:24">
      <c r="X561" s="59"/>
    </row>
    <row r="562" spans="24:24">
      <c r="X562" s="59"/>
    </row>
    <row r="563" spans="24:24">
      <c r="X563" s="59"/>
    </row>
    <row r="564" spans="24:24">
      <c r="X564" s="59"/>
    </row>
    <row r="565" spans="24:24">
      <c r="X565" s="59"/>
    </row>
    <row r="566" spans="24:24">
      <c r="X566" s="59"/>
    </row>
    <row r="567" spans="24:24">
      <c r="X567" s="59"/>
    </row>
    <row r="568" spans="24:24">
      <c r="X568" s="59"/>
    </row>
    <row r="569" spans="24:24">
      <c r="X569" s="59"/>
    </row>
    <row r="570" spans="24:24">
      <c r="X570" s="59"/>
    </row>
    <row r="571" spans="24:24">
      <c r="X571" s="59"/>
    </row>
    <row r="572" spans="24:24">
      <c r="X572" s="59"/>
    </row>
    <row r="573" spans="24:24">
      <c r="X573" s="59"/>
    </row>
    <row r="574" spans="24:24">
      <c r="X574" s="59"/>
    </row>
    <row r="575" spans="24:24">
      <c r="X575" s="59"/>
    </row>
    <row r="576" spans="24:24">
      <c r="X576" s="59"/>
    </row>
    <row r="577" spans="24:24">
      <c r="X577" s="59"/>
    </row>
    <row r="578" spans="24:24">
      <c r="X578" s="59"/>
    </row>
    <row r="579" spans="24:24">
      <c r="X579" s="59"/>
    </row>
    <row r="580" spans="24:24">
      <c r="X580" s="59"/>
    </row>
    <row r="581" spans="24:24">
      <c r="X581" s="59"/>
    </row>
    <row r="582" spans="24:24">
      <c r="X582" s="59"/>
    </row>
    <row r="583" spans="24:24">
      <c r="X583" s="59"/>
    </row>
    <row r="584" spans="24:24">
      <c r="X584" s="59"/>
    </row>
    <row r="585" spans="24:24">
      <c r="X585" s="59"/>
    </row>
    <row r="586" spans="24:24">
      <c r="X586" s="59"/>
    </row>
    <row r="587" spans="24:24">
      <c r="X587" s="59"/>
    </row>
    <row r="588" spans="24:24">
      <c r="X588" s="59"/>
    </row>
    <row r="589" spans="24:24">
      <c r="X589" s="59"/>
    </row>
    <row r="590" spans="24:24">
      <c r="X590" s="59"/>
    </row>
    <row r="591" spans="24:24">
      <c r="X591" s="59"/>
    </row>
    <row r="592" spans="24:24">
      <c r="X592" s="59"/>
    </row>
    <row r="593" spans="24:24">
      <c r="X593" s="59"/>
    </row>
    <row r="594" spans="24:24">
      <c r="X594" s="59"/>
    </row>
    <row r="595" spans="24:24">
      <c r="X595" s="59"/>
    </row>
    <row r="596" spans="24:24">
      <c r="X596" s="59"/>
    </row>
    <row r="597" spans="24:24">
      <c r="X597" s="59"/>
    </row>
    <row r="598" spans="24:24">
      <c r="X598" s="59"/>
    </row>
    <row r="599" spans="24:24">
      <c r="X599" s="59"/>
    </row>
    <row r="600" spans="24:24">
      <c r="X600" s="59"/>
    </row>
    <row r="601" spans="24:24">
      <c r="X601" s="59"/>
    </row>
    <row r="602" spans="24:24">
      <c r="X602" s="59"/>
    </row>
    <row r="603" spans="24:24">
      <c r="X603" s="59"/>
    </row>
    <row r="604" spans="24:24">
      <c r="X604" s="59"/>
    </row>
    <row r="605" spans="24:24">
      <c r="X605" s="59"/>
    </row>
    <row r="606" spans="24:24">
      <c r="X606" s="59"/>
    </row>
    <row r="607" spans="24:24">
      <c r="X607" s="59"/>
    </row>
    <row r="608" spans="24:24">
      <c r="X608" s="59"/>
    </row>
    <row r="609" spans="24:24">
      <c r="X609" s="59"/>
    </row>
    <row r="610" spans="24:24">
      <c r="X610" s="59"/>
    </row>
    <row r="611" spans="24:24">
      <c r="X611" s="59"/>
    </row>
    <row r="612" spans="24:24">
      <c r="X612" s="59"/>
    </row>
    <row r="613" spans="24:24">
      <c r="X613" s="59"/>
    </row>
    <row r="614" spans="24:24">
      <c r="X614" s="59"/>
    </row>
    <row r="615" spans="24:24">
      <c r="X615" s="59"/>
    </row>
    <row r="616" spans="24:24">
      <c r="X616" s="59"/>
    </row>
    <row r="617" spans="24:24">
      <c r="X617" s="59"/>
    </row>
    <row r="618" spans="24:24">
      <c r="X618" s="59"/>
    </row>
    <row r="619" spans="24:24">
      <c r="X619" s="59"/>
    </row>
    <row r="620" spans="24:24">
      <c r="X620" s="59"/>
    </row>
    <row r="621" spans="24:24">
      <c r="X621" s="59"/>
    </row>
    <row r="622" spans="24:24">
      <c r="X622" s="59"/>
    </row>
    <row r="623" spans="24:24">
      <c r="X623" s="59"/>
    </row>
    <row r="624" spans="24:24">
      <c r="X624" s="59"/>
    </row>
    <row r="625" spans="24:24">
      <c r="X625" s="59"/>
    </row>
    <row r="626" spans="24:24">
      <c r="X626" s="59"/>
    </row>
    <row r="627" spans="24:24">
      <c r="X627" s="59"/>
    </row>
    <row r="628" spans="24:24">
      <c r="X628" s="59"/>
    </row>
    <row r="629" spans="24:24">
      <c r="X629" s="59"/>
    </row>
    <row r="630" spans="24:24">
      <c r="X630" s="59"/>
    </row>
    <row r="631" spans="24:24">
      <c r="X631" s="59"/>
    </row>
    <row r="632" spans="24:24">
      <c r="X632" s="59"/>
    </row>
    <row r="633" spans="24:24">
      <c r="X633" s="59"/>
    </row>
    <row r="634" spans="24:24">
      <c r="X634" s="59"/>
    </row>
    <row r="635" spans="24:24">
      <c r="X635" s="59"/>
    </row>
    <row r="636" spans="24:24">
      <c r="X636" s="59"/>
    </row>
    <row r="637" spans="24:24">
      <c r="X637" s="59"/>
    </row>
    <row r="638" spans="24:24">
      <c r="X638" s="59"/>
    </row>
    <row r="639" spans="24:24">
      <c r="X639" s="59"/>
    </row>
    <row r="640" spans="24:24">
      <c r="X640" s="59"/>
    </row>
    <row r="641" spans="24:24">
      <c r="X641" s="59"/>
    </row>
    <row r="642" spans="24:24">
      <c r="X642" s="59"/>
    </row>
    <row r="643" spans="24:24">
      <c r="X643" s="59"/>
    </row>
    <row r="644" spans="24:24">
      <c r="X644" s="59"/>
    </row>
    <row r="645" spans="24:24">
      <c r="X645" s="59"/>
    </row>
    <row r="646" spans="24:24">
      <c r="X646" s="59"/>
    </row>
    <row r="647" spans="24:24">
      <c r="X647" s="59"/>
    </row>
    <row r="648" spans="24:24">
      <c r="X648" s="59"/>
    </row>
    <row r="649" spans="24:24">
      <c r="X649" s="59"/>
    </row>
    <row r="650" spans="24:24">
      <c r="X650" s="59"/>
    </row>
    <row r="651" spans="24:24">
      <c r="X651" s="59"/>
    </row>
    <row r="652" spans="24:24">
      <c r="X652" s="59"/>
    </row>
    <row r="653" spans="24:24">
      <c r="X653" s="59"/>
    </row>
    <row r="654" spans="24:24">
      <c r="X654" s="59"/>
    </row>
    <row r="655" spans="24:24">
      <c r="X655" s="59"/>
    </row>
    <row r="656" spans="24:24">
      <c r="X656" s="59"/>
    </row>
    <row r="657" spans="24:24">
      <c r="X657" s="59"/>
    </row>
    <row r="658" spans="24:24">
      <c r="X658" s="59"/>
    </row>
    <row r="659" spans="24:24">
      <c r="X659" s="59"/>
    </row>
    <row r="660" spans="24:24">
      <c r="X660" s="59"/>
    </row>
    <row r="661" spans="24:24">
      <c r="X661" s="59"/>
    </row>
    <row r="662" spans="24:24">
      <c r="X662" s="59"/>
    </row>
    <row r="663" spans="24:24">
      <c r="X663" s="59"/>
    </row>
    <row r="664" spans="24:24">
      <c r="X664" s="59"/>
    </row>
    <row r="665" spans="24:24">
      <c r="X665" s="59"/>
    </row>
    <row r="666" spans="24:24">
      <c r="X666" s="59"/>
    </row>
    <row r="667" spans="24:24">
      <c r="X667" s="59"/>
    </row>
    <row r="668" spans="24:24">
      <c r="X668" s="59"/>
    </row>
    <row r="669" spans="24:24">
      <c r="X669" s="59"/>
    </row>
    <row r="670" spans="24:24">
      <c r="X670" s="59"/>
    </row>
    <row r="671" spans="24:24">
      <c r="X671" s="59"/>
    </row>
    <row r="672" spans="24:24">
      <c r="X672" s="59"/>
    </row>
    <row r="673" spans="24:24">
      <c r="X673" s="59"/>
    </row>
    <row r="674" spans="24:24">
      <c r="X674" s="59"/>
    </row>
    <row r="675" spans="24:24">
      <c r="X675" s="59"/>
    </row>
    <row r="676" spans="24:24">
      <c r="X676" s="59"/>
    </row>
    <row r="677" spans="24:24">
      <c r="X677" s="59"/>
    </row>
    <row r="678" spans="24:24">
      <c r="X678" s="59"/>
    </row>
    <row r="679" spans="24:24">
      <c r="X679" s="59"/>
    </row>
    <row r="680" spans="24:24">
      <c r="X680" s="59"/>
    </row>
    <row r="681" spans="24:24">
      <c r="X681" s="59"/>
    </row>
    <row r="682" spans="24:24">
      <c r="X682" s="59"/>
    </row>
    <row r="683" spans="24:24">
      <c r="X683" s="59"/>
    </row>
    <row r="684" spans="24:24">
      <c r="X684" s="59"/>
    </row>
    <row r="685" spans="24:24">
      <c r="X685" s="59"/>
    </row>
    <row r="686" spans="24:24">
      <c r="X686" s="59"/>
    </row>
    <row r="687" spans="24:24">
      <c r="X687" s="59"/>
    </row>
    <row r="688" spans="24:24">
      <c r="X688" s="59"/>
    </row>
    <row r="689" spans="24:24">
      <c r="X689" s="59"/>
    </row>
    <row r="690" spans="24:24">
      <c r="X690" s="59"/>
    </row>
    <row r="691" spans="24:24">
      <c r="X691" s="59"/>
    </row>
    <row r="692" spans="24:24">
      <c r="X692" s="59"/>
    </row>
    <row r="693" spans="24:24">
      <c r="X693" s="59"/>
    </row>
    <row r="694" spans="24:24">
      <c r="X694" s="59"/>
    </row>
    <row r="695" spans="24:24">
      <c r="X695" s="59"/>
    </row>
    <row r="696" spans="24:24">
      <c r="X696" s="59"/>
    </row>
    <row r="697" spans="24:24">
      <c r="X697" s="59"/>
    </row>
    <row r="698" spans="24:24">
      <c r="X698" s="59"/>
    </row>
    <row r="699" spans="24:24">
      <c r="X699" s="59"/>
    </row>
    <row r="700" spans="24:24">
      <c r="X700" s="59"/>
    </row>
    <row r="701" spans="24:24">
      <c r="X701" s="59"/>
    </row>
    <row r="702" spans="24:24">
      <c r="X702" s="59"/>
    </row>
    <row r="703" spans="24:24">
      <c r="X703" s="59"/>
    </row>
    <row r="704" spans="24:24">
      <c r="X704" s="59"/>
    </row>
    <row r="705" spans="24:24">
      <c r="X705" s="59"/>
    </row>
    <row r="706" spans="24:24">
      <c r="X706" s="59"/>
    </row>
    <row r="707" spans="24:24">
      <c r="X707" s="59"/>
    </row>
    <row r="708" spans="24:24">
      <c r="X708" s="59"/>
    </row>
    <row r="709" spans="24:24">
      <c r="X709" s="59"/>
    </row>
    <row r="710" spans="24:24">
      <c r="X710" s="59"/>
    </row>
    <row r="711" spans="24:24">
      <c r="X711" s="59"/>
    </row>
    <row r="712" spans="24:24">
      <c r="X712" s="59"/>
    </row>
    <row r="713" spans="24:24">
      <c r="X713" s="59"/>
    </row>
    <row r="714" spans="24:24">
      <c r="X714" s="59"/>
    </row>
    <row r="715" spans="24:24">
      <c r="X715" s="59"/>
    </row>
    <row r="716" spans="24:24">
      <c r="X716" s="59"/>
    </row>
    <row r="717" spans="24:24">
      <c r="X717" s="59"/>
    </row>
    <row r="718" spans="24:24">
      <c r="X718" s="59"/>
    </row>
    <row r="719" spans="24:24">
      <c r="X719" s="59"/>
    </row>
    <row r="720" spans="24:24">
      <c r="X720" s="59"/>
    </row>
    <row r="721" spans="24:24">
      <c r="X721" s="59"/>
    </row>
    <row r="722" spans="24:24">
      <c r="X722" s="59"/>
    </row>
    <row r="723" spans="24:24">
      <c r="X723" s="59"/>
    </row>
    <row r="724" spans="24:24">
      <c r="X724" s="59"/>
    </row>
    <row r="725" spans="24:24">
      <c r="X725" s="59"/>
    </row>
    <row r="726" spans="24:24">
      <c r="X726" s="59"/>
    </row>
    <row r="727" spans="24:24">
      <c r="X727" s="59"/>
    </row>
    <row r="728" spans="24:24">
      <c r="X728" s="59"/>
    </row>
    <row r="729" spans="24:24">
      <c r="X729" s="59"/>
    </row>
    <row r="730" spans="24:24">
      <c r="X730" s="59"/>
    </row>
    <row r="731" spans="24:24">
      <c r="X731" s="59"/>
    </row>
    <row r="732" spans="24:24">
      <c r="X732" s="59"/>
    </row>
    <row r="733" spans="24:24">
      <c r="X733" s="59"/>
    </row>
    <row r="734" spans="24:24">
      <c r="X734" s="59"/>
    </row>
    <row r="735" spans="24:24">
      <c r="X735" s="59"/>
    </row>
    <row r="736" spans="24:24">
      <c r="X736" s="59"/>
    </row>
    <row r="737" spans="24:24">
      <c r="X737" s="59"/>
    </row>
    <row r="738" spans="24:24">
      <c r="X738" s="59"/>
    </row>
    <row r="739" spans="24:24">
      <c r="X739" s="59"/>
    </row>
    <row r="740" spans="24:24">
      <c r="X740" s="59"/>
    </row>
    <row r="741" spans="24:24">
      <c r="X741" s="59"/>
    </row>
    <row r="742" spans="24:24">
      <c r="X742" s="59"/>
    </row>
    <row r="743" spans="24:24">
      <c r="X743" s="59"/>
    </row>
    <row r="744" spans="24:24">
      <c r="X744" s="59"/>
    </row>
    <row r="745" spans="24:24">
      <c r="X745" s="59"/>
    </row>
    <row r="746" spans="24:24">
      <c r="X746" s="59"/>
    </row>
    <row r="747" spans="24:24">
      <c r="X747" s="59"/>
    </row>
    <row r="748" spans="24:24">
      <c r="X748" s="59"/>
    </row>
    <row r="749" spans="24:24">
      <c r="X749" s="59"/>
    </row>
    <row r="750" spans="24:24">
      <c r="X750" s="59"/>
    </row>
    <row r="751" spans="24:24">
      <c r="X751" s="59"/>
    </row>
    <row r="752" spans="24:24">
      <c r="X752" s="59"/>
    </row>
    <row r="753" spans="24:24">
      <c r="X753" s="59"/>
    </row>
    <row r="754" spans="24:24">
      <c r="X754" s="59"/>
    </row>
    <row r="755" spans="24:24">
      <c r="X755" s="59"/>
    </row>
    <row r="756" spans="24:24">
      <c r="X756" s="59"/>
    </row>
    <row r="757" spans="24:24">
      <c r="X757" s="59"/>
    </row>
    <row r="758" spans="24:24">
      <c r="X758" s="59"/>
    </row>
    <row r="759" spans="24:24">
      <c r="X759" s="59"/>
    </row>
    <row r="760" spans="24:24">
      <c r="X760" s="59"/>
    </row>
    <row r="761" spans="24:24">
      <c r="X761" s="59"/>
    </row>
    <row r="762" spans="24:24">
      <c r="X762" s="59"/>
    </row>
    <row r="763" spans="24:24">
      <c r="X763" s="59"/>
    </row>
    <row r="764" spans="24:24">
      <c r="X764" s="59"/>
    </row>
    <row r="765" spans="24:24">
      <c r="X765" s="59"/>
    </row>
    <row r="766" spans="24:24">
      <c r="X766" s="59"/>
    </row>
    <row r="767" spans="24:24">
      <c r="X767" s="59"/>
    </row>
    <row r="768" spans="24:24">
      <c r="X768" s="59"/>
    </row>
    <row r="769" spans="24:24">
      <c r="X769" s="59"/>
    </row>
    <row r="770" spans="24:24" ht="20.399999999999999" thickBot="1">
      <c r="X770" s="60"/>
    </row>
  </sheetData>
  <sheetProtection sheet="1" objects="1" scenarios="1"/>
  <sortState xmlns:xlrd2="http://schemas.microsoft.com/office/spreadsheetml/2017/richdata2" ref="B20:G44">
    <sortCondition ref="B20:B44"/>
  </sortState>
  <mergeCells count="30">
    <mergeCell ref="K13:L13"/>
    <mergeCell ref="G18:G19"/>
    <mergeCell ref="E13:G13"/>
    <mergeCell ref="B18:B19"/>
    <mergeCell ref="C18:D18"/>
    <mergeCell ref="E18:F18"/>
    <mergeCell ref="K14:L14"/>
    <mergeCell ref="K15:L15"/>
    <mergeCell ref="B15:D15"/>
    <mergeCell ref="E15:G15"/>
    <mergeCell ref="E14:G14"/>
    <mergeCell ref="B16:D16"/>
    <mergeCell ref="E16:G16"/>
    <mergeCell ref="K16:L16"/>
    <mergeCell ref="O18:O19"/>
    <mergeCell ref="M18:N18"/>
    <mergeCell ref="B1:O1"/>
    <mergeCell ref="B2:O2"/>
    <mergeCell ref="B3:O3"/>
    <mergeCell ref="B11:D11"/>
    <mergeCell ref="B12:D12"/>
    <mergeCell ref="N10:O10"/>
    <mergeCell ref="K11:L11"/>
    <mergeCell ref="K12:L12"/>
    <mergeCell ref="E12:G12"/>
    <mergeCell ref="B13:D13"/>
    <mergeCell ref="B14:D14"/>
    <mergeCell ref="E11:G11"/>
    <mergeCell ref="J18:J19"/>
    <mergeCell ref="K18:L18"/>
  </mergeCells>
  <phoneticPr fontId="2"/>
  <conditionalFormatting sqref="B20:G123">
    <cfRule type="cellIs" dxfId="18" priority="5" operator="equal">
      <formula>""</formula>
    </cfRule>
  </conditionalFormatting>
  <conditionalFormatting sqref="E11:E14">
    <cfRule type="cellIs" dxfId="17" priority="7" operator="equal">
      <formula>""</formula>
    </cfRule>
  </conditionalFormatting>
  <conditionalFormatting sqref="E11:G12">
    <cfRule type="cellIs" dxfId="16" priority="9" operator="equal">
      <formula>"選択して下さい"</formula>
    </cfRule>
  </conditionalFormatting>
  <conditionalFormatting sqref="E15:G16">
    <cfRule type="cellIs" dxfId="15" priority="1" operator="equal">
      <formula>""</formula>
    </cfRule>
  </conditionalFormatting>
  <conditionalFormatting sqref="J20:O123">
    <cfRule type="cellIs" dxfId="14" priority="4" operator="equal">
      <formula>""</formula>
    </cfRule>
  </conditionalFormatting>
  <conditionalFormatting sqref="K12:O16">
    <cfRule type="cellIs" dxfId="13" priority="2" operator="equal">
      <formula>""</formula>
    </cfRule>
  </conditionalFormatting>
  <dataValidations count="6">
    <dataValidation type="list" allowBlank="1" showInputMessage="1" showErrorMessage="1" sqref="E11:G11" xr:uid="{9DAAC324-1DE5-4D88-A106-7BC0EB0DE1AC}">
      <formula1>$X$17:$X$321</formula1>
    </dataValidation>
    <dataValidation type="whole" allowBlank="1" showInputMessage="1" showErrorMessage="1" sqref="B20:B123 J20:J123" xr:uid="{46CE14F7-3A64-44FA-9CA9-E4373EF409A6}">
      <formula1>1</formula1>
      <formula2>99999</formula2>
    </dataValidation>
    <dataValidation imeMode="halfKatakana" allowBlank="1" showInputMessage="1" showErrorMessage="1" sqref="E20:F106 M20:N106" xr:uid="{12CC3248-9762-49CE-9E44-4F03EA3A00D2}"/>
    <dataValidation type="list" allowBlank="1" showInputMessage="1" showErrorMessage="1" sqref="O12:O16" xr:uid="{AB76183C-85EB-4449-A423-428C7F892AE3}">
      <formula1>$AA$17:$AA$20</formula1>
    </dataValidation>
    <dataValidation type="whole" allowBlank="1" showInputMessage="1" showErrorMessage="1" sqref="N12:N16" xr:uid="{89718AAA-7088-4544-93DE-B98C295ECD96}">
      <formula1>1</formula1>
      <formula2>9999</formula2>
    </dataValidation>
    <dataValidation type="whole" allowBlank="1" showInputMessage="1" showErrorMessage="1" sqref="E15:G16" xr:uid="{6D0CC0D6-5F5F-4329-96FE-DC878EA1F6DD}">
      <formula1>0</formula1>
      <formula2>1000</formula2>
    </dataValidation>
  </dataValidations>
  <pageMargins left="0.7" right="0.7" top="0.75" bottom="0.75" header="0.3" footer="0.3"/>
  <pageSetup paperSize="9" scale="57" orientation="portrait" r:id="rId1"/>
  <rowBreaks count="1" manualBreakCount="1">
    <brk id="6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FCD0-D42B-4776-AC84-669C731AEC2F}">
  <sheetPr codeName="Sheet2"/>
  <dimension ref="A1:AN107"/>
  <sheetViews>
    <sheetView showGridLines="0" view="pageBreakPreview" topLeftCell="B1" zoomScaleNormal="100" zoomScaleSheetLayoutView="100" workbookViewId="0">
      <selection activeCell="B1" sqref="B1:U1"/>
    </sheetView>
  </sheetViews>
  <sheetFormatPr defaultColWidth="9" defaultRowHeight="19.8"/>
  <cols>
    <col min="1" max="1" width="3.59765625" style="1" hidden="1" customWidth="1"/>
    <col min="2" max="2" width="9.69921875" style="1" customWidth="1"/>
    <col min="3" max="6" width="9.09765625" style="2" customWidth="1"/>
    <col min="7" max="7" width="5.3984375" style="1" customWidth="1"/>
    <col min="8" max="8" width="5.09765625" style="1" customWidth="1"/>
    <col min="9" max="9" width="15.59765625" style="2" customWidth="1"/>
    <col min="10" max="12" width="5" style="2" customWidth="1"/>
    <col min="13" max="13" width="15.59765625" style="2" customWidth="1"/>
    <col min="14" max="16" width="5" style="2" customWidth="1"/>
    <col min="17" max="17" width="7.5" style="2" bestFit="1" customWidth="1"/>
    <col min="18" max="18" width="3.09765625" style="2" customWidth="1"/>
    <col min="19" max="21" width="5.59765625" style="1" customWidth="1"/>
    <col min="22" max="22" width="69.19921875" style="1" customWidth="1"/>
    <col min="23" max="23" width="4" style="1" bestFit="1" customWidth="1"/>
    <col min="24" max="24" width="9.69921875" style="1" bestFit="1" customWidth="1"/>
    <col min="25" max="32" width="7.19921875" style="1" customWidth="1"/>
    <col min="33" max="33" width="21.19921875" style="1" customWidth="1"/>
    <col min="34" max="34" width="9.09765625" style="1" customWidth="1"/>
    <col min="35" max="35" width="4" style="1" customWidth="1"/>
    <col min="36" max="36" width="9" style="1" customWidth="1"/>
    <col min="37" max="37" width="9.3984375" style="1" bestFit="1" customWidth="1"/>
    <col min="38" max="38" width="9.09765625" style="1" customWidth="1"/>
    <col min="39" max="39" width="4" style="1" customWidth="1"/>
    <col min="40" max="40" width="9" style="1" customWidth="1"/>
    <col min="41" max="16384" width="9" style="1"/>
  </cols>
  <sheetData>
    <row r="1" spans="1:40" ht="38.25" customHeight="1" thickBot="1">
      <c r="B1" s="254" t="s">
        <v>34</v>
      </c>
      <c r="C1" s="255"/>
      <c r="D1" s="255"/>
      <c r="E1" s="255"/>
      <c r="F1" s="255"/>
      <c r="G1" s="255"/>
      <c r="H1" s="255"/>
      <c r="I1" s="255"/>
      <c r="J1" s="255"/>
      <c r="K1" s="255"/>
      <c r="L1" s="255"/>
      <c r="M1" s="255"/>
      <c r="N1" s="255"/>
      <c r="O1" s="255"/>
      <c r="P1" s="255"/>
      <c r="Q1" s="255"/>
      <c r="R1" s="255"/>
      <c r="S1" s="255"/>
      <c r="T1" s="255"/>
      <c r="U1" s="256"/>
      <c r="V1" s="110"/>
    </row>
    <row r="2" spans="1:40" ht="25.5" customHeight="1">
      <c r="B2" s="43" t="s">
        <v>72</v>
      </c>
      <c r="C2" s="13"/>
      <c r="D2" s="13"/>
      <c r="E2" s="13"/>
      <c r="F2" s="13"/>
      <c r="G2" s="13"/>
      <c r="H2" s="13"/>
      <c r="I2" s="13"/>
      <c r="J2" s="13"/>
      <c r="K2" s="13"/>
      <c r="L2" s="13"/>
      <c r="M2" s="13"/>
      <c r="N2" s="13"/>
      <c r="O2" s="13"/>
      <c r="P2" s="13"/>
      <c r="Q2" s="13"/>
      <c r="R2" s="13"/>
      <c r="S2" s="13"/>
      <c r="T2" s="13"/>
      <c r="U2" s="16"/>
      <c r="V2" s="15"/>
    </row>
    <row r="3" spans="1:40" ht="23.25" customHeight="1">
      <c r="B3" s="14" t="s">
        <v>496</v>
      </c>
      <c r="C3" s="15"/>
      <c r="D3" s="15"/>
      <c r="E3" s="15"/>
      <c r="F3" s="15"/>
      <c r="G3" s="15"/>
      <c r="H3" s="15"/>
      <c r="I3" s="15"/>
      <c r="J3" s="15"/>
      <c r="K3" s="15"/>
      <c r="L3" s="15"/>
      <c r="M3" s="15"/>
      <c r="N3" s="15"/>
      <c r="O3" s="15"/>
      <c r="P3" s="15"/>
      <c r="Q3" s="15"/>
      <c r="R3" s="15"/>
      <c r="S3" s="15"/>
      <c r="T3" s="15"/>
      <c r="U3" s="17"/>
      <c r="V3" s="15"/>
    </row>
    <row r="4" spans="1:40" ht="23.25" customHeight="1">
      <c r="B4" s="14" t="s">
        <v>75</v>
      </c>
      <c r="C4" s="15"/>
      <c r="D4" s="15"/>
      <c r="E4" s="15"/>
      <c r="F4" s="15"/>
      <c r="G4" s="15"/>
      <c r="H4" s="15"/>
      <c r="I4" s="15"/>
      <c r="J4" s="15"/>
      <c r="K4" s="15"/>
      <c r="L4" s="15"/>
      <c r="M4" s="15"/>
      <c r="N4" s="15"/>
      <c r="O4" s="15"/>
      <c r="P4" s="15"/>
      <c r="Q4" s="15"/>
      <c r="R4" s="15"/>
      <c r="S4" s="15"/>
      <c r="T4" s="15"/>
      <c r="U4" s="17"/>
      <c r="V4" s="15"/>
    </row>
    <row r="5" spans="1:40" ht="23.25" customHeight="1">
      <c r="B5" s="14" t="s">
        <v>502</v>
      </c>
      <c r="C5" s="15"/>
      <c r="D5" s="15"/>
      <c r="E5" s="15"/>
      <c r="F5" s="15"/>
      <c r="G5" s="15"/>
      <c r="H5" s="15"/>
      <c r="I5" s="15"/>
      <c r="J5" s="15"/>
      <c r="K5" s="15"/>
      <c r="L5" s="15"/>
      <c r="M5" s="15"/>
      <c r="N5" s="15"/>
      <c r="O5" s="15"/>
      <c r="P5" s="15"/>
      <c r="Q5" s="15"/>
      <c r="R5" s="15"/>
      <c r="S5" s="15"/>
      <c r="T5" s="15"/>
      <c r="U5" s="17"/>
      <c r="V5" s="15"/>
    </row>
    <row r="6" spans="1:40" ht="23.25" customHeight="1">
      <c r="B6" s="98" t="s">
        <v>102</v>
      </c>
      <c r="C6" s="15"/>
      <c r="D6" s="15"/>
      <c r="E6" s="15"/>
      <c r="F6" s="15"/>
      <c r="G6" s="15"/>
      <c r="H6" s="15"/>
      <c r="I6" s="15"/>
      <c r="J6" s="15"/>
      <c r="K6" s="15"/>
      <c r="L6" s="15"/>
      <c r="M6" s="15"/>
      <c r="N6" s="15"/>
      <c r="O6" s="15"/>
      <c r="P6" s="15"/>
      <c r="Q6" s="15"/>
      <c r="R6" s="15"/>
      <c r="S6" s="15"/>
      <c r="T6" s="15"/>
      <c r="U6" s="17"/>
      <c r="V6" s="15"/>
    </row>
    <row r="7" spans="1:40" ht="23.25" customHeight="1" thickBot="1">
      <c r="B7" s="18" t="s">
        <v>96</v>
      </c>
      <c r="C7" s="19"/>
      <c r="D7" s="19"/>
      <c r="E7" s="19"/>
      <c r="F7" s="19"/>
      <c r="G7" s="19"/>
      <c r="H7" s="19"/>
      <c r="I7" s="19"/>
      <c r="J7" s="19"/>
      <c r="K7" s="19"/>
      <c r="L7" s="19"/>
      <c r="M7" s="19"/>
      <c r="N7" s="19"/>
      <c r="O7" s="19"/>
      <c r="P7" s="19"/>
      <c r="Q7" s="19"/>
      <c r="R7" s="19"/>
      <c r="S7" s="19"/>
      <c r="T7" s="19"/>
      <c r="U7" s="20"/>
      <c r="V7" s="15"/>
    </row>
    <row r="8" spans="1:40" ht="7.5" customHeight="1" thickBot="1">
      <c r="I8" s="1"/>
      <c r="J8" s="1"/>
      <c r="K8" s="1"/>
      <c r="L8" s="1"/>
      <c r="M8" s="1"/>
      <c r="N8" s="1"/>
      <c r="O8" s="1"/>
      <c r="P8" s="1"/>
      <c r="Q8" s="1"/>
      <c r="R8" s="1"/>
    </row>
    <row r="9" spans="1:40" ht="39.75" customHeight="1" thickBot="1">
      <c r="B9" s="3" t="s">
        <v>35</v>
      </c>
      <c r="H9" s="3"/>
      <c r="M9" s="269" t="s">
        <v>257</v>
      </c>
      <c r="N9" s="270"/>
      <c r="O9" s="270"/>
      <c r="P9" s="271"/>
      <c r="Q9" s="118"/>
      <c r="R9" s="118"/>
      <c r="S9" s="119"/>
      <c r="T9" s="119"/>
      <c r="U9" s="120">
        <v>7</v>
      </c>
      <c r="Z9" s="1">
        <f>IF(Z10&gt;0,1,0)</f>
        <v>0</v>
      </c>
      <c r="AA9" s="1">
        <f>IF(AA10&gt;0,1,0)</f>
        <v>0</v>
      </c>
      <c r="AB9" s="1">
        <f>IF(AB10&gt;0,1,0)</f>
        <v>0</v>
      </c>
      <c r="AC9" s="1">
        <f t="shared" ref="AC9:AD9" si="0">IF(AC10&gt;0,1,0)</f>
        <v>0</v>
      </c>
      <c r="AD9" s="1">
        <f t="shared" si="0"/>
        <v>0</v>
      </c>
    </row>
    <row r="10" spans="1:40" ht="20.399999999999999" thickBot="1">
      <c r="B10" s="257" t="s">
        <v>14</v>
      </c>
      <c r="C10" s="244" t="s">
        <v>8</v>
      </c>
      <c r="D10" s="244"/>
      <c r="E10" s="244" t="s">
        <v>9</v>
      </c>
      <c r="F10" s="244"/>
      <c r="G10" s="244" t="s">
        <v>13</v>
      </c>
      <c r="H10" s="260" t="s">
        <v>12</v>
      </c>
      <c r="I10" s="262" t="s">
        <v>29</v>
      </c>
      <c r="J10" s="263"/>
      <c r="K10" s="263"/>
      <c r="L10" s="263"/>
      <c r="M10" s="266" t="s">
        <v>137</v>
      </c>
      <c r="N10" s="267"/>
      <c r="O10" s="267"/>
      <c r="P10" s="268"/>
      <c r="Q10" s="151" t="s">
        <v>277</v>
      </c>
      <c r="S10" s="264" t="s">
        <v>259</v>
      </c>
      <c r="T10" s="263"/>
      <c r="U10" s="265"/>
      <c r="V10" s="111"/>
      <c r="X10" s="1">
        <f>MAX(X12:X107)-COUNT(X12:X107)</f>
        <v>0</v>
      </c>
      <c r="Y10" s="1">
        <f>MAX(Y12:Y107)</f>
        <v>0</v>
      </c>
      <c r="Z10" s="1">
        <f>Z12</f>
        <v>0</v>
      </c>
      <c r="AA10" s="1">
        <f>AA12</f>
        <v>0</v>
      </c>
      <c r="AB10" s="1">
        <f>AB12</f>
        <v>0</v>
      </c>
      <c r="AC10" s="1">
        <f t="shared" ref="AC10:AD10" si="1">AC12</f>
        <v>0</v>
      </c>
      <c r="AD10" s="1">
        <f t="shared" si="1"/>
        <v>0</v>
      </c>
      <c r="AE10" s="1">
        <f>COUNTA(I12:I107)-AE12</f>
        <v>0</v>
      </c>
      <c r="AF10" s="1">
        <f>MAX(AF13:AF16,AF19:AF25)</f>
        <v>0</v>
      </c>
    </row>
    <row r="11" spans="1:40" ht="33" thickBot="1">
      <c r="B11" s="258"/>
      <c r="C11" s="26" t="s">
        <v>7</v>
      </c>
      <c r="D11" s="26" t="s">
        <v>6</v>
      </c>
      <c r="E11" s="26" t="s">
        <v>10</v>
      </c>
      <c r="F11" s="26" t="s">
        <v>11</v>
      </c>
      <c r="G11" s="259"/>
      <c r="H11" s="261"/>
      <c r="I11" s="26" t="s">
        <v>30</v>
      </c>
      <c r="J11" s="28" t="s">
        <v>31</v>
      </c>
      <c r="K11" s="29" t="s">
        <v>36</v>
      </c>
      <c r="L11" s="183" t="s">
        <v>76</v>
      </c>
      <c r="M11" s="133" t="s">
        <v>30</v>
      </c>
      <c r="N11" s="28" t="s">
        <v>31</v>
      </c>
      <c r="O11" s="29" t="s">
        <v>36</v>
      </c>
      <c r="P11" s="184" t="s">
        <v>76</v>
      </c>
      <c r="Q11" s="131" t="s">
        <v>37</v>
      </c>
      <c r="S11" s="30" t="s">
        <v>31</v>
      </c>
      <c r="T11" s="28" t="s">
        <v>32</v>
      </c>
      <c r="U11" s="31" t="s">
        <v>33</v>
      </c>
      <c r="V11" s="112"/>
      <c r="X11" s="1" t="s">
        <v>97</v>
      </c>
      <c r="Y11" s="1" t="s">
        <v>43</v>
      </c>
      <c r="Z11" s="1" t="s">
        <v>121</v>
      </c>
      <c r="AA11" s="1" t="s">
        <v>123</v>
      </c>
      <c r="AB11" s="1" t="s">
        <v>275</v>
      </c>
      <c r="AC11" s="1" t="s">
        <v>490</v>
      </c>
      <c r="AD11" s="1" t="s">
        <v>491</v>
      </c>
      <c r="AE11" s="1" t="s">
        <v>44</v>
      </c>
      <c r="AF11" s="142">
        <f>MAX(AF14:AF18)</f>
        <v>0</v>
      </c>
      <c r="AG11" s="1" t="s">
        <v>45</v>
      </c>
    </row>
    <row r="12" spans="1:40">
      <c r="A12" s="1" t="str">
        <f t="shared" ref="A12:A43" si="2">IF(B12="","",W12)</f>
        <v/>
      </c>
      <c r="B12" s="8"/>
      <c r="C12" s="10" t="str">
        <f>IF($B12="","",VLOOKUP($B12,手順1!$B$20:$G$106,2,FALSE))</f>
        <v/>
      </c>
      <c r="D12" s="10" t="str">
        <f>IF($B12="","",VLOOKUP($B12,手順1!$B$20:$G$106,3,FALSE))</f>
        <v/>
      </c>
      <c r="E12" s="10" t="str">
        <f>IF($B12="","",VLOOKUP($B12,手順1!$B$20:$G$106,4,FALSE))</f>
        <v/>
      </c>
      <c r="F12" s="10" t="str">
        <f>IF($B12="","",VLOOKUP($B12,手順1!$B$20:$G$106,5,FALSE))</f>
        <v/>
      </c>
      <c r="G12" s="10" t="str">
        <f>IF($B12="","",IF(VLOOKUP($B12,手順1!$B$20:$G$106,6,FALSE)="","",VLOOKUP($B12,手順1!$B$20:$G$106,6,FALSE)))</f>
        <v/>
      </c>
      <c r="H12" s="11" t="str">
        <f t="shared" ref="H12:H43" si="3">IF(B12="","","男")</f>
        <v/>
      </c>
      <c r="I12" s="21"/>
      <c r="J12" s="4"/>
      <c r="K12" s="4"/>
      <c r="L12" s="130"/>
      <c r="M12" s="134"/>
      <c r="N12" s="4"/>
      <c r="O12" s="4"/>
      <c r="P12" s="135"/>
      <c r="Q12" s="132"/>
      <c r="R12" s="2" t="s">
        <v>124</v>
      </c>
      <c r="S12" s="8"/>
      <c r="T12" s="4"/>
      <c r="U12" s="5"/>
      <c r="V12"/>
      <c r="W12" s="1">
        <v>1</v>
      </c>
      <c r="X12" s="1" t="str">
        <f t="shared" ref="X12:X43" si="4">IF(B12="","",W12)</f>
        <v/>
      </c>
      <c r="Y12" s="1">
        <f t="shared" ref="Y12:Y43" si="5">COUNTIF(B$12:B$107,B12)</f>
        <v>0</v>
      </c>
      <c r="Z12" s="1">
        <f>COUNTIF(Q$12:Q$107,$AK$13)</f>
        <v>0</v>
      </c>
      <c r="AA12" s="1">
        <f>COUNTIF(Q$12:Q$107,$AK$14)</f>
        <v>0</v>
      </c>
      <c r="AB12" s="1">
        <f>COUNTIF(Q$12:Q$107,$AK$15)</f>
        <v>0</v>
      </c>
      <c r="AC12" s="1">
        <f>COUNTIF(Q$12:Q$107,$AK$16)</f>
        <v>0</v>
      </c>
      <c r="AD12" s="1">
        <f>COUNTIF(Q$12:Q$107,$AK$17)</f>
        <v>0</v>
      </c>
      <c r="AE12" s="1">
        <f>SUM(AE13:AE107)</f>
        <v>0</v>
      </c>
      <c r="AK12" s="1" t="s">
        <v>38</v>
      </c>
      <c r="AL12" s="1" t="s">
        <v>279</v>
      </c>
      <c r="AM12" s="1" t="s">
        <v>280</v>
      </c>
    </row>
    <row r="13" spans="1:40">
      <c r="A13" s="1" t="str">
        <f t="shared" si="2"/>
        <v/>
      </c>
      <c r="B13" s="8"/>
      <c r="C13" s="10" t="str">
        <f>IF($B13="","",VLOOKUP($B13,手順1!$B$20:$G$106,2,FALSE))</f>
        <v/>
      </c>
      <c r="D13" s="10" t="str">
        <f>IF($B13="","",VLOOKUP($B13,手順1!$B$20:$G$106,3,FALSE))</f>
        <v/>
      </c>
      <c r="E13" s="10" t="str">
        <f>IF($B13="","",VLOOKUP($B13,手順1!$B$20:$G$106,4,FALSE))</f>
        <v/>
      </c>
      <c r="F13" s="10" t="str">
        <f>IF($B13="","",VLOOKUP($B13,手順1!$B$20:$G$106,5,FALSE))</f>
        <v/>
      </c>
      <c r="G13" s="10" t="str">
        <f>IF($B13="","",IF(VLOOKUP($B13,手順1!$B$20:$G$106,6,FALSE)="","",VLOOKUP($B13,手順1!$B$20:$G$106,6,FALSE)))</f>
        <v/>
      </c>
      <c r="H13" s="11" t="str">
        <f t="shared" si="3"/>
        <v/>
      </c>
      <c r="I13" s="21"/>
      <c r="J13" s="4"/>
      <c r="K13" s="4"/>
      <c r="L13" s="130"/>
      <c r="M13" s="134"/>
      <c r="N13" s="4"/>
      <c r="O13" s="4"/>
      <c r="P13" s="135"/>
      <c r="Q13" s="132"/>
      <c r="R13" s="2" t="s">
        <v>122</v>
      </c>
      <c r="S13" s="8"/>
      <c r="T13" s="4"/>
      <c r="U13" s="5"/>
      <c r="W13" s="1">
        <v>2</v>
      </c>
      <c r="X13" s="1" t="str">
        <f t="shared" si="4"/>
        <v/>
      </c>
      <c r="Y13" s="1">
        <f t="shared" si="5"/>
        <v>0</v>
      </c>
      <c r="AE13" s="1">
        <f t="shared" ref="AE13:AE44" si="6">IF(AG13="","",COUNTIF(I$12:I$107,AG13))</f>
        <v>0</v>
      </c>
      <c r="AF13" s="1">
        <f>COUNTIF($I$12:$I$107,AG13)</f>
        <v>0</v>
      </c>
      <c r="AG13" s="1" t="str">
        <f>種目情報!A1</f>
        <v>【中学男子】</v>
      </c>
      <c r="AH13" s="1">
        <f>種目情報!B1</f>
        <v>0</v>
      </c>
      <c r="AI13" s="1">
        <f>種目情報!C1</f>
        <v>0</v>
      </c>
      <c r="AK13" s="1" t="s">
        <v>128</v>
      </c>
      <c r="AL13" s="1">
        <f>IF(S12&amp;T12&amp;U12="",0,1)</f>
        <v>0</v>
      </c>
      <c r="AM13" s="1">
        <f>Z12</f>
        <v>0</v>
      </c>
      <c r="AN13" s="1">
        <f>IF(AM13=0,1,AM13*AL13)</f>
        <v>1</v>
      </c>
    </row>
    <row r="14" spans="1:40">
      <c r="A14" s="1" t="str">
        <f t="shared" si="2"/>
        <v/>
      </c>
      <c r="B14" s="8"/>
      <c r="C14" s="10" t="str">
        <f>IF($B14="","",VLOOKUP($B14,手順1!$B$20:$G$106,2,FALSE))</f>
        <v/>
      </c>
      <c r="D14" s="10" t="str">
        <f>IF($B14="","",VLOOKUP($B14,手順1!$B$20:$G$106,3,FALSE))</f>
        <v/>
      </c>
      <c r="E14" s="10" t="str">
        <f>IF($B14="","",VLOOKUP($B14,手順1!$B$20:$G$106,4,FALSE))</f>
        <v/>
      </c>
      <c r="F14" s="10" t="str">
        <f>IF($B14="","",VLOOKUP($B14,手順1!$B$20:$G$106,5,FALSE))</f>
        <v/>
      </c>
      <c r="G14" s="10" t="str">
        <f>IF($B14="","",IF(VLOOKUP($B14,手順1!$B$20:$G$106,6,FALSE)="","",VLOOKUP($B14,手順1!$B$20:$G$106,6,FALSE)))</f>
        <v/>
      </c>
      <c r="H14" s="11" t="str">
        <f t="shared" si="3"/>
        <v/>
      </c>
      <c r="I14" s="21"/>
      <c r="J14" s="4"/>
      <c r="K14" s="4"/>
      <c r="L14" s="130"/>
      <c r="M14" s="134"/>
      <c r="N14" s="4"/>
      <c r="O14" s="4"/>
      <c r="P14" s="135"/>
      <c r="Q14" s="132"/>
      <c r="R14" s="2" t="s">
        <v>275</v>
      </c>
      <c r="S14" s="8"/>
      <c r="T14" s="4"/>
      <c r="U14" s="5"/>
      <c r="V14" s="63"/>
      <c r="W14" s="1">
        <v>3</v>
      </c>
      <c r="X14" s="1" t="str">
        <f t="shared" si="4"/>
        <v/>
      </c>
      <c r="Y14" s="1">
        <f t="shared" si="5"/>
        <v>0</v>
      </c>
      <c r="AE14" s="1">
        <f t="shared" si="6"/>
        <v>0</v>
      </c>
      <c r="AF14" s="1">
        <f t="shared" ref="AF14:AF19" si="7">COUNTIF($I$12:$I$107,AG14)</f>
        <v>0</v>
      </c>
      <c r="AG14" s="1" t="str">
        <f>種目情報!A2</f>
        <v>中男１００ｍ</v>
      </c>
      <c r="AH14" s="1" t="str">
        <f>種目情報!B2</f>
        <v>00205 0</v>
      </c>
      <c r="AI14" s="1">
        <f>種目情報!C2</f>
        <v>2</v>
      </c>
      <c r="AK14" s="1" t="s">
        <v>129</v>
      </c>
      <c r="AL14" s="1">
        <f>IF(S13&amp;T13&amp;U13="",0,1)</f>
        <v>0</v>
      </c>
      <c r="AM14" s="1">
        <f>AA12</f>
        <v>0</v>
      </c>
      <c r="AN14" s="1">
        <f>IF(AM14=0,1,AM14*AL14)</f>
        <v>1</v>
      </c>
    </row>
    <row r="15" spans="1:40">
      <c r="A15" s="1" t="str">
        <f t="shared" si="2"/>
        <v/>
      </c>
      <c r="B15" s="8"/>
      <c r="C15" s="10" t="str">
        <f>IF($B15="","",VLOOKUP($B15,手順1!$B$20:$G$106,2,FALSE))</f>
        <v/>
      </c>
      <c r="D15" s="10" t="str">
        <f>IF($B15="","",VLOOKUP($B15,手順1!$B$20:$G$106,3,FALSE))</f>
        <v/>
      </c>
      <c r="E15" s="10" t="str">
        <f>IF($B15="","",VLOOKUP($B15,手順1!$B$20:$G$106,4,FALSE))</f>
        <v/>
      </c>
      <c r="F15" s="10" t="str">
        <f>IF($B15="","",VLOOKUP($B15,手順1!$B$20:$G$106,5,FALSE))</f>
        <v/>
      </c>
      <c r="G15" s="10" t="str">
        <f>IF($B15="","",IF(VLOOKUP($B15,手順1!$B$20:$G$106,6,FALSE)="","",VLOOKUP($B15,手順1!$B$20:$G$106,6,FALSE)))</f>
        <v/>
      </c>
      <c r="H15" s="11" t="str">
        <f t="shared" si="3"/>
        <v/>
      </c>
      <c r="I15" s="21"/>
      <c r="J15" s="4"/>
      <c r="K15" s="4"/>
      <c r="L15" s="130"/>
      <c r="M15" s="134"/>
      <c r="N15" s="4"/>
      <c r="O15" s="4"/>
      <c r="P15" s="135"/>
      <c r="Q15" s="132"/>
      <c r="R15" s="2" t="s">
        <v>490</v>
      </c>
      <c r="S15" s="167"/>
      <c r="T15" s="168"/>
      <c r="U15" s="169"/>
      <c r="V15" s="63"/>
      <c r="W15" s="1">
        <v>4</v>
      </c>
      <c r="X15" s="1" t="str">
        <f t="shared" si="4"/>
        <v/>
      </c>
      <c r="Y15" s="1">
        <f t="shared" si="5"/>
        <v>0</v>
      </c>
      <c r="AE15" s="1">
        <f t="shared" si="6"/>
        <v>0</v>
      </c>
      <c r="AF15" s="1">
        <f t="shared" si="7"/>
        <v>0</v>
      </c>
      <c r="AG15" s="1" t="str">
        <f>種目情報!A3</f>
        <v>中男１１０ｍＨ</v>
      </c>
      <c r="AH15" s="1" t="str">
        <f>種目情報!B3</f>
        <v>03205 0</v>
      </c>
      <c r="AI15" s="1">
        <f>種目情報!C3</f>
        <v>32</v>
      </c>
      <c r="AK15" s="1" t="s">
        <v>276</v>
      </c>
      <c r="AL15" s="1">
        <f t="shared" ref="AL15:AL17" si="8">IF(S14&amp;T14&amp;U14="",0,1)</f>
        <v>0</v>
      </c>
      <c r="AM15" s="1">
        <f>AB12</f>
        <v>0</v>
      </c>
      <c r="AN15" s="1">
        <f>IF(AM15=0,1,AM15*AL15)</f>
        <v>1</v>
      </c>
    </row>
    <row r="16" spans="1:40" ht="20.399999999999999" thickBot="1">
      <c r="A16" s="1" t="str">
        <f t="shared" si="2"/>
        <v/>
      </c>
      <c r="B16" s="8"/>
      <c r="C16" s="10" t="str">
        <f>IF($B16="","",VLOOKUP($B16,手順1!$B$20:$G$106,2,FALSE))</f>
        <v/>
      </c>
      <c r="D16" s="10" t="str">
        <f>IF($B16="","",VLOOKUP($B16,手順1!$B$20:$G$106,3,FALSE))</f>
        <v/>
      </c>
      <c r="E16" s="10" t="str">
        <f>IF($B16="","",VLOOKUP($B16,手順1!$B$20:$G$106,4,FALSE))</f>
        <v/>
      </c>
      <c r="F16" s="10" t="str">
        <f>IF($B16="","",VLOOKUP($B16,手順1!$B$20:$G$106,5,FALSE))</f>
        <v/>
      </c>
      <c r="G16" s="10" t="str">
        <f>IF($B16="","",IF(VLOOKUP($B16,手順1!$B$20:$G$106,6,FALSE)="","",VLOOKUP($B16,手順1!$B$20:$G$106,6,FALSE)))</f>
        <v/>
      </c>
      <c r="H16" s="11" t="str">
        <f t="shared" si="3"/>
        <v/>
      </c>
      <c r="I16" s="21"/>
      <c r="J16" s="4"/>
      <c r="K16" s="4"/>
      <c r="L16" s="130"/>
      <c r="M16" s="134"/>
      <c r="N16" s="4"/>
      <c r="O16" s="4"/>
      <c r="P16" s="135"/>
      <c r="Q16" s="132"/>
      <c r="R16" s="2" t="s">
        <v>491</v>
      </c>
      <c r="S16" s="106"/>
      <c r="T16" s="107"/>
      <c r="U16" s="108"/>
      <c r="V16" s="63"/>
      <c r="W16" s="1">
        <v>5</v>
      </c>
      <c r="X16" s="1" t="str">
        <f t="shared" si="4"/>
        <v/>
      </c>
      <c r="Y16" s="1">
        <f t="shared" si="5"/>
        <v>0</v>
      </c>
      <c r="AE16" s="1">
        <f t="shared" si="6"/>
        <v>0</v>
      </c>
      <c r="AF16" s="1">
        <f>COUNTIF($I$12:$I$107,AG16)</f>
        <v>0</v>
      </c>
      <c r="AG16" s="1" t="str">
        <f>種目情報!A4</f>
        <v>中男走高跳</v>
      </c>
      <c r="AH16" s="1" t="str">
        <f>種目情報!B4</f>
        <v>07105 0</v>
      </c>
      <c r="AI16" s="1">
        <f>種目情報!C4</f>
        <v>71</v>
      </c>
      <c r="AK16" s="1" t="s">
        <v>492</v>
      </c>
      <c r="AL16" s="1">
        <f t="shared" si="8"/>
        <v>0</v>
      </c>
      <c r="AM16" s="1">
        <f>AC12</f>
        <v>0</v>
      </c>
      <c r="AN16" s="1">
        <f>IF(AM16=0,1,AM16*AL16)</f>
        <v>1</v>
      </c>
    </row>
    <row r="17" spans="1:40" ht="20.399999999999999" thickBot="1">
      <c r="A17" s="1" t="str">
        <f t="shared" si="2"/>
        <v/>
      </c>
      <c r="B17" s="8"/>
      <c r="C17" s="10" t="str">
        <f>IF($B17="","",VLOOKUP($B17,手順1!$B$20:$G$106,2,FALSE))</f>
        <v/>
      </c>
      <c r="D17" s="10" t="str">
        <f>IF($B17="","",VLOOKUP($B17,手順1!$B$20:$G$106,3,FALSE))</f>
        <v/>
      </c>
      <c r="E17" s="10" t="str">
        <f>IF($B17="","",VLOOKUP($B17,手順1!$B$20:$G$106,4,FALSE))</f>
        <v/>
      </c>
      <c r="F17" s="10" t="str">
        <f>IF($B17="","",VLOOKUP($B17,手順1!$B$20:$G$106,5,FALSE))</f>
        <v/>
      </c>
      <c r="G17" s="10" t="str">
        <f>IF($B17="","",IF(VLOOKUP($B17,手順1!$B$20:$G$106,6,FALSE)="","",VLOOKUP($B17,手順1!$B$20:$G$106,6,FALSE)))</f>
        <v/>
      </c>
      <c r="H17" s="11" t="str">
        <f t="shared" si="3"/>
        <v/>
      </c>
      <c r="I17" s="21"/>
      <c r="J17" s="4"/>
      <c r="K17" s="4"/>
      <c r="L17" s="130"/>
      <c r="M17" s="134"/>
      <c r="N17" s="4"/>
      <c r="O17" s="4"/>
      <c r="P17" s="135"/>
      <c r="Q17" s="132"/>
      <c r="S17" s="141" t="s">
        <v>258</v>
      </c>
      <c r="W17" s="1">
        <v>6</v>
      </c>
      <c r="X17" s="1" t="str">
        <f t="shared" si="4"/>
        <v/>
      </c>
      <c r="Y17" s="1">
        <f t="shared" si="5"/>
        <v>0</v>
      </c>
      <c r="AE17" s="1">
        <f t="shared" si="6"/>
        <v>0</v>
      </c>
      <c r="AF17" s="1">
        <f t="shared" si="7"/>
        <v>0</v>
      </c>
      <c r="AG17" s="1" t="str">
        <f>種目情報!A5</f>
        <v>中男走幅跳</v>
      </c>
      <c r="AH17" s="1" t="str">
        <f>種目情報!B5</f>
        <v>07305 0</v>
      </c>
      <c r="AI17" s="1">
        <f>種目情報!C5</f>
        <v>73</v>
      </c>
      <c r="AK17" s="1" t="s">
        <v>493</v>
      </c>
      <c r="AL17" s="1">
        <f t="shared" si="8"/>
        <v>0</v>
      </c>
      <c r="AM17" s="1">
        <f>AD12</f>
        <v>0</v>
      </c>
      <c r="AN17" s="1">
        <f t="shared" ref="AN17" si="9">IF(AM17=0,1,AM17*AL17)</f>
        <v>1</v>
      </c>
    </row>
    <row r="18" spans="1:40" ht="20.399999999999999" thickBot="1">
      <c r="A18" s="1" t="str">
        <f t="shared" si="2"/>
        <v/>
      </c>
      <c r="B18" s="8"/>
      <c r="C18" s="10" t="str">
        <f>IF($B18="","",VLOOKUP($B18,手順1!$B$20:$G$106,2,FALSE))</f>
        <v/>
      </c>
      <c r="D18" s="10" t="str">
        <f>IF($B18="","",VLOOKUP($B18,手順1!$B$20:$G$106,3,FALSE))</f>
        <v/>
      </c>
      <c r="E18" s="10" t="str">
        <f>IF($B18="","",VLOOKUP($B18,手順1!$B$20:$G$106,4,FALSE))</f>
        <v/>
      </c>
      <c r="F18" s="10" t="str">
        <f>IF($B18="","",VLOOKUP($B18,手順1!$B$20:$G$106,5,FALSE))</f>
        <v/>
      </c>
      <c r="G18" s="10" t="str">
        <f>IF($B18="","",IF(VLOOKUP($B18,手順1!$B$20:$G$106,6,FALSE)="","",VLOOKUP($B18,手順1!$B$20:$G$106,6,FALSE)))</f>
        <v/>
      </c>
      <c r="H18" s="11" t="str">
        <f t="shared" si="3"/>
        <v/>
      </c>
      <c r="I18" s="21"/>
      <c r="J18" s="4"/>
      <c r="K18" s="4"/>
      <c r="L18" s="130"/>
      <c r="M18" s="134"/>
      <c r="N18" s="4"/>
      <c r="O18" s="4"/>
      <c r="P18" s="135"/>
      <c r="Q18" s="132"/>
      <c r="V18" s="109"/>
      <c r="W18" s="1">
        <v>7</v>
      </c>
      <c r="X18" s="1" t="str">
        <f t="shared" si="4"/>
        <v/>
      </c>
      <c r="Y18" s="1">
        <f t="shared" si="5"/>
        <v>0</v>
      </c>
      <c r="AE18" s="1">
        <f t="shared" si="6"/>
        <v>0</v>
      </c>
      <c r="AF18" s="1">
        <f t="shared" si="7"/>
        <v>0</v>
      </c>
      <c r="AG18" s="1" t="str">
        <f>種目情報!A6</f>
        <v>中男砲丸投</v>
      </c>
      <c r="AH18" s="1" t="str">
        <f>種目情報!B6</f>
        <v>08305 0</v>
      </c>
      <c r="AI18" s="1">
        <f>種目情報!C6</f>
        <v>83</v>
      </c>
      <c r="AN18" s="153">
        <f>AN13*AN14*AN15*AN16*AN17</f>
        <v>1</v>
      </c>
    </row>
    <row r="19" spans="1:40">
      <c r="A19" s="1" t="str">
        <f t="shared" si="2"/>
        <v/>
      </c>
      <c r="B19" s="8"/>
      <c r="C19" s="10" t="str">
        <f>IF($B19="","",VLOOKUP($B19,手順1!$B$20:$G$106,2,FALSE))</f>
        <v/>
      </c>
      <c r="D19" s="10" t="str">
        <f>IF($B19="","",VLOOKUP($B19,手順1!$B$20:$G$106,3,FALSE))</f>
        <v/>
      </c>
      <c r="E19" s="10" t="str">
        <f>IF($B19="","",VLOOKUP($B19,手順1!$B$20:$G$106,4,FALSE))</f>
        <v/>
      </c>
      <c r="F19" s="10" t="str">
        <f>IF($B19="","",VLOOKUP($B19,手順1!$B$20:$G$106,5,FALSE))</f>
        <v/>
      </c>
      <c r="G19" s="10" t="str">
        <f>IF($B19="","",IF(VLOOKUP($B19,手順1!$B$20:$G$106,6,FALSE)="","",VLOOKUP($B19,手順1!$B$20:$G$106,6,FALSE)))</f>
        <v/>
      </c>
      <c r="H19" s="11" t="str">
        <f t="shared" si="3"/>
        <v/>
      </c>
      <c r="I19" s="21"/>
      <c r="J19" s="4"/>
      <c r="K19" s="4"/>
      <c r="L19" s="130"/>
      <c r="M19" s="134"/>
      <c r="N19" s="4"/>
      <c r="O19" s="4"/>
      <c r="P19" s="135"/>
      <c r="Q19" s="132"/>
      <c r="V19" s="109"/>
      <c r="W19" s="1">
        <v>8</v>
      </c>
      <c r="X19" s="1" t="str">
        <f t="shared" si="4"/>
        <v/>
      </c>
      <c r="Y19" s="1">
        <f t="shared" si="5"/>
        <v>0</v>
      </c>
      <c r="AE19" s="1">
        <f t="shared" si="6"/>
        <v>0</v>
      </c>
      <c r="AF19" s="1">
        <f t="shared" si="7"/>
        <v>0</v>
      </c>
      <c r="AG19" s="1" t="str">
        <f>種目情報!A7</f>
        <v>男3000ｍｵｰﾌﾟﾝ</v>
      </c>
      <c r="AH19" s="1" t="str">
        <f>種目情報!B7</f>
        <v>01025 0</v>
      </c>
      <c r="AI19" s="1">
        <f>種目情報!C7</f>
        <v>10</v>
      </c>
    </row>
    <row r="20" spans="1:40">
      <c r="A20" s="1" t="str">
        <f t="shared" si="2"/>
        <v/>
      </c>
      <c r="B20" s="8"/>
      <c r="C20" s="10" t="str">
        <f>IF($B20="","",VLOOKUP($B20,手順1!$B$20:$G$106,2,FALSE))</f>
        <v/>
      </c>
      <c r="D20" s="10" t="str">
        <f>IF($B20="","",VLOOKUP($B20,手順1!$B$20:$G$106,3,FALSE))</f>
        <v/>
      </c>
      <c r="E20" s="10" t="str">
        <f>IF($B20="","",VLOOKUP($B20,手順1!$B$20:$G$106,4,FALSE))</f>
        <v/>
      </c>
      <c r="F20" s="10" t="str">
        <f>IF($B20="","",VLOOKUP($B20,手順1!$B$20:$G$106,5,FALSE))</f>
        <v/>
      </c>
      <c r="G20" s="10" t="str">
        <f>IF($B20="","",IF(VLOOKUP($B20,手順1!$B$20:$G$106,6,FALSE)="","",VLOOKUP($B20,手順1!$B$20:$G$106,6,FALSE)))</f>
        <v/>
      </c>
      <c r="H20" s="11" t="str">
        <f t="shared" si="3"/>
        <v/>
      </c>
      <c r="I20" s="21"/>
      <c r="J20" s="4"/>
      <c r="K20" s="4"/>
      <c r="L20" s="130"/>
      <c r="M20" s="134"/>
      <c r="N20" s="4"/>
      <c r="O20" s="4"/>
      <c r="P20" s="135"/>
      <c r="Q20" s="132"/>
      <c r="V20" s="109"/>
      <c r="W20" s="1">
        <v>9</v>
      </c>
      <c r="X20" s="1" t="str">
        <f t="shared" si="4"/>
        <v/>
      </c>
      <c r="Y20" s="1">
        <f t="shared" si="5"/>
        <v>0</v>
      </c>
      <c r="AE20" s="1" t="str">
        <f t="shared" si="6"/>
        <v/>
      </c>
    </row>
    <row r="21" spans="1:40">
      <c r="A21" s="1" t="str">
        <f t="shared" si="2"/>
        <v/>
      </c>
      <c r="B21" s="8"/>
      <c r="C21" s="10" t="str">
        <f>IF($B21="","",VLOOKUP($B21,手順1!$B$20:$G$106,2,FALSE))</f>
        <v/>
      </c>
      <c r="D21" s="10" t="str">
        <f>IF($B21="","",VLOOKUP($B21,手順1!$B$20:$G$106,3,FALSE))</f>
        <v/>
      </c>
      <c r="E21" s="10" t="str">
        <f>IF($B21="","",VLOOKUP($B21,手順1!$B$20:$G$106,4,FALSE))</f>
        <v/>
      </c>
      <c r="F21" s="10" t="str">
        <f>IF($B21="","",VLOOKUP($B21,手順1!$B$20:$G$106,5,FALSE))</f>
        <v/>
      </c>
      <c r="G21" s="10" t="str">
        <f>IF($B21="","",IF(VLOOKUP($B21,手順1!$B$20:$G$106,6,FALSE)="","",VLOOKUP($B21,手順1!$B$20:$G$106,6,FALSE)))</f>
        <v/>
      </c>
      <c r="H21" s="11" t="str">
        <f t="shared" si="3"/>
        <v/>
      </c>
      <c r="I21" s="21"/>
      <c r="J21" s="4"/>
      <c r="K21" s="4"/>
      <c r="L21" s="130"/>
      <c r="M21" s="134"/>
      <c r="N21" s="4"/>
      <c r="O21" s="4"/>
      <c r="P21" s="135"/>
      <c r="Q21" s="132"/>
      <c r="W21" s="1">
        <v>10</v>
      </c>
      <c r="X21" s="1" t="str">
        <f t="shared" si="4"/>
        <v/>
      </c>
      <c r="Y21" s="1">
        <f t="shared" si="5"/>
        <v>0</v>
      </c>
      <c r="AE21" s="1" t="str">
        <f t="shared" si="6"/>
        <v/>
      </c>
    </row>
    <row r="22" spans="1:40">
      <c r="A22" s="1" t="str">
        <f t="shared" si="2"/>
        <v/>
      </c>
      <c r="B22" s="8"/>
      <c r="C22" s="10" t="str">
        <f>IF($B22="","",VLOOKUP($B22,手順1!$B$20:$G$106,2,FALSE))</f>
        <v/>
      </c>
      <c r="D22" s="10" t="str">
        <f>IF($B22="","",VLOOKUP($B22,手順1!$B$20:$G$106,3,FALSE))</f>
        <v/>
      </c>
      <c r="E22" s="10" t="str">
        <f>IF($B22="","",VLOOKUP($B22,手順1!$B$20:$G$106,4,FALSE))</f>
        <v/>
      </c>
      <c r="F22" s="10" t="str">
        <f>IF($B22="","",VLOOKUP($B22,手順1!$B$20:$G$106,5,FALSE))</f>
        <v/>
      </c>
      <c r="G22" s="10" t="str">
        <f>IF($B22="","",IF(VLOOKUP($B22,手順1!$B$20:$G$106,6,FALSE)="","",VLOOKUP($B22,手順1!$B$20:$G$106,6,FALSE)))</f>
        <v/>
      </c>
      <c r="H22" s="11" t="str">
        <f t="shared" si="3"/>
        <v/>
      </c>
      <c r="I22" s="21"/>
      <c r="J22" s="4"/>
      <c r="K22" s="4"/>
      <c r="L22" s="130"/>
      <c r="M22" s="134"/>
      <c r="N22" s="4"/>
      <c r="O22" s="4"/>
      <c r="P22" s="135"/>
      <c r="Q22" s="132"/>
      <c r="W22" s="1">
        <v>11</v>
      </c>
      <c r="X22" s="1" t="str">
        <f t="shared" si="4"/>
        <v/>
      </c>
      <c r="Y22" s="1">
        <f t="shared" si="5"/>
        <v>0</v>
      </c>
      <c r="AE22" s="1" t="str">
        <f t="shared" si="6"/>
        <v/>
      </c>
    </row>
    <row r="23" spans="1:40">
      <c r="A23" s="1" t="str">
        <f t="shared" si="2"/>
        <v/>
      </c>
      <c r="B23" s="8"/>
      <c r="C23" s="10" t="str">
        <f>IF($B23="","",VLOOKUP($B23,手順1!$B$20:$G$106,2,FALSE))</f>
        <v/>
      </c>
      <c r="D23" s="10" t="str">
        <f>IF($B23="","",VLOOKUP($B23,手順1!$B$20:$G$106,3,FALSE))</f>
        <v/>
      </c>
      <c r="E23" s="10" t="str">
        <f>IF($B23="","",VLOOKUP($B23,手順1!$B$20:$G$106,4,FALSE))</f>
        <v/>
      </c>
      <c r="F23" s="10" t="str">
        <f>IF($B23="","",VLOOKUP($B23,手順1!$B$20:$G$106,5,FALSE))</f>
        <v/>
      </c>
      <c r="G23" s="10" t="str">
        <f>IF($B23="","",IF(VLOOKUP($B23,手順1!$B$20:$G$106,6,FALSE)="","",VLOOKUP($B23,手順1!$B$20:$G$106,6,FALSE)))</f>
        <v/>
      </c>
      <c r="H23" s="11" t="str">
        <f t="shared" si="3"/>
        <v/>
      </c>
      <c r="I23" s="21"/>
      <c r="J23" s="4"/>
      <c r="K23" s="4"/>
      <c r="L23" s="130"/>
      <c r="M23" s="134"/>
      <c r="N23" s="4"/>
      <c r="O23" s="4"/>
      <c r="P23" s="135"/>
      <c r="Q23" s="132"/>
      <c r="W23" s="1">
        <v>12</v>
      </c>
      <c r="X23" s="1" t="str">
        <f t="shared" si="4"/>
        <v/>
      </c>
      <c r="Y23" s="1">
        <f t="shared" si="5"/>
        <v>0</v>
      </c>
      <c r="AE23" s="1" t="str">
        <f t="shared" si="6"/>
        <v/>
      </c>
    </row>
    <row r="24" spans="1:40">
      <c r="A24" s="1" t="str">
        <f t="shared" si="2"/>
        <v/>
      </c>
      <c r="B24" s="8"/>
      <c r="C24" s="10" t="str">
        <f>IF($B24="","",VLOOKUP($B24,手順1!$B$20:$G$106,2,FALSE))</f>
        <v/>
      </c>
      <c r="D24" s="10" t="str">
        <f>IF($B24="","",VLOOKUP($B24,手順1!$B$20:$G$106,3,FALSE))</f>
        <v/>
      </c>
      <c r="E24" s="10" t="str">
        <f>IF($B24="","",VLOOKUP($B24,手順1!$B$20:$G$106,4,FALSE))</f>
        <v/>
      </c>
      <c r="F24" s="10" t="str">
        <f>IF($B24="","",VLOOKUP($B24,手順1!$B$20:$G$106,5,FALSE))</f>
        <v/>
      </c>
      <c r="G24" s="10" t="str">
        <f>IF($B24="","",IF(VLOOKUP($B24,手順1!$B$20:$G$106,6,FALSE)="","",VLOOKUP($B24,手順1!$B$20:$G$106,6,FALSE)))</f>
        <v/>
      </c>
      <c r="H24" s="11" t="str">
        <f t="shared" si="3"/>
        <v/>
      </c>
      <c r="I24" s="21"/>
      <c r="J24" s="4"/>
      <c r="K24" s="4"/>
      <c r="L24" s="130"/>
      <c r="M24" s="134"/>
      <c r="N24" s="4"/>
      <c r="O24" s="4"/>
      <c r="P24" s="135"/>
      <c r="Q24" s="132"/>
      <c r="W24" s="1">
        <v>13</v>
      </c>
      <c r="X24" s="1" t="str">
        <f t="shared" si="4"/>
        <v/>
      </c>
      <c r="Y24" s="1">
        <f t="shared" si="5"/>
        <v>0</v>
      </c>
      <c r="AE24" s="1" t="str">
        <f t="shared" si="6"/>
        <v/>
      </c>
    </row>
    <row r="25" spans="1:40">
      <c r="A25" s="1" t="str">
        <f t="shared" si="2"/>
        <v/>
      </c>
      <c r="B25" s="8"/>
      <c r="C25" s="10" t="str">
        <f>IF($B25="","",VLOOKUP($B25,手順1!$B$20:$G$106,2,FALSE))</f>
        <v/>
      </c>
      <c r="D25" s="10" t="str">
        <f>IF($B25="","",VLOOKUP($B25,手順1!$B$20:$G$106,3,FALSE))</f>
        <v/>
      </c>
      <c r="E25" s="10" t="str">
        <f>IF($B25="","",VLOOKUP($B25,手順1!$B$20:$G$106,4,FALSE))</f>
        <v/>
      </c>
      <c r="F25" s="10" t="str">
        <f>IF($B25="","",VLOOKUP($B25,手順1!$B$20:$G$106,5,FALSE))</f>
        <v/>
      </c>
      <c r="G25" s="10" t="str">
        <f>IF($B25="","",IF(VLOOKUP($B25,手順1!$B$20:$G$106,6,FALSE)="","",VLOOKUP($B25,手順1!$B$20:$G$106,6,FALSE)))</f>
        <v/>
      </c>
      <c r="H25" s="11" t="str">
        <f t="shared" si="3"/>
        <v/>
      </c>
      <c r="I25" s="21"/>
      <c r="J25" s="4"/>
      <c r="K25" s="4"/>
      <c r="L25" s="130"/>
      <c r="M25" s="134"/>
      <c r="N25" s="4"/>
      <c r="O25" s="4"/>
      <c r="P25" s="135"/>
      <c r="Q25" s="132"/>
      <c r="W25" s="1">
        <v>14</v>
      </c>
      <c r="X25" s="1" t="str">
        <f t="shared" si="4"/>
        <v/>
      </c>
      <c r="Y25" s="1">
        <f t="shared" si="5"/>
        <v>0</v>
      </c>
      <c r="AE25" s="1" t="str">
        <f t="shared" si="6"/>
        <v/>
      </c>
    </row>
    <row r="26" spans="1:40">
      <c r="A26" s="1" t="str">
        <f t="shared" si="2"/>
        <v/>
      </c>
      <c r="B26" s="8"/>
      <c r="C26" s="10" t="str">
        <f>IF($B26="","",VLOOKUP($B26,手順1!$B$20:$G$106,2,FALSE))</f>
        <v/>
      </c>
      <c r="D26" s="10" t="str">
        <f>IF($B26="","",VLOOKUP($B26,手順1!$B$20:$G$106,3,FALSE))</f>
        <v/>
      </c>
      <c r="E26" s="10" t="str">
        <f>IF($B26="","",VLOOKUP($B26,手順1!$B$20:$G$106,4,FALSE))</f>
        <v/>
      </c>
      <c r="F26" s="10" t="str">
        <f>IF($B26="","",VLOOKUP($B26,手順1!$B$20:$G$106,5,FALSE))</f>
        <v/>
      </c>
      <c r="G26" s="10" t="str">
        <f>IF($B26="","",IF(VLOOKUP($B26,手順1!$B$20:$G$106,6,FALSE)="","",VLOOKUP($B26,手順1!$B$20:$G$106,6,FALSE)))</f>
        <v/>
      </c>
      <c r="H26" s="11" t="str">
        <f t="shared" si="3"/>
        <v/>
      </c>
      <c r="I26" s="21"/>
      <c r="J26" s="4"/>
      <c r="K26" s="4"/>
      <c r="L26" s="130"/>
      <c r="M26" s="134"/>
      <c r="N26" s="4"/>
      <c r="O26" s="4"/>
      <c r="P26" s="135"/>
      <c r="Q26" s="132"/>
      <c r="W26" s="1">
        <v>15</v>
      </c>
      <c r="X26" s="1" t="str">
        <f t="shared" si="4"/>
        <v/>
      </c>
      <c r="Y26" s="1">
        <f t="shared" si="5"/>
        <v>0</v>
      </c>
      <c r="AE26" s="1" t="str">
        <f t="shared" si="6"/>
        <v/>
      </c>
    </row>
    <row r="27" spans="1:40">
      <c r="A27" s="1" t="str">
        <f t="shared" si="2"/>
        <v/>
      </c>
      <c r="B27" s="8"/>
      <c r="C27" s="10" t="str">
        <f>IF($B27="","",VLOOKUP($B27,手順1!$B$20:$G$106,2,FALSE))</f>
        <v/>
      </c>
      <c r="D27" s="10" t="str">
        <f>IF($B27="","",VLOOKUP($B27,手順1!$B$20:$G$106,3,FALSE))</f>
        <v/>
      </c>
      <c r="E27" s="10" t="str">
        <f>IF($B27="","",VLOOKUP($B27,手順1!$B$20:$G$106,4,FALSE))</f>
        <v/>
      </c>
      <c r="F27" s="10" t="str">
        <f>IF($B27="","",VLOOKUP($B27,手順1!$B$20:$G$106,5,FALSE))</f>
        <v/>
      </c>
      <c r="G27" s="10" t="str">
        <f>IF($B27="","",IF(VLOOKUP($B27,手順1!$B$20:$G$106,6,FALSE)="","",VLOOKUP($B27,手順1!$B$20:$G$106,6,FALSE)))</f>
        <v/>
      </c>
      <c r="H27" s="11" t="str">
        <f t="shared" si="3"/>
        <v/>
      </c>
      <c r="I27" s="21"/>
      <c r="J27" s="4"/>
      <c r="K27" s="4"/>
      <c r="L27" s="130"/>
      <c r="M27" s="134"/>
      <c r="N27" s="4"/>
      <c r="O27" s="4"/>
      <c r="P27" s="135"/>
      <c r="Q27" s="132"/>
      <c r="W27" s="1">
        <v>16</v>
      </c>
      <c r="X27" s="1" t="str">
        <f t="shared" si="4"/>
        <v/>
      </c>
      <c r="Y27" s="1">
        <f t="shared" si="5"/>
        <v>0</v>
      </c>
      <c r="AE27" s="1" t="str">
        <f t="shared" si="6"/>
        <v/>
      </c>
    </row>
    <row r="28" spans="1:40">
      <c r="A28" s="1" t="str">
        <f t="shared" si="2"/>
        <v/>
      </c>
      <c r="B28" s="8"/>
      <c r="C28" s="10" t="str">
        <f>IF($B28="","",VLOOKUP($B28,手順1!$B$20:$G$106,2,FALSE))</f>
        <v/>
      </c>
      <c r="D28" s="10" t="str">
        <f>IF($B28="","",VLOOKUP($B28,手順1!$B$20:$G$106,3,FALSE))</f>
        <v/>
      </c>
      <c r="E28" s="10" t="str">
        <f>IF($B28="","",VLOOKUP($B28,手順1!$B$20:$G$106,4,FALSE))</f>
        <v/>
      </c>
      <c r="F28" s="10" t="str">
        <f>IF($B28="","",VLOOKUP($B28,手順1!$B$20:$G$106,5,FALSE))</f>
        <v/>
      </c>
      <c r="G28" s="10" t="str">
        <f>IF($B28="","",IF(VLOOKUP($B28,手順1!$B$20:$G$106,6,FALSE)="","",VLOOKUP($B28,手順1!$B$20:$G$106,6,FALSE)))</f>
        <v/>
      </c>
      <c r="H28" s="11" t="str">
        <f t="shared" si="3"/>
        <v/>
      </c>
      <c r="I28" s="21"/>
      <c r="J28" s="4"/>
      <c r="K28" s="4"/>
      <c r="L28" s="130"/>
      <c r="M28" s="134"/>
      <c r="N28" s="4"/>
      <c r="O28" s="4"/>
      <c r="P28" s="135"/>
      <c r="Q28" s="132"/>
      <c r="W28" s="1">
        <v>17</v>
      </c>
      <c r="X28" s="1" t="str">
        <f t="shared" si="4"/>
        <v/>
      </c>
      <c r="Y28" s="1">
        <f t="shared" si="5"/>
        <v>0</v>
      </c>
      <c r="AE28" s="1" t="str">
        <f t="shared" si="6"/>
        <v/>
      </c>
    </row>
    <row r="29" spans="1:40">
      <c r="A29" s="1" t="str">
        <f t="shared" si="2"/>
        <v/>
      </c>
      <c r="B29" s="8"/>
      <c r="C29" s="10" t="str">
        <f>IF($B29="","",VLOOKUP($B29,手順1!$B$20:$G$106,2,FALSE))</f>
        <v/>
      </c>
      <c r="D29" s="10" t="str">
        <f>IF($B29="","",VLOOKUP($B29,手順1!$B$20:$G$106,3,FALSE))</f>
        <v/>
      </c>
      <c r="E29" s="10" t="str">
        <f>IF($B29="","",VLOOKUP($B29,手順1!$B$20:$G$106,4,FALSE))</f>
        <v/>
      </c>
      <c r="F29" s="10" t="str">
        <f>IF($B29="","",VLOOKUP($B29,手順1!$B$20:$G$106,5,FALSE))</f>
        <v/>
      </c>
      <c r="G29" s="10" t="str">
        <f>IF($B29="","",IF(VLOOKUP($B29,手順1!$B$20:$G$106,6,FALSE)="","",VLOOKUP($B29,手順1!$B$20:$G$106,6,FALSE)))</f>
        <v/>
      </c>
      <c r="H29" s="11" t="str">
        <f t="shared" si="3"/>
        <v/>
      </c>
      <c r="I29" s="21"/>
      <c r="J29" s="4"/>
      <c r="K29" s="4"/>
      <c r="L29" s="130"/>
      <c r="M29" s="134"/>
      <c r="N29" s="4"/>
      <c r="O29" s="4"/>
      <c r="P29" s="135"/>
      <c r="Q29" s="132"/>
      <c r="W29" s="1">
        <v>18</v>
      </c>
      <c r="X29" s="1" t="str">
        <f t="shared" si="4"/>
        <v/>
      </c>
      <c r="Y29" s="1">
        <f t="shared" si="5"/>
        <v>0</v>
      </c>
      <c r="AE29" s="1" t="str">
        <f t="shared" si="6"/>
        <v/>
      </c>
    </row>
    <row r="30" spans="1:40">
      <c r="A30" s="1" t="str">
        <f t="shared" si="2"/>
        <v/>
      </c>
      <c r="B30" s="8"/>
      <c r="C30" s="10" t="str">
        <f>IF($B30="","",VLOOKUP($B30,手順1!$B$20:$G$106,2,FALSE))</f>
        <v/>
      </c>
      <c r="D30" s="10" t="str">
        <f>IF($B30="","",VLOOKUP($B30,手順1!$B$20:$G$106,3,FALSE))</f>
        <v/>
      </c>
      <c r="E30" s="10" t="str">
        <f>IF($B30="","",VLOOKUP($B30,手順1!$B$20:$G$106,4,FALSE))</f>
        <v/>
      </c>
      <c r="F30" s="10" t="str">
        <f>IF($B30="","",VLOOKUP($B30,手順1!$B$20:$G$106,5,FALSE))</f>
        <v/>
      </c>
      <c r="G30" s="10" t="str">
        <f>IF($B30="","",IF(VLOOKUP($B30,手順1!$B$20:$G$106,6,FALSE)="","",VLOOKUP($B30,手順1!$B$20:$G$106,6,FALSE)))</f>
        <v/>
      </c>
      <c r="H30" s="11" t="str">
        <f t="shared" si="3"/>
        <v/>
      </c>
      <c r="I30" s="21"/>
      <c r="J30" s="4"/>
      <c r="K30" s="4"/>
      <c r="L30" s="130"/>
      <c r="M30" s="134"/>
      <c r="N30" s="4"/>
      <c r="O30" s="4"/>
      <c r="P30" s="135"/>
      <c r="Q30" s="132"/>
      <c r="W30" s="1">
        <v>19</v>
      </c>
      <c r="X30" s="1" t="str">
        <f t="shared" si="4"/>
        <v/>
      </c>
      <c r="Y30" s="1">
        <f t="shared" si="5"/>
        <v>0</v>
      </c>
      <c r="AE30" s="1" t="str">
        <f t="shared" si="6"/>
        <v/>
      </c>
    </row>
    <row r="31" spans="1:40">
      <c r="A31" s="1" t="str">
        <f t="shared" si="2"/>
        <v/>
      </c>
      <c r="B31" s="8"/>
      <c r="C31" s="10" t="str">
        <f>IF($B31="","",VLOOKUP($B31,手順1!$B$20:$G$106,2,FALSE))</f>
        <v/>
      </c>
      <c r="D31" s="10" t="str">
        <f>IF($B31="","",VLOOKUP($B31,手順1!$B$20:$G$106,3,FALSE))</f>
        <v/>
      </c>
      <c r="E31" s="10" t="str">
        <f>IF($B31="","",VLOOKUP($B31,手順1!$B$20:$G$106,4,FALSE))</f>
        <v/>
      </c>
      <c r="F31" s="10" t="str">
        <f>IF($B31="","",VLOOKUP($B31,手順1!$B$20:$G$106,5,FALSE))</f>
        <v/>
      </c>
      <c r="G31" s="10" t="str">
        <f>IF($B31="","",IF(VLOOKUP($B31,手順1!$B$20:$G$106,6,FALSE)="","",VLOOKUP($B31,手順1!$B$20:$G$106,6,FALSE)))</f>
        <v/>
      </c>
      <c r="H31" s="11" t="str">
        <f t="shared" si="3"/>
        <v/>
      </c>
      <c r="I31" s="21"/>
      <c r="J31" s="4"/>
      <c r="K31" s="4"/>
      <c r="L31" s="130"/>
      <c r="M31" s="134"/>
      <c r="N31" s="4"/>
      <c r="O31" s="4"/>
      <c r="P31" s="135"/>
      <c r="Q31" s="132"/>
      <c r="W31" s="1">
        <v>20</v>
      </c>
      <c r="X31" s="1" t="str">
        <f t="shared" si="4"/>
        <v/>
      </c>
      <c r="Y31" s="1">
        <f t="shared" si="5"/>
        <v>0</v>
      </c>
      <c r="AE31" s="1" t="str">
        <f t="shared" si="6"/>
        <v/>
      </c>
    </row>
    <row r="32" spans="1:40">
      <c r="A32" s="1" t="str">
        <f t="shared" si="2"/>
        <v/>
      </c>
      <c r="B32" s="8"/>
      <c r="C32" s="10" t="str">
        <f>IF($B32="","",VLOOKUP($B32,手順1!$B$20:$G$106,2,FALSE))</f>
        <v/>
      </c>
      <c r="D32" s="10" t="str">
        <f>IF($B32="","",VLOOKUP($B32,手順1!$B$20:$G$106,3,FALSE))</f>
        <v/>
      </c>
      <c r="E32" s="10" t="str">
        <f>IF($B32="","",VLOOKUP($B32,手順1!$B$20:$G$106,4,FALSE))</f>
        <v/>
      </c>
      <c r="F32" s="10" t="str">
        <f>IF($B32="","",VLOOKUP($B32,手順1!$B$20:$G$106,5,FALSE))</f>
        <v/>
      </c>
      <c r="G32" s="10" t="str">
        <f>IF($B32="","",IF(VLOOKUP($B32,手順1!$B$20:$G$106,6,FALSE)="","",VLOOKUP($B32,手順1!$B$20:$G$106,6,FALSE)))</f>
        <v/>
      </c>
      <c r="H32" s="11" t="str">
        <f t="shared" si="3"/>
        <v/>
      </c>
      <c r="I32" s="21"/>
      <c r="J32" s="4"/>
      <c r="K32" s="4"/>
      <c r="L32" s="130"/>
      <c r="M32" s="134"/>
      <c r="N32" s="4"/>
      <c r="O32" s="4"/>
      <c r="P32" s="135"/>
      <c r="Q32" s="132"/>
      <c r="W32" s="1">
        <v>21</v>
      </c>
      <c r="X32" s="1" t="str">
        <f t="shared" si="4"/>
        <v/>
      </c>
      <c r="Y32" s="1">
        <f t="shared" si="5"/>
        <v>0</v>
      </c>
      <c r="AE32" s="1" t="str">
        <f t="shared" si="6"/>
        <v/>
      </c>
    </row>
    <row r="33" spans="1:31">
      <c r="A33" s="1" t="str">
        <f t="shared" si="2"/>
        <v/>
      </c>
      <c r="B33" s="8"/>
      <c r="C33" s="10" t="str">
        <f>IF($B33="","",VLOOKUP($B33,手順1!$B$20:$G$106,2,FALSE))</f>
        <v/>
      </c>
      <c r="D33" s="10" t="str">
        <f>IF($B33="","",VLOOKUP($B33,手順1!$B$20:$G$106,3,FALSE))</f>
        <v/>
      </c>
      <c r="E33" s="10" t="str">
        <f>IF($B33="","",VLOOKUP($B33,手順1!$B$20:$G$106,4,FALSE))</f>
        <v/>
      </c>
      <c r="F33" s="10" t="str">
        <f>IF($B33="","",VLOOKUP($B33,手順1!$B$20:$G$106,5,FALSE))</f>
        <v/>
      </c>
      <c r="G33" s="10" t="str">
        <f>IF($B33="","",IF(VLOOKUP($B33,手順1!$B$20:$G$106,6,FALSE)="","",VLOOKUP($B33,手順1!$B$20:$G$106,6,FALSE)))</f>
        <v/>
      </c>
      <c r="H33" s="11" t="str">
        <f t="shared" si="3"/>
        <v/>
      </c>
      <c r="I33" s="21"/>
      <c r="J33" s="4"/>
      <c r="K33" s="4"/>
      <c r="L33" s="130"/>
      <c r="M33" s="134"/>
      <c r="N33" s="4"/>
      <c r="O33" s="4"/>
      <c r="P33" s="135"/>
      <c r="Q33" s="132"/>
      <c r="W33" s="1">
        <v>22</v>
      </c>
      <c r="X33" s="1" t="str">
        <f t="shared" si="4"/>
        <v/>
      </c>
      <c r="Y33" s="1">
        <f t="shared" si="5"/>
        <v>0</v>
      </c>
      <c r="AE33" s="1" t="str">
        <f t="shared" si="6"/>
        <v/>
      </c>
    </row>
    <row r="34" spans="1:31">
      <c r="A34" s="1" t="str">
        <f t="shared" si="2"/>
        <v/>
      </c>
      <c r="B34" s="8"/>
      <c r="C34" s="10" t="str">
        <f>IF($B34="","",VLOOKUP($B34,手順1!$B$20:$G$106,2,FALSE))</f>
        <v/>
      </c>
      <c r="D34" s="10" t="str">
        <f>IF($B34="","",VLOOKUP($B34,手順1!$B$20:$G$106,3,FALSE))</f>
        <v/>
      </c>
      <c r="E34" s="10" t="str">
        <f>IF($B34="","",VLOOKUP($B34,手順1!$B$20:$G$106,4,FALSE))</f>
        <v/>
      </c>
      <c r="F34" s="10" t="str">
        <f>IF($B34="","",VLOOKUP($B34,手順1!$B$20:$G$106,5,FALSE))</f>
        <v/>
      </c>
      <c r="G34" s="10" t="str">
        <f>IF($B34="","",IF(VLOOKUP($B34,手順1!$B$20:$G$106,6,FALSE)="","",VLOOKUP($B34,手順1!$B$20:$G$106,6,FALSE)))</f>
        <v/>
      </c>
      <c r="H34" s="11" t="str">
        <f t="shared" si="3"/>
        <v/>
      </c>
      <c r="I34" s="21"/>
      <c r="J34" s="4"/>
      <c r="K34" s="4"/>
      <c r="L34" s="130"/>
      <c r="M34" s="134"/>
      <c r="N34" s="4"/>
      <c r="O34" s="4"/>
      <c r="P34" s="135"/>
      <c r="Q34" s="132"/>
      <c r="W34" s="1">
        <v>23</v>
      </c>
      <c r="X34" s="1" t="str">
        <f t="shared" si="4"/>
        <v/>
      </c>
      <c r="Y34" s="1">
        <f t="shared" si="5"/>
        <v>0</v>
      </c>
      <c r="AE34" s="1" t="str">
        <f t="shared" si="6"/>
        <v/>
      </c>
    </row>
    <row r="35" spans="1:31">
      <c r="A35" s="1" t="str">
        <f t="shared" si="2"/>
        <v/>
      </c>
      <c r="B35" s="8"/>
      <c r="C35" s="10" t="str">
        <f>IF($B35="","",VLOOKUP($B35,手順1!$B$20:$G$106,2,FALSE))</f>
        <v/>
      </c>
      <c r="D35" s="10" t="str">
        <f>IF($B35="","",VLOOKUP($B35,手順1!$B$20:$G$106,3,FALSE))</f>
        <v/>
      </c>
      <c r="E35" s="10" t="str">
        <f>IF($B35="","",VLOOKUP($B35,手順1!$B$20:$G$106,4,FALSE))</f>
        <v/>
      </c>
      <c r="F35" s="10" t="str">
        <f>IF($B35="","",VLOOKUP($B35,手順1!$B$20:$G$106,5,FALSE))</f>
        <v/>
      </c>
      <c r="G35" s="10" t="str">
        <f>IF($B35="","",IF(VLOOKUP($B35,手順1!$B$20:$G$106,6,FALSE)="","",VLOOKUP($B35,手順1!$B$20:$G$106,6,FALSE)))</f>
        <v/>
      </c>
      <c r="H35" s="11" t="str">
        <f t="shared" si="3"/>
        <v/>
      </c>
      <c r="I35" s="21"/>
      <c r="J35" s="4"/>
      <c r="K35" s="4"/>
      <c r="L35" s="130"/>
      <c r="M35" s="134"/>
      <c r="N35" s="4"/>
      <c r="O35" s="4"/>
      <c r="P35" s="135"/>
      <c r="Q35" s="132"/>
      <c r="W35" s="1">
        <v>24</v>
      </c>
      <c r="X35" s="1" t="str">
        <f t="shared" si="4"/>
        <v/>
      </c>
      <c r="Y35" s="1">
        <f t="shared" si="5"/>
        <v>0</v>
      </c>
      <c r="AE35" s="1" t="str">
        <f t="shared" si="6"/>
        <v/>
      </c>
    </row>
    <row r="36" spans="1:31">
      <c r="A36" s="1" t="str">
        <f t="shared" si="2"/>
        <v/>
      </c>
      <c r="B36" s="8"/>
      <c r="C36" s="10" t="str">
        <f>IF($B36="","",VLOOKUP($B36,手順1!$B$20:$G$106,2,FALSE))</f>
        <v/>
      </c>
      <c r="D36" s="10" t="str">
        <f>IF($B36="","",VLOOKUP($B36,手順1!$B$20:$G$106,3,FALSE))</f>
        <v/>
      </c>
      <c r="E36" s="10" t="str">
        <f>IF($B36="","",VLOOKUP($B36,手順1!$B$20:$G$106,4,FALSE))</f>
        <v/>
      </c>
      <c r="F36" s="10" t="str">
        <f>IF($B36="","",VLOOKUP($B36,手順1!$B$20:$G$106,5,FALSE))</f>
        <v/>
      </c>
      <c r="G36" s="10" t="str">
        <f>IF($B36="","",IF(VLOOKUP($B36,手順1!$B$20:$G$106,6,FALSE)="","",VLOOKUP($B36,手順1!$B$20:$G$106,6,FALSE)))</f>
        <v/>
      </c>
      <c r="H36" s="11" t="str">
        <f t="shared" si="3"/>
        <v/>
      </c>
      <c r="I36" s="21"/>
      <c r="J36" s="4"/>
      <c r="K36" s="4"/>
      <c r="L36" s="130"/>
      <c r="M36" s="134"/>
      <c r="N36" s="4"/>
      <c r="O36" s="4"/>
      <c r="P36" s="135"/>
      <c r="Q36" s="132"/>
      <c r="W36" s="1">
        <v>25</v>
      </c>
      <c r="X36" s="1" t="str">
        <f t="shared" si="4"/>
        <v/>
      </c>
      <c r="Y36" s="1">
        <f t="shared" si="5"/>
        <v>0</v>
      </c>
      <c r="AE36" s="1" t="str">
        <f t="shared" si="6"/>
        <v/>
      </c>
    </row>
    <row r="37" spans="1:31">
      <c r="A37" s="1" t="str">
        <f t="shared" si="2"/>
        <v/>
      </c>
      <c r="B37" s="8"/>
      <c r="C37" s="10" t="str">
        <f>IF($B37="","",VLOOKUP($B37,手順1!$B$20:$G$106,2,FALSE))</f>
        <v/>
      </c>
      <c r="D37" s="10" t="str">
        <f>IF($B37="","",VLOOKUP($B37,手順1!$B$20:$G$106,3,FALSE))</f>
        <v/>
      </c>
      <c r="E37" s="10" t="str">
        <f>IF($B37="","",VLOOKUP($B37,手順1!$B$20:$G$106,4,FALSE))</f>
        <v/>
      </c>
      <c r="F37" s="10" t="str">
        <f>IF($B37="","",VLOOKUP($B37,手順1!$B$20:$G$106,5,FALSE))</f>
        <v/>
      </c>
      <c r="G37" s="10" t="str">
        <f>IF($B37="","",IF(VLOOKUP($B37,手順1!$B$20:$G$106,6,FALSE)="","",VLOOKUP($B37,手順1!$B$20:$G$106,6,FALSE)))</f>
        <v/>
      </c>
      <c r="H37" s="11" t="str">
        <f t="shared" si="3"/>
        <v/>
      </c>
      <c r="I37" s="21"/>
      <c r="J37" s="4"/>
      <c r="K37" s="4"/>
      <c r="L37" s="130"/>
      <c r="M37" s="134"/>
      <c r="N37" s="4"/>
      <c r="O37" s="4"/>
      <c r="P37" s="135"/>
      <c r="Q37" s="132"/>
      <c r="W37" s="1">
        <v>26</v>
      </c>
      <c r="X37" s="1" t="str">
        <f t="shared" si="4"/>
        <v/>
      </c>
      <c r="Y37" s="1">
        <f t="shared" si="5"/>
        <v>0</v>
      </c>
      <c r="AE37" s="1" t="str">
        <f t="shared" si="6"/>
        <v/>
      </c>
    </row>
    <row r="38" spans="1:31">
      <c r="A38" s="1" t="str">
        <f t="shared" si="2"/>
        <v/>
      </c>
      <c r="B38" s="8"/>
      <c r="C38" s="10" t="str">
        <f>IF($B38="","",VLOOKUP($B38,手順1!$B$20:$G$106,2,FALSE))</f>
        <v/>
      </c>
      <c r="D38" s="10" t="str">
        <f>IF($B38="","",VLOOKUP($B38,手順1!$B$20:$G$106,3,FALSE))</f>
        <v/>
      </c>
      <c r="E38" s="10" t="str">
        <f>IF($B38="","",VLOOKUP($B38,手順1!$B$20:$G$106,4,FALSE))</f>
        <v/>
      </c>
      <c r="F38" s="10" t="str">
        <f>IF($B38="","",VLOOKUP($B38,手順1!$B$20:$G$106,5,FALSE))</f>
        <v/>
      </c>
      <c r="G38" s="10" t="str">
        <f>IF($B38="","",IF(VLOOKUP($B38,手順1!$B$20:$G$106,6,FALSE)="","",VLOOKUP($B38,手順1!$B$20:$G$106,6,FALSE)))</f>
        <v/>
      </c>
      <c r="H38" s="11" t="str">
        <f t="shared" si="3"/>
        <v/>
      </c>
      <c r="I38" s="21"/>
      <c r="J38" s="4"/>
      <c r="K38" s="4"/>
      <c r="L38" s="130"/>
      <c r="M38" s="134"/>
      <c r="N38" s="4"/>
      <c r="O38" s="4"/>
      <c r="P38" s="135"/>
      <c r="Q38" s="132"/>
      <c r="W38" s="1">
        <v>27</v>
      </c>
      <c r="X38" s="1" t="str">
        <f t="shared" si="4"/>
        <v/>
      </c>
      <c r="Y38" s="1">
        <f t="shared" si="5"/>
        <v>0</v>
      </c>
      <c r="AE38" s="1" t="str">
        <f t="shared" si="6"/>
        <v/>
      </c>
    </row>
    <row r="39" spans="1:31">
      <c r="A39" s="1" t="str">
        <f t="shared" si="2"/>
        <v/>
      </c>
      <c r="B39" s="8"/>
      <c r="C39" s="10" t="str">
        <f>IF($B39="","",VLOOKUP($B39,手順1!$B$20:$G$106,2,FALSE))</f>
        <v/>
      </c>
      <c r="D39" s="10" t="str">
        <f>IF($B39="","",VLOOKUP($B39,手順1!$B$20:$G$106,3,FALSE))</f>
        <v/>
      </c>
      <c r="E39" s="10" t="str">
        <f>IF($B39="","",VLOOKUP($B39,手順1!$B$20:$G$106,4,FALSE))</f>
        <v/>
      </c>
      <c r="F39" s="10" t="str">
        <f>IF($B39="","",VLOOKUP($B39,手順1!$B$20:$G$106,5,FALSE))</f>
        <v/>
      </c>
      <c r="G39" s="10" t="str">
        <f>IF($B39="","",IF(VLOOKUP($B39,手順1!$B$20:$G$106,6,FALSE)="","",VLOOKUP($B39,手順1!$B$20:$G$106,6,FALSE)))</f>
        <v/>
      </c>
      <c r="H39" s="11" t="str">
        <f t="shared" si="3"/>
        <v/>
      </c>
      <c r="I39" s="21"/>
      <c r="J39" s="4"/>
      <c r="K39" s="4"/>
      <c r="L39" s="130"/>
      <c r="M39" s="134"/>
      <c r="N39" s="4"/>
      <c r="O39" s="4"/>
      <c r="P39" s="135"/>
      <c r="Q39" s="132"/>
      <c r="W39" s="1">
        <v>28</v>
      </c>
      <c r="X39" s="1" t="str">
        <f t="shared" si="4"/>
        <v/>
      </c>
      <c r="Y39" s="1">
        <f t="shared" si="5"/>
        <v>0</v>
      </c>
      <c r="AE39" s="1" t="str">
        <f t="shared" si="6"/>
        <v/>
      </c>
    </row>
    <row r="40" spans="1:31">
      <c r="A40" s="1" t="str">
        <f t="shared" si="2"/>
        <v/>
      </c>
      <c r="B40" s="8"/>
      <c r="C40" s="10" t="str">
        <f>IF($B40="","",VLOOKUP($B40,手順1!$B$20:$G$106,2,FALSE))</f>
        <v/>
      </c>
      <c r="D40" s="10" t="str">
        <f>IF($B40="","",VLOOKUP($B40,手順1!$B$20:$G$106,3,FALSE))</f>
        <v/>
      </c>
      <c r="E40" s="10" t="str">
        <f>IF($B40="","",VLOOKUP($B40,手順1!$B$20:$G$106,4,FALSE))</f>
        <v/>
      </c>
      <c r="F40" s="10" t="str">
        <f>IF($B40="","",VLOOKUP($B40,手順1!$B$20:$G$106,5,FALSE))</f>
        <v/>
      </c>
      <c r="G40" s="10" t="str">
        <f>IF($B40="","",IF(VLOOKUP($B40,手順1!$B$20:$G$106,6,FALSE)="","",VLOOKUP($B40,手順1!$B$20:$G$106,6,FALSE)))</f>
        <v/>
      </c>
      <c r="H40" s="11" t="str">
        <f t="shared" si="3"/>
        <v/>
      </c>
      <c r="I40" s="21"/>
      <c r="J40" s="4"/>
      <c r="K40" s="4"/>
      <c r="L40" s="130"/>
      <c r="M40" s="134"/>
      <c r="N40" s="4"/>
      <c r="O40" s="4"/>
      <c r="P40" s="135"/>
      <c r="Q40" s="132"/>
      <c r="W40" s="1">
        <v>29</v>
      </c>
      <c r="X40" s="1" t="str">
        <f t="shared" si="4"/>
        <v/>
      </c>
      <c r="Y40" s="1">
        <f t="shared" si="5"/>
        <v>0</v>
      </c>
      <c r="AE40" s="1" t="str">
        <f t="shared" si="6"/>
        <v/>
      </c>
    </row>
    <row r="41" spans="1:31">
      <c r="A41" s="1" t="str">
        <f t="shared" si="2"/>
        <v/>
      </c>
      <c r="B41" s="8"/>
      <c r="C41" s="10" t="str">
        <f>IF($B41="","",VLOOKUP($B41,手順1!$B$20:$G$106,2,FALSE))</f>
        <v/>
      </c>
      <c r="D41" s="10" t="str">
        <f>IF($B41="","",VLOOKUP($B41,手順1!$B$20:$G$106,3,FALSE))</f>
        <v/>
      </c>
      <c r="E41" s="10" t="str">
        <f>IF($B41="","",VLOOKUP($B41,手順1!$B$20:$G$106,4,FALSE))</f>
        <v/>
      </c>
      <c r="F41" s="10" t="str">
        <f>IF($B41="","",VLOOKUP($B41,手順1!$B$20:$G$106,5,FALSE))</f>
        <v/>
      </c>
      <c r="G41" s="10" t="str">
        <f>IF($B41="","",IF(VLOOKUP($B41,手順1!$B$20:$G$106,6,FALSE)="","",VLOOKUP($B41,手順1!$B$20:$G$106,6,FALSE)))</f>
        <v/>
      </c>
      <c r="H41" s="11" t="str">
        <f t="shared" si="3"/>
        <v/>
      </c>
      <c r="I41" s="21"/>
      <c r="J41" s="4"/>
      <c r="K41" s="4"/>
      <c r="L41" s="130"/>
      <c r="M41" s="134"/>
      <c r="N41" s="4"/>
      <c r="O41" s="4"/>
      <c r="P41" s="135"/>
      <c r="Q41" s="132"/>
      <c r="W41" s="1">
        <v>30</v>
      </c>
      <c r="X41" s="1" t="str">
        <f t="shared" si="4"/>
        <v/>
      </c>
      <c r="Y41" s="1">
        <f t="shared" si="5"/>
        <v>0</v>
      </c>
      <c r="AE41" s="1" t="str">
        <f t="shared" si="6"/>
        <v/>
      </c>
    </row>
    <row r="42" spans="1:31">
      <c r="A42" s="1" t="str">
        <f t="shared" si="2"/>
        <v/>
      </c>
      <c r="B42" s="8"/>
      <c r="C42" s="10" t="str">
        <f>IF($B42="","",VLOOKUP($B42,手順1!$B$20:$G$106,2,FALSE))</f>
        <v/>
      </c>
      <c r="D42" s="10" t="str">
        <f>IF($B42="","",VLOOKUP($B42,手順1!$B$20:$G$106,3,FALSE))</f>
        <v/>
      </c>
      <c r="E42" s="10" t="str">
        <f>IF($B42="","",VLOOKUP($B42,手順1!$B$20:$G$106,4,FALSE))</f>
        <v/>
      </c>
      <c r="F42" s="10" t="str">
        <f>IF($B42="","",VLOOKUP($B42,手順1!$B$20:$G$106,5,FALSE))</f>
        <v/>
      </c>
      <c r="G42" s="10" t="str">
        <f>IF($B42="","",IF(VLOOKUP($B42,手順1!$B$20:$G$106,6,FALSE)="","",VLOOKUP($B42,手順1!$B$20:$G$106,6,FALSE)))</f>
        <v/>
      </c>
      <c r="H42" s="11" t="str">
        <f t="shared" si="3"/>
        <v/>
      </c>
      <c r="I42" s="21"/>
      <c r="J42" s="4"/>
      <c r="K42" s="4"/>
      <c r="L42" s="130"/>
      <c r="M42" s="134"/>
      <c r="N42" s="4"/>
      <c r="O42" s="4"/>
      <c r="P42" s="135"/>
      <c r="Q42" s="132"/>
      <c r="W42" s="1">
        <v>31</v>
      </c>
      <c r="X42" s="1" t="str">
        <f t="shared" si="4"/>
        <v/>
      </c>
      <c r="Y42" s="1">
        <f t="shared" si="5"/>
        <v>0</v>
      </c>
      <c r="AE42" s="1" t="str">
        <f t="shared" si="6"/>
        <v/>
      </c>
    </row>
    <row r="43" spans="1:31">
      <c r="A43" s="1" t="str">
        <f t="shared" si="2"/>
        <v/>
      </c>
      <c r="B43" s="8"/>
      <c r="C43" s="10" t="str">
        <f>IF($B43="","",VLOOKUP($B43,手順1!$B$20:$G$106,2,FALSE))</f>
        <v/>
      </c>
      <c r="D43" s="10" t="str">
        <f>IF($B43="","",VLOOKUP($B43,手順1!$B$20:$G$106,3,FALSE))</f>
        <v/>
      </c>
      <c r="E43" s="10" t="str">
        <f>IF($B43="","",VLOOKUP($B43,手順1!$B$20:$G$106,4,FALSE))</f>
        <v/>
      </c>
      <c r="F43" s="10" t="str">
        <f>IF($B43="","",VLOOKUP($B43,手順1!$B$20:$G$106,5,FALSE))</f>
        <v/>
      </c>
      <c r="G43" s="10" t="str">
        <f>IF($B43="","",IF(VLOOKUP($B43,手順1!$B$20:$G$106,6,FALSE)="","",VLOOKUP($B43,手順1!$B$20:$G$106,6,FALSE)))</f>
        <v/>
      </c>
      <c r="H43" s="11" t="str">
        <f t="shared" si="3"/>
        <v/>
      </c>
      <c r="I43" s="21"/>
      <c r="J43" s="4"/>
      <c r="K43" s="4"/>
      <c r="L43" s="130"/>
      <c r="M43" s="134"/>
      <c r="N43" s="4"/>
      <c r="O43" s="4"/>
      <c r="P43" s="135"/>
      <c r="Q43" s="132"/>
      <c r="W43" s="1">
        <v>32</v>
      </c>
      <c r="X43" s="1" t="str">
        <f t="shared" si="4"/>
        <v/>
      </c>
      <c r="Y43" s="1">
        <f t="shared" si="5"/>
        <v>0</v>
      </c>
      <c r="AE43" s="1" t="str">
        <f t="shared" si="6"/>
        <v/>
      </c>
    </row>
    <row r="44" spans="1:31">
      <c r="A44" s="1" t="str">
        <f t="shared" ref="A44:A75" si="10">IF(B44="","",W44)</f>
        <v/>
      </c>
      <c r="B44" s="8"/>
      <c r="C44" s="10" t="str">
        <f>IF($B44="","",VLOOKUP($B44,手順1!$B$20:$G$106,2,FALSE))</f>
        <v/>
      </c>
      <c r="D44" s="10" t="str">
        <f>IF($B44="","",VLOOKUP($B44,手順1!$B$20:$G$106,3,FALSE))</f>
        <v/>
      </c>
      <c r="E44" s="10" t="str">
        <f>IF($B44="","",VLOOKUP($B44,手順1!$B$20:$G$106,4,FALSE))</f>
        <v/>
      </c>
      <c r="F44" s="10" t="str">
        <f>IF($B44="","",VLOOKUP($B44,手順1!$B$20:$G$106,5,FALSE))</f>
        <v/>
      </c>
      <c r="G44" s="10" t="str">
        <f>IF($B44="","",IF(VLOOKUP($B44,手順1!$B$20:$G$106,6,FALSE)="","",VLOOKUP($B44,手順1!$B$20:$G$106,6,FALSE)))</f>
        <v/>
      </c>
      <c r="H44" s="11" t="str">
        <f t="shared" ref="H44:H75" si="11">IF(B44="","","男")</f>
        <v/>
      </c>
      <c r="I44" s="21"/>
      <c r="J44" s="4"/>
      <c r="K44" s="4"/>
      <c r="L44" s="130"/>
      <c r="M44" s="134"/>
      <c r="N44" s="4"/>
      <c r="O44" s="4"/>
      <c r="P44" s="135"/>
      <c r="Q44" s="132"/>
      <c r="W44" s="1">
        <v>33</v>
      </c>
      <c r="X44" s="1" t="str">
        <f t="shared" ref="X44:X75" si="12">IF(B44="","",W44)</f>
        <v/>
      </c>
      <c r="Y44" s="1">
        <f t="shared" ref="Y44:Y75" si="13">COUNTIF(B$12:B$107,B44)</f>
        <v>0</v>
      </c>
      <c r="AE44" s="1" t="str">
        <f t="shared" si="6"/>
        <v/>
      </c>
    </row>
    <row r="45" spans="1:31">
      <c r="A45" s="1" t="str">
        <f t="shared" si="10"/>
        <v/>
      </c>
      <c r="B45" s="8"/>
      <c r="C45" s="10" t="str">
        <f>IF($B45="","",VLOOKUP($B45,手順1!$B$20:$G$106,2,FALSE))</f>
        <v/>
      </c>
      <c r="D45" s="10" t="str">
        <f>IF($B45="","",VLOOKUP($B45,手順1!$B$20:$G$106,3,FALSE))</f>
        <v/>
      </c>
      <c r="E45" s="10" t="str">
        <f>IF($B45="","",VLOOKUP($B45,手順1!$B$20:$G$106,4,FALSE))</f>
        <v/>
      </c>
      <c r="F45" s="10" t="str">
        <f>IF($B45="","",VLOOKUP($B45,手順1!$B$20:$G$106,5,FALSE))</f>
        <v/>
      </c>
      <c r="G45" s="10" t="str">
        <f>IF($B45="","",IF(VLOOKUP($B45,手順1!$B$20:$G$106,6,FALSE)="","",VLOOKUP($B45,手順1!$B$20:$G$106,6,FALSE)))</f>
        <v/>
      </c>
      <c r="H45" s="11" t="str">
        <f t="shared" si="11"/>
        <v/>
      </c>
      <c r="I45" s="21"/>
      <c r="J45" s="4"/>
      <c r="K45" s="4"/>
      <c r="L45" s="130"/>
      <c r="M45" s="134"/>
      <c r="N45" s="4"/>
      <c r="O45" s="4"/>
      <c r="P45" s="135"/>
      <c r="Q45" s="132"/>
      <c r="W45" s="1">
        <v>34</v>
      </c>
      <c r="X45" s="1" t="str">
        <f t="shared" si="12"/>
        <v/>
      </c>
      <c r="Y45" s="1">
        <f t="shared" si="13"/>
        <v>0</v>
      </c>
      <c r="AE45" s="1" t="str">
        <f t="shared" ref="AE45:AE76" si="14">IF(AG45="","",COUNTIF(I$12:I$107,AG45))</f>
        <v/>
      </c>
    </row>
    <row r="46" spans="1:31">
      <c r="A46" s="1" t="str">
        <f t="shared" si="10"/>
        <v/>
      </c>
      <c r="B46" s="8"/>
      <c r="C46" s="10" t="str">
        <f>IF($B46="","",VLOOKUP($B46,手順1!$B$20:$G$106,2,FALSE))</f>
        <v/>
      </c>
      <c r="D46" s="10" t="str">
        <f>IF($B46="","",VLOOKUP($B46,手順1!$B$20:$G$106,3,FALSE))</f>
        <v/>
      </c>
      <c r="E46" s="10" t="str">
        <f>IF($B46="","",VLOOKUP($B46,手順1!$B$20:$G$106,4,FALSE))</f>
        <v/>
      </c>
      <c r="F46" s="10" t="str">
        <f>IF($B46="","",VLOOKUP($B46,手順1!$B$20:$G$106,5,FALSE))</f>
        <v/>
      </c>
      <c r="G46" s="10" t="str">
        <f>IF($B46="","",IF(VLOOKUP($B46,手順1!$B$20:$G$106,6,FALSE)="","",VLOOKUP($B46,手順1!$B$20:$G$106,6,FALSE)))</f>
        <v/>
      </c>
      <c r="H46" s="11" t="str">
        <f t="shared" si="11"/>
        <v/>
      </c>
      <c r="I46" s="21"/>
      <c r="J46" s="4"/>
      <c r="K46" s="4"/>
      <c r="L46" s="130"/>
      <c r="M46" s="134"/>
      <c r="N46" s="4"/>
      <c r="O46" s="4"/>
      <c r="P46" s="135"/>
      <c r="Q46" s="132"/>
      <c r="W46" s="1">
        <v>35</v>
      </c>
      <c r="X46" s="1" t="str">
        <f t="shared" si="12"/>
        <v/>
      </c>
      <c r="Y46" s="1">
        <f t="shared" si="13"/>
        <v>0</v>
      </c>
      <c r="AE46" s="1" t="str">
        <f t="shared" si="14"/>
        <v/>
      </c>
    </row>
    <row r="47" spans="1:31">
      <c r="A47" s="1" t="str">
        <f t="shared" si="10"/>
        <v/>
      </c>
      <c r="B47" s="8"/>
      <c r="C47" s="10" t="str">
        <f>IF($B47="","",VLOOKUP($B47,手順1!$B$20:$G$106,2,FALSE))</f>
        <v/>
      </c>
      <c r="D47" s="10" t="str">
        <f>IF($B47="","",VLOOKUP($B47,手順1!$B$20:$G$106,3,FALSE))</f>
        <v/>
      </c>
      <c r="E47" s="10" t="str">
        <f>IF($B47="","",VLOOKUP($B47,手順1!$B$20:$G$106,4,FALSE))</f>
        <v/>
      </c>
      <c r="F47" s="10" t="str">
        <f>IF($B47="","",VLOOKUP($B47,手順1!$B$20:$G$106,5,FALSE))</f>
        <v/>
      </c>
      <c r="G47" s="10" t="str">
        <f>IF($B47="","",IF(VLOOKUP($B47,手順1!$B$20:$G$106,6,FALSE)="","",VLOOKUP($B47,手順1!$B$20:$G$106,6,FALSE)))</f>
        <v/>
      </c>
      <c r="H47" s="11" t="str">
        <f t="shared" si="11"/>
        <v/>
      </c>
      <c r="I47" s="21"/>
      <c r="J47" s="4"/>
      <c r="K47" s="4"/>
      <c r="L47" s="130"/>
      <c r="M47" s="134"/>
      <c r="N47" s="4"/>
      <c r="O47" s="4"/>
      <c r="P47" s="135"/>
      <c r="Q47" s="132"/>
      <c r="W47" s="1">
        <v>36</v>
      </c>
      <c r="X47" s="1" t="str">
        <f t="shared" si="12"/>
        <v/>
      </c>
      <c r="Y47" s="1">
        <f t="shared" si="13"/>
        <v>0</v>
      </c>
      <c r="AE47" s="1" t="str">
        <f t="shared" si="14"/>
        <v/>
      </c>
    </row>
    <row r="48" spans="1:31">
      <c r="A48" s="1" t="str">
        <f t="shared" si="10"/>
        <v/>
      </c>
      <c r="B48" s="8"/>
      <c r="C48" s="10" t="str">
        <f>IF($B48="","",VLOOKUP($B48,手順1!$B$20:$G$106,2,FALSE))</f>
        <v/>
      </c>
      <c r="D48" s="10" t="str">
        <f>IF($B48="","",VLOOKUP($B48,手順1!$B$20:$G$106,3,FALSE))</f>
        <v/>
      </c>
      <c r="E48" s="10" t="str">
        <f>IF($B48="","",VLOOKUP($B48,手順1!$B$20:$G$106,4,FALSE))</f>
        <v/>
      </c>
      <c r="F48" s="10" t="str">
        <f>IF($B48="","",VLOOKUP($B48,手順1!$B$20:$G$106,5,FALSE))</f>
        <v/>
      </c>
      <c r="G48" s="10" t="str">
        <f>IF($B48="","",IF(VLOOKUP($B48,手順1!$B$20:$G$106,6,FALSE)="","",VLOOKUP($B48,手順1!$B$20:$G$106,6,FALSE)))</f>
        <v/>
      </c>
      <c r="H48" s="11" t="str">
        <f t="shared" si="11"/>
        <v/>
      </c>
      <c r="I48" s="21"/>
      <c r="J48" s="4"/>
      <c r="K48" s="4"/>
      <c r="L48" s="130"/>
      <c r="M48" s="134"/>
      <c r="N48" s="4"/>
      <c r="O48" s="4"/>
      <c r="P48" s="135"/>
      <c r="Q48" s="132"/>
      <c r="W48" s="1">
        <v>37</v>
      </c>
      <c r="X48" s="1" t="str">
        <f t="shared" si="12"/>
        <v/>
      </c>
      <c r="Y48" s="1">
        <f t="shared" si="13"/>
        <v>0</v>
      </c>
      <c r="AE48" s="1" t="str">
        <f t="shared" si="14"/>
        <v/>
      </c>
    </row>
    <row r="49" spans="1:31">
      <c r="A49" s="1" t="str">
        <f t="shared" si="10"/>
        <v/>
      </c>
      <c r="B49" s="8"/>
      <c r="C49" s="10" t="str">
        <f>IF($B49="","",VLOOKUP($B49,手順1!$B$20:$G$106,2,FALSE))</f>
        <v/>
      </c>
      <c r="D49" s="10" t="str">
        <f>IF($B49="","",VLOOKUP($B49,手順1!$B$20:$G$106,3,FALSE))</f>
        <v/>
      </c>
      <c r="E49" s="10" t="str">
        <f>IF($B49="","",VLOOKUP($B49,手順1!$B$20:$G$106,4,FALSE))</f>
        <v/>
      </c>
      <c r="F49" s="10" t="str">
        <f>IF($B49="","",VLOOKUP($B49,手順1!$B$20:$G$106,5,FALSE))</f>
        <v/>
      </c>
      <c r="G49" s="10" t="str">
        <f>IF($B49="","",IF(VLOOKUP($B49,手順1!$B$20:$G$106,6,FALSE)="","",VLOOKUP($B49,手順1!$B$20:$G$106,6,FALSE)))</f>
        <v/>
      </c>
      <c r="H49" s="11" t="str">
        <f t="shared" si="11"/>
        <v/>
      </c>
      <c r="I49" s="21"/>
      <c r="J49" s="4"/>
      <c r="K49" s="4"/>
      <c r="L49" s="130"/>
      <c r="M49" s="134"/>
      <c r="N49" s="4"/>
      <c r="O49" s="4"/>
      <c r="P49" s="135"/>
      <c r="Q49" s="132"/>
      <c r="W49" s="1">
        <v>38</v>
      </c>
      <c r="X49" s="1" t="str">
        <f t="shared" si="12"/>
        <v/>
      </c>
      <c r="Y49" s="1">
        <f t="shared" si="13"/>
        <v>0</v>
      </c>
      <c r="AE49" s="1" t="str">
        <f t="shared" si="14"/>
        <v/>
      </c>
    </row>
    <row r="50" spans="1:31">
      <c r="A50" s="1" t="str">
        <f t="shared" si="10"/>
        <v/>
      </c>
      <c r="B50" s="8"/>
      <c r="C50" s="10" t="str">
        <f>IF($B50="","",VLOOKUP($B50,手順1!$B$20:$G$106,2,FALSE))</f>
        <v/>
      </c>
      <c r="D50" s="10" t="str">
        <f>IF($B50="","",VLOOKUP($B50,手順1!$B$20:$G$106,3,FALSE))</f>
        <v/>
      </c>
      <c r="E50" s="10" t="str">
        <f>IF($B50="","",VLOOKUP($B50,手順1!$B$20:$G$106,4,FALSE))</f>
        <v/>
      </c>
      <c r="F50" s="10" t="str">
        <f>IF($B50="","",VLOOKUP($B50,手順1!$B$20:$G$106,5,FALSE))</f>
        <v/>
      </c>
      <c r="G50" s="10" t="str">
        <f>IF($B50="","",IF(VLOOKUP($B50,手順1!$B$20:$G$106,6,FALSE)="","",VLOOKUP($B50,手順1!$B$20:$G$106,6,FALSE)))</f>
        <v/>
      </c>
      <c r="H50" s="11" t="str">
        <f t="shared" si="11"/>
        <v/>
      </c>
      <c r="I50" s="21"/>
      <c r="J50" s="4"/>
      <c r="K50" s="4"/>
      <c r="L50" s="130"/>
      <c r="M50" s="134"/>
      <c r="N50" s="4"/>
      <c r="O50" s="4"/>
      <c r="P50" s="135"/>
      <c r="Q50" s="132"/>
      <c r="W50" s="1">
        <v>39</v>
      </c>
      <c r="X50" s="1" t="str">
        <f t="shared" si="12"/>
        <v/>
      </c>
      <c r="Y50" s="1">
        <f t="shared" si="13"/>
        <v>0</v>
      </c>
      <c r="AE50" s="1" t="str">
        <f t="shared" si="14"/>
        <v/>
      </c>
    </row>
    <row r="51" spans="1:31">
      <c r="A51" s="1" t="str">
        <f t="shared" si="10"/>
        <v/>
      </c>
      <c r="B51" s="8"/>
      <c r="C51" s="10" t="str">
        <f>IF($B51="","",VLOOKUP($B51,手順1!$B$20:$G$106,2,FALSE))</f>
        <v/>
      </c>
      <c r="D51" s="10" t="str">
        <f>IF($B51="","",VLOOKUP($B51,手順1!$B$20:$G$106,3,FALSE))</f>
        <v/>
      </c>
      <c r="E51" s="10" t="str">
        <f>IF($B51="","",VLOOKUP($B51,手順1!$B$20:$G$106,4,FALSE))</f>
        <v/>
      </c>
      <c r="F51" s="10" t="str">
        <f>IF($B51="","",VLOOKUP($B51,手順1!$B$20:$G$106,5,FALSE))</f>
        <v/>
      </c>
      <c r="G51" s="10" t="str">
        <f>IF($B51="","",IF(VLOOKUP($B51,手順1!$B$20:$G$106,6,FALSE)="","",VLOOKUP($B51,手順1!$B$20:$G$106,6,FALSE)))</f>
        <v/>
      </c>
      <c r="H51" s="11" t="str">
        <f t="shared" si="11"/>
        <v/>
      </c>
      <c r="I51" s="21"/>
      <c r="J51" s="4"/>
      <c r="K51" s="4"/>
      <c r="L51" s="130"/>
      <c r="M51" s="134"/>
      <c r="N51" s="4"/>
      <c r="O51" s="4"/>
      <c r="P51" s="135"/>
      <c r="Q51" s="132"/>
      <c r="W51" s="1">
        <v>40</v>
      </c>
      <c r="X51" s="1" t="str">
        <f t="shared" si="12"/>
        <v/>
      </c>
      <c r="Y51" s="1">
        <f t="shared" si="13"/>
        <v>0</v>
      </c>
      <c r="AE51" s="1" t="str">
        <f t="shared" si="14"/>
        <v/>
      </c>
    </row>
    <row r="52" spans="1:31">
      <c r="A52" s="1" t="str">
        <f t="shared" si="10"/>
        <v/>
      </c>
      <c r="B52" s="8"/>
      <c r="C52" s="10" t="str">
        <f>IF($B52="","",VLOOKUP($B52,手順1!$B$20:$G$106,2,FALSE))</f>
        <v/>
      </c>
      <c r="D52" s="10" t="str">
        <f>IF($B52="","",VLOOKUP($B52,手順1!$B$20:$G$106,3,FALSE))</f>
        <v/>
      </c>
      <c r="E52" s="10" t="str">
        <f>IF($B52="","",VLOOKUP($B52,手順1!$B$20:$G$106,4,FALSE))</f>
        <v/>
      </c>
      <c r="F52" s="10" t="str">
        <f>IF($B52="","",VLOOKUP($B52,手順1!$B$20:$G$106,5,FALSE))</f>
        <v/>
      </c>
      <c r="G52" s="10" t="str">
        <f>IF($B52="","",IF(VLOOKUP($B52,手順1!$B$20:$G$106,6,FALSE)="","",VLOOKUP($B52,手順1!$B$20:$G$106,6,FALSE)))</f>
        <v/>
      </c>
      <c r="H52" s="11" t="str">
        <f t="shared" si="11"/>
        <v/>
      </c>
      <c r="I52" s="21"/>
      <c r="J52" s="4"/>
      <c r="K52" s="4"/>
      <c r="L52" s="130"/>
      <c r="M52" s="134"/>
      <c r="N52" s="4"/>
      <c r="O52" s="4"/>
      <c r="P52" s="135"/>
      <c r="Q52" s="132"/>
      <c r="W52" s="1">
        <v>41</v>
      </c>
      <c r="X52" s="1" t="str">
        <f t="shared" si="12"/>
        <v/>
      </c>
      <c r="Y52" s="1">
        <f t="shared" si="13"/>
        <v>0</v>
      </c>
      <c r="AE52" s="1" t="str">
        <f t="shared" si="14"/>
        <v/>
      </c>
    </row>
    <row r="53" spans="1:31">
      <c r="A53" s="1" t="str">
        <f t="shared" si="10"/>
        <v/>
      </c>
      <c r="B53" s="8"/>
      <c r="C53" s="10" t="str">
        <f>IF($B53="","",VLOOKUP($B53,手順1!$B$20:$G$106,2,FALSE))</f>
        <v/>
      </c>
      <c r="D53" s="10" t="str">
        <f>IF($B53="","",VLOOKUP($B53,手順1!$B$20:$G$106,3,FALSE))</f>
        <v/>
      </c>
      <c r="E53" s="10" t="str">
        <f>IF($B53="","",VLOOKUP($B53,手順1!$B$20:$G$106,4,FALSE))</f>
        <v/>
      </c>
      <c r="F53" s="10" t="str">
        <f>IF($B53="","",VLOOKUP($B53,手順1!$B$20:$G$106,5,FALSE))</f>
        <v/>
      </c>
      <c r="G53" s="10" t="str">
        <f>IF($B53="","",IF(VLOOKUP($B53,手順1!$B$20:$G$106,6,FALSE)="","",VLOOKUP($B53,手順1!$B$20:$G$106,6,FALSE)))</f>
        <v/>
      </c>
      <c r="H53" s="11" t="str">
        <f t="shared" si="11"/>
        <v/>
      </c>
      <c r="I53" s="21"/>
      <c r="J53" s="4"/>
      <c r="K53" s="4"/>
      <c r="L53" s="130"/>
      <c r="M53" s="134"/>
      <c r="N53" s="4"/>
      <c r="O53" s="4"/>
      <c r="P53" s="135"/>
      <c r="Q53" s="132"/>
      <c r="W53" s="1">
        <v>42</v>
      </c>
      <c r="X53" s="1" t="str">
        <f t="shared" si="12"/>
        <v/>
      </c>
      <c r="Y53" s="1">
        <f t="shared" si="13"/>
        <v>0</v>
      </c>
      <c r="AE53" s="1" t="str">
        <f t="shared" si="14"/>
        <v/>
      </c>
    </row>
    <row r="54" spans="1:31">
      <c r="A54" s="1" t="str">
        <f t="shared" si="10"/>
        <v/>
      </c>
      <c r="B54" s="8"/>
      <c r="C54" s="10" t="str">
        <f>IF($B54="","",VLOOKUP($B54,手順1!$B$20:$G$106,2,FALSE))</f>
        <v/>
      </c>
      <c r="D54" s="10" t="str">
        <f>IF($B54="","",VLOOKUP($B54,手順1!$B$20:$G$106,3,FALSE))</f>
        <v/>
      </c>
      <c r="E54" s="10" t="str">
        <f>IF($B54="","",VLOOKUP($B54,手順1!$B$20:$G$106,4,FALSE))</f>
        <v/>
      </c>
      <c r="F54" s="10" t="str">
        <f>IF($B54="","",VLOOKUP($B54,手順1!$B$20:$G$106,5,FALSE))</f>
        <v/>
      </c>
      <c r="G54" s="10" t="str">
        <f>IF($B54="","",IF(VLOOKUP($B54,手順1!$B$20:$G$106,6,FALSE)="","",VLOOKUP($B54,手順1!$B$20:$G$106,6,FALSE)))</f>
        <v/>
      </c>
      <c r="H54" s="11" t="str">
        <f t="shared" si="11"/>
        <v/>
      </c>
      <c r="I54" s="21"/>
      <c r="J54" s="4"/>
      <c r="K54" s="4"/>
      <c r="L54" s="130"/>
      <c r="M54" s="134"/>
      <c r="N54" s="4"/>
      <c r="O54" s="4"/>
      <c r="P54" s="135"/>
      <c r="Q54" s="132"/>
      <c r="W54" s="1">
        <v>43</v>
      </c>
      <c r="X54" s="1" t="str">
        <f t="shared" si="12"/>
        <v/>
      </c>
      <c r="Y54" s="1">
        <f t="shared" si="13"/>
        <v>0</v>
      </c>
      <c r="AE54" s="1" t="str">
        <f t="shared" si="14"/>
        <v/>
      </c>
    </row>
    <row r="55" spans="1:31">
      <c r="A55" s="1" t="str">
        <f t="shared" si="10"/>
        <v/>
      </c>
      <c r="B55" s="8"/>
      <c r="C55" s="10" t="str">
        <f>IF($B55="","",VLOOKUP($B55,手順1!$B$20:$G$106,2,FALSE))</f>
        <v/>
      </c>
      <c r="D55" s="10" t="str">
        <f>IF($B55="","",VLOOKUP($B55,手順1!$B$20:$G$106,3,FALSE))</f>
        <v/>
      </c>
      <c r="E55" s="10" t="str">
        <f>IF($B55="","",VLOOKUP($B55,手順1!$B$20:$G$106,4,FALSE))</f>
        <v/>
      </c>
      <c r="F55" s="10" t="str">
        <f>IF($B55="","",VLOOKUP($B55,手順1!$B$20:$G$106,5,FALSE))</f>
        <v/>
      </c>
      <c r="G55" s="10" t="str">
        <f>IF($B55="","",IF(VLOOKUP($B55,手順1!$B$20:$G$106,6,FALSE)="","",VLOOKUP($B55,手順1!$B$20:$G$106,6,FALSE)))</f>
        <v/>
      </c>
      <c r="H55" s="11" t="str">
        <f t="shared" si="11"/>
        <v/>
      </c>
      <c r="I55" s="21"/>
      <c r="J55" s="4"/>
      <c r="K55" s="4"/>
      <c r="L55" s="130"/>
      <c r="M55" s="134"/>
      <c r="N55" s="4"/>
      <c r="O55" s="4"/>
      <c r="P55" s="135"/>
      <c r="Q55" s="132"/>
      <c r="W55" s="1">
        <v>44</v>
      </c>
      <c r="X55" s="1" t="str">
        <f t="shared" si="12"/>
        <v/>
      </c>
      <c r="Y55" s="1">
        <f t="shared" si="13"/>
        <v>0</v>
      </c>
      <c r="AE55" s="1" t="str">
        <f t="shared" si="14"/>
        <v/>
      </c>
    </row>
    <row r="56" spans="1:31">
      <c r="A56" s="1" t="str">
        <f t="shared" si="10"/>
        <v/>
      </c>
      <c r="B56" s="8"/>
      <c r="C56" s="10" t="str">
        <f>IF($B56="","",VLOOKUP($B56,手順1!$B$20:$G$106,2,FALSE))</f>
        <v/>
      </c>
      <c r="D56" s="10" t="str">
        <f>IF($B56="","",VLOOKUP($B56,手順1!$B$20:$G$106,3,FALSE))</f>
        <v/>
      </c>
      <c r="E56" s="10" t="str">
        <f>IF($B56="","",VLOOKUP($B56,手順1!$B$20:$G$106,4,FALSE))</f>
        <v/>
      </c>
      <c r="F56" s="10" t="str">
        <f>IF($B56="","",VLOOKUP($B56,手順1!$B$20:$G$106,5,FALSE))</f>
        <v/>
      </c>
      <c r="G56" s="10" t="str">
        <f>IF($B56="","",IF(VLOOKUP($B56,手順1!$B$20:$G$106,6,FALSE)="","",VLOOKUP($B56,手順1!$B$20:$G$106,6,FALSE)))</f>
        <v/>
      </c>
      <c r="H56" s="11" t="str">
        <f t="shared" si="11"/>
        <v/>
      </c>
      <c r="I56" s="21"/>
      <c r="J56" s="4"/>
      <c r="K56" s="4"/>
      <c r="L56" s="130"/>
      <c r="M56" s="134"/>
      <c r="N56" s="4"/>
      <c r="O56" s="4"/>
      <c r="P56" s="135"/>
      <c r="Q56" s="132"/>
      <c r="W56" s="1">
        <v>45</v>
      </c>
      <c r="X56" s="1" t="str">
        <f t="shared" si="12"/>
        <v/>
      </c>
      <c r="Y56" s="1">
        <f t="shared" si="13"/>
        <v>0</v>
      </c>
      <c r="AE56" s="1" t="str">
        <f t="shared" si="14"/>
        <v/>
      </c>
    </row>
    <row r="57" spans="1:31">
      <c r="A57" s="1" t="str">
        <f t="shared" si="10"/>
        <v/>
      </c>
      <c r="B57" s="8"/>
      <c r="C57" s="10" t="str">
        <f>IF($B57="","",VLOOKUP($B57,手順1!$B$20:$G$106,2,FALSE))</f>
        <v/>
      </c>
      <c r="D57" s="10" t="str">
        <f>IF($B57="","",VLOOKUP($B57,手順1!$B$20:$G$106,3,FALSE))</f>
        <v/>
      </c>
      <c r="E57" s="10" t="str">
        <f>IF($B57="","",VLOOKUP($B57,手順1!$B$20:$G$106,4,FALSE))</f>
        <v/>
      </c>
      <c r="F57" s="10" t="str">
        <f>IF($B57="","",VLOOKUP($B57,手順1!$B$20:$G$106,5,FALSE))</f>
        <v/>
      </c>
      <c r="G57" s="10" t="str">
        <f>IF($B57="","",IF(VLOOKUP($B57,手順1!$B$20:$G$106,6,FALSE)="","",VLOOKUP($B57,手順1!$B$20:$G$106,6,FALSE)))</f>
        <v/>
      </c>
      <c r="H57" s="11" t="str">
        <f t="shared" si="11"/>
        <v/>
      </c>
      <c r="I57" s="21"/>
      <c r="J57" s="4"/>
      <c r="K57" s="4"/>
      <c r="L57" s="130"/>
      <c r="M57" s="134"/>
      <c r="N57" s="4"/>
      <c r="O57" s="4"/>
      <c r="P57" s="135"/>
      <c r="Q57" s="132"/>
      <c r="W57" s="1">
        <v>46</v>
      </c>
      <c r="X57" s="1" t="str">
        <f t="shared" si="12"/>
        <v/>
      </c>
      <c r="Y57" s="1">
        <f t="shared" si="13"/>
        <v>0</v>
      </c>
      <c r="AE57" s="1" t="str">
        <f t="shared" si="14"/>
        <v/>
      </c>
    </row>
    <row r="58" spans="1:31">
      <c r="A58" s="1" t="str">
        <f t="shared" si="10"/>
        <v/>
      </c>
      <c r="B58" s="8"/>
      <c r="C58" s="10" t="str">
        <f>IF($B58="","",VLOOKUP($B58,手順1!$B$20:$G$106,2,FALSE))</f>
        <v/>
      </c>
      <c r="D58" s="10" t="str">
        <f>IF($B58="","",VLOOKUP($B58,手順1!$B$20:$G$106,3,FALSE))</f>
        <v/>
      </c>
      <c r="E58" s="10" t="str">
        <f>IF($B58="","",VLOOKUP($B58,手順1!$B$20:$G$106,4,FALSE))</f>
        <v/>
      </c>
      <c r="F58" s="10" t="str">
        <f>IF($B58="","",VLOOKUP($B58,手順1!$B$20:$G$106,5,FALSE))</f>
        <v/>
      </c>
      <c r="G58" s="10" t="str">
        <f>IF($B58="","",IF(VLOOKUP($B58,手順1!$B$20:$G$106,6,FALSE)="","",VLOOKUP($B58,手順1!$B$20:$G$106,6,FALSE)))</f>
        <v/>
      </c>
      <c r="H58" s="11" t="str">
        <f t="shared" si="11"/>
        <v/>
      </c>
      <c r="I58" s="21"/>
      <c r="J58" s="4"/>
      <c r="K58" s="4"/>
      <c r="L58" s="130"/>
      <c r="M58" s="134"/>
      <c r="N58" s="4"/>
      <c r="O58" s="4"/>
      <c r="P58" s="135"/>
      <c r="Q58" s="132"/>
      <c r="W58" s="1">
        <v>47</v>
      </c>
      <c r="X58" s="1" t="str">
        <f t="shared" si="12"/>
        <v/>
      </c>
      <c r="Y58" s="1">
        <f t="shared" si="13"/>
        <v>0</v>
      </c>
      <c r="AE58" s="1" t="str">
        <f t="shared" si="14"/>
        <v/>
      </c>
    </row>
    <row r="59" spans="1:31">
      <c r="A59" s="1" t="str">
        <f t="shared" si="10"/>
        <v/>
      </c>
      <c r="B59" s="8"/>
      <c r="C59" s="10" t="str">
        <f>IF($B59="","",VLOOKUP($B59,手順1!$B$20:$G$106,2,FALSE))</f>
        <v/>
      </c>
      <c r="D59" s="10" t="str">
        <f>IF($B59="","",VLOOKUP($B59,手順1!$B$20:$G$106,3,FALSE))</f>
        <v/>
      </c>
      <c r="E59" s="10" t="str">
        <f>IF($B59="","",VLOOKUP($B59,手順1!$B$20:$G$106,4,FALSE))</f>
        <v/>
      </c>
      <c r="F59" s="10" t="str">
        <f>IF($B59="","",VLOOKUP($B59,手順1!$B$20:$G$106,5,FALSE))</f>
        <v/>
      </c>
      <c r="G59" s="10" t="str">
        <f>IF($B59="","",IF(VLOOKUP($B59,手順1!$B$20:$G$106,6,FALSE)="","",VLOOKUP($B59,手順1!$B$20:$G$106,6,FALSE)))</f>
        <v/>
      </c>
      <c r="H59" s="11" t="str">
        <f t="shared" si="11"/>
        <v/>
      </c>
      <c r="I59" s="21"/>
      <c r="J59" s="4"/>
      <c r="K59" s="4"/>
      <c r="L59" s="130"/>
      <c r="M59" s="134"/>
      <c r="N59" s="4"/>
      <c r="O59" s="4"/>
      <c r="P59" s="135"/>
      <c r="Q59" s="132"/>
      <c r="W59" s="1">
        <v>48</v>
      </c>
      <c r="X59" s="1" t="str">
        <f t="shared" si="12"/>
        <v/>
      </c>
      <c r="Y59" s="1">
        <f t="shared" si="13"/>
        <v>0</v>
      </c>
      <c r="AE59" s="1" t="str">
        <f t="shared" si="14"/>
        <v/>
      </c>
    </row>
    <row r="60" spans="1:31">
      <c r="A60" s="1" t="str">
        <f t="shared" si="10"/>
        <v/>
      </c>
      <c r="B60" s="8"/>
      <c r="C60" s="10" t="str">
        <f>IF($B60="","",VLOOKUP($B60,手順1!$B$20:$G$106,2,FALSE))</f>
        <v/>
      </c>
      <c r="D60" s="10" t="str">
        <f>IF($B60="","",VLOOKUP($B60,手順1!$B$20:$G$106,3,FALSE))</f>
        <v/>
      </c>
      <c r="E60" s="10" t="str">
        <f>IF($B60="","",VLOOKUP($B60,手順1!$B$20:$G$106,4,FALSE))</f>
        <v/>
      </c>
      <c r="F60" s="10" t="str">
        <f>IF($B60="","",VLOOKUP($B60,手順1!$B$20:$G$106,5,FALSE))</f>
        <v/>
      </c>
      <c r="G60" s="10" t="str">
        <f>IF($B60="","",IF(VLOOKUP($B60,手順1!$B$20:$G$106,6,FALSE)="","",VLOOKUP($B60,手順1!$B$20:$G$106,6,FALSE)))</f>
        <v/>
      </c>
      <c r="H60" s="11" t="str">
        <f t="shared" si="11"/>
        <v/>
      </c>
      <c r="I60" s="21"/>
      <c r="J60" s="4"/>
      <c r="K60" s="4"/>
      <c r="L60" s="130"/>
      <c r="M60" s="134"/>
      <c r="N60" s="4"/>
      <c r="O60" s="4"/>
      <c r="P60" s="135"/>
      <c r="Q60" s="132"/>
      <c r="W60" s="1">
        <v>49</v>
      </c>
      <c r="X60" s="1" t="str">
        <f t="shared" si="12"/>
        <v/>
      </c>
      <c r="Y60" s="1">
        <f t="shared" si="13"/>
        <v>0</v>
      </c>
      <c r="AE60" s="1" t="str">
        <f t="shared" si="14"/>
        <v/>
      </c>
    </row>
    <row r="61" spans="1:31">
      <c r="A61" s="1" t="str">
        <f t="shared" si="10"/>
        <v/>
      </c>
      <c r="B61" s="8"/>
      <c r="C61" s="10" t="str">
        <f>IF($B61="","",VLOOKUP($B61,手順1!$B$20:$G$106,2,FALSE))</f>
        <v/>
      </c>
      <c r="D61" s="10" t="str">
        <f>IF($B61="","",VLOOKUP($B61,手順1!$B$20:$G$106,3,FALSE))</f>
        <v/>
      </c>
      <c r="E61" s="10" t="str">
        <f>IF($B61="","",VLOOKUP($B61,手順1!$B$20:$G$106,4,FALSE))</f>
        <v/>
      </c>
      <c r="F61" s="10" t="str">
        <f>IF($B61="","",VLOOKUP($B61,手順1!$B$20:$G$106,5,FALSE))</f>
        <v/>
      </c>
      <c r="G61" s="10" t="str">
        <f>IF($B61="","",IF(VLOOKUP($B61,手順1!$B$20:$G$106,6,FALSE)="","",VLOOKUP($B61,手順1!$B$20:$G$106,6,FALSE)))</f>
        <v/>
      </c>
      <c r="H61" s="11" t="str">
        <f t="shared" si="11"/>
        <v/>
      </c>
      <c r="I61" s="21"/>
      <c r="J61" s="4"/>
      <c r="K61" s="4"/>
      <c r="L61" s="130"/>
      <c r="M61" s="134"/>
      <c r="N61" s="4"/>
      <c r="O61" s="4"/>
      <c r="P61" s="135"/>
      <c r="Q61" s="132"/>
      <c r="W61" s="1">
        <v>50</v>
      </c>
      <c r="X61" s="1" t="str">
        <f t="shared" si="12"/>
        <v/>
      </c>
      <c r="Y61" s="1">
        <f t="shared" si="13"/>
        <v>0</v>
      </c>
      <c r="AE61" s="1" t="str">
        <f t="shared" si="14"/>
        <v/>
      </c>
    </row>
    <row r="62" spans="1:31">
      <c r="A62" s="1" t="str">
        <f t="shared" si="10"/>
        <v/>
      </c>
      <c r="B62" s="8"/>
      <c r="C62" s="10" t="str">
        <f>IF($B62="","",VLOOKUP($B62,手順1!$B$20:$G$106,2,FALSE))</f>
        <v/>
      </c>
      <c r="D62" s="10" t="str">
        <f>IF($B62="","",VLOOKUP($B62,手順1!$B$20:$G$106,3,FALSE))</f>
        <v/>
      </c>
      <c r="E62" s="10" t="str">
        <f>IF($B62="","",VLOOKUP($B62,手順1!$B$20:$G$106,4,FALSE))</f>
        <v/>
      </c>
      <c r="F62" s="10" t="str">
        <f>IF($B62="","",VLOOKUP($B62,手順1!$B$20:$G$106,5,FALSE))</f>
        <v/>
      </c>
      <c r="G62" s="10" t="str">
        <f>IF($B62="","",IF(VLOOKUP($B62,手順1!$B$20:$G$106,6,FALSE)="","",VLOOKUP($B62,手順1!$B$20:$G$106,6,FALSE)))</f>
        <v/>
      </c>
      <c r="H62" s="11" t="str">
        <f t="shared" si="11"/>
        <v/>
      </c>
      <c r="I62" s="21"/>
      <c r="J62" s="4"/>
      <c r="K62" s="4"/>
      <c r="L62" s="130"/>
      <c r="M62" s="134"/>
      <c r="N62" s="4"/>
      <c r="O62" s="4"/>
      <c r="P62" s="135"/>
      <c r="Q62" s="132"/>
      <c r="W62" s="1">
        <v>51</v>
      </c>
      <c r="X62" s="1" t="str">
        <f t="shared" si="12"/>
        <v/>
      </c>
      <c r="Y62" s="1">
        <f t="shared" si="13"/>
        <v>0</v>
      </c>
      <c r="AE62" s="1" t="str">
        <f t="shared" si="14"/>
        <v/>
      </c>
    </row>
    <row r="63" spans="1:31">
      <c r="A63" s="1" t="str">
        <f t="shared" si="10"/>
        <v/>
      </c>
      <c r="B63" s="8"/>
      <c r="C63" s="10" t="str">
        <f>IF($B63="","",VLOOKUP($B63,手順1!$B$20:$G$106,2,FALSE))</f>
        <v/>
      </c>
      <c r="D63" s="10" t="str">
        <f>IF($B63="","",VLOOKUP($B63,手順1!$B$20:$G$106,3,FALSE))</f>
        <v/>
      </c>
      <c r="E63" s="10" t="str">
        <f>IF($B63="","",VLOOKUP($B63,手順1!$B$20:$G$106,4,FALSE))</f>
        <v/>
      </c>
      <c r="F63" s="10" t="str">
        <f>IF($B63="","",VLOOKUP($B63,手順1!$B$20:$G$106,5,FALSE))</f>
        <v/>
      </c>
      <c r="G63" s="10" t="str">
        <f>IF($B63="","",IF(VLOOKUP($B63,手順1!$B$20:$G$106,6,FALSE)="","",VLOOKUP($B63,手順1!$B$20:$G$106,6,FALSE)))</f>
        <v/>
      </c>
      <c r="H63" s="11" t="str">
        <f t="shared" si="11"/>
        <v/>
      </c>
      <c r="I63" s="21"/>
      <c r="J63" s="4"/>
      <c r="K63" s="4"/>
      <c r="L63" s="130"/>
      <c r="M63" s="134"/>
      <c r="N63" s="4"/>
      <c r="O63" s="4"/>
      <c r="P63" s="135"/>
      <c r="Q63" s="132"/>
      <c r="W63" s="1">
        <v>52</v>
      </c>
      <c r="X63" s="1" t="str">
        <f t="shared" si="12"/>
        <v/>
      </c>
      <c r="Y63" s="1">
        <f t="shared" si="13"/>
        <v>0</v>
      </c>
      <c r="AE63" s="1" t="str">
        <f t="shared" si="14"/>
        <v/>
      </c>
    </row>
    <row r="64" spans="1:31">
      <c r="A64" s="1" t="str">
        <f t="shared" si="10"/>
        <v/>
      </c>
      <c r="B64" s="8"/>
      <c r="C64" s="10" t="str">
        <f>IF($B64="","",VLOOKUP($B64,手順1!$B$20:$G$106,2,FALSE))</f>
        <v/>
      </c>
      <c r="D64" s="10" t="str">
        <f>IF($B64="","",VLOOKUP($B64,手順1!$B$20:$G$106,3,FALSE))</f>
        <v/>
      </c>
      <c r="E64" s="10" t="str">
        <f>IF($B64="","",VLOOKUP($B64,手順1!$B$20:$G$106,4,FALSE))</f>
        <v/>
      </c>
      <c r="F64" s="10" t="str">
        <f>IF($B64="","",VLOOKUP($B64,手順1!$B$20:$G$106,5,FALSE))</f>
        <v/>
      </c>
      <c r="G64" s="10" t="str">
        <f>IF($B64="","",IF(VLOOKUP($B64,手順1!$B$20:$G$106,6,FALSE)="","",VLOOKUP($B64,手順1!$B$20:$G$106,6,FALSE)))</f>
        <v/>
      </c>
      <c r="H64" s="11" t="str">
        <f t="shared" si="11"/>
        <v/>
      </c>
      <c r="I64" s="21"/>
      <c r="J64" s="4"/>
      <c r="K64" s="4"/>
      <c r="L64" s="130"/>
      <c r="M64" s="134"/>
      <c r="N64" s="4"/>
      <c r="O64" s="4"/>
      <c r="P64" s="135"/>
      <c r="Q64" s="132"/>
      <c r="W64" s="1">
        <v>53</v>
      </c>
      <c r="X64" s="1" t="str">
        <f t="shared" si="12"/>
        <v/>
      </c>
      <c r="Y64" s="1">
        <f t="shared" si="13"/>
        <v>0</v>
      </c>
      <c r="AE64" s="1" t="str">
        <f t="shared" si="14"/>
        <v/>
      </c>
    </row>
    <row r="65" spans="1:31">
      <c r="A65" s="1" t="str">
        <f t="shared" si="10"/>
        <v/>
      </c>
      <c r="B65" s="8"/>
      <c r="C65" s="10" t="str">
        <f>IF($B65="","",VLOOKUP($B65,手順1!$B$20:$G$106,2,FALSE))</f>
        <v/>
      </c>
      <c r="D65" s="10" t="str">
        <f>IF($B65="","",VLOOKUP($B65,手順1!$B$20:$G$106,3,FALSE))</f>
        <v/>
      </c>
      <c r="E65" s="10" t="str">
        <f>IF($B65="","",VLOOKUP($B65,手順1!$B$20:$G$106,4,FALSE))</f>
        <v/>
      </c>
      <c r="F65" s="10" t="str">
        <f>IF($B65="","",VLOOKUP($B65,手順1!$B$20:$G$106,5,FALSE))</f>
        <v/>
      </c>
      <c r="G65" s="10" t="str">
        <f>IF($B65="","",IF(VLOOKUP($B65,手順1!$B$20:$G$106,6,FALSE)="","",VLOOKUP($B65,手順1!$B$20:$G$106,6,FALSE)))</f>
        <v/>
      </c>
      <c r="H65" s="11" t="str">
        <f t="shared" si="11"/>
        <v/>
      </c>
      <c r="I65" s="21"/>
      <c r="J65" s="4"/>
      <c r="K65" s="4"/>
      <c r="L65" s="130"/>
      <c r="M65" s="134"/>
      <c r="N65" s="4"/>
      <c r="O65" s="4"/>
      <c r="P65" s="135"/>
      <c r="Q65" s="132"/>
      <c r="W65" s="1">
        <v>54</v>
      </c>
      <c r="X65" s="1" t="str">
        <f t="shared" si="12"/>
        <v/>
      </c>
      <c r="Y65" s="1">
        <f t="shared" si="13"/>
        <v>0</v>
      </c>
      <c r="AE65" s="1" t="str">
        <f t="shared" si="14"/>
        <v/>
      </c>
    </row>
    <row r="66" spans="1:31">
      <c r="A66" s="1" t="str">
        <f t="shared" si="10"/>
        <v/>
      </c>
      <c r="B66" s="8"/>
      <c r="C66" s="10" t="str">
        <f>IF($B66="","",VLOOKUP($B66,手順1!$B$20:$G$106,2,FALSE))</f>
        <v/>
      </c>
      <c r="D66" s="10" t="str">
        <f>IF($B66="","",VLOOKUP($B66,手順1!$B$20:$G$106,3,FALSE))</f>
        <v/>
      </c>
      <c r="E66" s="10" t="str">
        <f>IF($B66="","",VLOOKUP($B66,手順1!$B$20:$G$106,4,FALSE))</f>
        <v/>
      </c>
      <c r="F66" s="10" t="str">
        <f>IF($B66="","",VLOOKUP($B66,手順1!$B$20:$G$106,5,FALSE))</f>
        <v/>
      </c>
      <c r="G66" s="10" t="str">
        <f>IF($B66="","",IF(VLOOKUP($B66,手順1!$B$20:$G$106,6,FALSE)="","",VLOOKUP($B66,手順1!$B$20:$G$106,6,FALSE)))</f>
        <v/>
      </c>
      <c r="H66" s="11" t="str">
        <f t="shared" si="11"/>
        <v/>
      </c>
      <c r="I66" s="21"/>
      <c r="J66" s="4"/>
      <c r="K66" s="4"/>
      <c r="L66" s="130"/>
      <c r="M66" s="134"/>
      <c r="N66" s="4"/>
      <c r="O66" s="4"/>
      <c r="P66" s="135"/>
      <c r="Q66" s="132"/>
      <c r="W66" s="1">
        <v>55</v>
      </c>
      <c r="X66" s="1" t="str">
        <f t="shared" si="12"/>
        <v/>
      </c>
      <c r="Y66" s="1">
        <f t="shared" si="13"/>
        <v>0</v>
      </c>
      <c r="AE66" s="1" t="str">
        <f t="shared" si="14"/>
        <v/>
      </c>
    </row>
    <row r="67" spans="1:31">
      <c r="A67" s="1" t="str">
        <f t="shared" si="10"/>
        <v/>
      </c>
      <c r="B67" s="8"/>
      <c r="C67" s="10" t="str">
        <f>IF($B67="","",VLOOKUP($B67,手順1!$B$20:$G$106,2,FALSE))</f>
        <v/>
      </c>
      <c r="D67" s="10" t="str">
        <f>IF($B67="","",VLOOKUP($B67,手順1!$B$20:$G$106,3,FALSE))</f>
        <v/>
      </c>
      <c r="E67" s="10" t="str">
        <f>IF($B67="","",VLOOKUP($B67,手順1!$B$20:$G$106,4,FALSE))</f>
        <v/>
      </c>
      <c r="F67" s="10" t="str">
        <f>IF($B67="","",VLOOKUP($B67,手順1!$B$20:$G$106,5,FALSE))</f>
        <v/>
      </c>
      <c r="G67" s="10" t="str">
        <f>IF($B67="","",IF(VLOOKUP($B67,手順1!$B$20:$G$106,6,FALSE)="","",VLOOKUP($B67,手順1!$B$20:$G$106,6,FALSE)))</f>
        <v/>
      </c>
      <c r="H67" s="11" t="str">
        <f t="shared" si="11"/>
        <v/>
      </c>
      <c r="I67" s="21"/>
      <c r="J67" s="4"/>
      <c r="K67" s="4"/>
      <c r="L67" s="130"/>
      <c r="M67" s="134"/>
      <c r="N67" s="4"/>
      <c r="O67" s="4"/>
      <c r="P67" s="135"/>
      <c r="Q67" s="132"/>
      <c r="W67" s="1">
        <v>56</v>
      </c>
      <c r="X67" s="1" t="str">
        <f t="shared" si="12"/>
        <v/>
      </c>
      <c r="Y67" s="1">
        <f t="shared" si="13"/>
        <v>0</v>
      </c>
      <c r="AE67" s="1" t="str">
        <f t="shared" si="14"/>
        <v/>
      </c>
    </row>
    <row r="68" spans="1:31">
      <c r="A68" s="1" t="str">
        <f t="shared" si="10"/>
        <v/>
      </c>
      <c r="B68" s="8"/>
      <c r="C68" s="10" t="str">
        <f>IF($B68="","",VLOOKUP($B68,手順1!$B$20:$G$106,2,FALSE))</f>
        <v/>
      </c>
      <c r="D68" s="10" t="str">
        <f>IF($B68="","",VLOOKUP($B68,手順1!$B$20:$G$106,3,FALSE))</f>
        <v/>
      </c>
      <c r="E68" s="10" t="str">
        <f>IF($B68="","",VLOOKUP($B68,手順1!$B$20:$G$106,4,FALSE))</f>
        <v/>
      </c>
      <c r="F68" s="10" t="str">
        <f>IF($B68="","",VLOOKUP($B68,手順1!$B$20:$G$106,5,FALSE))</f>
        <v/>
      </c>
      <c r="G68" s="10" t="str">
        <f>IF($B68="","",IF(VLOOKUP($B68,手順1!$B$20:$G$106,6,FALSE)="","",VLOOKUP($B68,手順1!$B$20:$G$106,6,FALSE)))</f>
        <v/>
      </c>
      <c r="H68" s="11" t="str">
        <f t="shared" si="11"/>
        <v/>
      </c>
      <c r="I68" s="21"/>
      <c r="J68" s="4"/>
      <c r="K68" s="4"/>
      <c r="L68" s="130"/>
      <c r="M68" s="134"/>
      <c r="N68" s="4"/>
      <c r="O68" s="4"/>
      <c r="P68" s="135"/>
      <c r="Q68" s="132"/>
      <c r="W68" s="1">
        <v>57</v>
      </c>
      <c r="X68" s="1" t="str">
        <f t="shared" si="12"/>
        <v/>
      </c>
      <c r="Y68" s="1">
        <f t="shared" si="13"/>
        <v>0</v>
      </c>
      <c r="AE68" s="1" t="str">
        <f t="shared" si="14"/>
        <v/>
      </c>
    </row>
    <row r="69" spans="1:31">
      <c r="A69" s="1" t="str">
        <f t="shared" si="10"/>
        <v/>
      </c>
      <c r="B69" s="8"/>
      <c r="C69" s="10" t="str">
        <f>IF($B69="","",VLOOKUP($B69,手順1!$B$20:$G$106,2,FALSE))</f>
        <v/>
      </c>
      <c r="D69" s="10" t="str">
        <f>IF($B69="","",VLOOKUP($B69,手順1!$B$20:$G$106,3,FALSE))</f>
        <v/>
      </c>
      <c r="E69" s="10" t="str">
        <f>IF($B69="","",VLOOKUP($B69,手順1!$B$20:$G$106,4,FALSE))</f>
        <v/>
      </c>
      <c r="F69" s="10" t="str">
        <f>IF($B69="","",VLOOKUP($B69,手順1!$B$20:$G$106,5,FALSE))</f>
        <v/>
      </c>
      <c r="G69" s="10" t="str">
        <f>IF($B69="","",IF(VLOOKUP($B69,手順1!$B$20:$G$106,6,FALSE)="","",VLOOKUP($B69,手順1!$B$20:$G$106,6,FALSE)))</f>
        <v/>
      </c>
      <c r="H69" s="11" t="str">
        <f t="shared" si="11"/>
        <v/>
      </c>
      <c r="I69" s="21"/>
      <c r="J69" s="4"/>
      <c r="K69" s="4"/>
      <c r="L69" s="130"/>
      <c r="M69" s="134"/>
      <c r="N69" s="4"/>
      <c r="O69" s="4"/>
      <c r="P69" s="135"/>
      <c r="Q69" s="132"/>
      <c r="W69" s="1">
        <v>58</v>
      </c>
      <c r="X69" s="1" t="str">
        <f t="shared" si="12"/>
        <v/>
      </c>
      <c r="Y69" s="1">
        <f t="shared" si="13"/>
        <v>0</v>
      </c>
      <c r="AE69" s="1" t="str">
        <f t="shared" si="14"/>
        <v/>
      </c>
    </row>
    <row r="70" spans="1:31">
      <c r="A70" s="1" t="str">
        <f t="shared" si="10"/>
        <v/>
      </c>
      <c r="B70" s="8"/>
      <c r="C70" s="10" t="str">
        <f>IF($B70="","",VLOOKUP($B70,手順1!$B$20:$G$106,2,FALSE))</f>
        <v/>
      </c>
      <c r="D70" s="10" t="str">
        <f>IF($B70="","",VLOOKUP($B70,手順1!$B$20:$G$106,3,FALSE))</f>
        <v/>
      </c>
      <c r="E70" s="10" t="str">
        <f>IF($B70="","",VLOOKUP($B70,手順1!$B$20:$G$106,4,FALSE))</f>
        <v/>
      </c>
      <c r="F70" s="10" t="str">
        <f>IF($B70="","",VLOOKUP($B70,手順1!$B$20:$G$106,5,FALSE))</f>
        <v/>
      </c>
      <c r="G70" s="10" t="str">
        <f>IF($B70="","",IF(VLOOKUP($B70,手順1!$B$20:$G$106,6,FALSE)="","",VLOOKUP($B70,手順1!$B$20:$G$106,6,FALSE)))</f>
        <v/>
      </c>
      <c r="H70" s="11" t="str">
        <f t="shared" si="11"/>
        <v/>
      </c>
      <c r="I70" s="21"/>
      <c r="J70" s="4"/>
      <c r="K70" s="4"/>
      <c r="L70" s="130"/>
      <c r="M70" s="134"/>
      <c r="N70" s="4"/>
      <c r="O70" s="4"/>
      <c r="P70" s="135"/>
      <c r="Q70" s="132"/>
      <c r="W70" s="1">
        <v>59</v>
      </c>
      <c r="X70" s="1" t="str">
        <f t="shared" si="12"/>
        <v/>
      </c>
      <c r="Y70" s="1">
        <f t="shared" si="13"/>
        <v>0</v>
      </c>
      <c r="AE70" s="1" t="str">
        <f t="shared" si="14"/>
        <v/>
      </c>
    </row>
    <row r="71" spans="1:31">
      <c r="A71" s="1" t="str">
        <f t="shared" si="10"/>
        <v/>
      </c>
      <c r="B71" s="8"/>
      <c r="C71" s="10" t="str">
        <f>IF($B71="","",VLOOKUP($B71,手順1!$B$20:$G$106,2,FALSE))</f>
        <v/>
      </c>
      <c r="D71" s="10" t="str">
        <f>IF($B71="","",VLOOKUP($B71,手順1!$B$20:$G$106,3,FALSE))</f>
        <v/>
      </c>
      <c r="E71" s="10" t="str">
        <f>IF($B71="","",VLOOKUP($B71,手順1!$B$20:$G$106,4,FALSE))</f>
        <v/>
      </c>
      <c r="F71" s="10" t="str">
        <f>IF($B71="","",VLOOKUP($B71,手順1!$B$20:$G$106,5,FALSE))</f>
        <v/>
      </c>
      <c r="G71" s="10" t="str">
        <f>IF($B71="","",IF(VLOOKUP($B71,手順1!$B$20:$G$106,6,FALSE)="","",VLOOKUP($B71,手順1!$B$20:$G$106,6,FALSE)))</f>
        <v/>
      </c>
      <c r="H71" s="11" t="str">
        <f t="shared" si="11"/>
        <v/>
      </c>
      <c r="I71" s="21"/>
      <c r="J71" s="4"/>
      <c r="K71" s="4"/>
      <c r="L71" s="130"/>
      <c r="M71" s="134"/>
      <c r="N71" s="4"/>
      <c r="O71" s="4"/>
      <c r="P71" s="135"/>
      <c r="Q71" s="132"/>
      <c r="W71" s="1">
        <v>60</v>
      </c>
      <c r="X71" s="1" t="str">
        <f t="shared" si="12"/>
        <v/>
      </c>
      <c r="Y71" s="1">
        <f t="shared" si="13"/>
        <v>0</v>
      </c>
      <c r="AE71" s="1" t="str">
        <f t="shared" si="14"/>
        <v/>
      </c>
    </row>
    <row r="72" spans="1:31">
      <c r="A72" s="1" t="str">
        <f t="shared" si="10"/>
        <v/>
      </c>
      <c r="B72" s="8"/>
      <c r="C72" s="10" t="str">
        <f>IF($B72="","",VLOOKUP($B72,手順1!$B$20:$G$106,2,FALSE))</f>
        <v/>
      </c>
      <c r="D72" s="10" t="str">
        <f>IF($B72="","",VLOOKUP($B72,手順1!$B$20:$G$106,3,FALSE))</f>
        <v/>
      </c>
      <c r="E72" s="10" t="str">
        <f>IF($B72="","",VLOOKUP($B72,手順1!$B$20:$G$106,4,FALSE))</f>
        <v/>
      </c>
      <c r="F72" s="10" t="str">
        <f>IF($B72="","",VLOOKUP($B72,手順1!$B$20:$G$106,5,FALSE))</f>
        <v/>
      </c>
      <c r="G72" s="10" t="str">
        <f>IF($B72="","",IF(VLOOKUP($B72,手順1!$B$20:$G$106,6,FALSE)="","",VLOOKUP($B72,手順1!$B$20:$G$106,6,FALSE)))</f>
        <v/>
      </c>
      <c r="H72" s="11" t="str">
        <f t="shared" si="11"/>
        <v/>
      </c>
      <c r="I72" s="21"/>
      <c r="J72" s="4"/>
      <c r="K72" s="4"/>
      <c r="L72" s="130"/>
      <c r="M72" s="134"/>
      <c r="N72" s="4"/>
      <c r="O72" s="4"/>
      <c r="P72" s="135"/>
      <c r="Q72" s="132"/>
      <c r="W72" s="1">
        <v>61</v>
      </c>
      <c r="X72" s="1" t="str">
        <f t="shared" si="12"/>
        <v/>
      </c>
      <c r="Y72" s="1">
        <f t="shared" si="13"/>
        <v>0</v>
      </c>
      <c r="AE72" s="1" t="str">
        <f t="shared" si="14"/>
        <v/>
      </c>
    </row>
    <row r="73" spans="1:31">
      <c r="A73" s="1" t="str">
        <f t="shared" si="10"/>
        <v/>
      </c>
      <c r="B73" s="8"/>
      <c r="C73" s="10" t="str">
        <f>IF($B73="","",VLOOKUP($B73,手順1!$B$20:$G$106,2,FALSE))</f>
        <v/>
      </c>
      <c r="D73" s="10" t="str">
        <f>IF($B73="","",VLOOKUP($B73,手順1!$B$20:$G$106,3,FALSE))</f>
        <v/>
      </c>
      <c r="E73" s="10" t="str">
        <f>IF($B73="","",VLOOKUP($B73,手順1!$B$20:$G$106,4,FALSE))</f>
        <v/>
      </c>
      <c r="F73" s="10" t="str">
        <f>IF($B73="","",VLOOKUP($B73,手順1!$B$20:$G$106,5,FALSE))</f>
        <v/>
      </c>
      <c r="G73" s="10" t="str">
        <f>IF($B73="","",IF(VLOOKUP($B73,手順1!$B$20:$G$106,6,FALSE)="","",VLOOKUP($B73,手順1!$B$20:$G$106,6,FALSE)))</f>
        <v/>
      </c>
      <c r="H73" s="11" t="str">
        <f t="shared" si="11"/>
        <v/>
      </c>
      <c r="I73" s="21"/>
      <c r="J73" s="4"/>
      <c r="K73" s="4"/>
      <c r="L73" s="130"/>
      <c r="M73" s="134"/>
      <c r="N73" s="4"/>
      <c r="O73" s="4"/>
      <c r="P73" s="135"/>
      <c r="Q73" s="132"/>
      <c r="W73" s="1">
        <v>62</v>
      </c>
      <c r="X73" s="1" t="str">
        <f t="shared" si="12"/>
        <v/>
      </c>
      <c r="Y73" s="1">
        <f t="shared" si="13"/>
        <v>0</v>
      </c>
      <c r="AE73" s="1" t="str">
        <f t="shared" si="14"/>
        <v/>
      </c>
    </row>
    <row r="74" spans="1:31">
      <c r="A74" s="1" t="str">
        <f t="shared" si="10"/>
        <v/>
      </c>
      <c r="B74" s="8"/>
      <c r="C74" s="10" t="str">
        <f>IF($B74="","",VLOOKUP($B74,手順1!$B$20:$G$106,2,FALSE))</f>
        <v/>
      </c>
      <c r="D74" s="10" t="str">
        <f>IF($B74="","",VLOOKUP($B74,手順1!$B$20:$G$106,3,FALSE))</f>
        <v/>
      </c>
      <c r="E74" s="10" t="str">
        <f>IF($B74="","",VLOOKUP($B74,手順1!$B$20:$G$106,4,FALSE))</f>
        <v/>
      </c>
      <c r="F74" s="10" t="str">
        <f>IF($B74="","",VLOOKUP($B74,手順1!$B$20:$G$106,5,FALSE))</f>
        <v/>
      </c>
      <c r="G74" s="10" t="str">
        <f>IF($B74="","",IF(VLOOKUP($B74,手順1!$B$20:$G$106,6,FALSE)="","",VLOOKUP($B74,手順1!$B$20:$G$106,6,FALSE)))</f>
        <v/>
      </c>
      <c r="H74" s="11" t="str">
        <f t="shared" si="11"/>
        <v/>
      </c>
      <c r="I74" s="21"/>
      <c r="J74" s="4"/>
      <c r="K74" s="4"/>
      <c r="L74" s="130"/>
      <c r="M74" s="134"/>
      <c r="N74" s="4"/>
      <c r="O74" s="4"/>
      <c r="P74" s="135"/>
      <c r="Q74" s="132"/>
      <c r="W74" s="1">
        <v>63</v>
      </c>
      <c r="X74" s="1" t="str">
        <f t="shared" si="12"/>
        <v/>
      </c>
      <c r="Y74" s="1">
        <f t="shared" si="13"/>
        <v>0</v>
      </c>
      <c r="AE74" s="1" t="str">
        <f t="shared" si="14"/>
        <v/>
      </c>
    </row>
    <row r="75" spans="1:31">
      <c r="A75" s="1" t="str">
        <f t="shared" si="10"/>
        <v/>
      </c>
      <c r="B75" s="8"/>
      <c r="C75" s="10" t="str">
        <f>IF($B75="","",VLOOKUP($B75,手順1!$B$20:$G$106,2,FALSE))</f>
        <v/>
      </c>
      <c r="D75" s="10" t="str">
        <f>IF($B75="","",VLOOKUP($B75,手順1!$B$20:$G$106,3,FALSE))</f>
        <v/>
      </c>
      <c r="E75" s="10" t="str">
        <f>IF($B75="","",VLOOKUP($B75,手順1!$B$20:$G$106,4,FALSE))</f>
        <v/>
      </c>
      <c r="F75" s="10" t="str">
        <f>IF($B75="","",VLOOKUP($B75,手順1!$B$20:$G$106,5,FALSE))</f>
        <v/>
      </c>
      <c r="G75" s="10" t="str">
        <f>IF($B75="","",IF(VLOOKUP($B75,手順1!$B$20:$G$106,6,FALSE)="","",VLOOKUP($B75,手順1!$B$20:$G$106,6,FALSE)))</f>
        <v/>
      </c>
      <c r="H75" s="11" t="str">
        <f t="shared" si="11"/>
        <v/>
      </c>
      <c r="I75" s="21"/>
      <c r="J75" s="4"/>
      <c r="K75" s="4"/>
      <c r="L75" s="130"/>
      <c r="M75" s="134"/>
      <c r="N75" s="4"/>
      <c r="O75" s="4"/>
      <c r="P75" s="135"/>
      <c r="Q75" s="132"/>
      <c r="W75" s="1">
        <v>64</v>
      </c>
      <c r="X75" s="1" t="str">
        <f t="shared" si="12"/>
        <v/>
      </c>
      <c r="Y75" s="1">
        <f t="shared" si="13"/>
        <v>0</v>
      </c>
      <c r="AE75" s="1" t="str">
        <f t="shared" si="14"/>
        <v/>
      </c>
    </row>
    <row r="76" spans="1:31">
      <c r="A76" s="1" t="str">
        <f t="shared" ref="A76:A107" si="15">IF(B76="","",W76)</f>
        <v/>
      </c>
      <c r="B76" s="8"/>
      <c r="C76" s="10" t="str">
        <f>IF($B76="","",VLOOKUP($B76,手順1!$B$20:$G$106,2,FALSE))</f>
        <v/>
      </c>
      <c r="D76" s="10" t="str">
        <f>IF($B76="","",VLOOKUP($B76,手順1!$B$20:$G$106,3,FALSE))</f>
        <v/>
      </c>
      <c r="E76" s="10" t="str">
        <f>IF($B76="","",VLOOKUP($B76,手順1!$B$20:$G$106,4,FALSE))</f>
        <v/>
      </c>
      <c r="F76" s="10" t="str">
        <f>IF($B76="","",VLOOKUP($B76,手順1!$B$20:$G$106,5,FALSE))</f>
        <v/>
      </c>
      <c r="G76" s="10" t="str">
        <f>IF($B76="","",IF(VLOOKUP($B76,手順1!$B$20:$G$106,6,FALSE)="","",VLOOKUP($B76,手順1!$B$20:$G$106,6,FALSE)))</f>
        <v/>
      </c>
      <c r="H76" s="11" t="str">
        <f t="shared" ref="H76:H107" si="16">IF(B76="","","男")</f>
        <v/>
      </c>
      <c r="I76" s="21"/>
      <c r="J76" s="4"/>
      <c r="K76" s="4"/>
      <c r="L76" s="130"/>
      <c r="M76" s="134"/>
      <c r="N76" s="4"/>
      <c r="O76" s="4"/>
      <c r="P76" s="135"/>
      <c r="Q76" s="132"/>
      <c r="W76" s="1">
        <v>65</v>
      </c>
      <c r="X76" s="1" t="str">
        <f t="shared" ref="X76:X107" si="17">IF(B76="","",W76)</f>
        <v/>
      </c>
      <c r="Y76" s="1">
        <f t="shared" ref="Y76:Y107" si="18">COUNTIF(B$12:B$107,B76)</f>
        <v>0</v>
      </c>
      <c r="AE76" s="1" t="str">
        <f t="shared" si="14"/>
        <v/>
      </c>
    </row>
    <row r="77" spans="1:31">
      <c r="A77" s="1" t="str">
        <f t="shared" si="15"/>
        <v/>
      </c>
      <c r="B77" s="8"/>
      <c r="C77" s="10" t="str">
        <f>IF($B77="","",VLOOKUP($B77,手順1!$B$20:$G$106,2,FALSE))</f>
        <v/>
      </c>
      <c r="D77" s="10" t="str">
        <f>IF($B77="","",VLOOKUP($B77,手順1!$B$20:$G$106,3,FALSE))</f>
        <v/>
      </c>
      <c r="E77" s="10" t="str">
        <f>IF($B77="","",VLOOKUP($B77,手順1!$B$20:$G$106,4,FALSE))</f>
        <v/>
      </c>
      <c r="F77" s="10" t="str">
        <f>IF($B77="","",VLOOKUP($B77,手順1!$B$20:$G$106,5,FALSE))</f>
        <v/>
      </c>
      <c r="G77" s="10" t="str">
        <f>IF($B77="","",IF(VLOOKUP($B77,手順1!$B$20:$G$106,6,FALSE)="","",VLOOKUP($B77,手順1!$B$20:$G$106,6,FALSE)))</f>
        <v/>
      </c>
      <c r="H77" s="11" t="str">
        <f t="shared" si="16"/>
        <v/>
      </c>
      <c r="I77" s="21"/>
      <c r="J77" s="4"/>
      <c r="K77" s="4"/>
      <c r="L77" s="130"/>
      <c r="M77" s="134"/>
      <c r="N77" s="4"/>
      <c r="O77" s="4"/>
      <c r="P77" s="135"/>
      <c r="Q77" s="132"/>
      <c r="W77" s="1">
        <v>66</v>
      </c>
      <c r="X77" s="1" t="str">
        <f t="shared" si="17"/>
        <v/>
      </c>
      <c r="Y77" s="1">
        <f t="shared" si="18"/>
        <v>0</v>
      </c>
      <c r="AE77" s="1" t="str">
        <f t="shared" ref="AE77:AE107" si="19">IF(AG77="","",COUNTIF(I$12:I$107,AG77))</f>
        <v/>
      </c>
    </row>
    <row r="78" spans="1:31">
      <c r="A78" s="1" t="str">
        <f t="shared" si="15"/>
        <v/>
      </c>
      <c r="B78" s="8"/>
      <c r="C78" s="10" t="str">
        <f>IF($B78="","",VLOOKUP($B78,手順1!$B$20:$G$106,2,FALSE))</f>
        <v/>
      </c>
      <c r="D78" s="10" t="str">
        <f>IF($B78="","",VLOOKUP($B78,手順1!$B$20:$G$106,3,FALSE))</f>
        <v/>
      </c>
      <c r="E78" s="10" t="str">
        <f>IF($B78="","",VLOOKUP($B78,手順1!$B$20:$G$106,4,FALSE))</f>
        <v/>
      </c>
      <c r="F78" s="10" t="str">
        <f>IF($B78="","",VLOOKUP($B78,手順1!$B$20:$G$106,5,FALSE))</f>
        <v/>
      </c>
      <c r="G78" s="10" t="str">
        <f>IF($B78="","",IF(VLOOKUP($B78,手順1!$B$20:$G$106,6,FALSE)="","",VLOOKUP($B78,手順1!$B$20:$G$106,6,FALSE)))</f>
        <v/>
      </c>
      <c r="H78" s="11" t="str">
        <f t="shared" si="16"/>
        <v/>
      </c>
      <c r="I78" s="21"/>
      <c r="J78" s="4"/>
      <c r="K78" s="4"/>
      <c r="L78" s="130"/>
      <c r="M78" s="134"/>
      <c r="N78" s="4"/>
      <c r="O78" s="4"/>
      <c r="P78" s="135"/>
      <c r="Q78" s="132"/>
      <c r="W78" s="1">
        <v>67</v>
      </c>
      <c r="X78" s="1" t="str">
        <f t="shared" si="17"/>
        <v/>
      </c>
      <c r="Y78" s="1">
        <f t="shared" si="18"/>
        <v>0</v>
      </c>
      <c r="AE78" s="1" t="str">
        <f t="shared" si="19"/>
        <v/>
      </c>
    </row>
    <row r="79" spans="1:31">
      <c r="A79" s="1" t="str">
        <f t="shared" si="15"/>
        <v/>
      </c>
      <c r="B79" s="8"/>
      <c r="C79" s="10" t="str">
        <f>IF($B79="","",VLOOKUP($B79,手順1!$B$20:$G$106,2,FALSE))</f>
        <v/>
      </c>
      <c r="D79" s="10" t="str">
        <f>IF($B79="","",VLOOKUP($B79,手順1!$B$20:$G$106,3,FALSE))</f>
        <v/>
      </c>
      <c r="E79" s="10" t="str">
        <f>IF($B79="","",VLOOKUP($B79,手順1!$B$20:$G$106,4,FALSE))</f>
        <v/>
      </c>
      <c r="F79" s="10" t="str">
        <f>IF($B79="","",VLOOKUP($B79,手順1!$B$20:$G$106,5,FALSE))</f>
        <v/>
      </c>
      <c r="G79" s="10" t="str">
        <f>IF($B79="","",IF(VLOOKUP($B79,手順1!$B$20:$G$106,6,FALSE)="","",VLOOKUP($B79,手順1!$B$20:$G$106,6,FALSE)))</f>
        <v/>
      </c>
      <c r="H79" s="11" t="str">
        <f t="shared" si="16"/>
        <v/>
      </c>
      <c r="I79" s="21"/>
      <c r="J79" s="4"/>
      <c r="K79" s="4"/>
      <c r="L79" s="130"/>
      <c r="M79" s="134"/>
      <c r="N79" s="4"/>
      <c r="O79" s="4"/>
      <c r="P79" s="135"/>
      <c r="Q79" s="132"/>
      <c r="W79" s="1">
        <v>68</v>
      </c>
      <c r="X79" s="1" t="str">
        <f t="shared" si="17"/>
        <v/>
      </c>
      <c r="Y79" s="1">
        <f t="shared" si="18"/>
        <v>0</v>
      </c>
      <c r="AE79" s="1" t="str">
        <f t="shared" si="19"/>
        <v/>
      </c>
    </row>
    <row r="80" spans="1:31">
      <c r="A80" s="1" t="str">
        <f t="shared" si="15"/>
        <v/>
      </c>
      <c r="B80" s="8"/>
      <c r="C80" s="10" t="str">
        <f>IF($B80="","",VLOOKUP($B80,手順1!$B$20:$G$106,2,FALSE))</f>
        <v/>
      </c>
      <c r="D80" s="10" t="str">
        <f>IF($B80="","",VLOOKUP($B80,手順1!$B$20:$G$106,3,FALSE))</f>
        <v/>
      </c>
      <c r="E80" s="10" t="str">
        <f>IF($B80="","",VLOOKUP($B80,手順1!$B$20:$G$106,4,FALSE))</f>
        <v/>
      </c>
      <c r="F80" s="10" t="str">
        <f>IF($B80="","",VLOOKUP($B80,手順1!$B$20:$G$106,5,FALSE))</f>
        <v/>
      </c>
      <c r="G80" s="10" t="str">
        <f>IF($B80="","",IF(VLOOKUP($B80,手順1!$B$20:$G$106,6,FALSE)="","",VLOOKUP($B80,手順1!$B$20:$G$106,6,FALSE)))</f>
        <v/>
      </c>
      <c r="H80" s="11" t="str">
        <f t="shared" si="16"/>
        <v/>
      </c>
      <c r="I80" s="21"/>
      <c r="J80" s="4"/>
      <c r="K80" s="4"/>
      <c r="L80" s="130"/>
      <c r="M80" s="134"/>
      <c r="N80" s="4"/>
      <c r="O80" s="4"/>
      <c r="P80" s="135"/>
      <c r="Q80" s="132"/>
      <c r="W80" s="1">
        <v>69</v>
      </c>
      <c r="X80" s="1" t="str">
        <f t="shared" si="17"/>
        <v/>
      </c>
      <c r="Y80" s="1">
        <f t="shared" si="18"/>
        <v>0</v>
      </c>
      <c r="AE80" s="1" t="str">
        <f t="shared" si="19"/>
        <v/>
      </c>
    </row>
    <row r="81" spans="1:31">
      <c r="A81" s="1" t="str">
        <f t="shared" si="15"/>
        <v/>
      </c>
      <c r="B81" s="8"/>
      <c r="C81" s="10" t="str">
        <f>IF($B81="","",VLOOKUP($B81,手順1!$B$20:$G$106,2,FALSE))</f>
        <v/>
      </c>
      <c r="D81" s="10" t="str">
        <f>IF($B81="","",VLOOKUP($B81,手順1!$B$20:$G$106,3,FALSE))</f>
        <v/>
      </c>
      <c r="E81" s="10" t="str">
        <f>IF($B81="","",VLOOKUP($B81,手順1!$B$20:$G$106,4,FALSE))</f>
        <v/>
      </c>
      <c r="F81" s="10" t="str">
        <f>IF($B81="","",VLOOKUP($B81,手順1!$B$20:$G$106,5,FALSE))</f>
        <v/>
      </c>
      <c r="G81" s="10" t="str">
        <f>IF($B81="","",IF(VLOOKUP($B81,手順1!$B$20:$G$106,6,FALSE)="","",VLOOKUP($B81,手順1!$B$20:$G$106,6,FALSE)))</f>
        <v/>
      </c>
      <c r="H81" s="11" t="str">
        <f t="shared" si="16"/>
        <v/>
      </c>
      <c r="I81" s="21"/>
      <c r="J81" s="4"/>
      <c r="K81" s="4"/>
      <c r="L81" s="130"/>
      <c r="M81" s="134"/>
      <c r="N81" s="4"/>
      <c r="O81" s="4"/>
      <c r="P81" s="135"/>
      <c r="Q81" s="132"/>
      <c r="W81" s="1">
        <v>70</v>
      </c>
      <c r="X81" s="1" t="str">
        <f t="shared" si="17"/>
        <v/>
      </c>
      <c r="Y81" s="1">
        <f t="shared" si="18"/>
        <v>0</v>
      </c>
      <c r="AE81" s="1" t="str">
        <f t="shared" si="19"/>
        <v/>
      </c>
    </row>
    <row r="82" spans="1:31">
      <c r="A82" s="1" t="str">
        <f t="shared" si="15"/>
        <v/>
      </c>
      <c r="B82" s="8"/>
      <c r="C82" s="10" t="str">
        <f>IF($B82="","",VLOOKUP($B82,手順1!$B$20:$G$106,2,FALSE))</f>
        <v/>
      </c>
      <c r="D82" s="10" t="str">
        <f>IF($B82="","",VLOOKUP($B82,手順1!$B$20:$G$106,3,FALSE))</f>
        <v/>
      </c>
      <c r="E82" s="10" t="str">
        <f>IF($B82="","",VLOOKUP($B82,手順1!$B$20:$G$106,4,FALSE))</f>
        <v/>
      </c>
      <c r="F82" s="10" t="str">
        <f>IF($B82="","",VLOOKUP($B82,手順1!$B$20:$G$106,5,FALSE))</f>
        <v/>
      </c>
      <c r="G82" s="10" t="str">
        <f>IF($B82="","",IF(VLOOKUP($B82,手順1!$B$20:$G$106,6,FALSE)="","",VLOOKUP($B82,手順1!$B$20:$G$106,6,FALSE)))</f>
        <v/>
      </c>
      <c r="H82" s="11" t="str">
        <f t="shared" si="16"/>
        <v/>
      </c>
      <c r="I82" s="21"/>
      <c r="J82" s="4"/>
      <c r="K82" s="4"/>
      <c r="L82" s="130"/>
      <c r="M82" s="134"/>
      <c r="N82" s="4"/>
      <c r="O82" s="4"/>
      <c r="P82" s="135"/>
      <c r="Q82" s="132"/>
      <c r="W82" s="1">
        <v>71</v>
      </c>
      <c r="X82" s="1" t="str">
        <f t="shared" si="17"/>
        <v/>
      </c>
      <c r="Y82" s="1">
        <f t="shared" si="18"/>
        <v>0</v>
      </c>
      <c r="AE82" s="1" t="str">
        <f t="shared" si="19"/>
        <v/>
      </c>
    </row>
    <row r="83" spans="1:31">
      <c r="A83" s="1" t="str">
        <f t="shared" si="15"/>
        <v/>
      </c>
      <c r="B83" s="8"/>
      <c r="C83" s="10" t="str">
        <f>IF($B83="","",VLOOKUP($B83,手順1!$B$20:$G$106,2,FALSE))</f>
        <v/>
      </c>
      <c r="D83" s="10" t="str">
        <f>IF($B83="","",VLOOKUP($B83,手順1!$B$20:$G$106,3,FALSE))</f>
        <v/>
      </c>
      <c r="E83" s="10" t="str">
        <f>IF($B83="","",VLOOKUP($B83,手順1!$B$20:$G$106,4,FALSE))</f>
        <v/>
      </c>
      <c r="F83" s="10" t="str">
        <f>IF($B83="","",VLOOKUP($B83,手順1!$B$20:$G$106,5,FALSE))</f>
        <v/>
      </c>
      <c r="G83" s="10" t="str">
        <f>IF($B83="","",IF(VLOOKUP($B83,手順1!$B$20:$G$106,6,FALSE)="","",VLOOKUP($B83,手順1!$B$20:$G$106,6,FALSE)))</f>
        <v/>
      </c>
      <c r="H83" s="11" t="str">
        <f t="shared" si="16"/>
        <v/>
      </c>
      <c r="I83" s="21"/>
      <c r="J83" s="4"/>
      <c r="K83" s="4"/>
      <c r="L83" s="130"/>
      <c r="M83" s="134"/>
      <c r="N83" s="4"/>
      <c r="O83" s="4"/>
      <c r="P83" s="135"/>
      <c r="Q83" s="132"/>
      <c r="W83" s="1">
        <v>72</v>
      </c>
      <c r="X83" s="1" t="str">
        <f t="shared" si="17"/>
        <v/>
      </c>
      <c r="Y83" s="1">
        <f t="shared" si="18"/>
        <v>0</v>
      </c>
      <c r="AE83" s="1" t="str">
        <f t="shared" si="19"/>
        <v/>
      </c>
    </row>
    <row r="84" spans="1:31">
      <c r="A84" s="1" t="str">
        <f t="shared" si="15"/>
        <v/>
      </c>
      <c r="B84" s="8"/>
      <c r="C84" s="10" t="str">
        <f>IF($B84="","",VLOOKUP($B84,手順1!$B$20:$G$106,2,FALSE))</f>
        <v/>
      </c>
      <c r="D84" s="10" t="str">
        <f>IF($B84="","",VLOOKUP($B84,手順1!$B$20:$G$106,3,FALSE))</f>
        <v/>
      </c>
      <c r="E84" s="10" t="str">
        <f>IF($B84="","",VLOOKUP($B84,手順1!$B$20:$G$106,4,FALSE))</f>
        <v/>
      </c>
      <c r="F84" s="10" t="str">
        <f>IF($B84="","",VLOOKUP($B84,手順1!$B$20:$G$106,5,FALSE))</f>
        <v/>
      </c>
      <c r="G84" s="10" t="str">
        <f>IF($B84="","",IF(VLOOKUP($B84,手順1!$B$20:$G$106,6,FALSE)="","",VLOOKUP($B84,手順1!$B$20:$G$106,6,FALSE)))</f>
        <v/>
      </c>
      <c r="H84" s="11" t="str">
        <f t="shared" si="16"/>
        <v/>
      </c>
      <c r="I84" s="21"/>
      <c r="J84" s="4"/>
      <c r="K84" s="4"/>
      <c r="L84" s="130"/>
      <c r="M84" s="134"/>
      <c r="N84" s="4"/>
      <c r="O84" s="4"/>
      <c r="P84" s="135"/>
      <c r="Q84" s="132"/>
      <c r="W84" s="1">
        <v>73</v>
      </c>
      <c r="X84" s="1" t="str">
        <f t="shared" si="17"/>
        <v/>
      </c>
      <c r="Y84" s="1">
        <f t="shared" si="18"/>
        <v>0</v>
      </c>
      <c r="AE84" s="1" t="str">
        <f t="shared" si="19"/>
        <v/>
      </c>
    </row>
    <row r="85" spans="1:31">
      <c r="A85" s="1" t="str">
        <f t="shared" si="15"/>
        <v/>
      </c>
      <c r="B85" s="8"/>
      <c r="C85" s="10" t="str">
        <f>IF($B85="","",VLOOKUP($B85,手順1!$B$20:$G$106,2,FALSE))</f>
        <v/>
      </c>
      <c r="D85" s="10" t="str">
        <f>IF($B85="","",VLOOKUP($B85,手順1!$B$20:$G$106,3,FALSE))</f>
        <v/>
      </c>
      <c r="E85" s="10" t="str">
        <f>IF($B85="","",VLOOKUP($B85,手順1!$B$20:$G$106,4,FALSE))</f>
        <v/>
      </c>
      <c r="F85" s="10" t="str">
        <f>IF($B85="","",VLOOKUP($B85,手順1!$B$20:$G$106,5,FALSE))</f>
        <v/>
      </c>
      <c r="G85" s="10" t="str">
        <f>IF($B85="","",IF(VLOOKUP($B85,手順1!$B$20:$G$106,6,FALSE)="","",VLOOKUP($B85,手順1!$B$20:$G$106,6,FALSE)))</f>
        <v/>
      </c>
      <c r="H85" s="11" t="str">
        <f t="shared" si="16"/>
        <v/>
      </c>
      <c r="I85" s="21"/>
      <c r="J85" s="4"/>
      <c r="K85" s="4"/>
      <c r="L85" s="130"/>
      <c r="M85" s="134"/>
      <c r="N85" s="4"/>
      <c r="O85" s="4"/>
      <c r="P85" s="135"/>
      <c r="Q85" s="132"/>
      <c r="W85" s="1">
        <v>74</v>
      </c>
      <c r="X85" s="1" t="str">
        <f t="shared" si="17"/>
        <v/>
      </c>
      <c r="Y85" s="1">
        <f t="shared" si="18"/>
        <v>0</v>
      </c>
      <c r="AE85" s="1" t="str">
        <f t="shared" si="19"/>
        <v/>
      </c>
    </row>
    <row r="86" spans="1:31">
      <c r="A86" s="1" t="str">
        <f t="shared" si="15"/>
        <v/>
      </c>
      <c r="B86" s="8"/>
      <c r="C86" s="10" t="str">
        <f>IF($B86="","",VLOOKUP($B86,手順1!$B$20:$G$106,2,FALSE))</f>
        <v/>
      </c>
      <c r="D86" s="10" t="str">
        <f>IF($B86="","",VLOOKUP($B86,手順1!$B$20:$G$106,3,FALSE))</f>
        <v/>
      </c>
      <c r="E86" s="10" t="str">
        <f>IF($B86="","",VLOOKUP($B86,手順1!$B$20:$G$106,4,FALSE))</f>
        <v/>
      </c>
      <c r="F86" s="10" t="str">
        <f>IF($B86="","",VLOOKUP($B86,手順1!$B$20:$G$106,5,FALSE))</f>
        <v/>
      </c>
      <c r="G86" s="10" t="str">
        <f>IF($B86="","",IF(VLOOKUP($B86,手順1!$B$20:$G$106,6,FALSE)="","",VLOOKUP($B86,手順1!$B$20:$G$106,6,FALSE)))</f>
        <v/>
      </c>
      <c r="H86" s="11" t="str">
        <f t="shared" si="16"/>
        <v/>
      </c>
      <c r="I86" s="21"/>
      <c r="J86" s="4"/>
      <c r="K86" s="4"/>
      <c r="L86" s="130"/>
      <c r="M86" s="134"/>
      <c r="N86" s="4"/>
      <c r="O86" s="4"/>
      <c r="P86" s="135"/>
      <c r="Q86" s="132"/>
      <c r="W86" s="1">
        <v>75</v>
      </c>
      <c r="X86" s="1" t="str">
        <f t="shared" si="17"/>
        <v/>
      </c>
      <c r="Y86" s="1">
        <f t="shared" si="18"/>
        <v>0</v>
      </c>
      <c r="AE86" s="1" t="str">
        <f t="shared" si="19"/>
        <v/>
      </c>
    </row>
    <row r="87" spans="1:31">
      <c r="A87" s="1" t="str">
        <f t="shared" si="15"/>
        <v/>
      </c>
      <c r="B87" s="8"/>
      <c r="C87" s="10" t="str">
        <f>IF($B87="","",VLOOKUP($B87,手順1!$B$20:$G$106,2,FALSE))</f>
        <v/>
      </c>
      <c r="D87" s="10" t="str">
        <f>IF($B87="","",VLOOKUP($B87,手順1!$B$20:$G$106,3,FALSE))</f>
        <v/>
      </c>
      <c r="E87" s="10" t="str">
        <f>IF($B87="","",VLOOKUP($B87,手順1!$B$20:$G$106,4,FALSE))</f>
        <v/>
      </c>
      <c r="F87" s="10" t="str">
        <f>IF($B87="","",VLOOKUP($B87,手順1!$B$20:$G$106,5,FALSE))</f>
        <v/>
      </c>
      <c r="G87" s="10" t="str">
        <f>IF($B87="","",IF(VLOOKUP($B87,手順1!$B$20:$G$106,6,FALSE)="","",VLOOKUP($B87,手順1!$B$20:$G$106,6,FALSE)))</f>
        <v/>
      </c>
      <c r="H87" s="11" t="str">
        <f t="shared" si="16"/>
        <v/>
      </c>
      <c r="I87" s="21"/>
      <c r="J87" s="4"/>
      <c r="K87" s="4"/>
      <c r="L87" s="130"/>
      <c r="M87" s="134"/>
      <c r="N87" s="4"/>
      <c r="O87" s="4"/>
      <c r="P87" s="135"/>
      <c r="Q87" s="132"/>
      <c r="W87" s="1">
        <v>76</v>
      </c>
      <c r="X87" s="1" t="str">
        <f t="shared" si="17"/>
        <v/>
      </c>
      <c r="Y87" s="1">
        <f t="shared" si="18"/>
        <v>0</v>
      </c>
      <c r="AE87" s="1" t="str">
        <f t="shared" si="19"/>
        <v/>
      </c>
    </row>
    <row r="88" spans="1:31">
      <c r="A88" s="1" t="str">
        <f t="shared" si="15"/>
        <v/>
      </c>
      <c r="B88" s="8"/>
      <c r="C88" s="10" t="str">
        <f>IF($B88="","",VLOOKUP($B88,手順1!$B$20:$G$106,2,FALSE))</f>
        <v/>
      </c>
      <c r="D88" s="10" t="str">
        <f>IF($B88="","",VLOOKUP($B88,手順1!$B$20:$G$106,3,FALSE))</f>
        <v/>
      </c>
      <c r="E88" s="10" t="str">
        <f>IF($B88="","",VLOOKUP($B88,手順1!$B$20:$G$106,4,FALSE))</f>
        <v/>
      </c>
      <c r="F88" s="10" t="str">
        <f>IF($B88="","",VLOOKUP($B88,手順1!$B$20:$G$106,5,FALSE))</f>
        <v/>
      </c>
      <c r="G88" s="10" t="str">
        <f>IF($B88="","",IF(VLOOKUP($B88,手順1!$B$20:$G$106,6,FALSE)="","",VLOOKUP($B88,手順1!$B$20:$G$106,6,FALSE)))</f>
        <v/>
      </c>
      <c r="H88" s="11" t="str">
        <f t="shared" si="16"/>
        <v/>
      </c>
      <c r="I88" s="21"/>
      <c r="J88" s="4"/>
      <c r="K88" s="4"/>
      <c r="L88" s="130"/>
      <c r="M88" s="134"/>
      <c r="N88" s="4"/>
      <c r="O88" s="4"/>
      <c r="P88" s="135"/>
      <c r="Q88" s="132"/>
      <c r="W88" s="1">
        <v>77</v>
      </c>
      <c r="X88" s="1" t="str">
        <f t="shared" si="17"/>
        <v/>
      </c>
      <c r="Y88" s="1">
        <f t="shared" si="18"/>
        <v>0</v>
      </c>
      <c r="AE88" s="1" t="str">
        <f t="shared" si="19"/>
        <v/>
      </c>
    </row>
    <row r="89" spans="1:31">
      <c r="A89" s="1" t="str">
        <f t="shared" si="15"/>
        <v/>
      </c>
      <c r="B89" s="8"/>
      <c r="C89" s="10" t="str">
        <f>IF($B89="","",VLOOKUP($B89,手順1!$B$20:$G$106,2,FALSE))</f>
        <v/>
      </c>
      <c r="D89" s="10" t="str">
        <f>IF($B89="","",VLOOKUP($B89,手順1!$B$20:$G$106,3,FALSE))</f>
        <v/>
      </c>
      <c r="E89" s="10" t="str">
        <f>IF($B89="","",VLOOKUP($B89,手順1!$B$20:$G$106,4,FALSE))</f>
        <v/>
      </c>
      <c r="F89" s="10" t="str">
        <f>IF($B89="","",VLOOKUP($B89,手順1!$B$20:$G$106,5,FALSE))</f>
        <v/>
      </c>
      <c r="G89" s="10" t="str">
        <f>IF($B89="","",IF(VLOOKUP($B89,手順1!$B$20:$G$106,6,FALSE)="","",VLOOKUP($B89,手順1!$B$20:$G$106,6,FALSE)))</f>
        <v/>
      </c>
      <c r="H89" s="11" t="str">
        <f t="shared" si="16"/>
        <v/>
      </c>
      <c r="I89" s="21"/>
      <c r="J89" s="4"/>
      <c r="K89" s="4"/>
      <c r="L89" s="130"/>
      <c r="M89" s="134"/>
      <c r="N89" s="4"/>
      <c r="O89" s="4"/>
      <c r="P89" s="135"/>
      <c r="Q89" s="132"/>
      <c r="W89" s="1">
        <v>78</v>
      </c>
      <c r="X89" s="1" t="str">
        <f t="shared" si="17"/>
        <v/>
      </c>
      <c r="Y89" s="1">
        <f t="shared" si="18"/>
        <v>0</v>
      </c>
      <c r="AE89" s="1" t="str">
        <f t="shared" si="19"/>
        <v/>
      </c>
    </row>
    <row r="90" spans="1:31">
      <c r="A90" s="1" t="str">
        <f t="shared" si="15"/>
        <v/>
      </c>
      <c r="B90" s="8"/>
      <c r="C90" s="10" t="str">
        <f>IF($B90="","",VLOOKUP($B90,手順1!$B$20:$G$106,2,FALSE))</f>
        <v/>
      </c>
      <c r="D90" s="10" t="str">
        <f>IF($B90="","",VLOOKUP($B90,手順1!$B$20:$G$106,3,FALSE))</f>
        <v/>
      </c>
      <c r="E90" s="10" t="str">
        <f>IF($B90="","",VLOOKUP($B90,手順1!$B$20:$G$106,4,FALSE))</f>
        <v/>
      </c>
      <c r="F90" s="10" t="str">
        <f>IF($B90="","",VLOOKUP($B90,手順1!$B$20:$G$106,5,FALSE))</f>
        <v/>
      </c>
      <c r="G90" s="10" t="str">
        <f>IF($B90="","",IF(VLOOKUP($B90,手順1!$B$20:$G$106,6,FALSE)="","",VLOOKUP($B90,手順1!$B$20:$G$106,6,FALSE)))</f>
        <v/>
      </c>
      <c r="H90" s="11" t="str">
        <f t="shared" si="16"/>
        <v/>
      </c>
      <c r="I90" s="21"/>
      <c r="J90" s="4"/>
      <c r="K90" s="4"/>
      <c r="L90" s="130"/>
      <c r="M90" s="134"/>
      <c r="N90" s="4"/>
      <c r="O90" s="4"/>
      <c r="P90" s="135"/>
      <c r="Q90" s="132"/>
      <c r="W90" s="1">
        <v>79</v>
      </c>
      <c r="X90" s="1" t="str">
        <f t="shared" si="17"/>
        <v/>
      </c>
      <c r="Y90" s="1">
        <f t="shared" si="18"/>
        <v>0</v>
      </c>
      <c r="AE90" s="1" t="str">
        <f t="shared" si="19"/>
        <v/>
      </c>
    </row>
    <row r="91" spans="1:31">
      <c r="A91" s="1" t="str">
        <f t="shared" si="15"/>
        <v/>
      </c>
      <c r="B91" s="8"/>
      <c r="C91" s="10" t="str">
        <f>IF($B91="","",VLOOKUP($B91,手順1!$B$20:$G$106,2,FALSE))</f>
        <v/>
      </c>
      <c r="D91" s="10" t="str">
        <f>IF($B91="","",VLOOKUP($B91,手順1!$B$20:$G$106,3,FALSE))</f>
        <v/>
      </c>
      <c r="E91" s="10" t="str">
        <f>IF($B91="","",VLOOKUP($B91,手順1!$B$20:$G$106,4,FALSE))</f>
        <v/>
      </c>
      <c r="F91" s="10" t="str">
        <f>IF($B91="","",VLOOKUP($B91,手順1!$B$20:$G$106,5,FALSE))</f>
        <v/>
      </c>
      <c r="G91" s="10" t="str">
        <f>IF($B91="","",IF(VLOOKUP($B91,手順1!$B$20:$G$106,6,FALSE)="","",VLOOKUP($B91,手順1!$B$20:$G$106,6,FALSE)))</f>
        <v/>
      </c>
      <c r="H91" s="11" t="str">
        <f t="shared" si="16"/>
        <v/>
      </c>
      <c r="I91" s="21"/>
      <c r="J91" s="4"/>
      <c r="K91" s="4"/>
      <c r="L91" s="130"/>
      <c r="M91" s="134"/>
      <c r="N91" s="4"/>
      <c r="O91" s="4"/>
      <c r="P91" s="135"/>
      <c r="Q91" s="132"/>
      <c r="W91" s="1">
        <v>80</v>
      </c>
      <c r="X91" s="1" t="str">
        <f t="shared" si="17"/>
        <v/>
      </c>
      <c r="Y91" s="1">
        <f t="shared" si="18"/>
        <v>0</v>
      </c>
      <c r="AE91" s="1" t="str">
        <f t="shared" si="19"/>
        <v/>
      </c>
    </row>
    <row r="92" spans="1:31">
      <c r="A92" s="1" t="str">
        <f t="shared" si="15"/>
        <v/>
      </c>
      <c r="B92" s="8"/>
      <c r="C92" s="10" t="str">
        <f>IF($B92="","",VLOOKUP($B92,手順1!$B$20:$G$106,2,FALSE))</f>
        <v/>
      </c>
      <c r="D92" s="10" t="str">
        <f>IF($B92="","",VLOOKUP($B92,手順1!$B$20:$G$106,3,FALSE))</f>
        <v/>
      </c>
      <c r="E92" s="10" t="str">
        <f>IF($B92="","",VLOOKUP($B92,手順1!$B$20:$G$106,4,FALSE))</f>
        <v/>
      </c>
      <c r="F92" s="10" t="str">
        <f>IF($B92="","",VLOOKUP($B92,手順1!$B$20:$G$106,5,FALSE))</f>
        <v/>
      </c>
      <c r="G92" s="10" t="str">
        <f>IF($B92="","",IF(VLOOKUP($B92,手順1!$B$20:$G$106,6,FALSE)="","",VLOOKUP($B92,手順1!$B$20:$G$106,6,FALSE)))</f>
        <v/>
      </c>
      <c r="H92" s="11" t="str">
        <f t="shared" si="16"/>
        <v/>
      </c>
      <c r="I92" s="21"/>
      <c r="J92" s="4"/>
      <c r="K92" s="4"/>
      <c r="L92" s="130"/>
      <c r="M92" s="134"/>
      <c r="N92" s="4"/>
      <c r="O92" s="4"/>
      <c r="P92" s="135"/>
      <c r="Q92" s="132"/>
      <c r="W92" s="1">
        <v>81</v>
      </c>
      <c r="X92" s="1" t="str">
        <f t="shared" si="17"/>
        <v/>
      </c>
      <c r="Y92" s="1">
        <f t="shared" si="18"/>
        <v>0</v>
      </c>
      <c r="AE92" s="1" t="str">
        <f t="shared" si="19"/>
        <v/>
      </c>
    </row>
    <row r="93" spans="1:31">
      <c r="A93" s="1" t="str">
        <f t="shared" si="15"/>
        <v/>
      </c>
      <c r="B93" s="8"/>
      <c r="C93" s="10" t="str">
        <f>IF($B93="","",VLOOKUP($B93,手順1!$B$20:$G$106,2,FALSE))</f>
        <v/>
      </c>
      <c r="D93" s="10" t="str">
        <f>IF($B93="","",VLOOKUP($B93,手順1!$B$20:$G$106,3,FALSE))</f>
        <v/>
      </c>
      <c r="E93" s="10" t="str">
        <f>IF($B93="","",VLOOKUP($B93,手順1!$B$20:$G$106,4,FALSE))</f>
        <v/>
      </c>
      <c r="F93" s="10" t="str">
        <f>IF($B93="","",VLOOKUP($B93,手順1!$B$20:$G$106,5,FALSE))</f>
        <v/>
      </c>
      <c r="G93" s="10" t="str">
        <f>IF($B93="","",IF(VLOOKUP($B93,手順1!$B$20:$G$106,6,FALSE)="","",VLOOKUP($B93,手順1!$B$20:$G$106,6,FALSE)))</f>
        <v/>
      </c>
      <c r="H93" s="11" t="str">
        <f t="shared" si="16"/>
        <v/>
      </c>
      <c r="I93" s="21"/>
      <c r="J93" s="4"/>
      <c r="K93" s="4"/>
      <c r="L93" s="130"/>
      <c r="M93" s="134"/>
      <c r="N93" s="4"/>
      <c r="O93" s="4"/>
      <c r="P93" s="135"/>
      <c r="Q93" s="132"/>
      <c r="W93" s="1">
        <v>82</v>
      </c>
      <c r="X93" s="1" t="str">
        <f t="shared" si="17"/>
        <v/>
      </c>
      <c r="Y93" s="1">
        <f t="shared" si="18"/>
        <v>0</v>
      </c>
      <c r="AE93" s="1" t="str">
        <f t="shared" si="19"/>
        <v/>
      </c>
    </row>
    <row r="94" spans="1:31">
      <c r="A94" s="1" t="str">
        <f t="shared" si="15"/>
        <v/>
      </c>
      <c r="B94" s="8"/>
      <c r="C94" s="10" t="str">
        <f>IF($B94="","",VLOOKUP($B94,手順1!$B$20:$G$106,2,FALSE))</f>
        <v/>
      </c>
      <c r="D94" s="10" t="str">
        <f>IF($B94="","",VLOOKUP($B94,手順1!$B$20:$G$106,3,FALSE))</f>
        <v/>
      </c>
      <c r="E94" s="10" t="str">
        <f>IF($B94="","",VLOOKUP($B94,手順1!$B$20:$G$106,4,FALSE))</f>
        <v/>
      </c>
      <c r="F94" s="10" t="str">
        <f>IF($B94="","",VLOOKUP($B94,手順1!$B$20:$G$106,5,FALSE))</f>
        <v/>
      </c>
      <c r="G94" s="10" t="str">
        <f>IF($B94="","",IF(VLOOKUP($B94,手順1!$B$20:$G$106,6,FALSE)="","",VLOOKUP($B94,手順1!$B$20:$G$106,6,FALSE)))</f>
        <v/>
      </c>
      <c r="H94" s="11" t="str">
        <f t="shared" si="16"/>
        <v/>
      </c>
      <c r="I94" s="21"/>
      <c r="J94" s="4"/>
      <c r="K94" s="4"/>
      <c r="L94" s="130"/>
      <c r="M94" s="134"/>
      <c r="N94" s="4"/>
      <c r="O94" s="4"/>
      <c r="P94" s="135"/>
      <c r="Q94" s="132"/>
      <c r="W94" s="1">
        <v>83</v>
      </c>
      <c r="X94" s="1" t="str">
        <f t="shared" si="17"/>
        <v/>
      </c>
      <c r="Y94" s="1">
        <f t="shared" si="18"/>
        <v>0</v>
      </c>
      <c r="AE94" s="1" t="str">
        <f t="shared" si="19"/>
        <v/>
      </c>
    </row>
    <row r="95" spans="1:31">
      <c r="A95" s="1" t="str">
        <f t="shared" si="15"/>
        <v/>
      </c>
      <c r="B95" s="8"/>
      <c r="C95" s="10" t="str">
        <f>IF($B95="","",VLOOKUP($B95,手順1!$B$20:$G$106,2,FALSE))</f>
        <v/>
      </c>
      <c r="D95" s="10" t="str">
        <f>IF($B95="","",VLOOKUP($B95,手順1!$B$20:$G$106,3,FALSE))</f>
        <v/>
      </c>
      <c r="E95" s="10" t="str">
        <f>IF($B95="","",VLOOKUP($B95,手順1!$B$20:$G$106,4,FALSE))</f>
        <v/>
      </c>
      <c r="F95" s="10" t="str">
        <f>IF($B95="","",VLOOKUP($B95,手順1!$B$20:$G$106,5,FALSE))</f>
        <v/>
      </c>
      <c r="G95" s="10" t="str">
        <f>IF($B95="","",IF(VLOOKUP($B95,手順1!$B$20:$G$106,6,FALSE)="","",VLOOKUP($B95,手順1!$B$20:$G$106,6,FALSE)))</f>
        <v/>
      </c>
      <c r="H95" s="11" t="str">
        <f t="shared" si="16"/>
        <v/>
      </c>
      <c r="I95" s="21"/>
      <c r="J95" s="4"/>
      <c r="K95" s="4"/>
      <c r="L95" s="130"/>
      <c r="M95" s="134"/>
      <c r="N95" s="4"/>
      <c r="O95" s="4"/>
      <c r="P95" s="135"/>
      <c r="Q95" s="132"/>
      <c r="W95" s="1">
        <v>84</v>
      </c>
      <c r="X95" s="1" t="str">
        <f t="shared" si="17"/>
        <v/>
      </c>
      <c r="Y95" s="1">
        <f t="shared" si="18"/>
        <v>0</v>
      </c>
      <c r="AE95" s="1" t="str">
        <f t="shared" si="19"/>
        <v/>
      </c>
    </row>
    <row r="96" spans="1:31">
      <c r="A96" s="1" t="str">
        <f t="shared" si="15"/>
        <v/>
      </c>
      <c r="B96" s="8"/>
      <c r="C96" s="10" t="str">
        <f>IF($B96="","",VLOOKUP($B96,手順1!$B$20:$G$106,2,FALSE))</f>
        <v/>
      </c>
      <c r="D96" s="10" t="str">
        <f>IF($B96="","",VLOOKUP($B96,手順1!$B$20:$G$106,3,FALSE))</f>
        <v/>
      </c>
      <c r="E96" s="10" t="str">
        <f>IF($B96="","",VLOOKUP($B96,手順1!$B$20:$G$106,4,FALSE))</f>
        <v/>
      </c>
      <c r="F96" s="10" t="str">
        <f>IF($B96="","",VLOOKUP($B96,手順1!$B$20:$G$106,5,FALSE))</f>
        <v/>
      </c>
      <c r="G96" s="10" t="str">
        <f>IF($B96="","",IF(VLOOKUP($B96,手順1!$B$20:$G$106,6,FALSE)="","",VLOOKUP($B96,手順1!$B$20:$G$106,6,FALSE)))</f>
        <v/>
      </c>
      <c r="H96" s="11" t="str">
        <f t="shared" si="16"/>
        <v/>
      </c>
      <c r="I96" s="21"/>
      <c r="J96" s="4"/>
      <c r="K96" s="4"/>
      <c r="L96" s="130"/>
      <c r="M96" s="134"/>
      <c r="N96" s="4"/>
      <c r="O96" s="4"/>
      <c r="P96" s="135"/>
      <c r="Q96" s="132"/>
      <c r="W96" s="1">
        <v>85</v>
      </c>
      <c r="X96" s="1" t="str">
        <f t="shared" si="17"/>
        <v/>
      </c>
      <c r="Y96" s="1">
        <f t="shared" si="18"/>
        <v>0</v>
      </c>
      <c r="AE96" s="1" t="str">
        <f t="shared" si="19"/>
        <v/>
      </c>
    </row>
    <row r="97" spans="1:31">
      <c r="A97" s="1" t="str">
        <f t="shared" si="15"/>
        <v/>
      </c>
      <c r="B97" s="8"/>
      <c r="C97" s="10" t="str">
        <f>IF($B97="","",VLOOKUP($B97,手順1!$B$20:$G$106,2,FALSE))</f>
        <v/>
      </c>
      <c r="D97" s="10" t="str">
        <f>IF($B97="","",VLOOKUP($B97,手順1!$B$20:$G$106,3,FALSE))</f>
        <v/>
      </c>
      <c r="E97" s="10" t="str">
        <f>IF($B97="","",VLOOKUP($B97,手順1!$B$20:$G$106,4,FALSE))</f>
        <v/>
      </c>
      <c r="F97" s="10" t="str">
        <f>IF($B97="","",VLOOKUP($B97,手順1!$B$20:$G$106,5,FALSE))</f>
        <v/>
      </c>
      <c r="G97" s="10" t="str">
        <f>IF($B97="","",IF(VLOOKUP($B97,手順1!$B$20:$G$106,6,FALSE)="","",VLOOKUP($B97,手順1!$B$20:$G$106,6,FALSE)))</f>
        <v/>
      </c>
      <c r="H97" s="11" t="str">
        <f t="shared" si="16"/>
        <v/>
      </c>
      <c r="I97" s="21"/>
      <c r="J97" s="4"/>
      <c r="K97" s="4"/>
      <c r="L97" s="130"/>
      <c r="M97" s="134"/>
      <c r="N97" s="4"/>
      <c r="O97" s="4"/>
      <c r="P97" s="135"/>
      <c r="Q97" s="132"/>
      <c r="W97" s="1">
        <v>86</v>
      </c>
      <c r="X97" s="1" t="str">
        <f t="shared" si="17"/>
        <v/>
      </c>
      <c r="Y97" s="1">
        <f t="shared" si="18"/>
        <v>0</v>
      </c>
      <c r="AE97" s="1" t="str">
        <f t="shared" si="19"/>
        <v/>
      </c>
    </row>
    <row r="98" spans="1:31">
      <c r="A98" s="1" t="str">
        <f t="shared" si="15"/>
        <v/>
      </c>
      <c r="B98" s="8"/>
      <c r="C98" s="10" t="str">
        <f>IF($B98="","",VLOOKUP($B98,手順1!$B$20:$G$106,2,FALSE))</f>
        <v/>
      </c>
      <c r="D98" s="10" t="str">
        <f>IF($B98="","",VLOOKUP($B98,手順1!$B$20:$G$106,3,FALSE))</f>
        <v/>
      </c>
      <c r="E98" s="10" t="str">
        <f>IF($B98="","",VLOOKUP($B98,手順1!$B$20:$G$106,4,FALSE))</f>
        <v/>
      </c>
      <c r="F98" s="10" t="str">
        <f>IF($B98="","",VLOOKUP($B98,手順1!$B$20:$G$106,5,FALSE))</f>
        <v/>
      </c>
      <c r="G98" s="10" t="str">
        <f>IF($B98="","",IF(VLOOKUP($B98,手順1!$B$20:$G$106,6,FALSE)="","",VLOOKUP($B98,手順1!$B$20:$G$106,6,FALSE)))</f>
        <v/>
      </c>
      <c r="H98" s="11" t="str">
        <f t="shared" si="16"/>
        <v/>
      </c>
      <c r="I98" s="21"/>
      <c r="J98" s="4"/>
      <c r="K98" s="4"/>
      <c r="L98" s="130"/>
      <c r="M98" s="134"/>
      <c r="N98" s="4"/>
      <c r="O98" s="4"/>
      <c r="P98" s="135"/>
      <c r="Q98" s="132"/>
      <c r="W98" s="1">
        <v>87</v>
      </c>
      <c r="X98" s="1" t="str">
        <f t="shared" si="17"/>
        <v/>
      </c>
      <c r="Y98" s="1">
        <f t="shared" si="18"/>
        <v>0</v>
      </c>
      <c r="AE98" s="1" t="str">
        <f t="shared" si="19"/>
        <v/>
      </c>
    </row>
    <row r="99" spans="1:31">
      <c r="A99" s="1" t="str">
        <f t="shared" si="15"/>
        <v/>
      </c>
      <c r="B99" s="8"/>
      <c r="C99" s="10" t="str">
        <f>IF($B99="","",VLOOKUP($B99,手順1!$B$20:$G$106,2,FALSE))</f>
        <v/>
      </c>
      <c r="D99" s="10" t="str">
        <f>IF($B99="","",VLOOKUP($B99,手順1!$B$20:$G$106,3,FALSE))</f>
        <v/>
      </c>
      <c r="E99" s="10" t="str">
        <f>IF($B99="","",VLOOKUP($B99,手順1!$B$20:$G$106,4,FALSE))</f>
        <v/>
      </c>
      <c r="F99" s="10" t="str">
        <f>IF($B99="","",VLOOKUP($B99,手順1!$B$20:$G$106,5,FALSE))</f>
        <v/>
      </c>
      <c r="G99" s="10" t="str">
        <f>IF($B99="","",IF(VLOOKUP($B99,手順1!$B$20:$G$106,6,FALSE)="","",VLOOKUP($B99,手順1!$B$20:$G$106,6,FALSE)))</f>
        <v/>
      </c>
      <c r="H99" s="11" t="str">
        <f t="shared" si="16"/>
        <v/>
      </c>
      <c r="I99" s="21"/>
      <c r="J99" s="4"/>
      <c r="K99" s="4"/>
      <c r="L99" s="130"/>
      <c r="M99" s="134"/>
      <c r="N99" s="4"/>
      <c r="O99" s="4"/>
      <c r="P99" s="135"/>
      <c r="Q99" s="132"/>
      <c r="W99" s="1">
        <v>88</v>
      </c>
      <c r="X99" s="1" t="str">
        <f t="shared" si="17"/>
        <v/>
      </c>
      <c r="Y99" s="1">
        <f t="shared" si="18"/>
        <v>0</v>
      </c>
      <c r="AE99" s="1" t="str">
        <f t="shared" si="19"/>
        <v/>
      </c>
    </row>
    <row r="100" spans="1:31">
      <c r="A100" s="1" t="str">
        <f t="shared" si="15"/>
        <v/>
      </c>
      <c r="B100" s="8"/>
      <c r="C100" s="10" t="str">
        <f>IF($B100="","",VLOOKUP($B100,手順1!$B$20:$G$106,2,FALSE))</f>
        <v/>
      </c>
      <c r="D100" s="10" t="str">
        <f>IF($B100="","",VLOOKUP($B100,手順1!$B$20:$G$106,3,FALSE))</f>
        <v/>
      </c>
      <c r="E100" s="10" t="str">
        <f>IF($B100="","",VLOOKUP($B100,手順1!$B$20:$G$106,4,FALSE))</f>
        <v/>
      </c>
      <c r="F100" s="10" t="str">
        <f>IF($B100="","",VLOOKUP($B100,手順1!$B$20:$G$106,5,FALSE))</f>
        <v/>
      </c>
      <c r="G100" s="10" t="str">
        <f>IF($B100="","",IF(VLOOKUP($B100,手順1!$B$20:$G$106,6,FALSE)="","",VLOOKUP($B100,手順1!$B$20:$G$106,6,FALSE)))</f>
        <v/>
      </c>
      <c r="H100" s="11" t="str">
        <f t="shared" si="16"/>
        <v/>
      </c>
      <c r="I100" s="21"/>
      <c r="J100" s="4"/>
      <c r="K100" s="4"/>
      <c r="L100" s="130"/>
      <c r="M100" s="134"/>
      <c r="N100" s="4"/>
      <c r="O100" s="4"/>
      <c r="P100" s="135"/>
      <c r="Q100" s="132"/>
      <c r="W100" s="1">
        <v>89</v>
      </c>
      <c r="X100" s="1" t="str">
        <f t="shared" si="17"/>
        <v/>
      </c>
      <c r="Y100" s="1">
        <f t="shared" si="18"/>
        <v>0</v>
      </c>
      <c r="AE100" s="1" t="str">
        <f t="shared" si="19"/>
        <v/>
      </c>
    </row>
    <row r="101" spans="1:31">
      <c r="A101" s="1" t="str">
        <f t="shared" si="15"/>
        <v/>
      </c>
      <c r="B101" s="8"/>
      <c r="C101" s="10" t="str">
        <f>IF($B101="","",VLOOKUP($B101,手順1!$B$20:$G$106,2,FALSE))</f>
        <v/>
      </c>
      <c r="D101" s="10" t="str">
        <f>IF($B101="","",VLOOKUP($B101,手順1!$B$20:$G$106,3,FALSE))</f>
        <v/>
      </c>
      <c r="E101" s="10" t="str">
        <f>IF($B101="","",VLOOKUP($B101,手順1!$B$20:$G$106,4,FALSE))</f>
        <v/>
      </c>
      <c r="F101" s="10" t="str">
        <f>IF($B101="","",VLOOKUP($B101,手順1!$B$20:$G$106,5,FALSE))</f>
        <v/>
      </c>
      <c r="G101" s="10" t="str">
        <f>IF($B101="","",IF(VLOOKUP($B101,手順1!$B$20:$G$106,6,FALSE)="","",VLOOKUP($B101,手順1!$B$20:$G$106,6,FALSE)))</f>
        <v/>
      </c>
      <c r="H101" s="11" t="str">
        <f t="shared" si="16"/>
        <v/>
      </c>
      <c r="I101" s="21"/>
      <c r="J101" s="4"/>
      <c r="K101" s="4"/>
      <c r="L101" s="130"/>
      <c r="M101" s="134"/>
      <c r="N101" s="4"/>
      <c r="O101" s="4"/>
      <c r="P101" s="135"/>
      <c r="Q101" s="132"/>
      <c r="W101" s="1">
        <v>90</v>
      </c>
      <c r="X101" s="1" t="str">
        <f t="shared" si="17"/>
        <v/>
      </c>
      <c r="Y101" s="1">
        <f t="shared" si="18"/>
        <v>0</v>
      </c>
      <c r="AE101" s="1" t="str">
        <f t="shared" si="19"/>
        <v/>
      </c>
    </row>
    <row r="102" spans="1:31">
      <c r="A102" s="1" t="str">
        <f t="shared" si="15"/>
        <v/>
      </c>
      <c r="B102" s="8"/>
      <c r="C102" s="10" t="str">
        <f>IF($B102="","",VLOOKUP($B102,手順1!$B$20:$G$106,2,FALSE))</f>
        <v/>
      </c>
      <c r="D102" s="10" t="str">
        <f>IF($B102="","",VLOOKUP($B102,手順1!$B$20:$G$106,3,FALSE))</f>
        <v/>
      </c>
      <c r="E102" s="10" t="str">
        <f>IF($B102="","",VLOOKUP($B102,手順1!$B$20:$G$106,4,FALSE))</f>
        <v/>
      </c>
      <c r="F102" s="10" t="str">
        <f>IF($B102="","",VLOOKUP($B102,手順1!$B$20:$G$106,5,FALSE))</f>
        <v/>
      </c>
      <c r="G102" s="10" t="str">
        <f>IF($B102="","",IF(VLOOKUP($B102,手順1!$B$20:$G$106,6,FALSE)="","",VLOOKUP($B102,手順1!$B$20:$G$106,6,FALSE)))</f>
        <v/>
      </c>
      <c r="H102" s="11" t="str">
        <f t="shared" si="16"/>
        <v/>
      </c>
      <c r="I102" s="21"/>
      <c r="J102" s="4"/>
      <c r="K102" s="4"/>
      <c r="L102" s="130"/>
      <c r="M102" s="134"/>
      <c r="N102" s="4"/>
      <c r="O102" s="4"/>
      <c r="P102" s="135"/>
      <c r="Q102" s="132"/>
      <c r="W102" s="1">
        <v>91</v>
      </c>
      <c r="X102" s="1" t="str">
        <f t="shared" si="17"/>
        <v/>
      </c>
      <c r="Y102" s="1">
        <f t="shared" si="18"/>
        <v>0</v>
      </c>
      <c r="AE102" s="1" t="str">
        <f t="shared" si="19"/>
        <v/>
      </c>
    </row>
    <row r="103" spans="1:31">
      <c r="A103" s="1" t="str">
        <f t="shared" si="15"/>
        <v/>
      </c>
      <c r="B103" s="8"/>
      <c r="C103" s="10" t="str">
        <f>IF($B103="","",VLOOKUP($B103,手順1!$B$20:$G$106,2,FALSE))</f>
        <v/>
      </c>
      <c r="D103" s="10" t="str">
        <f>IF($B103="","",VLOOKUP($B103,手順1!$B$20:$G$106,3,FALSE))</f>
        <v/>
      </c>
      <c r="E103" s="10" t="str">
        <f>IF($B103="","",VLOOKUP($B103,手順1!$B$20:$G$106,4,FALSE))</f>
        <v/>
      </c>
      <c r="F103" s="10" t="str">
        <f>IF($B103="","",VLOOKUP($B103,手順1!$B$20:$G$106,5,FALSE))</f>
        <v/>
      </c>
      <c r="G103" s="10" t="str">
        <f>IF($B103="","",IF(VLOOKUP($B103,手順1!$B$20:$G$106,6,FALSE)="","",VLOOKUP($B103,手順1!$B$20:$G$106,6,FALSE)))</f>
        <v/>
      </c>
      <c r="H103" s="11" t="str">
        <f t="shared" si="16"/>
        <v/>
      </c>
      <c r="I103" s="21"/>
      <c r="J103" s="4"/>
      <c r="K103" s="4"/>
      <c r="L103" s="130"/>
      <c r="M103" s="134"/>
      <c r="N103" s="4"/>
      <c r="O103" s="4"/>
      <c r="P103" s="135"/>
      <c r="Q103" s="132"/>
      <c r="W103" s="1">
        <v>92</v>
      </c>
      <c r="X103" s="1" t="str">
        <f t="shared" si="17"/>
        <v/>
      </c>
      <c r="Y103" s="1">
        <f t="shared" si="18"/>
        <v>0</v>
      </c>
      <c r="AE103" s="1" t="str">
        <f t="shared" si="19"/>
        <v/>
      </c>
    </row>
    <row r="104" spans="1:31">
      <c r="A104" s="1" t="str">
        <f t="shared" si="15"/>
        <v/>
      </c>
      <c r="B104" s="8"/>
      <c r="C104" s="10" t="str">
        <f>IF($B104="","",VLOOKUP($B104,手順1!$B$20:$G$106,2,FALSE))</f>
        <v/>
      </c>
      <c r="D104" s="10" t="str">
        <f>IF($B104="","",VLOOKUP($B104,手順1!$B$20:$G$106,3,FALSE))</f>
        <v/>
      </c>
      <c r="E104" s="10" t="str">
        <f>IF($B104="","",VLOOKUP($B104,手順1!$B$20:$G$106,4,FALSE))</f>
        <v/>
      </c>
      <c r="F104" s="10" t="str">
        <f>IF($B104="","",VLOOKUP($B104,手順1!$B$20:$G$106,5,FALSE))</f>
        <v/>
      </c>
      <c r="G104" s="10" t="str">
        <f>IF($B104="","",IF(VLOOKUP($B104,手順1!$B$20:$G$106,6,FALSE)="","",VLOOKUP($B104,手順1!$B$20:$G$106,6,FALSE)))</f>
        <v/>
      </c>
      <c r="H104" s="11" t="str">
        <f t="shared" si="16"/>
        <v/>
      </c>
      <c r="I104" s="21"/>
      <c r="J104" s="4"/>
      <c r="K104" s="4"/>
      <c r="L104" s="130"/>
      <c r="M104" s="134"/>
      <c r="N104" s="4"/>
      <c r="O104" s="4"/>
      <c r="P104" s="135"/>
      <c r="Q104" s="132"/>
      <c r="W104" s="1">
        <v>93</v>
      </c>
      <c r="X104" s="1" t="str">
        <f t="shared" si="17"/>
        <v/>
      </c>
      <c r="Y104" s="1">
        <f t="shared" si="18"/>
        <v>0</v>
      </c>
      <c r="AE104" s="1" t="str">
        <f t="shared" si="19"/>
        <v/>
      </c>
    </row>
    <row r="105" spans="1:31">
      <c r="A105" s="1" t="str">
        <f t="shared" si="15"/>
        <v/>
      </c>
      <c r="B105" s="8"/>
      <c r="C105" s="10" t="str">
        <f>IF($B105="","",VLOOKUP($B105,手順1!$B$20:$G$106,2,FALSE))</f>
        <v/>
      </c>
      <c r="D105" s="10" t="str">
        <f>IF($B105="","",VLOOKUP($B105,手順1!$B$20:$G$106,3,FALSE))</f>
        <v/>
      </c>
      <c r="E105" s="10" t="str">
        <f>IF($B105="","",VLOOKUP($B105,手順1!$B$20:$G$106,4,FALSE))</f>
        <v/>
      </c>
      <c r="F105" s="10" t="str">
        <f>IF($B105="","",VLOOKUP($B105,手順1!$B$20:$G$106,5,FALSE))</f>
        <v/>
      </c>
      <c r="G105" s="10" t="str">
        <f>IF($B105="","",IF(VLOOKUP($B105,手順1!$B$20:$G$106,6,FALSE)="","",VLOOKUP($B105,手順1!$B$20:$G$106,6,FALSE)))</f>
        <v/>
      </c>
      <c r="H105" s="11" t="str">
        <f t="shared" si="16"/>
        <v/>
      </c>
      <c r="I105" s="21"/>
      <c r="J105" s="4"/>
      <c r="K105" s="4"/>
      <c r="L105" s="130"/>
      <c r="M105" s="134"/>
      <c r="N105" s="4"/>
      <c r="O105" s="4"/>
      <c r="P105" s="135"/>
      <c r="Q105" s="132"/>
      <c r="W105" s="1">
        <v>94</v>
      </c>
      <c r="X105" s="1" t="str">
        <f t="shared" si="17"/>
        <v/>
      </c>
      <c r="Y105" s="1">
        <f t="shared" si="18"/>
        <v>0</v>
      </c>
      <c r="AE105" s="1" t="str">
        <f t="shared" si="19"/>
        <v/>
      </c>
    </row>
    <row r="106" spans="1:31">
      <c r="A106" s="1" t="str">
        <f t="shared" si="15"/>
        <v/>
      </c>
      <c r="B106" s="8"/>
      <c r="C106" s="10" t="str">
        <f>IF($B106="","",VLOOKUP($B106,手順1!$B$20:$G$106,2,FALSE))</f>
        <v/>
      </c>
      <c r="D106" s="10" t="str">
        <f>IF($B106="","",VLOOKUP($B106,手順1!$B$20:$G$106,3,FALSE))</f>
        <v/>
      </c>
      <c r="E106" s="10" t="str">
        <f>IF($B106="","",VLOOKUP($B106,手順1!$B$20:$G$106,4,FALSE))</f>
        <v/>
      </c>
      <c r="F106" s="10" t="str">
        <f>IF($B106="","",VLOOKUP($B106,手順1!$B$20:$G$106,5,FALSE))</f>
        <v/>
      </c>
      <c r="G106" s="10" t="str">
        <f>IF($B106="","",IF(VLOOKUP($B106,手順1!$B$20:$G$106,6,FALSE)="","",VLOOKUP($B106,手順1!$B$20:$G$106,6,FALSE)))</f>
        <v/>
      </c>
      <c r="H106" s="11" t="str">
        <f t="shared" si="16"/>
        <v/>
      </c>
      <c r="I106" s="21"/>
      <c r="J106" s="4"/>
      <c r="K106" s="4"/>
      <c r="L106" s="130"/>
      <c r="M106" s="134"/>
      <c r="N106" s="4"/>
      <c r="O106" s="4"/>
      <c r="P106" s="135"/>
      <c r="Q106" s="132"/>
      <c r="W106" s="1">
        <v>95</v>
      </c>
      <c r="X106" s="1" t="str">
        <f t="shared" si="17"/>
        <v/>
      </c>
      <c r="Y106" s="1">
        <f t="shared" si="18"/>
        <v>0</v>
      </c>
      <c r="AE106" s="1" t="str">
        <f t="shared" si="19"/>
        <v/>
      </c>
    </row>
    <row r="107" spans="1:31" ht="20.399999999999999" thickBot="1">
      <c r="A107" s="1" t="str">
        <f t="shared" si="15"/>
        <v/>
      </c>
      <c r="B107" s="8"/>
      <c r="C107" s="10" t="str">
        <f>IF($B107="","",VLOOKUP($B107,手順1!$B$20:$G$106,2,FALSE))</f>
        <v/>
      </c>
      <c r="D107" s="10" t="str">
        <f>IF($B107="","",VLOOKUP($B107,手順1!$B$20:$G$106,3,FALSE))</f>
        <v/>
      </c>
      <c r="E107" s="10" t="str">
        <f>IF($B107="","",VLOOKUP($B107,手順1!$B$20:$G$106,4,FALSE))</f>
        <v/>
      </c>
      <c r="F107" s="10" t="str">
        <f>IF($B107="","",VLOOKUP($B107,手順1!$B$20:$G$106,5,FALSE))</f>
        <v/>
      </c>
      <c r="G107" s="10" t="str">
        <f>IF($B107="","",IF(VLOOKUP($B107,手順1!$B$20:$G$106,6,FALSE)="","",VLOOKUP($B107,手順1!$B$20:$G$106,6,FALSE)))</f>
        <v/>
      </c>
      <c r="H107" s="11" t="str">
        <f t="shared" si="16"/>
        <v/>
      </c>
      <c r="I107" s="21"/>
      <c r="J107" s="4"/>
      <c r="K107" s="4"/>
      <c r="L107" s="130"/>
      <c r="M107" s="136"/>
      <c r="N107" s="137"/>
      <c r="O107" s="137"/>
      <c r="P107" s="138"/>
      <c r="Q107" s="132"/>
      <c r="W107" s="1">
        <v>96</v>
      </c>
      <c r="X107" s="1" t="str">
        <f t="shared" si="17"/>
        <v/>
      </c>
      <c r="Y107" s="1">
        <f t="shared" si="18"/>
        <v>0</v>
      </c>
      <c r="AE107" s="1" t="str">
        <f t="shared" si="19"/>
        <v/>
      </c>
    </row>
  </sheetData>
  <sheetProtection sheet="1" objects="1" scenarios="1"/>
  <sortState xmlns:xlrd2="http://schemas.microsoft.com/office/spreadsheetml/2017/richdata2" ref="B12:U107">
    <sortCondition ref="B12:B107"/>
  </sortState>
  <mergeCells count="10">
    <mergeCell ref="B1:U1"/>
    <mergeCell ref="B10:B11"/>
    <mergeCell ref="C10:D10"/>
    <mergeCell ref="E10:F10"/>
    <mergeCell ref="G10:G11"/>
    <mergeCell ref="H10:H11"/>
    <mergeCell ref="I10:L10"/>
    <mergeCell ref="S10:U10"/>
    <mergeCell ref="M10:P10"/>
    <mergeCell ref="M9:P9"/>
  </mergeCells>
  <phoneticPr fontId="2"/>
  <conditionalFormatting sqref="B12:B107">
    <cfRule type="cellIs" dxfId="12" priority="2" operator="equal">
      <formula>""</formula>
    </cfRule>
  </conditionalFormatting>
  <conditionalFormatting sqref="I12:Q107">
    <cfRule type="cellIs" dxfId="11" priority="9" operator="equal">
      <formula>""</formula>
    </cfRule>
  </conditionalFormatting>
  <conditionalFormatting sqref="S12:U16">
    <cfRule type="cellIs" dxfId="10" priority="1" operator="equal">
      <formula>""</formula>
    </cfRule>
  </conditionalFormatting>
  <conditionalFormatting sqref="V12">
    <cfRule type="cellIs" dxfId="9" priority="11" operator="equal">
      <formula>""</formula>
    </cfRule>
  </conditionalFormatting>
  <conditionalFormatting sqref="V14:V16">
    <cfRule type="containsText" dxfId="8" priority="6" operator="containsText" text="●が多過ぎ！！">
      <formula>NOT(ISERROR(SEARCH("●が多過ぎ！！",V14)))</formula>
    </cfRule>
  </conditionalFormatting>
  <conditionalFormatting sqref="V18:V20">
    <cfRule type="cellIs" dxfId="7" priority="5" operator="equal">
      <formula>"選手重複！！"</formula>
    </cfRule>
  </conditionalFormatting>
  <dataValidations count="4">
    <dataValidation type="list" allowBlank="1" showInputMessage="1" showErrorMessage="1" sqref="I12:I107" xr:uid="{BA4BE97B-9644-4129-9B93-FA7E6A8CB178}">
      <formula1>$AG$12:$AG$33</formula1>
    </dataValidation>
    <dataValidation type="whole" allowBlank="1" showInputMessage="1" showErrorMessage="1" sqref="B12:B31" xr:uid="{3D65B436-D4E5-4145-8FDC-509251B2A20A}">
      <formula1>1</formula1>
      <formula2>99999</formula2>
    </dataValidation>
    <dataValidation type="list" allowBlank="1" showInputMessage="1" showErrorMessage="1" sqref="M12:M107" xr:uid="{C429F81A-13E0-4C4F-B7CD-DE1B7FC7A805}">
      <formula1>$AG$19:$AG$20</formula1>
    </dataValidation>
    <dataValidation type="list" allowBlank="1" showInputMessage="1" showErrorMessage="1" sqref="Q12:Q107" xr:uid="{199B831B-E91F-4076-A890-E89DA76AB1FD}">
      <formula1>$AK$12:$AK$17</formula1>
    </dataValidation>
  </dataValidations>
  <pageMargins left="0.7" right="0.7" top="0.75" bottom="0.75" header="0.3" footer="0.3"/>
  <pageSetup paperSize="9" scale="55"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C170-E16F-4166-9721-076FAF83F479}">
  <sheetPr codeName="Sheet6"/>
  <dimension ref="A1:AR107"/>
  <sheetViews>
    <sheetView showGridLines="0" view="pageBreakPreview" topLeftCell="B1" zoomScaleNormal="100" zoomScaleSheetLayoutView="100" workbookViewId="0">
      <selection activeCell="B1" sqref="B1:U1"/>
    </sheetView>
  </sheetViews>
  <sheetFormatPr defaultColWidth="9" defaultRowHeight="19.8"/>
  <cols>
    <col min="1" max="1" width="4.69921875" style="2" hidden="1" customWidth="1"/>
    <col min="2" max="2" width="9.69921875" style="1" customWidth="1"/>
    <col min="3" max="6" width="9.09765625" style="2" customWidth="1"/>
    <col min="7" max="7" width="5.3984375" style="1" customWidth="1"/>
    <col min="8" max="8" width="5.09765625" style="1" customWidth="1"/>
    <col min="9" max="9" width="15.59765625" style="2" customWidth="1"/>
    <col min="10" max="12" width="5" style="2" customWidth="1"/>
    <col min="13" max="13" width="15.59765625" style="2" customWidth="1"/>
    <col min="14" max="14" width="5" style="2" customWidth="1"/>
    <col min="15" max="16" width="5" style="1" customWidth="1"/>
    <col min="17" max="17" width="7.5" style="1" bestFit="1" customWidth="1"/>
    <col min="18" max="18" width="3.09765625" style="1" bestFit="1" customWidth="1"/>
    <col min="19" max="21" width="5.59765625" style="1" customWidth="1"/>
    <col min="22" max="22" width="59" style="1" customWidth="1"/>
    <col min="23" max="23" width="5.09765625" style="1" bestFit="1" customWidth="1"/>
    <col min="24" max="24" width="9.69921875" style="1" bestFit="1" customWidth="1"/>
    <col min="25" max="29" width="7.19921875" style="1" customWidth="1"/>
    <col min="30" max="30" width="4.296875" style="1" customWidth="1"/>
    <col min="31" max="34" width="4.59765625" style="1" customWidth="1"/>
    <col min="35" max="35" width="4" style="1" customWidth="1"/>
    <col min="36" max="36" width="9" style="1" customWidth="1"/>
    <col min="37" max="37" width="21.19921875" style="1" customWidth="1"/>
    <col min="38" max="38" width="9.09765625" style="1" customWidth="1"/>
    <col min="39" max="39" width="4" style="1" bestFit="1" customWidth="1"/>
    <col min="40" max="16384" width="9" style="1"/>
  </cols>
  <sheetData>
    <row r="1" spans="1:44" ht="38.25" customHeight="1" thickBot="1">
      <c r="B1" s="274" t="s">
        <v>46</v>
      </c>
      <c r="C1" s="275"/>
      <c r="D1" s="275"/>
      <c r="E1" s="275"/>
      <c r="F1" s="275"/>
      <c r="G1" s="275"/>
      <c r="H1" s="275"/>
      <c r="I1" s="275"/>
      <c r="J1" s="275"/>
      <c r="K1" s="275"/>
      <c r="L1" s="275"/>
      <c r="M1" s="275"/>
      <c r="N1" s="275"/>
      <c r="O1" s="275"/>
      <c r="P1" s="275"/>
      <c r="Q1" s="275"/>
      <c r="R1" s="275"/>
      <c r="S1" s="275"/>
      <c r="T1" s="275"/>
      <c r="U1" s="276"/>
      <c r="V1" s="113"/>
    </row>
    <row r="2" spans="1:44" ht="25.5" customHeight="1">
      <c r="B2" s="43" t="s">
        <v>120</v>
      </c>
      <c r="C2" s="13"/>
      <c r="D2" s="13"/>
      <c r="E2" s="13"/>
      <c r="F2" s="13"/>
      <c r="G2" s="13"/>
      <c r="H2" s="13"/>
      <c r="I2" s="13"/>
      <c r="J2" s="13"/>
      <c r="K2" s="13"/>
      <c r="L2" s="13"/>
      <c r="M2" s="13"/>
      <c r="N2" s="13"/>
      <c r="O2" s="13"/>
      <c r="P2" s="13"/>
      <c r="Q2" s="13"/>
      <c r="R2" s="13"/>
      <c r="S2" s="13"/>
      <c r="T2" s="13"/>
      <c r="U2" s="16"/>
      <c r="V2" s="15"/>
    </row>
    <row r="3" spans="1:44" ht="23.25" customHeight="1">
      <c r="B3" s="14" t="s">
        <v>74</v>
      </c>
      <c r="C3" s="15"/>
      <c r="D3" s="15"/>
      <c r="E3" s="15"/>
      <c r="F3" s="15"/>
      <c r="G3" s="15"/>
      <c r="H3" s="15"/>
      <c r="I3" s="15"/>
      <c r="J3" s="15"/>
      <c r="K3" s="15"/>
      <c r="L3" s="15"/>
      <c r="M3" s="15"/>
      <c r="N3" s="15"/>
      <c r="O3" s="15"/>
      <c r="P3" s="15"/>
      <c r="Q3" s="15"/>
      <c r="R3" s="15"/>
      <c r="S3" s="15"/>
      <c r="T3" s="15"/>
      <c r="U3" s="17"/>
      <c r="V3" s="15"/>
    </row>
    <row r="4" spans="1:44" ht="23.25" customHeight="1">
      <c r="B4" s="14" t="s">
        <v>75</v>
      </c>
      <c r="C4" s="15"/>
      <c r="D4" s="15"/>
      <c r="E4" s="15"/>
      <c r="F4" s="15"/>
      <c r="G4" s="15"/>
      <c r="H4" s="15"/>
      <c r="I4" s="15"/>
      <c r="J4" s="15"/>
      <c r="K4" s="15"/>
      <c r="L4" s="15"/>
      <c r="M4" s="15"/>
      <c r="N4" s="15"/>
      <c r="O4" s="15"/>
      <c r="P4" s="15"/>
      <c r="Q4" s="15"/>
      <c r="R4" s="15"/>
      <c r="S4" s="15"/>
      <c r="T4" s="15"/>
      <c r="U4" s="17"/>
      <c r="V4" s="15"/>
    </row>
    <row r="5" spans="1:44" ht="23.25" customHeight="1">
      <c r="B5" s="14" t="s">
        <v>503</v>
      </c>
      <c r="C5" s="15"/>
      <c r="D5" s="15"/>
      <c r="E5" s="15"/>
      <c r="F5" s="15"/>
      <c r="G5" s="15"/>
      <c r="H5" s="15"/>
      <c r="I5" s="15"/>
      <c r="J5" s="15"/>
      <c r="K5" s="15"/>
      <c r="L5" s="15"/>
      <c r="M5" s="15"/>
      <c r="N5" s="15"/>
      <c r="O5" s="15"/>
      <c r="P5" s="15"/>
      <c r="Q5" s="15"/>
      <c r="R5" s="15"/>
      <c r="S5" s="15"/>
      <c r="T5" s="15"/>
      <c r="U5" s="17"/>
      <c r="V5" s="15"/>
    </row>
    <row r="6" spans="1:44" ht="23.25" customHeight="1">
      <c r="B6" s="98" t="s">
        <v>102</v>
      </c>
      <c r="C6" s="15"/>
      <c r="D6" s="15"/>
      <c r="E6" s="15"/>
      <c r="F6" s="15"/>
      <c r="G6" s="15"/>
      <c r="H6" s="15"/>
      <c r="I6" s="15"/>
      <c r="J6" s="15"/>
      <c r="K6" s="15"/>
      <c r="L6" s="15"/>
      <c r="M6" s="15"/>
      <c r="N6" s="15"/>
      <c r="O6" s="15"/>
      <c r="P6" s="15"/>
      <c r="Q6" s="15"/>
      <c r="R6" s="15"/>
      <c r="S6" s="15"/>
      <c r="T6" s="15"/>
      <c r="U6" s="17"/>
      <c r="V6" s="15"/>
    </row>
    <row r="7" spans="1:44" ht="23.25" customHeight="1" thickBot="1">
      <c r="B7" s="18" t="s">
        <v>96</v>
      </c>
      <c r="C7" s="19"/>
      <c r="D7" s="19"/>
      <c r="E7" s="19"/>
      <c r="F7" s="19"/>
      <c r="G7" s="19"/>
      <c r="H7" s="19"/>
      <c r="I7" s="19"/>
      <c r="J7" s="19"/>
      <c r="K7" s="19"/>
      <c r="L7" s="19"/>
      <c r="M7" s="19"/>
      <c r="N7" s="19"/>
      <c r="O7" s="19"/>
      <c r="P7" s="19"/>
      <c r="Q7" s="19"/>
      <c r="R7" s="19"/>
      <c r="S7" s="19"/>
      <c r="T7" s="19"/>
      <c r="U7" s="20"/>
      <c r="V7" s="15"/>
    </row>
    <row r="8" spans="1:44" ht="7.5" customHeight="1" thickBot="1">
      <c r="I8" s="1"/>
      <c r="J8" s="1"/>
      <c r="K8" s="1"/>
      <c r="L8" s="1"/>
      <c r="M8" s="1"/>
      <c r="N8" s="1"/>
    </row>
    <row r="9" spans="1:44" ht="39.75" customHeight="1" thickBot="1">
      <c r="B9" s="3" t="s">
        <v>47</v>
      </c>
      <c r="H9" s="3"/>
      <c r="M9" s="287" t="s">
        <v>256</v>
      </c>
      <c r="N9" s="288"/>
      <c r="O9" s="288"/>
      <c r="P9" s="289"/>
      <c r="Q9" s="122"/>
      <c r="R9" s="122"/>
      <c r="S9" s="122"/>
      <c r="T9" s="122"/>
      <c r="U9" s="122"/>
      <c r="Z9" s="1">
        <f>IF(AD10&gt;0,1,0)</f>
        <v>0</v>
      </c>
      <c r="AA9" s="1">
        <f>IF(AE10&gt;0,1,0)</f>
        <v>0</v>
      </c>
      <c r="AD9" s="1">
        <f>IF(AD10&gt;0,1,0)</f>
        <v>0</v>
      </c>
      <c r="AE9" s="1">
        <f t="shared" ref="AE9:AH9" si="0">IF(AE10&gt;0,1,0)</f>
        <v>0</v>
      </c>
      <c r="AF9" s="1">
        <f t="shared" si="0"/>
        <v>0</v>
      </c>
      <c r="AG9" s="1">
        <f t="shared" si="0"/>
        <v>0</v>
      </c>
      <c r="AH9" s="1">
        <f t="shared" si="0"/>
        <v>0</v>
      </c>
    </row>
    <row r="10" spans="1:44" ht="19.5" customHeight="1" thickBot="1">
      <c r="B10" s="236" t="s">
        <v>14</v>
      </c>
      <c r="C10" s="209" t="s">
        <v>8</v>
      </c>
      <c r="D10" s="209"/>
      <c r="E10" s="209" t="s">
        <v>9</v>
      </c>
      <c r="F10" s="209"/>
      <c r="G10" s="209" t="s">
        <v>13</v>
      </c>
      <c r="H10" s="278" t="s">
        <v>12</v>
      </c>
      <c r="I10" s="286" t="s">
        <v>29</v>
      </c>
      <c r="J10" s="284"/>
      <c r="K10" s="284"/>
      <c r="L10" s="284"/>
      <c r="M10" s="280" t="s">
        <v>138</v>
      </c>
      <c r="N10" s="281"/>
      <c r="O10" s="281"/>
      <c r="P10" s="282"/>
      <c r="Q10" s="152" t="s">
        <v>277</v>
      </c>
      <c r="R10" s="2"/>
      <c r="S10" s="283" t="s">
        <v>260</v>
      </c>
      <c r="T10" s="284"/>
      <c r="U10" s="285"/>
      <c r="Z10" s="114"/>
      <c r="AB10" s="1">
        <f>MAX(AB12:AB107)-COUNT(AB12:AB107)-100</f>
        <v>-100</v>
      </c>
      <c r="AC10" s="1">
        <f>MAX(AC12:AC107)</f>
        <v>0</v>
      </c>
      <c r="AD10" s="1">
        <f>AD12</f>
        <v>0</v>
      </c>
      <c r="AE10" s="1">
        <f>AE12</f>
        <v>0</v>
      </c>
      <c r="AF10" s="1">
        <f>AF12</f>
        <v>0</v>
      </c>
      <c r="AG10" s="1">
        <f t="shared" ref="AG10:AH10" si="1">AG12</f>
        <v>0</v>
      </c>
      <c r="AH10" s="1">
        <f t="shared" si="1"/>
        <v>0</v>
      </c>
      <c r="AI10" s="1">
        <f>COUNTA(M12:M107)-AI12</f>
        <v>0</v>
      </c>
      <c r="AJ10" s="1">
        <f>MAX(AJ13:AJ14,AJ17:AJ21)</f>
        <v>0</v>
      </c>
    </row>
    <row r="11" spans="1:44" ht="33" thickBot="1">
      <c r="A11" s="2">
        <f>MAX(A12:A107)</f>
        <v>0</v>
      </c>
      <c r="B11" s="237"/>
      <c r="C11" s="25" t="s">
        <v>7</v>
      </c>
      <c r="D11" s="25" t="s">
        <v>6</v>
      </c>
      <c r="E11" s="25" t="s">
        <v>10</v>
      </c>
      <c r="F11" s="25" t="s">
        <v>11</v>
      </c>
      <c r="G11" s="277"/>
      <c r="H11" s="279"/>
      <c r="I11" s="25" t="s">
        <v>30</v>
      </c>
      <c r="J11" s="32" t="s">
        <v>31</v>
      </c>
      <c r="K11" s="33" t="s">
        <v>36</v>
      </c>
      <c r="L11" s="185" t="s">
        <v>76</v>
      </c>
      <c r="M11" s="140" t="s">
        <v>30</v>
      </c>
      <c r="N11" s="32" t="s">
        <v>31</v>
      </c>
      <c r="O11" s="33" t="s">
        <v>36</v>
      </c>
      <c r="P11" s="186" t="s">
        <v>76</v>
      </c>
      <c r="Q11" s="139" t="s">
        <v>37</v>
      </c>
      <c r="R11" s="2"/>
      <c r="S11" s="34" t="s">
        <v>31</v>
      </c>
      <c r="T11" s="32" t="s">
        <v>32</v>
      </c>
      <c r="U11" s="35" t="s">
        <v>33</v>
      </c>
      <c r="V11" s="12"/>
      <c r="Z11" s="115"/>
      <c r="AB11" s="1" t="s">
        <v>97</v>
      </c>
      <c r="AC11" s="1" t="s">
        <v>43</v>
      </c>
      <c r="AD11" s="1" t="s">
        <v>121</v>
      </c>
      <c r="AE11" s="1" t="s">
        <v>123</v>
      </c>
      <c r="AF11" s="1" t="s">
        <v>275</v>
      </c>
      <c r="AG11" s="1" t="s">
        <v>490</v>
      </c>
      <c r="AH11" s="1" t="s">
        <v>491</v>
      </c>
      <c r="AI11" s="1" t="s">
        <v>44</v>
      </c>
      <c r="AJ11" s="142">
        <f>MAX(AJ13:AJ18)</f>
        <v>0</v>
      </c>
      <c r="AK11" s="1" t="s">
        <v>45</v>
      </c>
    </row>
    <row r="12" spans="1:44">
      <c r="A12" s="2" t="str">
        <f t="shared" ref="A12:A43" si="2">IF(B12="","",AA12)</f>
        <v/>
      </c>
      <c r="B12" s="8"/>
      <c r="C12" s="10" t="str">
        <f>IF($B12="","",VLOOKUP($B12,手順1!$J$20:$O$106,2,FALSE))</f>
        <v/>
      </c>
      <c r="D12" s="10" t="str">
        <f>IF($B12="","",VLOOKUP($B12,手順1!$J$20:$O$106,3,FALSE))</f>
        <v/>
      </c>
      <c r="E12" s="10" t="str">
        <f>IF($B12="","",VLOOKUP($B12,手順1!$J$20:$O$106,4,FALSE))</f>
        <v/>
      </c>
      <c r="F12" s="10" t="str">
        <f>IF($B12="","",VLOOKUP($B12,手順1!$J$20:$O$106,5,FALSE))</f>
        <v/>
      </c>
      <c r="G12" s="10" t="str">
        <f>IF($B12="","",IF(VLOOKUP($B12,手順1!$J$20:$O$106,6,FALSE)="","",VLOOKUP($B12,手順1!$J$20:$O$106,6,FALSE)))</f>
        <v/>
      </c>
      <c r="H12" s="11" t="str">
        <f>IF(B12="","","女")</f>
        <v/>
      </c>
      <c r="I12" s="21"/>
      <c r="J12" s="4"/>
      <c r="K12" s="4"/>
      <c r="L12" s="130"/>
      <c r="M12" s="134"/>
      <c r="N12" s="4"/>
      <c r="O12" s="4"/>
      <c r="P12" s="135"/>
      <c r="Q12" s="132"/>
      <c r="R12" s="2" t="s">
        <v>121</v>
      </c>
      <c r="S12" s="8"/>
      <c r="T12" s="4"/>
      <c r="U12" s="5"/>
      <c r="V12" s="12"/>
      <c r="Z12"/>
      <c r="AA12" s="1">
        <v>101</v>
      </c>
      <c r="AB12" s="1" t="str">
        <f t="shared" ref="AB12:AB43" si="3">IF(B12="","",AA12)</f>
        <v/>
      </c>
      <c r="AC12" s="1">
        <f t="shared" ref="AC12:AC43" si="4">COUNTIF(B$12:B$107,B12)</f>
        <v>0</v>
      </c>
      <c r="AD12" s="1">
        <f>COUNTIF(Q$12:Q$107,$AO$13)</f>
        <v>0</v>
      </c>
      <c r="AE12" s="1">
        <f>COUNTIF(Q$12:Q$107,$AO$14)</f>
        <v>0</v>
      </c>
      <c r="AF12" s="1">
        <f>COUNTIF(Q$12:Q$107,$AO$15)</f>
        <v>0</v>
      </c>
      <c r="AG12" s="1">
        <f>COUNTIF(Q$12:Q$107,$AO$16)</f>
        <v>0</v>
      </c>
      <c r="AH12" s="1">
        <f>COUNTIF(Q$12:Q$107,$AO$17)</f>
        <v>0</v>
      </c>
      <c r="AI12" s="1">
        <f>SUM(AI13:AI107)</f>
        <v>0</v>
      </c>
      <c r="AK12" s="1" t="str">
        <f>種目情報!A10</f>
        <v>【中学女子】</v>
      </c>
      <c r="AO12" s="1" t="s">
        <v>38</v>
      </c>
      <c r="AP12" s="1" t="s">
        <v>279</v>
      </c>
      <c r="AQ12" s="1" t="s">
        <v>280</v>
      </c>
    </row>
    <row r="13" spans="1:44">
      <c r="A13" s="2" t="str">
        <f t="shared" si="2"/>
        <v/>
      </c>
      <c r="B13" s="8"/>
      <c r="C13" s="10" t="str">
        <f>IF($B13="","",VLOOKUP($B13,手順1!$J$20:$O$106,2,FALSE))</f>
        <v/>
      </c>
      <c r="D13" s="10" t="str">
        <f>IF($B13="","",VLOOKUP($B13,手順1!$J$20:$O$106,3,FALSE))</f>
        <v/>
      </c>
      <c r="E13" s="10" t="str">
        <f>IF($B13="","",VLOOKUP($B13,手順1!$J$20:$O$106,4,FALSE))</f>
        <v/>
      </c>
      <c r="F13" s="10" t="str">
        <f>IF($B13="","",VLOOKUP($B13,手順1!$J$20:$O$106,5,FALSE))</f>
        <v/>
      </c>
      <c r="G13" s="10" t="str">
        <f>IF($B13="","",VLOOKUP($B13,手順1!$J$20:$O$106,6,FALSE))</f>
        <v/>
      </c>
      <c r="H13" s="11" t="str">
        <f t="shared" ref="H13:H76" si="5">IF(B13="","","女")</f>
        <v/>
      </c>
      <c r="I13" s="21"/>
      <c r="J13" s="4"/>
      <c r="K13" s="4"/>
      <c r="L13" s="130"/>
      <c r="M13" s="134"/>
      <c r="N13" s="4"/>
      <c r="O13" s="4"/>
      <c r="P13" s="135"/>
      <c r="Q13" s="132"/>
      <c r="R13" s="2" t="s">
        <v>122</v>
      </c>
      <c r="S13" s="8"/>
      <c r="T13" s="4"/>
      <c r="U13" s="5"/>
      <c r="V13" s="12"/>
      <c r="AA13" s="1">
        <v>102</v>
      </c>
      <c r="AB13" s="1" t="str">
        <f t="shared" si="3"/>
        <v/>
      </c>
      <c r="AC13" s="1">
        <f t="shared" si="4"/>
        <v>0</v>
      </c>
      <c r="AI13" s="1">
        <f>IF(AK13="","",COUNTIF(I$12:I$107,AK13))</f>
        <v>0</v>
      </c>
      <c r="AJ13" s="1">
        <f>COUNTIF($I$12:$I$107,AK13)</f>
        <v>0</v>
      </c>
      <c r="AK13" s="1" t="str">
        <f>種目情報!A11</f>
        <v>中女１００ｍ</v>
      </c>
      <c r="AL13" s="1" t="str">
        <f>種目情報!B11</f>
        <v>00205 0</v>
      </c>
      <c r="AM13" s="1">
        <f>種目情報!C11</f>
        <v>2</v>
      </c>
      <c r="AO13" s="1" t="s">
        <v>126</v>
      </c>
      <c r="AP13" s="1">
        <f>IF(S12&amp;T12&amp;U12="",0,1)</f>
        <v>0</v>
      </c>
      <c r="AQ13" s="1">
        <f>AD12</f>
        <v>0</v>
      </c>
      <c r="AR13" s="1">
        <f>IF(AQ13=0,1,AQ13*AP13)</f>
        <v>1</v>
      </c>
    </row>
    <row r="14" spans="1:44">
      <c r="A14" s="2" t="str">
        <f t="shared" si="2"/>
        <v/>
      </c>
      <c r="B14" s="8"/>
      <c r="C14" s="10" t="str">
        <f>IF($B14="","",VLOOKUP($B14,手順1!$J$20:$O$106,2,FALSE))</f>
        <v/>
      </c>
      <c r="D14" s="10" t="str">
        <f>IF($B14="","",VLOOKUP($B14,手順1!$J$20:$O$106,3,FALSE))</f>
        <v/>
      </c>
      <c r="E14" s="10" t="str">
        <f>IF($B14="","",VLOOKUP($B14,手順1!$J$20:$O$106,4,FALSE))</f>
        <v/>
      </c>
      <c r="F14" s="10" t="str">
        <f>IF($B14="","",VLOOKUP($B14,手順1!$J$20:$O$106,5,FALSE))</f>
        <v/>
      </c>
      <c r="G14" s="10" t="str">
        <f>IF($B14="","",VLOOKUP($B14,手順1!$J$20:$O$106,6,FALSE))</f>
        <v/>
      </c>
      <c r="H14" s="11" t="str">
        <f t="shared" si="5"/>
        <v/>
      </c>
      <c r="I14" s="21"/>
      <c r="J14" s="4"/>
      <c r="K14" s="4"/>
      <c r="L14" s="130"/>
      <c r="M14" s="134"/>
      <c r="N14" s="4"/>
      <c r="O14" s="4"/>
      <c r="P14" s="135"/>
      <c r="Q14" s="132"/>
      <c r="R14" s="2" t="s">
        <v>275</v>
      </c>
      <c r="S14" s="8"/>
      <c r="T14" s="4"/>
      <c r="U14" s="5"/>
      <c r="V14" s="63"/>
      <c r="W14" s="272"/>
      <c r="X14" s="272"/>
      <c r="Y14" s="272"/>
      <c r="Z14" s="63"/>
      <c r="AA14" s="1">
        <v>103</v>
      </c>
      <c r="AB14" s="1" t="str">
        <f t="shared" si="3"/>
        <v/>
      </c>
      <c r="AC14" s="1">
        <f t="shared" si="4"/>
        <v>0</v>
      </c>
      <c r="AI14" s="1">
        <f t="shared" ref="AI14:AI50" si="6">IF(AK14="","",COUNTIF(I$12:I$107,AK14))</f>
        <v>0</v>
      </c>
      <c r="AJ14" s="1">
        <f t="shared" ref="AJ14:AJ50" si="7">COUNTIF($I$12:$I$107,AK14)</f>
        <v>0</v>
      </c>
      <c r="AK14" s="1" t="str">
        <f>種目情報!A12</f>
        <v>中女１００ｍＨ</v>
      </c>
      <c r="AL14" s="1" t="str">
        <f>種目情報!B12</f>
        <v>04205 0</v>
      </c>
      <c r="AM14" s="1">
        <f>種目情報!C12</f>
        <v>42</v>
      </c>
      <c r="AO14" s="1" t="s">
        <v>127</v>
      </c>
      <c r="AP14" s="1">
        <f t="shared" ref="AP14:AP15" si="8">IF(S13&amp;T13&amp;U13="",0,1)</f>
        <v>0</v>
      </c>
      <c r="AQ14" s="1">
        <f>AE12</f>
        <v>0</v>
      </c>
      <c r="AR14" s="1">
        <f t="shared" ref="AR14" si="9">IF(AQ14=0,1,AQ14*AP14)</f>
        <v>1</v>
      </c>
    </row>
    <row r="15" spans="1:44">
      <c r="A15" s="2" t="str">
        <f t="shared" si="2"/>
        <v/>
      </c>
      <c r="B15" s="8"/>
      <c r="C15" s="10" t="str">
        <f>IF($B15="","",VLOOKUP($B15,手順1!$J$20:$O$106,2,FALSE))</f>
        <v/>
      </c>
      <c r="D15" s="10" t="str">
        <f>IF($B15="","",VLOOKUP($B15,手順1!$J$20:$O$106,3,FALSE))</f>
        <v/>
      </c>
      <c r="E15" s="10" t="str">
        <f>IF($B15="","",VLOOKUP($B15,手順1!$J$20:$O$106,4,FALSE))</f>
        <v/>
      </c>
      <c r="F15" s="10" t="str">
        <f>IF($B15="","",VLOOKUP($B15,手順1!$J$20:$O$106,5,FALSE))</f>
        <v/>
      </c>
      <c r="G15" s="10" t="str">
        <f>IF($B15="","",VLOOKUP($B15,手順1!$J$20:$O$106,6,FALSE))</f>
        <v/>
      </c>
      <c r="H15" s="11" t="str">
        <f t="shared" si="5"/>
        <v/>
      </c>
      <c r="I15" s="21"/>
      <c r="J15" s="4"/>
      <c r="K15" s="4"/>
      <c r="L15" s="130"/>
      <c r="M15" s="134"/>
      <c r="N15" s="4"/>
      <c r="O15" s="4"/>
      <c r="P15" s="135"/>
      <c r="Q15" s="132"/>
      <c r="R15" s="2" t="s">
        <v>490</v>
      </c>
      <c r="S15" s="167"/>
      <c r="T15" s="168"/>
      <c r="U15" s="169"/>
      <c r="V15" s="63"/>
      <c r="W15" s="272"/>
      <c r="X15" s="272"/>
      <c r="Y15" s="272"/>
      <c r="Z15" s="63"/>
      <c r="AA15" s="1">
        <v>104</v>
      </c>
      <c r="AB15" s="1" t="str">
        <f t="shared" si="3"/>
        <v/>
      </c>
      <c r="AC15" s="1">
        <f t="shared" si="4"/>
        <v>0</v>
      </c>
      <c r="AI15" s="1">
        <f t="shared" si="6"/>
        <v>0</v>
      </c>
      <c r="AJ15" s="1">
        <f t="shared" si="7"/>
        <v>0</v>
      </c>
      <c r="AK15" s="1" t="str">
        <f>種目情報!A13</f>
        <v>中女走高跳</v>
      </c>
      <c r="AL15" s="1" t="str">
        <f>種目情報!B13</f>
        <v>07105 0</v>
      </c>
      <c r="AM15" s="1">
        <f>種目情報!C13</f>
        <v>71</v>
      </c>
      <c r="AO15" s="1" t="s">
        <v>278</v>
      </c>
      <c r="AP15" s="1">
        <f t="shared" si="8"/>
        <v>0</v>
      </c>
      <c r="AQ15" s="1">
        <f>AF12</f>
        <v>0</v>
      </c>
      <c r="AR15" s="1">
        <f>IF(AQ15=0,1,AQ15*AP15)</f>
        <v>1</v>
      </c>
    </row>
    <row r="16" spans="1:44" ht="20.399999999999999" thickBot="1">
      <c r="A16" s="2" t="str">
        <f t="shared" si="2"/>
        <v/>
      </c>
      <c r="B16" s="8"/>
      <c r="C16" s="10" t="str">
        <f>IF($B16="","",VLOOKUP($B16,手順1!$J$20:$O$106,2,FALSE))</f>
        <v/>
      </c>
      <c r="D16" s="10" t="str">
        <f>IF($B16="","",VLOOKUP($B16,手順1!$J$20:$O$106,3,FALSE))</f>
        <v/>
      </c>
      <c r="E16" s="10" t="str">
        <f>IF($B16="","",VLOOKUP($B16,手順1!$J$20:$O$106,4,FALSE))</f>
        <v/>
      </c>
      <c r="F16" s="10" t="str">
        <f>IF($B16="","",VLOOKUP($B16,手順1!$J$20:$O$106,5,FALSE))</f>
        <v/>
      </c>
      <c r="G16" s="10" t="str">
        <f>IF($B16="","",VLOOKUP($B16,手順1!$J$20:$O$106,6,FALSE))</f>
        <v/>
      </c>
      <c r="H16" s="11" t="str">
        <f t="shared" si="5"/>
        <v/>
      </c>
      <c r="I16" s="21"/>
      <c r="J16" s="4"/>
      <c r="K16" s="4"/>
      <c r="L16" s="130"/>
      <c r="M16" s="134"/>
      <c r="N16" s="4"/>
      <c r="O16" s="4"/>
      <c r="P16" s="135"/>
      <c r="Q16" s="132"/>
      <c r="R16" s="2" t="s">
        <v>491</v>
      </c>
      <c r="S16" s="106"/>
      <c r="T16" s="107"/>
      <c r="U16" s="108"/>
      <c r="V16" s="12"/>
      <c r="W16" s="272"/>
      <c r="X16" s="272"/>
      <c r="Y16" s="272"/>
      <c r="Z16" s="63"/>
      <c r="AA16" s="1">
        <v>105</v>
      </c>
      <c r="AB16" s="1" t="str">
        <f t="shared" si="3"/>
        <v/>
      </c>
      <c r="AC16" s="1">
        <f t="shared" si="4"/>
        <v>0</v>
      </c>
      <c r="AI16" s="1">
        <f t="shared" si="6"/>
        <v>0</v>
      </c>
      <c r="AJ16" s="1">
        <f t="shared" si="7"/>
        <v>0</v>
      </c>
      <c r="AK16" s="1" t="str">
        <f>種目情報!A14</f>
        <v>中女走幅跳</v>
      </c>
      <c r="AL16" s="1" t="str">
        <f>種目情報!B14</f>
        <v>07305 0</v>
      </c>
      <c r="AM16" s="1">
        <f>種目情報!C14</f>
        <v>73</v>
      </c>
      <c r="AO16" s="1" t="s">
        <v>494</v>
      </c>
      <c r="AP16" s="1">
        <f t="shared" ref="AP16:AP17" si="10">IF(S15&amp;T15&amp;U15="",0,1)</f>
        <v>0</v>
      </c>
      <c r="AQ16" s="1">
        <f>AG12</f>
        <v>0</v>
      </c>
      <c r="AR16" s="1">
        <f t="shared" ref="AR16:AR17" si="11">IF(AQ16=0,1,AQ16*AP16)</f>
        <v>1</v>
      </c>
    </row>
    <row r="17" spans="1:44" ht="20.399999999999999" thickBot="1">
      <c r="A17" s="2" t="str">
        <f t="shared" si="2"/>
        <v/>
      </c>
      <c r="B17" s="8"/>
      <c r="C17" s="10" t="str">
        <f>IF($B17="","",VLOOKUP($B17,手順1!$J$20:$O$106,2,FALSE))</f>
        <v/>
      </c>
      <c r="D17" s="10" t="str">
        <f>IF($B17="","",VLOOKUP($B17,手順1!$J$20:$O$106,3,FALSE))</f>
        <v/>
      </c>
      <c r="E17" s="10" t="str">
        <f>IF($B17="","",VLOOKUP($B17,手順1!$J$20:$O$106,4,FALSE))</f>
        <v/>
      </c>
      <c r="F17" s="10" t="str">
        <f>IF($B17="","",VLOOKUP($B17,手順1!$J$20:$O$106,5,FALSE))</f>
        <v/>
      </c>
      <c r="G17" s="10" t="str">
        <f>IF($B17="","",VLOOKUP($B17,手順1!$J$20:$O$106,6,FALSE))</f>
        <v/>
      </c>
      <c r="H17" s="11" t="str">
        <f t="shared" si="5"/>
        <v/>
      </c>
      <c r="I17" s="21"/>
      <c r="J17" s="4"/>
      <c r="K17" s="4"/>
      <c r="L17" s="130"/>
      <c r="M17" s="134"/>
      <c r="N17" s="4"/>
      <c r="O17" s="4"/>
      <c r="P17" s="135"/>
      <c r="Q17" s="132"/>
      <c r="R17" s="2"/>
      <c r="S17" s="141" t="s">
        <v>258</v>
      </c>
      <c r="V17" s="12"/>
      <c r="AA17" s="1">
        <v>106</v>
      </c>
      <c r="AB17" s="1" t="str">
        <f t="shared" si="3"/>
        <v/>
      </c>
      <c r="AC17" s="1">
        <f t="shared" si="4"/>
        <v>0</v>
      </c>
      <c r="AI17" s="1">
        <f t="shared" si="6"/>
        <v>0</v>
      </c>
      <c r="AJ17" s="1">
        <f t="shared" si="7"/>
        <v>0</v>
      </c>
      <c r="AK17" s="1" t="str">
        <f>種目情報!A15</f>
        <v>中女砲丸投</v>
      </c>
      <c r="AL17" s="1" t="str">
        <f>種目情報!B15</f>
        <v>08505 0</v>
      </c>
      <c r="AM17" s="1">
        <f>種目情報!C15</f>
        <v>85</v>
      </c>
      <c r="AO17" s="1" t="s">
        <v>495</v>
      </c>
      <c r="AP17" s="1">
        <f t="shared" si="10"/>
        <v>0</v>
      </c>
      <c r="AQ17" s="1">
        <f>AH12</f>
        <v>0</v>
      </c>
      <c r="AR17" s="1">
        <f t="shared" si="11"/>
        <v>1</v>
      </c>
    </row>
    <row r="18" spans="1:44" ht="20.399999999999999" thickBot="1">
      <c r="A18" s="2" t="str">
        <f t="shared" si="2"/>
        <v/>
      </c>
      <c r="B18" s="8"/>
      <c r="C18" s="10" t="str">
        <f>IF($B18="","",VLOOKUP($B18,手順1!$J$20:$O$106,2,FALSE))</f>
        <v/>
      </c>
      <c r="D18" s="10" t="str">
        <f>IF($B18="","",VLOOKUP($B18,手順1!$J$20:$O$106,3,FALSE))</f>
        <v/>
      </c>
      <c r="E18" s="10" t="str">
        <f>IF($B18="","",VLOOKUP($B18,手順1!$J$20:$O$106,4,FALSE))</f>
        <v/>
      </c>
      <c r="F18" s="10" t="str">
        <f>IF($B18="","",VLOOKUP($B18,手順1!$J$20:$O$106,5,FALSE))</f>
        <v/>
      </c>
      <c r="G18" s="10" t="str">
        <f>IF($B18="","",VLOOKUP($B18,手順1!$J$20:$O$106,6,FALSE))</f>
        <v/>
      </c>
      <c r="H18" s="11" t="str">
        <f t="shared" si="5"/>
        <v/>
      </c>
      <c r="I18" s="21"/>
      <c r="J18" s="4"/>
      <c r="K18" s="4"/>
      <c r="L18" s="130"/>
      <c r="M18" s="134"/>
      <c r="N18" s="4"/>
      <c r="O18" s="4"/>
      <c r="P18" s="135"/>
      <c r="Q18" s="132"/>
      <c r="R18" s="2"/>
      <c r="V18" s="12"/>
      <c r="W18" s="273"/>
      <c r="X18" s="273"/>
      <c r="Y18" s="273"/>
      <c r="Z18" s="109"/>
      <c r="AA18" s="1">
        <v>107</v>
      </c>
      <c r="AB18" s="1" t="str">
        <f t="shared" si="3"/>
        <v/>
      </c>
      <c r="AC18" s="1">
        <f t="shared" si="4"/>
        <v>0</v>
      </c>
      <c r="AI18" s="1">
        <f t="shared" si="6"/>
        <v>0</v>
      </c>
      <c r="AJ18" s="1">
        <f t="shared" si="7"/>
        <v>0</v>
      </c>
      <c r="AK18" s="1" t="str">
        <f>種目情報!A16</f>
        <v>女1500ｍｵｰﾌﾟﾝ</v>
      </c>
      <c r="AL18" s="1" t="str">
        <f>種目情報!B16</f>
        <v>00825 0</v>
      </c>
      <c r="AM18" s="1">
        <f>種目情報!C16</f>
        <v>8</v>
      </c>
      <c r="AR18" s="153">
        <f>AR15*AR14*AR13*AR16*AR17</f>
        <v>1</v>
      </c>
    </row>
    <row r="19" spans="1:44">
      <c r="A19" s="2" t="str">
        <f t="shared" si="2"/>
        <v/>
      </c>
      <c r="B19" s="8"/>
      <c r="C19" s="10" t="str">
        <f>IF($B19="","",VLOOKUP($B19,手順1!$J$20:$O$106,2,FALSE))</f>
        <v/>
      </c>
      <c r="D19" s="10" t="str">
        <f>IF($B19="","",VLOOKUP($B19,手順1!$J$20:$O$106,3,FALSE))</f>
        <v/>
      </c>
      <c r="E19" s="10" t="str">
        <f>IF($B19="","",VLOOKUP($B19,手順1!$J$20:$O$106,4,FALSE))</f>
        <v/>
      </c>
      <c r="F19" s="10" t="str">
        <f>IF($B19="","",VLOOKUP($B19,手順1!$J$20:$O$106,5,FALSE))</f>
        <v/>
      </c>
      <c r="G19" s="10" t="str">
        <f>IF($B19="","",VLOOKUP($B19,手順1!$J$20:$O$106,6,FALSE))</f>
        <v/>
      </c>
      <c r="H19" s="11" t="str">
        <f t="shared" si="5"/>
        <v/>
      </c>
      <c r="I19" s="21"/>
      <c r="J19" s="4"/>
      <c r="K19" s="4"/>
      <c r="L19" s="130"/>
      <c r="M19" s="134"/>
      <c r="N19" s="4"/>
      <c r="O19" s="4"/>
      <c r="P19" s="135"/>
      <c r="Q19" s="132"/>
      <c r="R19" s="2"/>
      <c r="V19" s="12"/>
      <c r="W19" s="273"/>
      <c r="X19" s="273"/>
      <c r="Y19" s="273"/>
      <c r="Z19" s="109"/>
      <c r="AA19" s="1">
        <v>108</v>
      </c>
      <c r="AB19" s="1" t="str">
        <f t="shared" si="3"/>
        <v/>
      </c>
      <c r="AC19" s="1">
        <f t="shared" si="4"/>
        <v>0</v>
      </c>
      <c r="AI19" s="1" t="str">
        <f t="shared" si="6"/>
        <v/>
      </c>
      <c r="AJ19" s="1">
        <f t="shared" si="7"/>
        <v>0</v>
      </c>
    </row>
    <row r="20" spans="1:44">
      <c r="A20" s="2" t="str">
        <f t="shared" si="2"/>
        <v/>
      </c>
      <c r="B20" s="8"/>
      <c r="C20" s="10" t="str">
        <f>IF($B20="","",VLOOKUP($B20,手順1!$J$20:$O$106,2,FALSE))</f>
        <v/>
      </c>
      <c r="D20" s="10" t="str">
        <f>IF($B20="","",VLOOKUP($B20,手順1!$J$20:$O$106,3,FALSE))</f>
        <v/>
      </c>
      <c r="E20" s="10" t="str">
        <f>IF($B20="","",VLOOKUP($B20,手順1!$J$20:$O$106,4,FALSE))</f>
        <v/>
      </c>
      <c r="F20" s="10" t="str">
        <f>IF($B20="","",VLOOKUP($B20,手順1!$J$20:$O$106,5,FALSE))</f>
        <v/>
      </c>
      <c r="G20" s="10" t="str">
        <f>IF($B20="","",VLOOKUP($B20,手順1!$J$20:$O$106,6,FALSE))</f>
        <v/>
      </c>
      <c r="H20" s="11" t="str">
        <f t="shared" si="5"/>
        <v/>
      </c>
      <c r="I20" s="21"/>
      <c r="J20" s="4"/>
      <c r="K20" s="4"/>
      <c r="L20" s="130"/>
      <c r="M20" s="134"/>
      <c r="N20" s="4"/>
      <c r="O20" s="4"/>
      <c r="P20" s="135"/>
      <c r="Q20" s="132"/>
      <c r="R20" s="2"/>
      <c r="V20" s="12"/>
      <c r="W20" s="273"/>
      <c r="X20" s="273"/>
      <c r="Y20" s="273"/>
      <c r="Z20" s="109"/>
      <c r="AA20" s="1">
        <v>109</v>
      </c>
      <c r="AB20" s="1" t="str">
        <f t="shared" si="3"/>
        <v/>
      </c>
      <c r="AC20" s="1">
        <f t="shared" si="4"/>
        <v>0</v>
      </c>
      <c r="AI20" s="1" t="str">
        <f t="shared" si="6"/>
        <v/>
      </c>
      <c r="AJ20" s="1">
        <f t="shared" si="7"/>
        <v>0</v>
      </c>
    </row>
    <row r="21" spans="1:44">
      <c r="A21" s="2" t="str">
        <f t="shared" si="2"/>
        <v/>
      </c>
      <c r="B21" s="8"/>
      <c r="C21" s="10" t="str">
        <f>IF($B21="","",VLOOKUP($B21,手順1!$J$20:$O$106,2,FALSE))</f>
        <v/>
      </c>
      <c r="D21" s="10" t="str">
        <f>IF($B21="","",VLOOKUP($B21,手順1!$J$20:$O$106,3,FALSE))</f>
        <v/>
      </c>
      <c r="E21" s="10" t="str">
        <f>IF($B21="","",VLOOKUP($B21,手順1!$J$20:$O$106,4,FALSE))</f>
        <v/>
      </c>
      <c r="F21" s="10" t="str">
        <f>IF($B21="","",VLOOKUP($B21,手順1!$J$20:$O$106,5,FALSE))</f>
        <v/>
      </c>
      <c r="G21" s="10" t="str">
        <f>IF($B21="","",VLOOKUP($B21,手順1!$J$20:$O$106,6,FALSE))</f>
        <v/>
      </c>
      <c r="H21" s="11" t="str">
        <f t="shared" si="5"/>
        <v/>
      </c>
      <c r="I21" s="21"/>
      <c r="J21" s="4"/>
      <c r="K21" s="4"/>
      <c r="L21" s="130"/>
      <c r="M21" s="134"/>
      <c r="N21" s="4"/>
      <c r="O21" s="4"/>
      <c r="P21" s="135"/>
      <c r="Q21" s="132"/>
      <c r="R21" s="2"/>
      <c r="V21" s="12"/>
      <c r="AA21" s="1">
        <v>110</v>
      </c>
      <c r="AB21" s="1" t="str">
        <f t="shared" si="3"/>
        <v/>
      </c>
      <c r="AC21" s="1">
        <f t="shared" si="4"/>
        <v>0</v>
      </c>
      <c r="AI21" s="1" t="str">
        <f t="shared" si="6"/>
        <v/>
      </c>
      <c r="AJ21" s="1">
        <f t="shared" si="7"/>
        <v>0</v>
      </c>
    </row>
    <row r="22" spans="1:44">
      <c r="A22" s="2" t="str">
        <f t="shared" si="2"/>
        <v/>
      </c>
      <c r="B22" s="8"/>
      <c r="C22" s="10" t="str">
        <f>IF($B22="","",VLOOKUP($B22,手順1!$J$20:$O$106,2,FALSE))</f>
        <v/>
      </c>
      <c r="D22" s="10" t="str">
        <f>IF($B22="","",VLOOKUP($B22,手順1!$J$20:$O$106,3,FALSE))</f>
        <v/>
      </c>
      <c r="E22" s="10" t="str">
        <f>IF($B22="","",VLOOKUP($B22,手順1!$J$20:$O$106,4,FALSE))</f>
        <v/>
      </c>
      <c r="F22" s="10" t="str">
        <f>IF($B22="","",VLOOKUP($B22,手順1!$J$20:$O$106,5,FALSE))</f>
        <v/>
      </c>
      <c r="G22" s="10" t="str">
        <f>IF($B22="","",VLOOKUP($B22,手順1!$J$20:$O$106,6,FALSE))</f>
        <v/>
      </c>
      <c r="H22" s="11" t="str">
        <f t="shared" si="5"/>
        <v/>
      </c>
      <c r="I22" s="21"/>
      <c r="J22" s="4"/>
      <c r="K22" s="4"/>
      <c r="L22" s="130"/>
      <c r="M22" s="134"/>
      <c r="N22" s="4"/>
      <c r="O22" s="4"/>
      <c r="P22" s="135"/>
      <c r="Q22" s="132"/>
      <c r="R22" s="2"/>
      <c r="V22" s="12"/>
      <c r="AA22" s="1">
        <v>111</v>
      </c>
      <c r="AB22" s="1" t="str">
        <f t="shared" si="3"/>
        <v/>
      </c>
      <c r="AC22" s="1">
        <f t="shared" si="4"/>
        <v>0</v>
      </c>
      <c r="AI22" s="1" t="str">
        <f t="shared" si="6"/>
        <v/>
      </c>
      <c r="AJ22" s="1">
        <f t="shared" si="7"/>
        <v>0</v>
      </c>
    </row>
    <row r="23" spans="1:44">
      <c r="A23" s="2" t="str">
        <f t="shared" si="2"/>
        <v/>
      </c>
      <c r="B23" s="8"/>
      <c r="C23" s="10" t="str">
        <f>IF($B23="","",VLOOKUP($B23,手順1!$J$20:$O$106,2,FALSE))</f>
        <v/>
      </c>
      <c r="D23" s="10" t="str">
        <f>IF($B23="","",VLOOKUP($B23,手順1!$J$20:$O$106,3,FALSE))</f>
        <v/>
      </c>
      <c r="E23" s="10" t="str">
        <f>IF($B23="","",VLOOKUP($B23,手順1!$J$20:$O$106,4,FALSE))</f>
        <v/>
      </c>
      <c r="F23" s="10" t="str">
        <f>IF($B23="","",VLOOKUP($B23,手順1!$J$20:$O$106,5,FALSE))</f>
        <v/>
      </c>
      <c r="G23" s="10" t="str">
        <f>IF($B23="","",VLOOKUP($B23,手順1!$J$20:$O$106,6,FALSE))</f>
        <v/>
      </c>
      <c r="H23" s="11" t="str">
        <f t="shared" si="5"/>
        <v/>
      </c>
      <c r="I23" s="21"/>
      <c r="J23" s="4"/>
      <c r="K23" s="4"/>
      <c r="L23" s="130"/>
      <c r="M23" s="134"/>
      <c r="N23" s="4"/>
      <c r="O23" s="4"/>
      <c r="P23" s="135"/>
      <c r="Q23" s="132"/>
      <c r="R23" s="2"/>
      <c r="V23" s="12"/>
      <c r="AA23" s="1">
        <v>112</v>
      </c>
      <c r="AB23" s="1" t="str">
        <f t="shared" si="3"/>
        <v/>
      </c>
      <c r="AC23" s="1">
        <f t="shared" si="4"/>
        <v>0</v>
      </c>
      <c r="AI23" s="1" t="str">
        <f t="shared" si="6"/>
        <v/>
      </c>
      <c r="AJ23" s="1">
        <f t="shared" si="7"/>
        <v>0</v>
      </c>
    </row>
    <row r="24" spans="1:44">
      <c r="A24" s="2" t="str">
        <f t="shared" si="2"/>
        <v/>
      </c>
      <c r="B24" s="8"/>
      <c r="C24" s="10" t="str">
        <f>IF($B24="","",VLOOKUP($B24,手順1!$J$20:$O$106,2,FALSE))</f>
        <v/>
      </c>
      <c r="D24" s="10" t="str">
        <f>IF($B24="","",VLOOKUP($B24,手順1!$J$20:$O$106,3,FALSE))</f>
        <v/>
      </c>
      <c r="E24" s="10" t="str">
        <f>IF($B24="","",VLOOKUP($B24,手順1!$J$20:$O$106,4,FALSE))</f>
        <v/>
      </c>
      <c r="F24" s="10" t="str">
        <f>IF($B24="","",VLOOKUP($B24,手順1!$J$20:$O$106,5,FALSE))</f>
        <v/>
      </c>
      <c r="G24" s="10" t="str">
        <f>IF($B24="","",VLOOKUP($B24,手順1!$J$20:$O$106,6,FALSE))</f>
        <v/>
      </c>
      <c r="H24" s="11" t="str">
        <f t="shared" si="5"/>
        <v/>
      </c>
      <c r="I24" s="21"/>
      <c r="J24" s="4"/>
      <c r="K24" s="4"/>
      <c r="L24" s="130"/>
      <c r="M24" s="134"/>
      <c r="N24" s="4"/>
      <c r="O24" s="4"/>
      <c r="P24" s="135"/>
      <c r="Q24" s="132"/>
      <c r="R24" s="2"/>
      <c r="V24" s="12"/>
      <c r="AA24" s="1">
        <v>113</v>
      </c>
      <c r="AB24" s="1" t="str">
        <f t="shared" si="3"/>
        <v/>
      </c>
      <c r="AC24" s="1">
        <f t="shared" si="4"/>
        <v>0</v>
      </c>
      <c r="AI24" s="1" t="str">
        <f t="shared" si="6"/>
        <v/>
      </c>
      <c r="AJ24" s="1">
        <f t="shared" si="7"/>
        <v>0</v>
      </c>
    </row>
    <row r="25" spans="1:44">
      <c r="A25" s="2" t="str">
        <f t="shared" si="2"/>
        <v/>
      </c>
      <c r="B25" s="8"/>
      <c r="C25" s="10" t="str">
        <f>IF($B25="","",VLOOKUP($B25,手順1!$J$20:$O$106,2,FALSE))</f>
        <v/>
      </c>
      <c r="D25" s="10" t="str">
        <f>IF($B25="","",VLOOKUP($B25,手順1!$J$20:$O$106,3,FALSE))</f>
        <v/>
      </c>
      <c r="E25" s="10" t="str">
        <f>IF($B25="","",VLOOKUP($B25,手順1!$J$20:$O$106,4,FALSE))</f>
        <v/>
      </c>
      <c r="F25" s="10" t="str">
        <f>IF($B25="","",VLOOKUP($B25,手順1!$J$20:$O$106,5,FALSE))</f>
        <v/>
      </c>
      <c r="G25" s="10" t="str">
        <f>IF($B25="","",VLOOKUP($B25,手順1!$J$20:$O$106,6,FALSE))</f>
        <v/>
      </c>
      <c r="H25" s="11" t="str">
        <f t="shared" si="5"/>
        <v/>
      </c>
      <c r="I25" s="21"/>
      <c r="J25" s="4"/>
      <c r="K25" s="4"/>
      <c r="L25" s="130"/>
      <c r="M25" s="134"/>
      <c r="N25" s="4"/>
      <c r="O25" s="4"/>
      <c r="P25" s="135"/>
      <c r="Q25" s="132"/>
      <c r="R25" s="2"/>
      <c r="V25" s="12"/>
      <c r="AA25" s="1">
        <v>114</v>
      </c>
      <c r="AB25" s="1" t="str">
        <f t="shared" si="3"/>
        <v/>
      </c>
      <c r="AC25" s="1">
        <f t="shared" si="4"/>
        <v>0</v>
      </c>
      <c r="AI25" s="1" t="str">
        <f t="shared" si="6"/>
        <v/>
      </c>
      <c r="AJ25" s="1">
        <f t="shared" si="7"/>
        <v>0</v>
      </c>
    </row>
    <row r="26" spans="1:44">
      <c r="A26" s="2" t="str">
        <f t="shared" si="2"/>
        <v/>
      </c>
      <c r="B26" s="8"/>
      <c r="C26" s="10" t="str">
        <f>IF($B26="","",VLOOKUP($B26,手順1!$J$20:$O$106,2,FALSE))</f>
        <v/>
      </c>
      <c r="D26" s="10" t="str">
        <f>IF($B26="","",VLOOKUP($B26,手順1!$J$20:$O$106,3,FALSE))</f>
        <v/>
      </c>
      <c r="E26" s="10" t="str">
        <f>IF($B26="","",VLOOKUP($B26,手順1!$J$20:$O$106,4,FALSE))</f>
        <v/>
      </c>
      <c r="F26" s="10" t="str">
        <f>IF($B26="","",VLOOKUP($B26,手順1!$J$20:$O$106,5,FALSE))</f>
        <v/>
      </c>
      <c r="G26" s="10" t="str">
        <f>IF($B26="","",VLOOKUP($B26,手順1!$J$20:$O$106,6,FALSE))</f>
        <v/>
      </c>
      <c r="H26" s="11" t="str">
        <f t="shared" si="5"/>
        <v/>
      </c>
      <c r="I26" s="21"/>
      <c r="J26" s="4"/>
      <c r="K26" s="4"/>
      <c r="L26" s="130"/>
      <c r="M26" s="134"/>
      <c r="N26" s="4"/>
      <c r="O26" s="4"/>
      <c r="P26" s="135"/>
      <c r="Q26" s="132"/>
      <c r="R26" s="2"/>
      <c r="V26" s="12"/>
      <c r="AA26" s="1">
        <v>115</v>
      </c>
      <c r="AB26" s="1" t="str">
        <f t="shared" si="3"/>
        <v/>
      </c>
      <c r="AC26" s="1">
        <f t="shared" si="4"/>
        <v>0</v>
      </c>
      <c r="AI26" s="1" t="str">
        <f t="shared" si="6"/>
        <v/>
      </c>
      <c r="AJ26" s="1">
        <f t="shared" si="7"/>
        <v>0</v>
      </c>
    </row>
    <row r="27" spans="1:44">
      <c r="A27" s="2" t="str">
        <f t="shared" si="2"/>
        <v/>
      </c>
      <c r="B27" s="8"/>
      <c r="C27" s="10" t="str">
        <f>IF($B27="","",VLOOKUP($B27,手順1!$J$20:$O$106,2,FALSE))</f>
        <v/>
      </c>
      <c r="D27" s="10" t="str">
        <f>IF($B27="","",VLOOKUP($B27,手順1!$J$20:$O$106,3,FALSE))</f>
        <v/>
      </c>
      <c r="E27" s="10" t="str">
        <f>IF($B27="","",VLOOKUP($B27,手順1!$J$20:$O$106,4,FALSE))</f>
        <v/>
      </c>
      <c r="F27" s="10" t="str">
        <f>IF($B27="","",VLOOKUP($B27,手順1!$J$20:$O$106,5,FALSE))</f>
        <v/>
      </c>
      <c r="G27" s="10" t="str">
        <f>IF($B27="","",VLOOKUP($B27,手順1!$J$20:$O$106,6,FALSE))</f>
        <v/>
      </c>
      <c r="H27" s="11" t="str">
        <f t="shared" si="5"/>
        <v/>
      </c>
      <c r="I27" s="21"/>
      <c r="J27" s="4"/>
      <c r="K27" s="4"/>
      <c r="L27" s="130"/>
      <c r="M27" s="134"/>
      <c r="N27" s="4"/>
      <c r="O27" s="4"/>
      <c r="P27" s="135"/>
      <c r="Q27" s="132"/>
      <c r="R27" s="2"/>
      <c r="V27" s="12"/>
      <c r="AA27" s="1">
        <v>116</v>
      </c>
      <c r="AB27" s="1" t="str">
        <f t="shared" si="3"/>
        <v/>
      </c>
      <c r="AC27" s="1">
        <f t="shared" si="4"/>
        <v>0</v>
      </c>
      <c r="AI27" s="1" t="str">
        <f t="shared" si="6"/>
        <v/>
      </c>
      <c r="AJ27" s="1">
        <f t="shared" si="7"/>
        <v>0</v>
      </c>
    </row>
    <row r="28" spans="1:44">
      <c r="A28" s="2" t="str">
        <f t="shared" si="2"/>
        <v/>
      </c>
      <c r="B28" s="8"/>
      <c r="C28" s="10" t="str">
        <f>IF($B28="","",VLOOKUP($B28,手順1!$J$20:$O$106,2,FALSE))</f>
        <v/>
      </c>
      <c r="D28" s="10" t="str">
        <f>IF($B28="","",VLOOKUP($B28,手順1!$J$20:$O$106,3,FALSE))</f>
        <v/>
      </c>
      <c r="E28" s="10" t="str">
        <f>IF($B28="","",VLOOKUP($B28,手順1!$J$20:$O$106,4,FALSE))</f>
        <v/>
      </c>
      <c r="F28" s="10" t="str">
        <f>IF($B28="","",VLOOKUP($B28,手順1!$J$20:$O$106,5,FALSE))</f>
        <v/>
      </c>
      <c r="G28" s="10" t="str">
        <f>IF($B28="","",VLOOKUP($B28,手順1!$J$20:$O$106,6,FALSE))</f>
        <v/>
      </c>
      <c r="H28" s="11" t="str">
        <f t="shared" si="5"/>
        <v/>
      </c>
      <c r="I28" s="21"/>
      <c r="J28" s="4"/>
      <c r="K28" s="4"/>
      <c r="L28" s="130"/>
      <c r="M28" s="134"/>
      <c r="N28" s="4"/>
      <c r="O28" s="4"/>
      <c r="P28" s="135"/>
      <c r="Q28" s="132"/>
      <c r="R28" s="2"/>
      <c r="V28" s="12"/>
      <c r="AA28" s="1">
        <v>117</v>
      </c>
      <c r="AB28" s="1" t="str">
        <f t="shared" si="3"/>
        <v/>
      </c>
      <c r="AC28" s="1">
        <f t="shared" si="4"/>
        <v>0</v>
      </c>
      <c r="AI28" s="1" t="str">
        <f t="shared" si="6"/>
        <v/>
      </c>
      <c r="AJ28" s="1">
        <f t="shared" si="7"/>
        <v>0</v>
      </c>
    </row>
    <row r="29" spans="1:44">
      <c r="A29" s="2" t="str">
        <f t="shared" si="2"/>
        <v/>
      </c>
      <c r="B29" s="8"/>
      <c r="C29" s="10" t="str">
        <f>IF($B29="","",VLOOKUP($B29,手順1!$J$20:$O$106,2,FALSE))</f>
        <v/>
      </c>
      <c r="D29" s="10" t="str">
        <f>IF($B29="","",VLOOKUP($B29,手順1!$J$20:$O$106,3,FALSE))</f>
        <v/>
      </c>
      <c r="E29" s="10" t="str">
        <f>IF($B29="","",VLOOKUP($B29,手順1!$J$20:$O$106,4,FALSE))</f>
        <v/>
      </c>
      <c r="F29" s="10" t="str">
        <f>IF($B29="","",VLOOKUP($B29,手順1!$J$20:$O$106,5,FALSE))</f>
        <v/>
      </c>
      <c r="G29" s="10" t="str">
        <f>IF($B29="","",VLOOKUP($B29,手順1!$J$20:$O$106,6,FALSE))</f>
        <v/>
      </c>
      <c r="H29" s="11" t="str">
        <f t="shared" si="5"/>
        <v/>
      </c>
      <c r="I29" s="21"/>
      <c r="J29" s="4"/>
      <c r="K29" s="4"/>
      <c r="L29" s="130"/>
      <c r="M29" s="134"/>
      <c r="N29" s="4"/>
      <c r="O29" s="4"/>
      <c r="P29" s="135"/>
      <c r="Q29" s="132"/>
      <c r="R29" s="2"/>
      <c r="V29" s="12"/>
      <c r="AA29" s="1">
        <v>118</v>
      </c>
      <c r="AB29" s="1" t="str">
        <f t="shared" si="3"/>
        <v/>
      </c>
      <c r="AC29" s="1">
        <f t="shared" si="4"/>
        <v>0</v>
      </c>
      <c r="AI29" s="1" t="str">
        <f t="shared" si="6"/>
        <v/>
      </c>
      <c r="AJ29" s="1">
        <f t="shared" si="7"/>
        <v>0</v>
      </c>
    </row>
    <row r="30" spans="1:44">
      <c r="A30" s="2" t="str">
        <f t="shared" si="2"/>
        <v/>
      </c>
      <c r="B30" s="8"/>
      <c r="C30" s="10" t="str">
        <f>IF($B30="","",VLOOKUP($B30,手順1!$J$20:$O$106,2,FALSE))</f>
        <v/>
      </c>
      <c r="D30" s="10" t="str">
        <f>IF($B30="","",VLOOKUP($B30,手順1!$J$20:$O$106,3,FALSE))</f>
        <v/>
      </c>
      <c r="E30" s="10" t="str">
        <f>IF($B30="","",VLOOKUP($B30,手順1!$J$20:$O$106,4,FALSE))</f>
        <v/>
      </c>
      <c r="F30" s="10" t="str">
        <f>IF($B30="","",VLOOKUP($B30,手順1!$J$20:$O$106,5,FALSE))</f>
        <v/>
      </c>
      <c r="G30" s="10" t="str">
        <f>IF($B30="","",VLOOKUP($B30,手順1!$J$20:$O$106,6,FALSE))</f>
        <v/>
      </c>
      <c r="H30" s="11" t="str">
        <f t="shared" si="5"/>
        <v/>
      </c>
      <c r="I30" s="21"/>
      <c r="J30" s="4"/>
      <c r="K30" s="4"/>
      <c r="L30" s="130"/>
      <c r="M30" s="134"/>
      <c r="N30" s="4"/>
      <c r="O30" s="4"/>
      <c r="P30" s="135"/>
      <c r="Q30" s="132"/>
      <c r="R30" s="2"/>
      <c r="V30" s="12"/>
      <c r="AA30" s="1">
        <v>119</v>
      </c>
      <c r="AB30" s="1" t="str">
        <f t="shared" si="3"/>
        <v/>
      </c>
      <c r="AC30" s="1">
        <f t="shared" si="4"/>
        <v>0</v>
      </c>
      <c r="AI30" s="1" t="str">
        <f t="shared" si="6"/>
        <v/>
      </c>
      <c r="AJ30" s="1">
        <f t="shared" si="7"/>
        <v>0</v>
      </c>
    </row>
    <row r="31" spans="1:44">
      <c r="A31" s="2" t="str">
        <f t="shared" si="2"/>
        <v/>
      </c>
      <c r="B31" s="8"/>
      <c r="C31" s="10" t="str">
        <f>IF($B31="","",VLOOKUP($B31,手順1!$J$20:$O$106,2,FALSE))</f>
        <v/>
      </c>
      <c r="D31" s="10" t="str">
        <f>IF($B31="","",VLOOKUP($B31,手順1!$J$20:$O$106,3,FALSE))</f>
        <v/>
      </c>
      <c r="E31" s="10" t="str">
        <f>IF($B31="","",VLOOKUP($B31,手順1!$J$20:$O$106,4,FALSE))</f>
        <v/>
      </c>
      <c r="F31" s="10" t="str">
        <f>IF($B31="","",VLOOKUP($B31,手順1!$J$20:$O$106,5,FALSE))</f>
        <v/>
      </c>
      <c r="G31" s="10" t="str">
        <f>IF($B31="","",VLOOKUP($B31,手順1!$J$20:$O$106,6,FALSE))</f>
        <v/>
      </c>
      <c r="H31" s="11" t="str">
        <f t="shared" si="5"/>
        <v/>
      </c>
      <c r="I31" s="21"/>
      <c r="J31" s="4"/>
      <c r="K31" s="4"/>
      <c r="L31" s="130"/>
      <c r="M31" s="134"/>
      <c r="N31" s="4"/>
      <c r="O31" s="4"/>
      <c r="P31" s="135"/>
      <c r="Q31" s="132"/>
      <c r="R31" s="2"/>
      <c r="V31" s="12"/>
      <c r="AA31" s="1">
        <v>120</v>
      </c>
      <c r="AB31" s="1" t="str">
        <f t="shared" si="3"/>
        <v/>
      </c>
      <c r="AC31" s="1">
        <f t="shared" si="4"/>
        <v>0</v>
      </c>
      <c r="AI31" s="1" t="str">
        <f t="shared" si="6"/>
        <v/>
      </c>
      <c r="AJ31" s="1">
        <f t="shared" si="7"/>
        <v>0</v>
      </c>
    </row>
    <row r="32" spans="1:44">
      <c r="A32" s="2" t="str">
        <f t="shared" si="2"/>
        <v/>
      </c>
      <c r="B32" s="8"/>
      <c r="C32" s="10" t="str">
        <f>IF($B32="","",VLOOKUP($B32,手順1!$J$20:$O$106,2,FALSE))</f>
        <v/>
      </c>
      <c r="D32" s="10" t="str">
        <f>IF($B32="","",VLOOKUP($B32,手順1!$J$20:$O$106,3,FALSE))</f>
        <v/>
      </c>
      <c r="E32" s="10" t="str">
        <f>IF($B32="","",VLOOKUP($B32,手順1!$J$20:$O$106,4,FALSE))</f>
        <v/>
      </c>
      <c r="F32" s="10" t="str">
        <f>IF($B32="","",VLOOKUP($B32,手順1!$J$20:$O$106,5,FALSE))</f>
        <v/>
      </c>
      <c r="G32" s="10" t="str">
        <f>IF($B32="","",VLOOKUP($B32,手順1!$J$20:$O$106,6,FALSE))</f>
        <v/>
      </c>
      <c r="H32" s="11" t="str">
        <f t="shared" si="5"/>
        <v/>
      </c>
      <c r="I32" s="21"/>
      <c r="J32" s="4"/>
      <c r="K32" s="4"/>
      <c r="L32" s="130"/>
      <c r="M32" s="134"/>
      <c r="N32" s="4"/>
      <c r="O32" s="4"/>
      <c r="P32" s="135"/>
      <c r="Q32" s="132"/>
      <c r="R32" s="2"/>
      <c r="V32" s="12"/>
      <c r="AA32" s="1">
        <v>121</v>
      </c>
      <c r="AB32" s="1" t="str">
        <f t="shared" si="3"/>
        <v/>
      </c>
      <c r="AC32" s="1">
        <f t="shared" si="4"/>
        <v>0</v>
      </c>
      <c r="AI32" s="1" t="str">
        <f t="shared" si="6"/>
        <v/>
      </c>
      <c r="AJ32" s="1">
        <f t="shared" si="7"/>
        <v>0</v>
      </c>
    </row>
    <row r="33" spans="1:36">
      <c r="A33" s="2" t="str">
        <f t="shared" si="2"/>
        <v/>
      </c>
      <c r="B33" s="8"/>
      <c r="C33" s="10" t="str">
        <f>IF($B33="","",VLOOKUP($B33,手順1!$J$20:$O$106,2,FALSE))</f>
        <v/>
      </c>
      <c r="D33" s="10" t="str">
        <f>IF($B33="","",VLOOKUP($B33,手順1!$J$20:$O$106,3,FALSE))</f>
        <v/>
      </c>
      <c r="E33" s="10" t="str">
        <f>IF($B33="","",VLOOKUP($B33,手順1!$J$20:$O$106,4,FALSE))</f>
        <v/>
      </c>
      <c r="F33" s="10" t="str">
        <f>IF($B33="","",VLOOKUP($B33,手順1!$J$20:$O$106,5,FALSE))</f>
        <v/>
      </c>
      <c r="G33" s="10" t="str">
        <f>IF($B33="","",VLOOKUP($B33,手順1!$J$20:$O$106,6,FALSE))</f>
        <v/>
      </c>
      <c r="H33" s="11" t="str">
        <f t="shared" si="5"/>
        <v/>
      </c>
      <c r="I33" s="21"/>
      <c r="J33" s="4"/>
      <c r="K33" s="4"/>
      <c r="L33" s="130"/>
      <c r="M33" s="134"/>
      <c r="N33" s="4"/>
      <c r="O33" s="4"/>
      <c r="P33" s="135"/>
      <c r="Q33" s="132"/>
      <c r="R33" s="2"/>
      <c r="V33" s="12"/>
      <c r="AA33" s="1">
        <v>122</v>
      </c>
      <c r="AB33" s="1" t="str">
        <f t="shared" si="3"/>
        <v/>
      </c>
      <c r="AC33" s="1">
        <f t="shared" si="4"/>
        <v>0</v>
      </c>
      <c r="AI33" s="1" t="str">
        <f t="shared" si="6"/>
        <v/>
      </c>
      <c r="AJ33" s="1">
        <f t="shared" si="7"/>
        <v>0</v>
      </c>
    </row>
    <row r="34" spans="1:36">
      <c r="A34" s="2" t="str">
        <f t="shared" si="2"/>
        <v/>
      </c>
      <c r="B34" s="8"/>
      <c r="C34" s="10" t="str">
        <f>IF($B34="","",VLOOKUP($B34,手順1!$J$20:$O$106,2,FALSE))</f>
        <v/>
      </c>
      <c r="D34" s="10" t="str">
        <f>IF($B34="","",VLOOKUP($B34,手順1!$J$20:$O$106,3,FALSE))</f>
        <v/>
      </c>
      <c r="E34" s="10" t="str">
        <f>IF($B34="","",VLOOKUP($B34,手順1!$J$20:$O$106,4,FALSE))</f>
        <v/>
      </c>
      <c r="F34" s="10" t="str">
        <f>IF($B34="","",VLOOKUP($B34,手順1!$J$20:$O$106,5,FALSE))</f>
        <v/>
      </c>
      <c r="G34" s="10" t="str">
        <f>IF($B34="","",VLOOKUP($B34,手順1!$J$20:$O$106,6,FALSE))</f>
        <v/>
      </c>
      <c r="H34" s="11" t="str">
        <f t="shared" si="5"/>
        <v/>
      </c>
      <c r="I34" s="21"/>
      <c r="J34" s="4"/>
      <c r="K34" s="4"/>
      <c r="L34" s="130"/>
      <c r="M34" s="134"/>
      <c r="N34" s="4"/>
      <c r="O34" s="4"/>
      <c r="P34" s="135"/>
      <c r="Q34" s="132"/>
      <c r="R34" s="2"/>
      <c r="V34" s="12"/>
      <c r="AA34" s="1">
        <v>123</v>
      </c>
      <c r="AB34" s="1" t="str">
        <f t="shared" si="3"/>
        <v/>
      </c>
      <c r="AC34" s="1">
        <f t="shared" si="4"/>
        <v>0</v>
      </c>
      <c r="AI34" s="1" t="str">
        <f t="shared" si="6"/>
        <v/>
      </c>
      <c r="AJ34" s="1">
        <f t="shared" si="7"/>
        <v>0</v>
      </c>
    </row>
    <row r="35" spans="1:36">
      <c r="A35" s="2" t="str">
        <f t="shared" si="2"/>
        <v/>
      </c>
      <c r="B35" s="8"/>
      <c r="C35" s="10" t="str">
        <f>IF($B35="","",VLOOKUP($B35,手順1!$J$20:$O$106,2,FALSE))</f>
        <v/>
      </c>
      <c r="D35" s="10" t="str">
        <f>IF($B35="","",VLOOKUP($B35,手順1!$J$20:$O$106,3,FALSE))</f>
        <v/>
      </c>
      <c r="E35" s="10" t="str">
        <f>IF($B35="","",VLOOKUP($B35,手順1!$J$20:$O$106,4,FALSE))</f>
        <v/>
      </c>
      <c r="F35" s="10" t="str">
        <f>IF($B35="","",VLOOKUP($B35,手順1!$J$20:$O$106,5,FALSE))</f>
        <v/>
      </c>
      <c r="G35" s="10" t="str">
        <f>IF($B35="","",VLOOKUP($B35,手順1!$J$20:$O$106,6,FALSE))</f>
        <v/>
      </c>
      <c r="H35" s="11" t="str">
        <f t="shared" si="5"/>
        <v/>
      </c>
      <c r="I35" s="21"/>
      <c r="J35" s="4"/>
      <c r="K35" s="4"/>
      <c r="L35" s="130"/>
      <c r="M35" s="134"/>
      <c r="N35" s="4"/>
      <c r="O35" s="4"/>
      <c r="P35" s="135"/>
      <c r="Q35" s="132"/>
      <c r="R35" s="2"/>
      <c r="V35" s="12"/>
      <c r="AA35" s="1">
        <v>124</v>
      </c>
      <c r="AB35" s="1" t="str">
        <f t="shared" si="3"/>
        <v/>
      </c>
      <c r="AC35" s="1">
        <f t="shared" si="4"/>
        <v>0</v>
      </c>
      <c r="AI35" s="1" t="str">
        <f t="shared" si="6"/>
        <v/>
      </c>
      <c r="AJ35" s="1">
        <f t="shared" si="7"/>
        <v>0</v>
      </c>
    </row>
    <row r="36" spans="1:36">
      <c r="A36" s="2" t="str">
        <f t="shared" si="2"/>
        <v/>
      </c>
      <c r="B36" s="8"/>
      <c r="C36" s="10" t="str">
        <f>IF($B36="","",VLOOKUP($B36,手順1!$J$20:$O$106,2,FALSE))</f>
        <v/>
      </c>
      <c r="D36" s="10" t="str">
        <f>IF($B36="","",VLOOKUP($B36,手順1!$J$20:$O$106,3,FALSE))</f>
        <v/>
      </c>
      <c r="E36" s="10" t="str">
        <f>IF($B36="","",VLOOKUP($B36,手順1!$J$20:$O$106,4,FALSE))</f>
        <v/>
      </c>
      <c r="F36" s="10" t="str">
        <f>IF($B36="","",VLOOKUP($B36,手順1!$J$20:$O$106,5,FALSE))</f>
        <v/>
      </c>
      <c r="G36" s="10" t="str">
        <f>IF($B36="","",VLOOKUP($B36,手順1!$J$20:$O$106,6,FALSE))</f>
        <v/>
      </c>
      <c r="H36" s="11" t="str">
        <f t="shared" si="5"/>
        <v/>
      </c>
      <c r="I36" s="21"/>
      <c r="J36" s="4"/>
      <c r="K36" s="4"/>
      <c r="L36" s="130"/>
      <c r="M36" s="134"/>
      <c r="N36" s="4"/>
      <c r="O36" s="4"/>
      <c r="P36" s="135"/>
      <c r="Q36" s="132"/>
      <c r="R36" s="2"/>
      <c r="V36" s="12"/>
      <c r="AA36" s="1">
        <v>125</v>
      </c>
      <c r="AB36" s="1" t="str">
        <f t="shared" si="3"/>
        <v/>
      </c>
      <c r="AC36" s="1">
        <f t="shared" si="4"/>
        <v>0</v>
      </c>
      <c r="AI36" s="1" t="str">
        <f t="shared" si="6"/>
        <v/>
      </c>
      <c r="AJ36" s="1">
        <f t="shared" si="7"/>
        <v>0</v>
      </c>
    </row>
    <row r="37" spans="1:36">
      <c r="A37" s="2" t="str">
        <f t="shared" si="2"/>
        <v/>
      </c>
      <c r="B37" s="8"/>
      <c r="C37" s="10" t="str">
        <f>IF($B37="","",VLOOKUP($B37,手順1!$J$20:$O$106,2,FALSE))</f>
        <v/>
      </c>
      <c r="D37" s="10" t="str">
        <f>IF($B37="","",VLOOKUP($B37,手順1!$J$20:$O$106,3,FALSE))</f>
        <v/>
      </c>
      <c r="E37" s="10" t="str">
        <f>IF($B37="","",VLOOKUP($B37,手順1!$J$20:$O$106,4,FALSE))</f>
        <v/>
      </c>
      <c r="F37" s="10" t="str">
        <f>IF($B37="","",VLOOKUP($B37,手順1!$J$20:$O$106,5,FALSE))</f>
        <v/>
      </c>
      <c r="G37" s="10" t="str">
        <f>IF($B37="","",VLOOKUP($B37,手順1!$J$20:$O$106,6,FALSE))</f>
        <v/>
      </c>
      <c r="H37" s="11" t="str">
        <f t="shared" si="5"/>
        <v/>
      </c>
      <c r="I37" s="21"/>
      <c r="J37" s="4"/>
      <c r="K37" s="4"/>
      <c r="L37" s="130"/>
      <c r="M37" s="134"/>
      <c r="N37" s="4"/>
      <c r="O37" s="4"/>
      <c r="P37" s="135"/>
      <c r="Q37" s="132"/>
      <c r="R37" s="2"/>
      <c r="V37" s="12"/>
      <c r="AA37" s="1">
        <v>126</v>
      </c>
      <c r="AB37" s="1" t="str">
        <f t="shared" si="3"/>
        <v/>
      </c>
      <c r="AC37" s="1">
        <f t="shared" si="4"/>
        <v>0</v>
      </c>
      <c r="AI37" s="1" t="str">
        <f t="shared" si="6"/>
        <v/>
      </c>
      <c r="AJ37" s="1">
        <f t="shared" si="7"/>
        <v>0</v>
      </c>
    </row>
    <row r="38" spans="1:36">
      <c r="A38" s="2" t="str">
        <f t="shared" si="2"/>
        <v/>
      </c>
      <c r="B38" s="8"/>
      <c r="C38" s="10" t="str">
        <f>IF($B38="","",VLOOKUP($B38,手順1!$J$20:$O$106,2,FALSE))</f>
        <v/>
      </c>
      <c r="D38" s="10" t="str">
        <f>IF($B38="","",VLOOKUP($B38,手順1!$J$20:$O$106,3,FALSE))</f>
        <v/>
      </c>
      <c r="E38" s="10" t="str">
        <f>IF($B38="","",VLOOKUP($B38,手順1!$J$20:$O$106,4,FALSE))</f>
        <v/>
      </c>
      <c r="F38" s="10" t="str">
        <f>IF($B38="","",VLOOKUP($B38,手順1!$J$20:$O$106,5,FALSE))</f>
        <v/>
      </c>
      <c r="G38" s="10" t="str">
        <f>IF($B38="","",VLOOKUP($B38,手順1!$J$20:$O$106,6,FALSE))</f>
        <v/>
      </c>
      <c r="H38" s="11" t="str">
        <f t="shared" si="5"/>
        <v/>
      </c>
      <c r="I38" s="21"/>
      <c r="J38" s="4"/>
      <c r="K38" s="4"/>
      <c r="L38" s="130"/>
      <c r="M38" s="134"/>
      <c r="N38" s="4"/>
      <c r="O38" s="4"/>
      <c r="P38" s="135"/>
      <c r="Q38" s="132"/>
      <c r="R38" s="2"/>
      <c r="V38" s="12"/>
      <c r="AA38" s="1">
        <v>127</v>
      </c>
      <c r="AB38" s="1" t="str">
        <f t="shared" si="3"/>
        <v/>
      </c>
      <c r="AC38" s="1">
        <f t="shared" si="4"/>
        <v>0</v>
      </c>
      <c r="AI38" s="1" t="str">
        <f t="shared" si="6"/>
        <v/>
      </c>
      <c r="AJ38" s="1">
        <f t="shared" si="7"/>
        <v>0</v>
      </c>
    </row>
    <row r="39" spans="1:36">
      <c r="A39" s="2" t="str">
        <f t="shared" si="2"/>
        <v/>
      </c>
      <c r="B39" s="8"/>
      <c r="C39" s="10" t="str">
        <f>IF($B39="","",VLOOKUP($B39,手順1!$J$20:$O$106,2,FALSE))</f>
        <v/>
      </c>
      <c r="D39" s="10" t="str">
        <f>IF($B39="","",VLOOKUP($B39,手順1!$J$20:$O$106,3,FALSE))</f>
        <v/>
      </c>
      <c r="E39" s="10" t="str">
        <f>IF($B39="","",VLOOKUP($B39,手順1!$J$20:$O$106,4,FALSE))</f>
        <v/>
      </c>
      <c r="F39" s="10" t="str">
        <f>IF($B39="","",VLOOKUP($B39,手順1!$J$20:$O$106,5,FALSE))</f>
        <v/>
      </c>
      <c r="G39" s="10" t="str">
        <f>IF($B39="","",VLOOKUP($B39,手順1!$J$20:$O$106,6,FALSE))</f>
        <v/>
      </c>
      <c r="H39" s="11" t="str">
        <f t="shared" si="5"/>
        <v/>
      </c>
      <c r="I39" s="21"/>
      <c r="J39" s="4"/>
      <c r="K39" s="4"/>
      <c r="L39" s="130"/>
      <c r="M39" s="134"/>
      <c r="N39" s="4"/>
      <c r="O39" s="4"/>
      <c r="P39" s="135"/>
      <c r="Q39" s="132"/>
      <c r="R39" s="2"/>
      <c r="V39" s="12"/>
      <c r="AA39" s="1">
        <v>128</v>
      </c>
      <c r="AB39" s="1" t="str">
        <f t="shared" si="3"/>
        <v/>
      </c>
      <c r="AC39" s="1">
        <f t="shared" si="4"/>
        <v>0</v>
      </c>
      <c r="AI39" s="1" t="str">
        <f t="shared" si="6"/>
        <v/>
      </c>
      <c r="AJ39" s="1">
        <f t="shared" si="7"/>
        <v>0</v>
      </c>
    </row>
    <row r="40" spans="1:36">
      <c r="A40" s="2" t="str">
        <f t="shared" si="2"/>
        <v/>
      </c>
      <c r="B40" s="8"/>
      <c r="C40" s="10" t="str">
        <f>IF($B40="","",VLOOKUP($B40,手順1!$J$20:$O$106,2,FALSE))</f>
        <v/>
      </c>
      <c r="D40" s="10" t="str">
        <f>IF($B40="","",VLOOKUP($B40,手順1!$J$20:$O$106,3,FALSE))</f>
        <v/>
      </c>
      <c r="E40" s="10" t="str">
        <f>IF($B40="","",VLOOKUP($B40,手順1!$J$20:$O$106,4,FALSE))</f>
        <v/>
      </c>
      <c r="F40" s="10" t="str">
        <f>IF($B40="","",VLOOKUP($B40,手順1!$J$20:$O$106,5,FALSE))</f>
        <v/>
      </c>
      <c r="G40" s="10" t="str">
        <f>IF($B40="","",VLOOKUP($B40,手順1!$J$20:$O$106,6,FALSE))</f>
        <v/>
      </c>
      <c r="H40" s="11" t="str">
        <f t="shared" si="5"/>
        <v/>
      </c>
      <c r="I40" s="21"/>
      <c r="J40" s="4"/>
      <c r="K40" s="4"/>
      <c r="L40" s="130"/>
      <c r="M40" s="134"/>
      <c r="N40" s="4"/>
      <c r="O40" s="4"/>
      <c r="P40" s="135"/>
      <c r="Q40" s="132"/>
      <c r="R40" s="2"/>
      <c r="V40" s="12"/>
      <c r="AA40" s="1">
        <v>129</v>
      </c>
      <c r="AB40" s="1" t="str">
        <f t="shared" si="3"/>
        <v/>
      </c>
      <c r="AC40" s="1">
        <f t="shared" si="4"/>
        <v>0</v>
      </c>
      <c r="AI40" s="1" t="str">
        <f t="shared" si="6"/>
        <v/>
      </c>
      <c r="AJ40" s="1">
        <f t="shared" si="7"/>
        <v>0</v>
      </c>
    </row>
    <row r="41" spans="1:36">
      <c r="A41" s="2" t="str">
        <f t="shared" si="2"/>
        <v/>
      </c>
      <c r="B41" s="8"/>
      <c r="C41" s="10" t="str">
        <f>IF($B41="","",VLOOKUP($B41,手順1!$J$20:$O$106,2,FALSE))</f>
        <v/>
      </c>
      <c r="D41" s="10" t="str">
        <f>IF($B41="","",VLOOKUP($B41,手順1!$J$20:$O$106,3,FALSE))</f>
        <v/>
      </c>
      <c r="E41" s="10" t="str">
        <f>IF($B41="","",VLOOKUP($B41,手順1!$J$20:$O$106,4,FALSE))</f>
        <v/>
      </c>
      <c r="F41" s="10" t="str">
        <f>IF($B41="","",VLOOKUP($B41,手順1!$J$20:$O$106,5,FALSE))</f>
        <v/>
      </c>
      <c r="G41" s="10" t="str">
        <f>IF($B41="","",VLOOKUP($B41,手順1!$J$20:$O$106,6,FALSE))</f>
        <v/>
      </c>
      <c r="H41" s="11" t="str">
        <f t="shared" si="5"/>
        <v/>
      </c>
      <c r="I41" s="21"/>
      <c r="J41" s="4"/>
      <c r="K41" s="4"/>
      <c r="L41" s="130"/>
      <c r="M41" s="134"/>
      <c r="N41" s="4"/>
      <c r="O41" s="4"/>
      <c r="P41" s="135"/>
      <c r="Q41" s="132"/>
      <c r="R41" s="2"/>
      <c r="V41" s="12"/>
      <c r="AA41" s="1">
        <v>130</v>
      </c>
      <c r="AB41" s="1" t="str">
        <f t="shared" si="3"/>
        <v/>
      </c>
      <c r="AC41" s="1">
        <f t="shared" si="4"/>
        <v>0</v>
      </c>
      <c r="AI41" s="1" t="str">
        <f t="shared" si="6"/>
        <v/>
      </c>
      <c r="AJ41" s="1">
        <f t="shared" si="7"/>
        <v>0</v>
      </c>
    </row>
    <row r="42" spans="1:36">
      <c r="A42" s="2" t="str">
        <f t="shared" si="2"/>
        <v/>
      </c>
      <c r="B42" s="8"/>
      <c r="C42" s="10" t="str">
        <f>IF($B42="","",VLOOKUP($B42,手順1!$J$20:$O$106,2,FALSE))</f>
        <v/>
      </c>
      <c r="D42" s="10" t="str">
        <f>IF($B42="","",VLOOKUP($B42,手順1!$J$20:$O$106,3,FALSE))</f>
        <v/>
      </c>
      <c r="E42" s="10" t="str">
        <f>IF($B42="","",VLOOKUP($B42,手順1!$J$20:$O$106,4,FALSE))</f>
        <v/>
      </c>
      <c r="F42" s="10" t="str">
        <f>IF($B42="","",VLOOKUP($B42,手順1!$J$20:$O$106,5,FALSE))</f>
        <v/>
      </c>
      <c r="G42" s="10" t="str">
        <f>IF($B42="","",VLOOKUP($B42,手順1!$J$20:$O$106,6,FALSE))</f>
        <v/>
      </c>
      <c r="H42" s="11" t="str">
        <f t="shared" si="5"/>
        <v/>
      </c>
      <c r="I42" s="21"/>
      <c r="J42" s="4"/>
      <c r="K42" s="4"/>
      <c r="L42" s="130"/>
      <c r="M42" s="134"/>
      <c r="N42" s="4"/>
      <c r="O42" s="4"/>
      <c r="P42" s="135"/>
      <c r="Q42" s="132"/>
      <c r="R42" s="2"/>
      <c r="V42" s="12"/>
      <c r="AA42" s="1">
        <v>131</v>
      </c>
      <c r="AB42" s="1" t="str">
        <f t="shared" si="3"/>
        <v/>
      </c>
      <c r="AC42" s="1">
        <f t="shared" si="4"/>
        <v>0</v>
      </c>
      <c r="AI42" s="1" t="str">
        <f t="shared" si="6"/>
        <v/>
      </c>
      <c r="AJ42" s="1">
        <f t="shared" si="7"/>
        <v>0</v>
      </c>
    </row>
    <row r="43" spans="1:36">
      <c r="A43" s="2" t="str">
        <f t="shared" si="2"/>
        <v/>
      </c>
      <c r="B43" s="8"/>
      <c r="C43" s="10" t="str">
        <f>IF($B43="","",VLOOKUP($B43,手順1!$J$20:$O$106,2,FALSE))</f>
        <v/>
      </c>
      <c r="D43" s="10" t="str">
        <f>IF($B43="","",VLOOKUP($B43,手順1!$J$20:$O$106,3,FALSE))</f>
        <v/>
      </c>
      <c r="E43" s="10" t="str">
        <f>IF($B43="","",VLOOKUP($B43,手順1!$J$20:$O$106,4,FALSE))</f>
        <v/>
      </c>
      <c r="F43" s="10" t="str">
        <f>IF($B43="","",VLOOKUP($B43,手順1!$J$20:$O$106,5,FALSE))</f>
        <v/>
      </c>
      <c r="G43" s="10" t="str">
        <f>IF($B43="","",VLOOKUP($B43,手順1!$J$20:$O$106,6,FALSE))</f>
        <v/>
      </c>
      <c r="H43" s="11" t="str">
        <f t="shared" si="5"/>
        <v/>
      </c>
      <c r="I43" s="21"/>
      <c r="J43" s="4"/>
      <c r="K43" s="4"/>
      <c r="L43" s="130"/>
      <c r="M43" s="134"/>
      <c r="N43" s="4"/>
      <c r="O43" s="4"/>
      <c r="P43" s="135"/>
      <c r="Q43" s="132"/>
      <c r="R43" s="2"/>
      <c r="V43" s="12"/>
      <c r="AA43" s="1">
        <v>132</v>
      </c>
      <c r="AB43" s="1" t="str">
        <f t="shared" si="3"/>
        <v/>
      </c>
      <c r="AC43" s="1">
        <f t="shared" si="4"/>
        <v>0</v>
      </c>
      <c r="AI43" s="1" t="str">
        <f t="shared" si="6"/>
        <v/>
      </c>
      <c r="AJ43" s="1">
        <f t="shared" si="7"/>
        <v>0</v>
      </c>
    </row>
    <row r="44" spans="1:36">
      <c r="A44" s="2" t="str">
        <f t="shared" ref="A44:A75" si="12">IF(B44="","",AA44)</f>
        <v/>
      </c>
      <c r="B44" s="8"/>
      <c r="C44" s="10" t="str">
        <f>IF($B44="","",VLOOKUP($B44,手順1!$J$20:$O$106,2,FALSE))</f>
        <v/>
      </c>
      <c r="D44" s="10" t="str">
        <f>IF($B44="","",VLOOKUP($B44,手順1!$J$20:$O$106,3,FALSE))</f>
        <v/>
      </c>
      <c r="E44" s="10" t="str">
        <f>IF($B44="","",VLOOKUP($B44,手順1!$J$20:$O$106,4,FALSE))</f>
        <v/>
      </c>
      <c r="F44" s="10" t="str">
        <f>IF($B44="","",VLOOKUP($B44,手順1!$J$20:$O$106,5,FALSE))</f>
        <v/>
      </c>
      <c r="G44" s="10" t="str">
        <f>IF($B44="","",VLOOKUP($B44,手順1!$J$20:$O$106,6,FALSE))</f>
        <v/>
      </c>
      <c r="H44" s="11" t="str">
        <f t="shared" si="5"/>
        <v/>
      </c>
      <c r="I44" s="21"/>
      <c r="J44" s="4"/>
      <c r="K44" s="4"/>
      <c r="L44" s="130"/>
      <c r="M44" s="134"/>
      <c r="N44" s="4"/>
      <c r="O44" s="4"/>
      <c r="P44" s="135"/>
      <c r="Q44" s="132"/>
      <c r="R44" s="2"/>
      <c r="V44" s="12"/>
      <c r="AA44" s="1">
        <v>133</v>
      </c>
      <c r="AB44" s="1" t="str">
        <f t="shared" ref="AB44:AB75" si="13">IF(B44="","",AA44)</f>
        <v/>
      </c>
      <c r="AC44" s="1">
        <f t="shared" ref="AC44:AC75" si="14">COUNTIF(B$12:B$107,B44)</f>
        <v>0</v>
      </c>
      <c r="AI44" s="1" t="str">
        <f t="shared" si="6"/>
        <v/>
      </c>
      <c r="AJ44" s="1">
        <f t="shared" si="7"/>
        <v>0</v>
      </c>
    </row>
    <row r="45" spans="1:36">
      <c r="A45" s="2" t="str">
        <f t="shared" si="12"/>
        <v/>
      </c>
      <c r="B45" s="8"/>
      <c r="C45" s="10" t="str">
        <f>IF($B45="","",VLOOKUP($B45,手順1!$J$20:$O$106,2,FALSE))</f>
        <v/>
      </c>
      <c r="D45" s="10" t="str">
        <f>IF($B45="","",VLOOKUP($B45,手順1!$J$20:$O$106,3,FALSE))</f>
        <v/>
      </c>
      <c r="E45" s="10" t="str">
        <f>IF($B45="","",VLOOKUP($B45,手順1!$J$20:$O$106,4,FALSE))</f>
        <v/>
      </c>
      <c r="F45" s="10" t="str">
        <f>IF($B45="","",VLOOKUP($B45,手順1!$J$20:$O$106,5,FALSE))</f>
        <v/>
      </c>
      <c r="G45" s="10" t="str">
        <f>IF($B45="","",VLOOKUP($B45,手順1!$J$20:$O$106,6,FALSE))</f>
        <v/>
      </c>
      <c r="H45" s="11" t="str">
        <f t="shared" si="5"/>
        <v/>
      </c>
      <c r="I45" s="21"/>
      <c r="J45" s="4"/>
      <c r="K45" s="4"/>
      <c r="L45" s="130"/>
      <c r="M45" s="134"/>
      <c r="N45" s="4"/>
      <c r="O45" s="4"/>
      <c r="P45" s="135"/>
      <c r="Q45" s="132"/>
      <c r="R45" s="2"/>
      <c r="V45" s="12"/>
      <c r="AA45" s="1">
        <v>134</v>
      </c>
      <c r="AB45" s="1" t="str">
        <f t="shared" si="13"/>
        <v/>
      </c>
      <c r="AC45" s="1">
        <f t="shared" si="14"/>
        <v>0</v>
      </c>
      <c r="AI45" s="1" t="str">
        <f t="shared" si="6"/>
        <v/>
      </c>
      <c r="AJ45" s="1">
        <f t="shared" si="7"/>
        <v>0</v>
      </c>
    </row>
    <row r="46" spans="1:36">
      <c r="A46" s="2" t="str">
        <f t="shared" si="12"/>
        <v/>
      </c>
      <c r="B46" s="8"/>
      <c r="C46" s="10" t="str">
        <f>IF($B46="","",VLOOKUP($B46,手順1!$J$20:$O$106,2,FALSE))</f>
        <v/>
      </c>
      <c r="D46" s="10" t="str">
        <f>IF($B46="","",VLOOKUP($B46,手順1!$J$20:$O$106,3,FALSE))</f>
        <v/>
      </c>
      <c r="E46" s="10" t="str">
        <f>IF($B46="","",VLOOKUP($B46,手順1!$J$20:$O$106,4,FALSE))</f>
        <v/>
      </c>
      <c r="F46" s="10" t="str">
        <f>IF($B46="","",VLOOKUP($B46,手順1!$J$20:$O$106,5,FALSE))</f>
        <v/>
      </c>
      <c r="G46" s="10" t="str">
        <f>IF($B46="","",VLOOKUP($B46,手順1!$J$20:$O$106,6,FALSE))</f>
        <v/>
      </c>
      <c r="H46" s="11" t="str">
        <f t="shared" si="5"/>
        <v/>
      </c>
      <c r="I46" s="21"/>
      <c r="J46" s="4"/>
      <c r="K46" s="4"/>
      <c r="L46" s="130"/>
      <c r="M46" s="134"/>
      <c r="N46" s="4"/>
      <c r="O46" s="4"/>
      <c r="P46" s="135"/>
      <c r="Q46" s="132"/>
      <c r="R46" s="2"/>
      <c r="V46" s="12"/>
      <c r="AA46" s="1">
        <v>135</v>
      </c>
      <c r="AB46" s="1" t="str">
        <f t="shared" si="13"/>
        <v/>
      </c>
      <c r="AC46" s="1">
        <f t="shared" si="14"/>
        <v>0</v>
      </c>
      <c r="AI46" s="1" t="str">
        <f t="shared" si="6"/>
        <v/>
      </c>
      <c r="AJ46" s="1">
        <f t="shared" si="7"/>
        <v>0</v>
      </c>
    </row>
    <row r="47" spans="1:36">
      <c r="A47" s="2" t="str">
        <f t="shared" si="12"/>
        <v/>
      </c>
      <c r="B47" s="8"/>
      <c r="C47" s="10" t="str">
        <f>IF($B47="","",VLOOKUP($B47,手順1!$J$20:$O$106,2,FALSE))</f>
        <v/>
      </c>
      <c r="D47" s="10" t="str">
        <f>IF($B47="","",VLOOKUP($B47,手順1!$J$20:$O$106,3,FALSE))</f>
        <v/>
      </c>
      <c r="E47" s="10" t="str">
        <f>IF($B47="","",VLOOKUP($B47,手順1!$J$20:$O$106,4,FALSE))</f>
        <v/>
      </c>
      <c r="F47" s="10" t="str">
        <f>IF($B47="","",VLOOKUP($B47,手順1!$J$20:$O$106,5,FALSE))</f>
        <v/>
      </c>
      <c r="G47" s="10" t="str">
        <f>IF($B47="","",VLOOKUP($B47,手順1!$J$20:$O$106,6,FALSE))</f>
        <v/>
      </c>
      <c r="H47" s="11" t="str">
        <f t="shared" si="5"/>
        <v/>
      </c>
      <c r="I47" s="21"/>
      <c r="J47" s="4"/>
      <c r="K47" s="4"/>
      <c r="L47" s="130"/>
      <c r="M47" s="134"/>
      <c r="N47" s="4"/>
      <c r="O47" s="4"/>
      <c r="P47" s="135"/>
      <c r="Q47" s="132"/>
      <c r="R47" s="2"/>
      <c r="V47" s="12"/>
      <c r="AA47" s="1">
        <v>136</v>
      </c>
      <c r="AB47" s="1" t="str">
        <f t="shared" si="13"/>
        <v/>
      </c>
      <c r="AC47" s="1">
        <f t="shared" si="14"/>
        <v>0</v>
      </c>
      <c r="AI47" s="1" t="str">
        <f t="shared" si="6"/>
        <v/>
      </c>
      <c r="AJ47" s="1">
        <f t="shared" si="7"/>
        <v>0</v>
      </c>
    </row>
    <row r="48" spans="1:36">
      <c r="A48" s="2" t="str">
        <f t="shared" si="12"/>
        <v/>
      </c>
      <c r="B48" s="8"/>
      <c r="C48" s="10" t="str">
        <f>IF($B48="","",VLOOKUP($B48,手順1!$J$20:$O$106,2,FALSE))</f>
        <v/>
      </c>
      <c r="D48" s="10" t="str">
        <f>IF($B48="","",VLOOKUP($B48,手順1!$J$20:$O$106,3,FALSE))</f>
        <v/>
      </c>
      <c r="E48" s="10" t="str">
        <f>IF($B48="","",VLOOKUP($B48,手順1!$J$20:$O$106,4,FALSE))</f>
        <v/>
      </c>
      <c r="F48" s="10" t="str">
        <f>IF($B48="","",VLOOKUP($B48,手順1!$J$20:$O$106,5,FALSE))</f>
        <v/>
      </c>
      <c r="G48" s="10" t="str">
        <f>IF($B48="","",VLOOKUP($B48,手順1!$J$20:$O$106,6,FALSE))</f>
        <v/>
      </c>
      <c r="H48" s="11" t="str">
        <f t="shared" si="5"/>
        <v/>
      </c>
      <c r="I48" s="21"/>
      <c r="J48" s="4"/>
      <c r="K48" s="4"/>
      <c r="L48" s="130"/>
      <c r="M48" s="134"/>
      <c r="N48" s="4"/>
      <c r="O48" s="4"/>
      <c r="P48" s="135"/>
      <c r="Q48" s="132"/>
      <c r="R48" s="2"/>
      <c r="V48" s="12"/>
      <c r="AA48" s="1">
        <v>137</v>
      </c>
      <c r="AB48" s="1" t="str">
        <f t="shared" si="13"/>
        <v/>
      </c>
      <c r="AC48" s="1">
        <f t="shared" si="14"/>
        <v>0</v>
      </c>
      <c r="AI48" s="1" t="str">
        <f t="shared" si="6"/>
        <v/>
      </c>
      <c r="AJ48" s="1">
        <f t="shared" si="7"/>
        <v>0</v>
      </c>
    </row>
    <row r="49" spans="1:36">
      <c r="A49" s="2" t="str">
        <f t="shared" si="12"/>
        <v/>
      </c>
      <c r="B49" s="8"/>
      <c r="C49" s="10" t="str">
        <f>IF($B49="","",VLOOKUP($B49,手順1!$J$20:$O$106,2,FALSE))</f>
        <v/>
      </c>
      <c r="D49" s="10" t="str">
        <f>IF($B49="","",VLOOKUP($B49,手順1!$J$20:$O$106,3,FALSE))</f>
        <v/>
      </c>
      <c r="E49" s="10" t="str">
        <f>IF($B49="","",VLOOKUP($B49,手順1!$J$20:$O$106,4,FALSE))</f>
        <v/>
      </c>
      <c r="F49" s="10" t="str">
        <f>IF($B49="","",VLOOKUP($B49,手順1!$J$20:$O$106,5,FALSE))</f>
        <v/>
      </c>
      <c r="G49" s="10" t="str">
        <f>IF($B49="","",VLOOKUP($B49,手順1!$J$20:$O$106,6,FALSE))</f>
        <v/>
      </c>
      <c r="H49" s="11" t="str">
        <f t="shared" si="5"/>
        <v/>
      </c>
      <c r="I49" s="21"/>
      <c r="J49" s="4"/>
      <c r="K49" s="4"/>
      <c r="L49" s="130"/>
      <c r="M49" s="134"/>
      <c r="N49" s="4"/>
      <c r="O49" s="4"/>
      <c r="P49" s="135"/>
      <c r="Q49" s="132"/>
      <c r="R49" s="2"/>
      <c r="V49" s="12"/>
      <c r="AA49" s="1">
        <v>138</v>
      </c>
      <c r="AB49" s="1" t="str">
        <f t="shared" si="13"/>
        <v/>
      </c>
      <c r="AC49" s="1">
        <f t="shared" si="14"/>
        <v>0</v>
      </c>
      <c r="AI49" s="1" t="str">
        <f t="shared" si="6"/>
        <v/>
      </c>
      <c r="AJ49" s="1">
        <f t="shared" si="7"/>
        <v>0</v>
      </c>
    </row>
    <row r="50" spans="1:36">
      <c r="A50" s="2" t="str">
        <f t="shared" si="12"/>
        <v/>
      </c>
      <c r="B50" s="8"/>
      <c r="C50" s="10" t="str">
        <f>IF($B50="","",VLOOKUP($B50,手順1!$J$20:$O$106,2,FALSE))</f>
        <v/>
      </c>
      <c r="D50" s="10" t="str">
        <f>IF($B50="","",VLOOKUP($B50,手順1!$J$20:$O$106,3,FALSE))</f>
        <v/>
      </c>
      <c r="E50" s="10" t="str">
        <f>IF($B50="","",VLOOKUP($B50,手順1!$J$20:$O$106,4,FALSE))</f>
        <v/>
      </c>
      <c r="F50" s="10" t="str">
        <f>IF($B50="","",VLOOKUP($B50,手順1!$J$20:$O$106,5,FALSE))</f>
        <v/>
      </c>
      <c r="G50" s="10" t="str">
        <f>IF($B50="","",VLOOKUP($B50,手順1!$J$20:$O$106,6,FALSE))</f>
        <v/>
      </c>
      <c r="H50" s="11" t="str">
        <f t="shared" si="5"/>
        <v/>
      </c>
      <c r="I50" s="21"/>
      <c r="J50" s="4"/>
      <c r="K50" s="4"/>
      <c r="L50" s="130"/>
      <c r="M50" s="134"/>
      <c r="N50" s="4"/>
      <c r="O50" s="4"/>
      <c r="P50" s="135"/>
      <c r="Q50" s="132"/>
      <c r="R50" s="2"/>
      <c r="V50" s="12"/>
      <c r="AA50" s="1">
        <v>139</v>
      </c>
      <c r="AB50" s="1" t="str">
        <f t="shared" si="13"/>
        <v/>
      </c>
      <c r="AC50" s="1">
        <f t="shared" si="14"/>
        <v>0</v>
      </c>
      <c r="AI50" s="1" t="str">
        <f t="shared" si="6"/>
        <v/>
      </c>
      <c r="AJ50" s="1">
        <f t="shared" si="7"/>
        <v>0</v>
      </c>
    </row>
    <row r="51" spans="1:36">
      <c r="A51" s="2" t="str">
        <f t="shared" si="12"/>
        <v/>
      </c>
      <c r="B51" s="8"/>
      <c r="C51" s="10" t="str">
        <f>IF($B51="","",VLOOKUP($B51,手順1!$J$20:$O$106,2,FALSE))</f>
        <v/>
      </c>
      <c r="D51" s="10" t="str">
        <f>IF($B51="","",VLOOKUP($B51,手順1!$J$20:$O$106,3,FALSE))</f>
        <v/>
      </c>
      <c r="E51" s="10" t="str">
        <f>IF($B51="","",VLOOKUP($B51,手順1!$J$20:$O$106,4,FALSE))</f>
        <v/>
      </c>
      <c r="F51" s="10" t="str">
        <f>IF($B51="","",VLOOKUP($B51,手順1!$J$20:$O$106,5,FALSE))</f>
        <v/>
      </c>
      <c r="G51" s="10" t="str">
        <f>IF($B51="","",VLOOKUP($B51,手順1!$J$20:$O$106,6,FALSE))</f>
        <v/>
      </c>
      <c r="H51" s="11" t="str">
        <f t="shared" si="5"/>
        <v/>
      </c>
      <c r="I51" s="21"/>
      <c r="J51" s="4"/>
      <c r="K51" s="4"/>
      <c r="L51" s="130"/>
      <c r="M51" s="134"/>
      <c r="N51" s="4"/>
      <c r="O51" s="4"/>
      <c r="P51" s="135"/>
      <c r="Q51" s="132"/>
      <c r="R51" s="2"/>
      <c r="V51" s="12"/>
      <c r="AA51" s="1">
        <v>140</v>
      </c>
      <c r="AB51" s="1" t="str">
        <f t="shared" si="13"/>
        <v/>
      </c>
      <c r="AC51" s="1">
        <f t="shared" si="14"/>
        <v>0</v>
      </c>
      <c r="AI51" s="1" t="str">
        <f t="shared" ref="AI51:AI77" si="15">IF(AK51="","",COUNTIF(M$12:M$107,AK51))</f>
        <v/>
      </c>
    </row>
    <row r="52" spans="1:36">
      <c r="A52" s="2" t="str">
        <f t="shared" si="12"/>
        <v/>
      </c>
      <c r="B52" s="8"/>
      <c r="C52" s="10" t="str">
        <f>IF($B52="","",VLOOKUP($B52,手順1!$J$20:$O$106,2,FALSE))</f>
        <v/>
      </c>
      <c r="D52" s="10" t="str">
        <f>IF($B52="","",VLOOKUP($B52,手順1!$J$20:$O$106,3,FALSE))</f>
        <v/>
      </c>
      <c r="E52" s="10" t="str">
        <f>IF($B52="","",VLOOKUP($B52,手順1!$J$20:$O$106,4,FALSE))</f>
        <v/>
      </c>
      <c r="F52" s="10" t="str">
        <f>IF($B52="","",VLOOKUP($B52,手順1!$J$20:$O$106,5,FALSE))</f>
        <v/>
      </c>
      <c r="G52" s="10" t="str">
        <f>IF($B52="","",VLOOKUP($B52,手順1!$J$20:$O$106,6,FALSE))</f>
        <v/>
      </c>
      <c r="H52" s="11" t="str">
        <f t="shared" si="5"/>
        <v/>
      </c>
      <c r="I52" s="21"/>
      <c r="J52" s="4"/>
      <c r="K52" s="4"/>
      <c r="L52" s="130"/>
      <c r="M52" s="134"/>
      <c r="N52" s="4"/>
      <c r="O52" s="4"/>
      <c r="P52" s="135"/>
      <c r="Q52" s="132"/>
      <c r="R52" s="2"/>
      <c r="V52" s="12"/>
      <c r="AA52" s="1">
        <v>141</v>
      </c>
      <c r="AB52" s="1" t="str">
        <f t="shared" si="13"/>
        <v/>
      </c>
      <c r="AC52" s="1">
        <f t="shared" si="14"/>
        <v>0</v>
      </c>
      <c r="AI52" s="1" t="str">
        <f t="shared" si="15"/>
        <v/>
      </c>
    </row>
    <row r="53" spans="1:36">
      <c r="A53" s="2" t="str">
        <f t="shared" si="12"/>
        <v/>
      </c>
      <c r="B53" s="8"/>
      <c r="C53" s="10" t="str">
        <f>IF($B53="","",VLOOKUP($B53,手順1!$J$20:$O$106,2,FALSE))</f>
        <v/>
      </c>
      <c r="D53" s="10" t="str">
        <f>IF($B53="","",VLOOKUP($B53,手順1!$J$20:$O$106,3,FALSE))</f>
        <v/>
      </c>
      <c r="E53" s="10" t="str">
        <f>IF($B53="","",VLOOKUP($B53,手順1!$J$20:$O$106,4,FALSE))</f>
        <v/>
      </c>
      <c r="F53" s="10" t="str">
        <f>IF($B53="","",VLOOKUP($B53,手順1!$J$20:$O$106,5,FALSE))</f>
        <v/>
      </c>
      <c r="G53" s="10" t="str">
        <f>IF($B53="","",VLOOKUP($B53,手順1!$J$20:$O$106,6,FALSE))</f>
        <v/>
      </c>
      <c r="H53" s="11" t="str">
        <f t="shared" si="5"/>
        <v/>
      </c>
      <c r="I53" s="21"/>
      <c r="J53" s="4"/>
      <c r="K53" s="4"/>
      <c r="L53" s="130"/>
      <c r="M53" s="134"/>
      <c r="N53" s="4"/>
      <c r="O53" s="4"/>
      <c r="P53" s="135"/>
      <c r="Q53" s="132"/>
      <c r="R53" s="2"/>
      <c r="V53" s="12"/>
      <c r="AA53" s="1">
        <v>142</v>
      </c>
      <c r="AB53" s="1" t="str">
        <f t="shared" si="13"/>
        <v/>
      </c>
      <c r="AC53" s="1">
        <f t="shared" si="14"/>
        <v>0</v>
      </c>
      <c r="AI53" s="1" t="str">
        <f t="shared" si="15"/>
        <v/>
      </c>
    </row>
    <row r="54" spans="1:36">
      <c r="A54" s="2" t="str">
        <f t="shared" si="12"/>
        <v/>
      </c>
      <c r="B54" s="8"/>
      <c r="C54" s="10" t="str">
        <f>IF($B54="","",VLOOKUP($B54,手順1!$J$20:$O$106,2,FALSE))</f>
        <v/>
      </c>
      <c r="D54" s="10" t="str">
        <f>IF($B54="","",VLOOKUP($B54,手順1!$J$20:$O$106,3,FALSE))</f>
        <v/>
      </c>
      <c r="E54" s="10" t="str">
        <f>IF($B54="","",VLOOKUP($B54,手順1!$J$20:$O$106,4,FALSE))</f>
        <v/>
      </c>
      <c r="F54" s="10" t="str">
        <f>IF($B54="","",VLOOKUP($B54,手順1!$J$20:$O$106,5,FALSE))</f>
        <v/>
      </c>
      <c r="G54" s="10" t="str">
        <f>IF($B54="","",VLOOKUP($B54,手順1!$J$20:$O$106,6,FALSE))</f>
        <v/>
      </c>
      <c r="H54" s="11" t="str">
        <f t="shared" si="5"/>
        <v/>
      </c>
      <c r="I54" s="21"/>
      <c r="J54" s="4"/>
      <c r="K54" s="4"/>
      <c r="L54" s="130"/>
      <c r="M54" s="134"/>
      <c r="N54" s="4"/>
      <c r="O54" s="4"/>
      <c r="P54" s="135"/>
      <c r="Q54" s="132"/>
      <c r="R54" s="2"/>
      <c r="V54" s="12"/>
      <c r="AA54" s="1">
        <v>143</v>
      </c>
      <c r="AB54" s="1" t="str">
        <f t="shared" si="13"/>
        <v/>
      </c>
      <c r="AC54" s="1">
        <f t="shared" si="14"/>
        <v>0</v>
      </c>
      <c r="AI54" s="1" t="str">
        <f t="shared" si="15"/>
        <v/>
      </c>
    </row>
    <row r="55" spans="1:36">
      <c r="A55" s="2" t="str">
        <f t="shared" si="12"/>
        <v/>
      </c>
      <c r="B55" s="8"/>
      <c r="C55" s="10" t="str">
        <f>IF($B55="","",VLOOKUP($B55,手順1!$J$20:$O$106,2,FALSE))</f>
        <v/>
      </c>
      <c r="D55" s="10" t="str">
        <f>IF($B55="","",VLOOKUP($B55,手順1!$J$20:$O$106,3,FALSE))</f>
        <v/>
      </c>
      <c r="E55" s="10" t="str">
        <f>IF($B55="","",VLOOKUP($B55,手順1!$J$20:$O$106,4,FALSE))</f>
        <v/>
      </c>
      <c r="F55" s="10" t="str">
        <f>IF($B55="","",VLOOKUP($B55,手順1!$J$20:$O$106,5,FALSE))</f>
        <v/>
      </c>
      <c r="G55" s="10" t="str">
        <f>IF($B55="","",VLOOKUP($B55,手順1!$J$20:$O$106,6,FALSE))</f>
        <v/>
      </c>
      <c r="H55" s="11" t="str">
        <f t="shared" si="5"/>
        <v/>
      </c>
      <c r="I55" s="21"/>
      <c r="J55" s="4"/>
      <c r="K55" s="4"/>
      <c r="L55" s="130"/>
      <c r="M55" s="134"/>
      <c r="N55" s="4"/>
      <c r="O55" s="4"/>
      <c r="P55" s="135"/>
      <c r="Q55" s="132"/>
      <c r="R55" s="2"/>
      <c r="V55" s="12"/>
      <c r="AA55" s="1">
        <v>144</v>
      </c>
      <c r="AB55" s="1" t="str">
        <f t="shared" si="13"/>
        <v/>
      </c>
      <c r="AC55" s="1">
        <f t="shared" si="14"/>
        <v>0</v>
      </c>
      <c r="AI55" s="1" t="str">
        <f t="shared" si="15"/>
        <v/>
      </c>
    </row>
    <row r="56" spans="1:36">
      <c r="A56" s="2" t="str">
        <f t="shared" si="12"/>
        <v/>
      </c>
      <c r="B56" s="8"/>
      <c r="C56" s="10" t="str">
        <f>IF($B56="","",VLOOKUP($B56,手順1!$J$20:$O$106,2,FALSE))</f>
        <v/>
      </c>
      <c r="D56" s="10" t="str">
        <f>IF($B56="","",VLOOKUP($B56,手順1!$J$20:$O$106,3,FALSE))</f>
        <v/>
      </c>
      <c r="E56" s="10" t="str">
        <f>IF($B56="","",VLOOKUP($B56,手順1!$J$20:$O$106,4,FALSE))</f>
        <v/>
      </c>
      <c r="F56" s="10" t="str">
        <f>IF($B56="","",VLOOKUP($B56,手順1!$J$20:$O$106,5,FALSE))</f>
        <v/>
      </c>
      <c r="G56" s="10" t="str">
        <f>IF($B56="","",VLOOKUP($B56,手順1!$J$20:$O$106,6,FALSE))</f>
        <v/>
      </c>
      <c r="H56" s="11" t="str">
        <f t="shared" si="5"/>
        <v/>
      </c>
      <c r="I56" s="21"/>
      <c r="J56" s="4"/>
      <c r="K56" s="4"/>
      <c r="L56" s="130"/>
      <c r="M56" s="134"/>
      <c r="N56" s="4"/>
      <c r="O56" s="4"/>
      <c r="P56" s="135"/>
      <c r="Q56" s="132"/>
      <c r="R56" s="2"/>
      <c r="V56" s="12"/>
      <c r="AA56" s="1">
        <v>145</v>
      </c>
      <c r="AB56" s="1" t="str">
        <f t="shared" si="13"/>
        <v/>
      </c>
      <c r="AC56" s="1">
        <f t="shared" si="14"/>
        <v>0</v>
      </c>
      <c r="AI56" s="1" t="str">
        <f t="shared" si="15"/>
        <v/>
      </c>
    </row>
    <row r="57" spans="1:36">
      <c r="A57" s="2" t="str">
        <f t="shared" si="12"/>
        <v/>
      </c>
      <c r="B57" s="8"/>
      <c r="C57" s="10" t="str">
        <f>IF($B57="","",VLOOKUP($B57,手順1!$J$20:$O$106,2,FALSE))</f>
        <v/>
      </c>
      <c r="D57" s="10" t="str">
        <f>IF($B57="","",VLOOKUP($B57,手順1!$J$20:$O$106,3,FALSE))</f>
        <v/>
      </c>
      <c r="E57" s="10" t="str">
        <f>IF($B57="","",VLOOKUP($B57,手順1!$J$20:$O$106,4,FALSE))</f>
        <v/>
      </c>
      <c r="F57" s="10" t="str">
        <f>IF($B57="","",VLOOKUP($B57,手順1!$J$20:$O$106,5,FALSE))</f>
        <v/>
      </c>
      <c r="G57" s="10" t="str">
        <f>IF($B57="","",VLOOKUP($B57,手順1!$J$20:$O$106,6,FALSE))</f>
        <v/>
      </c>
      <c r="H57" s="11" t="str">
        <f t="shared" si="5"/>
        <v/>
      </c>
      <c r="I57" s="21"/>
      <c r="J57" s="4"/>
      <c r="K57" s="4"/>
      <c r="L57" s="130"/>
      <c r="M57" s="134"/>
      <c r="N57" s="4"/>
      <c r="O57" s="4"/>
      <c r="P57" s="135"/>
      <c r="Q57" s="132"/>
      <c r="R57" s="2"/>
      <c r="V57" s="12"/>
      <c r="AA57" s="1">
        <v>146</v>
      </c>
      <c r="AB57" s="1" t="str">
        <f t="shared" si="13"/>
        <v/>
      </c>
      <c r="AC57" s="1">
        <f t="shared" si="14"/>
        <v>0</v>
      </c>
      <c r="AI57" s="1" t="str">
        <f t="shared" si="15"/>
        <v/>
      </c>
    </row>
    <row r="58" spans="1:36">
      <c r="A58" s="2" t="str">
        <f t="shared" si="12"/>
        <v/>
      </c>
      <c r="B58" s="8"/>
      <c r="C58" s="10" t="str">
        <f>IF($B58="","",VLOOKUP($B58,手順1!$J$20:$O$106,2,FALSE))</f>
        <v/>
      </c>
      <c r="D58" s="10" t="str">
        <f>IF($B58="","",VLOOKUP($B58,手順1!$J$20:$O$106,3,FALSE))</f>
        <v/>
      </c>
      <c r="E58" s="10" t="str">
        <f>IF($B58="","",VLOOKUP($B58,手順1!$J$20:$O$106,4,FALSE))</f>
        <v/>
      </c>
      <c r="F58" s="10" t="str">
        <f>IF($B58="","",VLOOKUP($B58,手順1!$J$20:$O$106,5,FALSE))</f>
        <v/>
      </c>
      <c r="G58" s="10" t="str">
        <f>IF($B58="","",VLOOKUP($B58,手順1!$J$20:$O$106,6,FALSE))</f>
        <v/>
      </c>
      <c r="H58" s="11" t="str">
        <f t="shared" si="5"/>
        <v/>
      </c>
      <c r="I58" s="21"/>
      <c r="J58" s="4"/>
      <c r="K58" s="4"/>
      <c r="L58" s="130"/>
      <c r="M58" s="134"/>
      <c r="N58" s="4"/>
      <c r="O58" s="4"/>
      <c r="P58" s="135"/>
      <c r="Q58" s="132"/>
      <c r="R58" s="2"/>
      <c r="V58" s="12"/>
      <c r="AA58" s="1">
        <v>147</v>
      </c>
      <c r="AB58" s="1" t="str">
        <f t="shared" si="13"/>
        <v/>
      </c>
      <c r="AC58" s="1">
        <f t="shared" si="14"/>
        <v>0</v>
      </c>
      <c r="AI58" s="1" t="str">
        <f t="shared" si="15"/>
        <v/>
      </c>
    </row>
    <row r="59" spans="1:36">
      <c r="A59" s="2" t="str">
        <f t="shared" si="12"/>
        <v/>
      </c>
      <c r="B59" s="8"/>
      <c r="C59" s="10" t="str">
        <f>IF($B59="","",VLOOKUP($B59,手順1!$J$20:$O$106,2,FALSE))</f>
        <v/>
      </c>
      <c r="D59" s="10" t="str">
        <f>IF($B59="","",VLOOKUP($B59,手順1!$J$20:$O$106,3,FALSE))</f>
        <v/>
      </c>
      <c r="E59" s="10" t="str">
        <f>IF($B59="","",VLOOKUP($B59,手順1!$J$20:$O$106,4,FALSE))</f>
        <v/>
      </c>
      <c r="F59" s="10" t="str">
        <f>IF($B59="","",VLOOKUP($B59,手順1!$J$20:$O$106,5,FALSE))</f>
        <v/>
      </c>
      <c r="G59" s="10" t="str">
        <f>IF($B59="","",VLOOKUP($B59,手順1!$J$20:$O$106,6,FALSE))</f>
        <v/>
      </c>
      <c r="H59" s="11" t="str">
        <f t="shared" si="5"/>
        <v/>
      </c>
      <c r="I59" s="21"/>
      <c r="J59" s="4"/>
      <c r="K59" s="4"/>
      <c r="L59" s="130"/>
      <c r="M59" s="134"/>
      <c r="N59" s="4"/>
      <c r="O59" s="4"/>
      <c r="P59" s="135"/>
      <c r="Q59" s="132"/>
      <c r="R59" s="2"/>
      <c r="V59" s="12"/>
      <c r="AA59" s="1">
        <v>148</v>
      </c>
      <c r="AB59" s="1" t="str">
        <f t="shared" si="13"/>
        <v/>
      </c>
      <c r="AC59" s="1">
        <f t="shared" si="14"/>
        <v>0</v>
      </c>
      <c r="AI59" s="1" t="str">
        <f t="shared" si="15"/>
        <v/>
      </c>
    </row>
    <row r="60" spans="1:36">
      <c r="A60" s="2" t="str">
        <f t="shared" si="12"/>
        <v/>
      </c>
      <c r="B60" s="8"/>
      <c r="C60" s="10" t="str">
        <f>IF($B60="","",VLOOKUP($B60,手順1!$J$20:$O$106,2,FALSE))</f>
        <v/>
      </c>
      <c r="D60" s="10" t="str">
        <f>IF($B60="","",VLOOKUP($B60,手順1!$J$20:$O$106,3,FALSE))</f>
        <v/>
      </c>
      <c r="E60" s="10" t="str">
        <f>IF($B60="","",VLOOKUP($B60,手順1!$J$20:$O$106,4,FALSE))</f>
        <v/>
      </c>
      <c r="F60" s="10" t="str">
        <f>IF($B60="","",VLOOKUP($B60,手順1!$J$20:$O$106,5,FALSE))</f>
        <v/>
      </c>
      <c r="G60" s="10" t="str">
        <f>IF($B60="","",VLOOKUP($B60,手順1!$J$20:$O$106,6,FALSE))</f>
        <v/>
      </c>
      <c r="H60" s="11" t="str">
        <f t="shared" si="5"/>
        <v/>
      </c>
      <c r="I60" s="21"/>
      <c r="J60" s="4"/>
      <c r="K60" s="4"/>
      <c r="L60" s="130"/>
      <c r="M60" s="134"/>
      <c r="N60" s="4"/>
      <c r="O60" s="4"/>
      <c r="P60" s="135"/>
      <c r="Q60" s="132"/>
      <c r="R60" s="2"/>
      <c r="V60" s="12"/>
      <c r="AA60" s="1">
        <v>149</v>
      </c>
      <c r="AB60" s="1" t="str">
        <f t="shared" si="13"/>
        <v/>
      </c>
      <c r="AC60" s="1">
        <f t="shared" si="14"/>
        <v>0</v>
      </c>
      <c r="AI60" s="1" t="str">
        <f t="shared" si="15"/>
        <v/>
      </c>
    </row>
    <row r="61" spans="1:36">
      <c r="A61" s="2" t="str">
        <f t="shared" si="12"/>
        <v/>
      </c>
      <c r="B61" s="8"/>
      <c r="C61" s="10" t="str">
        <f>IF($B61="","",VLOOKUP($B61,手順1!$J$20:$O$106,2,FALSE))</f>
        <v/>
      </c>
      <c r="D61" s="10" t="str">
        <f>IF($B61="","",VLOOKUP($B61,手順1!$J$20:$O$106,3,FALSE))</f>
        <v/>
      </c>
      <c r="E61" s="10" t="str">
        <f>IF($B61="","",VLOOKUP($B61,手順1!$J$20:$O$106,4,FALSE))</f>
        <v/>
      </c>
      <c r="F61" s="10" t="str">
        <f>IF($B61="","",VLOOKUP($B61,手順1!$J$20:$O$106,5,FALSE))</f>
        <v/>
      </c>
      <c r="G61" s="10" t="str">
        <f>IF($B61="","",VLOOKUP($B61,手順1!$J$20:$O$106,6,FALSE))</f>
        <v/>
      </c>
      <c r="H61" s="11" t="str">
        <f t="shared" si="5"/>
        <v/>
      </c>
      <c r="I61" s="21"/>
      <c r="J61" s="4"/>
      <c r="K61" s="4"/>
      <c r="L61" s="130"/>
      <c r="M61" s="134"/>
      <c r="N61" s="4"/>
      <c r="O61" s="4"/>
      <c r="P61" s="135"/>
      <c r="Q61" s="132"/>
      <c r="R61" s="2"/>
      <c r="V61" s="12"/>
      <c r="AA61" s="1">
        <v>150</v>
      </c>
      <c r="AB61" s="1" t="str">
        <f t="shared" si="13"/>
        <v/>
      </c>
      <c r="AC61" s="1">
        <f t="shared" si="14"/>
        <v>0</v>
      </c>
      <c r="AI61" s="1" t="str">
        <f t="shared" si="15"/>
        <v/>
      </c>
    </row>
    <row r="62" spans="1:36">
      <c r="A62" s="2" t="str">
        <f t="shared" si="12"/>
        <v/>
      </c>
      <c r="B62" s="8"/>
      <c r="C62" s="10" t="str">
        <f>IF($B62="","",VLOOKUP($B62,手順1!$J$20:$O$106,2,FALSE))</f>
        <v/>
      </c>
      <c r="D62" s="10" t="str">
        <f>IF($B62="","",VLOOKUP($B62,手順1!$J$20:$O$106,3,FALSE))</f>
        <v/>
      </c>
      <c r="E62" s="10" t="str">
        <f>IF($B62="","",VLOOKUP($B62,手順1!$J$20:$O$106,4,FALSE))</f>
        <v/>
      </c>
      <c r="F62" s="10" t="str">
        <f>IF($B62="","",VLOOKUP($B62,手順1!$J$20:$O$106,5,FALSE))</f>
        <v/>
      </c>
      <c r="G62" s="10" t="str">
        <f>IF($B62="","",VLOOKUP($B62,手順1!$J$20:$O$106,6,FALSE))</f>
        <v/>
      </c>
      <c r="H62" s="11" t="str">
        <f t="shared" si="5"/>
        <v/>
      </c>
      <c r="I62" s="21"/>
      <c r="J62" s="4"/>
      <c r="K62" s="4"/>
      <c r="L62" s="130"/>
      <c r="M62" s="134"/>
      <c r="N62" s="4"/>
      <c r="O62" s="4"/>
      <c r="P62" s="135"/>
      <c r="Q62" s="132"/>
      <c r="R62" s="2"/>
      <c r="V62" s="12"/>
      <c r="AA62" s="1">
        <v>151</v>
      </c>
      <c r="AB62" s="1" t="str">
        <f t="shared" si="13"/>
        <v/>
      </c>
      <c r="AC62" s="1">
        <f t="shared" si="14"/>
        <v>0</v>
      </c>
      <c r="AI62" s="1" t="str">
        <f t="shared" si="15"/>
        <v/>
      </c>
    </row>
    <row r="63" spans="1:36">
      <c r="A63" s="2" t="str">
        <f t="shared" si="12"/>
        <v/>
      </c>
      <c r="B63" s="8"/>
      <c r="C63" s="10" t="str">
        <f>IF($B63="","",VLOOKUP($B63,手順1!$J$20:$O$106,2,FALSE))</f>
        <v/>
      </c>
      <c r="D63" s="10" t="str">
        <f>IF($B63="","",VLOOKUP($B63,手順1!$J$20:$O$106,3,FALSE))</f>
        <v/>
      </c>
      <c r="E63" s="10" t="str">
        <f>IF($B63="","",VLOOKUP($B63,手順1!$J$20:$O$106,4,FALSE))</f>
        <v/>
      </c>
      <c r="F63" s="10" t="str">
        <f>IF($B63="","",VLOOKUP($B63,手順1!$J$20:$O$106,5,FALSE))</f>
        <v/>
      </c>
      <c r="G63" s="10" t="str">
        <f>IF($B63="","",VLOOKUP($B63,手順1!$J$20:$O$106,6,FALSE))</f>
        <v/>
      </c>
      <c r="H63" s="11" t="str">
        <f t="shared" si="5"/>
        <v/>
      </c>
      <c r="I63" s="21"/>
      <c r="J63" s="4"/>
      <c r="K63" s="4"/>
      <c r="L63" s="130"/>
      <c r="M63" s="134"/>
      <c r="N63" s="4"/>
      <c r="O63" s="4"/>
      <c r="P63" s="135"/>
      <c r="Q63" s="132"/>
      <c r="R63" s="2"/>
      <c r="V63" s="12"/>
      <c r="AA63" s="1">
        <v>152</v>
      </c>
      <c r="AB63" s="1" t="str">
        <f t="shared" si="13"/>
        <v/>
      </c>
      <c r="AC63" s="1">
        <f t="shared" si="14"/>
        <v>0</v>
      </c>
      <c r="AI63" s="1" t="str">
        <f t="shared" si="15"/>
        <v/>
      </c>
    </row>
    <row r="64" spans="1:36">
      <c r="A64" s="2" t="str">
        <f t="shared" si="12"/>
        <v/>
      </c>
      <c r="B64" s="8"/>
      <c r="C64" s="10" t="str">
        <f>IF($B64="","",VLOOKUP($B64,手順1!$J$20:$O$106,2,FALSE))</f>
        <v/>
      </c>
      <c r="D64" s="10" t="str">
        <f>IF($B64="","",VLOOKUP($B64,手順1!$J$20:$O$106,3,FALSE))</f>
        <v/>
      </c>
      <c r="E64" s="10" t="str">
        <f>IF($B64="","",VLOOKUP($B64,手順1!$J$20:$O$106,4,FALSE))</f>
        <v/>
      </c>
      <c r="F64" s="10" t="str">
        <f>IF($B64="","",VLOOKUP($B64,手順1!$J$20:$O$106,5,FALSE))</f>
        <v/>
      </c>
      <c r="G64" s="10" t="str">
        <f>IF($B64="","",VLOOKUP($B64,手順1!$J$20:$O$106,6,FALSE))</f>
        <v/>
      </c>
      <c r="H64" s="11" t="str">
        <f t="shared" si="5"/>
        <v/>
      </c>
      <c r="I64" s="21"/>
      <c r="J64" s="4"/>
      <c r="K64" s="4"/>
      <c r="L64" s="130"/>
      <c r="M64" s="134"/>
      <c r="N64" s="4"/>
      <c r="O64" s="4"/>
      <c r="P64" s="135"/>
      <c r="Q64" s="132"/>
      <c r="R64" s="2"/>
      <c r="V64" s="12"/>
      <c r="AA64" s="1">
        <v>153</v>
      </c>
      <c r="AB64" s="1" t="str">
        <f t="shared" si="13"/>
        <v/>
      </c>
      <c r="AC64" s="1">
        <f t="shared" si="14"/>
        <v>0</v>
      </c>
      <c r="AI64" s="1" t="str">
        <f t="shared" si="15"/>
        <v/>
      </c>
    </row>
    <row r="65" spans="1:35">
      <c r="A65" s="2" t="str">
        <f t="shared" si="12"/>
        <v/>
      </c>
      <c r="B65" s="8"/>
      <c r="C65" s="10" t="str">
        <f>IF($B65="","",VLOOKUP($B65,手順1!$J$20:$O$106,2,FALSE))</f>
        <v/>
      </c>
      <c r="D65" s="10" t="str">
        <f>IF($B65="","",VLOOKUP($B65,手順1!$J$20:$O$106,3,FALSE))</f>
        <v/>
      </c>
      <c r="E65" s="10" t="str">
        <f>IF($B65="","",VLOOKUP($B65,手順1!$J$20:$O$106,4,FALSE))</f>
        <v/>
      </c>
      <c r="F65" s="10" t="str">
        <f>IF($B65="","",VLOOKUP($B65,手順1!$J$20:$O$106,5,FALSE))</f>
        <v/>
      </c>
      <c r="G65" s="10" t="str">
        <f>IF($B65="","",VLOOKUP($B65,手順1!$J$20:$O$106,6,FALSE))</f>
        <v/>
      </c>
      <c r="H65" s="11" t="str">
        <f t="shared" si="5"/>
        <v/>
      </c>
      <c r="I65" s="21"/>
      <c r="J65" s="4"/>
      <c r="K65" s="4"/>
      <c r="L65" s="130"/>
      <c r="M65" s="134"/>
      <c r="N65" s="4"/>
      <c r="O65" s="4"/>
      <c r="P65" s="135"/>
      <c r="Q65" s="132"/>
      <c r="R65" s="2"/>
      <c r="V65" s="12"/>
      <c r="AA65" s="1">
        <v>154</v>
      </c>
      <c r="AB65" s="1" t="str">
        <f t="shared" si="13"/>
        <v/>
      </c>
      <c r="AC65" s="1">
        <f t="shared" si="14"/>
        <v>0</v>
      </c>
      <c r="AI65" s="1" t="str">
        <f t="shared" si="15"/>
        <v/>
      </c>
    </row>
    <row r="66" spans="1:35">
      <c r="A66" s="2" t="str">
        <f t="shared" si="12"/>
        <v/>
      </c>
      <c r="B66" s="8"/>
      <c r="C66" s="10" t="str">
        <f>IF($B66="","",VLOOKUP($B66,手順1!$J$20:$O$106,2,FALSE))</f>
        <v/>
      </c>
      <c r="D66" s="10" t="str">
        <f>IF($B66="","",VLOOKUP($B66,手順1!$J$20:$O$106,3,FALSE))</f>
        <v/>
      </c>
      <c r="E66" s="10" t="str">
        <f>IF($B66="","",VLOOKUP($B66,手順1!$J$20:$O$106,4,FALSE))</f>
        <v/>
      </c>
      <c r="F66" s="10" t="str">
        <f>IF($B66="","",VLOOKUP($B66,手順1!$J$20:$O$106,5,FALSE))</f>
        <v/>
      </c>
      <c r="G66" s="10" t="str">
        <f>IF($B66="","",VLOOKUP($B66,手順1!$J$20:$O$106,6,FALSE))</f>
        <v/>
      </c>
      <c r="H66" s="11" t="str">
        <f t="shared" si="5"/>
        <v/>
      </c>
      <c r="I66" s="21"/>
      <c r="J66" s="4"/>
      <c r="K66" s="4"/>
      <c r="L66" s="130"/>
      <c r="M66" s="134"/>
      <c r="N66" s="4"/>
      <c r="O66" s="4"/>
      <c r="P66" s="135"/>
      <c r="Q66" s="132"/>
      <c r="R66" s="2"/>
      <c r="V66" s="12"/>
      <c r="AA66" s="1">
        <v>155</v>
      </c>
      <c r="AB66" s="1" t="str">
        <f t="shared" si="13"/>
        <v/>
      </c>
      <c r="AC66" s="1">
        <f t="shared" si="14"/>
        <v>0</v>
      </c>
      <c r="AI66" s="1" t="str">
        <f t="shared" si="15"/>
        <v/>
      </c>
    </row>
    <row r="67" spans="1:35">
      <c r="A67" s="2" t="str">
        <f t="shared" si="12"/>
        <v/>
      </c>
      <c r="B67" s="8"/>
      <c r="C67" s="10" t="str">
        <f>IF($B67="","",VLOOKUP($B67,手順1!$J$20:$O$106,2,FALSE))</f>
        <v/>
      </c>
      <c r="D67" s="10" t="str">
        <f>IF($B67="","",VLOOKUP($B67,手順1!$J$20:$O$106,3,FALSE))</f>
        <v/>
      </c>
      <c r="E67" s="10" t="str">
        <f>IF($B67="","",VLOOKUP($B67,手順1!$J$20:$O$106,4,FALSE))</f>
        <v/>
      </c>
      <c r="F67" s="10" t="str">
        <f>IF($B67="","",VLOOKUP($B67,手順1!$J$20:$O$106,5,FALSE))</f>
        <v/>
      </c>
      <c r="G67" s="10" t="str">
        <f>IF($B67="","",VLOOKUP($B67,手順1!$J$20:$O$106,6,FALSE))</f>
        <v/>
      </c>
      <c r="H67" s="11" t="str">
        <f t="shared" si="5"/>
        <v/>
      </c>
      <c r="I67" s="21"/>
      <c r="J67" s="4"/>
      <c r="K67" s="4"/>
      <c r="L67" s="130"/>
      <c r="M67" s="134"/>
      <c r="N67" s="4"/>
      <c r="O67" s="4"/>
      <c r="P67" s="135"/>
      <c r="Q67" s="132"/>
      <c r="R67" s="2"/>
      <c r="V67" s="12"/>
      <c r="AA67" s="1">
        <v>156</v>
      </c>
      <c r="AB67" s="1" t="str">
        <f t="shared" si="13"/>
        <v/>
      </c>
      <c r="AC67" s="1">
        <f t="shared" si="14"/>
        <v>0</v>
      </c>
      <c r="AI67" s="1" t="str">
        <f t="shared" si="15"/>
        <v/>
      </c>
    </row>
    <row r="68" spans="1:35">
      <c r="A68" s="2" t="str">
        <f t="shared" si="12"/>
        <v/>
      </c>
      <c r="B68" s="8"/>
      <c r="C68" s="10" t="str">
        <f>IF($B68="","",VLOOKUP($B68,手順1!$J$20:$O$106,2,FALSE))</f>
        <v/>
      </c>
      <c r="D68" s="10" t="str">
        <f>IF($B68="","",VLOOKUP($B68,手順1!$J$20:$O$106,3,FALSE))</f>
        <v/>
      </c>
      <c r="E68" s="10" t="str">
        <f>IF($B68="","",VLOOKUP($B68,手順1!$J$20:$O$106,4,FALSE))</f>
        <v/>
      </c>
      <c r="F68" s="10" t="str">
        <f>IF($B68="","",VLOOKUP($B68,手順1!$J$20:$O$106,5,FALSE))</f>
        <v/>
      </c>
      <c r="G68" s="10" t="str">
        <f>IF($B68="","",VLOOKUP($B68,手順1!$J$20:$O$106,6,FALSE))</f>
        <v/>
      </c>
      <c r="H68" s="11" t="str">
        <f t="shared" si="5"/>
        <v/>
      </c>
      <c r="I68" s="21"/>
      <c r="J68" s="4"/>
      <c r="K68" s="4"/>
      <c r="L68" s="130"/>
      <c r="M68" s="134"/>
      <c r="N68" s="4"/>
      <c r="O68" s="4"/>
      <c r="P68" s="135"/>
      <c r="Q68" s="132"/>
      <c r="R68" s="2"/>
      <c r="V68" s="12"/>
      <c r="AA68" s="1">
        <v>157</v>
      </c>
      <c r="AB68" s="1" t="str">
        <f t="shared" si="13"/>
        <v/>
      </c>
      <c r="AC68" s="1">
        <f t="shared" si="14"/>
        <v>0</v>
      </c>
      <c r="AI68" s="1" t="str">
        <f t="shared" si="15"/>
        <v/>
      </c>
    </row>
    <row r="69" spans="1:35">
      <c r="A69" s="2" t="str">
        <f t="shared" si="12"/>
        <v/>
      </c>
      <c r="B69" s="8"/>
      <c r="C69" s="10" t="str">
        <f>IF($B69="","",VLOOKUP($B69,手順1!$J$20:$O$106,2,FALSE))</f>
        <v/>
      </c>
      <c r="D69" s="10" t="str">
        <f>IF($B69="","",VLOOKUP($B69,手順1!$J$20:$O$106,3,FALSE))</f>
        <v/>
      </c>
      <c r="E69" s="10" t="str">
        <f>IF($B69="","",VLOOKUP($B69,手順1!$J$20:$O$106,4,FALSE))</f>
        <v/>
      </c>
      <c r="F69" s="10" t="str">
        <f>IF($B69="","",VLOOKUP($B69,手順1!$J$20:$O$106,5,FALSE))</f>
        <v/>
      </c>
      <c r="G69" s="10" t="str">
        <f>IF($B69="","",VLOOKUP($B69,手順1!$J$20:$O$106,6,FALSE))</f>
        <v/>
      </c>
      <c r="H69" s="11" t="str">
        <f t="shared" si="5"/>
        <v/>
      </c>
      <c r="I69" s="21"/>
      <c r="J69" s="4"/>
      <c r="K69" s="4"/>
      <c r="L69" s="130"/>
      <c r="M69" s="134"/>
      <c r="N69" s="4"/>
      <c r="O69" s="4"/>
      <c r="P69" s="135"/>
      <c r="Q69" s="132"/>
      <c r="R69" s="2"/>
      <c r="V69" s="12"/>
      <c r="AA69" s="1">
        <v>158</v>
      </c>
      <c r="AB69" s="1" t="str">
        <f t="shared" si="13"/>
        <v/>
      </c>
      <c r="AC69" s="1">
        <f t="shared" si="14"/>
        <v>0</v>
      </c>
      <c r="AI69" s="1" t="str">
        <f t="shared" si="15"/>
        <v/>
      </c>
    </row>
    <row r="70" spans="1:35">
      <c r="A70" s="2" t="str">
        <f t="shared" si="12"/>
        <v/>
      </c>
      <c r="B70" s="8"/>
      <c r="C70" s="10" t="str">
        <f>IF($B70="","",VLOOKUP($B70,手順1!$J$20:$O$106,2,FALSE))</f>
        <v/>
      </c>
      <c r="D70" s="10" t="str">
        <f>IF($B70="","",VLOOKUP($B70,手順1!$J$20:$O$106,3,FALSE))</f>
        <v/>
      </c>
      <c r="E70" s="10" t="str">
        <f>IF($B70="","",VLOOKUP($B70,手順1!$J$20:$O$106,4,FALSE))</f>
        <v/>
      </c>
      <c r="F70" s="10" t="str">
        <f>IF($B70="","",VLOOKUP($B70,手順1!$J$20:$O$106,5,FALSE))</f>
        <v/>
      </c>
      <c r="G70" s="10" t="str">
        <f>IF($B70="","",VLOOKUP($B70,手順1!$J$20:$O$106,6,FALSE))</f>
        <v/>
      </c>
      <c r="H70" s="11" t="str">
        <f t="shared" si="5"/>
        <v/>
      </c>
      <c r="I70" s="21"/>
      <c r="J70" s="4"/>
      <c r="K70" s="4"/>
      <c r="L70" s="130"/>
      <c r="M70" s="134"/>
      <c r="N70" s="4"/>
      <c r="O70" s="4"/>
      <c r="P70" s="135"/>
      <c r="Q70" s="132"/>
      <c r="R70" s="2"/>
      <c r="V70" s="12"/>
      <c r="AA70" s="1">
        <v>159</v>
      </c>
      <c r="AB70" s="1" t="str">
        <f t="shared" si="13"/>
        <v/>
      </c>
      <c r="AC70" s="1">
        <f t="shared" si="14"/>
        <v>0</v>
      </c>
      <c r="AI70" s="1" t="str">
        <f t="shared" si="15"/>
        <v/>
      </c>
    </row>
    <row r="71" spans="1:35">
      <c r="A71" s="2" t="str">
        <f t="shared" si="12"/>
        <v/>
      </c>
      <c r="B71" s="8"/>
      <c r="C71" s="10" t="str">
        <f>IF($B71="","",VLOOKUP($B71,手順1!$J$20:$O$106,2,FALSE))</f>
        <v/>
      </c>
      <c r="D71" s="10" t="str">
        <f>IF($B71="","",VLOOKUP($B71,手順1!$J$20:$O$106,3,FALSE))</f>
        <v/>
      </c>
      <c r="E71" s="10" t="str">
        <f>IF($B71="","",VLOOKUP($B71,手順1!$J$20:$O$106,4,FALSE))</f>
        <v/>
      </c>
      <c r="F71" s="10" t="str">
        <f>IF($B71="","",VLOOKUP($B71,手順1!$J$20:$O$106,5,FALSE))</f>
        <v/>
      </c>
      <c r="G71" s="10" t="str">
        <f>IF($B71="","",VLOOKUP($B71,手順1!$J$20:$O$106,6,FALSE))</f>
        <v/>
      </c>
      <c r="H71" s="11" t="str">
        <f t="shared" si="5"/>
        <v/>
      </c>
      <c r="I71" s="21"/>
      <c r="J71" s="4"/>
      <c r="K71" s="4"/>
      <c r="L71" s="130"/>
      <c r="M71" s="134"/>
      <c r="N71" s="4"/>
      <c r="O71" s="4"/>
      <c r="P71" s="135"/>
      <c r="Q71" s="132"/>
      <c r="R71" s="2"/>
      <c r="V71" s="12"/>
      <c r="AA71" s="1">
        <v>160</v>
      </c>
      <c r="AB71" s="1" t="str">
        <f t="shared" si="13"/>
        <v/>
      </c>
      <c r="AC71" s="1">
        <f t="shared" si="14"/>
        <v>0</v>
      </c>
      <c r="AI71" s="1" t="str">
        <f t="shared" si="15"/>
        <v/>
      </c>
    </row>
    <row r="72" spans="1:35">
      <c r="A72" s="2" t="str">
        <f t="shared" si="12"/>
        <v/>
      </c>
      <c r="B72" s="8"/>
      <c r="C72" s="10" t="str">
        <f>IF($B72="","",VLOOKUP($B72,手順1!$J$20:$O$106,2,FALSE))</f>
        <v/>
      </c>
      <c r="D72" s="10" t="str">
        <f>IF($B72="","",VLOOKUP($B72,手順1!$J$20:$O$106,3,FALSE))</f>
        <v/>
      </c>
      <c r="E72" s="10" t="str">
        <f>IF($B72="","",VLOOKUP($B72,手順1!$J$20:$O$106,4,FALSE))</f>
        <v/>
      </c>
      <c r="F72" s="10" t="str">
        <f>IF($B72="","",VLOOKUP($B72,手順1!$J$20:$O$106,5,FALSE))</f>
        <v/>
      </c>
      <c r="G72" s="10" t="str">
        <f>IF($B72="","",VLOOKUP($B72,手順1!$J$20:$O$106,6,FALSE))</f>
        <v/>
      </c>
      <c r="H72" s="11" t="str">
        <f t="shared" si="5"/>
        <v/>
      </c>
      <c r="I72" s="21"/>
      <c r="J72" s="4"/>
      <c r="K72" s="4"/>
      <c r="L72" s="130"/>
      <c r="M72" s="134"/>
      <c r="N72" s="4"/>
      <c r="O72" s="4"/>
      <c r="P72" s="135"/>
      <c r="Q72" s="132"/>
      <c r="R72" s="2"/>
      <c r="V72" s="12"/>
      <c r="AA72" s="1">
        <v>161</v>
      </c>
      <c r="AB72" s="1" t="str">
        <f t="shared" si="13"/>
        <v/>
      </c>
      <c r="AC72" s="1">
        <f t="shared" si="14"/>
        <v>0</v>
      </c>
      <c r="AI72" s="1" t="str">
        <f t="shared" si="15"/>
        <v/>
      </c>
    </row>
    <row r="73" spans="1:35">
      <c r="A73" s="2" t="str">
        <f t="shared" si="12"/>
        <v/>
      </c>
      <c r="B73" s="8"/>
      <c r="C73" s="10" t="str">
        <f>IF($B73="","",VLOOKUP($B73,手順1!$J$20:$O$106,2,FALSE))</f>
        <v/>
      </c>
      <c r="D73" s="10" t="str">
        <f>IF($B73="","",VLOOKUP($B73,手順1!$J$20:$O$106,3,FALSE))</f>
        <v/>
      </c>
      <c r="E73" s="10" t="str">
        <f>IF($B73="","",VLOOKUP($B73,手順1!$J$20:$O$106,4,FALSE))</f>
        <v/>
      </c>
      <c r="F73" s="10" t="str">
        <f>IF($B73="","",VLOOKUP($B73,手順1!$J$20:$O$106,5,FALSE))</f>
        <v/>
      </c>
      <c r="G73" s="10" t="str">
        <f>IF($B73="","",VLOOKUP($B73,手順1!$J$20:$O$106,6,FALSE))</f>
        <v/>
      </c>
      <c r="H73" s="11" t="str">
        <f t="shared" si="5"/>
        <v/>
      </c>
      <c r="I73" s="21"/>
      <c r="J73" s="4"/>
      <c r="K73" s="4"/>
      <c r="L73" s="130"/>
      <c r="M73" s="134"/>
      <c r="N73" s="4"/>
      <c r="O73" s="4"/>
      <c r="P73" s="135"/>
      <c r="Q73" s="132"/>
      <c r="R73" s="2"/>
      <c r="V73" s="12"/>
      <c r="AA73" s="1">
        <v>162</v>
      </c>
      <c r="AB73" s="1" t="str">
        <f t="shared" si="13"/>
        <v/>
      </c>
      <c r="AC73" s="1">
        <f t="shared" si="14"/>
        <v>0</v>
      </c>
      <c r="AI73" s="1" t="str">
        <f t="shared" si="15"/>
        <v/>
      </c>
    </row>
    <row r="74" spans="1:35">
      <c r="A74" s="2" t="str">
        <f t="shared" si="12"/>
        <v/>
      </c>
      <c r="B74" s="8"/>
      <c r="C74" s="10" t="str">
        <f>IF($B74="","",VLOOKUP($B74,手順1!$J$20:$O$106,2,FALSE))</f>
        <v/>
      </c>
      <c r="D74" s="10" t="str">
        <f>IF($B74="","",VLOOKUP($B74,手順1!$J$20:$O$106,3,FALSE))</f>
        <v/>
      </c>
      <c r="E74" s="10" t="str">
        <f>IF($B74="","",VLOOKUP($B74,手順1!$J$20:$O$106,4,FALSE))</f>
        <v/>
      </c>
      <c r="F74" s="10" t="str">
        <f>IF($B74="","",VLOOKUP($B74,手順1!$J$20:$O$106,5,FALSE))</f>
        <v/>
      </c>
      <c r="G74" s="10" t="str">
        <f>IF($B74="","",VLOOKUP($B74,手順1!$J$20:$O$106,6,FALSE))</f>
        <v/>
      </c>
      <c r="H74" s="11" t="str">
        <f t="shared" si="5"/>
        <v/>
      </c>
      <c r="I74" s="21"/>
      <c r="J74" s="4"/>
      <c r="K74" s="4"/>
      <c r="L74" s="130"/>
      <c r="M74" s="134"/>
      <c r="N74" s="4"/>
      <c r="O74" s="4"/>
      <c r="P74" s="135"/>
      <c r="Q74" s="132"/>
      <c r="R74" s="2"/>
      <c r="V74" s="12"/>
      <c r="AA74" s="1">
        <v>163</v>
      </c>
      <c r="AB74" s="1" t="str">
        <f t="shared" si="13"/>
        <v/>
      </c>
      <c r="AC74" s="1">
        <f t="shared" si="14"/>
        <v>0</v>
      </c>
      <c r="AI74" s="1" t="str">
        <f t="shared" si="15"/>
        <v/>
      </c>
    </row>
    <row r="75" spans="1:35">
      <c r="A75" s="2" t="str">
        <f t="shared" si="12"/>
        <v/>
      </c>
      <c r="B75" s="8"/>
      <c r="C75" s="10" t="str">
        <f>IF($B75="","",VLOOKUP($B75,手順1!$J$20:$O$106,2,FALSE))</f>
        <v/>
      </c>
      <c r="D75" s="10" t="str">
        <f>IF($B75="","",VLOOKUP($B75,手順1!$J$20:$O$106,3,FALSE))</f>
        <v/>
      </c>
      <c r="E75" s="10" t="str">
        <f>IF($B75="","",VLOOKUP($B75,手順1!$J$20:$O$106,4,FALSE))</f>
        <v/>
      </c>
      <c r="F75" s="10" t="str">
        <f>IF($B75="","",VLOOKUP($B75,手順1!$J$20:$O$106,5,FALSE))</f>
        <v/>
      </c>
      <c r="G75" s="10" t="str">
        <f>IF($B75="","",VLOOKUP($B75,手順1!$J$20:$O$106,6,FALSE))</f>
        <v/>
      </c>
      <c r="H75" s="11" t="str">
        <f t="shared" si="5"/>
        <v/>
      </c>
      <c r="I75" s="21"/>
      <c r="J75" s="4"/>
      <c r="K75" s="4"/>
      <c r="L75" s="130"/>
      <c r="M75" s="134"/>
      <c r="N75" s="4"/>
      <c r="O75" s="4"/>
      <c r="P75" s="135"/>
      <c r="Q75" s="132"/>
      <c r="R75" s="2"/>
      <c r="V75" s="12"/>
      <c r="AA75" s="1">
        <v>164</v>
      </c>
      <c r="AB75" s="1" t="str">
        <f t="shared" si="13"/>
        <v/>
      </c>
      <c r="AC75" s="1">
        <f t="shared" si="14"/>
        <v>0</v>
      </c>
      <c r="AI75" s="1" t="str">
        <f t="shared" si="15"/>
        <v/>
      </c>
    </row>
    <row r="76" spans="1:35">
      <c r="A76" s="2" t="str">
        <f t="shared" ref="A76:A107" si="16">IF(B76="","",AA76)</f>
        <v/>
      </c>
      <c r="B76" s="8"/>
      <c r="C76" s="10" t="str">
        <f>IF($B76="","",VLOOKUP($B76,手順1!$J$20:$O$106,2,FALSE))</f>
        <v/>
      </c>
      <c r="D76" s="10" t="str">
        <f>IF($B76="","",VLOOKUP($B76,手順1!$J$20:$O$106,3,FALSE))</f>
        <v/>
      </c>
      <c r="E76" s="10" t="str">
        <f>IF($B76="","",VLOOKUP($B76,手順1!$J$20:$O$106,4,FALSE))</f>
        <v/>
      </c>
      <c r="F76" s="10" t="str">
        <f>IF($B76="","",VLOOKUP($B76,手順1!$J$20:$O$106,5,FALSE))</f>
        <v/>
      </c>
      <c r="G76" s="10" t="str">
        <f>IF($B76="","",VLOOKUP($B76,手順1!$J$20:$O$106,6,FALSE))</f>
        <v/>
      </c>
      <c r="H76" s="11" t="str">
        <f t="shared" si="5"/>
        <v/>
      </c>
      <c r="I76" s="21"/>
      <c r="J76" s="4"/>
      <c r="K76" s="4"/>
      <c r="L76" s="130"/>
      <c r="M76" s="134"/>
      <c r="N76" s="4"/>
      <c r="O76" s="4"/>
      <c r="P76" s="135"/>
      <c r="Q76" s="132"/>
      <c r="R76" s="2"/>
      <c r="V76" s="12"/>
      <c r="AA76" s="1">
        <v>165</v>
      </c>
      <c r="AB76" s="1" t="str">
        <f t="shared" ref="AB76:AB107" si="17">IF(B76="","",AA76)</f>
        <v/>
      </c>
      <c r="AC76" s="1">
        <f t="shared" ref="AC76:AC107" si="18">COUNTIF(B$12:B$107,B76)</f>
        <v>0</v>
      </c>
      <c r="AI76" s="1" t="str">
        <f t="shared" si="15"/>
        <v/>
      </c>
    </row>
    <row r="77" spans="1:35">
      <c r="A77" s="2" t="str">
        <f t="shared" si="16"/>
        <v/>
      </c>
      <c r="B77" s="8"/>
      <c r="C77" s="10" t="str">
        <f>IF($B77="","",VLOOKUP($B77,手順1!$J$20:$O$106,2,FALSE))</f>
        <v/>
      </c>
      <c r="D77" s="10" t="str">
        <f>IF($B77="","",VLOOKUP($B77,手順1!$J$20:$O$106,3,FALSE))</f>
        <v/>
      </c>
      <c r="E77" s="10" t="str">
        <f>IF($B77="","",VLOOKUP($B77,手順1!$J$20:$O$106,4,FALSE))</f>
        <v/>
      </c>
      <c r="F77" s="10" t="str">
        <f>IF($B77="","",VLOOKUP($B77,手順1!$J$20:$O$106,5,FALSE))</f>
        <v/>
      </c>
      <c r="G77" s="10" t="str">
        <f>IF($B77="","",VLOOKUP($B77,手順1!$J$20:$O$106,6,FALSE))</f>
        <v/>
      </c>
      <c r="H77" s="11" t="str">
        <f t="shared" ref="H77:H107" si="19">IF(B77="","","女")</f>
        <v/>
      </c>
      <c r="I77" s="21"/>
      <c r="J77" s="4"/>
      <c r="K77" s="4"/>
      <c r="L77" s="130"/>
      <c r="M77" s="134"/>
      <c r="N77" s="4"/>
      <c r="O77" s="4"/>
      <c r="P77" s="135"/>
      <c r="Q77" s="132"/>
      <c r="R77" s="2"/>
      <c r="V77" s="12"/>
      <c r="AA77" s="1">
        <v>166</v>
      </c>
      <c r="AB77" s="1" t="str">
        <f t="shared" si="17"/>
        <v/>
      </c>
      <c r="AC77" s="1">
        <f t="shared" si="18"/>
        <v>0</v>
      </c>
      <c r="AI77" s="1" t="str">
        <f t="shared" si="15"/>
        <v/>
      </c>
    </row>
    <row r="78" spans="1:35">
      <c r="A78" s="2" t="str">
        <f t="shared" si="16"/>
        <v/>
      </c>
      <c r="B78" s="8"/>
      <c r="C78" s="10" t="str">
        <f>IF($B78="","",VLOOKUP($B78,手順1!$J$20:$O$106,2,FALSE))</f>
        <v/>
      </c>
      <c r="D78" s="10" t="str">
        <f>IF($B78="","",VLOOKUP($B78,手順1!$J$20:$O$106,3,FALSE))</f>
        <v/>
      </c>
      <c r="E78" s="10" t="str">
        <f>IF($B78="","",VLOOKUP($B78,手順1!$J$20:$O$106,4,FALSE))</f>
        <v/>
      </c>
      <c r="F78" s="10" t="str">
        <f>IF($B78="","",VLOOKUP($B78,手順1!$J$20:$O$106,5,FALSE))</f>
        <v/>
      </c>
      <c r="G78" s="10" t="str">
        <f>IF($B78="","",VLOOKUP($B78,手順1!$J$20:$O$106,6,FALSE))</f>
        <v/>
      </c>
      <c r="H78" s="11" t="str">
        <f t="shared" si="19"/>
        <v/>
      </c>
      <c r="I78" s="21"/>
      <c r="J78" s="4"/>
      <c r="K78" s="4"/>
      <c r="L78" s="130"/>
      <c r="M78" s="134"/>
      <c r="N78" s="4"/>
      <c r="O78" s="4"/>
      <c r="P78" s="135"/>
      <c r="Q78" s="132"/>
      <c r="R78" s="2"/>
      <c r="V78" s="12"/>
      <c r="AA78" s="1">
        <v>167</v>
      </c>
      <c r="AB78" s="1" t="str">
        <f t="shared" si="17"/>
        <v/>
      </c>
      <c r="AC78" s="1">
        <f t="shared" si="18"/>
        <v>0</v>
      </c>
      <c r="AI78" s="1" t="str">
        <f t="shared" ref="AI78:AI107" si="20">IF(AK78="","",COUNTIF(M$12:M$107,AK78))</f>
        <v/>
      </c>
    </row>
    <row r="79" spans="1:35">
      <c r="A79" s="2" t="str">
        <f t="shared" si="16"/>
        <v/>
      </c>
      <c r="B79" s="8"/>
      <c r="C79" s="10" t="str">
        <f>IF($B79="","",VLOOKUP($B79,手順1!$J$20:$O$106,2,FALSE))</f>
        <v/>
      </c>
      <c r="D79" s="10" t="str">
        <f>IF($B79="","",VLOOKUP($B79,手順1!$J$20:$O$106,3,FALSE))</f>
        <v/>
      </c>
      <c r="E79" s="10" t="str">
        <f>IF($B79="","",VLOOKUP($B79,手順1!$J$20:$O$106,4,FALSE))</f>
        <v/>
      </c>
      <c r="F79" s="10" t="str">
        <f>IF($B79="","",VLOOKUP($B79,手順1!$J$20:$O$106,5,FALSE))</f>
        <v/>
      </c>
      <c r="G79" s="10" t="str">
        <f>IF($B79="","",VLOOKUP($B79,手順1!$J$20:$O$106,6,FALSE))</f>
        <v/>
      </c>
      <c r="H79" s="11" t="str">
        <f t="shared" si="19"/>
        <v/>
      </c>
      <c r="I79" s="21"/>
      <c r="J79" s="4"/>
      <c r="K79" s="4"/>
      <c r="L79" s="130"/>
      <c r="M79" s="134"/>
      <c r="N79" s="4"/>
      <c r="O79" s="4"/>
      <c r="P79" s="135"/>
      <c r="Q79" s="132"/>
      <c r="R79" s="2"/>
      <c r="V79" s="12"/>
      <c r="AA79" s="1">
        <v>168</v>
      </c>
      <c r="AB79" s="1" t="str">
        <f t="shared" si="17"/>
        <v/>
      </c>
      <c r="AC79" s="1">
        <f t="shared" si="18"/>
        <v>0</v>
      </c>
      <c r="AI79" s="1" t="str">
        <f t="shared" si="20"/>
        <v/>
      </c>
    </row>
    <row r="80" spans="1:35">
      <c r="A80" s="2" t="str">
        <f t="shared" si="16"/>
        <v/>
      </c>
      <c r="B80" s="8"/>
      <c r="C80" s="10" t="str">
        <f>IF($B80="","",VLOOKUP($B80,手順1!$J$20:$O$106,2,FALSE))</f>
        <v/>
      </c>
      <c r="D80" s="10" t="str">
        <f>IF($B80="","",VLOOKUP($B80,手順1!$J$20:$O$106,3,FALSE))</f>
        <v/>
      </c>
      <c r="E80" s="10" t="str">
        <f>IF($B80="","",VLOOKUP($B80,手順1!$J$20:$O$106,4,FALSE))</f>
        <v/>
      </c>
      <c r="F80" s="10" t="str">
        <f>IF($B80="","",VLOOKUP($B80,手順1!$J$20:$O$106,5,FALSE))</f>
        <v/>
      </c>
      <c r="G80" s="10" t="str">
        <f>IF($B80="","",VLOOKUP($B80,手順1!$J$20:$O$106,6,FALSE))</f>
        <v/>
      </c>
      <c r="H80" s="11" t="str">
        <f t="shared" si="19"/>
        <v/>
      </c>
      <c r="I80" s="21"/>
      <c r="J80" s="4"/>
      <c r="K80" s="4"/>
      <c r="L80" s="130"/>
      <c r="M80" s="134"/>
      <c r="N80" s="4"/>
      <c r="O80" s="4"/>
      <c r="P80" s="135"/>
      <c r="Q80" s="132"/>
      <c r="R80" s="2"/>
      <c r="V80" s="12"/>
      <c r="AA80" s="1">
        <v>169</v>
      </c>
      <c r="AB80" s="1" t="str">
        <f t="shared" si="17"/>
        <v/>
      </c>
      <c r="AC80" s="1">
        <f t="shared" si="18"/>
        <v>0</v>
      </c>
      <c r="AI80" s="1" t="str">
        <f t="shared" si="20"/>
        <v/>
      </c>
    </row>
    <row r="81" spans="1:35">
      <c r="A81" s="2" t="str">
        <f t="shared" si="16"/>
        <v/>
      </c>
      <c r="B81" s="8"/>
      <c r="C81" s="10" t="str">
        <f>IF($B81="","",VLOOKUP($B81,手順1!$J$20:$O$106,2,FALSE))</f>
        <v/>
      </c>
      <c r="D81" s="10" t="str">
        <f>IF($B81="","",VLOOKUP($B81,手順1!$J$20:$O$106,3,FALSE))</f>
        <v/>
      </c>
      <c r="E81" s="10" t="str">
        <f>IF($B81="","",VLOOKUP($B81,手順1!$J$20:$O$106,4,FALSE))</f>
        <v/>
      </c>
      <c r="F81" s="10" t="str">
        <f>IF($B81="","",VLOOKUP($B81,手順1!$J$20:$O$106,5,FALSE))</f>
        <v/>
      </c>
      <c r="G81" s="10" t="str">
        <f>IF($B81="","",VLOOKUP($B81,手順1!$J$20:$O$106,6,FALSE))</f>
        <v/>
      </c>
      <c r="H81" s="11" t="str">
        <f t="shared" si="19"/>
        <v/>
      </c>
      <c r="I81" s="21"/>
      <c r="J81" s="4"/>
      <c r="K81" s="4"/>
      <c r="L81" s="130"/>
      <c r="M81" s="134"/>
      <c r="N81" s="4"/>
      <c r="O81" s="4"/>
      <c r="P81" s="135"/>
      <c r="Q81" s="132"/>
      <c r="R81" s="2"/>
      <c r="V81" s="12"/>
      <c r="AA81" s="1">
        <v>170</v>
      </c>
      <c r="AB81" s="1" t="str">
        <f t="shared" si="17"/>
        <v/>
      </c>
      <c r="AC81" s="1">
        <f t="shared" si="18"/>
        <v>0</v>
      </c>
      <c r="AI81" s="1" t="str">
        <f t="shared" si="20"/>
        <v/>
      </c>
    </row>
    <row r="82" spans="1:35">
      <c r="A82" s="2" t="str">
        <f t="shared" si="16"/>
        <v/>
      </c>
      <c r="B82" s="8"/>
      <c r="C82" s="10" t="str">
        <f>IF($B82="","",VLOOKUP($B82,手順1!$J$20:$O$106,2,FALSE))</f>
        <v/>
      </c>
      <c r="D82" s="10" t="str">
        <f>IF($B82="","",VLOOKUP($B82,手順1!$J$20:$O$106,3,FALSE))</f>
        <v/>
      </c>
      <c r="E82" s="10" t="str">
        <f>IF($B82="","",VLOOKUP($B82,手順1!$J$20:$O$106,4,FALSE))</f>
        <v/>
      </c>
      <c r="F82" s="10" t="str">
        <f>IF($B82="","",VLOOKUP($B82,手順1!$J$20:$O$106,5,FALSE))</f>
        <v/>
      </c>
      <c r="G82" s="10" t="str">
        <f>IF($B82="","",VLOOKUP($B82,手順1!$J$20:$O$106,6,FALSE))</f>
        <v/>
      </c>
      <c r="H82" s="11" t="str">
        <f t="shared" si="19"/>
        <v/>
      </c>
      <c r="I82" s="21"/>
      <c r="J82" s="4"/>
      <c r="K82" s="4"/>
      <c r="L82" s="130"/>
      <c r="M82" s="134"/>
      <c r="N82" s="4"/>
      <c r="O82" s="4"/>
      <c r="P82" s="135"/>
      <c r="Q82" s="132"/>
      <c r="R82" s="2"/>
      <c r="V82" s="12"/>
      <c r="AA82" s="1">
        <v>171</v>
      </c>
      <c r="AB82" s="1" t="str">
        <f t="shared" si="17"/>
        <v/>
      </c>
      <c r="AC82" s="1">
        <f t="shared" si="18"/>
        <v>0</v>
      </c>
      <c r="AI82" s="1" t="str">
        <f t="shared" si="20"/>
        <v/>
      </c>
    </row>
    <row r="83" spans="1:35">
      <c r="A83" s="2" t="str">
        <f t="shared" si="16"/>
        <v/>
      </c>
      <c r="B83" s="8"/>
      <c r="C83" s="10" t="str">
        <f>IF($B83="","",VLOOKUP($B83,手順1!$J$20:$O$106,2,FALSE))</f>
        <v/>
      </c>
      <c r="D83" s="10" t="str">
        <f>IF($B83="","",VLOOKUP($B83,手順1!$J$20:$O$106,3,FALSE))</f>
        <v/>
      </c>
      <c r="E83" s="10" t="str">
        <f>IF($B83="","",VLOOKUP($B83,手順1!$J$20:$O$106,4,FALSE))</f>
        <v/>
      </c>
      <c r="F83" s="10" t="str">
        <f>IF($B83="","",VLOOKUP($B83,手順1!$J$20:$O$106,5,FALSE))</f>
        <v/>
      </c>
      <c r="G83" s="10" t="str">
        <f>IF($B83="","",VLOOKUP($B83,手順1!$J$20:$O$106,6,FALSE))</f>
        <v/>
      </c>
      <c r="H83" s="11" t="str">
        <f t="shared" si="19"/>
        <v/>
      </c>
      <c r="I83" s="21"/>
      <c r="J83" s="4"/>
      <c r="K83" s="4"/>
      <c r="L83" s="130"/>
      <c r="M83" s="134"/>
      <c r="N83" s="4"/>
      <c r="O83" s="4"/>
      <c r="P83" s="135"/>
      <c r="Q83" s="132"/>
      <c r="R83" s="2"/>
      <c r="V83" s="12"/>
      <c r="AA83" s="1">
        <v>172</v>
      </c>
      <c r="AB83" s="1" t="str">
        <f t="shared" si="17"/>
        <v/>
      </c>
      <c r="AC83" s="1">
        <f t="shared" si="18"/>
        <v>0</v>
      </c>
      <c r="AI83" s="1" t="str">
        <f t="shared" si="20"/>
        <v/>
      </c>
    </row>
    <row r="84" spans="1:35">
      <c r="A84" s="2" t="str">
        <f t="shared" si="16"/>
        <v/>
      </c>
      <c r="B84" s="8"/>
      <c r="C84" s="10" t="str">
        <f>IF($B84="","",VLOOKUP($B84,手順1!$J$20:$O$106,2,FALSE))</f>
        <v/>
      </c>
      <c r="D84" s="10" t="str">
        <f>IF($B84="","",VLOOKUP($B84,手順1!$J$20:$O$106,3,FALSE))</f>
        <v/>
      </c>
      <c r="E84" s="10" t="str">
        <f>IF($B84="","",VLOOKUP($B84,手順1!$J$20:$O$106,4,FALSE))</f>
        <v/>
      </c>
      <c r="F84" s="10" t="str">
        <f>IF($B84="","",VLOOKUP($B84,手順1!$J$20:$O$106,5,FALSE))</f>
        <v/>
      </c>
      <c r="G84" s="10" t="str">
        <f>IF($B84="","",VLOOKUP($B84,手順1!$J$20:$O$106,6,FALSE))</f>
        <v/>
      </c>
      <c r="H84" s="11" t="str">
        <f t="shared" si="19"/>
        <v/>
      </c>
      <c r="I84" s="21"/>
      <c r="J84" s="4"/>
      <c r="K84" s="4"/>
      <c r="L84" s="130"/>
      <c r="M84" s="134"/>
      <c r="N84" s="4"/>
      <c r="O84" s="4"/>
      <c r="P84" s="135"/>
      <c r="Q84" s="132"/>
      <c r="R84" s="2"/>
      <c r="V84" s="12"/>
      <c r="AA84" s="1">
        <v>173</v>
      </c>
      <c r="AB84" s="1" t="str">
        <f t="shared" si="17"/>
        <v/>
      </c>
      <c r="AC84" s="1">
        <f t="shared" si="18"/>
        <v>0</v>
      </c>
      <c r="AI84" s="1" t="str">
        <f t="shared" si="20"/>
        <v/>
      </c>
    </row>
    <row r="85" spans="1:35">
      <c r="A85" s="2" t="str">
        <f t="shared" si="16"/>
        <v/>
      </c>
      <c r="B85" s="8"/>
      <c r="C85" s="10" t="str">
        <f>IF($B85="","",VLOOKUP($B85,手順1!$J$20:$O$106,2,FALSE))</f>
        <v/>
      </c>
      <c r="D85" s="10" t="str">
        <f>IF($B85="","",VLOOKUP($B85,手順1!$J$20:$O$106,3,FALSE))</f>
        <v/>
      </c>
      <c r="E85" s="10" t="str">
        <f>IF($B85="","",VLOOKUP($B85,手順1!$J$20:$O$106,4,FALSE))</f>
        <v/>
      </c>
      <c r="F85" s="10" t="str">
        <f>IF($B85="","",VLOOKUP($B85,手順1!$J$20:$O$106,5,FALSE))</f>
        <v/>
      </c>
      <c r="G85" s="10" t="str">
        <f>IF($B85="","",VLOOKUP($B85,手順1!$J$20:$O$106,6,FALSE))</f>
        <v/>
      </c>
      <c r="H85" s="11" t="str">
        <f t="shared" si="19"/>
        <v/>
      </c>
      <c r="I85" s="21"/>
      <c r="J85" s="4"/>
      <c r="K85" s="4"/>
      <c r="L85" s="130"/>
      <c r="M85" s="134"/>
      <c r="N85" s="4"/>
      <c r="O85" s="4"/>
      <c r="P85" s="135"/>
      <c r="Q85" s="132"/>
      <c r="R85" s="2"/>
      <c r="V85" s="12"/>
      <c r="AA85" s="1">
        <v>174</v>
      </c>
      <c r="AB85" s="1" t="str">
        <f t="shared" si="17"/>
        <v/>
      </c>
      <c r="AC85" s="1">
        <f t="shared" si="18"/>
        <v>0</v>
      </c>
      <c r="AI85" s="1" t="str">
        <f t="shared" si="20"/>
        <v/>
      </c>
    </row>
    <row r="86" spans="1:35">
      <c r="A86" s="2" t="str">
        <f t="shared" si="16"/>
        <v/>
      </c>
      <c r="B86" s="8"/>
      <c r="C86" s="10" t="str">
        <f>IF($B86="","",VLOOKUP($B86,手順1!$J$20:$O$106,2,FALSE))</f>
        <v/>
      </c>
      <c r="D86" s="10" t="str">
        <f>IF($B86="","",VLOOKUP($B86,手順1!$J$20:$O$106,3,FALSE))</f>
        <v/>
      </c>
      <c r="E86" s="10" t="str">
        <f>IF($B86="","",VLOOKUP($B86,手順1!$J$20:$O$106,4,FALSE))</f>
        <v/>
      </c>
      <c r="F86" s="10" t="str">
        <f>IF($B86="","",VLOOKUP($B86,手順1!$J$20:$O$106,5,FALSE))</f>
        <v/>
      </c>
      <c r="G86" s="10" t="str">
        <f>IF($B86="","",VLOOKUP($B86,手順1!$J$20:$O$106,6,FALSE))</f>
        <v/>
      </c>
      <c r="H86" s="11" t="str">
        <f t="shared" si="19"/>
        <v/>
      </c>
      <c r="I86" s="21"/>
      <c r="J86" s="4"/>
      <c r="K86" s="4"/>
      <c r="L86" s="130"/>
      <c r="M86" s="134"/>
      <c r="N86" s="4"/>
      <c r="O86" s="4"/>
      <c r="P86" s="135"/>
      <c r="Q86" s="132"/>
      <c r="R86" s="2"/>
      <c r="V86" s="12"/>
      <c r="AA86" s="1">
        <v>175</v>
      </c>
      <c r="AB86" s="1" t="str">
        <f t="shared" si="17"/>
        <v/>
      </c>
      <c r="AC86" s="1">
        <f t="shared" si="18"/>
        <v>0</v>
      </c>
      <c r="AI86" s="1" t="str">
        <f t="shared" si="20"/>
        <v/>
      </c>
    </row>
    <row r="87" spans="1:35">
      <c r="A87" s="2" t="str">
        <f t="shared" si="16"/>
        <v/>
      </c>
      <c r="B87" s="8"/>
      <c r="C87" s="10" t="str">
        <f>IF($B87="","",VLOOKUP($B87,手順1!$J$20:$O$106,2,FALSE))</f>
        <v/>
      </c>
      <c r="D87" s="10" t="str">
        <f>IF($B87="","",VLOOKUP($B87,手順1!$J$20:$O$106,3,FALSE))</f>
        <v/>
      </c>
      <c r="E87" s="10" t="str">
        <f>IF($B87="","",VLOOKUP($B87,手順1!$J$20:$O$106,4,FALSE))</f>
        <v/>
      </c>
      <c r="F87" s="10" t="str">
        <f>IF($B87="","",VLOOKUP($B87,手順1!$J$20:$O$106,5,FALSE))</f>
        <v/>
      </c>
      <c r="G87" s="10" t="str">
        <f>IF($B87="","",VLOOKUP($B87,手順1!$J$20:$O$106,6,FALSE))</f>
        <v/>
      </c>
      <c r="H87" s="11" t="str">
        <f t="shared" si="19"/>
        <v/>
      </c>
      <c r="I87" s="21"/>
      <c r="J87" s="4"/>
      <c r="K87" s="4"/>
      <c r="L87" s="130"/>
      <c r="M87" s="134"/>
      <c r="N87" s="4"/>
      <c r="O87" s="4"/>
      <c r="P87" s="135"/>
      <c r="Q87" s="132"/>
      <c r="R87" s="2"/>
      <c r="V87" s="12"/>
      <c r="AA87" s="1">
        <v>176</v>
      </c>
      <c r="AB87" s="1" t="str">
        <f t="shared" si="17"/>
        <v/>
      </c>
      <c r="AC87" s="1">
        <f t="shared" si="18"/>
        <v>0</v>
      </c>
      <c r="AI87" s="1" t="str">
        <f t="shared" si="20"/>
        <v/>
      </c>
    </row>
    <row r="88" spans="1:35">
      <c r="A88" s="2" t="str">
        <f t="shared" si="16"/>
        <v/>
      </c>
      <c r="B88" s="8"/>
      <c r="C88" s="10" t="str">
        <f>IF($B88="","",VLOOKUP($B88,手順1!$J$20:$O$106,2,FALSE))</f>
        <v/>
      </c>
      <c r="D88" s="10" t="str">
        <f>IF($B88="","",VLOOKUP($B88,手順1!$J$20:$O$106,3,FALSE))</f>
        <v/>
      </c>
      <c r="E88" s="10" t="str">
        <f>IF($B88="","",VLOOKUP($B88,手順1!$J$20:$O$106,4,FALSE))</f>
        <v/>
      </c>
      <c r="F88" s="10" t="str">
        <f>IF($B88="","",VLOOKUP($B88,手順1!$J$20:$O$106,5,FALSE))</f>
        <v/>
      </c>
      <c r="G88" s="10" t="str">
        <f>IF($B88="","",VLOOKUP($B88,手順1!$J$20:$O$106,6,FALSE))</f>
        <v/>
      </c>
      <c r="H88" s="11" t="str">
        <f t="shared" si="19"/>
        <v/>
      </c>
      <c r="I88" s="21"/>
      <c r="J88" s="4"/>
      <c r="K88" s="4"/>
      <c r="L88" s="130"/>
      <c r="M88" s="134"/>
      <c r="N88" s="4"/>
      <c r="O88" s="4"/>
      <c r="P88" s="135"/>
      <c r="Q88" s="132"/>
      <c r="R88" s="2"/>
      <c r="V88" s="12"/>
      <c r="AA88" s="1">
        <v>177</v>
      </c>
      <c r="AB88" s="1" t="str">
        <f t="shared" si="17"/>
        <v/>
      </c>
      <c r="AC88" s="1">
        <f t="shared" si="18"/>
        <v>0</v>
      </c>
      <c r="AI88" s="1" t="str">
        <f t="shared" si="20"/>
        <v/>
      </c>
    </row>
    <row r="89" spans="1:35">
      <c r="A89" s="2" t="str">
        <f t="shared" si="16"/>
        <v/>
      </c>
      <c r="B89" s="8"/>
      <c r="C89" s="10" t="str">
        <f>IF($B89="","",VLOOKUP($B89,手順1!$J$20:$O$106,2,FALSE))</f>
        <v/>
      </c>
      <c r="D89" s="10" t="str">
        <f>IF($B89="","",VLOOKUP($B89,手順1!$J$20:$O$106,3,FALSE))</f>
        <v/>
      </c>
      <c r="E89" s="10" t="str">
        <f>IF($B89="","",VLOOKUP($B89,手順1!$J$20:$O$106,4,FALSE))</f>
        <v/>
      </c>
      <c r="F89" s="10" t="str">
        <f>IF($B89="","",VLOOKUP($B89,手順1!$J$20:$O$106,5,FALSE))</f>
        <v/>
      </c>
      <c r="G89" s="10" t="str">
        <f>IF($B89="","",VLOOKUP($B89,手順1!$J$20:$O$106,6,FALSE))</f>
        <v/>
      </c>
      <c r="H89" s="11" t="str">
        <f t="shared" si="19"/>
        <v/>
      </c>
      <c r="I89" s="21"/>
      <c r="J89" s="4"/>
      <c r="K89" s="4"/>
      <c r="L89" s="130"/>
      <c r="M89" s="134"/>
      <c r="N89" s="4"/>
      <c r="O89" s="4"/>
      <c r="P89" s="135"/>
      <c r="Q89" s="132"/>
      <c r="R89" s="2"/>
      <c r="V89" s="12"/>
      <c r="AA89" s="1">
        <v>178</v>
      </c>
      <c r="AB89" s="1" t="str">
        <f t="shared" si="17"/>
        <v/>
      </c>
      <c r="AC89" s="1">
        <f t="shared" si="18"/>
        <v>0</v>
      </c>
      <c r="AI89" s="1" t="str">
        <f t="shared" si="20"/>
        <v/>
      </c>
    </row>
    <row r="90" spans="1:35">
      <c r="A90" s="2" t="str">
        <f t="shared" si="16"/>
        <v/>
      </c>
      <c r="B90" s="8"/>
      <c r="C90" s="10" t="str">
        <f>IF($B90="","",VLOOKUP($B90,手順1!$J$20:$O$106,2,FALSE))</f>
        <v/>
      </c>
      <c r="D90" s="10" t="str">
        <f>IF($B90="","",VLOOKUP($B90,手順1!$J$20:$O$106,3,FALSE))</f>
        <v/>
      </c>
      <c r="E90" s="10" t="str">
        <f>IF($B90="","",VLOOKUP($B90,手順1!$J$20:$O$106,4,FALSE))</f>
        <v/>
      </c>
      <c r="F90" s="10" t="str">
        <f>IF($B90="","",VLOOKUP($B90,手順1!$J$20:$O$106,5,FALSE))</f>
        <v/>
      </c>
      <c r="G90" s="10" t="str">
        <f>IF($B90="","",VLOOKUP($B90,手順1!$J$20:$O$106,6,FALSE))</f>
        <v/>
      </c>
      <c r="H90" s="11" t="str">
        <f t="shared" si="19"/>
        <v/>
      </c>
      <c r="I90" s="21"/>
      <c r="J90" s="4"/>
      <c r="K90" s="4"/>
      <c r="L90" s="130"/>
      <c r="M90" s="134"/>
      <c r="N90" s="4"/>
      <c r="O90" s="4"/>
      <c r="P90" s="135"/>
      <c r="Q90" s="132"/>
      <c r="R90" s="2"/>
      <c r="V90" s="12"/>
      <c r="AA90" s="1">
        <v>179</v>
      </c>
      <c r="AB90" s="1" t="str">
        <f t="shared" si="17"/>
        <v/>
      </c>
      <c r="AC90" s="1">
        <f t="shared" si="18"/>
        <v>0</v>
      </c>
      <c r="AI90" s="1" t="str">
        <f t="shared" si="20"/>
        <v/>
      </c>
    </row>
    <row r="91" spans="1:35">
      <c r="A91" s="2" t="str">
        <f t="shared" si="16"/>
        <v/>
      </c>
      <c r="B91" s="8"/>
      <c r="C91" s="10" t="str">
        <f>IF($B91="","",VLOOKUP($B91,手順1!$J$20:$O$106,2,FALSE))</f>
        <v/>
      </c>
      <c r="D91" s="10" t="str">
        <f>IF($B91="","",VLOOKUP($B91,手順1!$J$20:$O$106,3,FALSE))</f>
        <v/>
      </c>
      <c r="E91" s="10" t="str">
        <f>IF($B91="","",VLOOKUP($B91,手順1!$J$20:$O$106,4,FALSE))</f>
        <v/>
      </c>
      <c r="F91" s="10" t="str">
        <f>IF($B91="","",VLOOKUP($B91,手順1!$J$20:$O$106,5,FALSE))</f>
        <v/>
      </c>
      <c r="G91" s="10" t="str">
        <f>IF($B91="","",VLOOKUP($B91,手順1!$J$20:$O$106,6,FALSE))</f>
        <v/>
      </c>
      <c r="H91" s="11" t="str">
        <f t="shared" si="19"/>
        <v/>
      </c>
      <c r="I91" s="21"/>
      <c r="J91" s="4"/>
      <c r="K91" s="4"/>
      <c r="L91" s="130"/>
      <c r="M91" s="134"/>
      <c r="N91" s="4"/>
      <c r="O91" s="4"/>
      <c r="P91" s="135"/>
      <c r="Q91" s="132"/>
      <c r="R91" s="2"/>
      <c r="V91" s="12"/>
      <c r="AA91" s="1">
        <v>180</v>
      </c>
      <c r="AB91" s="1" t="str">
        <f t="shared" si="17"/>
        <v/>
      </c>
      <c r="AC91" s="1">
        <f t="shared" si="18"/>
        <v>0</v>
      </c>
      <c r="AI91" s="1" t="str">
        <f t="shared" si="20"/>
        <v/>
      </c>
    </row>
    <row r="92" spans="1:35">
      <c r="A92" s="2" t="str">
        <f t="shared" si="16"/>
        <v/>
      </c>
      <c r="B92" s="8"/>
      <c r="C92" s="10" t="str">
        <f>IF($B92="","",VLOOKUP($B92,手順1!$J$20:$O$106,2,FALSE))</f>
        <v/>
      </c>
      <c r="D92" s="10" t="str">
        <f>IF($B92="","",VLOOKUP($B92,手順1!$J$20:$O$106,3,FALSE))</f>
        <v/>
      </c>
      <c r="E92" s="10" t="str">
        <f>IF($B92="","",VLOOKUP($B92,手順1!$J$20:$O$106,4,FALSE))</f>
        <v/>
      </c>
      <c r="F92" s="10" t="str">
        <f>IF($B92="","",VLOOKUP($B92,手順1!$J$20:$O$106,5,FALSE))</f>
        <v/>
      </c>
      <c r="G92" s="10" t="str">
        <f>IF($B92="","",VLOOKUP($B92,手順1!$J$20:$O$106,6,FALSE))</f>
        <v/>
      </c>
      <c r="H92" s="11" t="str">
        <f t="shared" si="19"/>
        <v/>
      </c>
      <c r="I92" s="21"/>
      <c r="J92" s="4"/>
      <c r="K92" s="4"/>
      <c r="L92" s="130"/>
      <c r="M92" s="134"/>
      <c r="N92" s="4"/>
      <c r="O92" s="4"/>
      <c r="P92" s="135"/>
      <c r="Q92" s="132"/>
      <c r="R92" s="2"/>
      <c r="V92" s="12"/>
      <c r="AA92" s="1">
        <v>181</v>
      </c>
      <c r="AB92" s="1" t="str">
        <f t="shared" si="17"/>
        <v/>
      </c>
      <c r="AC92" s="1">
        <f t="shared" si="18"/>
        <v>0</v>
      </c>
      <c r="AI92" s="1" t="str">
        <f t="shared" si="20"/>
        <v/>
      </c>
    </row>
    <row r="93" spans="1:35">
      <c r="A93" s="2" t="str">
        <f t="shared" si="16"/>
        <v/>
      </c>
      <c r="B93" s="8"/>
      <c r="C93" s="10" t="str">
        <f>IF($B93="","",VLOOKUP($B93,手順1!$J$20:$O$106,2,FALSE))</f>
        <v/>
      </c>
      <c r="D93" s="10" t="str">
        <f>IF($B93="","",VLOOKUP($B93,手順1!$J$20:$O$106,3,FALSE))</f>
        <v/>
      </c>
      <c r="E93" s="10" t="str">
        <f>IF($B93="","",VLOOKUP($B93,手順1!$J$20:$O$106,4,FALSE))</f>
        <v/>
      </c>
      <c r="F93" s="10" t="str">
        <f>IF($B93="","",VLOOKUP($B93,手順1!$J$20:$O$106,5,FALSE))</f>
        <v/>
      </c>
      <c r="G93" s="10" t="str">
        <f>IF($B93="","",VLOOKUP($B93,手順1!$J$20:$O$106,6,FALSE))</f>
        <v/>
      </c>
      <c r="H93" s="11" t="str">
        <f t="shared" si="19"/>
        <v/>
      </c>
      <c r="I93" s="21"/>
      <c r="J93" s="4"/>
      <c r="K93" s="4"/>
      <c r="L93" s="130"/>
      <c r="M93" s="134"/>
      <c r="N93" s="4"/>
      <c r="O93" s="4"/>
      <c r="P93" s="135"/>
      <c r="Q93" s="132"/>
      <c r="R93" s="2"/>
      <c r="V93" s="12"/>
      <c r="AA93" s="1">
        <v>182</v>
      </c>
      <c r="AB93" s="1" t="str">
        <f t="shared" si="17"/>
        <v/>
      </c>
      <c r="AC93" s="1">
        <f t="shared" si="18"/>
        <v>0</v>
      </c>
      <c r="AI93" s="1" t="str">
        <f t="shared" si="20"/>
        <v/>
      </c>
    </row>
    <row r="94" spans="1:35">
      <c r="A94" s="2" t="str">
        <f t="shared" si="16"/>
        <v/>
      </c>
      <c r="B94" s="8"/>
      <c r="C94" s="10" t="str">
        <f>IF($B94="","",VLOOKUP($B94,手順1!$J$20:$O$106,2,FALSE))</f>
        <v/>
      </c>
      <c r="D94" s="10" t="str">
        <f>IF($B94="","",VLOOKUP($B94,手順1!$J$20:$O$106,3,FALSE))</f>
        <v/>
      </c>
      <c r="E94" s="10" t="str">
        <f>IF($B94="","",VLOOKUP($B94,手順1!$J$20:$O$106,4,FALSE))</f>
        <v/>
      </c>
      <c r="F94" s="10" t="str">
        <f>IF($B94="","",VLOOKUP($B94,手順1!$J$20:$O$106,5,FALSE))</f>
        <v/>
      </c>
      <c r="G94" s="10" t="str">
        <f>IF($B94="","",VLOOKUP($B94,手順1!$J$20:$O$106,6,FALSE))</f>
        <v/>
      </c>
      <c r="H94" s="11" t="str">
        <f t="shared" si="19"/>
        <v/>
      </c>
      <c r="I94" s="21"/>
      <c r="J94" s="4"/>
      <c r="K94" s="4"/>
      <c r="L94" s="130"/>
      <c r="M94" s="134"/>
      <c r="N94" s="4"/>
      <c r="O94" s="4"/>
      <c r="P94" s="135"/>
      <c r="Q94" s="132"/>
      <c r="R94" s="2"/>
      <c r="V94" s="12"/>
      <c r="AA94" s="1">
        <v>183</v>
      </c>
      <c r="AB94" s="1" t="str">
        <f t="shared" si="17"/>
        <v/>
      </c>
      <c r="AC94" s="1">
        <f t="shared" si="18"/>
        <v>0</v>
      </c>
      <c r="AI94" s="1" t="str">
        <f t="shared" si="20"/>
        <v/>
      </c>
    </row>
    <row r="95" spans="1:35">
      <c r="A95" s="2" t="str">
        <f t="shared" si="16"/>
        <v/>
      </c>
      <c r="B95" s="8"/>
      <c r="C95" s="10" t="str">
        <f>IF($B95="","",VLOOKUP($B95,手順1!$J$20:$O$106,2,FALSE))</f>
        <v/>
      </c>
      <c r="D95" s="10" t="str">
        <f>IF($B95="","",VLOOKUP($B95,手順1!$J$20:$O$106,3,FALSE))</f>
        <v/>
      </c>
      <c r="E95" s="10" t="str">
        <f>IF($B95="","",VLOOKUP($B95,手順1!$J$20:$O$106,4,FALSE))</f>
        <v/>
      </c>
      <c r="F95" s="10" t="str">
        <f>IF($B95="","",VLOOKUP($B95,手順1!$J$20:$O$106,5,FALSE))</f>
        <v/>
      </c>
      <c r="G95" s="10" t="str">
        <f>IF($B95="","",VLOOKUP($B95,手順1!$J$20:$O$106,6,FALSE))</f>
        <v/>
      </c>
      <c r="H95" s="11" t="str">
        <f t="shared" si="19"/>
        <v/>
      </c>
      <c r="I95" s="21"/>
      <c r="J95" s="4"/>
      <c r="K95" s="4"/>
      <c r="L95" s="130"/>
      <c r="M95" s="134"/>
      <c r="N95" s="4"/>
      <c r="O95" s="4"/>
      <c r="P95" s="135"/>
      <c r="Q95" s="132"/>
      <c r="R95" s="2"/>
      <c r="V95" s="12"/>
      <c r="AA95" s="1">
        <v>184</v>
      </c>
      <c r="AB95" s="1" t="str">
        <f t="shared" si="17"/>
        <v/>
      </c>
      <c r="AC95" s="1">
        <f t="shared" si="18"/>
        <v>0</v>
      </c>
      <c r="AI95" s="1" t="str">
        <f t="shared" si="20"/>
        <v/>
      </c>
    </row>
    <row r="96" spans="1:35">
      <c r="A96" s="2" t="str">
        <f t="shared" si="16"/>
        <v/>
      </c>
      <c r="B96" s="8"/>
      <c r="C96" s="10" t="str">
        <f>IF($B96="","",VLOOKUP($B96,手順1!$J$20:$O$106,2,FALSE))</f>
        <v/>
      </c>
      <c r="D96" s="10" t="str">
        <f>IF($B96="","",VLOOKUP($B96,手順1!$J$20:$O$106,3,FALSE))</f>
        <v/>
      </c>
      <c r="E96" s="10" t="str">
        <f>IF($B96="","",VLOOKUP($B96,手順1!$J$20:$O$106,4,FALSE))</f>
        <v/>
      </c>
      <c r="F96" s="10" t="str">
        <f>IF($B96="","",VLOOKUP($B96,手順1!$J$20:$O$106,5,FALSE))</f>
        <v/>
      </c>
      <c r="G96" s="10" t="str">
        <f>IF($B96="","",VLOOKUP($B96,手順1!$J$20:$O$106,6,FALSE))</f>
        <v/>
      </c>
      <c r="H96" s="11" t="str">
        <f t="shared" si="19"/>
        <v/>
      </c>
      <c r="I96" s="21"/>
      <c r="J96" s="4"/>
      <c r="K96" s="4"/>
      <c r="L96" s="130"/>
      <c r="M96" s="134"/>
      <c r="N96" s="4"/>
      <c r="O96" s="4"/>
      <c r="P96" s="135"/>
      <c r="Q96" s="132"/>
      <c r="R96" s="2"/>
      <c r="V96" s="12"/>
      <c r="AA96" s="1">
        <v>185</v>
      </c>
      <c r="AB96" s="1" t="str">
        <f t="shared" si="17"/>
        <v/>
      </c>
      <c r="AC96" s="1">
        <f t="shared" si="18"/>
        <v>0</v>
      </c>
      <c r="AI96" s="1" t="str">
        <f t="shared" si="20"/>
        <v/>
      </c>
    </row>
    <row r="97" spans="1:35">
      <c r="A97" s="2" t="str">
        <f t="shared" si="16"/>
        <v/>
      </c>
      <c r="B97" s="8"/>
      <c r="C97" s="10" t="str">
        <f>IF($B97="","",VLOOKUP($B97,手順1!$J$20:$O$106,2,FALSE))</f>
        <v/>
      </c>
      <c r="D97" s="10" t="str">
        <f>IF($B97="","",VLOOKUP($B97,手順1!$J$20:$O$106,3,FALSE))</f>
        <v/>
      </c>
      <c r="E97" s="10" t="str">
        <f>IF($B97="","",VLOOKUP($B97,手順1!$J$20:$O$106,4,FALSE))</f>
        <v/>
      </c>
      <c r="F97" s="10" t="str">
        <f>IF($B97="","",VLOOKUP($B97,手順1!$J$20:$O$106,5,FALSE))</f>
        <v/>
      </c>
      <c r="G97" s="10" t="str">
        <f>IF($B97="","",VLOOKUP($B97,手順1!$J$20:$O$106,6,FALSE))</f>
        <v/>
      </c>
      <c r="H97" s="11" t="str">
        <f t="shared" si="19"/>
        <v/>
      </c>
      <c r="I97" s="21"/>
      <c r="J97" s="4"/>
      <c r="K97" s="4"/>
      <c r="L97" s="130"/>
      <c r="M97" s="134"/>
      <c r="N97" s="4"/>
      <c r="O97" s="4"/>
      <c r="P97" s="135"/>
      <c r="Q97" s="132"/>
      <c r="R97" s="2"/>
      <c r="V97" s="12"/>
      <c r="AA97" s="1">
        <v>186</v>
      </c>
      <c r="AB97" s="1" t="str">
        <f t="shared" si="17"/>
        <v/>
      </c>
      <c r="AC97" s="1">
        <f t="shared" si="18"/>
        <v>0</v>
      </c>
      <c r="AI97" s="1" t="str">
        <f t="shared" si="20"/>
        <v/>
      </c>
    </row>
    <row r="98" spans="1:35">
      <c r="A98" s="2" t="str">
        <f t="shared" si="16"/>
        <v/>
      </c>
      <c r="B98" s="8"/>
      <c r="C98" s="10" t="str">
        <f>IF($B98="","",VLOOKUP($B98,手順1!$J$20:$O$106,2,FALSE))</f>
        <v/>
      </c>
      <c r="D98" s="10" t="str">
        <f>IF($B98="","",VLOOKUP($B98,手順1!$J$20:$O$106,3,FALSE))</f>
        <v/>
      </c>
      <c r="E98" s="10" t="str">
        <f>IF($B98="","",VLOOKUP($B98,手順1!$J$20:$O$106,4,FALSE))</f>
        <v/>
      </c>
      <c r="F98" s="10" t="str">
        <f>IF($B98="","",VLOOKUP($B98,手順1!$J$20:$O$106,5,FALSE))</f>
        <v/>
      </c>
      <c r="G98" s="10" t="str">
        <f>IF($B98="","",VLOOKUP($B98,手順1!$J$20:$O$106,6,FALSE))</f>
        <v/>
      </c>
      <c r="H98" s="11" t="str">
        <f t="shared" si="19"/>
        <v/>
      </c>
      <c r="I98" s="21"/>
      <c r="J98" s="4"/>
      <c r="K98" s="4"/>
      <c r="L98" s="130"/>
      <c r="M98" s="134"/>
      <c r="N98" s="4"/>
      <c r="O98" s="4"/>
      <c r="P98" s="135"/>
      <c r="Q98" s="132"/>
      <c r="R98" s="2"/>
      <c r="V98" s="12"/>
      <c r="AA98" s="1">
        <v>187</v>
      </c>
      <c r="AB98" s="1" t="str">
        <f t="shared" si="17"/>
        <v/>
      </c>
      <c r="AC98" s="1">
        <f t="shared" si="18"/>
        <v>0</v>
      </c>
      <c r="AI98" s="1" t="str">
        <f t="shared" si="20"/>
        <v/>
      </c>
    </row>
    <row r="99" spans="1:35">
      <c r="A99" s="2" t="str">
        <f t="shared" si="16"/>
        <v/>
      </c>
      <c r="B99" s="8"/>
      <c r="C99" s="10" t="str">
        <f>IF($B99="","",VLOOKUP($B99,手順1!$J$20:$O$106,2,FALSE))</f>
        <v/>
      </c>
      <c r="D99" s="10" t="str">
        <f>IF($B99="","",VLOOKUP($B99,手順1!$J$20:$O$106,3,FALSE))</f>
        <v/>
      </c>
      <c r="E99" s="10" t="str">
        <f>IF($B99="","",VLOOKUP($B99,手順1!$J$20:$O$106,4,FALSE))</f>
        <v/>
      </c>
      <c r="F99" s="10" t="str">
        <f>IF($B99="","",VLOOKUP($B99,手順1!$J$20:$O$106,5,FALSE))</f>
        <v/>
      </c>
      <c r="G99" s="10" t="str">
        <f>IF($B99="","",VLOOKUP($B99,手順1!$J$20:$O$106,6,FALSE))</f>
        <v/>
      </c>
      <c r="H99" s="11" t="str">
        <f t="shared" si="19"/>
        <v/>
      </c>
      <c r="I99" s="21"/>
      <c r="J99" s="4"/>
      <c r="K99" s="4"/>
      <c r="L99" s="130"/>
      <c r="M99" s="134"/>
      <c r="N99" s="4"/>
      <c r="O99" s="4"/>
      <c r="P99" s="135"/>
      <c r="Q99" s="132"/>
      <c r="R99" s="2"/>
      <c r="V99" s="12"/>
      <c r="AA99" s="1">
        <v>188</v>
      </c>
      <c r="AB99" s="1" t="str">
        <f t="shared" si="17"/>
        <v/>
      </c>
      <c r="AC99" s="1">
        <f t="shared" si="18"/>
        <v>0</v>
      </c>
      <c r="AI99" s="1" t="str">
        <f t="shared" si="20"/>
        <v/>
      </c>
    </row>
    <row r="100" spans="1:35">
      <c r="A100" s="2" t="str">
        <f t="shared" si="16"/>
        <v/>
      </c>
      <c r="B100" s="8"/>
      <c r="C100" s="10" t="str">
        <f>IF($B100="","",VLOOKUP($B100,手順1!$J$20:$O$106,2,FALSE))</f>
        <v/>
      </c>
      <c r="D100" s="10" t="str">
        <f>IF($B100="","",VLOOKUP($B100,手順1!$J$20:$O$106,3,FALSE))</f>
        <v/>
      </c>
      <c r="E100" s="10" t="str">
        <f>IF($B100="","",VLOOKUP($B100,手順1!$J$20:$O$106,4,FALSE))</f>
        <v/>
      </c>
      <c r="F100" s="10" t="str">
        <f>IF($B100="","",VLOOKUP($B100,手順1!$J$20:$O$106,5,FALSE))</f>
        <v/>
      </c>
      <c r="G100" s="10" t="str">
        <f>IF($B100="","",VLOOKUP($B100,手順1!$J$20:$O$106,6,FALSE))</f>
        <v/>
      </c>
      <c r="H100" s="11" t="str">
        <f t="shared" si="19"/>
        <v/>
      </c>
      <c r="I100" s="21"/>
      <c r="J100" s="4"/>
      <c r="K100" s="4"/>
      <c r="L100" s="130"/>
      <c r="M100" s="134"/>
      <c r="N100" s="4"/>
      <c r="O100" s="4"/>
      <c r="P100" s="135"/>
      <c r="Q100" s="132"/>
      <c r="R100" s="2"/>
      <c r="V100" s="12"/>
      <c r="AA100" s="1">
        <v>189</v>
      </c>
      <c r="AB100" s="1" t="str">
        <f t="shared" si="17"/>
        <v/>
      </c>
      <c r="AC100" s="1">
        <f t="shared" si="18"/>
        <v>0</v>
      </c>
      <c r="AI100" s="1" t="str">
        <f t="shared" si="20"/>
        <v/>
      </c>
    </row>
    <row r="101" spans="1:35">
      <c r="A101" s="2" t="str">
        <f t="shared" si="16"/>
        <v/>
      </c>
      <c r="B101" s="8"/>
      <c r="C101" s="10" t="str">
        <f>IF($B101="","",VLOOKUP($B101,手順1!$J$20:$O$106,2,FALSE))</f>
        <v/>
      </c>
      <c r="D101" s="10" t="str">
        <f>IF($B101="","",VLOOKUP($B101,手順1!$J$20:$O$106,3,FALSE))</f>
        <v/>
      </c>
      <c r="E101" s="10" t="str">
        <f>IF($B101="","",VLOOKUP($B101,手順1!$J$20:$O$106,4,FALSE))</f>
        <v/>
      </c>
      <c r="F101" s="10" t="str">
        <f>IF($B101="","",VLOOKUP($B101,手順1!$J$20:$O$106,5,FALSE))</f>
        <v/>
      </c>
      <c r="G101" s="10" t="str">
        <f>IF($B101="","",VLOOKUP($B101,手順1!$J$20:$O$106,6,FALSE))</f>
        <v/>
      </c>
      <c r="H101" s="11" t="str">
        <f t="shared" si="19"/>
        <v/>
      </c>
      <c r="I101" s="21"/>
      <c r="J101" s="4"/>
      <c r="K101" s="4"/>
      <c r="L101" s="130"/>
      <c r="M101" s="134"/>
      <c r="N101" s="4"/>
      <c r="O101" s="4"/>
      <c r="P101" s="135"/>
      <c r="Q101" s="132"/>
      <c r="R101" s="2"/>
      <c r="V101" s="12"/>
      <c r="AA101" s="1">
        <v>190</v>
      </c>
      <c r="AB101" s="1" t="str">
        <f t="shared" si="17"/>
        <v/>
      </c>
      <c r="AC101" s="1">
        <f t="shared" si="18"/>
        <v>0</v>
      </c>
      <c r="AI101" s="1" t="str">
        <f t="shared" si="20"/>
        <v/>
      </c>
    </row>
    <row r="102" spans="1:35">
      <c r="A102" s="2" t="str">
        <f t="shared" si="16"/>
        <v/>
      </c>
      <c r="B102" s="8"/>
      <c r="C102" s="10" t="str">
        <f>IF($B102="","",VLOOKUP($B102,手順1!$J$20:$O$106,2,FALSE))</f>
        <v/>
      </c>
      <c r="D102" s="10" t="str">
        <f>IF($B102="","",VLOOKUP($B102,手順1!$J$20:$O$106,3,FALSE))</f>
        <v/>
      </c>
      <c r="E102" s="10" t="str">
        <f>IF($B102="","",VLOOKUP($B102,手順1!$J$20:$O$106,4,FALSE))</f>
        <v/>
      </c>
      <c r="F102" s="10" t="str">
        <f>IF($B102="","",VLOOKUP($B102,手順1!$J$20:$O$106,5,FALSE))</f>
        <v/>
      </c>
      <c r="G102" s="10" t="str">
        <f>IF($B102="","",VLOOKUP($B102,手順1!$J$20:$O$106,6,FALSE))</f>
        <v/>
      </c>
      <c r="H102" s="11" t="str">
        <f t="shared" si="19"/>
        <v/>
      </c>
      <c r="I102" s="21"/>
      <c r="J102" s="4"/>
      <c r="K102" s="4"/>
      <c r="L102" s="130"/>
      <c r="M102" s="134"/>
      <c r="N102" s="4"/>
      <c r="O102" s="4"/>
      <c r="P102" s="135"/>
      <c r="Q102" s="132"/>
      <c r="R102" s="2"/>
      <c r="V102" s="12"/>
      <c r="AA102" s="1">
        <v>191</v>
      </c>
      <c r="AB102" s="1" t="str">
        <f t="shared" si="17"/>
        <v/>
      </c>
      <c r="AC102" s="1">
        <f t="shared" si="18"/>
        <v>0</v>
      </c>
      <c r="AI102" s="1" t="str">
        <f t="shared" si="20"/>
        <v/>
      </c>
    </row>
    <row r="103" spans="1:35">
      <c r="A103" s="2" t="str">
        <f t="shared" si="16"/>
        <v/>
      </c>
      <c r="B103" s="8"/>
      <c r="C103" s="10" t="str">
        <f>IF($B103="","",VLOOKUP($B103,手順1!$J$20:$O$106,2,FALSE))</f>
        <v/>
      </c>
      <c r="D103" s="10" t="str">
        <f>IF($B103="","",VLOOKUP($B103,手順1!$J$20:$O$106,3,FALSE))</f>
        <v/>
      </c>
      <c r="E103" s="10" t="str">
        <f>IF($B103="","",VLOOKUP($B103,手順1!$J$20:$O$106,4,FALSE))</f>
        <v/>
      </c>
      <c r="F103" s="10" t="str">
        <f>IF($B103="","",VLOOKUP($B103,手順1!$J$20:$O$106,5,FALSE))</f>
        <v/>
      </c>
      <c r="G103" s="10" t="str">
        <f>IF($B103="","",VLOOKUP($B103,手順1!$J$20:$O$106,6,FALSE))</f>
        <v/>
      </c>
      <c r="H103" s="11" t="str">
        <f t="shared" si="19"/>
        <v/>
      </c>
      <c r="I103" s="21"/>
      <c r="J103" s="4"/>
      <c r="K103" s="4"/>
      <c r="L103" s="130"/>
      <c r="M103" s="134"/>
      <c r="N103" s="4"/>
      <c r="O103" s="4"/>
      <c r="P103" s="135"/>
      <c r="Q103" s="132"/>
      <c r="R103" s="2"/>
      <c r="V103" s="12"/>
      <c r="AA103" s="1">
        <v>192</v>
      </c>
      <c r="AB103" s="1" t="str">
        <f t="shared" si="17"/>
        <v/>
      </c>
      <c r="AC103" s="1">
        <f t="shared" si="18"/>
        <v>0</v>
      </c>
      <c r="AI103" s="1" t="str">
        <f t="shared" si="20"/>
        <v/>
      </c>
    </row>
    <row r="104" spans="1:35">
      <c r="A104" s="2" t="str">
        <f t="shared" si="16"/>
        <v/>
      </c>
      <c r="B104" s="8"/>
      <c r="C104" s="10" t="str">
        <f>IF($B104="","",VLOOKUP($B104,手順1!$J$20:$O$106,2,FALSE))</f>
        <v/>
      </c>
      <c r="D104" s="10" t="str">
        <f>IF($B104="","",VLOOKUP($B104,手順1!$J$20:$O$106,3,FALSE))</f>
        <v/>
      </c>
      <c r="E104" s="10" t="str">
        <f>IF($B104="","",VLOOKUP($B104,手順1!$J$20:$O$106,4,FALSE))</f>
        <v/>
      </c>
      <c r="F104" s="10" t="str">
        <f>IF($B104="","",VLOOKUP($B104,手順1!$J$20:$O$106,5,FALSE))</f>
        <v/>
      </c>
      <c r="G104" s="10" t="str">
        <f>IF($B104="","",VLOOKUP($B104,手順1!$J$20:$O$106,6,FALSE))</f>
        <v/>
      </c>
      <c r="H104" s="11" t="str">
        <f t="shared" si="19"/>
        <v/>
      </c>
      <c r="I104" s="21"/>
      <c r="J104" s="4"/>
      <c r="K104" s="4"/>
      <c r="L104" s="130"/>
      <c r="M104" s="134"/>
      <c r="N104" s="4"/>
      <c r="O104" s="4"/>
      <c r="P104" s="135"/>
      <c r="Q104" s="132"/>
      <c r="R104" s="2"/>
      <c r="V104" s="12"/>
      <c r="AA104" s="1">
        <v>193</v>
      </c>
      <c r="AB104" s="1" t="str">
        <f t="shared" si="17"/>
        <v/>
      </c>
      <c r="AC104" s="1">
        <f t="shared" si="18"/>
        <v>0</v>
      </c>
      <c r="AI104" s="1" t="str">
        <f t="shared" si="20"/>
        <v/>
      </c>
    </row>
    <row r="105" spans="1:35">
      <c r="A105" s="2" t="str">
        <f t="shared" si="16"/>
        <v/>
      </c>
      <c r="B105" s="8"/>
      <c r="C105" s="10" t="str">
        <f>IF($B105="","",VLOOKUP($B105,手順1!$J$20:$O$106,2,FALSE))</f>
        <v/>
      </c>
      <c r="D105" s="10" t="str">
        <f>IF($B105="","",VLOOKUP($B105,手順1!$J$20:$O$106,3,FALSE))</f>
        <v/>
      </c>
      <c r="E105" s="10" t="str">
        <f>IF($B105="","",VLOOKUP($B105,手順1!$J$20:$O$106,4,FALSE))</f>
        <v/>
      </c>
      <c r="F105" s="10" t="str">
        <f>IF($B105="","",VLOOKUP($B105,手順1!$J$20:$O$106,5,FALSE))</f>
        <v/>
      </c>
      <c r="G105" s="10" t="str">
        <f>IF($B105="","",VLOOKUP($B105,手順1!$J$20:$O$106,6,FALSE))</f>
        <v/>
      </c>
      <c r="H105" s="11" t="str">
        <f t="shared" si="19"/>
        <v/>
      </c>
      <c r="I105" s="21"/>
      <c r="J105" s="4"/>
      <c r="K105" s="4"/>
      <c r="L105" s="130"/>
      <c r="M105" s="134"/>
      <c r="N105" s="4"/>
      <c r="O105" s="4"/>
      <c r="P105" s="135"/>
      <c r="Q105" s="132"/>
      <c r="R105" s="2"/>
      <c r="V105" s="12"/>
      <c r="AA105" s="1">
        <v>194</v>
      </c>
      <c r="AB105" s="1" t="str">
        <f t="shared" si="17"/>
        <v/>
      </c>
      <c r="AC105" s="1">
        <f t="shared" si="18"/>
        <v>0</v>
      </c>
      <c r="AI105" s="1" t="str">
        <f t="shared" si="20"/>
        <v/>
      </c>
    </row>
    <row r="106" spans="1:35">
      <c r="A106" s="2" t="str">
        <f t="shared" si="16"/>
        <v/>
      </c>
      <c r="B106" s="8"/>
      <c r="C106" s="10" t="str">
        <f>IF($B106="","",VLOOKUP($B106,手順1!$J$20:$O$106,2,FALSE))</f>
        <v/>
      </c>
      <c r="D106" s="10" t="str">
        <f>IF($B106="","",VLOOKUP($B106,手順1!$J$20:$O$106,3,FALSE))</f>
        <v/>
      </c>
      <c r="E106" s="10" t="str">
        <f>IF($B106="","",VLOOKUP($B106,手順1!$J$20:$O$106,4,FALSE))</f>
        <v/>
      </c>
      <c r="F106" s="10" t="str">
        <f>IF($B106="","",VLOOKUP($B106,手順1!$J$20:$O$106,5,FALSE))</f>
        <v/>
      </c>
      <c r="G106" s="10" t="str">
        <f>IF($B106="","",VLOOKUP($B106,手順1!$J$20:$O$106,6,FALSE))</f>
        <v/>
      </c>
      <c r="H106" s="11" t="str">
        <f t="shared" si="19"/>
        <v/>
      </c>
      <c r="I106" s="21"/>
      <c r="J106" s="4"/>
      <c r="K106" s="4"/>
      <c r="L106" s="130"/>
      <c r="M106" s="134"/>
      <c r="N106" s="4"/>
      <c r="O106" s="4"/>
      <c r="P106" s="135"/>
      <c r="Q106" s="132"/>
      <c r="R106" s="2"/>
      <c r="V106" s="12"/>
      <c r="AA106" s="1">
        <v>195</v>
      </c>
      <c r="AB106" s="1" t="str">
        <f t="shared" si="17"/>
        <v/>
      </c>
      <c r="AC106" s="1">
        <f t="shared" si="18"/>
        <v>0</v>
      </c>
      <c r="AI106" s="1" t="str">
        <f t="shared" si="20"/>
        <v/>
      </c>
    </row>
    <row r="107" spans="1:35" ht="20.399999999999999" thickBot="1">
      <c r="A107" s="2" t="str">
        <f t="shared" si="16"/>
        <v/>
      </c>
      <c r="B107" s="8"/>
      <c r="C107" s="10" t="str">
        <f>IF($B107="","",VLOOKUP($B107,手順1!$J$20:$O$106,2,FALSE))</f>
        <v/>
      </c>
      <c r="D107" s="10" t="str">
        <f>IF($B107="","",VLOOKUP($B107,手順1!$J$20:$O$106,3,FALSE))</f>
        <v/>
      </c>
      <c r="E107" s="10" t="str">
        <f>IF($B107="","",VLOOKUP($B107,手順1!$J$20:$O$106,4,FALSE))</f>
        <v/>
      </c>
      <c r="F107" s="10" t="str">
        <f>IF($B107="","",VLOOKUP($B107,手順1!$J$20:$O$106,5,FALSE))</f>
        <v/>
      </c>
      <c r="G107" s="10" t="str">
        <f>IF($B107="","",VLOOKUP($B107,手順1!$J$20:$O$106,6,FALSE))</f>
        <v/>
      </c>
      <c r="H107" s="11" t="str">
        <f t="shared" si="19"/>
        <v/>
      </c>
      <c r="I107" s="21"/>
      <c r="J107" s="4"/>
      <c r="K107" s="4"/>
      <c r="L107" s="130"/>
      <c r="M107" s="136"/>
      <c r="N107" s="137"/>
      <c r="O107" s="137"/>
      <c r="P107" s="138"/>
      <c r="Q107" s="132"/>
      <c r="R107" s="2"/>
      <c r="V107" s="12"/>
      <c r="AA107" s="1">
        <v>196</v>
      </c>
      <c r="AB107" s="1" t="str">
        <f t="shared" si="17"/>
        <v/>
      </c>
      <c r="AC107" s="1">
        <f t="shared" si="18"/>
        <v>0</v>
      </c>
      <c r="AI107" s="1" t="str">
        <f t="shared" si="20"/>
        <v/>
      </c>
    </row>
  </sheetData>
  <sheetProtection sheet="1" objects="1" scenarios="1"/>
  <sortState xmlns:xlrd2="http://schemas.microsoft.com/office/spreadsheetml/2017/richdata2" ref="B12:U107">
    <sortCondition ref="B12:B107"/>
  </sortState>
  <mergeCells count="12">
    <mergeCell ref="W14:Y16"/>
    <mergeCell ref="W18:Y20"/>
    <mergeCell ref="B1:U1"/>
    <mergeCell ref="B10:B11"/>
    <mergeCell ref="C10:D10"/>
    <mergeCell ref="E10:F10"/>
    <mergeCell ref="G10:G11"/>
    <mergeCell ref="H10:H11"/>
    <mergeCell ref="M10:P10"/>
    <mergeCell ref="S10:U10"/>
    <mergeCell ref="I10:L10"/>
    <mergeCell ref="M9:P9"/>
  </mergeCells>
  <phoneticPr fontId="2"/>
  <conditionalFormatting sqref="B12:B107">
    <cfRule type="cellIs" dxfId="6" priority="5" operator="equal">
      <formula>""</formula>
    </cfRule>
  </conditionalFormatting>
  <conditionalFormatting sqref="I12:Q107">
    <cfRule type="cellIs" dxfId="5" priority="6" operator="equal">
      <formula>""</formula>
    </cfRule>
  </conditionalFormatting>
  <conditionalFormatting sqref="S12:U16">
    <cfRule type="cellIs" dxfId="4" priority="1" operator="equal">
      <formula>""</formula>
    </cfRule>
  </conditionalFormatting>
  <conditionalFormatting sqref="V14:V15">
    <cfRule type="containsText" dxfId="3" priority="4" operator="containsText" text="●が多過ぎ！！">
      <formula>NOT(ISERROR(SEARCH("●が多過ぎ！！",V14)))</formula>
    </cfRule>
  </conditionalFormatting>
  <conditionalFormatting sqref="W14:Z16">
    <cfRule type="containsText" dxfId="2" priority="11" operator="containsText" text="●が多過ぎ！！">
      <formula>NOT(ISERROR(SEARCH("●が多過ぎ！！",W14)))</formula>
    </cfRule>
  </conditionalFormatting>
  <conditionalFormatting sqref="W18:Z20">
    <cfRule type="cellIs" dxfId="1" priority="10" operator="equal">
      <formula>"選手重複！！"</formula>
    </cfRule>
  </conditionalFormatting>
  <conditionalFormatting sqref="Z12">
    <cfRule type="cellIs" dxfId="0" priority="17" operator="equal">
      <formula>""</formula>
    </cfRule>
  </conditionalFormatting>
  <dataValidations count="4">
    <dataValidation type="whole" allowBlank="1" showInputMessage="1" showErrorMessage="1" sqref="B12:B27 B29 B31 B33 B35 B37 B39 B41 B43 B45 B47 B49 B51" xr:uid="{3F57251F-C6AF-4890-BC18-22D7B399B9CE}">
      <formula1>1</formula1>
      <formula2>99999</formula2>
    </dataValidation>
    <dataValidation type="list" allowBlank="1" showInputMessage="1" showErrorMessage="1" sqref="I12:I107" xr:uid="{B8660BC9-82F4-41CD-85CC-31E025812E7F}">
      <formula1>$AK$12:$AK$19</formula1>
    </dataValidation>
    <dataValidation type="list" allowBlank="1" showInputMessage="1" showErrorMessage="1" sqref="M12:M107" xr:uid="{3BDCFE59-2CEE-44FC-A2F3-7736FC5D2787}">
      <formula1>$AK$18:$AK$19</formula1>
    </dataValidation>
    <dataValidation type="list" allowBlank="1" showInputMessage="1" showErrorMessage="1" sqref="Q12:Q107" xr:uid="{6AA72522-8A0A-4E76-BCA1-E1BFF774FBEB}">
      <formula1>$AO$12:$AO$17</formula1>
    </dataValidation>
  </dataValidations>
  <pageMargins left="0.7" right="0.7" top="0.75" bottom="0.75" header="0.3" footer="0.3"/>
  <pageSetup paperSize="9" scale="3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A7B1-A7DD-47AF-A9D7-21E7B2E1399E}">
  <dimension ref="A1:N21"/>
  <sheetViews>
    <sheetView showGridLines="0" view="pageBreakPreview" zoomScaleNormal="100" zoomScaleSheetLayoutView="100" workbookViewId="0">
      <selection sqref="A1:N1"/>
    </sheetView>
  </sheetViews>
  <sheetFormatPr defaultRowHeight="18"/>
  <cols>
    <col min="1" max="1" width="5.3984375" customWidth="1"/>
    <col min="2" max="2" width="19.19921875" bestFit="1" customWidth="1"/>
    <col min="3" max="4" width="2" style="66" customWidth="1"/>
    <col min="5" max="13" width="9.3984375" customWidth="1"/>
    <col min="14" max="14" width="15.5" customWidth="1"/>
    <col min="15" max="15" width="6.09765625" customWidth="1"/>
  </cols>
  <sheetData>
    <row r="1" spans="1:14" ht="38.25" customHeight="1" thickBot="1">
      <c r="A1" s="290" t="s">
        <v>89</v>
      </c>
      <c r="B1" s="291"/>
      <c r="C1" s="291"/>
      <c r="D1" s="291"/>
      <c r="E1" s="291"/>
      <c r="F1" s="291"/>
      <c r="G1" s="291"/>
      <c r="H1" s="291"/>
      <c r="I1" s="291"/>
      <c r="J1" s="291"/>
      <c r="K1" s="291"/>
      <c r="L1" s="291"/>
      <c r="M1" s="291"/>
      <c r="N1" s="292"/>
    </row>
    <row r="2" spans="1:14" ht="25.5" customHeight="1">
      <c r="A2" s="62" t="s">
        <v>85</v>
      </c>
      <c r="B2" s="51"/>
      <c r="C2" s="64"/>
      <c r="D2" s="64"/>
      <c r="E2" s="51"/>
      <c r="F2" s="51"/>
      <c r="G2" s="51"/>
      <c r="H2" s="51"/>
      <c r="I2" s="51"/>
      <c r="J2" s="51"/>
      <c r="K2" s="51"/>
      <c r="L2" s="51"/>
      <c r="M2" s="51"/>
      <c r="N2" s="52"/>
    </row>
    <row r="3" spans="1:14" ht="25.5" customHeight="1">
      <c r="A3" s="44" t="s">
        <v>113</v>
      </c>
      <c r="N3" s="45"/>
    </row>
    <row r="4" spans="1:14" ht="25.5" customHeight="1" thickBot="1">
      <c r="A4" s="47" t="s">
        <v>99</v>
      </c>
      <c r="B4" s="48"/>
      <c r="C4" s="65"/>
      <c r="D4" s="65"/>
      <c r="E4" s="48"/>
      <c r="F4" s="48"/>
      <c r="G4" s="48"/>
      <c r="H4" s="48"/>
      <c r="I4" s="48"/>
      <c r="J4" s="48"/>
      <c r="K4" s="48"/>
      <c r="L4" s="48"/>
      <c r="M4" s="48"/>
      <c r="N4" s="49"/>
    </row>
    <row r="5" spans="1:14" ht="25.5" customHeight="1" thickBot="1"/>
    <row r="6" spans="1:14">
      <c r="A6" s="70" t="s">
        <v>134</v>
      </c>
      <c r="B6" s="177" t="s">
        <v>84</v>
      </c>
      <c r="C6" s="64">
        <f>IF(手順1!E11="選択して下さい",1,0)</f>
        <v>1</v>
      </c>
      <c r="D6" s="67"/>
      <c r="E6" s="293" t="str">
        <f>IF(C6=1,"〇未完了　手順１シートの「団体名欄」を選択してください","●完了")</f>
        <v>〇未完了　手順１シートの「団体名欄」を選択してください</v>
      </c>
      <c r="F6" s="293"/>
      <c r="G6" s="293"/>
      <c r="H6" s="293"/>
      <c r="I6" s="293"/>
      <c r="J6" s="293"/>
      <c r="K6" s="293"/>
      <c r="L6" s="293"/>
      <c r="M6" s="293"/>
      <c r="N6" s="294"/>
    </row>
    <row r="7" spans="1:14" ht="18.600000000000001" thickBot="1">
      <c r="A7" s="71">
        <v>1</v>
      </c>
      <c r="B7" s="44" t="s">
        <v>489</v>
      </c>
      <c r="C7" s="66">
        <f>IF(手順1!E15="",1,IF(手順1!E16="",1,0))</f>
        <v>1</v>
      </c>
      <c r="D7" s="68"/>
      <c r="E7" s="295" t="str">
        <f>IF(C7=1,"〇未完了　手順１シートの「選手人数」を選択してください","●完了")</f>
        <v>〇未完了　手順１シートの「選手人数」を選択してください</v>
      </c>
      <c r="F7" s="295"/>
      <c r="G7" s="295"/>
      <c r="H7" s="295"/>
      <c r="I7" s="295"/>
      <c r="J7" s="295"/>
      <c r="K7" s="295"/>
      <c r="L7" s="295"/>
      <c r="M7" s="295"/>
      <c r="N7" s="296"/>
    </row>
    <row r="8" spans="1:14">
      <c r="A8" s="72"/>
      <c r="B8" s="177" t="s">
        <v>90</v>
      </c>
      <c r="C8" s="64">
        <f>手順2!Y10</f>
        <v>0</v>
      </c>
      <c r="D8" s="67"/>
      <c r="E8" s="293" t="str">
        <f>IF(C8&gt;=2,"〇未完了　手順２シートの選手に重複があります","●完了")</f>
        <v>●完了</v>
      </c>
      <c r="F8" s="293"/>
      <c r="G8" s="293"/>
      <c r="H8" s="293"/>
      <c r="I8" s="293"/>
      <c r="J8" s="293"/>
      <c r="K8" s="293"/>
      <c r="L8" s="293"/>
      <c r="M8" s="293"/>
      <c r="N8" s="294"/>
    </row>
    <row r="9" spans="1:14">
      <c r="A9" s="73"/>
      <c r="B9" s="44" t="s">
        <v>90</v>
      </c>
      <c r="C9" s="66">
        <f>手順2!X10</f>
        <v>0</v>
      </c>
      <c r="D9" s="68"/>
      <c r="E9" s="295" t="str">
        <f>IF(C9&gt;=1,"〇未完了　手順２シートの選手は上から詰めて入力してください（空白行が途中に入らないように）","●完了")</f>
        <v>●完了</v>
      </c>
      <c r="F9" s="295"/>
      <c r="G9" s="295"/>
      <c r="H9" s="295"/>
      <c r="I9" s="295"/>
      <c r="J9" s="295"/>
      <c r="K9" s="295"/>
      <c r="L9" s="295"/>
      <c r="M9" s="295"/>
      <c r="N9" s="296"/>
    </row>
    <row r="10" spans="1:14">
      <c r="A10" s="73" t="s">
        <v>134</v>
      </c>
      <c r="B10" s="44" t="s">
        <v>91</v>
      </c>
      <c r="C10" s="176">
        <f>MAX(手順2!Z10,手順2!AD10)</f>
        <v>0</v>
      </c>
      <c r="D10" s="99"/>
      <c r="E10" s="295" t="str">
        <f>IF(C10&gt;=7,"〇未完了　手順２シートのリレーメンバーが多過ぎます","●完了")</f>
        <v>●完了</v>
      </c>
      <c r="F10" s="295"/>
      <c r="G10" s="295"/>
      <c r="H10" s="295"/>
      <c r="I10" s="295"/>
      <c r="J10" s="295"/>
      <c r="K10" s="295"/>
      <c r="L10" s="295"/>
      <c r="M10" s="295"/>
      <c r="N10" s="296"/>
    </row>
    <row r="11" spans="1:14">
      <c r="A11" s="73">
        <v>2</v>
      </c>
      <c r="B11" s="44" t="s">
        <v>118</v>
      </c>
      <c r="C11" s="176">
        <f>手順2!AN18</f>
        <v>1</v>
      </c>
      <c r="D11" s="99"/>
      <c r="E11" s="295" t="str">
        <f>IF(C11&gt;=1,"●完了","〇未完了　手順２シートのリレー記録が未入力です")</f>
        <v>●完了</v>
      </c>
      <c r="F11" s="295"/>
      <c r="G11" s="295"/>
      <c r="H11" s="295"/>
      <c r="I11" s="295"/>
      <c r="J11" s="295"/>
      <c r="K11" s="295"/>
      <c r="L11" s="295"/>
      <c r="M11" s="295"/>
      <c r="N11" s="296"/>
    </row>
    <row r="12" spans="1:14">
      <c r="A12" s="73"/>
      <c r="B12" s="44" t="s">
        <v>498</v>
      </c>
      <c r="C12" s="176">
        <f>SUM(手順2!Z9:AD9)</f>
        <v>0</v>
      </c>
      <c r="D12" s="99">
        <f>手順1!I15</f>
        <v>3</v>
      </c>
      <c r="E12" s="295" t="str">
        <f>IF(C12&gt;D12,"〇未完了　リレーを"&amp;D12&amp;"チーム以内にしてください","●完了")</f>
        <v>●完了</v>
      </c>
      <c r="F12" s="295"/>
      <c r="G12" s="295"/>
      <c r="H12" s="295"/>
      <c r="I12" s="295"/>
      <c r="J12" s="295"/>
      <c r="K12" s="295"/>
      <c r="L12" s="295"/>
      <c r="M12" s="295"/>
      <c r="N12" s="296"/>
    </row>
    <row r="13" spans="1:14">
      <c r="A13" s="73"/>
      <c r="B13" s="44" t="s">
        <v>132</v>
      </c>
      <c r="C13" s="176">
        <f>手順2!AF11</f>
        <v>0</v>
      </c>
      <c r="D13" s="99">
        <f>手順1!I15</f>
        <v>3</v>
      </c>
      <c r="E13" s="295" t="str">
        <f>IF(C13&gt;D13,"〇未完了　１種目"&amp;D13&amp;"名以内にしてください","●完了")</f>
        <v>●完了</v>
      </c>
      <c r="F13" s="295"/>
      <c r="G13" s="295"/>
      <c r="H13" s="295"/>
      <c r="I13" s="295"/>
      <c r="J13" s="295"/>
      <c r="K13" s="295"/>
      <c r="L13" s="295"/>
      <c r="M13" s="295"/>
      <c r="N13" s="296"/>
    </row>
    <row r="14" spans="1:14" ht="18.600000000000001" thickBot="1">
      <c r="A14" s="74"/>
      <c r="B14" s="47" t="s">
        <v>92</v>
      </c>
      <c r="C14" s="65">
        <f>手順2!AE10</f>
        <v>0</v>
      </c>
      <c r="D14" s="69"/>
      <c r="E14" s="297" t="str">
        <f>IF(C14&gt;=1,"〇未完了　手順２シートの種目に誤りがあります","●完了")</f>
        <v>●完了</v>
      </c>
      <c r="F14" s="297"/>
      <c r="G14" s="297"/>
      <c r="H14" s="297"/>
      <c r="I14" s="297"/>
      <c r="J14" s="297"/>
      <c r="K14" s="297"/>
      <c r="L14" s="297"/>
      <c r="M14" s="297"/>
      <c r="N14" s="298"/>
    </row>
    <row r="15" spans="1:14">
      <c r="A15" s="75"/>
      <c r="B15" s="44" t="s">
        <v>93</v>
      </c>
      <c r="C15" s="66">
        <f>手順3!AC10</f>
        <v>0</v>
      </c>
      <c r="D15" s="68"/>
      <c r="E15" s="293" t="str">
        <f>IF(C15&gt;=2,"〇未完了　手順３シートに選手の重複があります","●完了")</f>
        <v>●完了</v>
      </c>
      <c r="F15" s="293"/>
      <c r="G15" s="293"/>
      <c r="H15" s="293"/>
      <c r="I15" s="293"/>
      <c r="J15" s="293"/>
      <c r="K15" s="293"/>
      <c r="L15" s="293"/>
      <c r="M15" s="293"/>
      <c r="N15" s="294"/>
    </row>
    <row r="16" spans="1:14">
      <c r="A16" s="75"/>
      <c r="B16" s="44" t="s">
        <v>98</v>
      </c>
      <c r="C16" s="66">
        <f>手順3!AB10</f>
        <v>-100</v>
      </c>
      <c r="D16" s="68"/>
      <c r="E16" s="295" t="str">
        <f>IF(C16&gt;=1,"〇未完了　手順３シートの選手は上から詰めて入力してください（空白行が途中に入らないように）","●完了")</f>
        <v>●完了</v>
      </c>
      <c r="F16" s="295"/>
      <c r="G16" s="295"/>
      <c r="H16" s="295"/>
      <c r="I16" s="295"/>
      <c r="J16" s="295"/>
      <c r="K16" s="295"/>
      <c r="L16" s="295"/>
      <c r="M16" s="295"/>
      <c r="N16" s="296"/>
    </row>
    <row r="17" spans="1:14">
      <c r="A17" s="75" t="s">
        <v>134</v>
      </c>
      <c r="B17" s="44" t="s">
        <v>94</v>
      </c>
      <c r="C17" s="176">
        <f>MAX(手順3!AD10,手順3!AH10)</f>
        <v>0</v>
      </c>
      <c r="D17" s="68"/>
      <c r="E17" s="295" t="str">
        <f>IF(C17&gt;=7,"〇未完了　手順３シートのリレーメンバーが多過ぎます","●完了")</f>
        <v>●完了</v>
      </c>
      <c r="F17" s="295"/>
      <c r="G17" s="295"/>
      <c r="H17" s="295"/>
      <c r="I17" s="295"/>
      <c r="J17" s="295"/>
      <c r="K17" s="295"/>
      <c r="L17" s="295"/>
      <c r="M17" s="295"/>
      <c r="N17" s="296"/>
    </row>
    <row r="18" spans="1:14">
      <c r="A18" s="75">
        <v>3</v>
      </c>
      <c r="B18" s="44" t="s">
        <v>119</v>
      </c>
      <c r="C18" s="66">
        <f>手順3!AR18</f>
        <v>1</v>
      </c>
      <c r="D18" s="68"/>
      <c r="E18" s="295" t="str">
        <f>IF(C18&gt;=1,"●完了","〇未完了　手順３シートのリレー記録が未入力です")</f>
        <v>●完了</v>
      </c>
      <c r="F18" s="295"/>
      <c r="G18" s="295"/>
      <c r="H18" s="295"/>
      <c r="I18" s="295"/>
      <c r="J18" s="295"/>
      <c r="K18" s="295"/>
      <c r="L18" s="295"/>
      <c r="M18" s="295"/>
      <c r="N18" s="296"/>
    </row>
    <row r="19" spans="1:14">
      <c r="A19" s="75"/>
      <c r="B19" s="44" t="s">
        <v>499</v>
      </c>
      <c r="C19" s="66">
        <f>SUM(手順3!AC9:AH9)</f>
        <v>0</v>
      </c>
      <c r="D19" s="68">
        <f>手順1!I16</f>
        <v>3</v>
      </c>
      <c r="E19" s="295" t="str">
        <f>IF(C19&gt;D19,"〇未完了　リレーを"&amp;D19&amp;"チーム以内にしてください","●完了")</f>
        <v>●完了</v>
      </c>
      <c r="F19" s="295"/>
      <c r="G19" s="295"/>
      <c r="H19" s="295"/>
      <c r="I19" s="295"/>
      <c r="J19" s="295"/>
      <c r="K19" s="295"/>
      <c r="L19" s="295"/>
      <c r="M19" s="295"/>
      <c r="N19" s="296"/>
    </row>
    <row r="20" spans="1:14">
      <c r="A20" s="75"/>
      <c r="B20" s="44" t="s">
        <v>132</v>
      </c>
      <c r="C20" s="176">
        <f>手順3!AJ11</f>
        <v>0</v>
      </c>
      <c r="D20" s="99">
        <f>手順1!I16</f>
        <v>3</v>
      </c>
      <c r="E20" s="295" t="str">
        <f>IF(C20&gt;D20,"〇未完了　１種目"&amp;D20&amp;"名以内にしてください","●完了")</f>
        <v>●完了</v>
      </c>
      <c r="F20" s="295"/>
      <c r="G20" s="295"/>
      <c r="H20" s="295"/>
      <c r="I20" s="295"/>
      <c r="J20" s="295"/>
      <c r="K20" s="295"/>
      <c r="L20" s="295"/>
      <c r="M20" s="295"/>
      <c r="N20" s="296"/>
    </row>
    <row r="21" spans="1:14" ht="18.600000000000001" thickBot="1">
      <c r="A21" s="76"/>
      <c r="B21" s="47" t="s">
        <v>95</v>
      </c>
      <c r="C21" s="65">
        <f>手順3!AI10</f>
        <v>0</v>
      </c>
      <c r="D21" s="69"/>
      <c r="E21" s="297" t="str">
        <f>IF(C21&gt;=1,"〇未完了　手順３シートの種目に誤りがあります","●完了")</f>
        <v>●完了</v>
      </c>
      <c r="F21" s="297"/>
      <c r="G21" s="297"/>
      <c r="H21" s="297"/>
      <c r="I21" s="297"/>
      <c r="J21" s="297"/>
      <c r="K21" s="297"/>
      <c r="L21" s="297"/>
      <c r="M21" s="297"/>
      <c r="N21" s="298"/>
    </row>
  </sheetData>
  <sheetProtection sheet="1" objects="1" scenarios="1"/>
  <mergeCells count="17">
    <mergeCell ref="E15:N15"/>
    <mergeCell ref="E17:N17"/>
    <mergeCell ref="E21:N21"/>
    <mergeCell ref="E9:N9"/>
    <mergeCell ref="E16:N16"/>
    <mergeCell ref="E14:N14"/>
    <mergeCell ref="E11:N11"/>
    <mergeCell ref="E18:N18"/>
    <mergeCell ref="E13:N13"/>
    <mergeCell ref="E20:N20"/>
    <mergeCell ref="E19:N19"/>
    <mergeCell ref="E12:N12"/>
    <mergeCell ref="A1:N1"/>
    <mergeCell ref="E6:N6"/>
    <mergeCell ref="E7:N7"/>
    <mergeCell ref="E8:N8"/>
    <mergeCell ref="E10:N10"/>
  </mergeCells>
  <phoneticPr fontId="2"/>
  <pageMargins left="0.7" right="0.7" top="0.75" bottom="0.75" header="0.3" footer="0.3"/>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296C-323C-4CA7-B5AD-2F1D401AE443}">
  <sheetPr codeName="Sheet7"/>
  <dimension ref="A1:AY212"/>
  <sheetViews>
    <sheetView showGridLines="0" view="pageBreakPreview" topLeftCell="C2" zoomScaleNormal="100" zoomScaleSheetLayoutView="100" workbookViewId="0">
      <selection activeCell="C2" sqref="C2:V2"/>
    </sheetView>
  </sheetViews>
  <sheetFormatPr defaultRowHeight="18"/>
  <cols>
    <col min="1" max="2" width="4.3984375" hidden="1" customWidth="1"/>
    <col min="3" max="3" width="9.19921875" bestFit="1" customWidth="1"/>
    <col min="8" max="9" width="5.19921875" bestFit="1" customWidth="1"/>
    <col min="10" max="10" width="10" customWidth="1"/>
    <col min="11" max="13" width="5.19921875" customWidth="1"/>
    <col min="14" max="14" width="10" customWidth="1"/>
    <col min="15" max="17" width="5.19921875" customWidth="1"/>
    <col min="18" max="18" width="6" style="78" customWidth="1"/>
    <col min="19" max="19" width="7.09765625" customWidth="1"/>
    <col min="20" max="20" width="6.59765625" customWidth="1"/>
    <col min="21" max="21" width="6.5" customWidth="1"/>
    <col min="22" max="22" width="6.19921875" customWidth="1"/>
    <col min="23" max="26" width="5.59765625" customWidth="1"/>
    <col min="27" max="31" width="8.59765625" customWidth="1"/>
    <col min="32" max="32" width="8.59765625" style="42" customWidth="1"/>
    <col min="33" max="36" width="8.59765625" style="78" customWidth="1"/>
    <col min="37" max="37" width="16.09765625" bestFit="1" customWidth="1"/>
    <col min="38" max="38" width="10.5" bestFit="1" customWidth="1"/>
    <col min="39" max="39" width="9" customWidth="1"/>
    <col min="40" max="42" width="15" customWidth="1"/>
    <col min="43" max="43" width="6.5" bestFit="1" customWidth="1"/>
    <col min="44" max="44" width="4.5" bestFit="1" customWidth="1"/>
    <col min="45" max="45" width="19.69921875" bestFit="1" customWidth="1"/>
    <col min="46" max="46" width="15.69921875" customWidth="1"/>
    <col min="47" max="48" width="9" customWidth="1"/>
    <col min="49" max="49" width="54.5" bestFit="1" customWidth="1"/>
    <col min="50" max="50" width="8.8984375" customWidth="1"/>
    <col min="51" max="51" width="3.5" bestFit="1" customWidth="1"/>
  </cols>
  <sheetData>
    <row r="1" spans="3:35" ht="16.5" hidden="1" customHeight="1" thickBot="1">
      <c r="C1">
        <v>2</v>
      </c>
      <c r="D1">
        <f>C1+1</f>
        <v>3</v>
      </c>
      <c r="E1">
        <f t="shared" ref="E1:V1" si="0">D1+1</f>
        <v>4</v>
      </c>
      <c r="F1">
        <f t="shared" si="0"/>
        <v>5</v>
      </c>
      <c r="G1">
        <f t="shared" si="0"/>
        <v>6</v>
      </c>
      <c r="H1">
        <f t="shared" si="0"/>
        <v>7</v>
      </c>
      <c r="I1">
        <f t="shared" si="0"/>
        <v>8</v>
      </c>
      <c r="J1">
        <f t="shared" si="0"/>
        <v>9</v>
      </c>
      <c r="K1">
        <f t="shared" si="0"/>
        <v>10</v>
      </c>
      <c r="L1">
        <f t="shared" si="0"/>
        <v>11</v>
      </c>
      <c r="M1">
        <f t="shared" si="0"/>
        <v>12</v>
      </c>
      <c r="N1">
        <f t="shared" si="0"/>
        <v>13</v>
      </c>
      <c r="O1">
        <f t="shared" si="0"/>
        <v>14</v>
      </c>
      <c r="P1">
        <f t="shared" si="0"/>
        <v>15</v>
      </c>
      <c r="Q1">
        <f t="shared" si="0"/>
        <v>16</v>
      </c>
      <c r="R1">
        <f t="shared" si="0"/>
        <v>17</v>
      </c>
      <c r="S1">
        <f t="shared" si="0"/>
        <v>18</v>
      </c>
      <c r="T1">
        <f t="shared" si="0"/>
        <v>19</v>
      </c>
      <c r="U1">
        <f t="shared" si="0"/>
        <v>20</v>
      </c>
      <c r="V1">
        <f t="shared" si="0"/>
        <v>21</v>
      </c>
    </row>
    <row r="2" spans="3:35" ht="38.25" customHeight="1" thickBot="1">
      <c r="C2" s="200" t="s">
        <v>269</v>
      </c>
      <c r="D2" s="201"/>
      <c r="E2" s="201"/>
      <c r="F2" s="201"/>
      <c r="G2" s="201"/>
      <c r="H2" s="201"/>
      <c r="I2" s="201"/>
      <c r="J2" s="201"/>
      <c r="K2" s="201"/>
      <c r="L2" s="201"/>
      <c r="M2" s="201"/>
      <c r="N2" s="201"/>
      <c r="O2" s="201"/>
      <c r="P2" s="201"/>
      <c r="Q2" s="201"/>
      <c r="R2" s="201"/>
      <c r="S2" s="201"/>
      <c r="T2" s="201"/>
      <c r="U2" s="201"/>
      <c r="V2" s="202"/>
    </row>
    <row r="3" spans="3:35" ht="25.5" customHeight="1">
      <c r="C3" s="44" t="s">
        <v>103</v>
      </c>
      <c r="R3"/>
      <c r="V3" s="52"/>
    </row>
    <row r="4" spans="3:35" ht="25.5" customHeight="1">
      <c r="C4" s="44" t="s">
        <v>104</v>
      </c>
      <c r="R4"/>
      <c r="V4" s="45"/>
    </row>
    <row r="5" spans="3:35" ht="25.5" customHeight="1" thickBot="1">
      <c r="C5" s="46" t="s">
        <v>270</v>
      </c>
      <c r="D5" s="48"/>
      <c r="E5" s="48"/>
      <c r="F5" s="48"/>
      <c r="G5" s="48"/>
      <c r="H5" s="48"/>
      <c r="I5" s="48"/>
      <c r="J5" s="48"/>
      <c r="K5" s="48"/>
      <c r="L5" s="48"/>
      <c r="M5" s="48"/>
      <c r="N5" s="48"/>
      <c r="O5" s="48"/>
      <c r="P5" s="48"/>
      <c r="Q5" s="48"/>
      <c r="R5" s="48"/>
      <c r="S5" s="48"/>
      <c r="T5" s="48"/>
      <c r="U5" s="48"/>
      <c r="V5" s="49"/>
    </row>
    <row r="6" spans="3:35" ht="13.5" customHeight="1"/>
    <row r="7" spans="3:35" ht="22.8" thickBot="1">
      <c r="C7" s="203" t="s">
        <v>274</v>
      </c>
      <c r="D7" s="203"/>
      <c r="E7" s="203"/>
      <c r="F7" s="203"/>
      <c r="G7" s="203"/>
      <c r="H7" s="203"/>
      <c r="I7" s="203"/>
      <c r="J7" s="203"/>
      <c r="K7" s="203"/>
      <c r="L7" s="203"/>
      <c r="M7" s="203"/>
      <c r="N7" s="203"/>
      <c r="O7" s="203"/>
      <c r="P7" s="203"/>
      <c r="Q7" s="203"/>
      <c r="R7" s="203"/>
      <c r="S7" s="203"/>
      <c r="T7" s="203"/>
      <c r="U7" s="203"/>
      <c r="V7" s="79"/>
      <c r="W7" s="79"/>
      <c r="X7" s="79"/>
      <c r="Y7" s="79"/>
      <c r="Z7" s="79"/>
      <c r="AA7" s="79"/>
      <c r="AB7" s="79"/>
      <c r="AC7" s="79"/>
      <c r="AD7" s="79"/>
      <c r="AE7" s="79"/>
    </row>
    <row r="8" spans="3:35">
      <c r="C8" s="36" t="s">
        <v>48</v>
      </c>
      <c r="J8" s="36" t="s">
        <v>49</v>
      </c>
      <c r="Q8" s="36" t="s">
        <v>52</v>
      </c>
      <c r="R8"/>
      <c r="AH8" s="123" t="s">
        <v>82</v>
      </c>
      <c r="AI8" s="124"/>
    </row>
    <row r="9" spans="3:35" ht="19.8">
      <c r="C9" s="195" t="s">
        <v>1</v>
      </c>
      <c r="D9" s="195"/>
      <c r="E9" s="195"/>
      <c r="F9" s="189" t="str">
        <f>IF(手順1!E11="","",手順1!E11)</f>
        <v>選択して下さい</v>
      </c>
      <c r="G9" s="189"/>
      <c r="H9" s="189"/>
      <c r="J9" s="10">
        <v>1</v>
      </c>
      <c r="K9" s="189" t="str">
        <f>IF(手順1!K12="","",手順1!K12)</f>
        <v/>
      </c>
      <c r="L9" s="189"/>
      <c r="M9" s="189"/>
      <c r="N9" s="189" t="str">
        <f>IF(手順1!M12="","",手順1!M12)</f>
        <v/>
      </c>
      <c r="O9" s="189"/>
      <c r="P9" s="81"/>
      <c r="Q9" s="189"/>
      <c r="R9" s="189"/>
      <c r="S9" s="80" t="s">
        <v>53</v>
      </c>
      <c r="T9" s="80" t="s">
        <v>54</v>
      </c>
      <c r="U9" s="80" t="s">
        <v>55</v>
      </c>
      <c r="V9" s="78"/>
      <c r="W9" s="78"/>
      <c r="X9" s="78"/>
      <c r="Y9" s="78"/>
      <c r="Z9" s="78"/>
      <c r="AA9" s="78"/>
      <c r="AB9" s="78"/>
      <c r="AC9" s="78"/>
      <c r="AD9" s="78"/>
      <c r="AE9" s="78"/>
      <c r="AH9" s="125" t="s">
        <v>19</v>
      </c>
      <c r="AI9" s="126">
        <v>600</v>
      </c>
    </row>
    <row r="10" spans="3:35" ht="19.8">
      <c r="C10" s="188" t="s">
        <v>3</v>
      </c>
      <c r="D10" s="188"/>
      <c r="E10" s="188"/>
      <c r="F10" s="189" t="str">
        <f>IF(手順1!E12="","",手順1!E12)</f>
        <v>中学</v>
      </c>
      <c r="G10" s="189"/>
      <c r="H10" s="189"/>
      <c r="J10" s="10">
        <v>2</v>
      </c>
      <c r="K10" s="189" t="str">
        <f>IF(手順1!K13="","",手順1!K13)</f>
        <v/>
      </c>
      <c r="L10" s="189"/>
      <c r="M10" s="189"/>
      <c r="N10" s="189" t="str">
        <f>IF(手順1!M13="","",手順1!M13)</f>
        <v/>
      </c>
      <c r="O10" s="189"/>
      <c r="P10" s="82">
        <f>COUNTA(手順2!$B12:$B107)</f>
        <v>0</v>
      </c>
      <c r="Q10" s="189" t="s">
        <v>39</v>
      </c>
      <c r="R10" s="189"/>
      <c r="S10" s="80">
        <f>COUNTA(手順2!I$12:I$107)+COUNTA(手順2!M$12:M$107)</f>
        <v>0</v>
      </c>
      <c r="T10" s="80">
        <f>IFERROR(VLOOKUP(F10,AH9:AI12,2,FALSE),"")</f>
        <v>500</v>
      </c>
      <c r="U10" s="80">
        <f>IF(P10=0,0,T10*S10)</f>
        <v>0</v>
      </c>
      <c r="V10" s="78"/>
      <c r="W10" s="78"/>
      <c r="X10" s="78"/>
      <c r="Y10" s="78"/>
      <c r="Z10" s="78"/>
      <c r="AA10" s="78"/>
      <c r="AB10" s="78"/>
      <c r="AC10" s="78"/>
      <c r="AD10" s="78"/>
      <c r="AE10" s="78"/>
      <c r="AH10" s="125" t="s">
        <v>20</v>
      </c>
      <c r="AI10" s="126">
        <v>500</v>
      </c>
    </row>
    <row r="11" spans="3:35" ht="19.8">
      <c r="C11" s="195" t="s">
        <v>5</v>
      </c>
      <c r="D11" s="195"/>
      <c r="E11" s="195"/>
      <c r="F11" s="189" t="str">
        <f>IF(手順1!E13="","",手順1!E13)</f>
        <v/>
      </c>
      <c r="G11" s="189"/>
      <c r="H11" s="189"/>
      <c r="J11" s="10">
        <v>3</v>
      </c>
      <c r="K11" s="189" t="str">
        <f>IF(手順1!K14="","",手順1!K14)</f>
        <v/>
      </c>
      <c r="L11" s="189"/>
      <c r="M11" s="189"/>
      <c r="N11" s="189" t="str">
        <f>IF(手順1!M14="","",手順1!M14)</f>
        <v/>
      </c>
      <c r="O11" s="189"/>
      <c r="P11" s="82">
        <f>COUNTA(手順3!$B12:$B107)</f>
        <v>0</v>
      </c>
      <c r="Q11" s="189" t="s">
        <v>42</v>
      </c>
      <c r="R11" s="189"/>
      <c r="S11" s="80">
        <f>COUNTA(手順3!I$12:I$107)+COUNTA(手順3!M$12:M$107)</f>
        <v>0</v>
      </c>
      <c r="T11" s="80">
        <f>IFERROR(VLOOKUP(F10,AH9:AI12,2,FALSE),"")</f>
        <v>500</v>
      </c>
      <c r="U11" s="80">
        <f>IF(P11=0,0,T11*S11)</f>
        <v>0</v>
      </c>
      <c r="V11" s="78"/>
      <c r="W11" s="78"/>
      <c r="X11" s="78"/>
      <c r="Y11" s="78"/>
      <c r="Z11" s="78"/>
      <c r="AA11" s="78"/>
      <c r="AB11" s="78"/>
      <c r="AC11" s="78"/>
      <c r="AD11" s="78"/>
      <c r="AE11" s="78"/>
      <c r="AH11" s="125" t="s">
        <v>21</v>
      </c>
      <c r="AI11" s="126">
        <v>100</v>
      </c>
    </row>
    <row r="12" spans="3:35" ht="19.8">
      <c r="C12" s="195" t="s">
        <v>2</v>
      </c>
      <c r="D12" s="195"/>
      <c r="E12" s="195"/>
      <c r="F12" s="189" t="str">
        <f>IF(手順1!E14="","",手順1!E14)</f>
        <v/>
      </c>
      <c r="G12" s="189"/>
      <c r="H12" s="189"/>
      <c r="J12" s="10">
        <v>4</v>
      </c>
      <c r="K12" s="189" t="str">
        <f>IF(手順1!K15="","",手順1!K15)</f>
        <v/>
      </c>
      <c r="L12" s="189"/>
      <c r="M12" s="189"/>
      <c r="N12" s="189" t="str">
        <f>IF(手順1!M15="","",手順1!M15)</f>
        <v/>
      </c>
      <c r="O12" s="189"/>
      <c r="P12" s="83"/>
      <c r="Q12" s="189" t="s">
        <v>51</v>
      </c>
      <c r="R12" s="189"/>
      <c r="S12" s="80">
        <f>COUNTIF(手順2!Z10:'手順2'!AD10,"&gt;"&amp;0)+COUNTIF(手順3!AD10:'手順3'!AH10,"&gt;"&amp;0)</f>
        <v>0</v>
      </c>
      <c r="T12" s="80">
        <f>AI12</f>
        <v>800</v>
      </c>
      <c r="U12" s="80">
        <f t="shared" ref="U12" si="1">T12*S12</f>
        <v>0</v>
      </c>
      <c r="V12" s="78"/>
      <c r="W12" s="78"/>
      <c r="X12" s="78"/>
      <c r="Y12" s="78"/>
      <c r="Z12" s="78"/>
      <c r="AA12" s="78"/>
      <c r="AB12" s="78"/>
      <c r="AC12" s="78"/>
      <c r="AD12" s="78"/>
      <c r="AE12" s="78"/>
      <c r="AH12" s="125" t="s">
        <v>51</v>
      </c>
      <c r="AI12" s="126">
        <v>800</v>
      </c>
    </row>
    <row r="13" spans="3:35" ht="20.399999999999999" thickBot="1">
      <c r="C13" s="195" t="s">
        <v>500</v>
      </c>
      <c r="D13" s="195"/>
      <c r="E13" s="195"/>
      <c r="F13" s="189" t="str">
        <f>IF(手順1!E15="","",手順1!E15)</f>
        <v/>
      </c>
      <c r="G13" s="189"/>
      <c r="H13" s="189"/>
      <c r="J13" s="10">
        <v>5</v>
      </c>
      <c r="K13" s="189" t="str">
        <f>IF(手順1!K16="","",手順1!K16)</f>
        <v/>
      </c>
      <c r="L13" s="189"/>
      <c r="M13" s="189"/>
      <c r="N13" s="189" t="str">
        <f>IF(手順1!M16="","",手順1!M16)</f>
        <v/>
      </c>
      <c r="O13" s="189"/>
      <c r="P13" s="82">
        <f>SUM(P10:P11)</f>
        <v>0</v>
      </c>
      <c r="Q13" s="190" t="s">
        <v>56</v>
      </c>
      <c r="R13" s="190"/>
      <c r="S13" s="192">
        <f>SUM(U10:U12)</f>
        <v>0</v>
      </c>
      <c r="T13" s="193"/>
      <c r="U13" s="194"/>
      <c r="V13" s="63"/>
      <c r="W13" s="63"/>
      <c r="X13" s="63"/>
      <c r="Y13" s="63"/>
      <c r="Z13" s="63"/>
      <c r="AA13" s="63"/>
      <c r="AB13" s="63"/>
      <c r="AC13" s="63"/>
      <c r="AD13" s="63"/>
      <c r="AE13" s="63"/>
      <c r="AH13" s="127" t="s">
        <v>125</v>
      </c>
      <c r="AI13" s="128">
        <v>500</v>
      </c>
    </row>
    <row r="14" spans="3:35" ht="19.8">
      <c r="C14" s="195" t="s">
        <v>501</v>
      </c>
      <c r="D14" s="195"/>
      <c r="E14" s="195"/>
      <c r="F14" s="189" t="str">
        <f>IF(手順1!E16="","",手順1!E16)</f>
        <v/>
      </c>
      <c r="G14" s="189"/>
      <c r="H14" s="189"/>
      <c r="P14" s="82"/>
      <c r="Q14" s="191"/>
      <c r="R14" s="191"/>
      <c r="S14" s="191"/>
      <c r="T14" s="191"/>
      <c r="U14" s="191"/>
      <c r="V14" s="63"/>
      <c r="W14" s="63"/>
      <c r="X14" s="63"/>
      <c r="Y14" s="63"/>
      <c r="Z14" s="63"/>
      <c r="AA14" s="63"/>
      <c r="AB14" s="63"/>
      <c r="AC14" s="63"/>
      <c r="AD14" s="63"/>
      <c r="AE14" s="63"/>
    </row>
    <row r="15" spans="3:35">
      <c r="C15" s="36" t="s">
        <v>50</v>
      </c>
    </row>
    <row r="16" spans="3:35" ht="20.399999999999999" thickBot="1">
      <c r="C16" s="199" t="s">
        <v>14</v>
      </c>
      <c r="D16" s="188" t="s">
        <v>8</v>
      </c>
      <c r="E16" s="188"/>
      <c r="F16" s="188" t="s">
        <v>9</v>
      </c>
      <c r="G16" s="188"/>
      <c r="H16" s="188" t="s">
        <v>13</v>
      </c>
      <c r="I16" s="199" t="s">
        <v>12</v>
      </c>
      <c r="J16" s="188" t="s">
        <v>29</v>
      </c>
      <c r="K16" s="188"/>
      <c r="L16" s="188"/>
      <c r="M16" s="188"/>
      <c r="N16" s="188" t="s">
        <v>138</v>
      </c>
      <c r="O16" s="188"/>
      <c r="P16" s="188"/>
      <c r="Q16" s="188"/>
      <c r="R16" s="90" t="s">
        <v>133</v>
      </c>
      <c r="S16" s="103"/>
      <c r="T16" s="188" t="s">
        <v>261</v>
      </c>
      <c r="U16" s="188"/>
      <c r="V16" s="188"/>
      <c r="W16" s="196"/>
      <c r="X16" s="197"/>
      <c r="Y16" s="197"/>
      <c r="Z16" s="197"/>
      <c r="AA16" s="197"/>
      <c r="AB16" s="197"/>
      <c r="AC16" s="197"/>
      <c r="AD16" s="197"/>
      <c r="AE16" s="197"/>
      <c r="AF16" s="84"/>
      <c r="AG16" s="84"/>
      <c r="AH16" s="84"/>
      <c r="AI16" s="84"/>
    </row>
    <row r="17" spans="1:51" ht="32.4">
      <c r="C17" s="198"/>
      <c r="D17" s="85" t="s">
        <v>7</v>
      </c>
      <c r="E17" s="85" t="s">
        <v>6</v>
      </c>
      <c r="F17" s="85" t="s">
        <v>10</v>
      </c>
      <c r="G17" s="85" t="s">
        <v>11</v>
      </c>
      <c r="H17" s="198"/>
      <c r="I17" s="198"/>
      <c r="J17" s="85" t="s">
        <v>30</v>
      </c>
      <c r="K17" s="86" t="s">
        <v>31</v>
      </c>
      <c r="L17" s="87" t="s">
        <v>36</v>
      </c>
      <c r="M17" s="88" t="s">
        <v>76</v>
      </c>
      <c r="N17" s="85" t="s">
        <v>30</v>
      </c>
      <c r="O17" s="86" t="s">
        <v>31</v>
      </c>
      <c r="P17" s="87" t="s">
        <v>36</v>
      </c>
      <c r="Q17" s="88" t="s">
        <v>76</v>
      </c>
      <c r="R17" s="100" t="s">
        <v>37</v>
      </c>
      <c r="S17" s="101"/>
      <c r="T17" s="89" t="s">
        <v>31</v>
      </c>
      <c r="U17" s="89" t="s">
        <v>32</v>
      </c>
      <c r="V17" s="90" t="s">
        <v>33</v>
      </c>
      <c r="W17" s="104"/>
      <c r="X17" s="101"/>
      <c r="Y17" s="129"/>
      <c r="Z17" s="129"/>
      <c r="AA17" s="170" t="s">
        <v>128</v>
      </c>
      <c r="AB17" s="171" t="s">
        <v>129</v>
      </c>
      <c r="AC17" s="171" t="s">
        <v>276</v>
      </c>
      <c r="AD17" s="171" t="s">
        <v>492</v>
      </c>
      <c r="AE17" s="171" t="s">
        <v>493</v>
      </c>
      <c r="AF17" s="171" t="s">
        <v>126</v>
      </c>
      <c r="AG17" s="171" t="s">
        <v>127</v>
      </c>
      <c r="AH17" s="171" t="s">
        <v>278</v>
      </c>
      <c r="AI17" s="171" t="s">
        <v>494</v>
      </c>
      <c r="AJ17" s="172" t="s">
        <v>495</v>
      </c>
      <c r="AK17" s="91" t="s">
        <v>0</v>
      </c>
      <c r="AL17" s="92" t="s">
        <v>67</v>
      </c>
      <c r="AM17" s="92" t="s">
        <v>57</v>
      </c>
      <c r="AN17" s="92" t="s">
        <v>58</v>
      </c>
      <c r="AO17" s="92" t="s">
        <v>59</v>
      </c>
      <c r="AP17" s="92" t="s">
        <v>60</v>
      </c>
      <c r="AQ17" s="92" t="s">
        <v>61</v>
      </c>
      <c r="AR17" s="92" t="s">
        <v>62</v>
      </c>
      <c r="AS17" s="92" t="s">
        <v>63</v>
      </c>
      <c r="AT17" s="92" t="s">
        <v>65</v>
      </c>
      <c r="AU17" s="93" t="s">
        <v>100</v>
      </c>
      <c r="AW17" s="94" t="s">
        <v>83</v>
      </c>
    </row>
    <row r="18" spans="1:51">
      <c r="A18">
        <v>1</v>
      </c>
      <c r="B18" t="str">
        <f>IF(手順2!A12=手順５!A18,手順５!A18,手順3!A12)</f>
        <v/>
      </c>
      <c r="C18" s="10" t="str">
        <f>IFERROR(VLOOKUP($B18,手順2!$A$12:$T$107,C$1,FALSE),"")&amp;IFERROR(VLOOKUP($B18,手順3!$A$12:$U$107,C$1,FALSE),"")</f>
        <v/>
      </c>
      <c r="D18" s="10" t="str">
        <f>IFERROR(VLOOKUP($B18,手順2!$A$12:$T$107,D$1,FALSE),"")&amp;IFERROR(VLOOKUP($B18,手順3!$A$12:$U$107,D$1,FALSE),"")</f>
        <v/>
      </c>
      <c r="E18" s="10" t="str">
        <f>IFERROR(VLOOKUP($B18,手順2!$A$12:$T$107,E$1,FALSE),"")&amp;IFERROR(VLOOKUP($B18,手順3!$A$12:$U$107,E$1,FALSE),"")</f>
        <v/>
      </c>
      <c r="F18" s="10" t="str">
        <f>IFERROR(VLOOKUP($B18,手順2!$A$12:$T$107,F$1,FALSE),"")&amp;IFERROR(VLOOKUP($B18,手順3!$A$12:$U$107,F$1,FALSE),"")</f>
        <v/>
      </c>
      <c r="G18" s="10" t="str">
        <f>IFERROR(VLOOKUP($B18,手順2!$A$12:$T$107,G$1,FALSE),"")&amp;IFERROR(VLOOKUP($B18,手順3!$A$12:$U$107,G$1,FALSE),"")</f>
        <v/>
      </c>
      <c r="H18" s="10" t="str">
        <f>IFERROR(VLOOKUP($B18,手順2!$A$12:$T$107,H$1,FALSE),"")&amp;IFERROR(VLOOKUP($B18,手順3!$A$12:$U$107,H$1,FALSE),"")</f>
        <v/>
      </c>
      <c r="I18" s="10" t="str">
        <f>IFERROR(VLOOKUP($B18,手順2!$A$12:$T$107,I$1,FALSE),"")&amp;IFERROR(VLOOKUP($B18,手順3!$A$12:$U$107,I$1,FALSE),"")</f>
        <v/>
      </c>
      <c r="J18" s="77" t="str">
        <f>IFERROR(VLOOKUP($B18,手順2!$A$12:$P$107,J$1,FALSE),"")&amp;IFERROR(VLOOKUP($B18,手順3!$A$12:$U$107,J$1,FALSE),"")</f>
        <v/>
      </c>
      <c r="K18" s="121" t="str">
        <f>IF(J18="","",IF(IFERROR(VLOOKUP($B18,手順2!$A$12:$P$107,K$1,FALSE),"")&amp;IFERROR(VLOOKUP($B18,手順3!$A$12:$U$107,K$1,FALSE),"")="",0,IFERROR(VLOOKUP($B18,手順2!$A$12:$P$107,K$1,FALSE),"")&amp;IFERROR(VLOOKUP($B18,手順3!$A$12:$U$107,K$1,FALSE),"")))</f>
        <v/>
      </c>
      <c r="L18" s="121" t="str">
        <f>IF(K18="","",IF(IFERROR(VLOOKUP($B18,手順2!$A$12:$P$107,L$1,FALSE),"")&amp;IFERROR(VLOOKUP($B18,手順3!$A$12:$U$107,L$1,FALSE),"")="",0,IFERROR(VLOOKUP($B18,手順2!$A$12:$P$107,L$1,FALSE),"")&amp;IFERROR(VLOOKUP($B18,手順3!$A$12:$U$107,L$1,FALSE),"")))</f>
        <v/>
      </c>
      <c r="M18" s="121" t="str">
        <f>IF(L18="","",IF(IFERROR(VLOOKUP($B18,手順2!$A$12:$P$107,M$1,FALSE),"")&amp;IFERROR(VLOOKUP($B18,手順3!$A$12:$U$107,M$1,FALSE),"")="",0,IFERROR(VLOOKUP($B18,手順2!$A$12:$P$107,M$1,FALSE),"")&amp;IFERROR(VLOOKUP($B18,手順3!$A$12:$U$107,M$1,FALSE),"")))</f>
        <v/>
      </c>
      <c r="N18" s="77" t="str">
        <f>IFERROR(VLOOKUP($B18,手順2!$A$12:$P$107,N$1,FALSE),"")&amp;IFERROR(VLOOKUP($B18,手順3!$A$12:$U$107,N$1,FALSE),"")</f>
        <v/>
      </c>
      <c r="O18" s="121" t="str">
        <f>IF(N18="","",IF(IFERROR(VLOOKUP($B18,手順2!$A$12:$P$107,O$1,FALSE),"")&amp;IFERROR(VLOOKUP($B18,手順3!$A$12:$U$107,O$1,FALSE),"")="",0,IFERROR(VLOOKUP($B18,手順2!$A$12:$P$107,O$1,FALSE),"")&amp;IFERROR(VLOOKUP($B18,手順3!$A$12:$U$107,O$1,FALSE),"")))</f>
        <v/>
      </c>
      <c r="P18" s="121" t="str">
        <f>IF(O18="","",IF(IFERROR(VLOOKUP($B18,手順2!$A$12:$P$107,P$1,FALSE),"")&amp;IFERROR(VLOOKUP($B18,手順3!$A$12:$U$107,P$1,FALSE),"")="",0,IFERROR(VLOOKUP($B18,手順2!$A$12:$P$107,P$1,FALSE),"")&amp;IFERROR(VLOOKUP($B18,手順3!$A$12:$U$107,P$1,FALSE),"")))</f>
        <v/>
      </c>
      <c r="Q18" s="121" t="str">
        <f>IF(P18="","",IF(IFERROR(VLOOKUP($B18,手順2!$A$12:$P$107,Q$1,FALSE),"")&amp;IFERROR(VLOOKUP($B18,手順3!$A$12:$U$107,Q$1,FALSE),"")="",0,IFERROR(VLOOKUP($B18,手順2!$A$12:$P$107,Q$1,FALSE),"")&amp;IFERROR(VLOOKUP($B18,手順3!$A$12:$U$107,Q$1,FALSE),"")))</f>
        <v/>
      </c>
      <c r="R18" s="77" t="str">
        <f>IFERROR(VLOOKUP($B18,手順2!$A$12:$Q$107,R$1,FALSE),"")&amp;IFERROR(VLOOKUP($B18,手順3!$A$12:$U$107,R$1,FALSE),"")</f>
        <v/>
      </c>
      <c r="S18" s="102" t="s">
        <v>130</v>
      </c>
      <c r="T18" s="80" t="str">
        <f>IF(手順2!T12="","",IF(手順2!S12="",0,手順2!S12))</f>
        <v/>
      </c>
      <c r="U18" s="80" t="str">
        <f>IF(手順2!T12="","",手順2!T12)</f>
        <v/>
      </c>
      <c r="V18" s="80" t="str">
        <f>IF(手順2!U12="","",手順2!U12)</f>
        <v/>
      </c>
      <c r="W18" s="105"/>
      <c r="X18" s="78"/>
      <c r="Y18" s="78"/>
      <c r="Z18" s="78"/>
      <c r="AA18" s="174" t="str">
        <f>IF($AK18="","",COUNTIF($AU$18:$AU18,AA$17))</f>
        <v/>
      </c>
      <c r="AB18" s="129" t="str">
        <f>IF($AK18="","",COUNTIF($AU$18:$AU18,AB$17))</f>
        <v/>
      </c>
      <c r="AC18" s="129" t="str">
        <f>IF($AK18="","",COUNTIF($AU$18:$AU18,AC$17))</f>
        <v/>
      </c>
      <c r="AD18" s="129" t="str">
        <f>IF($AK18="","",COUNTIF($AU$18:$AU18,AD$17))</f>
        <v/>
      </c>
      <c r="AE18" s="129" t="str">
        <f>IF($AK18="","",COUNTIF($AU$18:$AU18,AE$17))</f>
        <v/>
      </c>
      <c r="AF18" s="129" t="str">
        <f>IF($AK18="","",COUNTIF($AU$18:$AU18,AF$17))</f>
        <v/>
      </c>
      <c r="AG18" s="129" t="str">
        <f>IF($AK18="","",COUNTIF($AU$18:$AU18,AG$17))</f>
        <v/>
      </c>
      <c r="AH18" s="129" t="str">
        <f>IF($AK18="","",COUNTIF($AU$18:$AU18,AH$17))</f>
        <v/>
      </c>
      <c r="AI18" s="129" t="str">
        <f>IF($AK18="","",COUNTIF($AU$18:$AU18,AI$17))</f>
        <v/>
      </c>
      <c r="AJ18" s="175" t="str">
        <f>IF($AK18="","",COUNTIF($AU$18:$AU18,AJ$17))</f>
        <v/>
      </c>
      <c r="AK18" s="95" t="str">
        <f t="shared" ref="AK18:AK49" si="2">IF(C18="","",$F$9)</f>
        <v/>
      </c>
      <c r="AL18" s="96" t="str">
        <f>IF(AK18="","",AO18*100000000+AQ18*100+RIGHT(AR18,2))</f>
        <v/>
      </c>
      <c r="AM18" s="38" t="str">
        <f t="shared" ref="AM18:AM49" si="3">IF(C18="","",IF(LEN(D18)+LEN(E18)&lt;4,D18&amp;"    "&amp;E18&amp;"("&amp;H18&amp;")",IF(LEN(D18)+LEN(E18)&gt;4,D18&amp;E18&amp;"("&amp;H18&amp;")",D18&amp;"  "&amp;E18&amp;"("&amp;H18&amp;")")))</f>
        <v/>
      </c>
      <c r="AN18" s="96" t="str">
        <f t="shared" ref="AN18:AN49" si="4">IF(C18="","",F18&amp;" "&amp;G18)</f>
        <v/>
      </c>
      <c r="AO18" s="96" t="str">
        <f t="shared" ref="AO18:AO49" si="5">IF(C18="","",IF(I18="男",1,2))</f>
        <v/>
      </c>
      <c r="AP18" s="96" t="str">
        <f t="shared" ref="AP18:AP49" si="6">IF(C18="","",28)</f>
        <v/>
      </c>
      <c r="AQ18" s="96" t="str">
        <f t="shared" ref="AQ18:AQ49" si="7">IF(C18="","",LEFT(AK18,6))</f>
        <v/>
      </c>
      <c r="AR18" s="96" t="str">
        <f t="shared" ref="AR18:AR49" si="8">IF(C18="","",C18)</f>
        <v/>
      </c>
      <c r="AS18" s="96" t="str">
        <f>IF(J18="","",IF(VLOOKUP(J18,$AW$18:$AY$102,3,FALSE)&gt;=71,VLOOKUP(J18,$AW$18:$AY$102,2,FALSE)&amp;TEXT(L18,"00")&amp;TEXT(M18,"00"),VLOOKUP(J18,$AW$18:$AY$102,2,FALSE)&amp;TEXT(K18,"00")&amp;TEXT(L18,"00")&amp;TEXT(M18,"00")))</f>
        <v/>
      </c>
      <c r="AT18" s="96" t="str">
        <f>IF(N18="","",IF(VLOOKUP(N18,$AW$18:$AY$102,3,FALSE)&gt;=71,VLOOKUP(N18,$AW$18:$AY$102,2,FALSE)&amp;TEXT(P18,"00")&amp;TEXT(Q18,"00"),VLOOKUP(N18,$AW$18:$AY$102,2,FALSE)&amp;TEXT(O18,"00")&amp;TEXT(P18,"00")&amp;TEXT(Q18,"00")))</f>
        <v/>
      </c>
      <c r="AU18" s="97" t="str">
        <f>IF(R18="","",R18)</f>
        <v/>
      </c>
      <c r="AV18" t="str">
        <f>TEXT(L18,"00")</f>
        <v/>
      </c>
      <c r="AW18" t="str">
        <f>種目情報!A1</f>
        <v>【中学男子】</v>
      </c>
      <c r="AX18">
        <f>種目情報!B1</f>
        <v>0</v>
      </c>
      <c r="AY18">
        <f>種目情報!C1</f>
        <v>0</v>
      </c>
    </row>
    <row r="19" spans="1:51" ht="19.8">
      <c r="A19">
        <v>2</v>
      </c>
      <c r="B19" t="str">
        <f>IFERROR(IF(B18=手順3!$A$11,"",IF(B18&lt;=100,IF(手順2!A13=手順５!A19,手順５!A19,手順3!$A$12),B18+1)),"")</f>
        <v/>
      </c>
      <c r="C19" s="10" t="str">
        <f>IFERROR(VLOOKUP($B19,手順2!$A$12:$T$107,C$1,FALSE),"")&amp;IFERROR(VLOOKUP($B19,手順3!$A$12:$U$107,C$1,FALSE),"")</f>
        <v/>
      </c>
      <c r="D19" s="10" t="str">
        <f>IFERROR(VLOOKUP($B19,手順2!$A$12:$T$107,D$1,FALSE),"")&amp;IFERROR(VLOOKUP($B19,手順3!$A$12:$U$107,D$1,FALSE),"")</f>
        <v/>
      </c>
      <c r="E19" s="10" t="str">
        <f>IFERROR(VLOOKUP($B19,手順2!$A$12:$T$107,E$1,FALSE),"")&amp;IFERROR(VLOOKUP($B19,手順3!$A$12:$U$107,E$1,FALSE),"")</f>
        <v/>
      </c>
      <c r="F19" s="10" t="str">
        <f>IFERROR(VLOOKUP($B19,手順2!$A$12:$T$107,F$1,FALSE),"")&amp;IFERROR(VLOOKUP($B19,手順3!$A$12:$U$107,F$1,FALSE),"")</f>
        <v/>
      </c>
      <c r="G19" s="10" t="str">
        <f>IFERROR(VLOOKUP($B19,手順2!$A$12:$T$107,G$1,FALSE),"")&amp;IFERROR(VLOOKUP($B19,手順3!$A$12:$U$107,G$1,FALSE),"")</f>
        <v/>
      </c>
      <c r="H19" s="10" t="str">
        <f>IFERROR(VLOOKUP($B19,手順2!$A$12:$T$107,H$1,FALSE),"")&amp;IFERROR(VLOOKUP($B19,手順3!$A$12:$U$107,H$1,FALSE),"")</f>
        <v/>
      </c>
      <c r="I19" s="10" t="str">
        <f>IFERROR(VLOOKUP($B19,手順2!$A$12:$T$107,I$1,FALSE),"")&amp;IFERROR(VLOOKUP($B19,手順3!$A$12:$U$107,I$1,FALSE),"")</f>
        <v/>
      </c>
      <c r="J19" s="77" t="str">
        <f>IFERROR(VLOOKUP($B19,手順2!$A$12:$P$107,J$1,FALSE),"")&amp;IFERROR(VLOOKUP($B19,手順3!$A$12:$U$107,J$1,FALSE),"")</f>
        <v/>
      </c>
      <c r="K19" s="121" t="str">
        <f>IF(J19="","",IF(IFERROR(VLOOKUP($B19,手順2!$A$12:$P$107,K$1,FALSE),"")&amp;IFERROR(VLOOKUP($B19,手順3!$A$12:$U$107,K$1,FALSE),"")="",0,IFERROR(VLOOKUP($B19,手順2!$A$12:$P$107,K$1,FALSE),"")&amp;IFERROR(VLOOKUP($B19,手順3!$A$12:$U$107,K$1,FALSE),"")))</f>
        <v/>
      </c>
      <c r="L19" s="121" t="str">
        <f>IF(K19="","",IF(IFERROR(VLOOKUP($B19,手順2!$A$12:$P$107,L$1,FALSE),"")&amp;IFERROR(VLOOKUP($B19,手順3!$A$12:$U$107,L$1,FALSE),"")="",0,IFERROR(VLOOKUP($B19,手順2!$A$12:$P$107,L$1,FALSE),"")&amp;IFERROR(VLOOKUP($B19,手順3!$A$12:$U$107,L$1,FALSE),"")))</f>
        <v/>
      </c>
      <c r="M19" s="121" t="str">
        <f>IF(L19="","",IF(IFERROR(VLOOKUP($B19,手順2!$A$12:$P$107,M$1,FALSE),"")&amp;IFERROR(VLOOKUP($B19,手順3!$A$12:$U$107,M$1,FALSE),"")="",0,IFERROR(VLOOKUP($B19,手順2!$A$12:$P$107,M$1,FALSE),"")&amp;IFERROR(VLOOKUP($B19,手順3!$A$12:$U$107,M$1,FALSE),"")))</f>
        <v/>
      </c>
      <c r="N19" s="77" t="str">
        <f>IFERROR(VLOOKUP($B19,手順2!$A$12:$P$107,N$1,FALSE),"")&amp;IFERROR(VLOOKUP($B19,手順3!$A$12:$U$107,N$1,FALSE),"")</f>
        <v/>
      </c>
      <c r="O19" s="121" t="str">
        <f>IF(N19="","",IF(IFERROR(VLOOKUP($B19,手順2!$A$12:$P$107,O$1,FALSE),"")&amp;IFERROR(VLOOKUP($B19,手順3!$A$12:$U$107,O$1,FALSE),"")="",0,IFERROR(VLOOKUP($B19,手順2!$A$12:$P$107,O$1,FALSE),"")&amp;IFERROR(VLOOKUP($B19,手順3!$A$12:$U$107,O$1,FALSE),"")))</f>
        <v/>
      </c>
      <c r="P19" s="121" t="str">
        <f>IF(O19="","",IF(IFERROR(VLOOKUP($B19,手順2!$A$12:$P$107,P$1,FALSE),"")&amp;IFERROR(VLOOKUP($B19,手順3!$A$12:$U$107,P$1,FALSE),"")="",0,IFERROR(VLOOKUP($B19,手順2!$A$12:$P$107,P$1,FALSE),"")&amp;IFERROR(VLOOKUP($B19,手順3!$A$12:$U$107,P$1,FALSE),"")))</f>
        <v/>
      </c>
      <c r="Q19" s="121" t="str">
        <f>IF(P19="","",IF(IFERROR(VLOOKUP($B19,手順2!$A$12:$P$107,Q$1,FALSE),"")&amp;IFERROR(VLOOKUP($B19,手順3!$A$12:$U$107,Q$1,FALSE),"")="",0,IFERROR(VLOOKUP($B19,手順2!$A$12:$P$107,Q$1,FALSE),"")&amp;IFERROR(VLOOKUP($B19,手順3!$A$12:$U$107,Q$1,FALSE),"")))</f>
        <v/>
      </c>
      <c r="R19" s="77" t="str">
        <f>IFERROR(VLOOKUP($B19,手順2!$A$12:$Q$107,R$1,FALSE),"")&amp;IFERROR(VLOOKUP($B19,手順3!$A$12:$U$107,R$1,FALSE),"")</f>
        <v/>
      </c>
      <c r="S19" s="102" t="s">
        <v>131</v>
      </c>
      <c r="T19" s="80" t="str">
        <f>IF(手順2!T13="","",IF(手順2!S13="",0,手順2!S13))</f>
        <v/>
      </c>
      <c r="U19" s="80" t="str">
        <f>IF(手順2!T13="","",手順2!T13)</f>
        <v/>
      </c>
      <c r="V19" s="80" t="str">
        <f>IF(手順2!U13="","",手順2!U13)</f>
        <v/>
      </c>
      <c r="W19" s="173"/>
      <c r="X19" s="103"/>
      <c r="Y19" s="103"/>
      <c r="Z19" s="103"/>
      <c r="AA19" s="174" t="str">
        <f>IF($AK19="","",COUNTIF($AU$18:$AU19,AA$17))</f>
        <v/>
      </c>
      <c r="AB19" s="129" t="str">
        <f>IF($AK19="","",COUNTIF($AU$18:$AU19,AB$17))</f>
        <v/>
      </c>
      <c r="AC19" s="129" t="str">
        <f>IF($AK19="","",COUNTIF($AU$18:$AU19,AC$17))</f>
        <v/>
      </c>
      <c r="AD19" s="129" t="str">
        <f>IF($AK19="","",COUNTIF($AU$18:$AU19,AD$17))</f>
        <v/>
      </c>
      <c r="AE19" s="129" t="str">
        <f>IF($AK19="","",COUNTIF($AU$18:$AU19,AE$17))</f>
        <v/>
      </c>
      <c r="AF19" s="129" t="str">
        <f>IF($AK19="","",COUNTIF($AU$18:$AU19,AF$17))</f>
        <v/>
      </c>
      <c r="AG19" s="129" t="str">
        <f>IF($AK19="","",COUNTIF($AU$18:$AU19,AG$17))</f>
        <v/>
      </c>
      <c r="AH19" s="129" t="str">
        <f>IF($AK19="","",COUNTIF($AU$18:$AU19,AH$17))</f>
        <v/>
      </c>
      <c r="AI19" s="129" t="str">
        <f>IF($AK19="","",COUNTIF($AU$18:$AU19,AI$17))</f>
        <v/>
      </c>
      <c r="AJ19" s="175" t="str">
        <f>IF($AK19="","",COUNTIF($AU$18:$AU19,AJ$17))</f>
        <v/>
      </c>
      <c r="AK19" s="95" t="str">
        <f t="shared" si="2"/>
        <v/>
      </c>
      <c r="AL19" s="96" t="str">
        <f t="shared" ref="AL19:AL70" si="9">IF(AK19="","",AO19*100000000+AQ19*100+RIGHT(AR19,2))</f>
        <v/>
      </c>
      <c r="AM19" s="38" t="str">
        <f t="shared" si="3"/>
        <v/>
      </c>
      <c r="AN19" s="96" t="str">
        <f t="shared" si="4"/>
        <v/>
      </c>
      <c r="AO19" s="96" t="str">
        <f t="shared" si="5"/>
        <v/>
      </c>
      <c r="AP19" s="96" t="str">
        <f t="shared" si="6"/>
        <v/>
      </c>
      <c r="AQ19" s="96" t="str">
        <f t="shared" si="7"/>
        <v/>
      </c>
      <c r="AR19" s="96" t="str">
        <f t="shared" si="8"/>
        <v/>
      </c>
      <c r="AS19" s="96" t="str">
        <f t="shared" ref="AS19:AS70" si="10">IF(J19="","",IF(VLOOKUP(J19,$AW$18:$AY$102,3,FALSE)&gt;=71,VLOOKUP(J19,$AW$18:$AY$102,2,FALSE)&amp;TEXT(L19,"00")&amp;TEXT(M19,"00"),VLOOKUP(J19,$AW$18:$AY$102,2,FALSE)&amp;TEXT(K19,"00")&amp;TEXT(L19,"00")&amp;TEXT(M19,"00")))</f>
        <v/>
      </c>
      <c r="AT19" s="96" t="str">
        <f t="shared" ref="AT19:AT70" si="11">IF(N19="","",IF(VLOOKUP(N19,$AW$18:$AY$102,3,FALSE)&gt;=71,VLOOKUP(N19,$AW$18:$AY$102,2,FALSE)&amp;TEXT(P19,"00")&amp;TEXT(Q19,"00"),VLOOKUP(N19,$AW$18:$AY$102,2,FALSE)&amp;TEXT(O19,"00")&amp;TEXT(P19,"00")&amp;TEXT(Q19,"00")))</f>
        <v/>
      </c>
      <c r="AU19" s="97" t="str">
        <f t="shared" ref="AU19:AU70" si="12">IF(R19="","",R19)</f>
        <v/>
      </c>
      <c r="AW19" t="str">
        <f>種目情報!A2</f>
        <v>中男１００ｍ</v>
      </c>
      <c r="AX19" t="str">
        <f>種目情報!B2</f>
        <v>00205 0</v>
      </c>
      <c r="AY19">
        <f>種目情報!C2</f>
        <v>2</v>
      </c>
    </row>
    <row r="20" spans="1:51">
      <c r="A20">
        <v>3</v>
      </c>
      <c r="B20" t="str">
        <f>IFERROR(IF(B19=手順3!$A$11,"",IF(B19&lt;=100,IF(手順2!A14=手順５!A20,手順５!A20,手順3!$A$12),B19+1)),"")</f>
        <v/>
      </c>
      <c r="C20" s="10" t="str">
        <f>IFERROR(VLOOKUP($B20,手順2!$A$12:$T$107,C$1,FALSE),"")&amp;IFERROR(VLOOKUP($B20,手順3!$A$12:$U$107,C$1,FALSE),"")</f>
        <v/>
      </c>
      <c r="D20" s="10" t="str">
        <f>IFERROR(VLOOKUP($B20,手順2!$A$12:$T$107,D$1,FALSE),"")&amp;IFERROR(VLOOKUP($B20,手順3!$A$12:$U$107,D$1,FALSE),"")</f>
        <v/>
      </c>
      <c r="E20" s="10" t="str">
        <f>IFERROR(VLOOKUP($B20,手順2!$A$12:$T$107,E$1,FALSE),"")&amp;IFERROR(VLOOKUP($B20,手順3!$A$12:$U$107,E$1,FALSE),"")</f>
        <v/>
      </c>
      <c r="F20" s="10" t="str">
        <f>IFERROR(VLOOKUP($B20,手順2!$A$12:$T$107,F$1,FALSE),"")&amp;IFERROR(VLOOKUP($B20,手順3!$A$12:$U$107,F$1,FALSE),"")</f>
        <v/>
      </c>
      <c r="G20" s="10" t="str">
        <f>IFERROR(VLOOKUP($B20,手順2!$A$12:$T$107,G$1,FALSE),"")&amp;IFERROR(VLOOKUP($B20,手順3!$A$12:$U$107,G$1,FALSE),"")</f>
        <v/>
      </c>
      <c r="H20" s="10" t="str">
        <f>IFERROR(VLOOKUP($B20,手順2!$A$12:$T$107,H$1,FALSE),"")&amp;IFERROR(VLOOKUP($B20,手順3!$A$12:$U$107,H$1,FALSE),"")</f>
        <v/>
      </c>
      <c r="I20" s="10" t="str">
        <f>IFERROR(VLOOKUP($B20,手順2!$A$12:$T$107,I$1,FALSE),"")&amp;IFERROR(VLOOKUP($B20,手順3!$A$12:$U$107,I$1,FALSE),"")</f>
        <v/>
      </c>
      <c r="J20" s="77" t="str">
        <f>IFERROR(VLOOKUP($B20,手順2!$A$12:$P$107,J$1,FALSE),"")&amp;IFERROR(VLOOKUP($B20,手順3!$A$12:$U$107,J$1,FALSE),"")</f>
        <v/>
      </c>
      <c r="K20" s="121" t="str">
        <f>IF(J20="","",IF(IFERROR(VLOOKUP($B20,手順2!$A$12:$P$107,K$1,FALSE),"")&amp;IFERROR(VLOOKUP($B20,手順3!$A$12:$U$107,K$1,FALSE),"")="",0,IFERROR(VLOOKUP($B20,手順2!$A$12:$P$107,K$1,FALSE),"")&amp;IFERROR(VLOOKUP($B20,手順3!$A$12:$U$107,K$1,FALSE),"")))</f>
        <v/>
      </c>
      <c r="L20" s="121" t="str">
        <f>IF(K20="","",IF(IFERROR(VLOOKUP($B20,手順2!$A$12:$P$107,L$1,FALSE),"")&amp;IFERROR(VLOOKUP($B20,手順3!$A$12:$U$107,L$1,FALSE),"")="",0,IFERROR(VLOOKUP($B20,手順2!$A$12:$P$107,L$1,FALSE),"")&amp;IFERROR(VLOOKUP($B20,手順3!$A$12:$U$107,L$1,FALSE),"")))</f>
        <v/>
      </c>
      <c r="M20" s="121" t="str">
        <f>IF(L20="","",IF(IFERROR(VLOOKUP($B20,手順2!$A$12:$P$107,M$1,FALSE),"")&amp;IFERROR(VLOOKUP($B20,手順3!$A$12:$U$107,M$1,FALSE),"")="",0,IFERROR(VLOOKUP($B20,手順2!$A$12:$P$107,M$1,FALSE),"")&amp;IFERROR(VLOOKUP($B20,手順3!$A$12:$U$107,M$1,FALSE),"")))</f>
        <v/>
      </c>
      <c r="N20" s="77" t="str">
        <f>IFERROR(VLOOKUP($B20,手順2!$A$12:$P$107,N$1,FALSE),"")&amp;IFERROR(VLOOKUP($B20,手順3!$A$12:$U$107,N$1,FALSE),"")</f>
        <v/>
      </c>
      <c r="O20" s="121" t="str">
        <f>IF(N20="","",IF(IFERROR(VLOOKUP($B20,手順2!$A$12:$P$107,O$1,FALSE),"")&amp;IFERROR(VLOOKUP($B20,手順3!$A$12:$U$107,O$1,FALSE),"")="",0,IFERROR(VLOOKUP($B20,手順2!$A$12:$P$107,O$1,FALSE),"")&amp;IFERROR(VLOOKUP($B20,手順3!$A$12:$U$107,O$1,FALSE),"")))</f>
        <v/>
      </c>
      <c r="P20" s="121" t="str">
        <f>IF(O20="","",IF(IFERROR(VLOOKUP($B20,手順2!$A$12:$P$107,P$1,FALSE),"")&amp;IFERROR(VLOOKUP($B20,手順3!$A$12:$U$107,P$1,FALSE),"")="",0,IFERROR(VLOOKUP($B20,手順2!$A$12:$P$107,P$1,FALSE),"")&amp;IFERROR(VLOOKUP($B20,手順3!$A$12:$U$107,P$1,FALSE),"")))</f>
        <v/>
      </c>
      <c r="Q20" s="121" t="str">
        <f>IF(P20="","",IF(IFERROR(VLOOKUP($B20,手順2!$A$12:$P$107,Q$1,FALSE),"")&amp;IFERROR(VLOOKUP($B20,手順3!$A$12:$U$107,Q$1,FALSE),"")="",0,IFERROR(VLOOKUP($B20,手順2!$A$12:$P$107,Q$1,FALSE),"")&amp;IFERROR(VLOOKUP($B20,手順3!$A$12:$U$107,Q$1,FALSE),"")))</f>
        <v/>
      </c>
      <c r="R20" s="77" t="str">
        <f>IFERROR(VLOOKUP($B20,手順2!$A$12:$Q$107,R$1,FALSE),"")&amp;IFERROR(VLOOKUP($B20,手順3!$A$12:$U$107,R$1,FALSE),"")</f>
        <v/>
      </c>
      <c r="S20" s="102" t="s">
        <v>275</v>
      </c>
      <c r="T20" s="80" t="str">
        <f>IF(手順2!T14="","",IF(手順2!S14="",0,手順2!S14))</f>
        <v/>
      </c>
      <c r="U20" s="80" t="str">
        <f>IF(手順2!T14="","",手順2!T14)</f>
        <v/>
      </c>
      <c r="V20" s="80" t="str">
        <f>IF(手順2!U14="","",手順2!U14)</f>
        <v/>
      </c>
      <c r="W20" s="104"/>
      <c r="X20" s="101"/>
      <c r="Y20" s="101"/>
      <c r="Z20" s="101"/>
      <c r="AA20" s="174" t="str">
        <f>IF($AK20="","",COUNTIF($AU$18:$AU20,AA$17))</f>
        <v/>
      </c>
      <c r="AB20" s="129" t="str">
        <f>IF($AK20="","",COUNTIF($AU$18:$AU20,AB$17))</f>
        <v/>
      </c>
      <c r="AC20" s="129" t="str">
        <f>IF($AK20="","",COUNTIF($AU$18:$AU20,AC$17))</f>
        <v/>
      </c>
      <c r="AD20" s="129" t="str">
        <f>IF($AK20="","",COUNTIF($AU$18:$AU20,AD$17))</f>
        <v/>
      </c>
      <c r="AE20" s="129" t="str">
        <f>IF($AK20="","",COUNTIF($AU$18:$AU20,AE$17))</f>
        <v/>
      </c>
      <c r="AF20" s="129" t="str">
        <f>IF($AK20="","",COUNTIF($AU$18:$AU20,AF$17))</f>
        <v/>
      </c>
      <c r="AG20" s="129" t="str">
        <f>IF($AK20="","",COUNTIF($AU$18:$AU20,AG$17))</f>
        <v/>
      </c>
      <c r="AH20" s="129" t="str">
        <f>IF($AK20="","",COUNTIF($AU$18:$AU20,AH$17))</f>
        <v/>
      </c>
      <c r="AI20" s="129" t="str">
        <f>IF($AK20="","",COUNTIF($AU$18:$AU20,AI$17))</f>
        <v/>
      </c>
      <c r="AJ20" s="175" t="str">
        <f>IF($AK20="","",COUNTIF($AU$18:$AU20,AJ$17))</f>
        <v/>
      </c>
      <c r="AK20" s="95" t="str">
        <f t="shared" si="2"/>
        <v/>
      </c>
      <c r="AL20" s="96" t="str">
        <f t="shared" si="9"/>
        <v/>
      </c>
      <c r="AM20" s="38" t="str">
        <f t="shared" si="3"/>
        <v/>
      </c>
      <c r="AN20" s="96" t="str">
        <f t="shared" si="4"/>
        <v/>
      </c>
      <c r="AO20" s="96" t="str">
        <f t="shared" si="5"/>
        <v/>
      </c>
      <c r="AP20" s="96" t="str">
        <f t="shared" si="6"/>
        <v/>
      </c>
      <c r="AQ20" s="96" t="str">
        <f t="shared" si="7"/>
        <v/>
      </c>
      <c r="AR20" s="96" t="str">
        <f t="shared" si="8"/>
        <v/>
      </c>
      <c r="AS20" s="96" t="str">
        <f t="shared" si="10"/>
        <v/>
      </c>
      <c r="AT20" s="96" t="str">
        <f t="shared" si="11"/>
        <v/>
      </c>
      <c r="AU20" s="97" t="str">
        <f t="shared" si="12"/>
        <v/>
      </c>
      <c r="AW20" t="str">
        <f>種目情報!A3</f>
        <v>中男１１０ｍＨ</v>
      </c>
      <c r="AX20" t="str">
        <f>種目情報!B3</f>
        <v>03205 0</v>
      </c>
      <c r="AY20">
        <f>種目情報!C3</f>
        <v>32</v>
      </c>
    </row>
    <row r="21" spans="1:51">
      <c r="A21">
        <v>4</v>
      </c>
      <c r="B21" t="str">
        <f>IFERROR(IF(B20=手順3!$A$11,"",IF(B20&lt;=100,IF(手順2!A15=手順５!A21,手順５!A21,手順3!$A$12),B20+1)),"")</f>
        <v/>
      </c>
      <c r="C21" s="10" t="str">
        <f>IFERROR(VLOOKUP($B21,手順2!$A$12:$T$107,C$1,FALSE),"")&amp;IFERROR(VLOOKUP($B21,手順3!$A$12:$U$107,C$1,FALSE),"")</f>
        <v/>
      </c>
      <c r="D21" s="10" t="str">
        <f>IFERROR(VLOOKUP($B21,手順2!$A$12:$T$107,D$1,FALSE),"")&amp;IFERROR(VLOOKUP($B21,手順3!$A$12:$U$107,D$1,FALSE),"")</f>
        <v/>
      </c>
      <c r="E21" s="10" t="str">
        <f>IFERROR(VLOOKUP($B21,手順2!$A$12:$T$107,E$1,FALSE),"")&amp;IFERROR(VLOOKUP($B21,手順3!$A$12:$U$107,E$1,FALSE),"")</f>
        <v/>
      </c>
      <c r="F21" s="10" t="str">
        <f>IFERROR(VLOOKUP($B21,手順2!$A$12:$T$107,F$1,FALSE),"")&amp;IFERROR(VLOOKUP($B21,手順3!$A$12:$U$107,F$1,FALSE),"")</f>
        <v/>
      </c>
      <c r="G21" s="10" t="str">
        <f>IFERROR(VLOOKUP($B21,手順2!$A$12:$T$107,G$1,FALSE),"")&amp;IFERROR(VLOOKUP($B21,手順3!$A$12:$U$107,G$1,FALSE),"")</f>
        <v/>
      </c>
      <c r="H21" s="10" t="str">
        <f>IFERROR(VLOOKUP($B21,手順2!$A$12:$T$107,H$1,FALSE),"")&amp;IFERROR(VLOOKUP($B21,手順3!$A$12:$U$107,H$1,FALSE),"")</f>
        <v/>
      </c>
      <c r="I21" s="10" t="str">
        <f>IFERROR(VLOOKUP($B21,手順2!$A$12:$T$107,I$1,FALSE),"")&amp;IFERROR(VLOOKUP($B21,手順3!$A$12:$U$107,I$1,FALSE),"")</f>
        <v/>
      </c>
      <c r="J21" s="77" t="str">
        <f>IFERROR(VLOOKUP($B21,手順2!$A$12:$P$107,J$1,FALSE),"")&amp;IFERROR(VLOOKUP($B21,手順3!$A$12:$U$107,J$1,FALSE),"")</f>
        <v/>
      </c>
      <c r="K21" s="121" t="str">
        <f>IF(J21="","",IF(IFERROR(VLOOKUP($B21,手順2!$A$12:$P$107,K$1,FALSE),"")&amp;IFERROR(VLOOKUP($B21,手順3!$A$12:$U$107,K$1,FALSE),"")="",0,IFERROR(VLOOKUP($B21,手順2!$A$12:$P$107,K$1,FALSE),"")&amp;IFERROR(VLOOKUP($B21,手順3!$A$12:$U$107,K$1,FALSE),"")))</f>
        <v/>
      </c>
      <c r="L21" s="121" t="str">
        <f>IF(K21="","",IF(IFERROR(VLOOKUP($B21,手順2!$A$12:$P$107,L$1,FALSE),"")&amp;IFERROR(VLOOKUP($B21,手順3!$A$12:$U$107,L$1,FALSE),"")="",0,IFERROR(VLOOKUP($B21,手順2!$A$12:$P$107,L$1,FALSE),"")&amp;IFERROR(VLOOKUP($B21,手順3!$A$12:$U$107,L$1,FALSE),"")))</f>
        <v/>
      </c>
      <c r="M21" s="121" t="str">
        <f>IF(L21="","",IF(IFERROR(VLOOKUP($B21,手順2!$A$12:$P$107,M$1,FALSE),"")&amp;IFERROR(VLOOKUP($B21,手順3!$A$12:$U$107,M$1,FALSE),"")="",0,IFERROR(VLOOKUP($B21,手順2!$A$12:$P$107,M$1,FALSE),"")&amp;IFERROR(VLOOKUP($B21,手順3!$A$12:$U$107,M$1,FALSE),"")))</f>
        <v/>
      </c>
      <c r="N21" s="77" t="str">
        <f>IFERROR(VLOOKUP($B21,手順2!$A$12:$P$107,N$1,FALSE),"")&amp;IFERROR(VLOOKUP($B21,手順3!$A$12:$U$107,N$1,FALSE),"")</f>
        <v/>
      </c>
      <c r="O21" s="121" t="str">
        <f>IF(N21="","",IF(IFERROR(VLOOKUP($B21,手順2!$A$12:$P$107,O$1,FALSE),"")&amp;IFERROR(VLOOKUP($B21,手順3!$A$12:$U$107,O$1,FALSE),"")="",0,IFERROR(VLOOKUP($B21,手順2!$A$12:$P$107,O$1,FALSE),"")&amp;IFERROR(VLOOKUP($B21,手順3!$A$12:$U$107,O$1,FALSE),"")))</f>
        <v/>
      </c>
      <c r="P21" s="121" t="str">
        <f>IF(O21="","",IF(IFERROR(VLOOKUP($B21,手順2!$A$12:$P$107,P$1,FALSE),"")&amp;IFERROR(VLOOKUP($B21,手順3!$A$12:$U$107,P$1,FALSE),"")="",0,IFERROR(VLOOKUP($B21,手順2!$A$12:$P$107,P$1,FALSE),"")&amp;IFERROR(VLOOKUP($B21,手順3!$A$12:$U$107,P$1,FALSE),"")))</f>
        <v/>
      </c>
      <c r="Q21" s="121" t="str">
        <f>IF(P21="","",IF(IFERROR(VLOOKUP($B21,手順2!$A$12:$P$107,Q$1,FALSE),"")&amp;IFERROR(VLOOKUP($B21,手順3!$A$12:$U$107,Q$1,FALSE),"")="",0,IFERROR(VLOOKUP($B21,手順2!$A$12:$P$107,Q$1,FALSE),"")&amp;IFERROR(VLOOKUP($B21,手順3!$A$12:$U$107,Q$1,FALSE),"")))</f>
        <v/>
      </c>
      <c r="R21" s="77" t="str">
        <f>IFERROR(VLOOKUP($B21,手順2!$A$12:$Q$107,R$1,FALSE),"")&amp;IFERROR(VLOOKUP($B21,手順3!$A$12:$U$107,R$1,FALSE),"")</f>
        <v/>
      </c>
      <c r="S21" s="102" t="s">
        <v>490</v>
      </c>
      <c r="T21" s="80" t="str">
        <f>IF(手順2!T15="","",IF(手順2!S15="",0,手順2!S15))</f>
        <v/>
      </c>
      <c r="U21" s="80" t="str">
        <f>IF(手順2!T15="","",手順2!T15)</f>
        <v/>
      </c>
      <c r="V21" s="80" t="str">
        <f>IF(手順2!U15="","",手順2!U15)</f>
        <v/>
      </c>
      <c r="W21" s="105"/>
      <c r="X21" s="78"/>
      <c r="Y21" s="78"/>
      <c r="Z21" s="78"/>
      <c r="AA21" s="174" t="str">
        <f>IF($AK21="","",COUNTIF($AU$18:$AU21,AA$17))</f>
        <v/>
      </c>
      <c r="AB21" s="129" t="str">
        <f>IF($AK21="","",COUNTIF($AU$18:$AU21,AB$17))</f>
        <v/>
      </c>
      <c r="AC21" s="129" t="str">
        <f>IF($AK21="","",COUNTIF($AU$18:$AU21,AC$17))</f>
        <v/>
      </c>
      <c r="AD21" s="129" t="str">
        <f>IF($AK21="","",COUNTIF($AU$18:$AU21,AD$17))</f>
        <v/>
      </c>
      <c r="AE21" s="129" t="str">
        <f>IF($AK21="","",COUNTIF($AU$18:$AU21,AE$17))</f>
        <v/>
      </c>
      <c r="AF21" s="129" t="str">
        <f>IF($AK21="","",COUNTIF($AU$18:$AU21,AF$17))</f>
        <v/>
      </c>
      <c r="AG21" s="129" t="str">
        <f>IF($AK21="","",COUNTIF($AU$18:$AU21,AG$17))</f>
        <v/>
      </c>
      <c r="AH21" s="129" t="str">
        <f>IF($AK21="","",COUNTIF($AU$18:$AU21,AH$17))</f>
        <v/>
      </c>
      <c r="AI21" s="129" t="str">
        <f>IF($AK21="","",COUNTIF($AU$18:$AU21,AI$17))</f>
        <v/>
      </c>
      <c r="AJ21" s="175" t="str">
        <f>IF($AK21="","",COUNTIF($AU$18:$AU21,AJ$17))</f>
        <v/>
      </c>
      <c r="AK21" s="95" t="str">
        <f t="shared" si="2"/>
        <v/>
      </c>
      <c r="AL21" s="96" t="str">
        <f t="shared" si="9"/>
        <v/>
      </c>
      <c r="AM21" s="38" t="str">
        <f t="shared" si="3"/>
        <v/>
      </c>
      <c r="AN21" s="96" t="str">
        <f t="shared" si="4"/>
        <v/>
      </c>
      <c r="AO21" s="96" t="str">
        <f t="shared" si="5"/>
        <v/>
      </c>
      <c r="AP21" s="96" t="str">
        <f t="shared" si="6"/>
        <v/>
      </c>
      <c r="AQ21" s="96" t="str">
        <f t="shared" si="7"/>
        <v/>
      </c>
      <c r="AR21" s="96" t="str">
        <f t="shared" si="8"/>
        <v/>
      </c>
      <c r="AS21" s="96" t="str">
        <f t="shared" si="10"/>
        <v/>
      </c>
      <c r="AT21" s="96" t="str">
        <f t="shared" si="11"/>
        <v/>
      </c>
      <c r="AU21" s="97" t="str">
        <f t="shared" si="12"/>
        <v/>
      </c>
      <c r="AW21" t="str">
        <f>種目情報!A4</f>
        <v>中男走高跳</v>
      </c>
      <c r="AX21" t="str">
        <f>種目情報!B4</f>
        <v>07105 0</v>
      </c>
      <c r="AY21">
        <f>種目情報!C4</f>
        <v>71</v>
      </c>
    </row>
    <row r="22" spans="1:51">
      <c r="A22">
        <v>5</v>
      </c>
      <c r="B22" t="str">
        <f>IFERROR(IF(B21=手順3!$A$11,"",IF(B21&lt;=100,IF(手順2!A16=手順５!A22,手順５!A22,手順3!$A$12),B21+1)),"")</f>
        <v/>
      </c>
      <c r="C22" s="10" t="str">
        <f>IFERROR(VLOOKUP($B22,手順2!$A$12:$T$107,C$1,FALSE),"")&amp;IFERROR(VLOOKUP($B22,手順3!$A$12:$U$107,C$1,FALSE),"")</f>
        <v/>
      </c>
      <c r="D22" s="10" t="str">
        <f>IFERROR(VLOOKUP($B22,手順2!$A$12:$T$107,D$1,FALSE),"")&amp;IFERROR(VLOOKUP($B22,手順3!$A$12:$U$107,D$1,FALSE),"")</f>
        <v/>
      </c>
      <c r="E22" s="10" t="str">
        <f>IFERROR(VLOOKUP($B22,手順2!$A$12:$T$107,E$1,FALSE),"")&amp;IFERROR(VLOOKUP($B22,手順3!$A$12:$U$107,E$1,FALSE),"")</f>
        <v/>
      </c>
      <c r="F22" s="10" t="str">
        <f>IFERROR(VLOOKUP($B22,手順2!$A$12:$T$107,F$1,FALSE),"")&amp;IFERROR(VLOOKUP($B22,手順3!$A$12:$U$107,F$1,FALSE),"")</f>
        <v/>
      </c>
      <c r="G22" s="10" t="str">
        <f>IFERROR(VLOOKUP($B22,手順2!$A$12:$T$107,G$1,FALSE),"")&amp;IFERROR(VLOOKUP($B22,手順3!$A$12:$U$107,G$1,FALSE),"")</f>
        <v/>
      </c>
      <c r="H22" s="10" t="str">
        <f>IFERROR(VLOOKUP($B22,手順2!$A$12:$T$107,H$1,FALSE),"")&amp;IFERROR(VLOOKUP($B22,手順3!$A$12:$U$107,H$1,FALSE),"")</f>
        <v/>
      </c>
      <c r="I22" s="10" t="str">
        <f>IFERROR(VLOOKUP($B22,手順2!$A$12:$T$107,I$1,FALSE),"")&amp;IFERROR(VLOOKUP($B22,手順3!$A$12:$U$107,I$1,FALSE),"")</f>
        <v/>
      </c>
      <c r="J22" s="77" t="str">
        <f>IFERROR(VLOOKUP($B22,手順2!$A$12:$P$107,J$1,FALSE),"")&amp;IFERROR(VLOOKUP($B22,手順3!$A$12:$U$107,J$1,FALSE),"")</f>
        <v/>
      </c>
      <c r="K22" s="121" t="str">
        <f>IF(J22="","",IF(IFERROR(VLOOKUP($B22,手順2!$A$12:$P$107,K$1,FALSE),"")&amp;IFERROR(VLOOKUP($B22,手順3!$A$12:$U$107,K$1,FALSE),"")="",0,IFERROR(VLOOKUP($B22,手順2!$A$12:$P$107,K$1,FALSE),"")&amp;IFERROR(VLOOKUP($B22,手順3!$A$12:$U$107,K$1,FALSE),"")))</f>
        <v/>
      </c>
      <c r="L22" s="121" t="str">
        <f>IF(K22="","",IF(IFERROR(VLOOKUP($B22,手順2!$A$12:$P$107,L$1,FALSE),"")&amp;IFERROR(VLOOKUP($B22,手順3!$A$12:$U$107,L$1,FALSE),"")="",0,IFERROR(VLOOKUP($B22,手順2!$A$12:$P$107,L$1,FALSE),"")&amp;IFERROR(VLOOKUP($B22,手順3!$A$12:$U$107,L$1,FALSE),"")))</f>
        <v/>
      </c>
      <c r="M22" s="121" t="str">
        <f>IF(L22="","",IF(IFERROR(VLOOKUP($B22,手順2!$A$12:$P$107,M$1,FALSE),"")&amp;IFERROR(VLOOKUP($B22,手順3!$A$12:$U$107,M$1,FALSE),"")="",0,IFERROR(VLOOKUP($B22,手順2!$A$12:$P$107,M$1,FALSE),"")&amp;IFERROR(VLOOKUP($B22,手順3!$A$12:$U$107,M$1,FALSE),"")))</f>
        <v/>
      </c>
      <c r="N22" s="77" t="str">
        <f>IFERROR(VLOOKUP($B22,手順2!$A$12:$P$107,N$1,FALSE),"")&amp;IFERROR(VLOOKUP($B22,手順3!$A$12:$U$107,N$1,FALSE),"")</f>
        <v/>
      </c>
      <c r="O22" s="121" t="str">
        <f>IF(N22="","",IF(IFERROR(VLOOKUP($B22,手順2!$A$12:$P$107,O$1,FALSE),"")&amp;IFERROR(VLOOKUP($B22,手順3!$A$12:$U$107,O$1,FALSE),"")="",0,IFERROR(VLOOKUP($B22,手順2!$A$12:$P$107,O$1,FALSE),"")&amp;IFERROR(VLOOKUP($B22,手順3!$A$12:$U$107,O$1,FALSE),"")))</f>
        <v/>
      </c>
      <c r="P22" s="121" t="str">
        <f>IF(O22="","",IF(IFERROR(VLOOKUP($B22,手順2!$A$12:$P$107,P$1,FALSE),"")&amp;IFERROR(VLOOKUP($B22,手順3!$A$12:$U$107,P$1,FALSE),"")="",0,IFERROR(VLOOKUP($B22,手順2!$A$12:$P$107,P$1,FALSE),"")&amp;IFERROR(VLOOKUP($B22,手順3!$A$12:$U$107,P$1,FALSE),"")))</f>
        <v/>
      </c>
      <c r="Q22" s="121" t="str">
        <f>IF(P22="","",IF(IFERROR(VLOOKUP($B22,手順2!$A$12:$P$107,Q$1,FALSE),"")&amp;IFERROR(VLOOKUP($B22,手順3!$A$12:$U$107,Q$1,FALSE),"")="",0,IFERROR(VLOOKUP($B22,手順2!$A$12:$P$107,Q$1,FALSE),"")&amp;IFERROR(VLOOKUP($B22,手順3!$A$12:$U$107,Q$1,FALSE),"")))</f>
        <v/>
      </c>
      <c r="R22" s="77" t="str">
        <f>IFERROR(VLOOKUP($B22,手順2!$A$12:$Q$107,R$1,FALSE),"")&amp;IFERROR(VLOOKUP($B22,手順3!$A$12:$U$107,R$1,FALSE),"")</f>
        <v/>
      </c>
      <c r="S22" s="102" t="s">
        <v>491</v>
      </c>
      <c r="T22" s="80" t="str">
        <f>IF(手順2!T16="","",IF(手順2!S16="",0,手順2!S16))</f>
        <v/>
      </c>
      <c r="U22" s="80" t="str">
        <f>IF(手順2!T16="","",手順2!T16)</f>
        <v/>
      </c>
      <c r="V22" s="80" t="str">
        <f>IF(手順2!U16="","",手順2!U16)</f>
        <v/>
      </c>
      <c r="AA22" s="174" t="str">
        <f>IF($AK22="","",COUNTIF($AU$18:$AU22,AA$17))</f>
        <v/>
      </c>
      <c r="AB22" s="129" t="str">
        <f>IF($AK22="","",COUNTIF($AU$18:$AU22,AB$17))</f>
        <v/>
      </c>
      <c r="AC22" s="129" t="str">
        <f>IF($AK22="","",COUNTIF($AU$18:$AU22,AC$17))</f>
        <v/>
      </c>
      <c r="AD22" s="129" t="str">
        <f>IF($AK22="","",COUNTIF($AU$18:$AU22,AD$17))</f>
        <v/>
      </c>
      <c r="AE22" s="129" t="str">
        <f>IF($AK22="","",COUNTIF($AU$18:$AU22,AE$17))</f>
        <v/>
      </c>
      <c r="AF22" s="129" t="str">
        <f>IF($AK22="","",COUNTIF($AU$18:$AU22,AF$17))</f>
        <v/>
      </c>
      <c r="AG22" s="129" t="str">
        <f>IF($AK22="","",COUNTIF($AU$18:$AU22,AG$17))</f>
        <v/>
      </c>
      <c r="AH22" s="129" t="str">
        <f>IF($AK22="","",COUNTIF($AU$18:$AU22,AH$17))</f>
        <v/>
      </c>
      <c r="AI22" s="129" t="str">
        <f>IF($AK22="","",COUNTIF($AU$18:$AU22,AI$17))</f>
        <v/>
      </c>
      <c r="AJ22" s="175" t="str">
        <f>IF($AK22="","",COUNTIF($AU$18:$AU22,AJ$17))</f>
        <v/>
      </c>
      <c r="AK22" s="95" t="str">
        <f t="shared" si="2"/>
        <v/>
      </c>
      <c r="AL22" s="96" t="str">
        <f t="shared" si="9"/>
        <v/>
      </c>
      <c r="AM22" s="38" t="str">
        <f t="shared" si="3"/>
        <v/>
      </c>
      <c r="AN22" s="96" t="str">
        <f t="shared" si="4"/>
        <v/>
      </c>
      <c r="AO22" s="96" t="str">
        <f t="shared" si="5"/>
        <v/>
      </c>
      <c r="AP22" s="96" t="str">
        <f t="shared" si="6"/>
        <v/>
      </c>
      <c r="AQ22" s="96" t="str">
        <f t="shared" si="7"/>
        <v/>
      </c>
      <c r="AR22" s="96" t="str">
        <f t="shared" si="8"/>
        <v/>
      </c>
      <c r="AS22" s="96" t="str">
        <f t="shared" si="10"/>
        <v/>
      </c>
      <c r="AT22" s="96" t="str">
        <f t="shared" si="11"/>
        <v/>
      </c>
      <c r="AU22" s="97" t="str">
        <f t="shared" si="12"/>
        <v/>
      </c>
      <c r="AW22" t="str">
        <f>種目情報!A5</f>
        <v>中男走幅跳</v>
      </c>
      <c r="AX22" t="str">
        <f>種目情報!B5</f>
        <v>07305 0</v>
      </c>
      <c r="AY22">
        <f>種目情報!C5</f>
        <v>73</v>
      </c>
    </row>
    <row r="23" spans="1:51" ht="19.8">
      <c r="A23">
        <v>6</v>
      </c>
      <c r="B23" t="str">
        <f>IFERROR(IF(B22=手順3!$A$11,"",IF(B22&lt;=100,IF(手順2!A17=手順５!A23,手順５!A23,手順3!$A$12),B22+1)),"")</f>
        <v/>
      </c>
      <c r="C23" s="10" t="str">
        <f>IFERROR(VLOOKUP($B23,手順2!$A$12:$T$107,C$1,FALSE),"")&amp;IFERROR(VLOOKUP($B23,手順3!$A$12:$U$107,C$1,FALSE),"")</f>
        <v/>
      </c>
      <c r="D23" s="10" t="str">
        <f>IFERROR(VLOOKUP($B23,手順2!$A$12:$T$107,D$1,FALSE),"")&amp;IFERROR(VLOOKUP($B23,手順3!$A$12:$U$107,D$1,FALSE),"")</f>
        <v/>
      </c>
      <c r="E23" s="10" t="str">
        <f>IFERROR(VLOOKUP($B23,手順2!$A$12:$T$107,E$1,FALSE),"")&amp;IFERROR(VLOOKUP($B23,手順3!$A$12:$U$107,E$1,FALSE),"")</f>
        <v/>
      </c>
      <c r="F23" s="10" t="str">
        <f>IFERROR(VLOOKUP($B23,手順2!$A$12:$T$107,F$1,FALSE),"")&amp;IFERROR(VLOOKUP($B23,手順3!$A$12:$U$107,F$1,FALSE),"")</f>
        <v/>
      </c>
      <c r="G23" s="10" t="str">
        <f>IFERROR(VLOOKUP($B23,手順2!$A$12:$T$107,G$1,FALSE),"")&amp;IFERROR(VLOOKUP($B23,手順3!$A$12:$U$107,G$1,FALSE),"")</f>
        <v/>
      </c>
      <c r="H23" s="10" t="str">
        <f>IFERROR(VLOOKUP($B23,手順2!$A$12:$T$107,H$1,FALSE),"")&amp;IFERROR(VLOOKUP($B23,手順3!$A$12:$U$107,H$1,FALSE),"")</f>
        <v/>
      </c>
      <c r="I23" s="10" t="str">
        <f>IFERROR(VLOOKUP($B23,手順2!$A$12:$T$107,I$1,FALSE),"")&amp;IFERROR(VLOOKUP($B23,手順3!$A$12:$U$107,I$1,FALSE),"")</f>
        <v/>
      </c>
      <c r="J23" s="77" t="str">
        <f>IFERROR(VLOOKUP($B23,手順2!$A$12:$P$107,J$1,FALSE),"")&amp;IFERROR(VLOOKUP($B23,手順3!$A$12:$U$107,J$1,FALSE),"")</f>
        <v/>
      </c>
      <c r="K23" s="121" t="str">
        <f>IF(J23="","",IF(IFERROR(VLOOKUP($B23,手順2!$A$12:$P$107,K$1,FALSE),"")&amp;IFERROR(VLOOKUP($B23,手順3!$A$12:$U$107,K$1,FALSE),"")="",0,IFERROR(VLOOKUP($B23,手順2!$A$12:$P$107,K$1,FALSE),"")&amp;IFERROR(VLOOKUP($B23,手順3!$A$12:$U$107,K$1,FALSE),"")))</f>
        <v/>
      </c>
      <c r="L23" s="121" t="str">
        <f>IF(K23="","",IF(IFERROR(VLOOKUP($B23,手順2!$A$12:$P$107,L$1,FALSE),"")&amp;IFERROR(VLOOKUP($B23,手順3!$A$12:$U$107,L$1,FALSE),"")="",0,IFERROR(VLOOKUP($B23,手順2!$A$12:$P$107,L$1,FALSE),"")&amp;IFERROR(VLOOKUP($B23,手順3!$A$12:$U$107,L$1,FALSE),"")))</f>
        <v/>
      </c>
      <c r="M23" s="121" t="str">
        <f>IF(L23="","",IF(IFERROR(VLOOKUP($B23,手順2!$A$12:$P$107,M$1,FALSE),"")&amp;IFERROR(VLOOKUP($B23,手順3!$A$12:$U$107,M$1,FALSE),"")="",0,IFERROR(VLOOKUP($B23,手順2!$A$12:$P$107,M$1,FALSE),"")&amp;IFERROR(VLOOKUP($B23,手順3!$A$12:$U$107,M$1,FALSE),"")))</f>
        <v/>
      </c>
      <c r="N23" s="77" t="str">
        <f>IFERROR(VLOOKUP($B23,手順2!$A$12:$P$107,N$1,FALSE),"")&amp;IFERROR(VLOOKUP($B23,手順3!$A$12:$U$107,N$1,FALSE),"")</f>
        <v/>
      </c>
      <c r="O23" s="121" t="str">
        <f>IF(N23="","",IF(IFERROR(VLOOKUP($B23,手順2!$A$12:$P$107,O$1,FALSE),"")&amp;IFERROR(VLOOKUP($B23,手順3!$A$12:$U$107,O$1,FALSE),"")="",0,IFERROR(VLOOKUP($B23,手順2!$A$12:$P$107,O$1,FALSE),"")&amp;IFERROR(VLOOKUP($B23,手順3!$A$12:$U$107,O$1,FALSE),"")))</f>
        <v/>
      </c>
      <c r="P23" s="121" t="str">
        <f>IF(O23="","",IF(IFERROR(VLOOKUP($B23,手順2!$A$12:$P$107,P$1,FALSE),"")&amp;IFERROR(VLOOKUP($B23,手順3!$A$12:$U$107,P$1,FALSE),"")="",0,IFERROR(VLOOKUP($B23,手順2!$A$12:$P$107,P$1,FALSE),"")&amp;IFERROR(VLOOKUP($B23,手順3!$A$12:$U$107,P$1,FALSE),"")))</f>
        <v/>
      </c>
      <c r="Q23" s="121" t="str">
        <f>IF(P23="","",IF(IFERROR(VLOOKUP($B23,手順2!$A$12:$P$107,Q$1,FALSE),"")&amp;IFERROR(VLOOKUP($B23,手順3!$A$12:$U$107,Q$1,FALSE),"")="",0,IFERROR(VLOOKUP($B23,手順2!$A$12:$P$107,Q$1,FALSE),"")&amp;IFERROR(VLOOKUP($B23,手順3!$A$12:$U$107,Q$1,FALSE),"")))</f>
        <v/>
      </c>
      <c r="R23" s="77" t="str">
        <f>IFERROR(VLOOKUP($B23,手順2!$A$12:$Q$107,R$1,FALSE),"")&amp;IFERROR(VLOOKUP($B23,手順3!$A$12:$U$107,R$1,FALSE),"")</f>
        <v/>
      </c>
      <c r="S23" s="102"/>
      <c r="T23" s="188" t="s">
        <v>262</v>
      </c>
      <c r="U23" s="188"/>
      <c r="V23" s="188"/>
      <c r="AA23" s="174" t="str">
        <f>IF($AK23="","",COUNTIF($AU$18:$AU23,AA$17))</f>
        <v/>
      </c>
      <c r="AB23" s="129" t="str">
        <f>IF($AK23="","",COUNTIF($AU$18:$AU23,AB$17))</f>
        <v/>
      </c>
      <c r="AC23" s="129" t="str">
        <f>IF($AK23="","",COUNTIF($AU$18:$AU23,AC$17))</f>
        <v/>
      </c>
      <c r="AD23" s="129" t="str">
        <f>IF($AK23="","",COUNTIF($AU$18:$AU23,AD$17))</f>
        <v/>
      </c>
      <c r="AE23" s="129" t="str">
        <f>IF($AK23="","",COUNTIF($AU$18:$AU23,AE$17))</f>
        <v/>
      </c>
      <c r="AF23" s="129" t="str">
        <f>IF($AK23="","",COUNTIF($AU$18:$AU23,AF$17))</f>
        <v/>
      </c>
      <c r="AG23" s="129" t="str">
        <f>IF($AK23="","",COUNTIF($AU$18:$AU23,AG$17))</f>
        <v/>
      </c>
      <c r="AH23" s="129" t="str">
        <f>IF($AK23="","",COUNTIF($AU$18:$AU23,AH$17))</f>
        <v/>
      </c>
      <c r="AI23" s="129" t="str">
        <f>IF($AK23="","",COUNTIF($AU$18:$AU23,AI$17))</f>
        <v/>
      </c>
      <c r="AJ23" s="175" t="str">
        <f>IF($AK23="","",COUNTIF($AU$18:$AU23,AJ$17))</f>
        <v/>
      </c>
      <c r="AK23" s="95" t="str">
        <f t="shared" si="2"/>
        <v/>
      </c>
      <c r="AL23" s="96" t="str">
        <f t="shared" si="9"/>
        <v/>
      </c>
      <c r="AM23" s="38" t="str">
        <f t="shared" si="3"/>
        <v/>
      </c>
      <c r="AN23" s="96" t="str">
        <f t="shared" si="4"/>
        <v/>
      </c>
      <c r="AO23" s="96" t="str">
        <f t="shared" si="5"/>
        <v/>
      </c>
      <c r="AP23" s="96" t="str">
        <f t="shared" si="6"/>
        <v/>
      </c>
      <c r="AQ23" s="96" t="str">
        <f t="shared" si="7"/>
        <v/>
      </c>
      <c r="AR23" s="96" t="str">
        <f t="shared" si="8"/>
        <v/>
      </c>
      <c r="AS23" s="96" t="str">
        <f t="shared" si="10"/>
        <v/>
      </c>
      <c r="AT23" s="96" t="str">
        <f t="shared" si="11"/>
        <v/>
      </c>
      <c r="AU23" s="97" t="str">
        <f t="shared" si="12"/>
        <v/>
      </c>
      <c r="AW23" t="str">
        <f>種目情報!A6</f>
        <v>中男砲丸投</v>
      </c>
      <c r="AX23" t="str">
        <f>種目情報!B6</f>
        <v>08305 0</v>
      </c>
      <c r="AY23">
        <f>種目情報!C6</f>
        <v>83</v>
      </c>
    </row>
    <row r="24" spans="1:51">
      <c r="A24">
        <v>7</v>
      </c>
      <c r="B24" t="str">
        <f>IFERROR(IF(B23=手順3!$A$11,"",IF(B23&lt;=100,IF(手順2!A18=手順５!A24,手順５!A24,手順3!$A$12),B23+1)),"")</f>
        <v/>
      </c>
      <c r="C24" s="10" t="str">
        <f>IFERROR(VLOOKUP($B24,手順2!$A$12:$T$107,C$1,FALSE),"")&amp;IFERROR(VLOOKUP($B24,手順3!$A$12:$U$107,C$1,FALSE),"")</f>
        <v/>
      </c>
      <c r="D24" s="10" t="str">
        <f>IFERROR(VLOOKUP($B24,手順2!$A$12:$T$107,D$1,FALSE),"")&amp;IFERROR(VLOOKUP($B24,手順3!$A$12:$U$107,D$1,FALSE),"")</f>
        <v/>
      </c>
      <c r="E24" s="10" t="str">
        <f>IFERROR(VLOOKUP($B24,手順2!$A$12:$T$107,E$1,FALSE),"")&amp;IFERROR(VLOOKUP($B24,手順3!$A$12:$U$107,E$1,FALSE),"")</f>
        <v/>
      </c>
      <c r="F24" s="10" t="str">
        <f>IFERROR(VLOOKUP($B24,手順2!$A$12:$T$107,F$1,FALSE),"")&amp;IFERROR(VLOOKUP($B24,手順3!$A$12:$U$107,F$1,FALSE),"")</f>
        <v/>
      </c>
      <c r="G24" s="10" t="str">
        <f>IFERROR(VLOOKUP($B24,手順2!$A$12:$T$107,G$1,FALSE),"")&amp;IFERROR(VLOOKUP($B24,手順3!$A$12:$U$107,G$1,FALSE),"")</f>
        <v/>
      </c>
      <c r="H24" s="10" t="str">
        <f>IFERROR(VLOOKUP($B24,手順2!$A$12:$T$107,H$1,FALSE),"")&amp;IFERROR(VLOOKUP($B24,手順3!$A$12:$U$107,H$1,FALSE),"")</f>
        <v/>
      </c>
      <c r="I24" s="10" t="str">
        <f>IFERROR(VLOOKUP($B24,手順2!$A$12:$T$107,I$1,FALSE),"")&amp;IFERROR(VLOOKUP($B24,手順3!$A$12:$U$107,I$1,FALSE),"")</f>
        <v/>
      </c>
      <c r="J24" s="77" t="str">
        <f>IFERROR(VLOOKUP($B24,手順2!$A$12:$P$107,J$1,FALSE),"")&amp;IFERROR(VLOOKUP($B24,手順3!$A$12:$U$107,J$1,FALSE),"")</f>
        <v/>
      </c>
      <c r="K24" s="121" t="str">
        <f>IF(J24="","",IF(IFERROR(VLOOKUP($B24,手順2!$A$12:$P$107,K$1,FALSE),"")&amp;IFERROR(VLOOKUP($B24,手順3!$A$12:$U$107,K$1,FALSE),"")="",0,IFERROR(VLOOKUP($B24,手順2!$A$12:$P$107,K$1,FALSE),"")&amp;IFERROR(VLOOKUP($B24,手順3!$A$12:$U$107,K$1,FALSE),"")))</f>
        <v/>
      </c>
      <c r="L24" s="121" t="str">
        <f>IF(K24="","",IF(IFERROR(VLOOKUP($B24,手順2!$A$12:$P$107,L$1,FALSE),"")&amp;IFERROR(VLOOKUP($B24,手順3!$A$12:$U$107,L$1,FALSE),"")="",0,IFERROR(VLOOKUP($B24,手順2!$A$12:$P$107,L$1,FALSE),"")&amp;IFERROR(VLOOKUP($B24,手順3!$A$12:$U$107,L$1,FALSE),"")))</f>
        <v/>
      </c>
      <c r="M24" s="121" t="str">
        <f>IF(L24="","",IF(IFERROR(VLOOKUP($B24,手順2!$A$12:$P$107,M$1,FALSE),"")&amp;IFERROR(VLOOKUP($B24,手順3!$A$12:$U$107,M$1,FALSE),"")="",0,IFERROR(VLOOKUP($B24,手順2!$A$12:$P$107,M$1,FALSE),"")&amp;IFERROR(VLOOKUP($B24,手順3!$A$12:$U$107,M$1,FALSE),"")))</f>
        <v/>
      </c>
      <c r="N24" s="77" t="str">
        <f>IFERROR(VLOOKUP($B24,手順2!$A$12:$P$107,N$1,FALSE),"")&amp;IFERROR(VLOOKUP($B24,手順3!$A$12:$U$107,N$1,FALSE),"")</f>
        <v/>
      </c>
      <c r="O24" s="121" t="str">
        <f>IF(N24="","",IF(IFERROR(VLOOKUP($B24,手順2!$A$12:$P$107,O$1,FALSE),"")&amp;IFERROR(VLOOKUP($B24,手順3!$A$12:$U$107,O$1,FALSE),"")="",0,IFERROR(VLOOKUP($B24,手順2!$A$12:$P$107,O$1,FALSE),"")&amp;IFERROR(VLOOKUP($B24,手順3!$A$12:$U$107,O$1,FALSE),"")))</f>
        <v/>
      </c>
      <c r="P24" s="121" t="str">
        <f>IF(O24="","",IF(IFERROR(VLOOKUP($B24,手順2!$A$12:$P$107,P$1,FALSE),"")&amp;IFERROR(VLOOKUP($B24,手順3!$A$12:$U$107,P$1,FALSE),"")="",0,IFERROR(VLOOKUP($B24,手順2!$A$12:$P$107,P$1,FALSE),"")&amp;IFERROR(VLOOKUP($B24,手順3!$A$12:$U$107,P$1,FALSE),"")))</f>
        <v/>
      </c>
      <c r="Q24" s="121" t="str">
        <f>IF(P24="","",IF(IFERROR(VLOOKUP($B24,手順2!$A$12:$P$107,Q$1,FALSE),"")&amp;IFERROR(VLOOKUP($B24,手順3!$A$12:$U$107,Q$1,FALSE),"")="",0,IFERROR(VLOOKUP($B24,手順2!$A$12:$P$107,Q$1,FALSE),"")&amp;IFERROR(VLOOKUP($B24,手順3!$A$12:$U$107,Q$1,FALSE),"")))</f>
        <v/>
      </c>
      <c r="R24" s="77" t="str">
        <f>IFERROR(VLOOKUP($B24,手順2!$A$12:$Q$107,R$1,FALSE),"")&amp;IFERROR(VLOOKUP($B24,手順3!$A$12:$U$107,R$1,FALSE),"")</f>
        <v/>
      </c>
      <c r="S24" s="102" t="s">
        <v>121</v>
      </c>
      <c r="T24" s="80" t="str">
        <f>IF(手順3!T12="","",IF(手順3!S12="",0,手順3!S12))</f>
        <v/>
      </c>
      <c r="U24" s="80" t="str">
        <f>IF(手順3!T12="","",手順3!T12)</f>
        <v/>
      </c>
      <c r="V24" s="80" t="str">
        <f>IF(手順3!U12="","",手順3!U12)</f>
        <v/>
      </c>
      <c r="AA24" s="174" t="str">
        <f>IF($AK24="","",COUNTIF($AU$18:$AU24,AA$17))</f>
        <v/>
      </c>
      <c r="AB24" s="129" t="str">
        <f>IF($AK24="","",COUNTIF($AU$18:$AU24,AB$17))</f>
        <v/>
      </c>
      <c r="AC24" s="129" t="str">
        <f>IF($AK24="","",COUNTIF($AU$18:$AU24,AC$17))</f>
        <v/>
      </c>
      <c r="AD24" s="129" t="str">
        <f>IF($AK24="","",COUNTIF($AU$18:$AU24,AD$17))</f>
        <v/>
      </c>
      <c r="AE24" s="129" t="str">
        <f>IF($AK24="","",COUNTIF($AU$18:$AU24,AE$17))</f>
        <v/>
      </c>
      <c r="AF24" s="129" t="str">
        <f>IF($AK24="","",COUNTIF($AU$18:$AU24,AF$17))</f>
        <v/>
      </c>
      <c r="AG24" s="129" t="str">
        <f>IF($AK24="","",COUNTIF($AU$18:$AU24,AG$17))</f>
        <v/>
      </c>
      <c r="AH24" s="129" t="str">
        <f>IF($AK24="","",COUNTIF($AU$18:$AU24,AH$17))</f>
        <v/>
      </c>
      <c r="AI24" s="129" t="str">
        <f>IF($AK24="","",COUNTIF($AU$18:$AU24,AI$17))</f>
        <v/>
      </c>
      <c r="AJ24" s="175" t="str">
        <f>IF($AK24="","",COUNTIF($AU$18:$AU24,AJ$17))</f>
        <v/>
      </c>
      <c r="AK24" s="95" t="str">
        <f t="shared" si="2"/>
        <v/>
      </c>
      <c r="AL24" s="96" t="str">
        <f t="shared" si="9"/>
        <v/>
      </c>
      <c r="AM24" s="38" t="str">
        <f t="shared" si="3"/>
        <v/>
      </c>
      <c r="AN24" s="96" t="str">
        <f t="shared" si="4"/>
        <v/>
      </c>
      <c r="AO24" s="96" t="str">
        <f t="shared" si="5"/>
        <v/>
      </c>
      <c r="AP24" s="96" t="str">
        <f t="shared" si="6"/>
        <v/>
      </c>
      <c r="AQ24" s="96" t="str">
        <f t="shared" si="7"/>
        <v/>
      </c>
      <c r="AR24" s="96" t="str">
        <f t="shared" si="8"/>
        <v/>
      </c>
      <c r="AS24" s="96" t="str">
        <f t="shared" si="10"/>
        <v/>
      </c>
      <c r="AT24" s="96" t="str">
        <f t="shared" si="11"/>
        <v/>
      </c>
      <c r="AU24" s="97" t="str">
        <f t="shared" si="12"/>
        <v/>
      </c>
      <c r="AW24" t="str">
        <f>種目情報!A7</f>
        <v>男3000ｍｵｰﾌﾟﾝ</v>
      </c>
      <c r="AX24" t="str">
        <f>種目情報!B7</f>
        <v>01025 0</v>
      </c>
      <c r="AY24">
        <f>種目情報!C7</f>
        <v>10</v>
      </c>
    </row>
    <row r="25" spans="1:51">
      <c r="A25">
        <v>8</v>
      </c>
      <c r="B25" t="str">
        <f>IFERROR(IF(B24=手順3!$A$11,"",IF(B24&lt;=100,IF(手順2!A19=手順５!A25,手順５!A25,手順3!$A$12),B24+1)),"")</f>
        <v/>
      </c>
      <c r="C25" s="10" t="str">
        <f>IFERROR(VLOOKUP($B25,手順2!$A$12:$T$107,C$1,FALSE),"")&amp;IFERROR(VLOOKUP($B25,手順3!$A$12:$U$107,C$1,FALSE),"")</f>
        <v/>
      </c>
      <c r="D25" s="10" t="str">
        <f>IFERROR(VLOOKUP($B25,手順2!$A$12:$T$107,D$1,FALSE),"")&amp;IFERROR(VLOOKUP($B25,手順3!$A$12:$U$107,D$1,FALSE),"")</f>
        <v/>
      </c>
      <c r="E25" s="10" t="str">
        <f>IFERROR(VLOOKUP($B25,手順2!$A$12:$T$107,E$1,FALSE),"")&amp;IFERROR(VLOOKUP($B25,手順3!$A$12:$U$107,E$1,FALSE),"")</f>
        <v/>
      </c>
      <c r="F25" s="10" t="str">
        <f>IFERROR(VLOOKUP($B25,手順2!$A$12:$T$107,F$1,FALSE),"")&amp;IFERROR(VLOOKUP($B25,手順3!$A$12:$U$107,F$1,FALSE),"")</f>
        <v/>
      </c>
      <c r="G25" s="10" t="str">
        <f>IFERROR(VLOOKUP($B25,手順2!$A$12:$T$107,G$1,FALSE),"")&amp;IFERROR(VLOOKUP($B25,手順3!$A$12:$U$107,G$1,FALSE),"")</f>
        <v/>
      </c>
      <c r="H25" s="10" t="str">
        <f>IFERROR(VLOOKUP($B25,手順2!$A$12:$T$107,H$1,FALSE),"")&amp;IFERROR(VLOOKUP($B25,手順3!$A$12:$U$107,H$1,FALSE),"")</f>
        <v/>
      </c>
      <c r="I25" s="10" t="str">
        <f>IFERROR(VLOOKUP($B25,手順2!$A$12:$T$107,I$1,FALSE),"")&amp;IFERROR(VLOOKUP($B25,手順3!$A$12:$U$107,I$1,FALSE),"")</f>
        <v/>
      </c>
      <c r="J25" s="77" t="str">
        <f>IFERROR(VLOOKUP($B25,手順2!$A$12:$P$107,J$1,FALSE),"")&amp;IFERROR(VLOOKUP($B25,手順3!$A$12:$U$107,J$1,FALSE),"")</f>
        <v/>
      </c>
      <c r="K25" s="121" t="str">
        <f>IF(J25="","",IF(IFERROR(VLOOKUP($B25,手順2!$A$12:$P$107,K$1,FALSE),"")&amp;IFERROR(VLOOKUP($B25,手順3!$A$12:$U$107,K$1,FALSE),"")="",0,IFERROR(VLOOKUP($B25,手順2!$A$12:$P$107,K$1,FALSE),"")&amp;IFERROR(VLOOKUP($B25,手順3!$A$12:$U$107,K$1,FALSE),"")))</f>
        <v/>
      </c>
      <c r="L25" s="121" t="str">
        <f>IF(K25="","",IF(IFERROR(VLOOKUP($B25,手順2!$A$12:$P$107,L$1,FALSE),"")&amp;IFERROR(VLOOKUP($B25,手順3!$A$12:$U$107,L$1,FALSE),"")="",0,IFERROR(VLOOKUP($B25,手順2!$A$12:$P$107,L$1,FALSE),"")&amp;IFERROR(VLOOKUP($B25,手順3!$A$12:$U$107,L$1,FALSE),"")))</f>
        <v/>
      </c>
      <c r="M25" s="121" t="str">
        <f>IF(L25="","",IF(IFERROR(VLOOKUP($B25,手順2!$A$12:$P$107,M$1,FALSE),"")&amp;IFERROR(VLOOKUP($B25,手順3!$A$12:$U$107,M$1,FALSE),"")="",0,IFERROR(VLOOKUP($B25,手順2!$A$12:$P$107,M$1,FALSE),"")&amp;IFERROR(VLOOKUP($B25,手順3!$A$12:$U$107,M$1,FALSE),"")))</f>
        <v/>
      </c>
      <c r="N25" s="77" t="str">
        <f>IFERROR(VLOOKUP($B25,手順2!$A$12:$P$107,N$1,FALSE),"")&amp;IFERROR(VLOOKUP($B25,手順3!$A$12:$U$107,N$1,FALSE),"")</f>
        <v/>
      </c>
      <c r="O25" s="121" t="str">
        <f>IF(N25="","",IF(IFERROR(VLOOKUP($B25,手順2!$A$12:$P$107,O$1,FALSE),"")&amp;IFERROR(VLOOKUP($B25,手順3!$A$12:$U$107,O$1,FALSE),"")="",0,IFERROR(VLOOKUP($B25,手順2!$A$12:$P$107,O$1,FALSE),"")&amp;IFERROR(VLOOKUP($B25,手順3!$A$12:$U$107,O$1,FALSE),"")))</f>
        <v/>
      </c>
      <c r="P25" s="121" t="str">
        <f>IF(O25="","",IF(IFERROR(VLOOKUP($B25,手順2!$A$12:$P$107,P$1,FALSE),"")&amp;IFERROR(VLOOKUP($B25,手順3!$A$12:$U$107,P$1,FALSE),"")="",0,IFERROR(VLOOKUP($B25,手順2!$A$12:$P$107,P$1,FALSE),"")&amp;IFERROR(VLOOKUP($B25,手順3!$A$12:$U$107,P$1,FALSE),"")))</f>
        <v/>
      </c>
      <c r="Q25" s="121" t="str">
        <f>IF(P25="","",IF(IFERROR(VLOOKUP($B25,手順2!$A$12:$P$107,Q$1,FALSE),"")&amp;IFERROR(VLOOKUP($B25,手順3!$A$12:$U$107,Q$1,FALSE),"")="",0,IFERROR(VLOOKUP($B25,手順2!$A$12:$P$107,Q$1,FALSE),"")&amp;IFERROR(VLOOKUP($B25,手順3!$A$12:$U$107,Q$1,FALSE),"")))</f>
        <v/>
      </c>
      <c r="R25" s="77" t="str">
        <f>IFERROR(VLOOKUP($B25,手順2!$A$12:$Q$107,R$1,FALSE),"")&amp;IFERROR(VLOOKUP($B25,手順3!$A$12:$U$107,R$1,FALSE),"")</f>
        <v/>
      </c>
      <c r="S25" s="102" t="s">
        <v>122</v>
      </c>
      <c r="T25" s="80" t="str">
        <f>IF(手順3!T13="","",IF(手順3!S13="",0,手順3!S13))</f>
        <v/>
      </c>
      <c r="U25" s="80" t="str">
        <f>IF(手順3!T13="","",手順3!T13)</f>
        <v/>
      </c>
      <c r="V25" s="80" t="str">
        <f>IF(手順3!U13="","",手順3!U13)</f>
        <v/>
      </c>
      <c r="AA25" s="174" t="str">
        <f>IF($AK25="","",COUNTIF($AU$18:$AU25,AA$17))</f>
        <v/>
      </c>
      <c r="AB25" s="129" t="str">
        <f>IF($AK25="","",COUNTIF($AU$18:$AU25,AB$17))</f>
        <v/>
      </c>
      <c r="AC25" s="129" t="str">
        <f>IF($AK25="","",COUNTIF($AU$18:$AU25,AC$17))</f>
        <v/>
      </c>
      <c r="AD25" s="129" t="str">
        <f>IF($AK25="","",COUNTIF($AU$18:$AU25,AD$17))</f>
        <v/>
      </c>
      <c r="AE25" s="129" t="str">
        <f>IF($AK25="","",COUNTIF($AU$18:$AU25,AE$17))</f>
        <v/>
      </c>
      <c r="AF25" s="129" t="str">
        <f>IF($AK25="","",COUNTIF($AU$18:$AU25,AF$17))</f>
        <v/>
      </c>
      <c r="AG25" s="129" t="str">
        <f>IF($AK25="","",COUNTIF($AU$18:$AU25,AG$17))</f>
        <v/>
      </c>
      <c r="AH25" s="129" t="str">
        <f>IF($AK25="","",COUNTIF($AU$18:$AU25,AH$17))</f>
        <v/>
      </c>
      <c r="AI25" s="129" t="str">
        <f>IF($AK25="","",COUNTIF($AU$18:$AU25,AI$17))</f>
        <v/>
      </c>
      <c r="AJ25" s="175" t="str">
        <f>IF($AK25="","",COUNTIF($AU$18:$AU25,AJ$17))</f>
        <v/>
      </c>
      <c r="AK25" s="95" t="str">
        <f t="shared" si="2"/>
        <v/>
      </c>
      <c r="AL25" s="96" t="str">
        <f t="shared" si="9"/>
        <v/>
      </c>
      <c r="AM25" s="38" t="str">
        <f t="shared" si="3"/>
        <v/>
      </c>
      <c r="AN25" s="96" t="str">
        <f t="shared" si="4"/>
        <v/>
      </c>
      <c r="AO25" s="96" t="str">
        <f t="shared" si="5"/>
        <v/>
      </c>
      <c r="AP25" s="96" t="str">
        <f t="shared" si="6"/>
        <v/>
      </c>
      <c r="AQ25" s="96" t="str">
        <f t="shared" si="7"/>
        <v/>
      </c>
      <c r="AR25" s="96" t="str">
        <f t="shared" si="8"/>
        <v/>
      </c>
      <c r="AS25" s="96" t="str">
        <f t="shared" si="10"/>
        <v/>
      </c>
      <c r="AT25" s="96" t="str">
        <f t="shared" si="11"/>
        <v/>
      </c>
      <c r="AU25" s="97" t="str">
        <f t="shared" si="12"/>
        <v/>
      </c>
      <c r="AW25">
        <f>種目情報!A8</f>
        <v>0</v>
      </c>
      <c r="AX25">
        <f>種目情報!B8</f>
        <v>0</v>
      </c>
      <c r="AY25">
        <f>種目情報!C8</f>
        <v>0</v>
      </c>
    </row>
    <row r="26" spans="1:51">
      <c r="A26">
        <v>9</v>
      </c>
      <c r="B26" t="str">
        <f>IFERROR(IF(B25=手順3!$A$11,"",IF(B25&lt;=100,IF(手順2!A20=手順５!A26,手順５!A26,手順3!$A$12),B25+1)),"")</f>
        <v/>
      </c>
      <c r="C26" s="10" t="str">
        <f>IFERROR(VLOOKUP($B26,手順2!$A$12:$T$107,C$1,FALSE),"")&amp;IFERROR(VLOOKUP($B26,手順3!$A$12:$U$107,C$1,FALSE),"")</f>
        <v/>
      </c>
      <c r="D26" s="10" t="str">
        <f>IFERROR(VLOOKUP($B26,手順2!$A$12:$T$107,D$1,FALSE),"")&amp;IFERROR(VLOOKUP($B26,手順3!$A$12:$U$107,D$1,FALSE),"")</f>
        <v/>
      </c>
      <c r="E26" s="10" t="str">
        <f>IFERROR(VLOOKUP($B26,手順2!$A$12:$T$107,E$1,FALSE),"")&amp;IFERROR(VLOOKUP($B26,手順3!$A$12:$U$107,E$1,FALSE),"")</f>
        <v/>
      </c>
      <c r="F26" s="10" t="str">
        <f>IFERROR(VLOOKUP($B26,手順2!$A$12:$T$107,F$1,FALSE),"")&amp;IFERROR(VLOOKUP($B26,手順3!$A$12:$U$107,F$1,FALSE),"")</f>
        <v/>
      </c>
      <c r="G26" s="10" t="str">
        <f>IFERROR(VLOOKUP($B26,手順2!$A$12:$T$107,G$1,FALSE),"")&amp;IFERROR(VLOOKUP($B26,手順3!$A$12:$U$107,G$1,FALSE),"")</f>
        <v/>
      </c>
      <c r="H26" s="10" t="str">
        <f>IFERROR(VLOOKUP($B26,手順2!$A$12:$T$107,H$1,FALSE),"")&amp;IFERROR(VLOOKUP($B26,手順3!$A$12:$U$107,H$1,FALSE),"")</f>
        <v/>
      </c>
      <c r="I26" s="10" t="str">
        <f>IFERROR(VLOOKUP($B26,手順2!$A$12:$T$107,I$1,FALSE),"")&amp;IFERROR(VLOOKUP($B26,手順3!$A$12:$U$107,I$1,FALSE),"")</f>
        <v/>
      </c>
      <c r="J26" s="77" t="str">
        <f>IFERROR(VLOOKUP($B26,手順2!$A$12:$P$107,J$1,FALSE),"")&amp;IFERROR(VLOOKUP($B26,手順3!$A$12:$U$107,J$1,FALSE),"")</f>
        <v/>
      </c>
      <c r="K26" s="121" t="str">
        <f>IF(J26="","",IF(IFERROR(VLOOKUP($B26,手順2!$A$12:$P$107,K$1,FALSE),"")&amp;IFERROR(VLOOKUP($B26,手順3!$A$12:$U$107,K$1,FALSE),"")="",0,IFERROR(VLOOKUP($B26,手順2!$A$12:$P$107,K$1,FALSE),"")&amp;IFERROR(VLOOKUP($B26,手順3!$A$12:$U$107,K$1,FALSE),"")))</f>
        <v/>
      </c>
      <c r="L26" s="121" t="str">
        <f>IF(K26="","",IF(IFERROR(VLOOKUP($B26,手順2!$A$12:$P$107,L$1,FALSE),"")&amp;IFERROR(VLOOKUP($B26,手順3!$A$12:$U$107,L$1,FALSE),"")="",0,IFERROR(VLOOKUP($B26,手順2!$A$12:$P$107,L$1,FALSE),"")&amp;IFERROR(VLOOKUP($B26,手順3!$A$12:$U$107,L$1,FALSE),"")))</f>
        <v/>
      </c>
      <c r="M26" s="121" t="str">
        <f>IF(L26="","",IF(IFERROR(VLOOKUP($B26,手順2!$A$12:$P$107,M$1,FALSE),"")&amp;IFERROR(VLOOKUP($B26,手順3!$A$12:$U$107,M$1,FALSE),"")="",0,IFERROR(VLOOKUP($B26,手順2!$A$12:$P$107,M$1,FALSE),"")&amp;IFERROR(VLOOKUP($B26,手順3!$A$12:$U$107,M$1,FALSE),"")))</f>
        <v/>
      </c>
      <c r="N26" s="77" t="str">
        <f>IFERROR(VLOOKUP($B26,手順2!$A$12:$P$107,N$1,FALSE),"")&amp;IFERROR(VLOOKUP($B26,手順3!$A$12:$U$107,N$1,FALSE),"")</f>
        <v/>
      </c>
      <c r="O26" s="121" t="str">
        <f>IF(N26="","",IF(IFERROR(VLOOKUP($B26,手順2!$A$12:$P$107,O$1,FALSE),"")&amp;IFERROR(VLOOKUP($B26,手順3!$A$12:$U$107,O$1,FALSE),"")="",0,IFERROR(VLOOKUP($B26,手順2!$A$12:$P$107,O$1,FALSE),"")&amp;IFERROR(VLOOKUP($B26,手順3!$A$12:$U$107,O$1,FALSE),"")))</f>
        <v/>
      </c>
      <c r="P26" s="121" t="str">
        <f>IF(O26="","",IF(IFERROR(VLOOKUP($B26,手順2!$A$12:$P$107,P$1,FALSE),"")&amp;IFERROR(VLOOKUP($B26,手順3!$A$12:$U$107,P$1,FALSE),"")="",0,IFERROR(VLOOKUP($B26,手順2!$A$12:$P$107,P$1,FALSE),"")&amp;IFERROR(VLOOKUP($B26,手順3!$A$12:$U$107,P$1,FALSE),"")))</f>
        <v/>
      </c>
      <c r="Q26" s="121" t="str">
        <f>IF(P26="","",IF(IFERROR(VLOOKUP($B26,手順2!$A$12:$P$107,Q$1,FALSE),"")&amp;IFERROR(VLOOKUP($B26,手順3!$A$12:$U$107,Q$1,FALSE),"")="",0,IFERROR(VLOOKUP($B26,手順2!$A$12:$P$107,Q$1,FALSE),"")&amp;IFERROR(VLOOKUP($B26,手順3!$A$12:$U$107,Q$1,FALSE),"")))</f>
        <v/>
      </c>
      <c r="R26" s="77" t="str">
        <f>IFERROR(VLOOKUP($B26,手順2!$A$12:$Q$107,R$1,FALSE),"")&amp;IFERROR(VLOOKUP($B26,手順3!$A$12:$U$107,R$1,FALSE),"")</f>
        <v/>
      </c>
      <c r="S26" s="102" t="s">
        <v>275</v>
      </c>
      <c r="T26" s="80" t="str">
        <f>IF(手順3!T14="","",IF(手順3!S14="",0,手順3!S14))</f>
        <v/>
      </c>
      <c r="U26" s="80" t="str">
        <f>IF(手順3!T14="","",手順3!T14)</f>
        <v/>
      </c>
      <c r="V26" s="80" t="str">
        <f>IF(手順3!U14="","",手順3!U14)</f>
        <v/>
      </c>
      <c r="AA26" s="174" t="str">
        <f>IF($AK26="","",COUNTIF($AU$18:$AU26,AA$17))</f>
        <v/>
      </c>
      <c r="AB26" s="129" t="str">
        <f>IF($AK26="","",COUNTIF($AU$18:$AU26,AB$17))</f>
        <v/>
      </c>
      <c r="AC26" s="129" t="str">
        <f>IF($AK26="","",COUNTIF($AU$18:$AU26,AC$17))</f>
        <v/>
      </c>
      <c r="AD26" s="129" t="str">
        <f>IF($AK26="","",COUNTIF($AU$18:$AU26,AD$17))</f>
        <v/>
      </c>
      <c r="AE26" s="129" t="str">
        <f>IF($AK26="","",COUNTIF($AU$18:$AU26,AE$17))</f>
        <v/>
      </c>
      <c r="AF26" s="129" t="str">
        <f>IF($AK26="","",COUNTIF($AU$18:$AU26,AF$17))</f>
        <v/>
      </c>
      <c r="AG26" s="129" t="str">
        <f>IF($AK26="","",COUNTIF($AU$18:$AU26,AG$17))</f>
        <v/>
      </c>
      <c r="AH26" s="129" t="str">
        <f>IF($AK26="","",COUNTIF($AU$18:$AU26,AH$17))</f>
        <v/>
      </c>
      <c r="AI26" s="129" t="str">
        <f>IF($AK26="","",COUNTIF($AU$18:$AU26,AI$17))</f>
        <v/>
      </c>
      <c r="AJ26" s="175" t="str">
        <f>IF($AK26="","",COUNTIF($AU$18:$AU26,AJ$17))</f>
        <v/>
      </c>
      <c r="AK26" s="95" t="str">
        <f t="shared" si="2"/>
        <v/>
      </c>
      <c r="AL26" s="96" t="str">
        <f t="shared" si="9"/>
        <v/>
      </c>
      <c r="AM26" s="38" t="str">
        <f t="shared" si="3"/>
        <v/>
      </c>
      <c r="AN26" s="96" t="str">
        <f t="shared" si="4"/>
        <v/>
      </c>
      <c r="AO26" s="96" t="str">
        <f t="shared" si="5"/>
        <v/>
      </c>
      <c r="AP26" s="96" t="str">
        <f t="shared" si="6"/>
        <v/>
      </c>
      <c r="AQ26" s="96" t="str">
        <f t="shared" si="7"/>
        <v/>
      </c>
      <c r="AR26" s="96" t="str">
        <f t="shared" si="8"/>
        <v/>
      </c>
      <c r="AS26" s="96" t="str">
        <f t="shared" si="10"/>
        <v/>
      </c>
      <c r="AT26" s="96" t="str">
        <f t="shared" si="11"/>
        <v/>
      </c>
      <c r="AU26" s="97" t="str">
        <f t="shared" si="12"/>
        <v/>
      </c>
      <c r="AW26">
        <f>種目情報!A9</f>
        <v>0</v>
      </c>
      <c r="AX26">
        <f>種目情報!B9</f>
        <v>0</v>
      </c>
      <c r="AY26">
        <f>種目情報!C9</f>
        <v>0</v>
      </c>
    </row>
    <row r="27" spans="1:51">
      <c r="A27">
        <v>10</v>
      </c>
      <c r="B27" t="str">
        <f>IFERROR(IF(B26=手順3!$A$11,"",IF(B26&lt;=100,IF(手順2!A21=手順５!A27,手順５!A27,手順3!$A$12),B26+1)),"")</f>
        <v/>
      </c>
      <c r="C27" s="10" t="str">
        <f>IFERROR(VLOOKUP($B27,手順2!$A$12:$T$107,C$1,FALSE),"")&amp;IFERROR(VLOOKUP($B27,手順3!$A$12:$U$107,C$1,FALSE),"")</f>
        <v/>
      </c>
      <c r="D27" s="10" t="str">
        <f>IFERROR(VLOOKUP($B27,手順2!$A$12:$T$107,D$1,FALSE),"")&amp;IFERROR(VLOOKUP($B27,手順3!$A$12:$U$107,D$1,FALSE),"")</f>
        <v/>
      </c>
      <c r="E27" s="10" t="str">
        <f>IFERROR(VLOOKUP($B27,手順2!$A$12:$T$107,E$1,FALSE),"")&amp;IFERROR(VLOOKUP($B27,手順3!$A$12:$U$107,E$1,FALSE),"")</f>
        <v/>
      </c>
      <c r="F27" s="10" t="str">
        <f>IFERROR(VLOOKUP($B27,手順2!$A$12:$T$107,F$1,FALSE),"")&amp;IFERROR(VLOOKUP($B27,手順3!$A$12:$U$107,F$1,FALSE),"")</f>
        <v/>
      </c>
      <c r="G27" s="10" t="str">
        <f>IFERROR(VLOOKUP($B27,手順2!$A$12:$T$107,G$1,FALSE),"")&amp;IFERROR(VLOOKUP($B27,手順3!$A$12:$U$107,G$1,FALSE),"")</f>
        <v/>
      </c>
      <c r="H27" s="10" t="str">
        <f>IFERROR(VLOOKUP($B27,手順2!$A$12:$T$107,H$1,FALSE),"")&amp;IFERROR(VLOOKUP($B27,手順3!$A$12:$U$107,H$1,FALSE),"")</f>
        <v/>
      </c>
      <c r="I27" s="10" t="str">
        <f>IFERROR(VLOOKUP($B27,手順2!$A$12:$T$107,I$1,FALSE),"")&amp;IFERROR(VLOOKUP($B27,手順3!$A$12:$U$107,I$1,FALSE),"")</f>
        <v/>
      </c>
      <c r="J27" s="77" t="str">
        <f>IFERROR(VLOOKUP($B27,手順2!$A$12:$P$107,J$1,FALSE),"")&amp;IFERROR(VLOOKUP($B27,手順3!$A$12:$U$107,J$1,FALSE),"")</f>
        <v/>
      </c>
      <c r="K27" s="121" t="str">
        <f>IF(J27="","",IF(IFERROR(VLOOKUP($B27,手順2!$A$12:$P$107,K$1,FALSE),"")&amp;IFERROR(VLOOKUP($B27,手順3!$A$12:$U$107,K$1,FALSE),"")="",0,IFERROR(VLOOKUP($B27,手順2!$A$12:$P$107,K$1,FALSE),"")&amp;IFERROR(VLOOKUP($B27,手順3!$A$12:$U$107,K$1,FALSE),"")))</f>
        <v/>
      </c>
      <c r="L27" s="121" t="str">
        <f>IF(K27="","",IF(IFERROR(VLOOKUP($B27,手順2!$A$12:$P$107,L$1,FALSE),"")&amp;IFERROR(VLOOKUP($B27,手順3!$A$12:$U$107,L$1,FALSE),"")="",0,IFERROR(VLOOKUP($B27,手順2!$A$12:$P$107,L$1,FALSE),"")&amp;IFERROR(VLOOKUP($B27,手順3!$A$12:$U$107,L$1,FALSE),"")))</f>
        <v/>
      </c>
      <c r="M27" s="121" t="str">
        <f>IF(L27="","",IF(IFERROR(VLOOKUP($B27,手順2!$A$12:$P$107,M$1,FALSE),"")&amp;IFERROR(VLOOKUP($B27,手順3!$A$12:$U$107,M$1,FALSE),"")="",0,IFERROR(VLOOKUP($B27,手順2!$A$12:$P$107,M$1,FALSE),"")&amp;IFERROR(VLOOKUP($B27,手順3!$A$12:$U$107,M$1,FALSE),"")))</f>
        <v/>
      </c>
      <c r="N27" s="77" t="str">
        <f>IFERROR(VLOOKUP($B27,手順2!$A$12:$P$107,N$1,FALSE),"")&amp;IFERROR(VLOOKUP($B27,手順3!$A$12:$U$107,N$1,FALSE),"")</f>
        <v/>
      </c>
      <c r="O27" s="121" t="str">
        <f>IF(N27="","",IF(IFERROR(VLOOKUP($B27,手順2!$A$12:$P$107,O$1,FALSE),"")&amp;IFERROR(VLOOKUP($B27,手順3!$A$12:$U$107,O$1,FALSE),"")="",0,IFERROR(VLOOKUP($B27,手順2!$A$12:$P$107,O$1,FALSE),"")&amp;IFERROR(VLOOKUP($B27,手順3!$A$12:$U$107,O$1,FALSE),"")))</f>
        <v/>
      </c>
      <c r="P27" s="121" t="str">
        <f>IF(O27="","",IF(IFERROR(VLOOKUP($B27,手順2!$A$12:$P$107,P$1,FALSE),"")&amp;IFERROR(VLOOKUP($B27,手順3!$A$12:$U$107,P$1,FALSE),"")="",0,IFERROR(VLOOKUP($B27,手順2!$A$12:$P$107,P$1,FALSE),"")&amp;IFERROR(VLOOKUP($B27,手順3!$A$12:$U$107,P$1,FALSE),"")))</f>
        <v/>
      </c>
      <c r="Q27" s="121" t="str">
        <f>IF(P27="","",IF(IFERROR(VLOOKUP($B27,手順2!$A$12:$P$107,Q$1,FALSE),"")&amp;IFERROR(VLOOKUP($B27,手順3!$A$12:$U$107,Q$1,FALSE),"")="",0,IFERROR(VLOOKUP($B27,手順2!$A$12:$P$107,Q$1,FALSE),"")&amp;IFERROR(VLOOKUP($B27,手順3!$A$12:$U$107,Q$1,FALSE),"")))</f>
        <v/>
      </c>
      <c r="R27" s="77" t="str">
        <f>IFERROR(VLOOKUP($B27,手順2!$A$12:$Q$107,R$1,FALSE),"")&amp;IFERROR(VLOOKUP($B27,手順3!$A$12:$U$107,R$1,FALSE),"")</f>
        <v/>
      </c>
      <c r="S27" s="102" t="s">
        <v>490</v>
      </c>
      <c r="T27" s="80" t="str">
        <f>IF(手順3!T15="","",IF(手順3!S15="",0,手順3!S15))</f>
        <v/>
      </c>
      <c r="U27" s="80" t="str">
        <f>IF(手順3!T15="","",手順3!T15)</f>
        <v/>
      </c>
      <c r="V27" s="80" t="str">
        <f>IF(手順3!U15="","",手順3!U15)</f>
        <v/>
      </c>
      <c r="AA27" s="174" t="str">
        <f>IF($AK27="","",COUNTIF($AU$18:$AU27,AA$17))</f>
        <v/>
      </c>
      <c r="AB27" s="129" t="str">
        <f>IF($AK27="","",COUNTIF($AU$18:$AU27,AB$17))</f>
        <v/>
      </c>
      <c r="AC27" s="129" t="str">
        <f>IF($AK27="","",COUNTIF($AU$18:$AU27,AC$17))</f>
        <v/>
      </c>
      <c r="AD27" s="129" t="str">
        <f>IF($AK27="","",COUNTIF($AU$18:$AU27,AD$17))</f>
        <v/>
      </c>
      <c r="AE27" s="129" t="str">
        <f>IF($AK27="","",COUNTIF($AU$18:$AU27,AE$17))</f>
        <v/>
      </c>
      <c r="AF27" s="129" t="str">
        <f>IF($AK27="","",COUNTIF($AU$18:$AU27,AF$17))</f>
        <v/>
      </c>
      <c r="AG27" s="129" t="str">
        <f>IF($AK27="","",COUNTIF($AU$18:$AU27,AG$17))</f>
        <v/>
      </c>
      <c r="AH27" s="129" t="str">
        <f>IF($AK27="","",COUNTIF($AU$18:$AU27,AH$17))</f>
        <v/>
      </c>
      <c r="AI27" s="129" t="str">
        <f>IF($AK27="","",COUNTIF($AU$18:$AU27,AI$17))</f>
        <v/>
      </c>
      <c r="AJ27" s="175" t="str">
        <f>IF($AK27="","",COUNTIF($AU$18:$AU27,AJ$17))</f>
        <v/>
      </c>
      <c r="AK27" s="95" t="str">
        <f t="shared" si="2"/>
        <v/>
      </c>
      <c r="AL27" s="96" t="str">
        <f t="shared" si="9"/>
        <v/>
      </c>
      <c r="AM27" s="38" t="str">
        <f t="shared" si="3"/>
        <v/>
      </c>
      <c r="AN27" s="96" t="str">
        <f t="shared" si="4"/>
        <v/>
      </c>
      <c r="AO27" s="96" t="str">
        <f t="shared" si="5"/>
        <v/>
      </c>
      <c r="AP27" s="96" t="str">
        <f t="shared" si="6"/>
        <v/>
      </c>
      <c r="AQ27" s="96" t="str">
        <f t="shared" si="7"/>
        <v/>
      </c>
      <c r="AR27" s="96" t="str">
        <f t="shared" si="8"/>
        <v/>
      </c>
      <c r="AS27" s="96" t="str">
        <f t="shared" si="10"/>
        <v/>
      </c>
      <c r="AT27" s="96" t="str">
        <f t="shared" si="11"/>
        <v/>
      </c>
      <c r="AU27" s="97" t="str">
        <f t="shared" si="12"/>
        <v/>
      </c>
      <c r="AW27" t="str">
        <f>種目情報!A10</f>
        <v>【中学女子】</v>
      </c>
      <c r="AX27">
        <f>種目情報!B10</f>
        <v>0</v>
      </c>
      <c r="AY27">
        <f>種目情報!C10</f>
        <v>0</v>
      </c>
    </row>
    <row r="28" spans="1:51">
      <c r="A28">
        <v>11</v>
      </c>
      <c r="B28" t="str">
        <f>IFERROR(IF(B27=手順3!$A$11,"",IF(B27&lt;=100,IF(手順2!A22=手順５!A28,手順５!A28,手順3!$A$12),B27+1)),"")</f>
        <v/>
      </c>
      <c r="C28" s="10" t="str">
        <f>IFERROR(VLOOKUP($B28,手順2!$A$12:$T$107,C$1,FALSE),"")&amp;IFERROR(VLOOKUP($B28,手順3!$A$12:$U$107,C$1,FALSE),"")</f>
        <v/>
      </c>
      <c r="D28" s="10" t="str">
        <f>IFERROR(VLOOKUP($B28,手順2!$A$12:$T$107,D$1,FALSE),"")&amp;IFERROR(VLOOKUP($B28,手順3!$A$12:$U$107,D$1,FALSE),"")</f>
        <v/>
      </c>
      <c r="E28" s="10" t="str">
        <f>IFERROR(VLOOKUP($B28,手順2!$A$12:$T$107,E$1,FALSE),"")&amp;IFERROR(VLOOKUP($B28,手順3!$A$12:$U$107,E$1,FALSE),"")</f>
        <v/>
      </c>
      <c r="F28" s="10" t="str">
        <f>IFERROR(VLOOKUP($B28,手順2!$A$12:$T$107,F$1,FALSE),"")&amp;IFERROR(VLOOKUP($B28,手順3!$A$12:$U$107,F$1,FALSE),"")</f>
        <v/>
      </c>
      <c r="G28" s="10" t="str">
        <f>IFERROR(VLOOKUP($B28,手順2!$A$12:$T$107,G$1,FALSE),"")&amp;IFERROR(VLOOKUP($B28,手順3!$A$12:$U$107,G$1,FALSE),"")</f>
        <v/>
      </c>
      <c r="H28" s="10" t="str">
        <f>IFERROR(VLOOKUP($B28,手順2!$A$12:$T$107,H$1,FALSE),"")&amp;IFERROR(VLOOKUP($B28,手順3!$A$12:$U$107,H$1,FALSE),"")</f>
        <v/>
      </c>
      <c r="I28" s="10" t="str">
        <f>IFERROR(VLOOKUP($B28,手順2!$A$12:$T$107,I$1,FALSE),"")&amp;IFERROR(VLOOKUP($B28,手順3!$A$12:$U$107,I$1,FALSE),"")</f>
        <v/>
      </c>
      <c r="J28" s="77" t="str">
        <f>IFERROR(VLOOKUP($B28,手順2!$A$12:$P$107,J$1,FALSE),"")&amp;IFERROR(VLOOKUP($B28,手順3!$A$12:$U$107,J$1,FALSE),"")</f>
        <v/>
      </c>
      <c r="K28" s="121" t="str">
        <f>IF(J28="","",IF(IFERROR(VLOOKUP($B28,手順2!$A$12:$P$107,K$1,FALSE),"")&amp;IFERROR(VLOOKUP($B28,手順3!$A$12:$U$107,K$1,FALSE),"")="",0,IFERROR(VLOOKUP($B28,手順2!$A$12:$P$107,K$1,FALSE),"")&amp;IFERROR(VLOOKUP($B28,手順3!$A$12:$U$107,K$1,FALSE),"")))</f>
        <v/>
      </c>
      <c r="L28" s="121" t="str">
        <f>IF(K28="","",IF(IFERROR(VLOOKUP($B28,手順2!$A$12:$P$107,L$1,FALSE),"")&amp;IFERROR(VLOOKUP($B28,手順3!$A$12:$U$107,L$1,FALSE),"")="",0,IFERROR(VLOOKUP($B28,手順2!$A$12:$P$107,L$1,FALSE),"")&amp;IFERROR(VLOOKUP($B28,手順3!$A$12:$U$107,L$1,FALSE),"")))</f>
        <v/>
      </c>
      <c r="M28" s="121" t="str">
        <f>IF(L28="","",IF(IFERROR(VLOOKUP($B28,手順2!$A$12:$P$107,M$1,FALSE),"")&amp;IFERROR(VLOOKUP($B28,手順3!$A$12:$U$107,M$1,FALSE),"")="",0,IFERROR(VLOOKUP($B28,手順2!$A$12:$P$107,M$1,FALSE),"")&amp;IFERROR(VLOOKUP($B28,手順3!$A$12:$U$107,M$1,FALSE),"")))</f>
        <v/>
      </c>
      <c r="N28" s="77" t="str">
        <f>IFERROR(VLOOKUP($B28,手順2!$A$12:$P$107,N$1,FALSE),"")&amp;IFERROR(VLOOKUP($B28,手順3!$A$12:$U$107,N$1,FALSE),"")</f>
        <v/>
      </c>
      <c r="O28" s="121" t="str">
        <f>IF(N28="","",IF(IFERROR(VLOOKUP($B28,手順2!$A$12:$P$107,O$1,FALSE),"")&amp;IFERROR(VLOOKUP($B28,手順3!$A$12:$U$107,O$1,FALSE),"")="",0,IFERROR(VLOOKUP($B28,手順2!$A$12:$P$107,O$1,FALSE),"")&amp;IFERROR(VLOOKUP($B28,手順3!$A$12:$U$107,O$1,FALSE),"")))</f>
        <v/>
      </c>
      <c r="P28" s="121" t="str">
        <f>IF(O28="","",IF(IFERROR(VLOOKUP($B28,手順2!$A$12:$P$107,P$1,FALSE),"")&amp;IFERROR(VLOOKUP($B28,手順3!$A$12:$U$107,P$1,FALSE),"")="",0,IFERROR(VLOOKUP($B28,手順2!$A$12:$P$107,P$1,FALSE),"")&amp;IFERROR(VLOOKUP($B28,手順3!$A$12:$U$107,P$1,FALSE),"")))</f>
        <v/>
      </c>
      <c r="Q28" s="121" t="str">
        <f>IF(P28="","",IF(IFERROR(VLOOKUP($B28,手順2!$A$12:$P$107,Q$1,FALSE),"")&amp;IFERROR(VLOOKUP($B28,手順3!$A$12:$U$107,Q$1,FALSE),"")="",0,IFERROR(VLOOKUP($B28,手順2!$A$12:$P$107,Q$1,FALSE),"")&amp;IFERROR(VLOOKUP($B28,手順3!$A$12:$U$107,Q$1,FALSE),"")))</f>
        <v/>
      </c>
      <c r="R28" s="77" t="str">
        <f>IFERROR(VLOOKUP($B28,手順2!$A$12:$Q$107,R$1,FALSE),"")&amp;IFERROR(VLOOKUP($B28,手順3!$A$12:$U$107,R$1,FALSE),"")</f>
        <v/>
      </c>
      <c r="S28" s="102" t="s">
        <v>491</v>
      </c>
      <c r="T28" s="80" t="str">
        <f>IF(手順3!T16="","",IF(手順3!S16="",0,手順3!S16))</f>
        <v/>
      </c>
      <c r="U28" s="80" t="str">
        <f>IF(手順3!T16="","",手順3!T16)</f>
        <v/>
      </c>
      <c r="V28" s="80" t="str">
        <f>IF(手順3!U16="","",手順3!U16)</f>
        <v/>
      </c>
      <c r="AA28" s="174" t="str">
        <f>IF($AK28="","",COUNTIF($AU$18:$AU28,AA$17))</f>
        <v/>
      </c>
      <c r="AB28" s="129" t="str">
        <f>IF($AK28="","",COUNTIF($AU$18:$AU28,AB$17))</f>
        <v/>
      </c>
      <c r="AC28" s="129" t="str">
        <f>IF($AK28="","",COUNTIF($AU$18:$AU28,AC$17))</f>
        <v/>
      </c>
      <c r="AD28" s="129" t="str">
        <f>IF($AK28="","",COUNTIF($AU$18:$AU28,AD$17))</f>
        <v/>
      </c>
      <c r="AE28" s="129" t="str">
        <f>IF($AK28="","",COUNTIF($AU$18:$AU28,AE$17))</f>
        <v/>
      </c>
      <c r="AF28" s="129" t="str">
        <f>IF($AK28="","",COUNTIF($AU$18:$AU28,AF$17))</f>
        <v/>
      </c>
      <c r="AG28" s="129" t="str">
        <f>IF($AK28="","",COUNTIF($AU$18:$AU28,AG$17))</f>
        <v/>
      </c>
      <c r="AH28" s="129" t="str">
        <f>IF($AK28="","",COUNTIF($AU$18:$AU28,AH$17))</f>
        <v/>
      </c>
      <c r="AI28" s="129" t="str">
        <f>IF($AK28="","",COUNTIF($AU$18:$AU28,AI$17))</f>
        <v/>
      </c>
      <c r="AJ28" s="175" t="str">
        <f>IF($AK28="","",COUNTIF($AU$18:$AU28,AJ$17))</f>
        <v/>
      </c>
      <c r="AK28" s="95" t="str">
        <f t="shared" si="2"/>
        <v/>
      </c>
      <c r="AL28" s="96" t="str">
        <f t="shared" si="9"/>
        <v/>
      </c>
      <c r="AM28" s="38" t="str">
        <f t="shared" si="3"/>
        <v/>
      </c>
      <c r="AN28" s="96" t="str">
        <f t="shared" si="4"/>
        <v/>
      </c>
      <c r="AO28" s="96" t="str">
        <f t="shared" si="5"/>
        <v/>
      </c>
      <c r="AP28" s="96" t="str">
        <f t="shared" si="6"/>
        <v/>
      </c>
      <c r="AQ28" s="96" t="str">
        <f t="shared" si="7"/>
        <v/>
      </c>
      <c r="AR28" s="96" t="str">
        <f t="shared" si="8"/>
        <v/>
      </c>
      <c r="AS28" s="96" t="str">
        <f t="shared" si="10"/>
        <v/>
      </c>
      <c r="AT28" s="96" t="str">
        <f t="shared" si="11"/>
        <v/>
      </c>
      <c r="AU28" s="97" t="str">
        <f t="shared" si="12"/>
        <v/>
      </c>
      <c r="AW28" t="str">
        <f>種目情報!A11</f>
        <v>中女１００ｍ</v>
      </c>
      <c r="AX28" t="str">
        <f>種目情報!B11</f>
        <v>00205 0</v>
      </c>
      <c r="AY28">
        <f>種目情報!C11</f>
        <v>2</v>
      </c>
    </row>
    <row r="29" spans="1:51">
      <c r="A29">
        <v>12</v>
      </c>
      <c r="B29" t="str">
        <f>IFERROR(IF(B28=手順3!$A$11,"",IF(B28&lt;=100,IF(手順2!A23=手順５!A29,手順５!A29,手順3!$A$12),B28+1)),"")</f>
        <v/>
      </c>
      <c r="C29" s="10" t="str">
        <f>IFERROR(VLOOKUP($B29,手順2!$A$12:$T$107,C$1,FALSE),"")&amp;IFERROR(VLOOKUP($B29,手順3!$A$12:$U$107,C$1,FALSE),"")</f>
        <v/>
      </c>
      <c r="D29" s="10" t="str">
        <f>IFERROR(VLOOKUP($B29,手順2!$A$12:$T$107,D$1,FALSE),"")&amp;IFERROR(VLOOKUP($B29,手順3!$A$12:$U$107,D$1,FALSE),"")</f>
        <v/>
      </c>
      <c r="E29" s="10" t="str">
        <f>IFERROR(VLOOKUP($B29,手順2!$A$12:$T$107,E$1,FALSE),"")&amp;IFERROR(VLOOKUP($B29,手順3!$A$12:$U$107,E$1,FALSE),"")</f>
        <v/>
      </c>
      <c r="F29" s="10" t="str">
        <f>IFERROR(VLOOKUP($B29,手順2!$A$12:$T$107,F$1,FALSE),"")&amp;IFERROR(VLOOKUP($B29,手順3!$A$12:$U$107,F$1,FALSE),"")</f>
        <v/>
      </c>
      <c r="G29" s="10" t="str">
        <f>IFERROR(VLOOKUP($B29,手順2!$A$12:$T$107,G$1,FALSE),"")&amp;IFERROR(VLOOKUP($B29,手順3!$A$12:$U$107,G$1,FALSE),"")</f>
        <v/>
      </c>
      <c r="H29" s="10" t="str">
        <f>IFERROR(VLOOKUP($B29,手順2!$A$12:$T$107,H$1,FALSE),"")&amp;IFERROR(VLOOKUP($B29,手順3!$A$12:$U$107,H$1,FALSE),"")</f>
        <v/>
      </c>
      <c r="I29" s="10" t="str">
        <f>IFERROR(VLOOKUP($B29,手順2!$A$12:$T$107,I$1,FALSE),"")&amp;IFERROR(VLOOKUP($B29,手順3!$A$12:$U$107,I$1,FALSE),"")</f>
        <v/>
      </c>
      <c r="J29" s="77" t="str">
        <f>IFERROR(VLOOKUP($B29,手順2!$A$12:$P$107,J$1,FALSE),"")&amp;IFERROR(VLOOKUP($B29,手順3!$A$12:$U$107,J$1,FALSE),"")</f>
        <v/>
      </c>
      <c r="K29" s="121" t="str">
        <f>IF(J29="","",IF(IFERROR(VLOOKUP($B29,手順2!$A$12:$P$107,K$1,FALSE),"")&amp;IFERROR(VLOOKUP($B29,手順3!$A$12:$U$107,K$1,FALSE),"")="",0,IFERROR(VLOOKUP($B29,手順2!$A$12:$P$107,K$1,FALSE),"")&amp;IFERROR(VLOOKUP($B29,手順3!$A$12:$U$107,K$1,FALSE),"")))</f>
        <v/>
      </c>
      <c r="L29" s="121" t="str">
        <f>IF(K29="","",IF(IFERROR(VLOOKUP($B29,手順2!$A$12:$P$107,L$1,FALSE),"")&amp;IFERROR(VLOOKUP($B29,手順3!$A$12:$U$107,L$1,FALSE),"")="",0,IFERROR(VLOOKUP($B29,手順2!$A$12:$P$107,L$1,FALSE),"")&amp;IFERROR(VLOOKUP($B29,手順3!$A$12:$U$107,L$1,FALSE),"")))</f>
        <v/>
      </c>
      <c r="M29" s="121" t="str">
        <f>IF(L29="","",IF(IFERROR(VLOOKUP($B29,手順2!$A$12:$P$107,M$1,FALSE),"")&amp;IFERROR(VLOOKUP($B29,手順3!$A$12:$U$107,M$1,FALSE),"")="",0,IFERROR(VLOOKUP($B29,手順2!$A$12:$P$107,M$1,FALSE),"")&amp;IFERROR(VLOOKUP($B29,手順3!$A$12:$U$107,M$1,FALSE),"")))</f>
        <v/>
      </c>
      <c r="N29" s="77" t="str">
        <f>IFERROR(VLOOKUP($B29,手順2!$A$12:$P$107,N$1,FALSE),"")&amp;IFERROR(VLOOKUP($B29,手順3!$A$12:$U$107,N$1,FALSE),"")</f>
        <v/>
      </c>
      <c r="O29" s="121" t="str">
        <f>IF(N29="","",IF(IFERROR(VLOOKUP($B29,手順2!$A$12:$P$107,O$1,FALSE),"")&amp;IFERROR(VLOOKUP($B29,手順3!$A$12:$U$107,O$1,FALSE),"")="",0,IFERROR(VLOOKUP($B29,手順2!$A$12:$P$107,O$1,FALSE),"")&amp;IFERROR(VLOOKUP($B29,手順3!$A$12:$U$107,O$1,FALSE),"")))</f>
        <v/>
      </c>
      <c r="P29" s="121" t="str">
        <f>IF(O29="","",IF(IFERROR(VLOOKUP($B29,手順2!$A$12:$P$107,P$1,FALSE),"")&amp;IFERROR(VLOOKUP($B29,手順3!$A$12:$U$107,P$1,FALSE),"")="",0,IFERROR(VLOOKUP($B29,手順2!$A$12:$P$107,P$1,FALSE),"")&amp;IFERROR(VLOOKUP($B29,手順3!$A$12:$U$107,P$1,FALSE),"")))</f>
        <v/>
      </c>
      <c r="Q29" s="121" t="str">
        <f>IF(P29="","",IF(IFERROR(VLOOKUP($B29,手順2!$A$12:$P$107,Q$1,FALSE),"")&amp;IFERROR(VLOOKUP($B29,手順3!$A$12:$U$107,Q$1,FALSE),"")="",0,IFERROR(VLOOKUP($B29,手順2!$A$12:$P$107,Q$1,FALSE),"")&amp;IFERROR(VLOOKUP($B29,手順3!$A$12:$U$107,Q$1,FALSE),"")))</f>
        <v/>
      </c>
      <c r="R29" s="77" t="str">
        <f>IFERROR(VLOOKUP($B29,手順2!$A$12:$Q$107,R$1,FALSE),"")&amp;IFERROR(VLOOKUP($B29,手順3!$A$12:$U$107,R$1,FALSE),"")</f>
        <v/>
      </c>
      <c r="S29" s="102"/>
      <c r="T29" s="102"/>
      <c r="U29" s="102"/>
      <c r="AA29" s="174" t="str">
        <f>IF($AK29="","",COUNTIF($AU$18:$AU29,AA$17))</f>
        <v/>
      </c>
      <c r="AB29" s="129" t="str">
        <f>IF($AK29="","",COUNTIF($AU$18:$AU29,AB$17))</f>
        <v/>
      </c>
      <c r="AC29" s="129" t="str">
        <f>IF($AK29="","",COUNTIF($AU$18:$AU29,AC$17))</f>
        <v/>
      </c>
      <c r="AD29" s="129" t="str">
        <f>IF($AK29="","",COUNTIF($AU$18:$AU29,AD$17))</f>
        <v/>
      </c>
      <c r="AE29" s="129" t="str">
        <f>IF($AK29="","",COUNTIF($AU$18:$AU29,AE$17))</f>
        <v/>
      </c>
      <c r="AF29" s="129" t="str">
        <f>IF($AK29="","",COUNTIF($AU$18:$AU29,AF$17))</f>
        <v/>
      </c>
      <c r="AG29" s="129" t="str">
        <f>IF($AK29="","",COUNTIF($AU$18:$AU29,AG$17))</f>
        <v/>
      </c>
      <c r="AH29" s="129" t="str">
        <f>IF($AK29="","",COUNTIF($AU$18:$AU29,AH$17))</f>
        <v/>
      </c>
      <c r="AI29" s="129" t="str">
        <f>IF($AK29="","",COUNTIF($AU$18:$AU29,AI$17))</f>
        <v/>
      </c>
      <c r="AJ29" s="175" t="str">
        <f>IF($AK29="","",COUNTIF($AU$18:$AU29,AJ$17))</f>
        <v/>
      </c>
      <c r="AK29" s="95" t="str">
        <f t="shared" si="2"/>
        <v/>
      </c>
      <c r="AL29" s="96" t="str">
        <f t="shared" si="9"/>
        <v/>
      </c>
      <c r="AM29" s="38" t="str">
        <f t="shared" si="3"/>
        <v/>
      </c>
      <c r="AN29" s="96" t="str">
        <f t="shared" si="4"/>
        <v/>
      </c>
      <c r="AO29" s="96" t="str">
        <f t="shared" si="5"/>
        <v/>
      </c>
      <c r="AP29" s="96" t="str">
        <f t="shared" si="6"/>
        <v/>
      </c>
      <c r="AQ29" s="96" t="str">
        <f t="shared" si="7"/>
        <v/>
      </c>
      <c r="AR29" s="96" t="str">
        <f t="shared" si="8"/>
        <v/>
      </c>
      <c r="AS29" s="96" t="str">
        <f t="shared" si="10"/>
        <v/>
      </c>
      <c r="AT29" s="96" t="str">
        <f t="shared" si="11"/>
        <v/>
      </c>
      <c r="AU29" s="97" t="str">
        <f t="shared" si="12"/>
        <v/>
      </c>
      <c r="AW29" t="str">
        <f>種目情報!A12</f>
        <v>中女１００ｍＨ</v>
      </c>
      <c r="AX29" t="str">
        <f>種目情報!B12</f>
        <v>04205 0</v>
      </c>
      <c r="AY29">
        <f>種目情報!C12</f>
        <v>42</v>
      </c>
    </row>
    <row r="30" spans="1:51">
      <c r="A30">
        <v>13</v>
      </c>
      <c r="B30" t="str">
        <f>IFERROR(IF(B29=手順3!$A$11,"",IF(B29&lt;=100,IF(手順2!A24=手順５!A30,手順５!A30,手順3!$A$12),B29+1)),"")</f>
        <v/>
      </c>
      <c r="C30" s="10" t="str">
        <f>IFERROR(VLOOKUP($B30,手順2!$A$12:$T$107,C$1,FALSE),"")&amp;IFERROR(VLOOKUP($B30,手順3!$A$12:$U$107,C$1,FALSE),"")</f>
        <v/>
      </c>
      <c r="D30" s="10" t="str">
        <f>IFERROR(VLOOKUP($B30,手順2!$A$12:$T$107,D$1,FALSE),"")&amp;IFERROR(VLOOKUP($B30,手順3!$A$12:$U$107,D$1,FALSE),"")</f>
        <v/>
      </c>
      <c r="E30" s="10" t="str">
        <f>IFERROR(VLOOKUP($B30,手順2!$A$12:$T$107,E$1,FALSE),"")&amp;IFERROR(VLOOKUP($B30,手順3!$A$12:$U$107,E$1,FALSE),"")</f>
        <v/>
      </c>
      <c r="F30" s="10" t="str">
        <f>IFERROR(VLOOKUP($B30,手順2!$A$12:$T$107,F$1,FALSE),"")&amp;IFERROR(VLOOKUP($B30,手順3!$A$12:$U$107,F$1,FALSE),"")</f>
        <v/>
      </c>
      <c r="G30" s="10" t="str">
        <f>IFERROR(VLOOKUP($B30,手順2!$A$12:$T$107,G$1,FALSE),"")&amp;IFERROR(VLOOKUP($B30,手順3!$A$12:$U$107,G$1,FALSE),"")</f>
        <v/>
      </c>
      <c r="H30" s="10" t="str">
        <f>IFERROR(VLOOKUP($B30,手順2!$A$12:$T$107,H$1,FALSE),"")&amp;IFERROR(VLOOKUP($B30,手順3!$A$12:$U$107,H$1,FALSE),"")</f>
        <v/>
      </c>
      <c r="I30" s="10" t="str">
        <f>IFERROR(VLOOKUP($B30,手順2!$A$12:$T$107,I$1,FALSE),"")&amp;IFERROR(VLOOKUP($B30,手順3!$A$12:$U$107,I$1,FALSE),"")</f>
        <v/>
      </c>
      <c r="J30" s="77" t="str">
        <f>IFERROR(VLOOKUP($B30,手順2!$A$12:$P$107,J$1,FALSE),"")&amp;IFERROR(VLOOKUP($B30,手順3!$A$12:$U$107,J$1,FALSE),"")</f>
        <v/>
      </c>
      <c r="K30" s="121" t="str">
        <f>IF(J30="","",IF(IFERROR(VLOOKUP($B30,手順2!$A$12:$P$107,K$1,FALSE),"")&amp;IFERROR(VLOOKUP($B30,手順3!$A$12:$U$107,K$1,FALSE),"")="",0,IFERROR(VLOOKUP($B30,手順2!$A$12:$P$107,K$1,FALSE),"")&amp;IFERROR(VLOOKUP($B30,手順3!$A$12:$U$107,K$1,FALSE),"")))</f>
        <v/>
      </c>
      <c r="L30" s="121" t="str">
        <f>IF(K30="","",IF(IFERROR(VLOOKUP($B30,手順2!$A$12:$P$107,L$1,FALSE),"")&amp;IFERROR(VLOOKUP($B30,手順3!$A$12:$U$107,L$1,FALSE),"")="",0,IFERROR(VLOOKUP($B30,手順2!$A$12:$P$107,L$1,FALSE),"")&amp;IFERROR(VLOOKUP($B30,手順3!$A$12:$U$107,L$1,FALSE),"")))</f>
        <v/>
      </c>
      <c r="M30" s="121" t="str">
        <f>IF(L30="","",IF(IFERROR(VLOOKUP($B30,手順2!$A$12:$P$107,M$1,FALSE),"")&amp;IFERROR(VLOOKUP($B30,手順3!$A$12:$U$107,M$1,FALSE),"")="",0,IFERROR(VLOOKUP($B30,手順2!$A$12:$P$107,M$1,FALSE),"")&amp;IFERROR(VLOOKUP($B30,手順3!$A$12:$U$107,M$1,FALSE),"")))</f>
        <v/>
      </c>
      <c r="N30" s="77" t="str">
        <f>IFERROR(VLOOKUP($B30,手順2!$A$12:$P$107,N$1,FALSE),"")&amp;IFERROR(VLOOKUP($B30,手順3!$A$12:$U$107,N$1,FALSE),"")</f>
        <v/>
      </c>
      <c r="O30" s="121" t="str">
        <f>IF(N30="","",IF(IFERROR(VLOOKUP($B30,手順2!$A$12:$P$107,O$1,FALSE),"")&amp;IFERROR(VLOOKUP($B30,手順3!$A$12:$U$107,O$1,FALSE),"")="",0,IFERROR(VLOOKUP($B30,手順2!$A$12:$P$107,O$1,FALSE),"")&amp;IFERROR(VLOOKUP($B30,手順3!$A$12:$U$107,O$1,FALSE),"")))</f>
        <v/>
      </c>
      <c r="P30" s="121" t="str">
        <f>IF(O30="","",IF(IFERROR(VLOOKUP($B30,手順2!$A$12:$P$107,P$1,FALSE),"")&amp;IFERROR(VLOOKUP($B30,手順3!$A$12:$U$107,P$1,FALSE),"")="",0,IFERROR(VLOOKUP($B30,手順2!$A$12:$P$107,P$1,FALSE),"")&amp;IFERROR(VLOOKUP($B30,手順3!$A$12:$U$107,P$1,FALSE),"")))</f>
        <v/>
      </c>
      <c r="Q30" s="121" t="str">
        <f>IF(P30="","",IF(IFERROR(VLOOKUP($B30,手順2!$A$12:$P$107,Q$1,FALSE),"")&amp;IFERROR(VLOOKUP($B30,手順3!$A$12:$U$107,Q$1,FALSE),"")="",0,IFERROR(VLOOKUP($B30,手順2!$A$12:$P$107,Q$1,FALSE),"")&amp;IFERROR(VLOOKUP($B30,手順3!$A$12:$U$107,Q$1,FALSE),"")))</f>
        <v/>
      </c>
      <c r="R30" s="77" t="str">
        <f>IFERROR(VLOOKUP($B30,手順2!$A$12:$Q$107,R$1,FALSE),"")&amp;IFERROR(VLOOKUP($B30,手順3!$A$12:$U$107,R$1,FALSE),"")</f>
        <v/>
      </c>
      <c r="S30" s="102"/>
      <c r="T30" s="102"/>
      <c r="U30" s="102"/>
      <c r="AA30" s="174" t="str">
        <f>IF($AK30="","",COUNTIF($AU$18:$AU30,AA$17))</f>
        <v/>
      </c>
      <c r="AB30" s="129" t="str">
        <f>IF($AK30="","",COUNTIF($AU$18:$AU30,AB$17))</f>
        <v/>
      </c>
      <c r="AC30" s="129" t="str">
        <f>IF($AK30="","",COUNTIF($AU$18:$AU30,AC$17))</f>
        <v/>
      </c>
      <c r="AD30" s="129" t="str">
        <f>IF($AK30="","",COUNTIF($AU$18:$AU30,AD$17))</f>
        <v/>
      </c>
      <c r="AE30" s="129" t="str">
        <f>IF($AK30="","",COUNTIF($AU$18:$AU30,AE$17))</f>
        <v/>
      </c>
      <c r="AF30" s="129" t="str">
        <f>IF($AK30="","",COUNTIF($AU$18:$AU30,AF$17))</f>
        <v/>
      </c>
      <c r="AG30" s="129" t="str">
        <f>IF($AK30="","",COUNTIF($AU$18:$AU30,AG$17))</f>
        <v/>
      </c>
      <c r="AH30" s="129" t="str">
        <f>IF($AK30="","",COUNTIF($AU$18:$AU30,AH$17))</f>
        <v/>
      </c>
      <c r="AI30" s="129" t="str">
        <f>IF($AK30="","",COUNTIF($AU$18:$AU30,AI$17))</f>
        <v/>
      </c>
      <c r="AJ30" s="175" t="str">
        <f>IF($AK30="","",COUNTIF($AU$18:$AU30,AJ$17))</f>
        <v/>
      </c>
      <c r="AK30" s="95" t="str">
        <f t="shared" si="2"/>
        <v/>
      </c>
      <c r="AL30" s="96" t="str">
        <f t="shared" si="9"/>
        <v/>
      </c>
      <c r="AM30" s="38" t="str">
        <f t="shared" si="3"/>
        <v/>
      </c>
      <c r="AN30" s="96" t="str">
        <f t="shared" si="4"/>
        <v/>
      </c>
      <c r="AO30" s="96" t="str">
        <f t="shared" si="5"/>
        <v/>
      </c>
      <c r="AP30" s="96" t="str">
        <f t="shared" si="6"/>
        <v/>
      </c>
      <c r="AQ30" s="96" t="str">
        <f t="shared" si="7"/>
        <v/>
      </c>
      <c r="AR30" s="96" t="str">
        <f t="shared" si="8"/>
        <v/>
      </c>
      <c r="AS30" s="96" t="str">
        <f t="shared" si="10"/>
        <v/>
      </c>
      <c r="AT30" s="96" t="str">
        <f t="shared" si="11"/>
        <v/>
      </c>
      <c r="AU30" s="97" t="str">
        <f t="shared" si="12"/>
        <v/>
      </c>
      <c r="AW30" t="str">
        <f>種目情報!A13</f>
        <v>中女走高跳</v>
      </c>
      <c r="AX30" t="str">
        <f>種目情報!B13</f>
        <v>07105 0</v>
      </c>
      <c r="AY30">
        <f>種目情報!C13</f>
        <v>71</v>
      </c>
    </row>
    <row r="31" spans="1:51">
      <c r="A31">
        <v>14</v>
      </c>
      <c r="B31" t="str">
        <f>IFERROR(IF(B30=手順3!$A$11,"",IF(B30&lt;=100,IF(手順2!A25=手順５!A31,手順５!A31,手順3!$A$12),B30+1)),"")</f>
        <v/>
      </c>
      <c r="C31" s="10" t="str">
        <f>IFERROR(VLOOKUP($B31,手順2!$A$12:$T$107,C$1,FALSE),"")&amp;IFERROR(VLOOKUP($B31,手順3!$A$12:$U$107,C$1,FALSE),"")</f>
        <v/>
      </c>
      <c r="D31" s="10" t="str">
        <f>IFERROR(VLOOKUP($B31,手順2!$A$12:$T$107,D$1,FALSE),"")&amp;IFERROR(VLOOKUP($B31,手順3!$A$12:$U$107,D$1,FALSE),"")</f>
        <v/>
      </c>
      <c r="E31" s="10" t="str">
        <f>IFERROR(VLOOKUP($B31,手順2!$A$12:$T$107,E$1,FALSE),"")&amp;IFERROR(VLOOKUP($B31,手順3!$A$12:$U$107,E$1,FALSE),"")</f>
        <v/>
      </c>
      <c r="F31" s="10" t="str">
        <f>IFERROR(VLOOKUP($B31,手順2!$A$12:$T$107,F$1,FALSE),"")&amp;IFERROR(VLOOKUP($B31,手順3!$A$12:$U$107,F$1,FALSE),"")</f>
        <v/>
      </c>
      <c r="G31" s="10" t="str">
        <f>IFERROR(VLOOKUP($B31,手順2!$A$12:$T$107,G$1,FALSE),"")&amp;IFERROR(VLOOKUP($B31,手順3!$A$12:$U$107,G$1,FALSE),"")</f>
        <v/>
      </c>
      <c r="H31" s="10" t="str">
        <f>IFERROR(VLOOKUP($B31,手順2!$A$12:$T$107,H$1,FALSE),"")&amp;IFERROR(VLOOKUP($B31,手順3!$A$12:$U$107,H$1,FALSE),"")</f>
        <v/>
      </c>
      <c r="I31" s="10" t="str">
        <f>IFERROR(VLOOKUP($B31,手順2!$A$12:$T$107,I$1,FALSE),"")&amp;IFERROR(VLOOKUP($B31,手順3!$A$12:$U$107,I$1,FALSE),"")</f>
        <v/>
      </c>
      <c r="J31" s="77" t="str">
        <f>IFERROR(VLOOKUP($B31,手順2!$A$12:$P$107,J$1,FALSE),"")&amp;IFERROR(VLOOKUP($B31,手順3!$A$12:$U$107,J$1,FALSE),"")</f>
        <v/>
      </c>
      <c r="K31" s="121" t="str">
        <f>IF(J31="","",IF(IFERROR(VLOOKUP($B31,手順2!$A$12:$P$107,K$1,FALSE),"")&amp;IFERROR(VLOOKUP($B31,手順3!$A$12:$U$107,K$1,FALSE),"")="",0,IFERROR(VLOOKUP($B31,手順2!$A$12:$P$107,K$1,FALSE),"")&amp;IFERROR(VLOOKUP($B31,手順3!$A$12:$U$107,K$1,FALSE),"")))</f>
        <v/>
      </c>
      <c r="L31" s="121" t="str">
        <f>IF(K31="","",IF(IFERROR(VLOOKUP($B31,手順2!$A$12:$P$107,L$1,FALSE),"")&amp;IFERROR(VLOOKUP($B31,手順3!$A$12:$U$107,L$1,FALSE),"")="",0,IFERROR(VLOOKUP($B31,手順2!$A$12:$P$107,L$1,FALSE),"")&amp;IFERROR(VLOOKUP($B31,手順3!$A$12:$U$107,L$1,FALSE),"")))</f>
        <v/>
      </c>
      <c r="M31" s="121" t="str">
        <f>IF(L31="","",IF(IFERROR(VLOOKUP($B31,手順2!$A$12:$P$107,M$1,FALSE),"")&amp;IFERROR(VLOOKUP($B31,手順3!$A$12:$U$107,M$1,FALSE),"")="",0,IFERROR(VLOOKUP($B31,手順2!$A$12:$P$107,M$1,FALSE),"")&amp;IFERROR(VLOOKUP($B31,手順3!$A$12:$U$107,M$1,FALSE),"")))</f>
        <v/>
      </c>
      <c r="N31" s="77" t="str">
        <f>IFERROR(VLOOKUP($B31,手順2!$A$12:$P$107,N$1,FALSE),"")&amp;IFERROR(VLOOKUP($B31,手順3!$A$12:$U$107,N$1,FALSE),"")</f>
        <v/>
      </c>
      <c r="O31" s="121" t="str">
        <f>IF(N31="","",IF(IFERROR(VLOOKUP($B31,手順2!$A$12:$P$107,O$1,FALSE),"")&amp;IFERROR(VLOOKUP($B31,手順3!$A$12:$U$107,O$1,FALSE),"")="",0,IFERROR(VLOOKUP($B31,手順2!$A$12:$P$107,O$1,FALSE),"")&amp;IFERROR(VLOOKUP($B31,手順3!$A$12:$U$107,O$1,FALSE),"")))</f>
        <v/>
      </c>
      <c r="P31" s="121" t="str">
        <f>IF(O31="","",IF(IFERROR(VLOOKUP($B31,手順2!$A$12:$P$107,P$1,FALSE),"")&amp;IFERROR(VLOOKUP($B31,手順3!$A$12:$U$107,P$1,FALSE),"")="",0,IFERROR(VLOOKUP($B31,手順2!$A$12:$P$107,P$1,FALSE),"")&amp;IFERROR(VLOOKUP($B31,手順3!$A$12:$U$107,P$1,FALSE),"")))</f>
        <v/>
      </c>
      <c r="Q31" s="121" t="str">
        <f>IF(P31="","",IF(IFERROR(VLOOKUP($B31,手順2!$A$12:$P$107,Q$1,FALSE),"")&amp;IFERROR(VLOOKUP($B31,手順3!$A$12:$U$107,Q$1,FALSE),"")="",0,IFERROR(VLOOKUP($B31,手順2!$A$12:$P$107,Q$1,FALSE),"")&amp;IFERROR(VLOOKUP($B31,手順3!$A$12:$U$107,Q$1,FALSE),"")))</f>
        <v/>
      </c>
      <c r="R31" s="77" t="str">
        <f>IFERROR(VLOOKUP($B31,手順2!$A$12:$Q$107,R$1,FALSE),"")&amp;IFERROR(VLOOKUP($B31,手順3!$A$12:$U$107,R$1,FALSE),"")</f>
        <v/>
      </c>
      <c r="S31" s="102"/>
      <c r="T31" s="102"/>
      <c r="U31" s="102"/>
      <c r="AA31" s="174" t="str">
        <f>IF($AK31="","",COUNTIF($AU$18:$AU31,AA$17))</f>
        <v/>
      </c>
      <c r="AB31" s="129" t="str">
        <f>IF($AK31="","",COUNTIF($AU$18:$AU31,AB$17))</f>
        <v/>
      </c>
      <c r="AC31" s="129" t="str">
        <f>IF($AK31="","",COUNTIF($AU$18:$AU31,AC$17))</f>
        <v/>
      </c>
      <c r="AD31" s="129" t="str">
        <f>IF($AK31="","",COUNTIF($AU$18:$AU31,AD$17))</f>
        <v/>
      </c>
      <c r="AE31" s="129" t="str">
        <f>IF($AK31="","",COUNTIF($AU$18:$AU31,AE$17))</f>
        <v/>
      </c>
      <c r="AF31" s="129" t="str">
        <f>IF($AK31="","",COUNTIF($AU$18:$AU31,AF$17))</f>
        <v/>
      </c>
      <c r="AG31" s="129" t="str">
        <f>IF($AK31="","",COUNTIF($AU$18:$AU31,AG$17))</f>
        <v/>
      </c>
      <c r="AH31" s="129" t="str">
        <f>IF($AK31="","",COUNTIF($AU$18:$AU31,AH$17))</f>
        <v/>
      </c>
      <c r="AI31" s="129" t="str">
        <f>IF($AK31="","",COUNTIF($AU$18:$AU31,AI$17))</f>
        <v/>
      </c>
      <c r="AJ31" s="175" t="str">
        <f>IF($AK31="","",COUNTIF($AU$18:$AU31,AJ$17))</f>
        <v/>
      </c>
      <c r="AK31" s="95" t="str">
        <f t="shared" si="2"/>
        <v/>
      </c>
      <c r="AL31" s="96" t="str">
        <f t="shared" si="9"/>
        <v/>
      </c>
      <c r="AM31" s="38" t="str">
        <f t="shared" si="3"/>
        <v/>
      </c>
      <c r="AN31" s="96" t="str">
        <f t="shared" si="4"/>
        <v/>
      </c>
      <c r="AO31" s="96" t="str">
        <f t="shared" si="5"/>
        <v/>
      </c>
      <c r="AP31" s="96" t="str">
        <f t="shared" si="6"/>
        <v/>
      </c>
      <c r="AQ31" s="96" t="str">
        <f t="shared" si="7"/>
        <v/>
      </c>
      <c r="AR31" s="96" t="str">
        <f t="shared" si="8"/>
        <v/>
      </c>
      <c r="AS31" s="96" t="str">
        <f t="shared" si="10"/>
        <v/>
      </c>
      <c r="AT31" s="96" t="str">
        <f t="shared" si="11"/>
        <v/>
      </c>
      <c r="AU31" s="97" t="str">
        <f t="shared" si="12"/>
        <v/>
      </c>
      <c r="AW31" t="str">
        <f>種目情報!A14</f>
        <v>中女走幅跳</v>
      </c>
      <c r="AX31" t="str">
        <f>種目情報!B14</f>
        <v>07305 0</v>
      </c>
      <c r="AY31">
        <f>種目情報!C14</f>
        <v>73</v>
      </c>
    </row>
    <row r="32" spans="1:51">
      <c r="A32">
        <v>15</v>
      </c>
      <c r="B32" t="str">
        <f>IFERROR(IF(B31=手順3!$A$11,"",IF(B31&lt;=100,IF(手順2!A26=手順５!A32,手順５!A32,手順3!$A$12),B31+1)),"")</f>
        <v/>
      </c>
      <c r="C32" s="10" t="str">
        <f>IFERROR(VLOOKUP($B32,手順2!$A$12:$T$107,C$1,FALSE),"")&amp;IFERROR(VLOOKUP($B32,手順3!$A$12:$U$107,C$1,FALSE),"")</f>
        <v/>
      </c>
      <c r="D32" s="10" t="str">
        <f>IFERROR(VLOOKUP($B32,手順2!$A$12:$T$107,D$1,FALSE),"")&amp;IFERROR(VLOOKUP($B32,手順3!$A$12:$U$107,D$1,FALSE),"")</f>
        <v/>
      </c>
      <c r="E32" s="10" t="str">
        <f>IFERROR(VLOOKUP($B32,手順2!$A$12:$T$107,E$1,FALSE),"")&amp;IFERROR(VLOOKUP($B32,手順3!$A$12:$U$107,E$1,FALSE),"")</f>
        <v/>
      </c>
      <c r="F32" s="10" t="str">
        <f>IFERROR(VLOOKUP($B32,手順2!$A$12:$T$107,F$1,FALSE),"")&amp;IFERROR(VLOOKUP($B32,手順3!$A$12:$U$107,F$1,FALSE),"")</f>
        <v/>
      </c>
      <c r="G32" s="10" t="str">
        <f>IFERROR(VLOOKUP($B32,手順2!$A$12:$T$107,G$1,FALSE),"")&amp;IFERROR(VLOOKUP($B32,手順3!$A$12:$U$107,G$1,FALSE),"")</f>
        <v/>
      </c>
      <c r="H32" s="10" t="str">
        <f>IFERROR(VLOOKUP($B32,手順2!$A$12:$T$107,H$1,FALSE),"")&amp;IFERROR(VLOOKUP($B32,手順3!$A$12:$U$107,H$1,FALSE),"")</f>
        <v/>
      </c>
      <c r="I32" s="10" t="str">
        <f>IFERROR(VLOOKUP($B32,手順2!$A$12:$T$107,I$1,FALSE),"")&amp;IFERROR(VLOOKUP($B32,手順3!$A$12:$U$107,I$1,FALSE),"")</f>
        <v/>
      </c>
      <c r="J32" s="77" t="str">
        <f>IFERROR(VLOOKUP($B32,手順2!$A$12:$P$107,J$1,FALSE),"")&amp;IFERROR(VLOOKUP($B32,手順3!$A$12:$U$107,J$1,FALSE),"")</f>
        <v/>
      </c>
      <c r="K32" s="121" t="str">
        <f>IF(J32="","",IF(IFERROR(VLOOKUP($B32,手順2!$A$12:$P$107,K$1,FALSE),"")&amp;IFERROR(VLOOKUP($B32,手順3!$A$12:$U$107,K$1,FALSE),"")="",0,IFERROR(VLOOKUP($B32,手順2!$A$12:$P$107,K$1,FALSE),"")&amp;IFERROR(VLOOKUP($B32,手順3!$A$12:$U$107,K$1,FALSE),"")))</f>
        <v/>
      </c>
      <c r="L32" s="121" t="str">
        <f>IF(K32="","",IF(IFERROR(VLOOKUP($B32,手順2!$A$12:$P$107,L$1,FALSE),"")&amp;IFERROR(VLOOKUP($B32,手順3!$A$12:$U$107,L$1,FALSE),"")="",0,IFERROR(VLOOKUP($B32,手順2!$A$12:$P$107,L$1,FALSE),"")&amp;IFERROR(VLOOKUP($B32,手順3!$A$12:$U$107,L$1,FALSE),"")))</f>
        <v/>
      </c>
      <c r="M32" s="121" t="str">
        <f>IF(L32="","",IF(IFERROR(VLOOKUP($B32,手順2!$A$12:$P$107,M$1,FALSE),"")&amp;IFERROR(VLOOKUP($B32,手順3!$A$12:$U$107,M$1,FALSE),"")="",0,IFERROR(VLOOKUP($B32,手順2!$A$12:$P$107,M$1,FALSE),"")&amp;IFERROR(VLOOKUP($B32,手順3!$A$12:$U$107,M$1,FALSE),"")))</f>
        <v/>
      </c>
      <c r="N32" s="77" t="str">
        <f>IFERROR(VLOOKUP($B32,手順2!$A$12:$P$107,N$1,FALSE),"")&amp;IFERROR(VLOOKUP($B32,手順3!$A$12:$U$107,N$1,FALSE),"")</f>
        <v/>
      </c>
      <c r="O32" s="121" t="str">
        <f>IF(N32="","",IF(IFERROR(VLOOKUP($B32,手順2!$A$12:$P$107,O$1,FALSE),"")&amp;IFERROR(VLOOKUP($B32,手順3!$A$12:$U$107,O$1,FALSE),"")="",0,IFERROR(VLOOKUP($B32,手順2!$A$12:$P$107,O$1,FALSE),"")&amp;IFERROR(VLOOKUP($B32,手順3!$A$12:$U$107,O$1,FALSE),"")))</f>
        <v/>
      </c>
      <c r="P32" s="121" t="str">
        <f>IF(O32="","",IF(IFERROR(VLOOKUP($B32,手順2!$A$12:$P$107,P$1,FALSE),"")&amp;IFERROR(VLOOKUP($B32,手順3!$A$12:$U$107,P$1,FALSE),"")="",0,IFERROR(VLOOKUP($B32,手順2!$A$12:$P$107,P$1,FALSE),"")&amp;IFERROR(VLOOKUP($B32,手順3!$A$12:$U$107,P$1,FALSE),"")))</f>
        <v/>
      </c>
      <c r="Q32" s="121" t="str">
        <f>IF(P32="","",IF(IFERROR(VLOOKUP($B32,手順2!$A$12:$P$107,Q$1,FALSE),"")&amp;IFERROR(VLOOKUP($B32,手順3!$A$12:$U$107,Q$1,FALSE),"")="",0,IFERROR(VLOOKUP($B32,手順2!$A$12:$P$107,Q$1,FALSE),"")&amp;IFERROR(VLOOKUP($B32,手順3!$A$12:$U$107,Q$1,FALSE),"")))</f>
        <v/>
      </c>
      <c r="R32" s="77" t="str">
        <f>IFERROR(VLOOKUP($B32,手順2!$A$12:$Q$107,R$1,FALSE),"")&amp;IFERROR(VLOOKUP($B32,手順3!$A$12:$U$107,R$1,FALSE),"")</f>
        <v/>
      </c>
      <c r="S32" s="102"/>
      <c r="T32" s="102"/>
      <c r="U32" s="102"/>
      <c r="AA32" s="174" t="str">
        <f>IF($AK32="","",COUNTIF($AU$18:$AU32,AA$17))</f>
        <v/>
      </c>
      <c r="AB32" s="129" t="str">
        <f>IF($AK32="","",COUNTIF($AU$18:$AU32,AB$17))</f>
        <v/>
      </c>
      <c r="AC32" s="129" t="str">
        <f>IF($AK32="","",COUNTIF($AU$18:$AU32,AC$17))</f>
        <v/>
      </c>
      <c r="AD32" s="129" t="str">
        <f>IF($AK32="","",COUNTIF($AU$18:$AU32,AD$17))</f>
        <v/>
      </c>
      <c r="AE32" s="129" t="str">
        <f>IF($AK32="","",COUNTIF($AU$18:$AU32,AE$17))</f>
        <v/>
      </c>
      <c r="AF32" s="129" t="str">
        <f>IF($AK32="","",COUNTIF($AU$18:$AU32,AF$17))</f>
        <v/>
      </c>
      <c r="AG32" s="129" t="str">
        <f>IF($AK32="","",COUNTIF($AU$18:$AU32,AG$17))</f>
        <v/>
      </c>
      <c r="AH32" s="129" t="str">
        <f>IF($AK32="","",COUNTIF($AU$18:$AU32,AH$17))</f>
        <v/>
      </c>
      <c r="AI32" s="129" t="str">
        <f>IF($AK32="","",COUNTIF($AU$18:$AU32,AI$17))</f>
        <v/>
      </c>
      <c r="AJ32" s="175" t="str">
        <f>IF($AK32="","",COUNTIF($AU$18:$AU32,AJ$17))</f>
        <v/>
      </c>
      <c r="AK32" s="95" t="str">
        <f t="shared" si="2"/>
        <v/>
      </c>
      <c r="AL32" s="96" t="str">
        <f t="shared" si="9"/>
        <v/>
      </c>
      <c r="AM32" s="38" t="str">
        <f t="shared" si="3"/>
        <v/>
      </c>
      <c r="AN32" s="96" t="str">
        <f t="shared" si="4"/>
        <v/>
      </c>
      <c r="AO32" s="96" t="str">
        <f t="shared" si="5"/>
        <v/>
      </c>
      <c r="AP32" s="96" t="str">
        <f t="shared" si="6"/>
        <v/>
      </c>
      <c r="AQ32" s="96" t="str">
        <f t="shared" si="7"/>
        <v/>
      </c>
      <c r="AR32" s="96" t="str">
        <f t="shared" si="8"/>
        <v/>
      </c>
      <c r="AS32" s="96" t="str">
        <f t="shared" si="10"/>
        <v/>
      </c>
      <c r="AT32" s="96" t="str">
        <f t="shared" si="11"/>
        <v/>
      </c>
      <c r="AU32" s="97" t="str">
        <f t="shared" si="12"/>
        <v/>
      </c>
      <c r="AW32" t="str">
        <f>種目情報!A15</f>
        <v>中女砲丸投</v>
      </c>
      <c r="AX32" t="str">
        <f>種目情報!B15</f>
        <v>08505 0</v>
      </c>
      <c r="AY32">
        <f>種目情報!C15</f>
        <v>85</v>
      </c>
    </row>
    <row r="33" spans="1:51">
      <c r="A33">
        <v>16</v>
      </c>
      <c r="B33" t="str">
        <f>IFERROR(IF(B32=手順3!$A$11,"",IF(B32&lt;=100,IF(手順2!A27=手順５!A33,手順５!A33,手順3!$A$12),B32+1)),"")</f>
        <v/>
      </c>
      <c r="C33" s="10" t="str">
        <f>IFERROR(VLOOKUP($B33,手順2!$A$12:$T$107,C$1,FALSE),"")&amp;IFERROR(VLOOKUP($B33,手順3!$A$12:$U$107,C$1,FALSE),"")</f>
        <v/>
      </c>
      <c r="D33" s="10" t="str">
        <f>IFERROR(VLOOKUP($B33,手順2!$A$12:$T$107,D$1,FALSE),"")&amp;IFERROR(VLOOKUP($B33,手順3!$A$12:$U$107,D$1,FALSE),"")</f>
        <v/>
      </c>
      <c r="E33" s="10" t="str">
        <f>IFERROR(VLOOKUP($B33,手順2!$A$12:$T$107,E$1,FALSE),"")&amp;IFERROR(VLOOKUP($B33,手順3!$A$12:$U$107,E$1,FALSE),"")</f>
        <v/>
      </c>
      <c r="F33" s="10" t="str">
        <f>IFERROR(VLOOKUP($B33,手順2!$A$12:$T$107,F$1,FALSE),"")&amp;IFERROR(VLOOKUP($B33,手順3!$A$12:$U$107,F$1,FALSE),"")</f>
        <v/>
      </c>
      <c r="G33" s="10" t="str">
        <f>IFERROR(VLOOKUP($B33,手順2!$A$12:$T$107,G$1,FALSE),"")&amp;IFERROR(VLOOKUP($B33,手順3!$A$12:$U$107,G$1,FALSE),"")</f>
        <v/>
      </c>
      <c r="H33" s="10" t="str">
        <f>IFERROR(VLOOKUP($B33,手順2!$A$12:$T$107,H$1,FALSE),"")&amp;IFERROR(VLOOKUP($B33,手順3!$A$12:$U$107,H$1,FALSE),"")</f>
        <v/>
      </c>
      <c r="I33" s="10" t="str">
        <f>IFERROR(VLOOKUP($B33,手順2!$A$12:$T$107,I$1,FALSE),"")&amp;IFERROR(VLOOKUP($B33,手順3!$A$12:$U$107,I$1,FALSE),"")</f>
        <v/>
      </c>
      <c r="J33" s="77" t="str">
        <f>IFERROR(VLOOKUP($B33,手順2!$A$12:$P$107,J$1,FALSE),"")&amp;IFERROR(VLOOKUP($B33,手順3!$A$12:$U$107,J$1,FALSE),"")</f>
        <v/>
      </c>
      <c r="K33" s="121" t="str">
        <f>IF(J33="","",IF(IFERROR(VLOOKUP($B33,手順2!$A$12:$P$107,K$1,FALSE),"")&amp;IFERROR(VLOOKUP($B33,手順3!$A$12:$U$107,K$1,FALSE),"")="",0,IFERROR(VLOOKUP($B33,手順2!$A$12:$P$107,K$1,FALSE),"")&amp;IFERROR(VLOOKUP($B33,手順3!$A$12:$U$107,K$1,FALSE),"")))</f>
        <v/>
      </c>
      <c r="L33" s="121" t="str">
        <f>IF(K33="","",IF(IFERROR(VLOOKUP($B33,手順2!$A$12:$P$107,L$1,FALSE),"")&amp;IFERROR(VLOOKUP($B33,手順3!$A$12:$U$107,L$1,FALSE),"")="",0,IFERROR(VLOOKUP($B33,手順2!$A$12:$P$107,L$1,FALSE),"")&amp;IFERROR(VLOOKUP($B33,手順3!$A$12:$U$107,L$1,FALSE),"")))</f>
        <v/>
      </c>
      <c r="M33" s="121" t="str">
        <f>IF(L33="","",IF(IFERROR(VLOOKUP($B33,手順2!$A$12:$P$107,M$1,FALSE),"")&amp;IFERROR(VLOOKUP($B33,手順3!$A$12:$U$107,M$1,FALSE),"")="",0,IFERROR(VLOOKUP($B33,手順2!$A$12:$P$107,M$1,FALSE),"")&amp;IFERROR(VLOOKUP($B33,手順3!$A$12:$U$107,M$1,FALSE),"")))</f>
        <v/>
      </c>
      <c r="N33" s="77" t="str">
        <f>IFERROR(VLOOKUP($B33,手順2!$A$12:$P$107,N$1,FALSE),"")&amp;IFERROR(VLOOKUP($B33,手順3!$A$12:$U$107,N$1,FALSE),"")</f>
        <v/>
      </c>
      <c r="O33" s="121" t="str">
        <f>IF(N33="","",IF(IFERROR(VLOOKUP($B33,手順2!$A$12:$P$107,O$1,FALSE),"")&amp;IFERROR(VLOOKUP($B33,手順3!$A$12:$U$107,O$1,FALSE),"")="",0,IFERROR(VLOOKUP($B33,手順2!$A$12:$P$107,O$1,FALSE),"")&amp;IFERROR(VLOOKUP($B33,手順3!$A$12:$U$107,O$1,FALSE),"")))</f>
        <v/>
      </c>
      <c r="P33" s="121" t="str">
        <f>IF(O33="","",IF(IFERROR(VLOOKUP($B33,手順2!$A$12:$P$107,P$1,FALSE),"")&amp;IFERROR(VLOOKUP($B33,手順3!$A$12:$U$107,P$1,FALSE),"")="",0,IFERROR(VLOOKUP($B33,手順2!$A$12:$P$107,P$1,FALSE),"")&amp;IFERROR(VLOOKUP($B33,手順3!$A$12:$U$107,P$1,FALSE),"")))</f>
        <v/>
      </c>
      <c r="Q33" s="121" t="str">
        <f>IF(P33="","",IF(IFERROR(VLOOKUP($B33,手順2!$A$12:$P$107,Q$1,FALSE),"")&amp;IFERROR(VLOOKUP($B33,手順3!$A$12:$U$107,Q$1,FALSE),"")="",0,IFERROR(VLOOKUP($B33,手順2!$A$12:$P$107,Q$1,FALSE),"")&amp;IFERROR(VLOOKUP($B33,手順3!$A$12:$U$107,Q$1,FALSE),"")))</f>
        <v/>
      </c>
      <c r="R33" s="77" t="str">
        <f>IFERROR(VLOOKUP($B33,手順2!$A$12:$Q$107,R$1,FALSE),"")&amp;IFERROR(VLOOKUP($B33,手順3!$A$12:$U$107,R$1,FALSE),"")</f>
        <v/>
      </c>
      <c r="S33" s="102"/>
      <c r="T33" s="102"/>
      <c r="U33" s="102"/>
      <c r="AA33" s="174" t="str">
        <f>IF($AK33="","",COUNTIF($AU$18:$AU33,AA$17))</f>
        <v/>
      </c>
      <c r="AB33" s="129" t="str">
        <f>IF($AK33="","",COUNTIF($AU$18:$AU33,AB$17))</f>
        <v/>
      </c>
      <c r="AC33" s="129" t="str">
        <f>IF($AK33="","",COUNTIF($AU$18:$AU33,AC$17))</f>
        <v/>
      </c>
      <c r="AD33" s="129" t="str">
        <f>IF($AK33="","",COUNTIF($AU$18:$AU33,AD$17))</f>
        <v/>
      </c>
      <c r="AE33" s="129" t="str">
        <f>IF($AK33="","",COUNTIF($AU$18:$AU33,AE$17))</f>
        <v/>
      </c>
      <c r="AF33" s="129" t="str">
        <f>IF($AK33="","",COUNTIF($AU$18:$AU33,AF$17))</f>
        <v/>
      </c>
      <c r="AG33" s="129" t="str">
        <f>IF($AK33="","",COUNTIF($AU$18:$AU33,AG$17))</f>
        <v/>
      </c>
      <c r="AH33" s="129" t="str">
        <f>IF($AK33="","",COUNTIF($AU$18:$AU33,AH$17))</f>
        <v/>
      </c>
      <c r="AI33" s="129" t="str">
        <f>IF($AK33="","",COUNTIF($AU$18:$AU33,AI$17))</f>
        <v/>
      </c>
      <c r="AJ33" s="175" t="str">
        <f>IF($AK33="","",COUNTIF($AU$18:$AU33,AJ$17))</f>
        <v/>
      </c>
      <c r="AK33" s="95" t="str">
        <f t="shared" si="2"/>
        <v/>
      </c>
      <c r="AL33" s="96" t="str">
        <f t="shared" si="9"/>
        <v/>
      </c>
      <c r="AM33" s="38" t="str">
        <f t="shared" si="3"/>
        <v/>
      </c>
      <c r="AN33" s="96" t="str">
        <f t="shared" si="4"/>
        <v/>
      </c>
      <c r="AO33" s="96" t="str">
        <f t="shared" si="5"/>
        <v/>
      </c>
      <c r="AP33" s="96" t="str">
        <f t="shared" si="6"/>
        <v/>
      </c>
      <c r="AQ33" s="96" t="str">
        <f t="shared" si="7"/>
        <v/>
      </c>
      <c r="AR33" s="96" t="str">
        <f t="shared" si="8"/>
        <v/>
      </c>
      <c r="AS33" s="96" t="str">
        <f t="shared" si="10"/>
        <v/>
      </c>
      <c r="AT33" s="96" t="str">
        <f t="shared" si="11"/>
        <v/>
      </c>
      <c r="AU33" s="97" t="str">
        <f t="shared" si="12"/>
        <v/>
      </c>
      <c r="AW33" t="str">
        <f>種目情報!A16</f>
        <v>女1500ｍｵｰﾌﾟﾝ</v>
      </c>
      <c r="AX33" t="str">
        <f>種目情報!B16</f>
        <v>00825 0</v>
      </c>
      <c r="AY33">
        <f>種目情報!C16</f>
        <v>8</v>
      </c>
    </row>
    <row r="34" spans="1:51">
      <c r="A34">
        <v>17</v>
      </c>
      <c r="B34" t="str">
        <f>IFERROR(IF(B33=手順3!$A$11,"",IF(B33&lt;=100,IF(手順2!A28=手順５!A34,手順５!A34,手順3!$A$12),B33+1)),"")</f>
        <v/>
      </c>
      <c r="C34" s="10" t="str">
        <f>IFERROR(VLOOKUP($B34,手順2!$A$12:$T$107,C$1,FALSE),"")&amp;IFERROR(VLOOKUP($B34,手順3!$A$12:$U$107,C$1,FALSE),"")</f>
        <v/>
      </c>
      <c r="D34" s="10" t="str">
        <f>IFERROR(VLOOKUP($B34,手順2!$A$12:$T$107,D$1,FALSE),"")&amp;IFERROR(VLOOKUP($B34,手順3!$A$12:$U$107,D$1,FALSE),"")</f>
        <v/>
      </c>
      <c r="E34" s="10" t="str">
        <f>IFERROR(VLOOKUP($B34,手順2!$A$12:$T$107,E$1,FALSE),"")&amp;IFERROR(VLOOKUP($B34,手順3!$A$12:$U$107,E$1,FALSE),"")</f>
        <v/>
      </c>
      <c r="F34" s="10" t="str">
        <f>IFERROR(VLOOKUP($B34,手順2!$A$12:$T$107,F$1,FALSE),"")&amp;IFERROR(VLOOKUP($B34,手順3!$A$12:$U$107,F$1,FALSE),"")</f>
        <v/>
      </c>
      <c r="G34" s="10" t="str">
        <f>IFERROR(VLOOKUP($B34,手順2!$A$12:$T$107,G$1,FALSE),"")&amp;IFERROR(VLOOKUP($B34,手順3!$A$12:$U$107,G$1,FALSE),"")</f>
        <v/>
      </c>
      <c r="H34" s="10" t="str">
        <f>IFERROR(VLOOKUP($B34,手順2!$A$12:$T$107,H$1,FALSE),"")&amp;IFERROR(VLOOKUP($B34,手順3!$A$12:$U$107,H$1,FALSE),"")</f>
        <v/>
      </c>
      <c r="I34" s="10" t="str">
        <f>IFERROR(VLOOKUP($B34,手順2!$A$12:$T$107,I$1,FALSE),"")&amp;IFERROR(VLOOKUP($B34,手順3!$A$12:$U$107,I$1,FALSE),"")</f>
        <v/>
      </c>
      <c r="J34" s="77" t="str">
        <f>IFERROR(VLOOKUP($B34,手順2!$A$12:$P$107,J$1,FALSE),"")&amp;IFERROR(VLOOKUP($B34,手順3!$A$12:$U$107,J$1,FALSE),"")</f>
        <v/>
      </c>
      <c r="K34" s="121" t="str">
        <f>IF(J34="","",IF(IFERROR(VLOOKUP($B34,手順2!$A$12:$P$107,K$1,FALSE),"")&amp;IFERROR(VLOOKUP($B34,手順3!$A$12:$U$107,K$1,FALSE),"")="",0,IFERROR(VLOOKUP($B34,手順2!$A$12:$P$107,K$1,FALSE),"")&amp;IFERROR(VLOOKUP($B34,手順3!$A$12:$U$107,K$1,FALSE),"")))</f>
        <v/>
      </c>
      <c r="L34" s="121" t="str">
        <f>IF(K34="","",IF(IFERROR(VLOOKUP($B34,手順2!$A$12:$P$107,L$1,FALSE),"")&amp;IFERROR(VLOOKUP($B34,手順3!$A$12:$U$107,L$1,FALSE),"")="",0,IFERROR(VLOOKUP($B34,手順2!$A$12:$P$107,L$1,FALSE),"")&amp;IFERROR(VLOOKUP($B34,手順3!$A$12:$U$107,L$1,FALSE),"")))</f>
        <v/>
      </c>
      <c r="M34" s="121" t="str">
        <f>IF(L34="","",IF(IFERROR(VLOOKUP($B34,手順2!$A$12:$P$107,M$1,FALSE),"")&amp;IFERROR(VLOOKUP($B34,手順3!$A$12:$U$107,M$1,FALSE),"")="",0,IFERROR(VLOOKUP($B34,手順2!$A$12:$P$107,M$1,FALSE),"")&amp;IFERROR(VLOOKUP($B34,手順3!$A$12:$U$107,M$1,FALSE),"")))</f>
        <v/>
      </c>
      <c r="N34" s="77" t="str">
        <f>IFERROR(VLOOKUP($B34,手順2!$A$12:$P$107,N$1,FALSE),"")&amp;IFERROR(VLOOKUP($B34,手順3!$A$12:$U$107,N$1,FALSE),"")</f>
        <v/>
      </c>
      <c r="O34" s="121" t="str">
        <f>IF(N34="","",IF(IFERROR(VLOOKUP($B34,手順2!$A$12:$P$107,O$1,FALSE),"")&amp;IFERROR(VLOOKUP($B34,手順3!$A$12:$U$107,O$1,FALSE),"")="",0,IFERROR(VLOOKUP($B34,手順2!$A$12:$P$107,O$1,FALSE),"")&amp;IFERROR(VLOOKUP($B34,手順3!$A$12:$U$107,O$1,FALSE),"")))</f>
        <v/>
      </c>
      <c r="P34" s="121" t="str">
        <f>IF(O34="","",IF(IFERROR(VLOOKUP($B34,手順2!$A$12:$P$107,P$1,FALSE),"")&amp;IFERROR(VLOOKUP($B34,手順3!$A$12:$U$107,P$1,FALSE),"")="",0,IFERROR(VLOOKUP($B34,手順2!$A$12:$P$107,P$1,FALSE),"")&amp;IFERROR(VLOOKUP($B34,手順3!$A$12:$U$107,P$1,FALSE),"")))</f>
        <v/>
      </c>
      <c r="Q34" s="121" t="str">
        <f>IF(P34="","",IF(IFERROR(VLOOKUP($B34,手順2!$A$12:$P$107,Q$1,FALSE),"")&amp;IFERROR(VLOOKUP($B34,手順3!$A$12:$U$107,Q$1,FALSE),"")="",0,IFERROR(VLOOKUP($B34,手順2!$A$12:$P$107,Q$1,FALSE),"")&amp;IFERROR(VLOOKUP($B34,手順3!$A$12:$U$107,Q$1,FALSE),"")))</f>
        <v/>
      </c>
      <c r="R34" s="77" t="str">
        <f>IFERROR(VLOOKUP($B34,手順2!$A$12:$Q$107,R$1,FALSE),"")&amp;IFERROR(VLOOKUP($B34,手順3!$A$12:$U$107,R$1,FALSE),"")</f>
        <v/>
      </c>
      <c r="S34" s="102"/>
      <c r="T34" s="102"/>
      <c r="U34" s="102"/>
      <c r="AA34" s="174" t="str">
        <f>IF($AK34="","",COUNTIF($AU$18:$AU34,AA$17))</f>
        <v/>
      </c>
      <c r="AB34" s="129" t="str">
        <f>IF($AK34="","",COUNTIF($AU$18:$AU34,AB$17))</f>
        <v/>
      </c>
      <c r="AC34" s="129" t="str">
        <f>IF($AK34="","",COUNTIF($AU$18:$AU34,AC$17))</f>
        <v/>
      </c>
      <c r="AD34" s="129" t="str">
        <f>IF($AK34="","",COUNTIF($AU$18:$AU34,AD$17))</f>
        <v/>
      </c>
      <c r="AE34" s="129" t="str">
        <f>IF($AK34="","",COUNTIF($AU$18:$AU34,AE$17))</f>
        <v/>
      </c>
      <c r="AF34" s="129" t="str">
        <f>IF($AK34="","",COUNTIF($AU$18:$AU34,AF$17))</f>
        <v/>
      </c>
      <c r="AG34" s="129" t="str">
        <f>IF($AK34="","",COUNTIF($AU$18:$AU34,AG$17))</f>
        <v/>
      </c>
      <c r="AH34" s="129" t="str">
        <f>IF($AK34="","",COUNTIF($AU$18:$AU34,AH$17))</f>
        <v/>
      </c>
      <c r="AI34" s="129" t="str">
        <f>IF($AK34="","",COUNTIF($AU$18:$AU34,AI$17))</f>
        <v/>
      </c>
      <c r="AJ34" s="175" t="str">
        <f>IF($AK34="","",COUNTIF($AU$18:$AU34,AJ$17))</f>
        <v/>
      </c>
      <c r="AK34" s="95" t="str">
        <f t="shared" si="2"/>
        <v/>
      </c>
      <c r="AL34" s="96" t="str">
        <f t="shared" si="9"/>
        <v/>
      </c>
      <c r="AM34" s="38" t="str">
        <f t="shared" si="3"/>
        <v/>
      </c>
      <c r="AN34" s="96" t="str">
        <f t="shared" si="4"/>
        <v/>
      </c>
      <c r="AO34" s="96" t="str">
        <f t="shared" si="5"/>
        <v/>
      </c>
      <c r="AP34" s="96" t="str">
        <f t="shared" si="6"/>
        <v/>
      </c>
      <c r="AQ34" s="96" t="str">
        <f t="shared" si="7"/>
        <v/>
      </c>
      <c r="AR34" s="96" t="str">
        <f t="shared" si="8"/>
        <v/>
      </c>
      <c r="AS34" s="96" t="str">
        <f t="shared" si="10"/>
        <v/>
      </c>
      <c r="AT34" s="96" t="str">
        <f t="shared" si="11"/>
        <v/>
      </c>
      <c r="AU34" s="97" t="str">
        <f t="shared" si="12"/>
        <v/>
      </c>
      <c r="AW34">
        <f>種目情報!A17</f>
        <v>0</v>
      </c>
      <c r="AX34">
        <f>種目情報!B17</f>
        <v>0</v>
      </c>
      <c r="AY34">
        <f>種目情報!C17</f>
        <v>0</v>
      </c>
    </row>
    <row r="35" spans="1:51">
      <c r="A35">
        <v>18</v>
      </c>
      <c r="B35" t="str">
        <f>IFERROR(IF(B34=手順3!$A$11,"",IF(B34&lt;=100,IF(手順2!A29=手順５!A35,手順５!A35,手順3!$A$12),B34+1)),"")</f>
        <v/>
      </c>
      <c r="C35" s="10" t="str">
        <f>IFERROR(VLOOKUP($B35,手順2!$A$12:$T$107,C$1,FALSE),"")&amp;IFERROR(VLOOKUP($B35,手順3!$A$12:$U$107,C$1,FALSE),"")</f>
        <v/>
      </c>
      <c r="D35" s="10" t="str">
        <f>IFERROR(VLOOKUP($B35,手順2!$A$12:$T$107,D$1,FALSE),"")&amp;IFERROR(VLOOKUP($B35,手順3!$A$12:$U$107,D$1,FALSE),"")</f>
        <v/>
      </c>
      <c r="E35" s="10" t="str">
        <f>IFERROR(VLOOKUP($B35,手順2!$A$12:$T$107,E$1,FALSE),"")&amp;IFERROR(VLOOKUP($B35,手順3!$A$12:$U$107,E$1,FALSE),"")</f>
        <v/>
      </c>
      <c r="F35" s="10" t="str">
        <f>IFERROR(VLOOKUP($B35,手順2!$A$12:$T$107,F$1,FALSE),"")&amp;IFERROR(VLOOKUP($B35,手順3!$A$12:$U$107,F$1,FALSE),"")</f>
        <v/>
      </c>
      <c r="G35" s="10" t="str">
        <f>IFERROR(VLOOKUP($B35,手順2!$A$12:$T$107,G$1,FALSE),"")&amp;IFERROR(VLOOKUP($B35,手順3!$A$12:$U$107,G$1,FALSE),"")</f>
        <v/>
      </c>
      <c r="H35" s="10" t="str">
        <f>IFERROR(VLOOKUP($B35,手順2!$A$12:$T$107,H$1,FALSE),"")&amp;IFERROR(VLOOKUP($B35,手順3!$A$12:$U$107,H$1,FALSE),"")</f>
        <v/>
      </c>
      <c r="I35" s="10" t="str">
        <f>IFERROR(VLOOKUP($B35,手順2!$A$12:$T$107,I$1,FALSE),"")&amp;IFERROR(VLOOKUP($B35,手順3!$A$12:$U$107,I$1,FALSE),"")</f>
        <v/>
      </c>
      <c r="J35" s="77" t="str">
        <f>IFERROR(VLOOKUP($B35,手順2!$A$12:$P$107,J$1,FALSE),"")&amp;IFERROR(VLOOKUP($B35,手順3!$A$12:$U$107,J$1,FALSE),"")</f>
        <v/>
      </c>
      <c r="K35" s="121" t="str">
        <f>IF(J35="","",IF(IFERROR(VLOOKUP($B35,手順2!$A$12:$P$107,K$1,FALSE),"")&amp;IFERROR(VLOOKUP($B35,手順3!$A$12:$U$107,K$1,FALSE),"")="",0,IFERROR(VLOOKUP($B35,手順2!$A$12:$P$107,K$1,FALSE),"")&amp;IFERROR(VLOOKUP($B35,手順3!$A$12:$U$107,K$1,FALSE),"")))</f>
        <v/>
      </c>
      <c r="L35" s="121" t="str">
        <f>IF(K35="","",IF(IFERROR(VLOOKUP($B35,手順2!$A$12:$P$107,L$1,FALSE),"")&amp;IFERROR(VLOOKUP($B35,手順3!$A$12:$U$107,L$1,FALSE),"")="",0,IFERROR(VLOOKUP($B35,手順2!$A$12:$P$107,L$1,FALSE),"")&amp;IFERROR(VLOOKUP($B35,手順3!$A$12:$U$107,L$1,FALSE),"")))</f>
        <v/>
      </c>
      <c r="M35" s="121" t="str">
        <f>IF(L35="","",IF(IFERROR(VLOOKUP($B35,手順2!$A$12:$P$107,M$1,FALSE),"")&amp;IFERROR(VLOOKUP($B35,手順3!$A$12:$U$107,M$1,FALSE),"")="",0,IFERROR(VLOOKUP($B35,手順2!$A$12:$P$107,M$1,FALSE),"")&amp;IFERROR(VLOOKUP($B35,手順3!$A$12:$U$107,M$1,FALSE),"")))</f>
        <v/>
      </c>
      <c r="N35" s="77" t="str">
        <f>IFERROR(VLOOKUP($B35,手順2!$A$12:$P$107,N$1,FALSE),"")&amp;IFERROR(VLOOKUP($B35,手順3!$A$12:$U$107,N$1,FALSE),"")</f>
        <v/>
      </c>
      <c r="O35" s="121" t="str">
        <f>IF(N35="","",IF(IFERROR(VLOOKUP($B35,手順2!$A$12:$P$107,O$1,FALSE),"")&amp;IFERROR(VLOOKUP($B35,手順3!$A$12:$U$107,O$1,FALSE),"")="",0,IFERROR(VLOOKUP($B35,手順2!$A$12:$P$107,O$1,FALSE),"")&amp;IFERROR(VLOOKUP($B35,手順3!$A$12:$U$107,O$1,FALSE),"")))</f>
        <v/>
      </c>
      <c r="P35" s="121" t="str">
        <f>IF(O35="","",IF(IFERROR(VLOOKUP($B35,手順2!$A$12:$P$107,P$1,FALSE),"")&amp;IFERROR(VLOOKUP($B35,手順3!$A$12:$U$107,P$1,FALSE),"")="",0,IFERROR(VLOOKUP($B35,手順2!$A$12:$P$107,P$1,FALSE),"")&amp;IFERROR(VLOOKUP($B35,手順3!$A$12:$U$107,P$1,FALSE),"")))</f>
        <v/>
      </c>
      <c r="Q35" s="121" t="str">
        <f>IF(P35="","",IF(IFERROR(VLOOKUP($B35,手順2!$A$12:$P$107,Q$1,FALSE),"")&amp;IFERROR(VLOOKUP($B35,手順3!$A$12:$U$107,Q$1,FALSE),"")="",0,IFERROR(VLOOKUP($B35,手順2!$A$12:$P$107,Q$1,FALSE),"")&amp;IFERROR(VLOOKUP($B35,手順3!$A$12:$U$107,Q$1,FALSE),"")))</f>
        <v/>
      </c>
      <c r="R35" s="77" t="str">
        <f>IFERROR(VLOOKUP($B35,手順2!$A$12:$Q$107,R$1,FALSE),"")&amp;IFERROR(VLOOKUP($B35,手順3!$A$12:$U$107,R$1,FALSE),"")</f>
        <v/>
      </c>
      <c r="S35" s="102"/>
      <c r="T35" s="102"/>
      <c r="U35" s="102"/>
      <c r="AA35" s="174" t="str">
        <f>IF($AK35="","",COUNTIF($AU$18:$AU35,AA$17))</f>
        <v/>
      </c>
      <c r="AB35" s="129" t="str">
        <f>IF($AK35="","",COUNTIF($AU$18:$AU35,AB$17))</f>
        <v/>
      </c>
      <c r="AC35" s="129" t="str">
        <f>IF($AK35="","",COUNTIF($AU$18:$AU35,AC$17))</f>
        <v/>
      </c>
      <c r="AD35" s="129" t="str">
        <f>IF($AK35="","",COUNTIF($AU$18:$AU35,AD$17))</f>
        <v/>
      </c>
      <c r="AE35" s="129" t="str">
        <f>IF($AK35="","",COUNTIF($AU$18:$AU35,AE$17))</f>
        <v/>
      </c>
      <c r="AF35" s="129" t="str">
        <f>IF($AK35="","",COUNTIF($AU$18:$AU35,AF$17))</f>
        <v/>
      </c>
      <c r="AG35" s="129" t="str">
        <f>IF($AK35="","",COUNTIF($AU$18:$AU35,AG$17))</f>
        <v/>
      </c>
      <c r="AH35" s="129" t="str">
        <f>IF($AK35="","",COUNTIF($AU$18:$AU35,AH$17))</f>
        <v/>
      </c>
      <c r="AI35" s="129" t="str">
        <f>IF($AK35="","",COUNTIF($AU$18:$AU35,AI$17))</f>
        <v/>
      </c>
      <c r="AJ35" s="175" t="str">
        <f>IF($AK35="","",COUNTIF($AU$18:$AU35,AJ$17))</f>
        <v/>
      </c>
      <c r="AK35" s="95" t="str">
        <f t="shared" si="2"/>
        <v/>
      </c>
      <c r="AL35" s="96" t="str">
        <f t="shared" si="9"/>
        <v/>
      </c>
      <c r="AM35" s="38" t="str">
        <f t="shared" si="3"/>
        <v/>
      </c>
      <c r="AN35" s="96" t="str">
        <f t="shared" si="4"/>
        <v/>
      </c>
      <c r="AO35" s="96" t="str">
        <f t="shared" si="5"/>
        <v/>
      </c>
      <c r="AP35" s="96" t="str">
        <f t="shared" si="6"/>
        <v/>
      </c>
      <c r="AQ35" s="96" t="str">
        <f t="shared" si="7"/>
        <v/>
      </c>
      <c r="AR35" s="96" t="str">
        <f t="shared" si="8"/>
        <v/>
      </c>
      <c r="AS35" s="96" t="str">
        <f t="shared" si="10"/>
        <v/>
      </c>
      <c r="AT35" s="96" t="str">
        <f t="shared" si="11"/>
        <v/>
      </c>
      <c r="AU35" s="97" t="str">
        <f t="shared" si="12"/>
        <v/>
      </c>
      <c r="AW35">
        <f>種目情報!A18</f>
        <v>0</v>
      </c>
      <c r="AX35">
        <f>種目情報!B18</f>
        <v>0</v>
      </c>
      <c r="AY35">
        <f>種目情報!C18</f>
        <v>0</v>
      </c>
    </row>
    <row r="36" spans="1:51">
      <c r="A36">
        <v>19</v>
      </c>
      <c r="B36" t="str">
        <f>IFERROR(IF(B35=手順3!$A$11,"",IF(B35&lt;=100,IF(手順2!A30=手順５!A36,手順５!A36,手順3!$A$12),B35+1)),"")</f>
        <v/>
      </c>
      <c r="C36" s="10" t="str">
        <f>IFERROR(VLOOKUP($B36,手順2!$A$12:$T$107,C$1,FALSE),"")&amp;IFERROR(VLOOKUP($B36,手順3!$A$12:$U$107,C$1,FALSE),"")</f>
        <v/>
      </c>
      <c r="D36" s="10" t="str">
        <f>IFERROR(VLOOKUP($B36,手順2!$A$12:$T$107,D$1,FALSE),"")&amp;IFERROR(VLOOKUP($B36,手順3!$A$12:$U$107,D$1,FALSE),"")</f>
        <v/>
      </c>
      <c r="E36" s="10" t="str">
        <f>IFERROR(VLOOKUP($B36,手順2!$A$12:$T$107,E$1,FALSE),"")&amp;IFERROR(VLOOKUP($B36,手順3!$A$12:$U$107,E$1,FALSE),"")</f>
        <v/>
      </c>
      <c r="F36" s="10" t="str">
        <f>IFERROR(VLOOKUP($B36,手順2!$A$12:$T$107,F$1,FALSE),"")&amp;IFERROR(VLOOKUP($B36,手順3!$A$12:$U$107,F$1,FALSE),"")</f>
        <v/>
      </c>
      <c r="G36" s="10" t="str">
        <f>IFERROR(VLOOKUP($B36,手順2!$A$12:$T$107,G$1,FALSE),"")&amp;IFERROR(VLOOKUP($B36,手順3!$A$12:$U$107,G$1,FALSE),"")</f>
        <v/>
      </c>
      <c r="H36" s="10" t="str">
        <f>IFERROR(VLOOKUP($B36,手順2!$A$12:$T$107,H$1,FALSE),"")&amp;IFERROR(VLOOKUP($B36,手順3!$A$12:$U$107,H$1,FALSE),"")</f>
        <v/>
      </c>
      <c r="I36" s="10" t="str">
        <f>IFERROR(VLOOKUP($B36,手順2!$A$12:$T$107,I$1,FALSE),"")&amp;IFERROR(VLOOKUP($B36,手順3!$A$12:$U$107,I$1,FALSE),"")</f>
        <v/>
      </c>
      <c r="J36" s="77" t="str">
        <f>IFERROR(VLOOKUP($B36,手順2!$A$12:$P$107,J$1,FALSE),"")&amp;IFERROR(VLOOKUP($B36,手順3!$A$12:$U$107,J$1,FALSE),"")</f>
        <v/>
      </c>
      <c r="K36" s="121" t="str">
        <f>IF(J36="","",IF(IFERROR(VLOOKUP($B36,手順2!$A$12:$P$107,K$1,FALSE),"")&amp;IFERROR(VLOOKUP($B36,手順3!$A$12:$U$107,K$1,FALSE),"")="",0,IFERROR(VLOOKUP($B36,手順2!$A$12:$P$107,K$1,FALSE),"")&amp;IFERROR(VLOOKUP($B36,手順3!$A$12:$U$107,K$1,FALSE),"")))</f>
        <v/>
      </c>
      <c r="L36" s="121" t="str">
        <f>IF(K36="","",IF(IFERROR(VLOOKUP($B36,手順2!$A$12:$P$107,L$1,FALSE),"")&amp;IFERROR(VLOOKUP($B36,手順3!$A$12:$U$107,L$1,FALSE),"")="",0,IFERROR(VLOOKUP($B36,手順2!$A$12:$P$107,L$1,FALSE),"")&amp;IFERROR(VLOOKUP($B36,手順3!$A$12:$U$107,L$1,FALSE),"")))</f>
        <v/>
      </c>
      <c r="M36" s="121" t="str">
        <f>IF(L36="","",IF(IFERROR(VLOOKUP($B36,手順2!$A$12:$P$107,M$1,FALSE),"")&amp;IFERROR(VLOOKUP($B36,手順3!$A$12:$U$107,M$1,FALSE),"")="",0,IFERROR(VLOOKUP($B36,手順2!$A$12:$P$107,M$1,FALSE),"")&amp;IFERROR(VLOOKUP($B36,手順3!$A$12:$U$107,M$1,FALSE),"")))</f>
        <v/>
      </c>
      <c r="N36" s="77" t="str">
        <f>IFERROR(VLOOKUP($B36,手順2!$A$12:$P$107,N$1,FALSE),"")&amp;IFERROR(VLOOKUP($B36,手順3!$A$12:$U$107,N$1,FALSE),"")</f>
        <v/>
      </c>
      <c r="O36" s="121" t="str">
        <f>IF(N36="","",IF(IFERROR(VLOOKUP($B36,手順2!$A$12:$P$107,O$1,FALSE),"")&amp;IFERROR(VLOOKUP($B36,手順3!$A$12:$U$107,O$1,FALSE),"")="",0,IFERROR(VLOOKUP($B36,手順2!$A$12:$P$107,O$1,FALSE),"")&amp;IFERROR(VLOOKUP($B36,手順3!$A$12:$U$107,O$1,FALSE),"")))</f>
        <v/>
      </c>
      <c r="P36" s="121" t="str">
        <f>IF(O36="","",IF(IFERROR(VLOOKUP($B36,手順2!$A$12:$P$107,P$1,FALSE),"")&amp;IFERROR(VLOOKUP($B36,手順3!$A$12:$U$107,P$1,FALSE),"")="",0,IFERROR(VLOOKUP($B36,手順2!$A$12:$P$107,P$1,FALSE),"")&amp;IFERROR(VLOOKUP($B36,手順3!$A$12:$U$107,P$1,FALSE),"")))</f>
        <v/>
      </c>
      <c r="Q36" s="121" t="str">
        <f>IF(P36="","",IF(IFERROR(VLOOKUP($B36,手順2!$A$12:$P$107,Q$1,FALSE),"")&amp;IFERROR(VLOOKUP($B36,手順3!$A$12:$U$107,Q$1,FALSE),"")="",0,IFERROR(VLOOKUP($B36,手順2!$A$12:$P$107,Q$1,FALSE),"")&amp;IFERROR(VLOOKUP($B36,手順3!$A$12:$U$107,Q$1,FALSE),"")))</f>
        <v/>
      </c>
      <c r="R36" s="77" t="str">
        <f>IFERROR(VLOOKUP($B36,手順2!$A$12:$Q$107,R$1,FALSE),"")&amp;IFERROR(VLOOKUP($B36,手順3!$A$12:$U$107,R$1,FALSE),"")</f>
        <v/>
      </c>
      <c r="S36" s="102"/>
      <c r="T36" s="102"/>
      <c r="U36" s="102"/>
      <c r="AA36" s="174" t="str">
        <f>IF($AK36="","",COUNTIF($AU$18:$AU36,AA$17))</f>
        <v/>
      </c>
      <c r="AB36" s="129" t="str">
        <f>IF($AK36="","",COUNTIF($AU$18:$AU36,AB$17))</f>
        <v/>
      </c>
      <c r="AC36" s="129" t="str">
        <f>IF($AK36="","",COUNTIF($AU$18:$AU36,AC$17))</f>
        <v/>
      </c>
      <c r="AD36" s="129" t="str">
        <f>IF($AK36="","",COUNTIF($AU$18:$AU36,AD$17))</f>
        <v/>
      </c>
      <c r="AE36" s="129" t="str">
        <f>IF($AK36="","",COUNTIF($AU$18:$AU36,AE$17))</f>
        <v/>
      </c>
      <c r="AF36" s="129" t="str">
        <f>IF($AK36="","",COUNTIF($AU$18:$AU36,AF$17))</f>
        <v/>
      </c>
      <c r="AG36" s="129" t="str">
        <f>IF($AK36="","",COUNTIF($AU$18:$AU36,AG$17))</f>
        <v/>
      </c>
      <c r="AH36" s="129" t="str">
        <f>IF($AK36="","",COUNTIF($AU$18:$AU36,AH$17))</f>
        <v/>
      </c>
      <c r="AI36" s="129" t="str">
        <f>IF($AK36="","",COUNTIF($AU$18:$AU36,AI$17))</f>
        <v/>
      </c>
      <c r="AJ36" s="175" t="str">
        <f>IF($AK36="","",COUNTIF($AU$18:$AU36,AJ$17))</f>
        <v/>
      </c>
      <c r="AK36" s="95" t="str">
        <f t="shared" si="2"/>
        <v/>
      </c>
      <c r="AL36" s="96" t="str">
        <f t="shared" si="9"/>
        <v/>
      </c>
      <c r="AM36" s="38" t="str">
        <f t="shared" si="3"/>
        <v/>
      </c>
      <c r="AN36" s="96" t="str">
        <f t="shared" si="4"/>
        <v/>
      </c>
      <c r="AO36" s="96" t="str">
        <f t="shared" si="5"/>
        <v/>
      </c>
      <c r="AP36" s="96" t="str">
        <f t="shared" si="6"/>
        <v/>
      </c>
      <c r="AQ36" s="96" t="str">
        <f t="shared" si="7"/>
        <v/>
      </c>
      <c r="AR36" s="96" t="str">
        <f t="shared" si="8"/>
        <v/>
      </c>
      <c r="AS36" s="96" t="str">
        <f t="shared" si="10"/>
        <v/>
      </c>
      <c r="AT36" s="96" t="str">
        <f t="shared" si="11"/>
        <v/>
      </c>
      <c r="AU36" s="97" t="str">
        <f t="shared" si="12"/>
        <v/>
      </c>
      <c r="AW36">
        <f>種目情報!A19</f>
        <v>0</v>
      </c>
      <c r="AX36">
        <f>種目情報!B19</f>
        <v>0</v>
      </c>
      <c r="AY36">
        <f>種目情報!C19</f>
        <v>0</v>
      </c>
    </row>
    <row r="37" spans="1:51">
      <c r="A37">
        <v>20</v>
      </c>
      <c r="B37" t="str">
        <f>IFERROR(IF(B36=手順3!$A$11,"",IF(B36&lt;=100,IF(手順2!A31=手順５!A37,手順５!A37,手順3!$A$12),B36+1)),"")</f>
        <v/>
      </c>
      <c r="C37" s="10" t="str">
        <f>IFERROR(VLOOKUP($B37,手順2!$A$12:$T$107,C$1,FALSE),"")&amp;IFERROR(VLOOKUP($B37,手順3!$A$12:$U$107,C$1,FALSE),"")</f>
        <v/>
      </c>
      <c r="D37" s="10" t="str">
        <f>IFERROR(VLOOKUP($B37,手順2!$A$12:$T$107,D$1,FALSE),"")&amp;IFERROR(VLOOKUP($B37,手順3!$A$12:$U$107,D$1,FALSE),"")</f>
        <v/>
      </c>
      <c r="E37" s="10" t="str">
        <f>IFERROR(VLOOKUP($B37,手順2!$A$12:$T$107,E$1,FALSE),"")&amp;IFERROR(VLOOKUP($B37,手順3!$A$12:$U$107,E$1,FALSE),"")</f>
        <v/>
      </c>
      <c r="F37" s="10" t="str">
        <f>IFERROR(VLOOKUP($B37,手順2!$A$12:$T$107,F$1,FALSE),"")&amp;IFERROR(VLOOKUP($B37,手順3!$A$12:$U$107,F$1,FALSE),"")</f>
        <v/>
      </c>
      <c r="G37" s="10" t="str">
        <f>IFERROR(VLOOKUP($B37,手順2!$A$12:$T$107,G$1,FALSE),"")&amp;IFERROR(VLOOKUP($B37,手順3!$A$12:$U$107,G$1,FALSE),"")</f>
        <v/>
      </c>
      <c r="H37" s="10" t="str">
        <f>IFERROR(VLOOKUP($B37,手順2!$A$12:$T$107,H$1,FALSE),"")&amp;IFERROR(VLOOKUP($B37,手順3!$A$12:$U$107,H$1,FALSE),"")</f>
        <v/>
      </c>
      <c r="I37" s="10" t="str">
        <f>IFERROR(VLOOKUP($B37,手順2!$A$12:$T$107,I$1,FALSE),"")&amp;IFERROR(VLOOKUP($B37,手順3!$A$12:$U$107,I$1,FALSE),"")</f>
        <v/>
      </c>
      <c r="J37" s="77" t="str">
        <f>IFERROR(VLOOKUP($B37,手順2!$A$12:$P$107,J$1,FALSE),"")&amp;IFERROR(VLOOKUP($B37,手順3!$A$12:$U$107,J$1,FALSE),"")</f>
        <v/>
      </c>
      <c r="K37" s="121" t="str">
        <f>IF(J37="","",IF(IFERROR(VLOOKUP($B37,手順2!$A$12:$P$107,K$1,FALSE),"")&amp;IFERROR(VLOOKUP($B37,手順3!$A$12:$U$107,K$1,FALSE),"")="",0,IFERROR(VLOOKUP($B37,手順2!$A$12:$P$107,K$1,FALSE),"")&amp;IFERROR(VLOOKUP($B37,手順3!$A$12:$U$107,K$1,FALSE),"")))</f>
        <v/>
      </c>
      <c r="L37" s="121" t="str">
        <f>IF(K37="","",IF(IFERROR(VLOOKUP($B37,手順2!$A$12:$P$107,L$1,FALSE),"")&amp;IFERROR(VLOOKUP($B37,手順3!$A$12:$U$107,L$1,FALSE),"")="",0,IFERROR(VLOOKUP($B37,手順2!$A$12:$P$107,L$1,FALSE),"")&amp;IFERROR(VLOOKUP($B37,手順3!$A$12:$U$107,L$1,FALSE),"")))</f>
        <v/>
      </c>
      <c r="M37" s="121" t="str">
        <f>IF(L37="","",IF(IFERROR(VLOOKUP($B37,手順2!$A$12:$P$107,M$1,FALSE),"")&amp;IFERROR(VLOOKUP($B37,手順3!$A$12:$U$107,M$1,FALSE),"")="",0,IFERROR(VLOOKUP($B37,手順2!$A$12:$P$107,M$1,FALSE),"")&amp;IFERROR(VLOOKUP($B37,手順3!$A$12:$U$107,M$1,FALSE),"")))</f>
        <v/>
      </c>
      <c r="N37" s="77" t="str">
        <f>IFERROR(VLOOKUP($B37,手順2!$A$12:$P$107,N$1,FALSE),"")&amp;IFERROR(VLOOKUP($B37,手順3!$A$12:$U$107,N$1,FALSE),"")</f>
        <v/>
      </c>
      <c r="O37" s="121" t="str">
        <f>IF(N37="","",IF(IFERROR(VLOOKUP($B37,手順2!$A$12:$P$107,O$1,FALSE),"")&amp;IFERROR(VLOOKUP($B37,手順3!$A$12:$U$107,O$1,FALSE),"")="",0,IFERROR(VLOOKUP($B37,手順2!$A$12:$P$107,O$1,FALSE),"")&amp;IFERROR(VLOOKUP($B37,手順3!$A$12:$U$107,O$1,FALSE),"")))</f>
        <v/>
      </c>
      <c r="P37" s="121" t="str">
        <f>IF(O37="","",IF(IFERROR(VLOOKUP($B37,手順2!$A$12:$P$107,P$1,FALSE),"")&amp;IFERROR(VLOOKUP($B37,手順3!$A$12:$U$107,P$1,FALSE),"")="",0,IFERROR(VLOOKUP($B37,手順2!$A$12:$P$107,P$1,FALSE),"")&amp;IFERROR(VLOOKUP($B37,手順3!$A$12:$U$107,P$1,FALSE),"")))</f>
        <v/>
      </c>
      <c r="Q37" s="121" t="str">
        <f>IF(P37="","",IF(IFERROR(VLOOKUP($B37,手順2!$A$12:$P$107,Q$1,FALSE),"")&amp;IFERROR(VLOOKUP($B37,手順3!$A$12:$U$107,Q$1,FALSE),"")="",0,IFERROR(VLOOKUP($B37,手順2!$A$12:$P$107,Q$1,FALSE),"")&amp;IFERROR(VLOOKUP($B37,手順3!$A$12:$U$107,Q$1,FALSE),"")))</f>
        <v/>
      </c>
      <c r="R37" s="77" t="str">
        <f>IFERROR(VLOOKUP($B37,手順2!$A$12:$Q$107,R$1,FALSE),"")&amp;IFERROR(VLOOKUP($B37,手順3!$A$12:$U$107,R$1,FALSE),"")</f>
        <v/>
      </c>
      <c r="S37" s="102"/>
      <c r="T37" s="102"/>
      <c r="U37" s="102"/>
      <c r="AA37" s="174" t="str">
        <f>IF($AK37="","",COUNTIF($AU$18:$AU37,AA$17))</f>
        <v/>
      </c>
      <c r="AB37" s="129" t="str">
        <f>IF($AK37="","",COUNTIF($AU$18:$AU37,AB$17))</f>
        <v/>
      </c>
      <c r="AC37" s="129" t="str">
        <f>IF($AK37="","",COUNTIF($AU$18:$AU37,AC$17))</f>
        <v/>
      </c>
      <c r="AD37" s="129" t="str">
        <f>IF($AK37="","",COUNTIF($AU$18:$AU37,AD$17))</f>
        <v/>
      </c>
      <c r="AE37" s="129" t="str">
        <f>IF($AK37="","",COUNTIF($AU$18:$AU37,AE$17))</f>
        <v/>
      </c>
      <c r="AF37" s="129" t="str">
        <f>IF($AK37="","",COUNTIF($AU$18:$AU37,AF$17))</f>
        <v/>
      </c>
      <c r="AG37" s="129" t="str">
        <f>IF($AK37="","",COUNTIF($AU$18:$AU37,AG$17))</f>
        <v/>
      </c>
      <c r="AH37" s="129" t="str">
        <f>IF($AK37="","",COUNTIF($AU$18:$AU37,AH$17))</f>
        <v/>
      </c>
      <c r="AI37" s="129" t="str">
        <f>IF($AK37="","",COUNTIF($AU$18:$AU37,AI$17))</f>
        <v/>
      </c>
      <c r="AJ37" s="175" t="str">
        <f>IF($AK37="","",COUNTIF($AU$18:$AU37,AJ$17))</f>
        <v/>
      </c>
      <c r="AK37" s="95" t="str">
        <f t="shared" si="2"/>
        <v/>
      </c>
      <c r="AL37" s="96" t="str">
        <f t="shared" si="9"/>
        <v/>
      </c>
      <c r="AM37" s="38" t="str">
        <f t="shared" si="3"/>
        <v/>
      </c>
      <c r="AN37" s="96" t="str">
        <f t="shared" si="4"/>
        <v/>
      </c>
      <c r="AO37" s="96" t="str">
        <f t="shared" si="5"/>
        <v/>
      </c>
      <c r="AP37" s="96" t="str">
        <f t="shared" si="6"/>
        <v/>
      </c>
      <c r="AQ37" s="96" t="str">
        <f t="shared" si="7"/>
        <v/>
      </c>
      <c r="AR37" s="96" t="str">
        <f t="shared" si="8"/>
        <v/>
      </c>
      <c r="AS37" s="96" t="str">
        <f t="shared" si="10"/>
        <v/>
      </c>
      <c r="AT37" s="96" t="str">
        <f t="shared" si="11"/>
        <v/>
      </c>
      <c r="AU37" s="97" t="str">
        <f t="shared" si="12"/>
        <v/>
      </c>
      <c r="AW37">
        <f>種目情報!A20</f>
        <v>0</v>
      </c>
      <c r="AX37">
        <f>種目情報!B20</f>
        <v>0</v>
      </c>
      <c r="AY37">
        <f>種目情報!C20</f>
        <v>0</v>
      </c>
    </row>
    <row r="38" spans="1:51">
      <c r="A38">
        <v>21</v>
      </c>
      <c r="B38" t="str">
        <f>IFERROR(IF(B37=手順3!$A$11,"",IF(B37&lt;=100,IF(手順2!A32=手順５!A38,手順５!A38,手順3!$A$12),B37+1)),"")</f>
        <v/>
      </c>
      <c r="C38" s="10" t="str">
        <f>IFERROR(VLOOKUP($B38,手順2!$A$12:$T$107,C$1,FALSE),"")&amp;IFERROR(VLOOKUP($B38,手順3!$A$12:$U$107,C$1,FALSE),"")</f>
        <v/>
      </c>
      <c r="D38" s="10" t="str">
        <f>IFERROR(VLOOKUP($B38,手順2!$A$12:$T$107,D$1,FALSE),"")&amp;IFERROR(VLOOKUP($B38,手順3!$A$12:$U$107,D$1,FALSE),"")</f>
        <v/>
      </c>
      <c r="E38" s="10" t="str">
        <f>IFERROR(VLOOKUP($B38,手順2!$A$12:$T$107,E$1,FALSE),"")&amp;IFERROR(VLOOKUP($B38,手順3!$A$12:$U$107,E$1,FALSE),"")</f>
        <v/>
      </c>
      <c r="F38" s="10" t="str">
        <f>IFERROR(VLOOKUP($B38,手順2!$A$12:$T$107,F$1,FALSE),"")&amp;IFERROR(VLOOKUP($B38,手順3!$A$12:$U$107,F$1,FALSE),"")</f>
        <v/>
      </c>
      <c r="G38" s="10" t="str">
        <f>IFERROR(VLOOKUP($B38,手順2!$A$12:$T$107,G$1,FALSE),"")&amp;IFERROR(VLOOKUP($B38,手順3!$A$12:$U$107,G$1,FALSE),"")</f>
        <v/>
      </c>
      <c r="H38" s="10" t="str">
        <f>IFERROR(VLOOKUP($B38,手順2!$A$12:$T$107,H$1,FALSE),"")&amp;IFERROR(VLOOKUP($B38,手順3!$A$12:$U$107,H$1,FALSE),"")</f>
        <v/>
      </c>
      <c r="I38" s="10" t="str">
        <f>IFERROR(VLOOKUP($B38,手順2!$A$12:$T$107,I$1,FALSE),"")&amp;IFERROR(VLOOKUP($B38,手順3!$A$12:$U$107,I$1,FALSE),"")</f>
        <v/>
      </c>
      <c r="J38" s="77" t="str">
        <f>IFERROR(VLOOKUP($B38,手順2!$A$12:$P$107,J$1,FALSE),"")&amp;IFERROR(VLOOKUP($B38,手順3!$A$12:$U$107,J$1,FALSE),"")</f>
        <v/>
      </c>
      <c r="K38" s="121" t="str">
        <f>IF(J38="","",IF(IFERROR(VLOOKUP($B38,手順2!$A$12:$P$107,K$1,FALSE),"")&amp;IFERROR(VLOOKUP($B38,手順3!$A$12:$U$107,K$1,FALSE),"")="",0,IFERROR(VLOOKUP($B38,手順2!$A$12:$P$107,K$1,FALSE),"")&amp;IFERROR(VLOOKUP($B38,手順3!$A$12:$U$107,K$1,FALSE),"")))</f>
        <v/>
      </c>
      <c r="L38" s="121" t="str">
        <f>IF(K38="","",IF(IFERROR(VLOOKUP($B38,手順2!$A$12:$P$107,L$1,FALSE),"")&amp;IFERROR(VLOOKUP($B38,手順3!$A$12:$U$107,L$1,FALSE),"")="",0,IFERROR(VLOOKUP($B38,手順2!$A$12:$P$107,L$1,FALSE),"")&amp;IFERROR(VLOOKUP($B38,手順3!$A$12:$U$107,L$1,FALSE),"")))</f>
        <v/>
      </c>
      <c r="M38" s="121" t="str">
        <f>IF(L38="","",IF(IFERROR(VLOOKUP($B38,手順2!$A$12:$P$107,M$1,FALSE),"")&amp;IFERROR(VLOOKUP($B38,手順3!$A$12:$U$107,M$1,FALSE),"")="",0,IFERROR(VLOOKUP($B38,手順2!$A$12:$P$107,M$1,FALSE),"")&amp;IFERROR(VLOOKUP($B38,手順3!$A$12:$U$107,M$1,FALSE),"")))</f>
        <v/>
      </c>
      <c r="N38" s="77" t="str">
        <f>IFERROR(VLOOKUP($B38,手順2!$A$12:$P$107,N$1,FALSE),"")&amp;IFERROR(VLOOKUP($B38,手順3!$A$12:$U$107,N$1,FALSE),"")</f>
        <v/>
      </c>
      <c r="O38" s="121" t="str">
        <f>IF(N38="","",IF(IFERROR(VLOOKUP($B38,手順2!$A$12:$P$107,O$1,FALSE),"")&amp;IFERROR(VLOOKUP($B38,手順3!$A$12:$U$107,O$1,FALSE),"")="",0,IFERROR(VLOOKUP($B38,手順2!$A$12:$P$107,O$1,FALSE),"")&amp;IFERROR(VLOOKUP($B38,手順3!$A$12:$U$107,O$1,FALSE),"")))</f>
        <v/>
      </c>
      <c r="P38" s="121" t="str">
        <f>IF(O38="","",IF(IFERROR(VLOOKUP($B38,手順2!$A$12:$P$107,P$1,FALSE),"")&amp;IFERROR(VLOOKUP($B38,手順3!$A$12:$U$107,P$1,FALSE),"")="",0,IFERROR(VLOOKUP($B38,手順2!$A$12:$P$107,P$1,FALSE),"")&amp;IFERROR(VLOOKUP($B38,手順3!$A$12:$U$107,P$1,FALSE),"")))</f>
        <v/>
      </c>
      <c r="Q38" s="121" t="str">
        <f>IF(P38="","",IF(IFERROR(VLOOKUP($B38,手順2!$A$12:$P$107,Q$1,FALSE),"")&amp;IFERROR(VLOOKUP($B38,手順3!$A$12:$U$107,Q$1,FALSE),"")="",0,IFERROR(VLOOKUP($B38,手順2!$A$12:$P$107,Q$1,FALSE),"")&amp;IFERROR(VLOOKUP($B38,手順3!$A$12:$U$107,Q$1,FALSE),"")))</f>
        <v/>
      </c>
      <c r="R38" s="77" t="str">
        <f>IFERROR(VLOOKUP($B38,手順2!$A$12:$Q$107,R$1,FALSE),"")&amp;IFERROR(VLOOKUP($B38,手順3!$A$12:$U$107,R$1,FALSE),"")</f>
        <v/>
      </c>
      <c r="S38" s="102"/>
      <c r="T38" s="102"/>
      <c r="U38" s="102"/>
      <c r="AA38" s="174" t="str">
        <f>IF($AK38="","",COUNTIF($AU$18:$AU38,AA$17))</f>
        <v/>
      </c>
      <c r="AB38" s="129" t="str">
        <f>IF($AK38="","",COUNTIF($AU$18:$AU38,AB$17))</f>
        <v/>
      </c>
      <c r="AC38" s="129" t="str">
        <f>IF($AK38="","",COUNTIF($AU$18:$AU38,AC$17))</f>
        <v/>
      </c>
      <c r="AD38" s="129" t="str">
        <f>IF($AK38="","",COUNTIF($AU$18:$AU38,AD$17))</f>
        <v/>
      </c>
      <c r="AE38" s="129" t="str">
        <f>IF($AK38="","",COUNTIF($AU$18:$AU38,AE$17))</f>
        <v/>
      </c>
      <c r="AF38" s="129" t="str">
        <f>IF($AK38="","",COUNTIF($AU$18:$AU38,AF$17))</f>
        <v/>
      </c>
      <c r="AG38" s="129" t="str">
        <f>IF($AK38="","",COUNTIF($AU$18:$AU38,AG$17))</f>
        <v/>
      </c>
      <c r="AH38" s="129" t="str">
        <f>IF($AK38="","",COUNTIF($AU$18:$AU38,AH$17))</f>
        <v/>
      </c>
      <c r="AI38" s="129" t="str">
        <f>IF($AK38="","",COUNTIF($AU$18:$AU38,AI$17))</f>
        <v/>
      </c>
      <c r="AJ38" s="175" t="str">
        <f>IF($AK38="","",COUNTIF($AU$18:$AU38,AJ$17))</f>
        <v/>
      </c>
      <c r="AK38" s="95" t="str">
        <f t="shared" si="2"/>
        <v/>
      </c>
      <c r="AL38" s="96" t="str">
        <f t="shared" si="9"/>
        <v/>
      </c>
      <c r="AM38" s="38" t="str">
        <f t="shared" si="3"/>
        <v/>
      </c>
      <c r="AN38" s="96" t="str">
        <f t="shared" si="4"/>
        <v/>
      </c>
      <c r="AO38" s="96" t="str">
        <f t="shared" si="5"/>
        <v/>
      </c>
      <c r="AP38" s="96" t="str">
        <f t="shared" si="6"/>
        <v/>
      </c>
      <c r="AQ38" s="96" t="str">
        <f t="shared" si="7"/>
        <v/>
      </c>
      <c r="AR38" s="96" t="str">
        <f t="shared" si="8"/>
        <v/>
      </c>
      <c r="AS38" s="96" t="str">
        <f t="shared" si="10"/>
        <v/>
      </c>
      <c r="AT38" s="96" t="str">
        <f t="shared" si="11"/>
        <v/>
      </c>
      <c r="AU38" s="97" t="str">
        <f t="shared" si="12"/>
        <v/>
      </c>
      <c r="AW38">
        <f>種目情報!A21</f>
        <v>0</v>
      </c>
      <c r="AX38">
        <f>種目情報!B21</f>
        <v>0</v>
      </c>
      <c r="AY38">
        <f>種目情報!C21</f>
        <v>0</v>
      </c>
    </row>
    <row r="39" spans="1:51">
      <c r="A39">
        <v>22</v>
      </c>
      <c r="B39" t="str">
        <f>IFERROR(IF(B38=手順3!$A$11,"",IF(B38&lt;=100,IF(手順2!A33=手順５!A39,手順５!A39,手順3!$A$12),B38+1)),"")</f>
        <v/>
      </c>
      <c r="C39" s="10" t="str">
        <f>IFERROR(VLOOKUP($B39,手順2!$A$12:$T$107,C$1,FALSE),"")&amp;IFERROR(VLOOKUP($B39,手順3!$A$12:$U$107,C$1,FALSE),"")</f>
        <v/>
      </c>
      <c r="D39" s="10" t="str">
        <f>IFERROR(VLOOKUP($B39,手順2!$A$12:$T$107,D$1,FALSE),"")&amp;IFERROR(VLOOKUP($B39,手順3!$A$12:$U$107,D$1,FALSE),"")</f>
        <v/>
      </c>
      <c r="E39" s="10" t="str">
        <f>IFERROR(VLOOKUP($B39,手順2!$A$12:$T$107,E$1,FALSE),"")&amp;IFERROR(VLOOKUP($B39,手順3!$A$12:$U$107,E$1,FALSE),"")</f>
        <v/>
      </c>
      <c r="F39" s="10" t="str">
        <f>IFERROR(VLOOKUP($B39,手順2!$A$12:$T$107,F$1,FALSE),"")&amp;IFERROR(VLOOKUP($B39,手順3!$A$12:$U$107,F$1,FALSE),"")</f>
        <v/>
      </c>
      <c r="G39" s="10" t="str">
        <f>IFERROR(VLOOKUP($B39,手順2!$A$12:$T$107,G$1,FALSE),"")&amp;IFERROR(VLOOKUP($B39,手順3!$A$12:$U$107,G$1,FALSE),"")</f>
        <v/>
      </c>
      <c r="H39" s="10" t="str">
        <f>IFERROR(VLOOKUP($B39,手順2!$A$12:$T$107,H$1,FALSE),"")&amp;IFERROR(VLOOKUP($B39,手順3!$A$12:$U$107,H$1,FALSE),"")</f>
        <v/>
      </c>
      <c r="I39" s="10" t="str">
        <f>IFERROR(VLOOKUP($B39,手順2!$A$12:$T$107,I$1,FALSE),"")&amp;IFERROR(VLOOKUP($B39,手順3!$A$12:$U$107,I$1,FALSE),"")</f>
        <v/>
      </c>
      <c r="J39" s="77" t="str">
        <f>IFERROR(VLOOKUP($B39,手順2!$A$12:$P$107,J$1,FALSE),"")&amp;IFERROR(VLOOKUP($B39,手順3!$A$12:$U$107,J$1,FALSE),"")</f>
        <v/>
      </c>
      <c r="K39" s="121" t="str">
        <f>IF(J39="","",IF(IFERROR(VLOOKUP($B39,手順2!$A$12:$P$107,K$1,FALSE),"")&amp;IFERROR(VLOOKUP($B39,手順3!$A$12:$U$107,K$1,FALSE),"")="",0,IFERROR(VLOOKUP($B39,手順2!$A$12:$P$107,K$1,FALSE),"")&amp;IFERROR(VLOOKUP($B39,手順3!$A$12:$U$107,K$1,FALSE),"")))</f>
        <v/>
      </c>
      <c r="L39" s="121" t="str">
        <f>IF(K39="","",IF(IFERROR(VLOOKUP($B39,手順2!$A$12:$P$107,L$1,FALSE),"")&amp;IFERROR(VLOOKUP($B39,手順3!$A$12:$U$107,L$1,FALSE),"")="",0,IFERROR(VLOOKUP($B39,手順2!$A$12:$P$107,L$1,FALSE),"")&amp;IFERROR(VLOOKUP($B39,手順3!$A$12:$U$107,L$1,FALSE),"")))</f>
        <v/>
      </c>
      <c r="M39" s="121" t="str">
        <f>IF(L39="","",IF(IFERROR(VLOOKUP($B39,手順2!$A$12:$P$107,M$1,FALSE),"")&amp;IFERROR(VLOOKUP($B39,手順3!$A$12:$U$107,M$1,FALSE),"")="",0,IFERROR(VLOOKUP($B39,手順2!$A$12:$P$107,M$1,FALSE),"")&amp;IFERROR(VLOOKUP($B39,手順3!$A$12:$U$107,M$1,FALSE),"")))</f>
        <v/>
      </c>
      <c r="N39" s="77" t="str">
        <f>IFERROR(VLOOKUP($B39,手順2!$A$12:$P$107,N$1,FALSE),"")&amp;IFERROR(VLOOKUP($B39,手順3!$A$12:$U$107,N$1,FALSE),"")</f>
        <v/>
      </c>
      <c r="O39" s="121" t="str">
        <f>IF(N39="","",IF(IFERROR(VLOOKUP($B39,手順2!$A$12:$P$107,O$1,FALSE),"")&amp;IFERROR(VLOOKUP($B39,手順3!$A$12:$U$107,O$1,FALSE),"")="",0,IFERROR(VLOOKUP($B39,手順2!$A$12:$P$107,O$1,FALSE),"")&amp;IFERROR(VLOOKUP($B39,手順3!$A$12:$U$107,O$1,FALSE),"")))</f>
        <v/>
      </c>
      <c r="P39" s="121" t="str">
        <f>IF(O39="","",IF(IFERROR(VLOOKUP($B39,手順2!$A$12:$P$107,P$1,FALSE),"")&amp;IFERROR(VLOOKUP($B39,手順3!$A$12:$U$107,P$1,FALSE),"")="",0,IFERROR(VLOOKUP($B39,手順2!$A$12:$P$107,P$1,FALSE),"")&amp;IFERROR(VLOOKUP($B39,手順3!$A$12:$U$107,P$1,FALSE),"")))</f>
        <v/>
      </c>
      <c r="Q39" s="121" t="str">
        <f>IF(P39="","",IF(IFERROR(VLOOKUP($B39,手順2!$A$12:$P$107,Q$1,FALSE),"")&amp;IFERROR(VLOOKUP($B39,手順3!$A$12:$U$107,Q$1,FALSE),"")="",0,IFERROR(VLOOKUP($B39,手順2!$A$12:$P$107,Q$1,FALSE),"")&amp;IFERROR(VLOOKUP($B39,手順3!$A$12:$U$107,Q$1,FALSE),"")))</f>
        <v/>
      </c>
      <c r="R39" s="77" t="str">
        <f>IFERROR(VLOOKUP($B39,手順2!$A$12:$Q$107,R$1,FALSE),"")&amp;IFERROR(VLOOKUP($B39,手順3!$A$12:$U$107,R$1,FALSE),"")</f>
        <v/>
      </c>
      <c r="S39" s="102"/>
      <c r="T39" s="102"/>
      <c r="U39" s="102"/>
      <c r="AA39" s="174" t="str">
        <f>IF($AK39="","",COUNTIF($AU$18:$AU39,AA$17))</f>
        <v/>
      </c>
      <c r="AB39" s="129" t="str">
        <f>IF($AK39="","",COUNTIF($AU$18:$AU39,AB$17))</f>
        <v/>
      </c>
      <c r="AC39" s="129" t="str">
        <f>IF($AK39="","",COUNTIF($AU$18:$AU39,AC$17))</f>
        <v/>
      </c>
      <c r="AD39" s="129" t="str">
        <f>IF($AK39="","",COUNTIF($AU$18:$AU39,AD$17))</f>
        <v/>
      </c>
      <c r="AE39" s="129" t="str">
        <f>IF($AK39="","",COUNTIF($AU$18:$AU39,AE$17))</f>
        <v/>
      </c>
      <c r="AF39" s="129" t="str">
        <f>IF($AK39="","",COUNTIF($AU$18:$AU39,AF$17))</f>
        <v/>
      </c>
      <c r="AG39" s="129" t="str">
        <f>IF($AK39="","",COUNTIF($AU$18:$AU39,AG$17))</f>
        <v/>
      </c>
      <c r="AH39" s="129" t="str">
        <f>IF($AK39="","",COUNTIF($AU$18:$AU39,AH$17))</f>
        <v/>
      </c>
      <c r="AI39" s="129" t="str">
        <f>IF($AK39="","",COUNTIF($AU$18:$AU39,AI$17))</f>
        <v/>
      </c>
      <c r="AJ39" s="175" t="str">
        <f>IF($AK39="","",COUNTIF($AU$18:$AU39,AJ$17))</f>
        <v/>
      </c>
      <c r="AK39" s="95" t="str">
        <f t="shared" si="2"/>
        <v/>
      </c>
      <c r="AL39" s="96" t="str">
        <f t="shared" si="9"/>
        <v/>
      </c>
      <c r="AM39" s="38" t="str">
        <f t="shared" si="3"/>
        <v/>
      </c>
      <c r="AN39" s="96" t="str">
        <f t="shared" si="4"/>
        <v/>
      </c>
      <c r="AO39" s="96" t="str">
        <f t="shared" si="5"/>
        <v/>
      </c>
      <c r="AP39" s="96" t="str">
        <f t="shared" si="6"/>
        <v/>
      </c>
      <c r="AQ39" s="96" t="str">
        <f t="shared" si="7"/>
        <v/>
      </c>
      <c r="AR39" s="96" t="str">
        <f t="shared" si="8"/>
        <v/>
      </c>
      <c r="AS39" s="96" t="str">
        <f t="shared" si="10"/>
        <v/>
      </c>
      <c r="AT39" s="96" t="str">
        <f t="shared" si="11"/>
        <v/>
      </c>
      <c r="AU39" s="97" t="str">
        <f t="shared" si="12"/>
        <v/>
      </c>
      <c r="AW39">
        <f>種目情報!A22</f>
        <v>0</v>
      </c>
      <c r="AX39">
        <f>種目情報!B22</f>
        <v>0</v>
      </c>
      <c r="AY39">
        <f>種目情報!C22</f>
        <v>0</v>
      </c>
    </row>
    <row r="40" spans="1:51">
      <c r="A40">
        <v>23</v>
      </c>
      <c r="B40" t="str">
        <f>IFERROR(IF(B39=手順3!$A$11,"",IF(B39&lt;=100,IF(手順2!A34=手順５!A40,手順５!A40,手順3!$A$12),B39+1)),"")</f>
        <v/>
      </c>
      <c r="C40" s="10" t="str">
        <f>IFERROR(VLOOKUP($B40,手順2!$A$12:$T$107,C$1,FALSE),"")&amp;IFERROR(VLOOKUP($B40,手順3!$A$12:$U$107,C$1,FALSE),"")</f>
        <v/>
      </c>
      <c r="D40" s="10" t="str">
        <f>IFERROR(VLOOKUP($B40,手順2!$A$12:$T$107,D$1,FALSE),"")&amp;IFERROR(VLOOKUP($B40,手順3!$A$12:$U$107,D$1,FALSE),"")</f>
        <v/>
      </c>
      <c r="E40" s="10" t="str">
        <f>IFERROR(VLOOKUP($B40,手順2!$A$12:$T$107,E$1,FALSE),"")&amp;IFERROR(VLOOKUP($B40,手順3!$A$12:$U$107,E$1,FALSE),"")</f>
        <v/>
      </c>
      <c r="F40" s="10" t="str">
        <f>IFERROR(VLOOKUP($B40,手順2!$A$12:$T$107,F$1,FALSE),"")&amp;IFERROR(VLOOKUP($B40,手順3!$A$12:$U$107,F$1,FALSE),"")</f>
        <v/>
      </c>
      <c r="G40" s="10" t="str">
        <f>IFERROR(VLOOKUP($B40,手順2!$A$12:$T$107,G$1,FALSE),"")&amp;IFERROR(VLOOKUP($B40,手順3!$A$12:$U$107,G$1,FALSE),"")</f>
        <v/>
      </c>
      <c r="H40" s="10" t="str">
        <f>IFERROR(VLOOKUP($B40,手順2!$A$12:$T$107,H$1,FALSE),"")&amp;IFERROR(VLOOKUP($B40,手順3!$A$12:$U$107,H$1,FALSE),"")</f>
        <v/>
      </c>
      <c r="I40" s="10" t="str">
        <f>IFERROR(VLOOKUP($B40,手順2!$A$12:$T$107,I$1,FALSE),"")&amp;IFERROR(VLOOKUP($B40,手順3!$A$12:$U$107,I$1,FALSE),"")</f>
        <v/>
      </c>
      <c r="J40" s="77" t="str">
        <f>IFERROR(VLOOKUP($B40,手順2!$A$12:$P$107,J$1,FALSE),"")&amp;IFERROR(VLOOKUP($B40,手順3!$A$12:$U$107,J$1,FALSE),"")</f>
        <v/>
      </c>
      <c r="K40" s="121" t="str">
        <f>IF(J40="","",IF(IFERROR(VLOOKUP($B40,手順2!$A$12:$P$107,K$1,FALSE),"")&amp;IFERROR(VLOOKUP($B40,手順3!$A$12:$U$107,K$1,FALSE),"")="",0,IFERROR(VLOOKUP($B40,手順2!$A$12:$P$107,K$1,FALSE),"")&amp;IFERROR(VLOOKUP($B40,手順3!$A$12:$U$107,K$1,FALSE),"")))</f>
        <v/>
      </c>
      <c r="L40" s="121" t="str">
        <f>IF(K40="","",IF(IFERROR(VLOOKUP($B40,手順2!$A$12:$P$107,L$1,FALSE),"")&amp;IFERROR(VLOOKUP($B40,手順3!$A$12:$U$107,L$1,FALSE),"")="",0,IFERROR(VLOOKUP($B40,手順2!$A$12:$P$107,L$1,FALSE),"")&amp;IFERROR(VLOOKUP($B40,手順3!$A$12:$U$107,L$1,FALSE),"")))</f>
        <v/>
      </c>
      <c r="M40" s="121" t="str">
        <f>IF(L40="","",IF(IFERROR(VLOOKUP($B40,手順2!$A$12:$P$107,M$1,FALSE),"")&amp;IFERROR(VLOOKUP($B40,手順3!$A$12:$U$107,M$1,FALSE),"")="",0,IFERROR(VLOOKUP($B40,手順2!$A$12:$P$107,M$1,FALSE),"")&amp;IFERROR(VLOOKUP($B40,手順3!$A$12:$U$107,M$1,FALSE),"")))</f>
        <v/>
      </c>
      <c r="N40" s="77" t="str">
        <f>IFERROR(VLOOKUP($B40,手順2!$A$12:$P$107,N$1,FALSE),"")&amp;IFERROR(VLOOKUP($B40,手順3!$A$12:$U$107,N$1,FALSE),"")</f>
        <v/>
      </c>
      <c r="O40" s="121" t="str">
        <f>IF(N40="","",IF(IFERROR(VLOOKUP($B40,手順2!$A$12:$P$107,O$1,FALSE),"")&amp;IFERROR(VLOOKUP($B40,手順3!$A$12:$U$107,O$1,FALSE),"")="",0,IFERROR(VLOOKUP($B40,手順2!$A$12:$P$107,O$1,FALSE),"")&amp;IFERROR(VLOOKUP($B40,手順3!$A$12:$U$107,O$1,FALSE),"")))</f>
        <v/>
      </c>
      <c r="P40" s="121" t="str">
        <f>IF(O40="","",IF(IFERROR(VLOOKUP($B40,手順2!$A$12:$P$107,P$1,FALSE),"")&amp;IFERROR(VLOOKUP($B40,手順3!$A$12:$U$107,P$1,FALSE),"")="",0,IFERROR(VLOOKUP($B40,手順2!$A$12:$P$107,P$1,FALSE),"")&amp;IFERROR(VLOOKUP($B40,手順3!$A$12:$U$107,P$1,FALSE),"")))</f>
        <v/>
      </c>
      <c r="Q40" s="121" t="str">
        <f>IF(P40="","",IF(IFERROR(VLOOKUP($B40,手順2!$A$12:$P$107,Q$1,FALSE),"")&amp;IFERROR(VLOOKUP($B40,手順3!$A$12:$U$107,Q$1,FALSE),"")="",0,IFERROR(VLOOKUP($B40,手順2!$A$12:$P$107,Q$1,FALSE),"")&amp;IFERROR(VLOOKUP($B40,手順3!$A$12:$U$107,Q$1,FALSE),"")))</f>
        <v/>
      </c>
      <c r="R40" s="77" t="str">
        <f>IFERROR(VLOOKUP($B40,手順2!$A$12:$Q$107,R$1,FALSE),"")&amp;IFERROR(VLOOKUP($B40,手順3!$A$12:$U$107,R$1,FALSE),"")</f>
        <v/>
      </c>
      <c r="S40" s="102"/>
      <c r="T40" s="102"/>
      <c r="U40" s="102"/>
      <c r="AA40" s="174" t="str">
        <f>IF($AK40="","",COUNTIF($AU$18:$AU40,AA$17))</f>
        <v/>
      </c>
      <c r="AB40" s="129" t="str">
        <f>IF($AK40="","",COUNTIF($AU$18:$AU40,AB$17))</f>
        <v/>
      </c>
      <c r="AC40" s="129" t="str">
        <f>IF($AK40="","",COUNTIF($AU$18:$AU40,AC$17))</f>
        <v/>
      </c>
      <c r="AD40" s="129" t="str">
        <f>IF($AK40="","",COUNTIF($AU$18:$AU40,AD$17))</f>
        <v/>
      </c>
      <c r="AE40" s="129" t="str">
        <f>IF($AK40="","",COUNTIF($AU$18:$AU40,AE$17))</f>
        <v/>
      </c>
      <c r="AF40" s="129" t="str">
        <f>IF($AK40="","",COUNTIF($AU$18:$AU40,AF$17))</f>
        <v/>
      </c>
      <c r="AG40" s="129" t="str">
        <f>IF($AK40="","",COUNTIF($AU$18:$AU40,AG$17))</f>
        <v/>
      </c>
      <c r="AH40" s="129" t="str">
        <f>IF($AK40="","",COUNTIF($AU$18:$AU40,AH$17))</f>
        <v/>
      </c>
      <c r="AI40" s="129" t="str">
        <f>IF($AK40="","",COUNTIF($AU$18:$AU40,AI$17))</f>
        <v/>
      </c>
      <c r="AJ40" s="175" t="str">
        <f>IF($AK40="","",COUNTIF($AU$18:$AU40,AJ$17))</f>
        <v/>
      </c>
      <c r="AK40" s="95" t="str">
        <f t="shared" si="2"/>
        <v/>
      </c>
      <c r="AL40" s="96" t="str">
        <f t="shared" si="9"/>
        <v/>
      </c>
      <c r="AM40" s="38" t="str">
        <f t="shared" si="3"/>
        <v/>
      </c>
      <c r="AN40" s="96" t="str">
        <f t="shared" si="4"/>
        <v/>
      </c>
      <c r="AO40" s="96" t="str">
        <f t="shared" si="5"/>
        <v/>
      </c>
      <c r="AP40" s="96" t="str">
        <f t="shared" si="6"/>
        <v/>
      </c>
      <c r="AQ40" s="96" t="str">
        <f t="shared" si="7"/>
        <v/>
      </c>
      <c r="AR40" s="96" t="str">
        <f t="shared" si="8"/>
        <v/>
      </c>
      <c r="AS40" s="96" t="str">
        <f t="shared" si="10"/>
        <v/>
      </c>
      <c r="AT40" s="96" t="str">
        <f t="shared" si="11"/>
        <v/>
      </c>
      <c r="AU40" s="97" t="str">
        <f t="shared" si="12"/>
        <v/>
      </c>
      <c r="AW40">
        <f>種目情報!A23</f>
        <v>0</v>
      </c>
      <c r="AX40">
        <f>種目情報!B23</f>
        <v>0</v>
      </c>
      <c r="AY40">
        <f>種目情報!C23</f>
        <v>0</v>
      </c>
    </row>
    <row r="41" spans="1:51">
      <c r="A41">
        <v>24</v>
      </c>
      <c r="B41" t="str">
        <f>IFERROR(IF(B40=手順3!$A$11,"",IF(B40&lt;=100,IF(手順2!A35=手順５!A41,手順５!A41,手順3!$A$12),B40+1)),"")</f>
        <v/>
      </c>
      <c r="C41" s="10" t="str">
        <f>IFERROR(VLOOKUP($B41,手順2!$A$12:$T$107,C$1,FALSE),"")&amp;IFERROR(VLOOKUP($B41,手順3!$A$12:$U$107,C$1,FALSE),"")</f>
        <v/>
      </c>
      <c r="D41" s="10" t="str">
        <f>IFERROR(VLOOKUP($B41,手順2!$A$12:$T$107,D$1,FALSE),"")&amp;IFERROR(VLOOKUP($B41,手順3!$A$12:$U$107,D$1,FALSE),"")</f>
        <v/>
      </c>
      <c r="E41" s="10" t="str">
        <f>IFERROR(VLOOKUP($B41,手順2!$A$12:$T$107,E$1,FALSE),"")&amp;IFERROR(VLOOKUP($B41,手順3!$A$12:$U$107,E$1,FALSE),"")</f>
        <v/>
      </c>
      <c r="F41" s="10" t="str">
        <f>IFERROR(VLOOKUP($B41,手順2!$A$12:$T$107,F$1,FALSE),"")&amp;IFERROR(VLOOKUP($B41,手順3!$A$12:$U$107,F$1,FALSE),"")</f>
        <v/>
      </c>
      <c r="G41" s="10" t="str">
        <f>IFERROR(VLOOKUP($B41,手順2!$A$12:$T$107,G$1,FALSE),"")&amp;IFERROR(VLOOKUP($B41,手順3!$A$12:$U$107,G$1,FALSE),"")</f>
        <v/>
      </c>
      <c r="H41" s="10" t="str">
        <f>IFERROR(VLOOKUP($B41,手順2!$A$12:$T$107,H$1,FALSE),"")&amp;IFERROR(VLOOKUP($B41,手順3!$A$12:$U$107,H$1,FALSE),"")</f>
        <v/>
      </c>
      <c r="I41" s="10" t="str">
        <f>IFERROR(VLOOKUP($B41,手順2!$A$12:$T$107,I$1,FALSE),"")&amp;IFERROR(VLOOKUP($B41,手順3!$A$12:$U$107,I$1,FALSE),"")</f>
        <v/>
      </c>
      <c r="J41" s="77" t="str">
        <f>IFERROR(VLOOKUP($B41,手順2!$A$12:$P$107,J$1,FALSE),"")&amp;IFERROR(VLOOKUP($B41,手順3!$A$12:$U$107,J$1,FALSE),"")</f>
        <v/>
      </c>
      <c r="K41" s="121" t="str">
        <f>IF(J41="","",IF(IFERROR(VLOOKUP($B41,手順2!$A$12:$P$107,K$1,FALSE),"")&amp;IFERROR(VLOOKUP($B41,手順3!$A$12:$U$107,K$1,FALSE),"")="",0,IFERROR(VLOOKUP($B41,手順2!$A$12:$P$107,K$1,FALSE),"")&amp;IFERROR(VLOOKUP($B41,手順3!$A$12:$U$107,K$1,FALSE),"")))</f>
        <v/>
      </c>
      <c r="L41" s="121" t="str">
        <f>IF(K41="","",IF(IFERROR(VLOOKUP($B41,手順2!$A$12:$P$107,L$1,FALSE),"")&amp;IFERROR(VLOOKUP($B41,手順3!$A$12:$U$107,L$1,FALSE),"")="",0,IFERROR(VLOOKUP($B41,手順2!$A$12:$P$107,L$1,FALSE),"")&amp;IFERROR(VLOOKUP($B41,手順3!$A$12:$U$107,L$1,FALSE),"")))</f>
        <v/>
      </c>
      <c r="M41" s="121" t="str">
        <f>IF(L41="","",IF(IFERROR(VLOOKUP($B41,手順2!$A$12:$P$107,M$1,FALSE),"")&amp;IFERROR(VLOOKUP($B41,手順3!$A$12:$U$107,M$1,FALSE),"")="",0,IFERROR(VLOOKUP($B41,手順2!$A$12:$P$107,M$1,FALSE),"")&amp;IFERROR(VLOOKUP($B41,手順3!$A$12:$U$107,M$1,FALSE),"")))</f>
        <v/>
      </c>
      <c r="N41" s="77" t="str">
        <f>IFERROR(VLOOKUP($B41,手順2!$A$12:$P$107,N$1,FALSE),"")&amp;IFERROR(VLOOKUP($B41,手順3!$A$12:$U$107,N$1,FALSE),"")</f>
        <v/>
      </c>
      <c r="O41" s="121" t="str">
        <f>IF(N41="","",IF(IFERROR(VLOOKUP($B41,手順2!$A$12:$P$107,O$1,FALSE),"")&amp;IFERROR(VLOOKUP($B41,手順3!$A$12:$U$107,O$1,FALSE),"")="",0,IFERROR(VLOOKUP($B41,手順2!$A$12:$P$107,O$1,FALSE),"")&amp;IFERROR(VLOOKUP($B41,手順3!$A$12:$U$107,O$1,FALSE),"")))</f>
        <v/>
      </c>
      <c r="P41" s="121" t="str">
        <f>IF(O41="","",IF(IFERROR(VLOOKUP($B41,手順2!$A$12:$P$107,P$1,FALSE),"")&amp;IFERROR(VLOOKUP($B41,手順3!$A$12:$U$107,P$1,FALSE),"")="",0,IFERROR(VLOOKUP($B41,手順2!$A$12:$P$107,P$1,FALSE),"")&amp;IFERROR(VLOOKUP($B41,手順3!$A$12:$U$107,P$1,FALSE),"")))</f>
        <v/>
      </c>
      <c r="Q41" s="121" t="str">
        <f>IF(P41="","",IF(IFERROR(VLOOKUP($B41,手順2!$A$12:$P$107,Q$1,FALSE),"")&amp;IFERROR(VLOOKUP($B41,手順3!$A$12:$U$107,Q$1,FALSE),"")="",0,IFERROR(VLOOKUP($B41,手順2!$A$12:$P$107,Q$1,FALSE),"")&amp;IFERROR(VLOOKUP($B41,手順3!$A$12:$U$107,Q$1,FALSE),"")))</f>
        <v/>
      </c>
      <c r="R41" s="77" t="str">
        <f>IFERROR(VLOOKUP($B41,手順2!$A$12:$Q$107,R$1,FALSE),"")&amp;IFERROR(VLOOKUP($B41,手順3!$A$12:$U$107,R$1,FALSE),"")</f>
        <v/>
      </c>
      <c r="S41" s="102"/>
      <c r="T41" s="102"/>
      <c r="U41" s="102"/>
      <c r="AA41" s="174" t="str">
        <f>IF($AK41="","",COUNTIF($AU$18:$AU41,AA$17))</f>
        <v/>
      </c>
      <c r="AB41" s="129" t="str">
        <f>IF($AK41="","",COUNTIF($AU$18:$AU41,AB$17))</f>
        <v/>
      </c>
      <c r="AC41" s="129" t="str">
        <f>IF($AK41="","",COUNTIF($AU$18:$AU41,AC$17))</f>
        <v/>
      </c>
      <c r="AD41" s="129" t="str">
        <f>IF($AK41="","",COUNTIF($AU$18:$AU41,AD$17))</f>
        <v/>
      </c>
      <c r="AE41" s="129" t="str">
        <f>IF($AK41="","",COUNTIF($AU$18:$AU41,AE$17))</f>
        <v/>
      </c>
      <c r="AF41" s="129" t="str">
        <f>IF($AK41="","",COUNTIF($AU$18:$AU41,AF$17))</f>
        <v/>
      </c>
      <c r="AG41" s="129" t="str">
        <f>IF($AK41="","",COUNTIF($AU$18:$AU41,AG$17))</f>
        <v/>
      </c>
      <c r="AH41" s="129" t="str">
        <f>IF($AK41="","",COUNTIF($AU$18:$AU41,AH$17))</f>
        <v/>
      </c>
      <c r="AI41" s="129" t="str">
        <f>IF($AK41="","",COUNTIF($AU$18:$AU41,AI$17))</f>
        <v/>
      </c>
      <c r="AJ41" s="175" t="str">
        <f>IF($AK41="","",COUNTIF($AU$18:$AU41,AJ$17))</f>
        <v/>
      </c>
      <c r="AK41" s="95" t="str">
        <f t="shared" si="2"/>
        <v/>
      </c>
      <c r="AL41" s="96" t="str">
        <f t="shared" si="9"/>
        <v/>
      </c>
      <c r="AM41" s="38" t="str">
        <f t="shared" si="3"/>
        <v/>
      </c>
      <c r="AN41" s="96" t="str">
        <f t="shared" si="4"/>
        <v/>
      </c>
      <c r="AO41" s="96" t="str">
        <f t="shared" si="5"/>
        <v/>
      </c>
      <c r="AP41" s="96" t="str">
        <f t="shared" si="6"/>
        <v/>
      </c>
      <c r="AQ41" s="96" t="str">
        <f t="shared" si="7"/>
        <v/>
      </c>
      <c r="AR41" s="96" t="str">
        <f t="shared" si="8"/>
        <v/>
      </c>
      <c r="AS41" s="96" t="str">
        <f t="shared" si="10"/>
        <v/>
      </c>
      <c r="AT41" s="96" t="str">
        <f t="shared" si="11"/>
        <v/>
      </c>
      <c r="AU41" s="97" t="str">
        <f t="shared" si="12"/>
        <v/>
      </c>
      <c r="AW41">
        <f>種目情報!A24</f>
        <v>0</v>
      </c>
      <c r="AX41">
        <f>種目情報!B24</f>
        <v>0</v>
      </c>
      <c r="AY41">
        <f>種目情報!C24</f>
        <v>0</v>
      </c>
    </row>
    <row r="42" spans="1:51">
      <c r="A42">
        <v>25</v>
      </c>
      <c r="B42" t="str">
        <f>IFERROR(IF(B41=手順3!$A$11,"",IF(B41&lt;=100,IF(手順2!A36=手順５!A42,手順５!A42,手順3!$A$12),B41+1)),"")</f>
        <v/>
      </c>
      <c r="C42" s="10" t="str">
        <f>IFERROR(VLOOKUP($B42,手順2!$A$12:$T$107,C$1,FALSE),"")&amp;IFERROR(VLOOKUP($B42,手順3!$A$12:$U$107,C$1,FALSE),"")</f>
        <v/>
      </c>
      <c r="D42" s="10" t="str">
        <f>IFERROR(VLOOKUP($B42,手順2!$A$12:$T$107,D$1,FALSE),"")&amp;IFERROR(VLOOKUP($B42,手順3!$A$12:$U$107,D$1,FALSE),"")</f>
        <v/>
      </c>
      <c r="E42" s="10" t="str">
        <f>IFERROR(VLOOKUP($B42,手順2!$A$12:$T$107,E$1,FALSE),"")&amp;IFERROR(VLOOKUP($B42,手順3!$A$12:$U$107,E$1,FALSE),"")</f>
        <v/>
      </c>
      <c r="F42" s="10" t="str">
        <f>IFERROR(VLOOKUP($B42,手順2!$A$12:$T$107,F$1,FALSE),"")&amp;IFERROR(VLOOKUP($B42,手順3!$A$12:$U$107,F$1,FALSE),"")</f>
        <v/>
      </c>
      <c r="G42" s="10" t="str">
        <f>IFERROR(VLOOKUP($B42,手順2!$A$12:$T$107,G$1,FALSE),"")&amp;IFERROR(VLOOKUP($B42,手順3!$A$12:$U$107,G$1,FALSE),"")</f>
        <v/>
      </c>
      <c r="H42" s="10" t="str">
        <f>IFERROR(VLOOKUP($B42,手順2!$A$12:$T$107,H$1,FALSE),"")&amp;IFERROR(VLOOKUP($B42,手順3!$A$12:$U$107,H$1,FALSE),"")</f>
        <v/>
      </c>
      <c r="I42" s="10" t="str">
        <f>IFERROR(VLOOKUP($B42,手順2!$A$12:$T$107,I$1,FALSE),"")&amp;IFERROR(VLOOKUP($B42,手順3!$A$12:$U$107,I$1,FALSE),"")</f>
        <v/>
      </c>
      <c r="J42" s="77" t="str">
        <f>IFERROR(VLOOKUP($B42,手順2!$A$12:$P$107,J$1,FALSE),"")&amp;IFERROR(VLOOKUP($B42,手順3!$A$12:$U$107,J$1,FALSE),"")</f>
        <v/>
      </c>
      <c r="K42" s="121" t="str">
        <f>IF(J42="","",IF(IFERROR(VLOOKUP($B42,手順2!$A$12:$P$107,K$1,FALSE),"")&amp;IFERROR(VLOOKUP($B42,手順3!$A$12:$U$107,K$1,FALSE),"")="",0,IFERROR(VLOOKUP($B42,手順2!$A$12:$P$107,K$1,FALSE),"")&amp;IFERROR(VLOOKUP($B42,手順3!$A$12:$U$107,K$1,FALSE),"")))</f>
        <v/>
      </c>
      <c r="L42" s="121" t="str">
        <f>IF(K42="","",IF(IFERROR(VLOOKUP($B42,手順2!$A$12:$P$107,L$1,FALSE),"")&amp;IFERROR(VLOOKUP($B42,手順3!$A$12:$U$107,L$1,FALSE),"")="",0,IFERROR(VLOOKUP($B42,手順2!$A$12:$P$107,L$1,FALSE),"")&amp;IFERROR(VLOOKUP($B42,手順3!$A$12:$U$107,L$1,FALSE),"")))</f>
        <v/>
      </c>
      <c r="M42" s="121" t="str">
        <f>IF(L42="","",IF(IFERROR(VLOOKUP($B42,手順2!$A$12:$P$107,M$1,FALSE),"")&amp;IFERROR(VLOOKUP($B42,手順3!$A$12:$U$107,M$1,FALSE),"")="",0,IFERROR(VLOOKUP($B42,手順2!$A$12:$P$107,M$1,FALSE),"")&amp;IFERROR(VLOOKUP($B42,手順3!$A$12:$U$107,M$1,FALSE),"")))</f>
        <v/>
      </c>
      <c r="N42" s="77" t="str">
        <f>IFERROR(VLOOKUP($B42,手順2!$A$12:$P$107,N$1,FALSE),"")&amp;IFERROR(VLOOKUP($B42,手順3!$A$12:$U$107,N$1,FALSE),"")</f>
        <v/>
      </c>
      <c r="O42" s="121" t="str">
        <f>IF(N42="","",IF(IFERROR(VLOOKUP($B42,手順2!$A$12:$P$107,O$1,FALSE),"")&amp;IFERROR(VLOOKUP($B42,手順3!$A$12:$U$107,O$1,FALSE),"")="",0,IFERROR(VLOOKUP($B42,手順2!$A$12:$P$107,O$1,FALSE),"")&amp;IFERROR(VLOOKUP($B42,手順3!$A$12:$U$107,O$1,FALSE),"")))</f>
        <v/>
      </c>
      <c r="P42" s="121" t="str">
        <f>IF(O42="","",IF(IFERROR(VLOOKUP($B42,手順2!$A$12:$P$107,P$1,FALSE),"")&amp;IFERROR(VLOOKUP($B42,手順3!$A$12:$U$107,P$1,FALSE),"")="",0,IFERROR(VLOOKUP($B42,手順2!$A$12:$P$107,P$1,FALSE),"")&amp;IFERROR(VLOOKUP($B42,手順3!$A$12:$U$107,P$1,FALSE),"")))</f>
        <v/>
      </c>
      <c r="Q42" s="121" t="str">
        <f>IF(P42="","",IF(IFERROR(VLOOKUP($B42,手順2!$A$12:$P$107,Q$1,FALSE),"")&amp;IFERROR(VLOOKUP($B42,手順3!$A$12:$U$107,Q$1,FALSE),"")="",0,IFERROR(VLOOKUP($B42,手順2!$A$12:$P$107,Q$1,FALSE),"")&amp;IFERROR(VLOOKUP($B42,手順3!$A$12:$U$107,Q$1,FALSE),"")))</f>
        <v/>
      </c>
      <c r="R42" s="77" t="str">
        <f>IFERROR(VLOOKUP($B42,手順2!$A$12:$Q$107,R$1,FALSE),"")&amp;IFERROR(VLOOKUP($B42,手順3!$A$12:$U$107,R$1,FALSE),"")</f>
        <v/>
      </c>
      <c r="S42" s="102"/>
      <c r="T42" s="102"/>
      <c r="U42" s="102"/>
      <c r="AA42" s="174" t="str">
        <f>IF($AK42="","",COUNTIF($AU$18:$AU42,AA$17))</f>
        <v/>
      </c>
      <c r="AB42" s="129" t="str">
        <f>IF($AK42="","",COUNTIF($AU$18:$AU42,AB$17))</f>
        <v/>
      </c>
      <c r="AC42" s="129" t="str">
        <f>IF($AK42="","",COUNTIF($AU$18:$AU42,AC$17))</f>
        <v/>
      </c>
      <c r="AD42" s="129" t="str">
        <f>IF($AK42="","",COUNTIF($AU$18:$AU42,AD$17))</f>
        <v/>
      </c>
      <c r="AE42" s="129" t="str">
        <f>IF($AK42="","",COUNTIF($AU$18:$AU42,AE$17))</f>
        <v/>
      </c>
      <c r="AF42" s="129" t="str">
        <f>IF($AK42="","",COUNTIF($AU$18:$AU42,AF$17))</f>
        <v/>
      </c>
      <c r="AG42" s="129" t="str">
        <f>IF($AK42="","",COUNTIF($AU$18:$AU42,AG$17))</f>
        <v/>
      </c>
      <c r="AH42" s="129" t="str">
        <f>IF($AK42="","",COUNTIF($AU$18:$AU42,AH$17))</f>
        <v/>
      </c>
      <c r="AI42" s="129" t="str">
        <f>IF($AK42="","",COUNTIF($AU$18:$AU42,AI$17))</f>
        <v/>
      </c>
      <c r="AJ42" s="175" t="str">
        <f>IF($AK42="","",COUNTIF($AU$18:$AU42,AJ$17))</f>
        <v/>
      </c>
      <c r="AK42" s="95" t="str">
        <f t="shared" si="2"/>
        <v/>
      </c>
      <c r="AL42" s="96" t="str">
        <f t="shared" si="9"/>
        <v/>
      </c>
      <c r="AM42" s="38" t="str">
        <f t="shared" si="3"/>
        <v/>
      </c>
      <c r="AN42" s="96" t="str">
        <f t="shared" si="4"/>
        <v/>
      </c>
      <c r="AO42" s="96" t="str">
        <f t="shared" si="5"/>
        <v/>
      </c>
      <c r="AP42" s="96" t="str">
        <f t="shared" si="6"/>
        <v/>
      </c>
      <c r="AQ42" s="96" t="str">
        <f t="shared" si="7"/>
        <v/>
      </c>
      <c r="AR42" s="96" t="str">
        <f t="shared" si="8"/>
        <v/>
      </c>
      <c r="AS42" s="96" t="str">
        <f t="shared" si="10"/>
        <v/>
      </c>
      <c r="AT42" s="96" t="str">
        <f t="shared" si="11"/>
        <v/>
      </c>
      <c r="AU42" s="97" t="str">
        <f t="shared" si="12"/>
        <v/>
      </c>
      <c r="AW42">
        <f>種目情報!A25</f>
        <v>0</v>
      </c>
      <c r="AX42">
        <f>種目情報!B25</f>
        <v>0</v>
      </c>
      <c r="AY42">
        <f>種目情報!C25</f>
        <v>0</v>
      </c>
    </row>
    <row r="43" spans="1:51">
      <c r="A43">
        <v>26</v>
      </c>
      <c r="B43" t="str">
        <f>IFERROR(IF(B42=手順3!$A$11,"",IF(B42&lt;=100,IF(手順2!A37=手順５!A43,手順５!A43,手順3!$A$12),B42+1)),"")</f>
        <v/>
      </c>
      <c r="C43" s="10" t="str">
        <f>IFERROR(VLOOKUP($B43,手順2!$A$12:$T$107,C$1,FALSE),"")&amp;IFERROR(VLOOKUP($B43,手順3!$A$12:$U$107,C$1,FALSE),"")</f>
        <v/>
      </c>
      <c r="D43" s="10" t="str">
        <f>IFERROR(VLOOKUP($B43,手順2!$A$12:$T$107,D$1,FALSE),"")&amp;IFERROR(VLOOKUP($B43,手順3!$A$12:$U$107,D$1,FALSE),"")</f>
        <v/>
      </c>
      <c r="E43" s="10" t="str">
        <f>IFERROR(VLOOKUP($B43,手順2!$A$12:$T$107,E$1,FALSE),"")&amp;IFERROR(VLOOKUP($B43,手順3!$A$12:$U$107,E$1,FALSE),"")</f>
        <v/>
      </c>
      <c r="F43" s="10" t="str">
        <f>IFERROR(VLOOKUP($B43,手順2!$A$12:$T$107,F$1,FALSE),"")&amp;IFERROR(VLOOKUP($B43,手順3!$A$12:$U$107,F$1,FALSE),"")</f>
        <v/>
      </c>
      <c r="G43" s="10" t="str">
        <f>IFERROR(VLOOKUP($B43,手順2!$A$12:$T$107,G$1,FALSE),"")&amp;IFERROR(VLOOKUP($B43,手順3!$A$12:$U$107,G$1,FALSE),"")</f>
        <v/>
      </c>
      <c r="H43" s="10" t="str">
        <f>IFERROR(VLOOKUP($B43,手順2!$A$12:$T$107,H$1,FALSE),"")&amp;IFERROR(VLOOKUP($B43,手順3!$A$12:$U$107,H$1,FALSE),"")</f>
        <v/>
      </c>
      <c r="I43" s="10" t="str">
        <f>IFERROR(VLOOKUP($B43,手順2!$A$12:$T$107,I$1,FALSE),"")&amp;IFERROR(VLOOKUP($B43,手順3!$A$12:$U$107,I$1,FALSE),"")</f>
        <v/>
      </c>
      <c r="J43" s="77" t="str">
        <f>IFERROR(VLOOKUP($B43,手順2!$A$12:$P$107,J$1,FALSE),"")&amp;IFERROR(VLOOKUP($B43,手順3!$A$12:$U$107,J$1,FALSE),"")</f>
        <v/>
      </c>
      <c r="K43" s="121" t="str">
        <f>IF(J43="","",IF(IFERROR(VLOOKUP($B43,手順2!$A$12:$P$107,K$1,FALSE),"")&amp;IFERROR(VLOOKUP($B43,手順3!$A$12:$U$107,K$1,FALSE),"")="",0,IFERROR(VLOOKUP($B43,手順2!$A$12:$P$107,K$1,FALSE),"")&amp;IFERROR(VLOOKUP($B43,手順3!$A$12:$U$107,K$1,FALSE),"")))</f>
        <v/>
      </c>
      <c r="L43" s="121" t="str">
        <f>IF(K43="","",IF(IFERROR(VLOOKUP($B43,手順2!$A$12:$P$107,L$1,FALSE),"")&amp;IFERROR(VLOOKUP($B43,手順3!$A$12:$U$107,L$1,FALSE),"")="",0,IFERROR(VLOOKUP($B43,手順2!$A$12:$P$107,L$1,FALSE),"")&amp;IFERROR(VLOOKUP($B43,手順3!$A$12:$U$107,L$1,FALSE),"")))</f>
        <v/>
      </c>
      <c r="M43" s="121" t="str">
        <f>IF(L43="","",IF(IFERROR(VLOOKUP($B43,手順2!$A$12:$P$107,M$1,FALSE),"")&amp;IFERROR(VLOOKUP($B43,手順3!$A$12:$U$107,M$1,FALSE),"")="",0,IFERROR(VLOOKUP($B43,手順2!$A$12:$P$107,M$1,FALSE),"")&amp;IFERROR(VLOOKUP($B43,手順3!$A$12:$U$107,M$1,FALSE),"")))</f>
        <v/>
      </c>
      <c r="N43" s="77" t="str">
        <f>IFERROR(VLOOKUP($B43,手順2!$A$12:$P$107,N$1,FALSE),"")&amp;IFERROR(VLOOKUP($B43,手順3!$A$12:$U$107,N$1,FALSE),"")</f>
        <v/>
      </c>
      <c r="O43" s="121" t="str">
        <f>IF(N43="","",IF(IFERROR(VLOOKUP($B43,手順2!$A$12:$P$107,O$1,FALSE),"")&amp;IFERROR(VLOOKUP($B43,手順3!$A$12:$U$107,O$1,FALSE),"")="",0,IFERROR(VLOOKUP($B43,手順2!$A$12:$P$107,O$1,FALSE),"")&amp;IFERROR(VLOOKUP($B43,手順3!$A$12:$U$107,O$1,FALSE),"")))</f>
        <v/>
      </c>
      <c r="P43" s="121" t="str">
        <f>IF(O43="","",IF(IFERROR(VLOOKUP($B43,手順2!$A$12:$P$107,P$1,FALSE),"")&amp;IFERROR(VLOOKUP($B43,手順3!$A$12:$U$107,P$1,FALSE),"")="",0,IFERROR(VLOOKUP($B43,手順2!$A$12:$P$107,P$1,FALSE),"")&amp;IFERROR(VLOOKUP($B43,手順3!$A$12:$U$107,P$1,FALSE),"")))</f>
        <v/>
      </c>
      <c r="Q43" s="121" t="str">
        <f>IF(P43="","",IF(IFERROR(VLOOKUP($B43,手順2!$A$12:$P$107,Q$1,FALSE),"")&amp;IFERROR(VLOOKUP($B43,手順3!$A$12:$U$107,Q$1,FALSE),"")="",0,IFERROR(VLOOKUP($B43,手順2!$A$12:$P$107,Q$1,FALSE),"")&amp;IFERROR(VLOOKUP($B43,手順3!$A$12:$U$107,Q$1,FALSE),"")))</f>
        <v/>
      </c>
      <c r="R43" s="77" t="str">
        <f>IFERROR(VLOOKUP($B43,手順2!$A$12:$Q$107,R$1,FALSE),"")&amp;IFERROR(VLOOKUP($B43,手順3!$A$12:$U$107,R$1,FALSE),"")</f>
        <v/>
      </c>
      <c r="S43" s="102"/>
      <c r="T43" s="102"/>
      <c r="U43" s="102"/>
      <c r="AA43" s="174" t="str">
        <f>IF($AK43="","",COUNTIF($AU$18:$AU43,AA$17))</f>
        <v/>
      </c>
      <c r="AB43" s="129" t="str">
        <f>IF($AK43="","",COUNTIF($AU$18:$AU43,AB$17))</f>
        <v/>
      </c>
      <c r="AC43" s="129" t="str">
        <f>IF($AK43="","",COUNTIF($AU$18:$AU43,AC$17))</f>
        <v/>
      </c>
      <c r="AD43" s="129" t="str">
        <f>IF($AK43="","",COUNTIF($AU$18:$AU43,AD$17))</f>
        <v/>
      </c>
      <c r="AE43" s="129" t="str">
        <f>IF($AK43="","",COUNTIF($AU$18:$AU43,AE$17))</f>
        <v/>
      </c>
      <c r="AF43" s="129" t="str">
        <f>IF($AK43="","",COUNTIF($AU$18:$AU43,AF$17))</f>
        <v/>
      </c>
      <c r="AG43" s="129" t="str">
        <f>IF($AK43="","",COUNTIF($AU$18:$AU43,AG$17))</f>
        <v/>
      </c>
      <c r="AH43" s="129" t="str">
        <f>IF($AK43="","",COUNTIF($AU$18:$AU43,AH$17))</f>
        <v/>
      </c>
      <c r="AI43" s="129" t="str">
        <f>IF($AK43="","",COUNTIF($AU$18:$AU43,AI$17))</f>
        <v/>
      </c>
      <c r="AJ43" s="175" t="str">
        <f>IF($AK43="","",COUNTIF($AU$18:$AU43,AJ$17))</f>
        <v/>
      </c>
      <c r="AK43" s="95" t="str">
        <f t="shared" si="2"/>
        <v/>
      </c>
      <c r="AL43" s="96" t="str">
        <f t="shared" si="9"/>
        <v/>
      </c>
      <c r="AM43" s="38" t="str">
        <f t="shared" si="3"/>
        <v/>
      </c>
      <c r="AN43" s="96" t="str">
        <f t="shared" si="4"/>
        <v/>
      </c>
      <c r="AO43" s="96" t="str">
        <f t="shared" si="5"/>
        <v/>
      </c>
      <c r="AP43" s="96" t="str">
        <f t="shared" si="6"/>
        <v/>
      </c>
      <c r="AQ43" s="96" t="str">
        <f t="shared" si="7"/>
        <v/>
      </c>
      <c r="AR43" s="96" t="str">
        <f t="shared" si="8"/>
        <v/>
      </c>
      <c r="AS43" s="96" t="str">
        <f t="shared" si="10"/>
        <v/>
      </c>
      <c r="AT43" s="96" t="str">
        <f t="shared" si="11"/>
        <v/>
      </c>
      <c r="AU43" s="97" t="str">
        <f t="shared" si="12"/>
        <v/>
      </c>
      <c r="AW43">
        <f>種目情報!A26</f>
        <v>0</v>
      </c>
      <c r="AX43">
        <f>種目情報!B26</f>
        <v>0</v>
      </c>
      <c r="AY43">
        <f>種目情報!C26</f>
        <v>0</v>
      </c>
    </row>
    <row r="44" spans="1:51">
      <c r="A44">
        <v>27</v>
      </c>
      <c r="B44" t="str">
        <f>IFERROR(IF(B43=手順3!$A$11,"",IF(B43&lt;=100,IF(手順2!A38=手順５!A44,手順５!A44,手順3!$A$12),B43+1)),"")</f>
        <v/>
      </c>
      <c r="C44" s="10" t="str">
        <f>IFERROR(VLOOKUP($B44,手順2!$A$12:$T$107,C$1,FALSE),"")&amp;IFERROR(VLOOKUP($B44,手順3!$A$12:$U$107,C$1,FALSE),"")</f>
        <v/>
      </c>
      <c r="D44" s="10" t="str">
        <f>IFERROR(VLOOKUP($B44,手順2!$A$12:$T$107,D$1,FALSE),"")&amp;IFERROR(VLOOKUP($B44,手順3!$A$12:$U$107,D$1,FALSE),"")</f>
        <v/>
      </c>
      <c r="E44" s="10" t="str">
        <f>IFERROR(VLOOKUP($B44,手順2!$A$12:$T$107,E$1,FALSE),"")&amp;IFERROR(VLOOKUP($B44,手順3!$A$12:$U$107,E$1,FALSE),"")</f>
        <v/>
      </c>
      <c r="F44" s="10" t="str">
        <f>IFERROR(VLOOKUP($B44,手順2!$A$12:$T$107,F$1,FALSE),"")&amp;IFERROR(VLOOKUP($B44,手順3!$A$12:$U$107,F$1,FALSE),"")</f>
        <v/>
      </c>
      <c r="G44" s="10" t="str">
        <f>IFERROR(VLOOKUP($B44,手順2!$A$12:$T$107,G$1,FALSE),"")&amp;IFERROR(VLOOKUP($B44,手順3!$A$12:$U$107,G$1,FALSE),"")</f>
        <v/>
      </c>
      <c r="H44" s="10" t="str">
        <f>IFERROR(VLOOKUP($B44,手順2!$A$12:$T$107,H$1,FALSE),"")&amp;IFERROR(VLOOKUP($B44,手順3!$A$12:$U$107,H$1,FALSE),"")</f>
        <v/>
      </c>
      <c r="I44" s="10" t="str">
        <f>IFERROR(VLOOKUP($B44,手順2!$A$12:$T$107,I$1,FALSE),"")&amp;IFERROR(VLOOKUP($B44,手順3!$A$12:$U$107,I$1,FALSE),"")</f>
        <v/>
      </c>
      <c r="J44" s="77" t="str">
        <f>IFERROR(VLOOKUP($B44,手順2!$A$12:$P$107,J$1,FALSE),"")&amp;IFERROR(VLOOKUP($B44,手順3!$A$12:$U$107,J$1,FALSE),"")</f>
        <v/>
      </c>
      <c r="K44" s="121" t="str">
        <f>IF(J44="","",IF(IFERROR(VLOOKUP($B44,手順2!$A$12:$P$107,K$1,FALSE),"")&amp;IFERROR(VLOOKUP($B44,手順3!$A$12:$U$107,K$1,FALSE),"")="",0,IFERROR(VLOOKUP($B44,手順2!$A$12:$P$107,K$1,FALSE),"")&amp;IFERROR(VLOOKUP($B44,手順3!$A$12:$U$107,K$1,FALSE),"")))</f>
        <v/>
      </c>
      <c r="L44" s="121" t="str">
        <f>IF(K44="","",IF(IFERROR(VLOOKUP($B44,手順2!$A$12:$P$107,L$1,FALSE),"")&amp;IFERROR(VLOOKUP($B44,手順3!$A$12:$U$107,L$1,FALSE),"")="",0,IFERROR(VLOOKUP($B44,手順2!$A$12:$P$107,L$1,FALSE),"")&amp;IFERROR(VLOOKUP($B44,手順3!$A$12:$U$107,L$1,FALSE),"")))</f>
        <v/>
      </c>
      <c r="M44" s="121" t="str">
        <f>IF(L44="","",IF(IFERROR(VLOOKUP($B44,手順2!$A$12:$P$107,M$1,FALSE),"")&amp;IFERROR(VLOOKUP($B44,手順3!$A$12:$U$107,M$1,FALSE),"")="",0,IFERROR(VLOOKUP($B44,手順2!$A$12:$P$107,M$1,FALSE),"")&amp;IFERROR(VLOOKUP($B44,手順3!$A$12:$U$107,M$1,FALSE),"")))</f>
        <v/>
      </c>
      <c r="N44" s="77" t="str">
        <f>IFERROR(VLOOKUP($B44,手順2!$A$12:$P$107,N$1,FALSE),"")&amp;IFERROR(VLOOKUP($B44,手順3!$A$12:$U$107,N$1,FALSE),"")</f>
        <v/>
      </c>
      <c r="O44" s="121" t="str">
        <f>IF(N44="","",IF(IFERROR(VLOOKUP($B44,手順2!$A$12:$P$107,O$1,FALSE),"")&amp;IFERROR(VLOOKUP($B44,手順3!$A$12:$U$107,O$1,FALSE),"")="",0,IFERROR(VLOOKUP($B44,手順2!$A$12:$P$107,O$1,FALSE),"")&amp;IFERROR(VLOOKUP($B44,手順3!$A$12:$U$107,O$1,FALSE),"")))</f>
        <v/>
      </c>
      <c r="P44" s="121" t="str">
        <f>IF(O44="","",IF(IFERROR(VLOOKUP($B44,手順2!$A$12:$P$107,P$1,FALSE),"")&amp;IFERROR(VLOOKUP($B44,手順3!$A$12:$U$107,P$1,FALSE),"")="",0,IFERROR(VLOOKUP($B44,手順2!$A$12:$P$107,P$1,FALSE),"")&amp;IFERROR(VLOOKUP($B44,手順3!$A$12:$U$107,P$1,FALSE),"")))</f>
        <v/>
      </c>
      <c r="Q44" s="121" t="str">
        <f>IF(P44="","",IF(IFERROR(VLOOKUP($B44,手順2!$A$12:$P$107,Q$1,FALSE),"")&amp;IFERROR(VLOOKUP($B44,手順3!$A$12:$U$107,Q$1,FALSE),"")="",0,IFERROR(VLOOKUP($B44,手順2!$A$12:$P$107,Q$1,FALSE),"")&amp;IFERROR(VLOOKUP($B44,手順3!$A$12:$U$107,Q$1,FALSE),"")))</f>
        <v/>
      </c>
      <c r="R44" s="77" t="str">
        <f>IFERROR(VLOOKUP($B44,手順2!$A$12:$Q$107,R$1,FALSE),"")&amp;IFERROR(VLOOKUP($B44,手順3!$A$12:$U$107,R$1,FALSE),"")</f>
        <v/>
      </c>
      <c r="S44" s="102"/>
      <c r="T44" s="102"/>
      <c r="U44" s="102"/>
      <c r="AA44" s="174" t="str">
        <f>IF($AK44="","",COUNTIF($AU$18:$AU44,AA$17))</f>
        <v/>
      </c>
      <c r="AB44" s="129" t="str">
        <f>IF($AK44="","",COUNTIF($AU$18:$AU44,AB$17))</f>
        <v/>
      </c>
      <c r="AC44" s="129" t="str">
        <f>IF($AK44="","",COUNTIF($AU$18:$AU44,AC$17))</f>
        <v/>
      </c>
      <c r="AD44" s="129" t="str">
        <f>IF($AK44="","",COUNTIF($AU$18:$AU44,AD$17))</f>
        <v/>
      </c>
      <c r="AE44" s="129" t="str">
        <f>IF($AK44="","",COUNTIF($AU$18:$AU44,AE$17))</f>
        <v/>
      </c>
      <c r="AF44" s="129" t="str">
        <f>IF($AK44="","",COUNTIF($AU$18:$AU44,AF$17))</f>
        <v/>
      </c>
      <c r="AG44" s="129" t="str">
        <f>IF($AK44="","",COUNTIF($AU$18:$AU44,AG$17))</f>
        <v/>
      </c>
      <c r="AH44" s="129" t="str">
        <f>IF($AK44="","",COUNTIF($AU$18:$AU44,AH$17))</f>
        <v/>
      </c>
      <c r="AI44" s="129" t="str">
        <f>IF($AK44="","",COUNTIF($AU$18:$AU44,AI$17))</f>
        <v/>
      </c>
      <c r="AJ44" s="175" t="str">
        <f>IF($AK44="","",COUNTIF($AU$18:$AU44,AJ$17))</f>
        <v/>
      </c>
      <c r="AK44" s="95" t="str">
        <f t="shared" si="2"/>
        <v/>
      </c>
      <c r="AL44" s="96" t="str">
        <f t="shared" si="9"/>
        <v/>
      </c>
      <c r="AM44" s="38" t="str">
        <f t="shared" si="3"/>
        <v/>
      </c>
      <c r="AN44" s="96" t="str">
        <f t="shared" si="4"/>
        <v/>
      </c>
      <c r="AO44" s="96" t="str">
        <f t="shared" si="5"/>
        <v/>
      </c>
      <c r="AP44" s="96" t="str">
        <f t="shared" si="6"/>
        <v/>
      </c>
      <c r="AQ44" s="96" t="str">
        <f t="shared" si="7"/>
        <v/>
      </c>
      <c r="AR44" s="96" t="str">
        <f t="shared" si="8"/>
        <v/>
      </c>
      <c r="AS44" s="96" t="str">
        <f t="shared" si="10"/>
        <v/>
      </c>
      <c r="AT44" s="96" t="str">
        <f t="shared" si="11"/>
        <v/>
      </c>
      <c r="AU44" s="97" t="str">
        <f t="shared" si="12"/>
        <v/>
      </c>
      <c r="AW44">
        <f>種目情報!A27</f>
        <v>0</v>
      </c>
      <c r="AX44">
        <f>種目情報!B27</f>
        <v>0</v>
      </c>
      <c r="AY44">
        <f>種目情報!C27</f>
        <v>0</v>
      </c>
    </row>
    <row r="45" spans="1:51">
      <c r="A45">
        <v>28</v>
      </c>
      <c r="B45" t="str">
        <f>IFERROR(IF(B44=手順3!$A$11,"",IF(B44&lt;=100,IF(手順2!A39=手順５!A45,手順５!A45,手順3!$A$12),B44+1)),"")</f>
        <v/>
      </c>
      <c r="C45" s="10" t="str">
        <f>IFERROR(VLOOKUP($B45,手順2!$A$12:$T$107,C$1,FALSE),"")&amp;IFERROR(VLOOKUP($B45,手順3!$A$12:$U$107,C$1,FALSE),"")</f>
        <v/>
      </c>
      <c r="D45" s="10" t="str">
        <f>IFERROR(VLOOKUP($B45,手順2!$A$12:$T$107,D$1,FALSE),"")&amp;IFERROR(VLOOKUP($B45,手順3!$A$12:$U$107,D$1,FALSE),"")</f>
        <v/>
      </c>
      <c r="E45" s="10" t="str">
        <f>IFERROR(VLOOKUP($B45,手順2!$A$12:$T$107,E$1,FALSE),"")&amp;IFERROR(VLOOKUP($B45,手順3!$A$12:$U$107,E$1,FALSE),"")</f>
        <v/>
      </c>
      <c r="F45" s="10" t="str">
        <f>IFERROR(VLOOKUP($B45,手順2!$A$12:$T$107,F$1,FALSE),"")&amp;IFERROR(VLOOKUP($B45,手順3!$A$12:$U$107,F$1,FALSE),"")</f>
        <v/>
      </c>
      <c r="G45" s="10" t="str">
        <f>IFERROR(VLOOKUP($B45,手順2!$A$12:$T$107,G$1,FALSE),"")&amp;IFERROR(VLOOKUP($B45,手順3!$A$12:$U$107,G$1,FALSE),"")</f>
        <v/>
      </c>
      <c r="H45" s="10" t="str">
        <f>IFERROR(VLOOKUP($B45,手順2!$A$12:$T$107,H$1,FALSE),"")&amp;IFERROR(VLOOKUP($B45,手順3!$A$12:$U$107,H$1,FALSE),"")</f>
        <v/>
      </c>
      <c r="I45" s="10" t="str">
        <f>IFERROR(VLOOKUP($B45,手順2!$A$12:$T$107,I$1,FALSE),"")&amp;IFERROR(VLOOKUP($B45,手順3!$A$12:$U$107,I$1,FALSE),"")</f>
        <v/>
      </c>
      <c r="J45" s="77" t="str">
        <f>IFERROR(VLOOKUP($B45,手順2!$A$12:$P$107,J$1,FALSE),"")&amp;IFERROR(VLOOKUP($B45,手順3!$A$12:$U$107,J$1,FALSE),"")</f>
        <v/>
      </c>
      <c r="K45" s="121" t="str">
        <f>IF(J45="","",IF(IFERROR(VLOOKUP($B45,手順2!$A$12:$P$107,K$1,FALSE),"")&amp;IFERROR(VLOOKUP($B45,手順3!$A$12:$U$107,K$1,FALSE),"")="",0,IFERROR(VLOOKUP($B45,手順2!$A$12:$P$107,K$1,FALSE),"")&amp;IFERROR(VLOOKUP($B45,手順3!$A$12:$U$107,K$1,FALSE),"")))</f>
        <v/>
      </c>
      <c r="L45" s="121" t="str">
        <f>IF(K45="","",IF(IFERROR(VLOOKUP($B45,手順2!$A$12:$P$107,L$1,FALSE),"")&amp;IFERROR(VLOOKUP($B45,手順3!$A$12:$U$107,L$1,FALSE),"")="",0,IFERROR(VLOOKUP($B45,手順2!$A$12:$P$107,L$1,FALSE),"")&amp;IFERROR(VLOOKUP($B45,手順3!$A$12:$U$107,L$1,FALSE),"")))</f>
        <v/>
      </c>
      <c r="M45" s="121" t="str">
        <f>IF(L45="","",IF(IFERROR(VLOOKUP($B45,手順2!$A$12:$P$107,M$1,FALSE),"")&amp;IFERROR(VLOOKUP($B45,手順3!$A$12:$U$107,M$1,FALSE),"")="",0,IFERROR(VLOOKUP($B45,手順2!$A$12:$P$107,M$1,FALSE),"")&amp;IFERROR(VLOOKUP($B45,手順3!$A$12:$U$107,M$1,FALSE),"")))</f>
        <v/>
      </c>
      <c r="N45" s="77" t="str">
        <f>IFERROR(VLOOKUP($B45,手順2!$A$12:$P$107,N$1,FALSE),"")&amp;IFERROR(VLOOKUP($B45,手順3!$A$12:$U$107,N$1,FALSE),"")</f>
        <v/>
      </c>
      <c r="O45" s="121" t="str">
        <f>IF(N45="","",IF(IFERROR(VLOOKUP($B45,手順2!$A$12:$P$107,O$1,FALSE),"")&amp;IFERROR(VLOOKUP($B45,手順3!$A$12:$U$107,O$1,FALSE),"")="",0,IFERROR(VLOOKUP($B45,手順2!$A$12:$P$107,O$1,FALSE),"")&amp;IFERROR(VLOOKUP($B45,手順3!$A$12:$U$107,O$1,FALSE),"")))</f>
        <v/>
      </c>
      <c r="P45" s="121" t="str">
        <f>IF(O45="","",IF(IFERROR(VLOOKUP($B45,手順2!$A$12:$P$107,P$1,FALSE),"")&amp;IFERROR(VLOOKUP($B45,手順3!$A$12:$U$107,P$1,FALSE),"")="",0,IFERROR(VLOOKUP($B45,手順2!$A$12:$P$107,P$1,FALSE),"")&amp;IFERROR(VLOOKUP($B45,手順3!$A$12:$U$107,P$1,FALSE),"")))</f>
        <v/>
      </c>
      <c r="Q45" s="121" t="str">
        <f>IF(P45="","",IF(IFERROR(VLOOKUP($B45,手順2!$A$12:$P$107,Q$1,FALSE),"")&amp;IFERROR(VLOOKUP($B45,手順3!$A$12:$U$107,Q$1,FALSE),"")="",0,IFERROR(VLOOKUP($B45,手順2!$A$12:$P$107,Q$1,FALSE),"")&amp;IFERROR(VLOOKUP($B45,手順3!$A$12:$U$107,Q$1,FALSE),"")))</f>
        <v/>
      </c>
      <c r="R45" s="77" t="str">
        <f>IFERROR(VLOOKUP($B45,手順2!$A$12:$Q$107,R$1,FALSE),"")&amp;IFERROR(VLOOKUP($B45,手順3!$A$12:$U$107,R$1,FALSE),"")</f>
        <v/>
      </c>
      <c r="S45" s="102"/>
      <c r="T45" s="102"/>
      <c r="U45" s="102"/>
      <c r="AA45" s="174" t="str">
        <f>IF($AK45="","",COUNTIF($AU$18:$AU45,AA$17))</f>
        <v/>
      </c>
      <c r="AB45" s="129" t="str">
        <f>IF($AK45="","",COUNTIF($AU$18:$AU45,AB$17))</f>
        <v/>
      </c>
      <c r="AC45" s="129" t="str">
        <f>IF($AK45="","",COUNTIF($AU$18:$AU45,AC$17))</f>
        <v/>
      </c>
      <c r="AD45" s="129" t="str">
        <f>IF($AK45="","",COUNTIF($AU$18:$AU45,AD$17))</f>
        <v/>
      </c>
      <c r="AE45" s="129" t="str">
        <f>IF($AK45="","",COUNTIF($AU$18:$AU45,AE$17))</f>
        <v/>
      </c>
      <c r="AF45" s="129" t="str">
        <f>IF($AK45="","",COUNTIF($AU$18:$AU45,AF$17))</f>
        <v/>
      </c>
      <c r="AG45" s="129" t="str">
        <f>IF($AK45="","",COUNTIF($AU$18:$AU45,AG$17))</f>
        <v/>
      </c>
      <c r="AH45" s="129" t="str">
        <f>IF($AK45="","",COUNTIF($AU$18:$AU45,AH$17))</f>
        <v/>
      </c>
      <c r="AI45" s="129" t="str">
        <f>IF($AK45="","",COUNTIF($AU$18:$AU45,AI$17))</f>
        <v/>
      </c>
      <c r="AJ45" s="175" t="str">
        <f>IF($AK45="","",COUNTIF($AU$18:$AU45,AJ$17))</f>
        <v/>
      </c>
      <c r="AK45" s="95" t="str">
        <f t="shared" si="2"/>
        <v/>
      </c>
      <c r="AL45" s="96" t="str">
        <f t="shared" si="9"/>
        <v/>
      </c>
      <c r="AM45" s="38" t="str">
        <f t="shared" si="3"/>
        <v/>
      </c>
      <c r="AN45" s="96" t="str">
        <f t="shared" si="4"/>
        <v/>
      </c>
      <c r="AO45" s="96" t="str">
        <f t="shared" si="5"/>
        <v/>
      </c>
      <c r="AP45" s="96" t="str">
        <f t="shared" si="6"/>
        <v/>
      </c>
      <c r="AQ45" s="96" t="str">
        <f t="shared" si="7"/>
        <v/>
      </c>
      <c r="AR45" s="96" t="str">
        <f t="shared" si="8"/>
        <v/>
      </c>
      <c r="AS45" s="96" t="str">
        <f t="shared" si="10"/>
        <v/>
      </c>
      <c r="AT45" s="96" t="str">
        <f t="shared" si="11"/>
        <v/>
      </c>
      <c r="AU45" s="97" t="str">
        <f t="shared" si="12"/>
        <v/>
      </c>
      <c r="AW45">
        <f>種目情報!A28</f>
        <v>0</v>
      </c>
      <c r="AX45">
        <f>種目情報!B28</f>
        <v>0</v>
      </c>
      <c r="AY45">
        <f>種目情報!C28</f>
        <v>0</v>
      </c>
    </row>
    <row r="46" spans="1:51">
      <c r="A46">
        <v>29</v>
      </c>
      <c r="B46" t="str">
        <f>IFERROR(IF(B45=手順3!$A$11,"",IF(B45&lt;=100,IF(手順2!A40=手順５!A46,手順５!A46,手順3!$A$12),B45+1)),"")</f>
        <v/>
      </c>
      <c r="C46" s="10" t="str">
        <f>IFERROR(VLOOKUP($B46,手順2!$A$12:$T$107,C$1,FALSE),"")&amp;IFERROR(VLOOKUP($B46,手順3!$A$12:$U$107,C$1,FALSE),"")</f>
        <v/>
      </c>
      <c r="D46" s="10" t="str">
        <f>IFERROR(VLOOKUP($B46,手順2!$A$12:$T$107,D$1,FALSE),"")&amp;IFERROR(VLOOKUP($B46,手順3!$A$12:$U$107,D$1,FALSE),"")</f>
        <v/>
      </c>
      <c r="E46" s="10" t="str">
        <f>IFERROR(VLOOKUP($B46,手順2!$A$12:$T$107,E$1,FALSE),"")&amp;IFERROR(VLOOKUP($B46,手順3!$A$12:$U$107,E$1,FALSE),"")</f>
        <v/>
      </c>
      <c r="F46" s="10" t="str">
        <f>IFERROR(VLOOKUP($B46,手順2!$A$12:$T$107,F$1,FALSE),"")&amp;IFERROR(VLOOKUP($B46,手順3!$A$12:$U$107,F$1,FALSE),"")</f>
        <v/>
      </c>
      <c r="G46" s="10" t="str">
        <f>IFERROR(VLOOKUP($B46,手順2!$A$12:$T$107,G$1,FALSE),"")&amp;IFERROR(VLOOKUP($B46,手順3!$A$12:$U$107,G$1,FALSE),"")</f>
        <v/>
      </c>
      <c r="H46" s="10" t="str">
        <f>IFERROR(VLOOKUP($B46,手順2!$A$12:$T$107,H$1,FALSE),"")&amp;IFERROR(VLOOKUP($B46,手順3!$A$12:$U$107,H$1,FALSE),"")</f>
        <v/>
      </c>
      <c r="I46" s="10" t="str">
        <f>IFERROR(VLOOKUP($B46,手順2!$A$12:$T$107,I$1,FALSE),"")&amp;IFERROR(VLOOKUP($B46,手順3!$A$12:$U$107,I$1,FALSE),"")</f>
        <v/>
      </c>
      <c r="J46" s="77" t="str">
        <f>IFERROR(VLOOKUP($B46,手順2!$A$12:$P$107,J$1,FALSE),"")&amp;IFERROR(VLOOKUP($B46,手順3!$A$12:$U$107,J$1,FALSE),"")</f>
        <v/>
      </c>
      <c r="K46" s="121" t="str">
        <f>IF(J46="","",IF(IFERROR(VLOOKUP($B46,手順2!$A$12:$P$107,K$1,FALSE),"")&amp;IFERROR(VLOOKUP($B46,手順3!$A$12:$U$107,K$1,FALSE),"")="",0,IFERROR(VLOOKUP($B46,手順2!$A$12:$P$107,K$1,FALSE),"")&amp;IFERROR(VLOOKUP($B46,手順3!$A$12:$U$107,K$1,FALSE),"")))</f>
        <v/>
      </c>
      <c r="L46" s="121" t="str">
        <f>IF(K46="","",IF(IFERROR(VLOOKUP($B46,手順2!$A$12:$P$107,L$1,FALSE),"")&amp;IFERROR(VLOOKUP($B46,手順3!$A$12:$U$107,L$1,FALSE),"")="",0,IFERROR(VLOOKUP($B46,手順2!$A$12:$P$107,L$1,FALSE),"")&amp;IFERROR(VLOOKUP($B46,手順3!$A$12:$U$107,L$1,FALSE),"")))</f>
        <v/>
      </c>
      <c r="M46" s="121" t="str">
        <f>IF(L46="","",IF(IFERROR(VLOOKUP($B46,手順2!$A$12:$P$107,M$1,FALSE),"")&amp;IFERROR(VLOOKUP($B46,手順3!$A$12:$U$107,M$1,FALSE),"")="",0,IFERROR(VLOOKUP($B46,手順2!$A$12:$P$107,M$1,FALSE),"")&amp;IFERROR(VLOOKUP($B46,手順3!$A$12:$U$107,M$1,FALSE),"")))</f>
        <v/>
      </c>
      <c r="N46" s="77" t="str">
        <f>IFERROR(VLOOKUP($B46,手順2!$A$12:$P$107,N$1,FALSE),"")&amp;IFERROR(VLOOKUP($B46,手順3!$A$12:$U$107,N$1,FALSE),"")</f>
        <v/>
      </c>
      <c r="O46" s="121" t="str">
        <f>IF(N46="","",IF(IFERROR(VLOOKUP($B46,手順2!$A$12:$P$107,O$1,FALSE),"")&amp;IFERROR(VLOOKUP($B46,手順3!$A$12:$U$107,O$1,FALSE),"")="",0,IFERROR(VLOOKUP($B46,手順2!$A$12:$P$107,O$1,FALSE),"")&amp;IFERROR(VLOOKUP($B46,手順3!$A$12:$U$107,O$1,FALSE),"")))</f>
        <v/>
      </c>
      <c r="P46" s="121" t="str">
        <f>IF(O46="","",IF(IFERROR(VLOOKUP($B46,手順2!$A$12:$P$107,P$1,FALSE),"")&amp;IFERROR(VLOOKUP($B46,手順3!$A$12:$U$107,P$1,FALSE),"")="",0,IFERROR(VLOOKUP($B46,手順2!$A$12:$P$107,P$1,FALSE),"")&amp;IFERROR(VLOOKUP($B46,手順3!$A$12:$U$107,P$1,FALSE),"")))</f>
        <v/>
      </c>
      <c r="Q46" s="121" t="str">
        <f>IF(P46="","",IF(IFERROR(VLOOKUP($B46,手順2!$A$12:$P$107,Q$1,FALSE),"")&amp;IFERROR(VLOOKUP($B46,手順3!$A$12:$U$107,Q$1,FALSE),"")="",0,IFERROR(VLOOKUP($B46,手順2!$A$12:$P$107,Q$1,FALSE),"")&amp;IFERROR(VLOOKUP($B46,手順3!$A$12:$U$107,Q$1,FALSE),"")))</f>
        <v/>
      </c>
      <c r="R46" s="77" t="str">
        <f>IFERROR(VLOOKUP($B46,手順2!$A$12:$Q$107,R$1,FALSE),"")&amp;IFERROR(VLOOKUP($B46,手順3!$A$12:$U$107,R$1,FALSE),"")</f>
        <v/>
      </c>
      <c r="S46" s="102"/>
      <c r="T46" s="102"/>
      <c r="U46" s="102"/>
      <c r="AA46" s="174" t="str">
        <f>IF($AK46="","",COUNTIF($AU$18:$AU46,AA$17))</f>
        <v/>
      </c>
      <c r="AB46" s="129" t="str">
        <f>IF($AK46="","",COUNTIF($AU$18:$AU46,AB$17))</f>
        <v/>
      </c>
      <c r="AC46" s="129" t="str">
        <f>IF($AK46="","",COUNTIF($AU$18:$AU46,AC$17))</f>
        <v/>
      </c>
      <c r="AD46" s="129" t="str">
        <f>IF($AK46="","",COUNTIF($AU$18:$AU46,AD$17))</f>
        <v/>
      </c>
      <c r="AE46" s="129" t="str">
        <f>IF($AK46="","",COUNTIF($AU$18:$AU46,AE$17))</f>
        <v/>
      </c>
      <c r="AF46" s="129" t="str">
        <f>IF($AK46="","",COUNTIF($AU$18:$AU46,AF$17))</f>
        <v/>
      </c>
      <c r="AG46" s="129" t="str">
        <f>IF($AK46="","",COUNTIF($AU$18:$AU46,AG$17))</f>
        <v/>
      </c>
      <c r="AH46" s="129" t="str">
        <f>IF($AK46="","",COUNTIF($AU$18:$AU46,AH$17))</f>
        <v/>
      </c>
      <c r="AI46" s="129" t="str">
        <f>IF($AK46="","",COUNTIF($AU$18:$AU46,AI$17))</f>
        <v/>
      </c>
      <c r="AJ46" s="175" t="str">
        <f>IF($AK46="","",COUNTIF($AU$18:$AU46,AJ$17))</f>
        <v/>
      </c>
      <c r="AK46" s="95" t="str">
        <f t="shared" si="2"/>
        <v/>
      </c>
      <c r="AL46" s="96" t="str">
        <f t="shared" si="9"/>
        <v/>
      </c>
      <c r="AM46" s="38" t="str">
        <f t="shared" si="3"/>
        <v/>
      </c>
      <c r="AN46" s="96" t="str">
        <f t="shared" si="4"/>
        <v/>
      </c>
      <c r="AO46" s="96" t="str">
        <f t="shared" si="5"/>
        <v/>
      </c>
      <c r="AP46" s="96" t="str">
        <f t="shared" si="6"/>
        <v/>
      </c>
      <c r="AQ46" s="96" t="str">
        <f t="shared" si="7"/>
        <v/>
      </c>
      <c r="AR46" s="96" t="str">
        <f t="shared" si="8"/>
        <v/>
      </c>
      <c r="AS46" s="96" t="str">
        <f t="shared" si="10"/>
        <v/>
      </c>
      <c r="AT46" s="96" t="str">
        <f t="shared" si="11"/>
        <v/>
      </c>
      <c r="AU46" s="97" t="str">
        <f t="shared" si="12"/>
        <v/>
      </c>
      <c r="AW46">
        <f>種目情報!A29</f>
        <v>0</v>
      </c>
      <c r="AX46">
        <f>種目情報!B29</f>
        <v>0</v>
      </c>
      <c r="AY46">
        <f>種目情報!C29</f>
        <v>0</v>
      </c>
    </row>
    <row r="47" spans="1:51">
      <c r="A47">
        <v>30</v>
      </c>
      <c r="B47" t="str">
        <f>IFERROR(IF(B46=手順3!$A$11,"",IF(B46&lt;=100,IF(手順2!A41=手順５!A47,手順５!A47,手順3!$A$12),B46+1)),"")</f>
        <v/>
      </c>
      <c r="C47" s="10" t="str">
        <f>IFERROR(VLOOKUP($B47,手順2!$A$12:$T$107,C$1,FALSE),"")&amp;IFERROR(VLOOKUP($B47,手順3!$A$12:$U$107,C$1,FALSE),"")</f>
        <v/>
      </c>
      <c r="D47" s="10" t="str">
        <f>IFERROR(VLOOKUP($B47,手順2!$A$12:$T$107,D$1,FALSE),"")&amp;IFERROR(VLOOKUP($B47,手順3!$A$12:$U$107,D$1,FALSE),"")</f>
        <v/>
      </c>
      <c r="E47" s="10" t="str">
        <f>IFERROR(VLOOKUP($B47,手順2!$A$12:$T$107,E$1,FALSE),"")&amp;IFERROR(VLOOKUP($B47,手順3!$A$12:$U$107,E$1,FALSE),"")</f>
        <v/>
      </c>
      <c r="F47" s="10" t="str">
        <f>IFERROR(VLOOKUP($B47,手順2!$A$12:$T$107,F$1,FALSE),"")&amp;IFERROR(VLOOKUP($B47,手順3!$A$12:$U$107,F$1,FALSE),"")</f>
        <v/>
      </c>
      <c r="G47" s="10" t="str">
        <f>IFERROR(VLOOKUP($B47,手順2!$A$12:$T$107,G$1,FALSE),"")&amp;IFERROR(VLOOKUP($B47,手順3!$A$12:$U$107,G$1,FALSE),"")</f>
        <v/>
      </c>
      <c r="H47" s="10" t="str">
        <f>IFERROR(VLOOKUP($B47,手順2!$A$12:$T$107,H$1,FALSE),"")&amp;IFERROR(VLOOKUP($B47,手順3!$A$12:$U$107,H$1,FALSE),"")</f>
        <v/>
      </c>
      <c r="I47" s="10" t="str">
        <f>IFERROR(VLOOKUP($B47,手順2!$A$12:$T$107,I$1,FALSE),"")&amp;IFERROR(VLOOKUP($B47,手順3!$A$12:$U$107,I$1,FALSE),"")</f>
        <v/>
      </c>
      <c r="J47" s="77" t="str">
        <f>IFERROR(VLOOKUP($B47,手順2!$A$12:$P$107,J$1,FALSE),"")&amp;IFERROR(VLOOKUP($B47,手順3!$A$12:$U$107,J$1,FALSE),"")</f>
        <v/>
      </c>
      <c r="K47" s="121" t="str">
        <f>IF(J47="","",IF(IFERROR(VLOOKUP($B47,手順2!$A$12:$P$107,K$1,FALSE),"")&amp;IFERROR(VLOOKUP($B47,手順3!$A$12:$U$107,K$1,FALSE),"")="",0,IFERROR(VLOOKUP($B47,手順2!$A$12:$P$107,K$1,FALSE),"")&amp;IFERROR(VLOOKUP($B47,手順3!$A$12:$U$107,K$1,FALSE),"")))</f>
        <v/>
      </c>
      <c r="L47" s="121" t="str">
        <f>IF(K47="","",IF(IFERROR(VLOOKUP($B47,手順2!$A$12:$P$107,L$1,FALSE),"")&amp;IFERROR(VLOOKUP($B47,手順3!$A$12:$U$107,L$1,FALSE),"")="",0,IFERROR(VLOOKUP($B47,手順2!$A$12:$P$107,L$1,FALSE),"")&amp;IFERROR(VLOOKUP($B47,手順3!$A$12:$U$107,L$1,FALSE),"")))</f>
        <v/>
      </c>
      <c r="M47" s="121" t="str">
        <f>IF(L47="","",IF(IFERROR(VLOOKUP($B47,手順2!$A$12:$P$107,M$1,FALSE),"")&amp;IFERROR(VLOOKUP($B47,手順3!$A$12:$U$107,M$1,FALSE),"")="",0,IFERROR(VLOOKUP($B47,手順2!$A$12:$P$107,M$1,FALSE),"")&amp;IFERROR(VLOOKUP($B47,手順3!$A$12:$U$107,M$1,FALSE),"")))</f>
        <v/>
      </c>
      <c r="N47" s="77" t="str">
        <f>IFERROR(VLOOKUP($B47,手順2!$A$12:$P$107,N$1,FALSE),"")&amp;IFERROR(VLOOKUP($B47,手順3!$A$12:$U$107,N$1,FALSE),"")</f>
        <v/>
      </c>
      <c r="O47" s="121" t="str">
        <f>IF(N47="","",IF(IFERROR(VLOOKUP($B47,手順2!$A$12:$P$107,O$1,FALSE),"")&amp;IFERROR(VLOOKUP($B47,手順3!$A$12:$U$107,O$1,FALSE),"")="",0,IFERROR(VLOOKUP($B47,手順2!$A$12:$P$107,O$1,FALSE),"")&amp;IFERROR(VLOOKUP($B47,手順3!$A$12:$U$107,O$1,FALSE),"")))</f>
        <v/>
      </c>
      <c r="P47" s="121" t="str">
        <f>IF(O47="","",IF(IFERROR(VLOOKUP($B47,手順2!$A$12:$P$107,P$1,FALSE),"")&amp;IFERROR(VLOOKUP($B47,手順3!$A$12:$U$107,P$1,FALSE),"")="",0,IFERROR(VLOOKUP($B47,手順2!$A$12:$P$107,P$1,FALSE),"")&amp;IFERROR(VLOOKUP($B47,手順3!$A$12:$U$107,P$1,FALSE),"")))</f>
        <v/>
      </c>
      <c r="Q47" s="121" t="str">
        <f>IF(P47="","",IF(IFERROR(VLOOKUP($B47,手順2!$A$12:$P$107,Q$1,FALSE),"")&amp;IFERROR(VLOOKUP($B47,手順3!$A$12:$U$107,Q$1,FALSE),"")="",0,IFERROR(VLOOKUP($B47,手順2!$A$12:$P$107,Q$1,FALSE),"")&amp;IFERROR(VLOOKUP($B47,手順3!$A$12:$U$107,Q$1,FALSE),"")))</f>
        <v/>
      </c>
      <c r="R47" s="77" t="str">
        <f>IFERROR(VLOOKUP($B47,手順2!$A$12:$Q$107,R$1,FALSE),"")&amp;IFERROR(VLOOKUP($B47,手順3!$A$12:$U$107,R$1,FALSE),"")</f>
        <v/>
      </c>
      <c r="S47" s="102"/>
      <c r="T47" s="102"/>
      <c r="U47" s="102"/>
      <c r="AA47" s="174" t="str">
        <f>IF($AK47="","",COUNTIF($AU$18:$AU47,AA$17))</f>
        <v/>
      </c>
      <c r="AB47" s="129" t="str">
        <f>IF($AK47="","",COUNTIF($AU$18:$AU47,AB$17))</f>
        <v/>
      </c>
      <c r="AC47" s="129" t="str">
        <f>IF($AK47="","",COUNTIF($AU$18:$AU47,AC$17))</f>
        <v/>
      </c>
      <c r="AD47" s="129" t="str">
        <f>IF($AK47="","",COUNTIF($AU$18:$AU47,AD$17))</f>
        <v/>
      </c>
      <c r="AE47" s="129" t="str">
        <f>IF($AK47="","",COUNTIF($AU$18:$AU47,AE$17))</f>
        <v/>
      </c>
      <c r="AF47" s="129" t="str">
        <f>IF($AK47="","",COUNTIF($AU$18:$AU47,AF$17))</f>
        <v/>
      </c>
      <c r="AG47" s="129" t="str">
        <f>IF($AK47="","",COUNTIF($AU$18:$AU47,AG$17))</f>
        <v/>
      </c>
      <c r="AH47" s="129" t="str">
        <f>IF($AK47="","",COUNTIF($AU$18:$AU47,AH$17))</f>
        <v/>
      </c>
      <c r="AI47" s="129" t="str">
        <f>IF($AK47="","",COUNTIF($AU$18:$AU47,AI$17))</f>
        <v/>
      </c>
      <c r="AJ47" s="175" t="str">
        <f>IF($AK47="","",COUNTIF($AU$18:$AU47,AJ$17))</f>
        <v/>
      </c>
      <c r="AK47" s="95" t="str">
        <f t="shared" si="2"/>
        <v/>
      </c>
      <c r="AL47" s="96" t="str">
        <f t="shared" si="9"/>
        <v/>
      </c>
      <c r="AM47" s="38" t="str">
        <f t="shared" si="3"/>
        <v/>
      </c>
      <c r="AN47" s="96" t="str">
        <f t="shared" si="4"/>
        <v/>
      </c>
      <c r="AO47" s="96" t="str">
        <f t="shared" si="5"/>
        <v/>
      </c>
      <c r="AP47" s="96" t="str">
        <f t="shared" si="6"/>
        <v/>
      </c>
      <c r="AQ47" s="96" t="str">
        <f t="shared" si="7"/>
        <v/>
      </c>
      <c r="AR47" s="96" t="str">
        <f t="shared" si="8"/>
        <v/>
      </c>
      <c r="AS47" s="96" t="str">
        <f t="shared" si="10"/>
        <v/>
      </c>
      <c r="AT47" s="96" t="str">
        <f t="shared" si="11"/>
        <v/>
      </c>
      <c r="AU47" s="97" t="str">
        <f t="shared" si="12"/>
        <v/>
      </c>
      <c r="AW47">
        <f>種目情報!A30</f>
        <v>0</v>
      </c>
      <c r="AX47">
        <f>種目情報!B30</f>
        <v>0</v>
      </c>
      <c r="AY47">
        <f>種目情報!C30</f>
        <v>0</v>
      </c>
    </row>
    <row r="48" spans="1:51">
      <c r="A48">
        <v>31</v>
      </c>
      <c r="B48" t="str">
        <f>IFERROR(IF(B47=手順3!$A$11,"",IF(B47&lt;=100,IF(手順2!A42=手順５!A48,手順５!A48,手順3!$A$12),B47+1)),"")</f>
        <v/>
      </c>
      <c r="C48" s="10" t="str">
        <f>IFERROR(VLOOKUP($B48,手順2!$A$12:$T$107,C$1,FALSE),"")&amp;IFERROR(VLOOKUP($B48,手順3!$A$12:$U$107,C$1,FALSE),"")</f>
        <v/>
      </c>
      <c r="D48" s="10" t="str">
        <f>IFERROR(VLOOKUP($B48,手順2!$A$12:$T$107,D$1,FALSE),"")&amp;IFERROR(VLOOKUP($B48,手順3!$A$12:$U$107,D$1,FALSE),"")</f>
        <v/>
      </c>
      <c r="E48" s="10" t="str">
        <f>IFERROR(VLOOKUP($B48,手順2!$A$12:$T$107,E$1,FALSE),"")&amp;IFERROR(VLOOKUP($B48,手順3!$A$12:$U$107,E$1,FALSE),"")</f>
        <v/>
      </c>
      <c r="F48" s="10" t="str">
        <f>IFERROR(VLOOKUP($B48,手順2!$A$12:$T$107,F$1,FALSE),"")&amp;IFERROR(VLOOKUP($B48,手順3!$A$12:$U$107,F$1,FALSE),"")</f>
        <v/>
      </c>
      <c r="G48" s="10" t="str">
        <f>IFERROR(VLOOKUP($B48,手順2!$A$12:$T$107,G$1,FALSE),"")&amp;IFERROR(VLOOKUP($B48,手順3!$A$12:$U$107,G$1,FALSE),"")</f>
        <v/>
      </c>
      <c r="H48" s="10" t="str">
        <f>IFERROR(VLOOKUP($B48,手順2!$A$12:$T$107,H$1,FALSE),"")&amp;IFERROR(VLOOKUP($B48,手順3!$A$12:$U$107,H$1,FALSE),"")</f>
        <v/>
      </c>
      <c r="I48" s="10" t="str">
        <f>IFERROR(VLOOKUP($B48,手順2!$A$12:$T$107,I$1,FALSE),"")&amp;IFERROR(VLOOKUP($B48,手順3!$A$12:$U$107,I$1,FALSE),"")</f>
        <v/>
      </c>
      <c r="J48" s="77" t="str">
        <f>IFERROR(VLOOKUP($B48,手順2!$A$12:$P$107,J$1,FALSE),"")&amp;IFERROR(VLOOKUP($B48,手順3!$A$12:$U$107,J$1,FALSE),"")</f>
        <v/>
      </c>
      <c r="K48" s="121" t="str">
        <f>IF(J48="","",IF(IFERROR(VLOOKUP($B48,手順2!$A$12:$P$107,K$1,FALSE),"")&amp;IFERROR(VLOOKUP($B48,手順3!$A$12:$U$107,K$1,FALSE),"")="",0,IFERROR(VLOOKUP($B48,手順2!$A$12:$P$107,K$1,FALSE),"")&amp;IFERROR(VLOOKUP($B48,手順3!$A$12:$U$107,K$1,FALSE),"")))</f>
        <v/>
      </c>
      <c r="L48" s="121" t="str">
        <f>IF(K48="","",IF(IFERROR(VLOOKUP($B48,手順2!$A$12:$P$107,L$1,FALSE),"")&amp;IFERROR(VLOOKUP($B48,手順3!$A$12:$U$107,L$1,FALSE),"")="",0,IFERROR(VLOOKUP($B48,手順2!$A$12:$P$107,L$1,FALSE),"")&amp;IFERROR(VLOOKUP($B48,手順3!$A$12:$U$107,L$1,FALSE),"")))</f>
        <v/>
      </c>
      <c r="M48" s="121" t="str">
        <f>IF(L48="","",IF(IFERROR(VLOOKUP($B48,手順2!$A$12:$P$107,M$1,FALSE),"")&amp;IFERROR(VLOOKUP($B48,手順3!$A$12:$U$107,M$1,FALSE),"")="",0,IFERROR(VLOOKUP($B48,手順2!$A$12:$P$107,M$1,FALSE),"")&amp;IFERROR(VLOOKUP($B48,手順3!$A$12:$U$107,M$1,FALSE),"")))</f>
        <v/>
      </c>
      <c r="N48" s="77" t="str">
        <f>IFERROR(VLOOKUP($B48,手順2!$A$12:$P$107,N$1,FALSE),"")&amp;IFERROR(VLOOKUP($B48,手順3!$A$12:$U$107,N$1,FALSE),"")</f>
        <v/>
      </c>
      <c r="O48" s="121" t="str">
        <f>IF(N48="","",IF(IFERROR(VLOOKUP($B48,手順2!$A$12:$P$107,O$1,FALSE),"")&amp;IFERROR(VLOOKUP($B48,手順3!$A$12:$U$107,O$1,FALSE),"")="",0,IFERROR(VLOOKUP($B48,手順2!$A$12:$P$107,O$1,FALSE),"")&amp;IFERROR(VLOOKUP($B48,手順3!$A$12:$U$107,O$1,FALSE),"")))</f>
        <v/>
      </c>
      <c r="P48" s="121" t="str">
        <f>IF(O48="","",IF(IFERROR(VLOOKUP($B48,手順2!$A$12:$P$107,P$1,FALSE),"")&amp;IFERROR(VLOOKUP($B48,手順3!$A$12:$U$107,P$1,FALSE),"")="",0,IFERROR(VLOOKUP($B48,手順2!$A$12:$P$107,P$1,FALSE),"")&amp;IFERROR(VLOOKUP($B48,手順3!$A$12:$U$107,P$1,FALSE),"")))</f>
        <v/>
      </c>
      <c r="Q48" s="121" t="str">
        <f>IF(P48="","",IF(IFERROR(VLOOKUP($B48,手順2!$A$12:$P$107,Q$1,FALSE),"")&amp;IFERROR(VLOOKUP($B48,手順3!$A$12:$U$107,Q$1,FALSE),"")="",0,IFERROR(VLOOKUP($B48,手順2!$A$12:$P$107,Q$1,FALSE),"")&amp;IFERROR(VLOOKUP($B48,手順3!$A$12:$U$107,Q$1,FALSE),"")))</f>
        <v/>
      </c>
      <c r="R48" s="77" t="str">
        <f>IFERROR(VLOOKUP($B48,手順2!$A$12:$Q$107,R$1,FALSE),"")&amp;IFERROR(VLOOKUP($B48,手順3!$A$12:$U$107,R$1,FALSE),"")</f>
        <v/>
      </c>
      <c r="S48" s="102"/>
      <c r="T48" s="102"/>
      <c r="U48" s="102"/>
      <c r="AA48" s="174" t="str">
        <f>IF($AK48="","",COUNTIF($AU$18:$AU48,AA$17))</f>
        <v/>
      </c>
      <c r="AB48" s="129" t="str">
        <f>IF($AK48="","",COUNTIF($AU$18:$AU48,AB$17))</f>
        <v/>
      </c>
      <c r="AC48" s="129" t="str">
        <f>IF($AK48="","",COUNTIF($AU$18:$AU48,AC$17))</f>
        <v/>
      </c>
      <c r="AD48" s="129" t="str">
        <f>IF($AK48="","",COUNTIF($AU$18:$AU48,AD$17))</f>
        <v/>
      </c>
      <c r="AE48" s="129" t="str">
        <f>IF($AK48="","",COUNTIF($AU$18:$AU48,AE$17))</f>
        <v/>
      </c>
      <c r="AF48" s="129" t="str">
        <f>IF($AK48="","",COUNTIF($AU$18:$AU48,AF$17))</f>
        <v/>
      </c>
      <c r="AG48" s="129" t="str">
        <f>IF($AK48="","",COUNTIF($AU$18:$AU48,AG$17))</f>
        <v/>
      </c>
      <c r="AH48" s="129" t="str">
        <f>IF($AK48="","",COUNTIF($AU$18:$AU48,AH$17))</f>
        <v/>
      </c>
      <c r="AI48" s="129" t="str">
        <f>IF($AK48="","",COUNTIF($AU$18:$AU48,AI$17))</f>
        <v/>
      </c>
      <c r="AJ48" s="175" t="str">
        <f>IF($AK48="","",COUNTIF($AU$18:$AU48,AJ$17))</f>
        <v/>
      </c>
      <c r="AK48" s="95" t="str">
        <f t="shared" si="2"/>
        <v/>
      </c>
      <c r="AL48" s="96" t="str">
        <f t="shared" si="9"/>
        <v/>
      </c>
      <c r="AM48" s="38" t="str">
        <f t="shared" si="3"/>
        <v/>
      </c>
      <c r="AN48" s="96" t="str">
        <f t="shared" si="4"/>
        <v/>
      </c>
      <c r="AO48" s="96" t="str">
        <f t="shared" si="5"/>
        <v/>
      </c>
      <c r="AP48" s="96" t="str">
        <f t="shared" si="6"/>
        <v/>
      </c>
      <c r="AQ48" s="96" t="str">
        <f t="shared" si="7"/>
        <v/>
      </c>
      <c r="AR48" s="96" t="str">
        <f t="shared" si="8"/>
        <v/>
      </c>
      <c r="AS48" s="96" t="str">
        <f t="shared" si="10"/>
        <v/>
      </c>
      <c r="AT48" s="96" t="str">
        <f t="shared" si="11"/>
        <v/>
      </c>
      <c r="AU48" s="97" t="str">
        <f t="shared" si="12"/>
        <v/>
      </c>
      <c r="AW48">
        <f>種目情報!A31</f>
        <v>0</v>
      </c>
      <c r="AX48">
        <f>種目情報!B31</f>
        <v>0</v>
      </c>
      <c r="AY48">
        <f>種目情報!C31</f>
        <v>0</v>
      </c>
    </row>
    <row r="49" spans="1:51">
      <c r="A49">
        <v>32</v>
      </c>
      <c r="B49" t="str">
        <f>IFERROR(IF(B48=手順3!$A$11,"",IF(B48&lt;=100,IF(手順2!A43=手順５!A49,手順５!A49,手順3!$A$12),B48+1)),"")</f>
        <v/>
      </c>
      <c r="C49" s="10" t="str">
        <f>IFERROR(VLOOKUP($B49,手順2!$A$12:$T$107,C$1,FALSE),"")&amp;IFERROR(VLOOKUP($B49,手順3!$A$12:$U$107,C$1,FALSE),"")</f>
        <v/>
      </c>
      <c r="D49" s="10" t="str">
        <f>IFERROR(VLOOKUP($B49,手順2!$A$12:$T$107,D$1,FALSE),"")&amp;IFERROR(VLOOKUP($B49,手順3!$A$12:$U$107,D$1,FALSE),"")</f>
        <v/>
      </c>
      <c r="E49" s="10" t="str">
        <f>IFERROR(VLOOKUP($B49,手順2!$A$12:$T$107,E$1,FALSE),"")&amp;IFERROR(VLOOKUP($B49,手順3!$A$12:$U$107,E$1,FALSE),"")</f>
        <v/>
      </c>
      <c r="F49" s="10" t="str">
        <f>IFERROR(VLOOKUP($B49,手順2!$A$12:$T$107,F$1,FALSE),"")&amp;IFERROR(VLOOKUP($B49,手順3!$A$12:$U$107,F$1,FALSE),"")</f>
        <v/>
      </c>
      <c r="G49" s="10" t="str">
        <f>IFERROR(VLOOKUP($B49,手順2!$A$12:$T$107,G$1,FALSE),"")&amp;IFERROR(VLOOKUP($B49,手順3!$A$12:$U$107,G$1,FALSE),"")</f>
        <v/>
      </c>
      <c r="H49" s="10" t="str">
        <f>IFERROR(VLOOKUP($B49,手順2!$A$12:$T$107,H$1,FALSE),"")&amp;IFERROR(VLOOKUP($B49,手順3!$A$12:$U$107,H$1,FALSE),"")</f>
        <v/>
      </c>
      <c r="I49" s="10" t="str">
        <f>IFERROR(VLOOKUP($B49,手順2!$A$12:$T$107,I$1,FALSE),"")&amp;IFERROR(VLOOKUP($B49,手順3!$A$12:$U$107,I$1,FALSE),"")</f>
        <v/>
      </c>
      <c r="J49" s="77" t="str">
        <f>IFERROR(VLOOKUP($B49,手順2!$A$12:$P$107,J$1,FALSE),"")&amp;IFERROR(VLOOKUP($B49,手順3!$A$12:$U$107,J$1,FALSE),"")</f>
        <v/>
      </c>
      <c r="K49" s="121" t="str">
        <f>IF(J49="","",IF(IFERROR(VLOOKUP($B49,手順2!$A$12:$P$107,K$1,FALSE),"")&amp;IFERROR(VLOOKUP($B49,手順3!$A$12:$U$107,K$1,FALSE),"")="",0,IFERROR(VLOOKUP($B49,手順2!$A$12:$P$107,K$1,FALSE),"")&amp;IFERROR(VLOOKUP($B49,手順3!$A$12:$U$107,K$1,FALSE),"")))</f>
        <v/>
      </c>
      <c r="L49" s="121" t="str">
        <f>IF(K49="","",IF(IFERROR(VLOOKUP($B49,手順2!$A$12:$P$107,L$1,FALSE),"")&amp;IFERROR(VLOOKUP($B49,手順3!$A$12:$U$107,L$1,FALSE),"")="",0,IFERROR(VLOOKUP($B49,手順2!$A$12:$P$107,L$1,FALSE),"")&amp;IFERROR(VLOOKUP($B49,手順3!$A$12:$U$107,L$1,FALSE),"")))</f>
        <v/>
      </c>
      <c r="M49" s="121" t="str">
        <f>IF(L49="","",IF(IFERROR(VLOOKUP($B49,手順2!$A$12:$P$107,M$1,FALSE),"")&amp;IFERROR(VLOOKUP($B49,手順3!$A$12:$U$107,M$1,FALSE),"")="",0,IFERROR(VLOOKUP($B49,手順2!$A$12:$P$107,M$1,FALSE),"")&amp;IFERROR(VLOOKUP($B49,手順3!$A$12:$U$107,M$1,FALSE),"")))</f>
        <v/>
      </c>
      <c r="N49" s="77" t="str">
        <f>IFERROR(VLOOKUP($B49,手順2!$A$12:$P$107,N$1,FALSE),"")&amp;IFERROR(VLOOKUP($B49,手順3!$A$12:$U$107,N$1,FALSE),"")</f>
        <v/>
      </c>
      <c r="O49" s="121" t="str">
        <f>IF(N49="","",IF(IFERROR(VLOOKUP($B49,手順2!$A$12:$P$107,O$1,FALSE),"")&amp;IFERROR(VLOOKUP($B49,手順3!$A$12:$U$107,O$1,FALSE),"")="",0,IFERROR(VLOOKUP($B49,手順2!$A$12:$P$107,O$1,FALSE),"")&amp;IFERROR(VLOOKUP($B49,手順3!$A$12:$U$107,O$1,FALSE),"")))</f>
        <v/>
      </c>
      <c r="P49" s="121" t="str">
        <f>IF(O49="","",IF(IFERROR(VLOOKUP($B49,手順2!$A$12:$P$107,P$1,FALSE),"")&amp;IFERROR(VLOOKUP($B49,手順3!$A$12:$U$107,P$1,FALSE),"")="",0,IFERROR(VLOOKUP($B49,手順2!$A$12:$P$107,P$1,FALSE),"")&amp;IFERROR(VLOOKUP($B49,手順3!$A$12:$U$107,P$1,FALSE),"")))</f>
        <v/>
      </c>
      <c r="Q49" s="121" t="str">
        <f>IF(P49="","",IF(IFERROR(VLOOKUP($B49,手順2!$A$12:$P$107,Q$1,FALSE),"")&amp;IFERROR(VLOOKUP($B49,手順3!$A$12:$U$107,Q$1,FALSE),"")="",0,IFERROR(VLOOKUP($B49,手順2!$A$12:$P$107,Q$1,FALSE),"")&amp;IFERROR(VLOOKUP($B49,手順3!$A$12:$U$107,Q$1,FALSE),"")))</f>
        <v/>
      </c>
      <c r="R49" s="77" t="str">
        <f>IFERROR(VLOOKUP($B49,手順2!$A$12:$Q$107,R$1,FALSE),"")&amp;IFERROR(VLOOKUP($B49,手順3!$A$12:$U$107,R$1,FALSE),"")</f>
        <v/>
      </c>
      <c r="S49" s="102"/>
      <c r="T49" s="102"/>
      <c r="U49" s="102"/>
      <c r="AA49" s="174" t="str">
        <f>IF($AK49="","",COUNTIF($AU$18:$AU49,AA$17))</f>
        <v/>
      </c>
      <c r="AB49" s="129" t="str">
        <f>IF($AK49="","",COUNTIF($AU$18:$AU49,AB$17))</f>
        <v/>
      </c>
      <c r="AC49" s="129" t="str">
        <f>IF($AK49="","",COUNTIF($AU$18:$AU49,AC$17))</f>
        <v/>
      </c>
      <c r="AD49" s="129" t="str">
        <f>IF($AK49="","",COUNTIF($AU$18:$AU49,AD$17))</f>
        <v/>
      </c>
      <c r="AE49" s="129" t="str">
        <f>IF($AK49="","",COUNTIF($AU$18:$AU49,AE$17))</f>
        <v/>
      </c>
      <c r="AF49" s="129" t="str">
        <f>IF($AK49="","",COUNTIF($AU$18:$AU49,AF$17))</f>
        <v/>
      </c>
      <c r="AG49" s="129" t="str">
        <f>IF($AK49="","",COUNTIF($AU$18:$AU49,AG$17))</f>
        <v/>
      </c>
      <c r="AH49" s="129" t="str">
        <f>IF($AK49="","",COUNTIF($AU$18:$AU49,AH$17))</f>
        <v/>
      </c>
      <c r="AI49" s="129" t="str">
        <f>IF($AK49="","",COUNTIF($AU$18:$AU49,AI$17))</f>
        <v/>
      </c>
      <c r="AJ49" s="175" t="str">
        <f>IF($AK49="","",COUNTIF($AU$18:$AU49,AJ$17))</f>
        <v/>
      </c>
      <c r="AK49" s="95" t="str">
        <f t="shared" si="2"/>
        <v/>
      </c>
      <c r="AL49" s="96" t="str">
        <f t="shared" si="9"/>
        <v/>
      </c>
      <c r="AM49" s="38" t="str">
        <f t="shared" si="3"/>
        <v/>
      </c>
      <c r="AN49" s="96" t="str">
        <f t="shared" si="4"/>
        <v/>
      </c>
      <c r="AO49" s="96" t="str">
        <f t="shared" si="5"/>
        <v/>
      </c>
      <c r="AP49" s="96" t="str">
        <f t="shared" si="6"/>
        <v/>
      </c>
      <c r="AQ49" s="96" t="str">
        <f t="shared" si="7"/>
        <v/>
      </c>
      <c r="AR49" s="96" t="str">
        <f t="shared" si="8"/>
        <v/>
      </c>
      <c r="AS49" s="96" t="str">
        <f t="shared" si="10"/>
        <v/>
      </c>
      <c r="AT49" s="96" t="str">
        <f t="shared" si="11"/>
        <v/>
      </c>
      <c r="AU49" s="97" t="str">
        <f t="shared" si="12"/>
        <v/>
      </c>
      <c r="AW49">
        <f>種目情報!A32</f>
        <v>0</v>
      </c>
      <c r="AX49">
        <f>種目情報!B32</f>
        <v>0</v>
      </c>
      <c r="AY49">
        <f>種目情報!C32</f>
        <v>0</v>
      </c>
    </row>
    <row r="50" spans="1:51">
      <c r="A50">
        <v>33</v>
      </c>
      <c r="B50" t="str">
        <f>IFERROR(IF(B49=手順3!$A$11,"",IF(B49&lt;=100,IF(手順2!A44=手順５!A50,手順５!A50,手順3!$A$12),B49+1)),"")</f>
        <v/>
      </c>
      <c r="C50" s="10" t="str">
        <f>IFERROR(VLOOKUP($B50,手順2!$A$12:$T$107,C$1,FALSE),"")&amp;IFERROR(VLOOKUP($B50,手順3!$A$12:$U$107,C$1,FALSE),"")</f>
        <v/>
      </c>
      <c r="D50" s="10" t="str">
        <f>IFERROR(VLOOKUP($B50,手順2!$A$12:$T$107,D$1,FALSE),"")&amp;IFERROR(VLOOKUP($B50,手順3!$A$12:$U$107,D$1,FALSE),"")</f>
        <v/>
      </c>
      <c r="E50" s="10" t="str">
        <f>IFERROR(VLOOKUP($B50,手順2!$A$12:$T$107,E$1,FALSE),"")&amp;IFERROR(VLOOKUP($B50,手順3!$A$12:$U$107,E$1,FALSE),"")</f>
        <v/>
      </c>
      <c r="F50" s="10" t="str">
        <f>IFERROR(VLOOKUP($B50,手順2!$A$12:$T$107,F$1,FALSE),"")&amp;IFERROR(VLOOKUP($B50,手順3!$A$12:$U$107,F$1,FALSE),"")</f>
        <v/>
      </c>
      <c r="G50" s="10" t="str">
        <f>IFERROR(VLOOKUP($B50,手順2!$A$12:$T$107,G$1,FALSE),"")&amp;IFERROR(VLOOKUP($B50,手順3!$A$12:$U$107,G$1,FALSE),"")</f>
        <v/>
      </c>
      <c r="H50" s="10" t="str">
        <f>IFERROR(VLOOKUP($B50,手順2!$A$12:$T$107,H$1,FALSE),"")&amp;IFERROR(VLOOKUP($B50,手順3!$A$12:$U$107,H$1,FALSE),"")</f>
        <v/>
      </c>
      <c r="I50" s="10" t="str">
        <f>IFERROR(VLOOKUP($B50,手順2!$A$12:$T$107,I$1,FALSE),"")&amp;IFERROR(VLOOKUP($B50,手順3!$A$12:$U$107,I$1,FALSE),"")</f>
        <v/>
      </c>
      <c r="J50" s="77" t="str">
        <f>IFERROR(VLOOKUP($B50,手順2!$A$12:$P$107,J$1,FALSE),"")&amp;IFERROR(VLOOKUP($B50,手順3!$A$12:$U$107,J$1,FALSE),"")</f>
        <v/>
      </c>
      <c r="K50" s="121" t="str">
        <f>IF(J50="","",IF(IFERROR(VLOOKUP($B50,手順2!$A$12:$P$107,K$1,FALSE),"")&amp;IFERROR(VLOOKUP($B50,手順3!$A$12:$U$107,K$1,FALSE),"")="",0,IFERROR(VLOOKUP($B50,手順2!$A$12:$P$107,K$1,FALSE),"")&amp;IFERROR(VLOOKUP($B50,手順3!$A$12:$U$107,K$1,FALSE),"")))</f>
        <v/>
      </c>
      <c r="L50" s="121" t="str">
        <f>IF(K50="","",IF(IFERROR(VLOOKUP($B50,手順2!$A$12:$P$107,L$1,FALSE),"")&amp;IFERROR(VLOOKUP($B50,手順3!$A$12:$U$107,L$1,FALSE),"")="",0,IFERROR(VLOOKUP($B50,手順2!$A$12:$P$107,L$1,FALSE),"")&amp;IFERROR(VLOOKUP($B50,手順3!$A$12:$U$107,L$1,FALSE),"")))</f>
        <v/>
      </c>
      <c r="M50" s="121" t="str">
        <f>IF(L50="","",IF(IFERROR(VLOOKUP($B50,手順2!$A$12:$P$107,M$1,FALSE),"")&amp;IFERROR(VLOOKUP($B50,手順3!$A$12:$U$107,M$1,FALSE),"")="",0,IFERROR(VLOOKUP($B50,手順2!$A$12:$P$107,M$1,FALSE),"")&amp;IFERROR(VLOOKUP($B50,手順3!$A$12:$U$107,M$1,FALSE),"")))</f>
        <v/>
      </c>
      <c r="N50" s="77" t="str">
        <f>IFERROR(VLOOKUP($B50,手順2!$A$12:$P$107,N$1,FALSE),"")&amp;IFERROR(VLOOKUP($B50,手順3!$A$12:$U$107,N$1,FALSE),"")</f>
        <v/>
      </c>
      <c r="O50" s="121" t="str">
        <f>IF(N50="","",IF(IFERROR(VLOOKUP($B50,手順2!$A$12:$P$107,O$1,FALSE),"")&amp;IFERROR(VLOOKUP($B50,手順3!$A$12:$U$107,O$1,FALSE),"")="",0,IFERROR(VLOOKUP($B50,手順2!$A$12:$P$107,O$1,FALSE),"")&amp;IFERROR(VLOOKUP($B50,手順3!$A$12:$U$107,O$1,FALSE),"")))</f>
        <v/>
      </c>
      <c r="P50" s="121" t="str">
        <f>IF(O50="","",IF(IFERROR(VLOOKUP($B50,手順2!$A$12:$P$107,P$1,FALSE),"")&amp;IFERROR(VLOOKUP($B50,手順3!$A$12:$U$107,P$1,FALSE),"")="",0,IFERROR(VLOOKUP($B50,手順2!$A$12:$P$107,P$1,FALSE),"")&amp;IFERROR(VLOOKUP($B50,手順3!$A$12:$U$107,P$1,FALSE),"")))</f>
        <v/>
      </c>
      <c r="Q50" s="121" t="str">
        <f>IF(P50="","",IF(IFERROR(VLOOKUP($B50,手順2!$A$12:$P$107,Q$1,FALSE),"")&amp;IFERROR(VLOOKUP($B50,手順3!$A$12:$U$107,Q$1,FALSE),"")="",0,IFERROR(VLOOKUP($B50,手順2!$A$12:$P$107,Q$1,FALSE),"")&amp;IFERROR(VLOOKUP($B50,手順3!$A$12:$U$107,Q$1,FALSE),"")))</f>
        <v/>
      </c>
      <c r="R50" s="77" t="str">
        <f>IFERROR(VLOOKUP($B50,手順2!$A$12:$Q$107,R$1,FALSE),"")&amp;IFERROR(VLOOKUP($B50,手順3!$A$12:$U$107,R$1,FALSE),"")</f>
        <v/>
      </c>
      <c r="S50" s="102"/>
      <c r="T50" s="102"/>
      <c r="U50" s="102"/>
      <c r="AA50" s="174" t="str">
        <f>IF($AK50="","",COUNTIF($AU$18:$AU50,AA$17))</f>
        <v/>
      </c>
      <c r="AB50" s="129" t="str">
        <f>IF($AK50="","",COUNTIF($AU$18:$AU50,AB$17))</f>
        <v/>
      </c>
      <c r="AC50" s="129" t="str">
        <f>IF($AK50="","",COUNTIF($AU$18:$AU50,AC$17))</f>
        <v/>
      </c>
      <c r="AD50" s="129" t="str">
        <f>IF($AK50="","",COUNTIF($AU$18:$AU50,AD$17))</f>
        <v/>
      </c>
      <c r="AE50" s="129" t="str">
        <f>IF($AK50="","",COUNTIF($AU$18:$AU50,AE$17))</f>
        <v/>
      </c>
      <c r="AF50" s="129" t="str">
        <f>IF($AK50="","",COUNTIF($AU$18:$AU50,AF$17))</f>
        <v/>
      </c>
      <c r="AG50" s="129" t="str">
        <f>IF($AK50="","",COUNTIF($AU$18:$AU50,AG$17))</f>
        <v/>
      </c>
      <c r="AH50" s="129" t="str">
        <f>IF($AK50="","",COUNTIF($AU$18:$AU50,AH$17))</f>
        <v/>
      </c>
      <c r="AI50" s="129" t="str">
        <f>IF($AK50="","",COUNTIF($AU$18:$AU50,AI$17))</f>
        <v/>
      </c>
      <c r="AJ50" s="175" t="str">
        <f>IF($AK50="","",COUNTIF($AU$18:$AU50,AJ$17))</f>
        <v/>
      </c>
      <c r="AK50" s="95" t="str">
        <f t="shared" ref="AK50:AK70" si="13">IF(C50="","",$F$9)</f>
        <v/>
      </c>
      <c r="AL50" s="96" t="str">
        <f t="shared" si="9"/>
        <v/>
      </c>
      <c r="AM50" s="38" t="str">
        <f t="shared" ref="AM50:AM70" si="14">IF(C50="","",IF(LEN(D50)+LEN(E50)&lt;4,D50&amp;"    "&amp;E50&amp;"("&amp;H50&amp;")",IF(LEN(D50)+LEN(E50)&gt;4,D50&amp;E50&amp;"("&amp;H50&amp;")",D50&amp;"  "&amp;E50&amp;"("&amp;H50&amp;")")))</f>
        <v/>
      </c>
      <c r="AN50" s="96" t="str">
        <f t="shared" ref="AN50:AN70" si="15">IF(C50="","",F50&amp;" "&amp;G50)</f>
        <v/>
      </c>
      <c r="AO50" s="96" t="str">
        <f t="shared" ref="AO50:AO70" si="16">IF(C50="","",IF(I50="男",1,2))</f>
        <v/>
      </c>
      <c r="AP50" s="96" t="str">
        <f t="shared" ref="AP50:AP70" si="17">IF(C50="","",28)</f>
        <v/>
      </c>
      <c r="AQ50" s="96" t="str">
        <f t="shared" ref="AQ50:AQ70" si="18">IF(C50="","",LEFT(AK50,6))</f>
        <v/>
      </c>
      <c r="AR50" s="96" t="str">
        <f t="shared" ref="AR50:AR70" si="19">IF(C50="","",C50)</f>
        <v/>
      </c>
      <c r="AS50" s="96" t="str">
        <f t="shared" si="10"/>
        <v/>
      </c>
      <c r="AT50" s="96" t="str">
        <f t="shared" si="11"/>
        <v/>
      </c>
      <c r="AU50" s="97" t="str">
        <f t="shared" si="12"/>
        <v/>
      </c>
      <c r="AW50">
        <f>種目情報!A33</f>
        <v>0</v>
      </c>
      <c r="AX50">
        <f>種目情報!B33</f>
        <v>0</v>
      </c>
      <c r="AY50">
        <f>種目情報!C33</f>
        <v>0</v>
      </c>
    </row>
    <row r="51" spans="1:51">
      <c r="A51">
        <v>34</v>
      </c>
      <c r="B51" t="str">
        <f>IFERROR(IF(B50=手順3!$A$11,"",IF(B50&lt;=100,IF(手順2!A45=手順５!A51,手順５!A51,手順3!$A$12),B50+1)),"")</f>
        <v/>
      </c>
      <c r="C51" s="10" t="str">
        <f>IFERROR(VLOOKUP($B51,手順2!$A$12:$T$107,C$1,FALSE),"")&amp;IFERROR(VLOOKUP($B51,手順3!$A$12:$U$107,C$1,FALSE),"")</f>
        <v/>
      </c>
      <c r="D51" s="10" t="str">
        <f>IFERROR(VLOOKUP($B51,手順2!$A$12:$T$107,D$1,FALSE),"")&amp;IFERROR(VLOOKUP($B51,手順3!$A$12:$U$107,D$1,FALSE),"")</f>
        <v/>
      </c>
      <c r="E51" s="10" t="str">
        <f>IFERROR(VLOOKUP($B51,手順2!$A$12:$T$107,E$1,FALSE),"")&amp;IFERROR(VLOOKUP($B51,手順3!$A$12:$U$107,E$1,FALSE),"")</f>
        <v/>
      </c>
      <c r="F51" s="10" t="str">
        <f>IFERROR(VLOOKUP($B51,手順2!$A$12:$T$107,F$1,FALSE),"")&amp;IFERROR(VLOOKUP($B51,手順3!$A$12:$U$107,F$1,FALSE),"")</f>
        <v/>
      </c>
      <c r="G51" s="10" t="str">
        <f>IFERROR(VLOOKUP($B51,手順2!$A$12:$T$107,G$1,FALSE),"")&amp;IFERROR(VLOOKUP($B51,手順3!$A$12:$U$107,G$1,FALSE),"")</f>
        <v/>
      </c>
      <c r="H51" s="10" t="str">
        <f>IFERROR(VLOOKUP($B51,手順2!$A$12:$T$107,H$1,FALSE),"")&amp;IFERROR(VLOOKUP($B51,手順3!$A$12:$U$107,H$1,FALSE),"")</f>
        <v/>
      </c>
      <c r="I51" s="10" t="str">
        <f>IFERROR(VLOOKUP($B51,手順2!$A$12:$T$107,I$1,FALSE),"")&amp;IFERROR(VLOOKUP($B51,手順3!$A$12:$U$107,I$1,FALSE),"")</f>
        <v/>
      </c>
      <c r="J51" s="77" t="str">
        <f>IFERROR(VLOOKUP($B51,手順2!$A$12:$P$107,J$1,FALSE),"")&amp;IFERROR(VLOOKUP($B51,手順3!$A$12:$U$107,J$1,FALSE),"")</f>
        <v/>
      </c>
      <c r="K51" s="121" t="str">
        <f>IF(J51="","",IF(IFERROR(VLOOKUP($B51,手順2!$A$12:$P$107,K$1,FALSE),"")&amp;IFERROR(VLOOKUP($B51,手順3!$A$12:$U$107,K$1,FALSE),"")="",0,IFERROR(VLOOKUP($B51,手順2!$A$12:$P$107,K$1,FALSE),"")&amp;IFERROR(VLOOKUP($B51,手順3!$A$12:$U$107,K$1,FALSE),"")))</f>
        <v/>
      </c>
      <c r="L51" s="121" t="str">
        <f>IF(K51="","",IF(IFERROR(VLOOKUP($B51,手順2!$A$12:$P$107,L$1,FALSE),"")&amp;IFERROR(VLOOKUP($B51,手順3!$A$12:$U$107,L$1,FALSE),"")="",0,IFERROR(VLOOKUP($B51,手順2!$A$12:$P$107,L$1,FALSE),"")&amp;IFERROR(VLOOKUP($B51,手順3!$A$12:$U$107,L$1,FALSE),"")))</f>
        <v/>
      </c>
      <c r="M51" s="121" t="str">
        <f>IF(L51="","",IF(IFERROR(VLOOKUP($B51,手順2!$A$12:$P$107,M$1,FALSE),"")&amp;IFERROR(VLOOKUP($B51,手順3!$A$12:$U$107,M$1,FALSE),"")="",0,IFERROR(VLOOKUP($B51,手順2!$A$12:$P$107,M$1,FALSE),"")&amp;IFERROR(VLOOKUP($B51,手順3!$A$12:$U$107,M$1,FALSE),"")))</f>
        <v/>
      </c>
      <c r="N51" s="77" t="str">
        <f>IFERROR(VLOOKUP($B51,手順2!$A$12:$P$107,N$1,FALSE),"")&amp;IFERROR(VLOOKUP($B51,手順3!$A$12:$U$107,N$1,FALSE),"")</f>
        <v/>
      </c>
      <c r="O51" s="121" t="str">
        <f>IF(N51="","",IF(IFERROR(VLOOKUP($B51,手順2!$A$12:$P$107,O$1,FALSE),"")&amp;IFERROR(VLOOKUP($B51,手順3!$A$12:$U$107,O$1,FALSE),"")="",0,IFERROR(VLOOKUP($B51,手順2!$A$12:$P$107,O$1,FALSE),"")&amp;IFERROR(VLOOKUP($B51,手順3!$A$12:$U$107,O$1,FALSE),"")))</f>
        <v/>
      </c>
      <c r="P51" s="121" t="str">
        <f>IF(O51="","",IF(IFERROR(VLOOKUP($B51,手順2!$A$12:$P$107,P$1,FALSE),"")&amp;IFERROR(VLOOKUP($B51,手順3!$A$12:$U$107,P$1,FALSE),"")="",0,IFERROR(VLOOKUP($B51,手順2!$A$12:$P$107,P$1,FALSE),"")&amp;IFERROR(VLOOKUP($B51,手順3!$A$12:$U$107,P$1,FALSE),"")))</f>
        <v/>
      </c>
      <c r="Q51" s="121" t="str">
        <f>IF(P51="","",IF(IFERROR(VLOOKUP($B51,手順2!$A$12:$P$107,Q$1,FALSE),"")&amp;IFERROR(VLOOKUP($B51,手順3!$A$12:$U$107,Q$1,FALSE),"")="",0,IFERROR(VLOOKUP($B51,手順2!$A$12:$P$107,Q$1,FALSE),"")&amp;IFERROR(VLOOKUP($B51,手順3!$A$12:$U$107,Q$1,FALSE),"")))</f>
        <v/>
      </c>
      <c r="R51" s="77" t="str">
        <f>IFERROR(VLOOKUP($B51,手順2!$A$12:$Q$107,R$1,FALSE),"")&amp;IFERROR(VLOOKUP($B51,手順3!$A$12:$U$107,R$1,FALSE),"")</f>
        <v/>
      </c>
      <c r="S51" s="102"/>
      <c r="T51" s="102"/>
      <c r="U51" s="102"/>
      <c r="AA51" s="174" t="str">
        <f>IF($AK51="","",COUNTIF($AU$18:$AU51,AA$17))</f>
        <v/>
      </c>
      <c r="AB51" s="129" t="str">
        <f>IF($AK51="","",COUNTIF($AU$18:$AU51,AB$17))</f>
        <v/>
      </c>
      <c r="AC51" s="129" t="str">
        <f>IF($AK51="","",COUNTIF($AU$18:$AU51,AC$17))</f>
        <v/>
      </c>
      <c r="AD51" s="129" t="str">
        <f>IF($AK51="","",COUNTIF($AU$18:$AU51,AD$17))</f>
        <v/>
      </c>
      <c r="AE51" s="129" t="str">
        <f>IF($AK51="","",COUNTIF($AU$18:$AU51,AE$17))</f>
        <v/>
      </c>
      <c r="AF51" s="129" t="str">
        <f>IF($AK51="","",COUNTIF($AU$18:$AU51,AF$17))</f>
        <v/>
      </c>
      <c r="AG51" s="129" t="str">
        <f>IF($AK51="","",COUNTIF($AU$18:$AU51,AG$17))</f>
        <v/>
      </c>
      <c r="AH51" s="129" t="str">
        <f>IF($AK51="","",COUNTIF($AU$18:$AU51,AH$17))</f>
        <v/>
      </c>
      <c r="AI51" s="129" t="str">
        <f>IF($AK51="","",COUNTIF($AU$18:$AU51,AI$17))</f>
        <v/>
      </c>
      <c r="AJ51" s="175" t="str">
        <f>IF($AK51="","",COUNTIF($AU$18:$AU51,AJ$17))</f>
        <v/>
      </c>
      <c r="AK51" s="95" t="str">
        <f t="shared" si="13"/>
        <v/>
      </c>
      <c r="AL51" s="96" t="str">
        <f t="shared" si="9"/>
        <v/>
      </c>
      <c r="AM51" s="38" t="str">
        <f t="shared" si="14"/>
        <v/>
      </c>
      <c r="AN51" s="96" t="str">
        <f t="shared" si="15"/>
        <v/>
      </c>
      <c r="AO51" s="96" t="str">
        <f t="shared" si="16"/>
        <v/>
      </c>
      <c r="AP51" s="96" t="str">
        <f t="shared" si="17"/>
        <v/>
      </c>
      <c r="AQ51" s="96" t="str">
        <f t="shared" si="18"/>
        <v/>
      </c>
      <c r="AR51" s="96" t="str">
        <f t="shared" si="19"/>
        <v/>
      </c>
      <c r="AS51" s="96" t="str">
        <f t="shared" si="10"/>
        <v/>
      </c>
      <c r="AT51" s="96" t="str">
        <f t="shared" si="11"/>
        <v/>
      </c>
      <c r="AU51" s="97" t="str">
        <f t="shared" si="12"/>
        <v/>
      </c>
      <c r="AW51">
        <f>種目情報!A34</f>
        <v>0</v>
      </c>
      <c r="AX51">
        <f>種目情報!B34</f>
        <v>0</v>
      </c>
      <c r="AY51">
        <f>種目情報!C34</f>
        <v>0</v>
      </c>
    </row>
    <row r="52" spans="1:51">
      <c r="A52">
        <v>35</v>
      </c>
      <c r="B52" t="str">
        <f>IFERROR(IF(B51=手順3!$A$11,"",IF(B51&lt;=100,IF(手順2!A46=手順５!A52,手順５!A52,手順3!$A$12),B51+1)),"")</f>
        <v/>
      </c>
      <c r="C52" s="10" t="str">
        <f>IFERROR(VLOOKUP($B52,手順2!$A$12:$T$107,C$1,FALSE),"")&amp;IFERROR(VLOOKUP($B52,手順3!$A$12:$U$107,C$1,FALSE),"")</f>
        <v/>
      </c>
      <c r="D52" s="10" t="str">
        <f>IFERROR(VLOOKUP($B52,手順2!$A$12:$T$107,D$1,FALSE),"")&amp;IFERROR(VLOOKUP($B52,手順3!$A$12:$U$107,D$1,FALSE),"")</f>
        <v/>
      </c>
      <c r="E52" s="10" t="str">
        <f>IFERROR(VLOOKUP($B52,手順2!$A$12:$T$107,E$1,FALSE),"")&amp;IFERROR(VLOOKUP($B52,手順3!$A$12:$U$107,E$1,FALSE),"")</f>
        <v/>
      </c>
      <c r="F52" s="10" t="str">
        <f>IFERROR(VLOOKUP($B52,手順2!$A$12:$T$107,F$1,FALSE),"")&amp;IFERROR(VLOOKUP($B52,手順3!$A$12:$U$107,F$1,FALSE),"")</f>
        <v/>
      </c>
      <c r="G52" s="10" t="str">
        <f>IFERROR(VLOOKUP($B52,手順2!$A$12:$T$107,G$1,FALSE),"")&amp;IFERROR(VLOOKUP($B52,手順3!$A$12:$U$107,G$1,FALSE),"")</f>
        <v/>
      </c>
      <c r="H52" s="10" t="str">
        <f>IFERROR(VLOOKUP($B52,手順2!$A$12:$T$107,H$1,FALSE),"")&amp;IFERROR(VLOOKUP($B52,手順3!$A$12:$U$107,H$1,FALSE),"")</f>
        <v/>
      </c>
      <c r="I52" s="10" t="str">
        <f>IFERROR(VLOOKUP($B52,手順2!$A$12:$T$107,I$1,FALSE),"")&amp;IFERROR(VLOOKUP($B52,手順3!$A$12:$U$107,I$1,FALSE),"")</f>
        <v/>
      </c>
      <c r="J52" s="77" t="str">
        <f>IFERROR(VLOOKUP($B52,手順2!$A$12:$P$107,J$1,FALSE),"")&amp;IFERROR(VLOOKUP($B52,手順3!$A$12:$U$107,J$1,FALSE),"")</f>
        <v/>
      </c>
      <c r="K52" s="121" t="str">
        <f>IF(J52="","",IF(IFERROR(VLOOKUP($B52,手順2!$A$12:$P$107,K$1,FALSE),"")&amp;IFERROR(VLOOKUP($B52,手順3!$A$12:$U$107,K$1,FALSE),"")="",0,IFERROR(VLOOKUP($B52,手順2!$A$12:$P$107,K$1,FALSE),"")&amp;IFERROR(VLOOKUP($B52,手順3!$A$12:$U$107,K$1,FALSE),"")))</f>
        <v/>
      </c>
      <c r="L52" s="121" t="str">
        <f>IF(K52="","",IF(IFERROR(VLOOKUP($B52,手順2!$A$12:$P$107,L$1,FALSE),"")&amp;IFERROR(VLOOKUP($B52,手順3!$A$12:$U$107,L$1,FALSE),"")="",0,IFERROR(VLOOKUP($B52,手順2!$A$12:$P$107,L$1,FALSE),"")&amp;IFERROR(VLOOKUP($B52,手順3!$A$12:$U$107,L$1,FALSE),"")))</f>
        <v/>
      </c>
      <c r="M52" s="121" t="str">
        <f>IF(L52="","",IF(IFERROR(VLOOKUP($B52,手順2!$A$12:$P$107,M$1,FALSE),"")&amp;IFERROR(VLOOKUP($B52,手順3!$A$12:$U$107,M$1,FALSE),"")="",0,IFERROR(VLOOKUP($B52,手順2!$A$12:$P$107,M$1,FALSE),"")&amp;IFERROR(VLOOKUP($B52,手順3!$A$12:$U$107,M$1,FALSE),"")))</f>
        <v/>
      </c>
      <c r="N52" s="77" t="str">
        <f>IFERROR(VLOOKUP($B52,手順2!$A$12:$P$107,N$1,FALSE),"")&amp;IFERROR(VLOOKUP($B52,手順3!$A$12:$U$107,N$1,FALSE),"")</f>
        <v/>
      </c>
      <c r="O52" s="121" t="str">
        <f>IF(N52="","",IF(IFERROR(VLOOKUP($B52,手順2!$A$12:$P$107,O$1,FALSE),"")&amp;IFERROR(VLOOKUP($B52,手順3!$A$12:$U$107,O$1,FALSE),"")="",0,IFERROR(VLOOKUP($B52,手順2!$A$12:$P$107,O$1,FALSE),"")&amp;IFERROR(VLOOKUP($B52,手順3!$A$12:$U$107,O$1,FALSE),"")))</f>
        <v/>
      </c>
      <c r="P52" s="121" t="str">
        <f>IF(O52="","",IF(IFERROR(VLOOKUP($B52,手順2!$A$12:$P$107,P$1,FALSE),"")&amp;IFERROR(VLOOKUP($B52,手順3!$A$12:$U$107,P$1,FALSE),"")="",0,IFERROR(VLOOKUP($B52,手順2!$A$12:$P$107,P$1,FALSE),"")&amp;IFERROR(VLOOKUP($B52,手順3!$A$12:$U$107,P$1,FALSE),"")))</f>
        <v/>
      </c>
      <c r="Q52" s="121" t="str">
        <f>IF(P52="","",IF(IFERROR(VLOOKUP($B52,手順2!$A$12:$P$107,Q$1,FALSE),"")&amp;IFERROR(VLOOKUP($B52,手順3!$A$12:$U$107,Q$1,FALSE),"")="",0,IFERROR(VLOOKUP($B52,手順2!$A$12:$P$107,Q$1,FALSE),"")&amp;IFERROR(VLOOKUP($B52,手順3!$A$12:$U$107,Q$1,FALSE),"")))</f>
        <v/>
      </c>
      <c r="R52" s="77" t="str">
        <f>IFERROR(VLOOKUP($B52,手順2!$A$12:$Q$107,R$1,FALSE),"")&amp;IFERROR(VLOOKUP($B52,手順3!$A$12:$U$107,R$1,FALSE),"")</f>
        <v/>
      </c>
      <c r="S52" s="102"/>
      <c r="T52" s="102"/>
      <c r="U52" s="102"/>
      <c r="AA52" s="174" t="str">
        <f>IF($AK52="","",COUNTIF($AU$18:$AU52,AA$17))</f>
        <v/>
      </c>
      <c r="AB52" s="129" t="str">
        <f>IF($AK52="","",COUNTIF($AU$18:$AU52,AB$17))</f>
        <v/>
      </c>
      <c r="AC52" s="129" t="str">
        <f>IF($AK52="","",COUNTIF($AU$18:$AU52,AC$17))</f>
        <v/>
      </c>
      <c r="AD52" s="129" t="str">
        <f>IF($AK52="","",COUNTIF($AU$18:$AU52,AD$17))</f>
        <v/>
      </c>
      <c r="AE52" s="129" t="str">
        <f>IF($AK52="","",COUNTIF($AU$18:$AU52,AE$17))</f>
        <v/>
      </c>
      <c r="AF52" s="129" t="str">
        <f>IF($AK52="","",COUNTIF($AU$18:$AU52,AF$17))</f>
        <v/>
      </c>
      <c r="AG52" s="129" t="str">
        <f>IF($AK52="","",COUNTIF($AU$18:$AU52,AG$17))</f>
        <v/>
      </c>
      <c r="AH52" s="129" t="str">
        <f>IF($AK52="","",COUNTIF($AU$18:$AU52,AH$17))</f>
        <v/>
      </c>
      <c r="AI52" s="129" t="str">
        <f>IF($AK52="","",COUNTIF($AU$18:$AU52,AI$17))</f>
        <v/>
      </c>
      <c r="AJ52" s="175" t="str">
        <f>IF($AK52="","",COUNTIF($AU$18:$AU52,AJ$17))</f>
        <v/>
      </c>
      <c r="AK52" s="95" t="str">
        <f t="shared" si="13"/>
        <v/>
      </c>
      <c r="AL52" s="96" t="str">
        <f t="shared" si="9"/>
        <v/>
      </c>
      <c r="AM52" s="38" t="str">
        <f t="shared" si="14"/>
        <v/>
      </c>
      <c r="AN52" s="96" t="str">
        <f t="shared" si="15"/>
        <v/>
      </c>
      <c r="AO52" s="96" t="str">
        <f t="shared" si="16"/>
        <v/>
      </c>
      <c r="AP52" s="96" t="str">
        <f t="shared" si="17"/>
        <v/>
      </c>
      <c r="AQ52" s="96" t="str">
        <f t="shared" si="18"/>
        <v/>
      </c>
      <c r="AR52" s="96" t="str">
        <f t="shared" si="19"/>
        <v/>
      </c>
      <c r="AS52" s="96" t="str">
        <f t="shared" si="10"/>
        <v/>
      </c>
      <c r="AT52" s="96" t="str">
        <f t="shared" si="11"/>
        <v/>
      </c>
      <c r="AU52" s="97" t="str">
        <f t="shared" si="12"/>
        <v/>
      </c>
      <c r="AW52">
        <f>種目情報!A35</f>
        <v>0</v>
      </c>
      <c r="AX52">
        <f>種目情報!B35</f>
        <v>0</v>
      </c>
      <c r="AY52">
        <f>種目情報!C35</f>
        <v>0</v>
      </c>
    </row>
    <row r="53" spans="1:51">
      <c r="A53">
        <v>36</v>
      </c>
      <c r="B53" t="str">
        <f>IFERROR(IF(B52=手順3!$A$11,"",IF(B52&lt;=100,IF(手順2!A47=手順５!A53,手順５!A53,手順3!$A$12),B52+1)),"")</f>
        <v/>
      </c>
      <c r="C53" s="10" t="str">
        <f>IFERROR(VLOOKUP($B53,手順2!$A$12:$T$107,C$1,FALSE),"")&amp;IFERROR(VLOOKUP($B53,手順3!$A$12:$U$107,C$1,FALSE),"")</f>
        <v/>
      </c>
      <c r="D53" s="10" t="str">
        <f>IFERROR(VLOOKUP($B53,手順2!$A$12:$T$107,D$1,FALSE),"")&amp;IFERROR(VLOOKUP($B53,手順3!$A$12:$U$107,D$1,FALSE),"")</f>
        <v/>
      </c>
      <c r="E53" s="10" t="str">
        <f>IFERROR(VLOOKUP($B53,手順2!$A$12:$T$107,E$1,FALSE),"")&amp;IFERROR(VLOOKUP($B53,手順3!$A$12:$U$107,E$1,FALSE),"")</f>
        <v/>
      </c>
      <c r="F53" s="10" t="str">
        <f>IFERROR(VLOOKUP($B53,手順2!$A$12:$T$107,F$1,FALSE),"")&amp;IFERROR(VLOOKUP($B53,手順3!$A$12:$U$107,F$1,FALSE),"")</f>
        <v/>
      </c>
      <c r="G53" s="10" t="str">
        <f>IFERROR(VLOOKUP($B53,手順2!$A$12:$T$107,G$1,FALSE),"")&amp;IFERROR(VLOOKUP($B53,手順3!$A$12:$U$107,G$1,FALSE),"")</f>
        <v/>
      </c>
      <c r="H53" s="10" t="str">
        <f>IFERROR(VLOOKUP($B53,手順2!$A$12:$T$107,H$1,FALSE),"")&amp;IFERROR(VLOOKUP($B53,手順3!$A$12:$U$107,H$1,FALSE),"")</f>
        <v/>
      </c>
      <c r="I53" s="10" t="str">
        <f>IFERROR(VLOOKUP($B53,手順2!$A$12:$T$107,I$1,FALSE),"")&amp;IFERROR(VLOOKUP($B53,手順3!$A$12:$U$107,I$1,FALSE),"")</f>
        <v/>
      </c>
      <c r="J53" s="77" t="str">
        <f>IFERROR(VLOOKUP($B53,手順2!$A$12:$P$107,J$1,FALSE),"")&amp;IFERROR(VLOOKUP($B53,手順3!$A$12:$U$107,J$1,FALSE),"")</f>
        <v/>
      </c>
      <c r="K53" s="121" t="str">
        <f>IF(J53="","",IF(IFERROR(VLOOKUP($B53,手順2!$A$12:$P$107,K$1,FALSE),"")&amp;IFERROR(VLOOKUP($B53,手順3!$A$12:$U$107,K$1,FALSE),"")="",0,IFERROR(VLOOKUP($B53,手順2!$A$12:$P$107,K$1,FALSE),"")&amp;IFERROR(VLOOKUP($B53,手順3!$A$12:$U$107,K$1,FALSE),"")))</f>
        <v/>
      </c>
      <c r="L53" s="121" t="str">
        <f>IF(K53="","",IF(IFERROR(VLOOKUP($B53,手順2!$A$12:$P$107,L$1,FALSE),"")&amp;IFERROR(VLOOKUP($B53,手順3!$A$12:$U$107,L$1,FALSE),"")="",0,IFERROR(VLOOKUP($B53,手順2!$A$12:$P$107,L$1,FALSE),"")&amp;IFERROR(VLOOKUP($B53,手順3!$A$12:$U$107,L$1,FALSE),"")))</f>
        <v/>
      </c>
      <c r="M53" s="121" t="str">
        <f>IF(L53="","",IF(IFERROR(VLOOKUP($B53,手順2!$A$12:$P$107,M$1,FALSE),"")&amp;IFERROR(VLOOKUP($B53,手順3!$A$12:$U$107,M$1,FALSE),"")="",0,IFERROR(VLOOKUP($B53,手順2!$A$12:$P$107,M$1,FALSE),"")&amp;IFERROR(VLOOKUP($B53,手順3!$A$12:$U$107,M$1,FALSE),"")))</f>
        <v/>
      </c>
      <c r="N53" s="77" t="str">
        <f>IFERROR(VLOOKUP($B53,手順2!$A$12:$P$107,N$1,FALSE),"")&amp;IFERROR(VLOOKUP($B53,手順3!$A$12:$U$107,N$1,FALSE),"")</f>
        <v/>
      </c>
      <c r="O53" s="121" t="str">
        <f>IF(N53="","",IF(IFERROR(VLOOKUP($B53,手順2!$A$12:$P$107,O$1,FALSE),"")&amp;IFERROR(VLOOKUP($B53,手順3!$A$12:$U$107,O$1,FALSE),"")="",0,IFERROR(VLOOKUP($B53,手順2!$A$12:$P$107,O$1,FALSE),"")&amp;IFERROR(VLOOKUP($B53,手順3!$A$12:$U$107,O$1,FALSE),"")))</f>
        <v/>
      </c>
      <c r="P53" s="121" t="str">
        <f>IF(O53="","",IF(IFERROR(VLOOKUP($B53,手順2!$A$12:$P$107,P$1,FALSE),"")&amp;IFERROR(VLOOKUP($B53,手順3!$A$12:$U$107,P$1,FALSE),"")="",0,IFERROR(VLOOKUP($B53,手順2!$A$12:$P$107,P$1,FALSE),"")&amp;IFERROR(VLOOKUP($B53,手順3!$A$12:$U$107,P$1,FALSE),"")))</f>
        <v/>
      </c>
      <c r="Q53" s="121" t="str">
        <f>IF(P53="","",IF(IFERROR(VLOOKUP($B53,手順2!$A$12:$P$107,Q$1,FALSE),"")&amp;IFERROR(VLOOKUP($B53,手順3!$A$12:$U$107,Q$1,FALSE),"")="",0,IFERROR(VLOOKUP($B53,手順2!$A$12:$P$107,Q$1,FALSE),"")&amp;IFERROR(VLOOKUP($B53,手順3!$A$12:$U$107,Q$1,FALSE),"")))</f>
        <v/>
      </c>
      <c r="R53" s="77" t="str">
        <f>IFERROR(VLOOKUP($B53,手順2!$A$12:$Q$107,R$1,FALSE),"")&amp;IFERROR(VLOOKUP($B53,手順3!$A$12:$U$107,R$1,FALSE),"")</f>
        <v/>
      </c>
      <c r="S53" s="102"/>
      <c r="T53" s="102"/>
      <c r="U53" s="102"/>
      <c r="AA53" s="174" t="str">
        <f>IF($AK53="","",COUNTIF($AU$18:$AU53,AA$17))</f>
        <v/>
      </c>
      <c r="AB53" s="129" t="str">
        <f>IF($AK53="","",COUNTIF($AU$18:$AU53,AB$17))</f>
        <v/>
      </c>
      <c r="AC53" s="129" t="str">
        <f>IF($AK53="","",COUNTIF($AU$18:$AU53,AC$17))</f>
        <v/>
      </c>
      <c r="AD53" s="129" t="str">
        <f>IF($AK53="","",COUNTIF($AU$18:$AU53,AD$17))</f>
        <v/>
      </c>
      <c r="AE53" s="129" t="str">
        <f>IF($AK53="","",COUNTIF($AU$18:$AU53,AE$17))</f>
        <v/>
      </c>
      <c r="AF53" s="129" t="str">
        <f>IF($AK53="","",COUNTIF($AU$18:$AU53,AF$17))</f>
        <v/>
      </c>
      <c r="AG53" s="129" t="str">
        <f>IF($AK53="","",COUNTIF($AU$18:$AU53,AG$17))</f>
        <v/>
      </c>
      <c r="AH53" s="129" t="str">
        <f>IF($AK53="","",COUNTIF($AU$18:$AU53,AH$17))</f>
        <v/>
      </c>
      <c r="AI53" s="129" t="str">
        <f>IF($AK53="","",COUNTIF($AU$18:$AU53,AI$17))</f>
        <v/>
      </c>
      <c r="AJ53" s="175" t="str">
        <f>IF($AK53="","",COUNTIF($AU$18:$AU53,AJ$17))</f>
        <v/>
      </c>
      <c r="AK53" s="95" t="str">
        <f t="shared" si="13"/>
        <v/>
      </c>
      <c r="AL53" s="96" t="str">
        <f t="shared" si="9"/>
        <v/>
      </c>
      <c r="AM53" s="38" t="str">
        <f t="shared" si="14"/>
        <v/>
      </c>
      <c r="AN53" s="96" t="str">
        <f t="shared" si="15"/>
        <v/>
      </c>
      <c r="AO53" s="96" t="str">
        <f t="shared" si="16"/>
        <v/>
      </c>
      <c r="AP53" s="96" t="str">
        <f t="shared" si="17"/>
        <v/>
      </c>
      <c r="AQ53" s="96" t="str">
        <f t="shared" si="18"/>
        <v/>
      </c>
      <c r="AR53" s="96" t="str">
        <f t="shared" si="19"/>
        <v/>
      </c>
      <c r="AS53" s="96" t="str">
        <f t="shared" si="10"/>
        <v/>
      </c>
      <c r="AT53" s="96" t="str">
        <f t="shared" si="11"/>
        <v/>
      </c>
      <c r="AU53" s="97" t="str">
        <f t="shared" si="12"/>
        <v/>
      </c>
      <c r="AW53">
        <f>種目情報!A36</f>
        <v>0</v>
      </c>
      <c r="AX53">
        <f>種目情報!B36</f>
        <v>0</v>
      </c>
      <c r="AY53">
        <f>種目情報!C36</f>
        <v>0</v>
      </c>
    </row>
    <row r="54" spans="1:51">
      <c r="A54">
        <v>37</v>
      </c>
      <c r="B54" t="str">
        <f>IFERROR(IF(B53=手順3!$A$11,"",IF(B53&lt;=100,IF(手順2!A48=手順５!A54,手順５!A54,手順3!$A$12),B53+1)),"")</f>
        <v/>
      </c>
      <c r="C54" s="10" t="str">
        <f>IFERROR(VLOOKUP($B54,手順2!$A$12:$T$107,C$1,FALSE),"")&amp;IFERROR(VLOOKUP($B54,手順3!$A$12:$U$107,C$1,FALSE),"")</f>
        <v/>
      </c>
      <c r="D54" s="10" t="str">
        <f>IFERROR(VLOOKUP($B54,手順2!$A$12:$T$107,D$1,FALSE),"")&amp;IFERROR(VLOOKUP($B54,手順3!$A$12:$U$107,D$1,FALSE),"")</f>
        <v/>
      </c>
      <c r="E54" s="10" t="str">
        <f>IFERROR(VLOOKUP($B54,手順2!$A$12:$T$107,E$1,FALSE),"")&amp;IFERROR(VLOOKUP($B54,手順3!$A$12:$U$107,E$1,FALSE),"")</f>
        <v/>
      </c>
      <c r="F54" s="10" t="str">
        <f>IFERROR(VLOOKUP($B54,手順2!$A$12:$T$107,F$1,FALSE),"")&amp;IFERROR(VLOOKUP($B54,手順3!$A$12:$U$107,F$1,FALSE),"")</f>
        <v/>
      </c>
      <c r="G54" s="10" t="str">
        <f>IFERROR(VLOOKUP($B54,手順2!$A$12:$T$107,G$1,FALSE),"")&amp;IFERROR(VLOOKUP($B54,手順3!$A$12:$U$107,G$1,FALSE),"")</f>
        <v/>
      </c>
      <c r="H54" s="10" t="str">
        <f>IFERROR(VLOOKUP($B54,手順2!$A$12:$T$107,H$1,FALSE),"")&amp;IFERROR(VLOOKUP($B54,手順3!$A$12:$U$107,H$1,FALSE),"")</f>
        <v/>
      </c>
      <c r="I54" s="10" t="str">
        <f>IFERROR(VLOOKUP($B54,手順2!$A$12:$T$107,I$1,FALSE),"")&amp;IFERROR(VLOOKUP($B54,手順3!$A$12:$U$107,I$1,FALSE),"")</f>
        <v/>
      </c>
      <c r="J54" s="77" t="str">
        <f>IFERROR(VLOOKUP($B54,手順2!$A$12:$P$107,J$1,FALSE),"")&amp;IFERROR(VLOOKUP($B54,手順3!$A$12:$U$107,J$1,FALSE),"")</f>
        <v/>
      </c>
      <c r="K54" s="121" t="str">
        <f>IF(J54="","",IF(IFERROR(VLOOKUP($B54,手順2!$A$12:$P$107,K$1,FALSE),"")&amp;IFERROR(VLOOKUP($B54,手順3!$A$12:$U$107,K$1,FALSE),"")="",0,IFERROR(VLOOKUP($B54,手順2!$A$12:$P$107,K$1,FALSE),"")&amp;IFERROR(VLOOKUP($B54,手順3!$A$12:$U$107,K$1,FALSE),"")))</f>
        <v/>
      </c>
      <c r="L54" s="121" t="str">
        <f>IF(K54="","",IF(IFERROR(VLOOKUP($B54,手順2!$A$12:$P$107,L$1,FALSE),"")&amp;IFERROR(VLOOKUP($B54,手順3!$A$12:$U$107,L$1,FALSE),"")="",0,IFERROR(VLOOKUP($B54,手順2!$A$12:$P$107,L$1,FALSE),"")&amp;IFERROR(VLOOKUP($B54,手順3!$A$12:$U$107,L$1,FALSE),"")))</f>
        <v/>
      </c>
      <c r="M54" s="121" t="str">
        <f>IF(L54="","",IF(IFERROR(VLOOKUP($B54,手順2!$A$12:$P$107,M$1,FALSE),"")&amp;IFERROR(VLOOKUP($B54,手順3!$A$12:$U$107,M$1,FALSE),"")="",0,IFERROR(VLOOKUP($B54,手順2!$A$12:$P$107,M$1,FALSE),"")&amp;IFERROR(VLOOKUP($B54,手順3!$A$12:$U$107,M$1,FALSE),"")))</f>
        <v/>
      </c>
      <c r="N54" s="77" t="str">
        <f>IFERROR(VLOOKUP($B54,手順2!$A$12:$P$107,N$1,FALSE),"")&amp;IFERROR(VLOOKUP($B54,手順3!$A$12:$U$107,N$1,FALSE),"")</f>
        <v/>
      </c>
      <c r="O54" s="121" t="str">
        <f>IF(N54="","",IF(IFERROR(VLOOKUP($B54,手順2!$A$12:$P$107,O$1,FALSE),"")&amp;IFERROR(VLOOKUP($B54,手順3!$A$12:$U$107,O$1,FALSE),"")="",0,IFERROR(VLOOKUP($B54,手順2!$A$12:$P$107,O$1,FALSE),"")&amp;IFERROR(VLOOKUP($B54,手順3!$A$12:$U$107,O$1,FALSE),"")))</f>
        <v/>
      </c>
      <c r="P54" s="121" t="str">
        <f>IF(O54="","",IF(IFERROR(VLOOKUP($B54,手順2!$A$12:$P$107,P$1,FALSE),"")&amp;IFERROR(VLOOKUP($B54,手順3!$A$12:$U$107,P$1,FALSE),"")="",0,IFERROR(VLOOKUP($B54,手順2!$A$12:$P$107,P$1,FALSE),"")&amp;IFERROR(VLOOKUP($B54,手順3!$A$12:$U$107,P$1,FALSE),"")))</f>
        <v/>
      </c>
      <c r="Q54" s="121" t="str">
        <f>IF(P54="","",IF(IFERROR(VLOOKUP($B54,手順2!$A$12:$P$107,Q$1,FALSE),"")&amp;IFERROR(VLOOKUP($B54,手順3!$A$12:$U$107,Q$1,FALSE),"")="",0,IFERROR(VLOOKUP($B54,手順2!$A$12:$P$107,Q$1,FALSE),"")&amp;IFERROR(VLOOKUP($B54,手順3!$A$12:$U$107,Q$1,FALSE),"")))</f>
        <v/>
      </c>
      <c r="R54" s="77" t="str">
        <f>IFERROR(VLOOKUP($B54,手順2!$A$12:$Q$107,R$1,FALSE),"")&amp;IFERROR(VLOOKUP($B54,手順3!$A$12:$U$107,R$1,FALSE),"")</f>
        <v/>
      </c>
      <c r="S54" s="102"/>
      <c r="T54" s="102"/>
      <c r="U54" s="102"/>
      <c r="AA54" s="174" t="str">
        <f>IF($AK54="","",COUNTIF($AU$18:$AU54,AA$17))</f>
        <v/>
      </c>
      <c r="AB54" s="129" t="str">
        <f>IF($AK54="","",COUNTIF($AU$18:$AU54,AB$17))</f>
        <v/>
      </c>
      <c r="AC54" s="129" t="str">
        <f>IF($AK54="","",COUNTIF($AU$18:$AU54,AC$17))</f>
        <v/>
      </c>
      <c r="AD54" s="129" t="str">
        <f>IF($AK54="","",COUNTIF($AU$18:$AU54,AD$17))</f>
        <v/>
      </c>
      <c r="AE54" s="129" t="str">
        <f>IF($AK54="","",COUNTIF($AU$18:$AU54,AE$17))</f>
        <v/>
      </c>
      <c r="AF54" s="129" t="str">
        <f>IF($AK54="","",COUNTIF($AU$18:$AU54,AF$17))</f>
        <v/>
      </c>
      <c r="AG54" s="129" t="str">
        <f>IF($AK54="","",COUNTIF($AU$18:$AU54,AG$17))</f>
        <v/>
      </c>
      <c r="AH54" s="129" t="str">
        <f>IF($AK54="","",COUNTIF($AU$18:$AU54,AH$17))</f>
        <v/>
      </c>
      <c r="AI54" s="129" t="str">
        <f>IF($AK54="","",COUNTIF($AU$18:$AU54,AI$17))</f>
        <v/>
      </c>
      <c r="AJ54" s="175" t="str">
        <f>IF($AK54="","",COUNTIF($AU$18:$AU54,AJ$17))</f>
        <v/>
      </c>
      <c r="AK54" s="95" t="str">
        <f t="shared" si="13"/>
        <v/>
      </c>
      <c r="AL54" s="96" t="str">
        <f t="shared" si="9"/>
        <v/>
      </c>
      <c r="AM54" s="38" t="str">
        <f t="shared" si="14"/>
        <v/>
      </c>
      <c r="AN54" s="96" t="str">
        <f t="shared" si="15"/>
        <v/>
      </c>
      <c r="AO54" s="96" t="str">
        <f t="shared" si="16"/>
        <v/>
      </c>
      <c r="AP54" s="96" t="str">
        <f t="shared" si="17"/>
        <v/>
      </c>
      <c r="AQ54" s="96" t="str">
        <f t="shared" si="18"/>
        <v/>
      </c>
      <c r="AR54" s="96" t="str">
        <f t="shared" si="19"/>
        <v/>
      </c>
      <c r="AS54" s="96" t="str">
        <f t="shared" si="10"/>
        <v/>
      </c>
      <c r="AT54" s="96" t="str">
        <f t="shared" si="11"/>
        <v/>
      </c>
      <c r="AU54" s="97" t="str">
        <f t="shared" si="12"/>
        <v/>
      </c>
      <c r="AW54">
        <f>種目情報!A37</f>
        <v>0</v>
      </c>
      <c r="AX54">
        <f>種目情報!B37</f>
        <v>0</v>
      </c>
      <c r="AY54">
        <f>種目情報!C37</f>
        <v>0</v>
      </c>
    </row>
    <row r="55" spans="1:51">
      <c r="A55">
        <v>38</v>
      </c>
      <c r="B55" t="str">
        <f>IFERROR(IF(B54=手順3!$A$11,"",IF(B54&lt;=100,IF(手順2!A49=手順５!A55,手順５!A55,手順3!$A$12),B54+1)),"")</f>
        <v/>
      </c>
      <c r="C55" s="10" t="str">
        <f>IFERROR(VLOOKUP($B55,手順2!$A$12:$T$107,C$1,FALSE),"")&amp;IFERROR(VLOOKUP($B55,手順3!$A$12:$U$107,C$1,FALSE),"")</f>
        <v/>
      </c>
      <c r="D55" s="10" t="str">
        <f>IFERROR(VLOOKUP($B55,手順2!$A$12:$T$107,D$1,FALSE),"")&amp;IFERROR(VLOOKUP($B55,手順3!$A$12:$U$107,D$1,FALSE),"")</f>
        <v/>
      </c>
      <c r="E55" s="10" t="str">
        <f>IFERROR(VLOOKUP($B55,手順2!$A$12:$T$107,E$1,FALSE),"")&amp;IFERROR(VLOOKUP($B55,手順3!$A$12:$U$107,E$1,FALSE),"")</f>
        <v/>
      </c>
      <c r="F55" s="10" t="str">
        <f>IFERROR(VLOOKUP($B55,手順2!$A$12:$T$107,F$1,FALSE),"")&amp;IFERROR(VLOOKUP($B55,手順3!$A$12:$U$107,F$1,FALSE),"")</f>
        <v/>
      </c>
      <c r="G55" s="10" t="str">
        <f>IFERROR(VLOOKUP($B55,手順2!$A$12:$T$107,G$1,FALSE),"")&amp;IFERROR(VLOOKUP($B55,手順3!$A$12:$U$107,G$1,FALSE),"")</f>
        <v/>
      </c>
      <c r="H55" s="10" t="str">
        <f>IFERROR(VLOOKUP($B55,手順2!$A$12:$T$107,H$1,FALSE),"")&amp;IFERROR(VLOOKUP($B55,手順3!$A$12:$U$107,H$1,FALSE),"")</f>
        <v/>
      </c>
      <c r="I55" s="10" t="str">
        <f>IFERROR(VLOOKUP($B55,手順2!$A$12:$T$107,I$1,FALSE),"")&amp;IFERROR(VLOOKUP($B55,手順3!$A$12:$U$107,I$1,FALSE),"")</f>
        <v/>
      </c>
      <c r="J55" s="77" t="str">
        <f>IFERROR(VLOOKUP($B55,手順2!$A$12:$P$107,J$1,FALSE),"")&amp;IFERROR(VLOOKUP($B55,手順3!$A$12:$U$107,J$1,FALSE),"")</f>
        <v/>
      </c>
      <c r="K55" s="121" t="str">
        <f>IF(J55="","",IF(IFERROR(VLOOKUP($B55,手順2!$A$12:$P$107,K$1,FALSE),"")&amp;IFERROR(VLOOKUP($B55,手順3!$A$12:$U$107,K$1,FALSE),"")="",0,IFERROR(VLOOKUP($B55,手順2!$A$12:$P$107,K$1,FALSE),"")&amp;IFERROR(VLOOKUP($B55,手順3!$A$12:$U$107,K$1,FALSE),"")))</f>
        <v/>
      </c>
      <c r="L55" s="121" t="str">
        <f>IF(K55="","",IF(IFERROR(VLOOKUP($B55,手順2!$A$12:$P$107,L$1,FALSE),"")&amp;IFERROR(VLOOKUP($B55,手順3!$A$12:$U$107,L$1,FALSE),"")="",0,IFERROR(VLOOKUP($B55,手順2!$A$12:$P$107,L$1,FALSE),"")&amp;IFERROR(VLOOKUP($B55,手順3!$A$12:$U$107,L$1,FALSE),"")))</f>
        <v/>
      </c>
      <c r="M55" s="121" t="str">
        <f>IF(L55="","",IF(IFERROR(VLOOKUP($B55,手順2!$A$12:$P$107,M$1,FALSE),"")&amp;IFERROR(VLOOKUP($B55,手順3!$A$12:$U$107,M$1,FALSE),"")="",0,IFERROR(VLOOKUP($B55,手順2!$A$12:$P$107,M$1,FALSE),"")&amp;IFERROR(VLOOKUP($B55,手順3!$A$12:$U$107,M$1,FALSE),"")))</f>
        <v/>
      </c>
      <c r="N55" s="77" t="str">
        <f>IFERROR(VLOOKUP($B55,手順2!$A$12:$P$107,N$1,FALSE),"")&amp;IFERROR(VLOOKUP($B55,手順3!$A$12:$U$107,N$1,FALSE),"")</f>
        <v/>
      </c>
      <c r="O55" s="121" t="str">
        <f>IF(N55="","",IF(IFERROR(VLOOKUP($B55,手順2!$A$12:$P$107,O$1,FALSE),"")&amp;IFERROR(VLOOKUP($B55,手順3!$A$12:$U$107,O$1,FALSE),"")="",0,IFERROR(VLOOKUP($B55,手順2!$A$12:$P$107,O$1,FALSE),"")&amp;IFERROR(VLOOKUP($B55,手順3!$A$12:$U$107,O$1,FALSE),"")))</f>
        <v/>
      </c>
      <c r="P55" s="121" t="str">
        <f>IF(O55="","",IF(IFERROR(VLOOKUP($B55,手順2!$A$12:$P$107,P$1,FALSE),"")&amp;IFERROR(VLOOKUP($B55,手順3!$A$12:$U$107,P$1,FALSE),"")="",0,IFERROR(VLOOKUP($B55,手順2!$A$12:$P$107,P$1,FALSE),"")&amp;IFERROR(VLOOKUP($B55,手順3!$A$12:$U$107,P$1,FALSE),"")))</f>
        <v/>
      </c>
      <c r="Q55" s="121" t="str">
        <f>IF(P55="","",IF(IFERROR(VLOOKUP($B55,手順2!$A$12:$P$107,Q$1,FALSE),"")&amp;IFERROR(VLOOKUP($B55,手順3!$A$12:$U$107,Q$1,FALSE),"")="",0,IFERROR(VLOOKUP($B55,手順2!$A$12:$P$107,Q$1,FALSE),"")&amp;IFERROR(VLOOKUP($B55,手順3!$A$12:$U$107,Q$1,FALSE),"")))</f>
        <v/>
      </c>
      <c r="R55" s="77" t="str">
        <f>IFERROR(VLOOKUP($B55,手順2!$A$12:$Q$107,R$1,FALSE),"")&amp;IFERROR(VLOOKUP($B55,手順3!$A$12:$U$107,R$1,FALSE),"")</f>
        <v/>
      </c>
      <c r="S55" s="102"/>
      <c r="T55" s="102"/>
      <c r="U55" s="102"/>
      <c r="AA55" s="174" t="str">
        <f>IF($AK55="","",COUNTIF($AU$18:$AU55,AA$17))</f>
        <v/>
      </c>
      <c r="AB55" s="129" t="str">
        <f>IF($AK55="","",COUNTIF($AU$18:$AU55,AB$17))</f>
        <v/>
      </c>
      <c r="AC55" s="129" t="str">
        <f>IF($AK55="","",COUNTIF($AU$18:$AU55,AC$17))</f>
        <v/>
      </c>
      <c r="AD55" s="129" t="str">
        <f>IF($AK55="","",COUNTIF($AU$18:$AU55,AD$17))</f>
        <v/>
      </c>
      <c r="AE55" s="129" t="str">
        <f>IF($AK55="","",COUNTIF($AU$18:$AU55,AE$17))</f>
        <v/>
      </c>
      <c r="AF55" s="129" t="str">
        <f>IF($AK55="","",COUNTIF($AU$18:$AU55,AF$17))</f>
        <v/>
      </c>
      <c r="AG55" s="129" t="str">
        <f>IF($AK55="","",COUNTIF($AU$18:$AU55,AG$17))</f>
        <v/>
      </c>
      <c r="AH55" s="129" t="str">
        <f>IF($AK55="","",COUNTIF($AU$18:$AU55,AH$17))</f>
        <v/>
      </c>
      <c r="AI55" s="129" t="str">
        <f>IF($AK55="","",COUNTIF($AU$18:$AU55,AI$17))</f>
        <v/>
      </c>
      <c r="AJ55" s="175" t="str">
        <f>IF($AK55="","",COUNTIF($AU$18:$AU55,AJ$17))</f>
        <v/>
      </c>
      <c r="AK55" s="95" t="str">
        <f t="shared" si="13"/>
        <v/>
      </c>
      <c r="AL55" s="96" t="str">
        <f t="shared" si="9"/>
        <v/>
      </c>
      <c r="AM55" s="38" t="str">
        <f t="shared" si="14"/>
        <v/>
      </c>
      <c r="AN55" s="96" t="str">
        <f t="shared" si="15"/>
        <v/>
      </c>
      <c r="AO55" s="96" t="str">
        <f t="shared" si="16"/>
        <v/>
      </c>
      <c r="AP55" s="96" t="str">
        <f t="shared" si="17"/>
        <v/>
      </c>
      <c r="AQ55" s="96" t="str">
        <f t="shared" si="18"/>
        <v/>
      </c>
      <c r="AR55" s="96" t="str">
        <f t="shared" si="19"/>
        <v/>
      </c>
      <c r="AS55" s="96" t="str">
        <f t="shared" si="10"/>
        <v/>
      </c>
      <c r="AT55" s="96" t="str">
        <f t="shared" si="11"/>
        <v/>
      </c>
      <c r="AU55" s="97" t="str">
        <f t="shared" si="12"/>
        <v/>
      </c>
      <c r="AW55">
        <f>種目情報!A38</f>
        <v>0</v>
      </c>
      <c r="AX55">
        <f>種目情報!B38</f>
        <v>0</v>
      </c>
      <c r="AY55">
        <f>種目情報!C38</f>
        <v>0</v>
      </c>
    </row>
    <row r="56" spans="1:51">
      <c r="A56">
        <v>39</v>
      </c>
      <c r="B56" t="str">
        <f>IFERROR(IF(B55=手順3!$A$11,"",IF(B55&lt;=100,IF(手順2!A50=手順５!A56,手順５!A56,手順3!$A$12),B55+1)),"")</f>
        <v/>
      </c>
      <c r="C56" s="10" t="str">
        <f>IFERROR(VLOOKUP($B56,手順2!$A$12:$T$107,C$1,FALSE),"")&amp;IFERROR(VLOOKUP($B56,手順3!$A$12:$U$107,C$1,FALSE),"")</f>
        <v/>
      </c>
      <c r="D56" s="10" t="str">
        <f>IFERROR(VLOOKUP($B56,手順2!$A$12:$T$107,D$1,FALSE),"")&amp;IFERROR(VLOOKUP($B56,手順3!$A$12:$U$107,D$1,FALSE),"")</f>
        <v/>
      </c>
      <c r="E56" s="10" t="str">
        <f>IFERROR(VLOOKUP($B56,手順2!$A$12:$T$107,E$1,FALSE),"")&amp;IFERROR(VLOOKUP($B56,手順3!$A$12:$U$107,E$1,FALSE),"")</f>
        <v/>
      </c>
      <c r="F56" s="10" t="str">
        <f>IFERROR(VLOOKUP($B56,手順2!$A$12:$T$107,F$1,FALSE),"")&amp;IFERROR(VLOOKUP($B56,手順3!$A$12:$U$107,F$1,FALSE),"")</f>
        <v/>
      </c>
      <c r="G56" s="10" t="str">
        <f>IFERROR(VLOOKUP($B56,手順2!$A$12:$T$107,G$1,FALSE),"")&amp;IFERROR(VLOOKUP($B56,手順3!$A$12:$U$107,G$1,FALSE),"")</f>
        <v/>
      </c>
      <c r="H56" s="10" t="str">
        <f>IFERROR(VLOOKUP($B56,手順2!$A$12:$T$107,H$1,FALSE),"")&amp;IFERROR(VLOOKUP($B56,手順3!$A$12:$U$107,H$1,FALSE),"")</f>
        <v/>
      </c>
      <c r="I56" s="10" t="str">
        <f>IFERROR(VLOOKUP($B56,手順2!$A$12:$T$107,I$1,FALSE),"")&amp;IFERROR(VLOOKUP($B56,手順3!$A$12:$U$107,I$1,FALSE),"")</f>
        <v/>
      </c>
      <c r="J56" s="77" t="str">
        <f>IFERROR(VLOOKUP($B56,手順2!$A$12:$P$107,J$1,FALSE),"")&amp;IFERROR(VLOOKUP($B56,手順3!$A$12:$U$107,J$1,FALSE),"")</f>
        <v/>
      </c>
      <c r="K56" s="121" t="str">
        <f>IF(J56="","",IF(IFERROR(VLOOKUP($B56,手順2!$A$12:$P$107,K$1,FALSE),"")&amp;IFERROR(VLOOKUP($B56,手順3!$A$12:$U$107,K$1,FALSE),"")="",0,IFERROR(VLOOKUP($B56,手順2!$A$12:$P$107,K$1,FALSE),"")&amp;IFERROR(VLOOKUP($B56,手順3!$A$12:$U$107,K$1,FALSE),"")))</f>
        <v/>
      </c>
      <c r="L56" s="121" t="str">
        <f>IF(K56="","",IF(IFERROR(VLOOKUP($B56,手順2!$A$12:$P$107,L$1,FALSE),"")&amp;IFERROR(VLOOKUP($B56,手順3!$A$12:$U$107,L$1,FALSE),"")="",0,IFERROR(VLOOKUP($B56,手順2!$A$12:$P$107,L$1,FALSE),"")&amp;IFERROR(VLOOKUP($B56,手順3!$A$12:$U$107,L$1,FALSE),"")))</f>
        <v/>
      </c>
      <c r="M56" s="121" t="str">
        <f>IF(L56="","",IF(IFERROR(VLOOKUP($B56,手順2!$A$12:$P$107,M$1,FALSE),"")&amp;IFERROR(VLOOKUP($B56,手順3!$A$12:$U$107,M$1,FALSE),"")="",0,IFERROR(VLOOKUP($B56,手順2!$A$12:$P$107,M$1,FALSE),"")&amp;IFERROR(VLOOKUP($B56,手順3!$A$12:$U$107,M$1,FALSE),"")))</f>
        <v/>
      </c>
      <c r="N56" s="77" t="str">
        <f>IFERROR(VLOOKUP($B56,手順2!$A$12:$P$107,N$1,FALSE),"")&amp;IFERROR(VLOOKUP($B56,手順3!$A$12:$U$107,N$1,FALSE),"")</f>
        <v/>
      </c>
      <c r="O56" s="121" t="str">
        <f>IF(N56="","",IF(IFERROR(VLOOKUP($B56,手順2!$A$12:$P$107,O$1,FALSE),"")&amp;IFERROR(VLOOKUP($B56,手順3!$A$12:$U$107,O$1,FALSE),"")="",0,IFERROR(VLOOKUP($B56,手順2!$A$12:$P$107,O$1,FALSE),"")&amp;IFERROR(VLOOKUP($B56,手順3!$A$12:$U$107,O$1,FALSE),"")))</f>
        <v/>
      </c>
      <c r="P56" s="121" t="str">
        <f>IF(O56="","",IF(IFERROR(VLOOKUP($B56,手順2!$A$12:$P$107,P$1,FALSE),"")&amp;IFERROR(VLOOKUP($B56,手順3!$A$12:$U$107,P$1,FALSE),"")="",0,IFERROR(VLOOKUP($B56,手順2!$A$12:$P$107,P$1,FALSE),"")&amp;IFERROR(VLOOKUP($B56,手順3!$A$12:$U$107,P$1,FALSE),"")))</f>
        <v/>
      </c>
      <c r="Q56" s="121" t="str">
        <f>IF(P56="","",IF(IFERROR(VLOOKUP($B56,手順2!$A$12:$P$107,Q$1,FALSE),"")&amp;IFERROR(VLOOKUP($B56,手順3!$A$12:$U$107,Q$1,FALSE),"")="",0,IFERROR(VLOOKUP($B56,手順2!$A$12:$P$107,Q$1,FALSE),"")&amp;IFERROR(VLOOKUP($B56,手順3!$A$12:$U$107,Q$1,FALSE),"")))</f>
        <v/>
      </c>
      <c r="R56" s="77" t="str">
        <f>IFERROR(VLOOKUP($B56,手順2!$A$12:$Q$107,R$1,FALSE),"")&amp;IFERROR(VLOOKUP($B56,手順3!$A$12:$U$107,R$1,FALSE),"")</f>
        <v/>
      </c>
      <c r="S56" s="102"/>
      <c r="T56" s="102"/>
      <c r="U56" s="102"/>
      <c r="AA56" s="174" t="str">
        <f>IF($AK56="","",COUNTIF($AU$18:$AU56,AA$17))</f>
        <v/>
      </c>
      <c r="AB56" s="129" t="str">
        <f>IF($AK56="","",COUNTIF($AU$18:$AU56,AB$17))</f>
        <v/>
      </c>
      <c r="AC56" s="129" t="str">
        <f>IF($AK56="","",COUNTIF($AU$18:$AU56,AC$17))</f>
        <v/>
      </c>
      <c r="AD56" s="129" t="str">
        <f>IF($AK56="","",COUNTIF($AU$18:$AU56,AD$17))</f>
        <v/>
      </c>
      <c r="AE56" s="129" t="str">
        <f>IF($AK56="","",COUNTIF($AU$18:$AU56,AE$17))</f>
        <v/>
      </c>
      <c r="AF56" s="129" t="str">
        <f>IF($AK56="","",COUNTIF($AU$18:$AU56,AF$17))</f>
        <v/>
      </c>
      <c r="AG56" s="129" t="str">
        <f>IF($AK56="","",COUNTIF($AU$18:$AU56,AG$17))</f>
        <v/>
      </c>
      <c r="AH56" s="129" t="str">
        <f>IF($AK56="","",COUNTIF($AU$18:$AU56,AH$17))</f>
        <v/>
      </c>
      <c r="AI56" s="129" t="str">
        <f>IF($AK56="","",COUNTIF($AU$18:$AU56,AI$17))</f>
        <v/>
      </c>
      <c r="AJ56" s="175" t="str">
        <f>IF($AK56="","",COUNTIF($AU$18:$AU56,AJ$17))</f>
        <v/>
      </c>
      <c r="AK56" s="95" t="str">
        <f t="shared" si="13"/>
        <v/>
      </c>
      <c r="AL56" s="96" t="str">
        <f t="shared" si="9"/>
        <v/>
      </c>
      <c r="AM56" s="38" t="str">
        <f t="shared" si="14"/>
        <v/>
      </c>
      <c r="AN56" s="96" t="str">
        <f t="shared" si="15"/>
        <v/>
      </c>
      <c r="AO56" s="96" t="str">
        <f t="shared" si="16"/>
        <v/>
      </c>
      <c r="AP56" s="96" t="str">
        <f t="shared" si="17"/>
        <v/>
      </c>
      <c r="AQ56" s="96" t="str">
        <f t="shared" si="18"/>
        <v/>
      </c>
      <c r="AR56" s="96" t="str">
        <f t="shared" si="19"/>
        <v/>
      </c>
      <c r="AS56" s="96" t="str">
        <f t="shared" si="10"/>
        <v/>
      </c>
      <c r="AT56" s="96" t="str">
        <f t="shared" si="11"/>
        <v/>
      </c>
      <c r="AU56" s="97" t="str">
        <f t="shared" si="12"/>
        <v/>
      </c>
      <c r="AW56">
        <f>種目情報!A39</f>
        <v>0</v>
      </c>
      <c r="AX56">
        <f>種目情報!B39</f>
        <v>0</v>
      </c>
      <c r="AY56">
        <f>種目情報!C39</f>
        <v>0</v>
      </c>
    </row>
    <row r="57" spans="1:51">
      <c r="A57">
        <v>40</v>
      </c>
      <c r="B57" t="str">
        <f>IFERROR(IF(B56=手順3!$A$11,"",IF(B56&lt;=100,IF(手順2!A51=手順５!A57,手順５!A57,手順3!$A$12),B56+1)),"")</f>
        <v/>
      </c>
      <c r="C57" s="10" t="str">
        <f>IFERROR(VLOOKUP($B57,手順2!$A$12:$T$107,C$1,FALSE),"")&amp;IFERROR(VLOOKUP($B57,手順3!$A$12:$U$107,C$1,FALSE),"")</f>
        <v/>
      </c>
      <c r="D57" s="10" t="str">
        <f>IFERROR(VLOOKUP($B57,手順2!$A$12:$T$107,D$1,FALSE),"")&amp;IFERROR(VLOOKUP($B57,手順3!$A$12:$U$107,D$1,FALSE),"")</f>
        <v/>
      </c>
      <c r="E57" s="10" t="str">
        <f>IFERROR(VLOOKUP($B57,手順2!$A$12:$T$107,E$1,FALSE),"")&amp;IFERROR(VLOOKUP($B57,手順3!$A$12:$U$107,E$1,FALSE),"")</f>
        <v/>
      </c>
      <c r="F57" s="10" t="str">
        <f>IFERROR(VLOOKUP($B57,手順2!$A$12:$T$107,F$1,FALSE),"")&amp;IFERROR(VLOOKUP($B57,手順3!$A$12:$U$107,F$1,FALSE),"")</f>
        <v/>
      </c>
      <c r="G57" s="10" t="str">
        <f>IFERROR(VLOOKUP($B57,手順2!$A$12:$T$107,G$1,FALSE),"")&amp;IFERROR(VLOOKUP($B57,手順3!$A$12:$U$107,G$1,FALSE),"")</f>
        <v/>
      </c>
      <c r="H57" s="10" t="str">
        <f>IFERROR(VLOOKUP($B57,手順2!$A$12:$T$107,H$1,FALSE),"")&amp;IFERROR(VLOOKUP($B57,手順3!$A$12:$U$107,H$1,FALSE),"")</f>
        <v/>
      </c>
      <c r="I57" s="10" t="str">
        <f>IFERROR(VLOOKUP($B57,手順2!$A$12:$T$107,I$1,FALSE),"")&amp;IFERROR(VLOOKUP($B57,手順3!$A$12:$U$107,I$1,FALSE),"")</f>
        <v/>
      </c>
      <c r="J57" s="77" t="str">
        <f>IFERROR(VLOOKUP($B57,手順2!$A$12:$P$107,J$1,FALSE),"")&amp;IFERROR(VLOOKUP($B57,手順3!$A$12:$U$107,J$1,FALSE),"")</f>
        <v/>
      </c>
      <c r="K57" s="121" t="str">
        <f>IF(J57="","",IF(IFERROR(VLOOKUP($B57,手順2!$A$12:$P$107,K$1,FALSE),"")&amp;IFERROR(VLOOKUP($B57,手順3!$A$12:$U$107,K$1,FALSE),"")="",0,IFERROR(VLOOKUP($B57,手順2!$A$12:$P$107,K$1,FALSE),"")&amp;IFERROR(VLOOKUP($B57,手順3!$A$12:$U$107,K$1,FALSE),"")))</f>
        <v/>
      </c>
      <c r="L57" s="121" t="str">
        <f>IF(K57="","",IF(IFERROR(VLOOKUP($B57,手順2!$A$12:$P$107,L$1,FALSE),"")&amp;IFERROR(VLOOKUP($B57,手順3!$A$12:$U$107,L$1,FALSE),"")="",0,IFERROR(VLOOKUP($B57,手順2!$A$12:$P$107,L$1,FALSE),"")&amp;IFERROR(VLOOKUP($B57,手順3!$A$12:$U$107,L$1,FALSE),"")))</f>
        <v/>
      </c>
      <c r="M57" s="121" t="str">
        <f>IF(L57="","",IF(IFERROR(VLOOKUP($B57,手順2!$A$12:$P$107,M$1,FALSE),"")&amp;IFERROR(VLOOKUP($B57,手順3!$A$12:$U$107,M$1,FALSE),"")="",0,IFERROR(VLOOKUP($B57,手順2!$A$12:$P$107,M$1,FALSE),"")&amp;IFERROR(VLOOKUP($B57,手順3!$A$12:$U$107,M$1,FALSE),"")))</f>
        <v/>
      </c>
      <c r="N57" s="77" t="str">
        <f>IFERROR(VLOOKUP($B57,手順2!$A$12:$P$107,N$1,FALSE),"")&amp;IFERROR(VLOOKUP($B57,手順3!$A$12:$U$107,N$1,FALSE),"")</f>
        <v/>
      </c>
      <c r="O57" s="121" t="str">
        <f>IF(N57="","",IF(IFERROR(VLOOKUP($B57,手順2!$A$12:$P$107,O$1,FALSE),"")&amp;IFERROR(VLOOKUP($B57,手順3!$A$12:$U$107,O$1,FALSE),"")="",0,IFERROR(VLOOKUP($B57,手順2!$A$12:$P$107,O$1,FALSE),"")&amp;IFERROR(VLOOKUP($B57,手順3!$A$12:$U$107,O$1,FALSE),"")))</f>
        <v/>
      </c>
      <c r="P57" s="121" t="str">
        <f>IF(O57="","",IF(IFERROR(VLOOKUP($B57,手順2!$A$12:$P$107,P$1,FALSE),"")&amp;IFERROR(VLOOKUP($B57,手順3!$A$12:$U$107,P$1,FALSE),"")="",0,IFERROR(VLOOKUP($B57,手順2!$A$12:$P$107,P$1,FALSE),"")&amp;IFERROR(VLOOKUP($B57,手順3!$A$12:$U$107,P$1,FALSE),"")))</f>
        <v/>
      </c>
      <c r="Q57" s="121" t="str">
        <f>IF(P57="","",IF(IFERROR(VLOOKUP($B57,手順2!$A$12:$P$107,Q$1,FALSE),"")&amp;IFERROR(VLOOKUP($B57,手順3!$A$12:$U$107,Q$1,FALSE),"")="",0,IFERROR(VLOOKUP($B57,手順2!$A$12:$P$107,Q$1,FALSE),"")&amp;IFERROR(VLOOKUP($B57,手順3!$A$12:$U$107,Q$1,FALSE),"")))</f>
        <v/>
      </c>
      <c r="R57" s="77" t="str">
        <f>IFERROR(VLOOKUP($B57,手順2!$A$12:$Q$107,R$1,FALSE),"")&amp;IFERROR(VLOOKUP($B57,手順3!$A$12:$U$107,R$1,FALSE),"")</f>
        <v/>
      </c>
      <c r="S57" s="102"/>
      <c r="T57" s="102"/>
      <c r="U57" s="102"/>
      <c r="AA57" s="174" t="str">
        <f>IF($AK57="","",COUNTIF($AU$18:$AU57,AA$17))</f>
        <v/>
      </c>
      <c r="AB57" s="129" t="str">
        <f>IF($AK57="","",COUNTIF($AU$18:$AU57,AB$17))</f>
        <v/>
      </c>
      <c r="AC57" s="129" t="str">
        <f>IF($AK57="","",COUNTIF($AU$18:$AU57,AC$17))</f>
        <v/>
      </c>
      <c r="AD57" s="129" t="str">
        <f>IF($AK57="","",COUNTIF($AU$18:$AU57,AD$17))</f>
        <v/>
      </c>
      <c r="AE57" s="129" t="str">
        <f>IF($AK57="","",COUNTIF($AU$18:$AU57,AE$17))</f>
        <v/>
      </c>
      <c r="AF57" s="129" t="str">
        <f>IF($AK57="","",COUNTIF($AU$18:$AU57,AF$17))</f>
        <v/>
      </c>
      <c r="AG57" s="129" t="str">
        <f>IF($AK57="","",COUNTIF($AU$18:$AU57,AG$17))</f>
        <v/>
      </c>
      <c r="AH57" s="129" t="str">
        <f>IF($AK57="","",COUNTIF($AU$18:$AU57,AH$17))</f>
        <v/>
      </c>
      <c r="AI57" s="129" t="str">
        <f>IF($AK57="","",COUNTIF($AU$18:$AU57,AI$17))</f>
        <v/>
      </c>
      <c r="AJ57" s="175" t="str">
        <f>IF($AK57="","",COUNTIF($AU$18:$AU57,AJ$17))</f>
        <v/>
      </c>
      <c r="AK57" s="95" t="str">
        <f t="shared" si="13"/>
        <v/>
      </c>
      <c r="AL57" s="96" t="str">
        <f t="shared" si="9"/>
        <v/>
      </c>
      <c r="AM57" s="38" t="str">
        <f t="shared" si="14"/>
        <v/>
      </c>
      <c r="AN57" s="96" t="str">
        <f t="shared" si="15"/>
        <v/>
      </c>
      <c r="AO57" s="96" t="str">
        <f t="shared" si="16"/>
        <v/>
      </c>
      <c r="AP57" s="96" t="str">
        <f t="shared" si="17"/>
        <v/>
      </c>
      <c r="AQ57" s="96" t="str">
        <f t="shared" si="18"/>
        <v/>
      </c>
      <c r="AR57" s="96" t="str">
        <f t="shared" si="19"/>
        <v/>
      </c>
      <c r="AS57" s="96" t="str">
        <f t="shared" si="10"/>
        <v/>
      </c>
      <c r="AT57" s="96" t="str">
        <f t="shared" si="11"/>
        <v/>
      </c>
      <c r="AU57" s="97" t="str">
        <f t="shared" si="12"/>
        <v/>
      </c>
      <c r="AW57">
        <f>種目情報!A40</f>
        <v>0</v>
      </c>
      <c r="AX57">
        <f>種目情報!B40</f>
        <v>0</v>
      </c>
      <c r="AY57">
        <f>種目情報!C40</f>
        <v>0</v>
      </c>
    </row>
    <row r="58" spans="1:51">
      <c r="A58">
        <v>41</v>
      </c>
      <c r="B58" t="str">
        <f>IFERROR(IF(B57=手順3!$A$11,"",IF(B57&lt;=100,IF(手順2!A52=手順５!A58,手順５!A58,手順3!$A$12),B57+1)),"")</f>
        <v/>
      </c>
      <c r="C58" s="10" t="str">
        <f>IFERROR(VLOOKUP($B58,手順2!$A$12:$T$107,C$1,FALSE),"")&amp;IFERROR(VLOOKUP($B58,手順3!$A$12:$U$107,C$1,FALSE),"")</f>
        <v/>
      </c>
      <c r="D58" s="10" t="str">
        <f>IFERROR(VLOOKUP($B58,手順2!$A$12:$T$107,D$1,FALSE),"")&amp;IFERROR(VLOOKUP($B58,手順3!$A$12:$U$107,D$1,FALSE),"")</f>
        <v/>
      </c>
      <c r="E58" s="10" t="str">
        <f>IFERROR(VLOOKUP($B58,手順2!$A$12:$T$107,E$1,FALSE),"")&amp;IFERROR(VLOOKUP($B58,手順3!$A$12:$U$107,E$1,FALSE),"")</f>
        <v/>
      </c>
      <c r="F58" s="10" t="str">
        <f>IFERROR(VLOOKUP($B58,手順2!$A$12:$T$107,F$1,FALSE),"")&amp;IFERROR(VLOOKUP($B58,手順3!$A$12:$U$107,F$1,FALSE),"")</f>
        <v/>
      </c>
      <c r="G58" s="10" t="str">
        <f>IFERROR(VLOOKUP($B58,手順2!$A$12:$T$107,G$1,FALSE),"")&amp;IFERROR(VLOOKUP($B58,手順3!$A$12:$U$107,G$1,FALSE),"")</f>
        <v/>
      </c>
      <c r="H58" s="10" t="str">
        <f>IFERROR(VLOOKUP($B58,手順2!$A$12:$T$107,H$1,FALSE),"")&amp;IFERROR(VLOOKUP($B58,手順3!$A$12:$U$107,H$1,FALSE),"")</f>
        <v/>
      </c>
      <c r="I58" s="10" t="str">
        <f>IFERROR(VLOOKUP($B58,手順2!$A$12:$T$107,I$1,FALSE),"")&amp;IFERROR(VLOOKUP($B58,手順3!$A$12:$U$107,I$1,FALSE),"")</f>
        <v/>
      </c>
      <c r="J58" s="77" t="str">
        <f>IFERROR(VLOOKUP($B58,手順2!$A$12:$P$107,J$1,FALSE),"")&amp;IFERROR(VLOOKUP($B58,手順3!$A$12:$U$107,J$1,FALSE),"")</f>
        <v/>
      </c>
      <c r="K58" s="121" t="str">
        <f>IF(J58="","",IF(IFERROR(VLOOKUP($B58,手順2!$A$12:$P$107,K$1,FALSE),"")&amp;IFERROR(VLOOKUP($B58,手順3!$A$12:$U$107,K$1,FALSE),"")="",0,IFERROR(VLOOKUP($B58,手順2!$A$12:$P$107,K$1,FALSE),"")&amp;IFERROR(VLOOKUP($B58,手順3!$A$12:$U$107,K$1,FALSE),"")))</f>
        <v/>
      </c>
      <c r="L58" s="121" t="str">
        <f>IF(K58="","",IF(IFERROR(VLOOKUP($B58,手順2!$A$12:$P$107,L$1,FALSE),"")&amp;IFERROR(VLOOKUP($B58,手順3!$A$12:$U$107,L$1,FALSE),"")="",0,IFERROR(VLOOKUP($B58,手順2!$A$12:$P$107,L$1,FALSE),"")&amp;IFERROR(VLOOKUP($B58,手順3!$A$12:$U$107,L$1,FALSE),"")))</f>
        <v/>
      </c>
      <c r="M58" s="121" t="str">
        <f>IF(L58="","",IF(IFERROR(VLOOKUP($B58,手順2!$A$12:$P$107,M$1,FALSE),"")&amp;IFERROR(VLOOKUP($B58,手順3!$A$12:$U$107,M$1,FALSE),"")="",0,IFERROR(VLOOKUP($B58,手順2!$A$12:$P$107,M$1,FALSE),"")&amp;IFERROR(VLOOKUP($B58,手順3!$A$12:$U$107,M$1,FALSE),"")))</f>
        <v/>
      </c>
      <c r="N58" s="77" t="str">
        <f>IFERROR(VLOOKUP($B58,手順2!$A$12:$P$107,N$1,FALSE),"")&amp;IFERROR(VLOOKUP($B58,手順3!$A$12:$U$107,N$1,FALSE),"")</f>
        <v/>
      </c>
      <c r="O58" s="121" t="str">
        <f>IF(N58="","",IF(IFERROR(VLOOKUP($B58,手順2!$A$12:$P$107,O$1,FALSE),"")&amp;IFERROR(VLOOKUP($B58,手順3!$A$12:$U$107,O$1,FALSE),"")="",0,IFERROR(VLOOKUP($B58,手順2!$A$12:$P$107,O$1,FALSE),"")&amp;IFERROR(VLOOKUP($B58,手順3!$A$12:$U$107,O$1,FALSE),"")))</f>
        <v/>
      </c>
      <c r="P58" s="121" t="str">
        <f>IF(O58="","",IF(IFERROR(VLOOKUP($B58,手順2!$A$12:$P$107,P$1,FALSE),"")&amp;IFERROR(VLOOKUP($B58,手順3!$A$12:$U$107,P$1,FALSE),"")="",0,IFERROR(VLOOKUP($B58,手順2!$A$12:$P$107,P$1,FALSE),"")&amp;IFERROR(VLOOKUP($B58,手順3!$A$12:$U$107,P$1,FALSE),"")))</f>
        <v/>
      </c>
      <c r="Q58" s="121" t="str">
        <f>IF(P58="","",IF(IFERROR(VLOOKUP($B58,手順2!$A$12:$P$107,Q$1,FALSE),"")&amp;IFERROR(VLOOKUP($B58,手順3!$A$12:$U$107,Q$1,FALSE),"")="",0,IFERROR(VLOOKUP($B58,手順2!$A$12:$P$107,Q$1,FALSE),"")&amp;IFERROR(VLOOKUP($B58,手順3!$A$12:$U$107,Q$1,FALSE),"")))</f>
        <v/>
      </c>
      <c r="R58" s="77" t="str">
        <f>IFERROR(VLOOKUP($B58,手順2!$A$12:$Q$107,R$1,FALSE),"")&amp;IFERROR(VLOOKUP($B58,手順3!$A$12:$U$107,R$1,FALSE),"")</f>
        <v/>
      </c>
      <c r="S58" s="102"/>
      <c r="T58" s="102"/>
      <c r="U58" s="102"/>
      <c r="AA58" s="174" t="str">
        <f>IF($AK58="","",COUNTIF($AU$18:$AU58,AA$17))</f>
        <v/>
      </c>
      <c r="AB58" s="129" t="str">
        <f>IF($AK58="","",COUNTIF($AU$18:$AU58,AB$17))</f>
        <v/>
      </c>
      <c r="AC58" s="129" t="str">
        <f>IF($AK58="","",COUNTIF($AU$18:$AU58,AC$17))</f>
        <v/>
      </c>
      <c r="AD58" s="129" t="str">
        <f>IF($AK58="","",COUNTIF($AU$18:$AU58,AD$17))</f>
        <v/>
      </c>
      <c r="AE58" s="129" t="str">
        <f>IF($AK58="","",COUNTIF($AU$18:$AU58,AE$17))</f>
        <v/>
      </c>
      <c r="AF58" s="129" t="str">
        <f>IF($AK58="","",COUNTIF($AU$18:$AU58,AF$17))</f>
        <v/>
      </c>
      <c r="AG58" s="129" t="str">
        <f>IF($AK58="","",COUNTIF($AU$18:$AU58,AG$17))</f>
        <v/>
      </c>
      <c r="AH58" s="129" t="str">
        <f>IF($AK58="","",COUNTIF($AU$18:$AU58,AH$17))</f>
        <v/>
      </c>
      <c r="AI58" s="129" t="str">
        <f>IF($AK58="","",COUNTIF($AU$18:$AU58,AI$17))</f>
        <v/>
      </c>
      <c r="AJ58" s="175" t="str">
        <f>IF($AK58="","",COUNTIF($AU$18:$AU58,AJ$17))</f>
        <v/>
      </c>
      <c r="AK58" s="95" t="str">
        <f t="shared" si="13"/>
        <v/>
      </c>
      <c r="AL58" s="96" t="str">
        <f t="shared" si="9"/>
        <v/>
      </c>
      <c r="AM58" s="38" t="str">
        <f t="shared" si="14"/>
        <v/>
      </c>
      <c r="AN58" s="96" t="str">
        <f t="shared" si="15"/>
        <v/>
      </c>
      <c r="AO58" s="96" t="str">
        <f t="shared" si="16"/>
        <v/>
      </c>
      <c r="AP58" s="96" t="str">
        <f t="shared" si="17"/>
        <v/>
      </c>
      <c r="AQ58" s="96" t="str">
        <f t="shared" si="18"/>
        <v/>
      </c>
      <c r="AR58" s="96" t="str">
        <f t="shared" si="19"/>
        <v/>
      </c>
      <c r="AS58" s="96" t="str">
        <f t="shared" si="10"/>
        <v/>
      </c>
      <c r="AT58" s="96" t="str">
        <f t="shared" si="11"/>
        <v/>
      </c>
      <c r="AU58" s="97" t="str">
        <f t="shared" si="12"/>
        <v/>
      </c>
      <c r="AW58">
        <f>種目情報!A41</f>
        <v>0</v>
      </c>
      <c r="AX58">
        <f>種目情報!B41</f>
        <v>0</v>
      </c>
      <c r="AY58">
        <f>種目情報!C41</f>
        <v>0</v>
      </c>
    </row>
    <row r="59" spans="1:51">
      <c r="A59">
        <v>42</v>
      </c>
      <c r="B59" t="str">
        <f>IFERROR(IF(B58=手順3!$A$11,"",IF(B58&lt;=100,IF(手順2!A53=手順５!A59,手順５!A59,手順3!$A$12),B58+1)),"")</f>
        <v/>
      </c>
      <c r="C59" s="10" t="str">
        <f>IFERROR(VLOOKUP($B59,手順2!$A$12:$T$107,C$1,FALSE),"")&amp;IFERROR(VLOOKUP($B59,手順3!$A$12:$U$107,C$1,FALSE),"")</f>
        <v/>
      </c>
      <c r="D59" s="10" t="str">
        <f>IFERROR(VLOOKUP($B59,手順2!$A$12:$T$107,D$1,FALSE),"")&amp;IFERROR(VLOOKUP($B59,手順3!$A$12:$U$107,D$1,FALSE),"")</f>
        <v/>
      </c>
      <c r="E59" s="10" t="str">
        <f>IFERROR(VLOOKUP($B59,手順2!$A$12:$T$107,E$1,FALSE),"")&amp;IFERROR(VLOOKUP($B59,手順3!$A$12:$U$107,E$1,FALSE),"")</f>
        <v/>
      </c>
      <c r="F59" s="10" t="str">
        <f>IFERROR(VLOOKUP($B59,手順2!$A$12:$T$107,F$1,FALSE),"")&amp;IFERROR(VLOOKUP($B59,手順3!$A$12:$U$107,F$1,FALSE),"")</f>
        <v/>
      </c>
      <c r="G59" s="10" t="str">
        <f>IFERROR(VLOOKUP($B59,手順2!$A$12:$T$107,G$1,FALSE),"")&amp;IFERROR(VLOOKUP($B59,手順3!$A$12:$U$107,G$1,FALSE),"")</f>
        <v/>
      </c>
      <c r="H59" s="10" t="str">
        <f>IFERROR(VLOOKUP($B59,手順2!$A$12:$T$107,H$1,FALSE),"")&amp;IFERROR(VLOOKUP($B59,手順3!$A$12:$U$107,H$1,FALSE),"")</f>
        <v/>
      </c>
      <c r="I59" s="10" t="str">
        <f>IFERROR(VLOOKUP($B59,手順2!$A$12:$T$107,I$1,FALSE),"")&amp;IFERROR(VLOOKUP($B59,手順3!$A$12:$U$107,I$1,FALSE),"")</f>
        <v/>
      </c>
      <c r="J59" s="77" t="str">
        <f>IFERROR(VLOOKUP($B59,手順2!$A$12:$P$107,J$1,FALSE),"")&amp;IFERROR(VLOOKUP($B59,手順3!$A$12:$U$107,J$1,FALSE),"")</f>
        <v/>
      </c>
      <c r="K59" s="121" t="str">
        <f>IF(J59="","",IF(IFERROR(VLOOKUP($B59,手順2!$A$12:$P$107,K$1,FALSE),"")&amp;IFERROR(VLOOKUP($B59,手順3!$A$12:$U$107,K$1,FALSE),"")="",0,IFERROR(VLOOKUP($B59,手順2!$A$12:$P$107,K$1,FALSE),"")&amp;IFERROR(VLOOKUP($B59,手順3!$A$12:$U$107,K$1,FALSE),"")))</f>
        <v/>
      </c>
      <c r="L59" s="121" t="str">
        <f>IF(K59="","",IF(IFERROR(VLOOKUP($B59,手順2!$A$12:$P$107,L$1,FALSE),"")&amp;IFERROR(VLOOKUP($B59,手順3!$A$12:$U$107,L$1,FALSE),"")="",0,IFERROR(VLOOKUP($B59,手順2!$A$12:$P$107,L$1,FALSE),"")&amp;IFERROR(VLOOKUP($B59,手順3!$A$12:$U$107,L$1,FALSE),"")))</f>
        <v/>
      </c>
      <c r="M59" s="121" t="str">
        <f>IF(L59="","",IF(IFERROR(VLOOKUP($B59,手順2!$A$12:$P$107,M$1,FALSE),"")&amp;IFERROR(VLOOKUP($B59,手順3!$A$12:$U$107,M$1,FALSE),"")="",0,IFERROR(VLOOKUP($B59,手順2!$A$12:$P$107,M$1,FALSE),"")&amp;IFERROR(VLOOKUP($B59,手順3!$A$12:$U$107,M$1,FALSE),"")))</f>
        <v/>
      </c>
      <c r="N59" s="77" t="str">
        <f>IFERROR(VLOOKUP($B59,手順2!$A$12:$P$107,N$1,FALSE),"")&amp;IFERROR(VLOOKUP($B59,手順3!$A$12:$U$107,N$1,FALSE),"")</f>
        <v/>
      </c>
      <c r="O59" s="121" t="str">
        <f>IF(N59="","",IF(IFERROR(VLOOKUP($B59,手順2!$A$12:$P$107,O$1,FALSE),"")&amp;IFERROR(VLOOKUP($B59,手順3!$A$12:$U$107,O$1,FALSE),"")="",0,IFERROR(VLOOKUP($B59,手順2!$A$12:$P$107,O$1,FALSE),"")&amp;IFERROR(VLOOKUP($B59,手順3!$A$12:$U$107,O$1,FALSE),"")))</f>
        <v/>
      </c>
      <c r="P59" s="121" t="str">
        <f>IF(O59="","",IF(IFERROR(VLOOKUP($B59,手順2!$A$12:$P$107,P$1,FALSE),"")&amp;IFERROR(VLOOKUP($B59,手順3!$A$12:$U$107,P$1,FALSE),"")="",0,IFERROR(VLOOKUP($B59,手順2!$A$12:$P$107,P$1,FALSE),"")&amp;IFERROR(VLOOKUP($B59,手順3!$A$12:$U$107,P$1,FALSE),"")))</f>
        <v/>
      </c>
      <c r="Q59" s="121" t="str">
        <f>IF(P59="","",IF(IFERROR(VLOOKUP($B59,手順2!$A$12:$P$107,Q$1,FALSE),"")&amp;IFERROR(VLOOKUP($B59,手順3!$A$12:$U$107,Q$1,FALSE),"")="",0,IFERROR(VLOOKUP($B59,手順2!$A$12:$P$107,Q$1,FALSE),"")&amp;IFERROR(VLOOKUP($B59,手順3!$A$12:$U$107,Q$1,FALSE),"")))</f>
        <v/>
      </c>
      <c r="R59" s="77" t="str">
        <f>IFERROR(VLOOKUP($B59,手順2!$A$12:$Q$107,R$1,FALSE),"")&amp;IFERROR(VLOOKUP($B59,手順3!$A$12:$U$107,R$1,FALSE),"")</f>
        <v/>
      </c>
      <c r="S59" s="102"/>
      <c r="T59" s="102"/>
      <c r="U59" s="102"/>
      <c r="AA59" s="174" t="str">
        <f>IF($AK59="","",COUNTIF($AU$18:$AU59,AA$17))</f>
        <v/>
      </c>
      <c r="AB59" s="129" t="str">
        <f>IF($AK59="","",COUNTIF($AU$18:$AU59,AB$17))</f>
        <v/>
      </c>
      <c r="AC59" s="129" t="str">
        <f>IF($AK59="","",COUNTIF($AU$18:$AU59,AC$17))</f>
        <v/>
      </c>
      <c r="AD59" s="129" t="str">
        <f>IF($AK59="","",COUNTIF($AU$18:$AU59,AD$17))</f>
        <v/>
      </c>
      <c r="AE59" s="129" t="str">
        <f>IF($AK59="","",COUNTIF($AU$18:$AU59,AE$17))</f>
        <v/>
      </c>
      <c r="AF59" s="129" t="str">
        <f>IF($AK59="","",COUNTIF($AU$18:$AU59,AF$17))</f>
        <v/>
      </c>
      <c r="AG59" s="129" t="str">
        <f>IF($AK59="","",COUNTIF($AU$18:$AU59,AG$17))</f>
        <v/>
      </c>
      <c r="AH59" s="129" t="str">
        <f>IF($AK59="","",COUNTIF($AU$18:$AU59,AH$17))</f>
        <v/>
      </c>
      <c r="AI59" s="129" t="str">
        <f>IF($AK59="","",COUNTIF($AU$18:$AU59,AI$17))</f>
        <v/>
      </c>
      <c r="AJ59" s="175" t="str">
        <f>IF($AK59="","",COUNTIF($AU$18:$AU59,AJ$17))</f>
        <v/>
      </c>
      <c r="AK59" s="95" t="str">
        <f t="shared" si="13"/>
        <v/>
      </c>
      <c r="AL59" s="96" t="str">
        <f t="shared" si="9"/>
        <v/>
      </c>
      <c r="AM59" s="38" t="str">
        <f t="shared" si="14"/>
        <v/>
      </c>
      <c r="AN59" s="96" t="str">
        <f t="shared" si="15"/>
        <v/>
      </c>
      <c r="AO59" s="96" t="str">
        <f t="shared" si="16"/>
        <v/>
      </c>
      <c r="AP59" s="96" t="str">
        <f t="shared" si="17"/>
        <v/>
      </c>
      <c r="AQ59" s="96" t="str">
        <f t="shared" si="18"/>
        <v/>
      </c>
      <c r="AR59" s="96" t="str">
        <f t="shared" si="19"/>
        <v/>
      </c>
      <c r="AS59" s="96" t="str">
        <f t="shared" si="10"/>
        <v/>
      </c>
      <c r="AT59" s="96" t="str">
        <f t="shared" si="11"/>
        <v/>
      </c>
      <c r="AU59" s="97" t="str">
        <f t="shared" si="12"/>
        <v/>
      </c>
      <c r="AW59">
        <f>種目情報!A42</f>
        <v>0</v>
      </c>
      <c r="AX59">
        <f>種目情報!B42</f>
        <v>0</v>
      </c>
      <c r="AY59">
        <f>種目情報!C42</f>
        <v>0</v>
      </c>
    </row>
    <row r="60" spans="1:51">
      <c r="A60">
        <v>43</v>
      </c>
      <c r="B60" t="str">
        <f>IFERROR(IF(B59=手順3!$A$11,"",IF(B59&lt;=100,IF(手順2!A54=手順５!A60,手順５!A60,手順3!$A$12),B59+1)),"")</f>
        <v/>
      </c>
      <c r="C60" s="10" t="str">
        <f>IFERROR(VLOOKUP($B60,手順2!$A$12:$T$107,C$1,FALSE),"")&amp;IFERROR(VLOOKUP($B60,手順3!$A$12:$U$107,C$1,FALSE),"")</f>
        <v/>
      </c>
      <c r="D60" s="10" t="str">
        <f>IFERROR(VLOOKUP($B60,手順2!$A$12:$T$107,D$1,FALSE),"")&amp;IFERROR(VLOOKUP($B60,手順3!$A$12:$U$107,D$1,FALSE),"")</f>
        <v/>
      </c>
      <c r="E60" s="10" t="str">
        <f>IFERROR(VLOOKUP($B60,手順2!$A$12:$T$107,E$1,FALSE),"")&amp;IFERROR(VLOOKUP($B60,手順3!$A$12:$U$107,E$1,FALSE),"")</f>
        <v/>
      </c>
      <c r="F60" s="10" t="str">
        <f>IFERROR(VLOOKUP($B60,手順2!$A$12:$T$107,F$1,FALSE),"")&amp;IFERROR(VLOOKUP($B60,手順3!$A$12:$U$107,F$1,FALSE),"")</f>
        <v/>
      </c>
      <c r="G60" s="10" t="str">
        <f>IFERROR(VLOOKUP($B60,手順2!$A$12:$T$107,G$1,FALSE),"")&amp;IFERROR(VLOOKUP($B60,手順3!$A$12:$U$107,G$1,FALSE),"")</f>
        <v/>
      </c>
      <c r="H60" s="10" t="str">
        <f>IFERROR(VLOOKUP($B60,手順2!$A$12:$T$107,H$1,FALSE),"")&amp;IFERROR(VLOOKUP($B60,手順3!$A$12:$U$107,H$1,FALSE),"")</f>
        <v/>
      </c>
      <c r="I60" s="10" t="str">
        <f>IFERROR(VLOOKUP($B60,手順2!$A$12:$T$107,I$1,FALSE),"")&amp;IFERROR(VLOOKUP($B60,手順3!$A$12:$U$107,I$1,FALSE),"")</f>
        <v/>
      </c>
      <c r="J60" s="77" t="str">
        <f>IFERROR(VLOOKUP($B60,手順2!$A$12:$P$107,J$1,FALSE),"")&amp;IFERROR(VLOOKUP($B60,手順3!$A$12:$U$107,J$1,FALSE),"")</f>
        <v/>
      </c>
      <c r="K60" s="121" t="str">
        <f>IF(J60="","",IF(IFERROR(VLOOKUP($B60,手順2!$A$12:$P$107,K$1,FALSE),"")&amp;IFERROR(VLOOKUP($B60,手順3!$A$12:$U$107,K$1,FALSE),"")="",0,IFERROR(VLOOKUP($B60,手順2!$A$12:$P$107,K$1,FALSE),"")&amp;IFERROR(VLOOKUP($B60,手順3!$A$12:$U$107,K$1,FALSE),"")))</f>
        <v/>
      </c>
      <c r="L60" s="121" t="str">
        <f>IF(K60="","",IF(IFERROR(VLOOKUP($B60,手順2!$A$12:$P$107,L$1,FALSE),"")&amp;IFERROR(VLOOKUP($B60,手順3!$A$12:$U$107,L$1,FALSE),"")="",0,IFERROR(VLOOKUP($B60,手順2!$A$12:$P$107,L$1,FALSE),"")&amp;IFERROR(VLOOKUP($B60,手順3!$A$12:$U$107,L$1,FALSE),"")))</f>
        <v/>
      </c>
      <c r="M60" s="121" t="str">
        <f>IF(L60="","",IF(IFERROR(VLOOKUP($B60,手順2!$A$12:$P$107,M$1,FALSE),"")&amp;IFERROR(VLOOKUP($B60,手順3!$A$12:$U$107,M$1,FALSE),"")="",0,IFERROR(VLOOKUP($B60,手順2!$A$12:$P$107,M$1,FALSE),"")&amp;IFERROR(VLOOKUP($B60,手順3!$A$12:$U$107,M$1,FALSE),"")))</f>
        <v/>
      </c>
      <c r="N60" s="77" t="str">
        <f>IFERROR(VLOOKUP($B60,手順2!$A$12:$P$107,N$1,FALSE),"")&amp;IFERROR(VLOOKUP($B60,手順3!$A$12:$U$107,N$1,FALSE),"")</f>
        <v/>
      </c>
      <c r="O60" s="121" t="str">
        <f>IF(N60="","",IF(IFERROR(VLOOKUP($B60,手順2!$A$12:$P$107,O$1,FALSE),"")&amp;IFERROR(VLOOKUP($B60,手順3!$A$12:$U$107,O$1,FALSE),"")="",0,IFERROR(VLOOKUP($B60,手順2!$A$12:$P$107,O$1,FALSE),"")&amp;IFERROR(VLOOKUP($B60,手順3!$A$12:$U$107,O$1,FALSE),"")))</f>
        <v/>
      </c>
      <c r="P60" s="121" t="str">
        <f>IF(O60="","",IF(IFERROR(VLOOKUP($B60,手順2!$A$12:$P$107,P$1,FALSE),"")&amp;IFERROR(VLOOKUP($B60,手順3!$A$12:$U$107,P$1,FALSE),"")="",0,IFERROR(VLOOKUP($B60,手順2!$A$12:$P$107,P$1,FALSE),"")&amp;IFERROR(VLOOKUP($B60,手順3!$A$12:$U$107,P$1,FALSE),"")))</f>
        <v/>
      </c>
      <c r="Q60" s="121" t="str">
        <f>IF(P60="","",IF(IFERROR(VLOOKUP($B60,手順2!$A$12:$P$107,Q$1,FALSE),"")&amp;IFERROR(VLOOKUP($B60,手順3!$A$12:$U$107,Q$1,FALSE),"")="",0,IFERROR(VLOOKUP($B60,手順2!$A$12:$P$107,Q$1,FALSE),"")&amp;IFERROR(VLOOKUP($B60,手順3!$A$12:$U$107,Q$1,FALSE),"")))</f>
        <v/>
      </c>
      <c r="R60" s="77" t="str">
        <f>IFERROR(VLOOKUP($B60,手順2!$A$12:$Q$107,R$1,FALSE),"")&amp;IFERROR(VLOOKUP($B60,手順3!$A$12:$U$107,R$1,FALSE),"")</f>
        <v/>
      </c>
      <c r="S60" s="102"/>
      <c r="T60" s="102"/>
      <c r="U60" s="102"/>
      <c r="AA60" s="174" t="str">
        <f>IF($AK60="","",COUNTIF($AU$18:$AU60,AA$17))</f>
        <v/>
      </c>
      <c r="AB60" s="129" t="str">
        <f>IF($AK60="","",COUNTIF($AU$18:$AU60,AB$17))</f>
        <v/>
      </c>
      <c r="AC60" s="129" t="str">
        <f>IF($AK60="","",COUNTIF($AU$18:$AU60,AC$17))</f>
        <v/>
      </c>
      <c r="AD60" s="129" t="str">
        <f>IF($AK60="","",COUNTIF($AU$18:$AU60,AD$17))</f>
        <v/>
      </c>
      <c r="AE60" s="129" t="str">
        <f>IF($AK60="","",COUNTIF($AU$18:$AU60,AE$17))</f>
        <v/>
      </c>
      <c r="AF60" s="129" t="str">
        <f>IF($AK60="","",COUNTIF($AU$18:$AU60,AF$17))</f>
        <v/>
      </c>
      <c r="AG60" s="129" t="str">
        <f>IF($AK60="","",COUNTIF($AU$18:$AU60,AG$17))</f>
        <v/>
      </c>
      <c r="AH60" s="129" t="str">
        <f>IF($AK60="","",COUNTIF($AU$18:$AU60,AH$17))</f>
        <v/>
      </c>
      <c r="AI60" s="129" t="str">
        <f>IF($AK60="","",COUNTIF($AU$18:$AU60,AI$17))</f>
        <v/>
      </c>
      <c r="AJ60" s="175" t="str">
        <f>IF($AK60="","",COUNTIF($AU$18:$AU60,AJ$17))</f>
        <v/>
      </c>
      <c r="AK60" s="95" t="str">
        <f t="shared" si="13"/>
        <v/>
      </c>
      <c r="AL60" s="96" t="str">
        <f t="shared" si="9"/>
        <v/>
      </c>
      <c r="AM60" s="38" t="str">
        <f t="shared" si="14"/>
        <v/>
      </c>
      <c r="AN60" s="96" t="str">
        <f t="shared" si="15"/>
        <v/>
      </c>
      <c r="AO60" s="96" t="str">
        <f t="shared" si="16"/>
        <v/>
      </c>
      <c r="AP60" s="96" t="str">
        <f t="shared" si="17"/>
        <v/>
      </c>
      <c r="AQ60" s="96" t="str">
        <f t="shared" si="18"/>
        <v/>
      </c>
      <c r="AR60" s="96" t="str">
        <f t="shared" si="19"/>
        <v/>
      </c>
      <c r="AS60" s="96" t="str">
        <f t="shared" si="10"/>
        <v/>
      </c>
      <c r="AT60" s="96" t="str">
        <f t="shared" si="11"/>
        <v/>
      </c>
      <c r="AU60" s="97" t="str">
        <f t="shared" si="12"/>
        <v/>
      </c>
      <c r="AW60">
        <f>種目情報!A43</f>
        <v>0</v>
      </c>
      <c r="AX60">
        <f>種目情報!B43</f>
        <v>0</v>
      </c>
      <c r="AY60">
        <f>種目情報!C43</f>
        <v>0</v>
      </c>
    </row>
    <row r="61" spans="1:51">
      <c r="A61">
        <v>44</v>
      </c>
      <c r="B61" t="str">
        <f>IFERROR(IF(B60=手順3!$A$11,"",IF(B60&lt;=100,IF(手順2!A55=手順５!A61,手順５!A61,手順3!$A$12),B60+1)),"")</f>
        <v/>
      </c>
      <c r="C61" s="10" t="str">
        <f>IFERROR(VLOOKUP($B61,手順2!$A$12:$T$107,C$1,FALSE),"")&amp;IFERROR(VLOOKUP($B61,手順3!$A$12:$U$107,C$1,FALSE),"")</f>
        <v/>
      </c>
      <c r="D61" s="10" t="str">
        <f>IFERROR(VLOOKUP($B61,手順2!$A$12:$T$107,D$1,FALSE),"")&amp;IFERROR(VLOOKUP($B61,手順3!$A$12:$U$107,D$1,FALSE),"")</f>
        <v/>
      </c>
      <c r="E61" s="10" t="str">
        <f>IFERROR(VLOOKUP($B61,手順2!$A$12:$T$107,E$1,FALSE),"")&amp;IFERROR(VLOOKUP($B61,手順3!$A$12:$U$107,E$1,FALSE),"")</f>
        <v/>
      </c>
      <c r="F61" s="10" t="str">
        <f>IFERROR(VLOOKUP($B61,手順2!$A$12:$T$107,F$1,FALSE),"")&amp;IFERROR(VLOOKUP($B61,手順3!$A$12:$U$107,F$1,FALSE),"")</f>
        <v/>
      </c>
      <c r="G61" s="10" t="str">
        <f>IFERROR(VLOOKUP($B61,手順2!$A$12:$T$107,G$1,FALSE),"")&amp;IFERROR(VLOOKUP($B61,手順3!$A$12:$U$107,G$1,FALSE),"")</f>
        <v/>
      </c>
      <c r="H61" s="10" t="str">
        <f>IFERROR(VLOOKUP($B61,手順2!$A$12:$T$107,H$1,FALSE),"")&amp;IFERROR(VLOOKUP($B61,手順3!$A$12:$U$107,H$1,FALSE),"")</f>
        <v/>
      </c>
      <c r="I61" s="10" t="str">
        <f>IFERROR(VLOOKUP($B61,手順2!$A$12:$T$107,I$1,FALSE),"")&amp;IFERROR(VLOOKUP($B61,手順3!$A$12:$U$107,I$1,FALSE),"")</f>
        <v/>
      </c>
      <c r="J61" s="77" t="str">
        <f>IFERROR(VLOOKUP($B61,手順2!$A$12:$P$107,J$1,FALSE),"")&amp;IFERROR(VLOOKUP($B61,手順3!$A$12:$U$107,J$1,FALSE),"")</f>
        <v/>
      </c>
      <c r="K61" s="121" t="str">
        <f>IF(J61="","",IF(IFERROR(VLOOKUP($B61,手順2!$A$12:$P$107,K$1,FALSE),"")&amp;IFERROR(VLOOKUP($B61,手順3!$A$12:$U$107,K$1,FALSE),"")="",0,IFERROR(VLOOKUP($B61,手順2!$A$12:$P$107,K$1,FALSE),"")&amp;IFERROR(VLOOKUP($B61,手順3!$A$12:$U$107,K$1,FALSE),"")))</f>
        <v/>
      </c>
      <c r="L61" s="121" t="str">
        <f>IF(K61="","",IF(IFERROR(VLOOKUP($B61,手順2!$A$12:$P$107,L$1,FALSE),"")&amp;IFERROR(VLOOKUP($B61,手順3!$A$12:$U$107,L$1,FALSE),"")="",0,IFERROR(VLOOKUP($B61,手順2!$A$12:$P$107,L$1,FALSE),"")&amp;IFERROR(VLOOKUP($B61,手順3!$A$12:$U$107,L$1,FALSE),"")))</f>
        <v/>
      </c>
      <c r="M61" s="121" t="str">
        <f>IF(L61="","",IF(IFERROR(VLOOKUP($B61,手順2!$A$12:$P$107,M$1,FALSE),"")&amp;IFERROR(VLOOKUP($B61,手順3!$A$12:$U$107,M$1,FALSE),"")="",0,IFERROR(VLOOKUP($B61,手順2!$A$12:$P$107,M$1,FALSE),"")&amp;IFERROR(VLOOKUP($B61,手順3!$A$12:$U$107,M$1,FALSE),"")))</f>
        <v/>
      </c>
      <c r="N61" s="77" t="str">
        <f>IFERROR(VLOOKUP($B61,手順2!$A$12:$P$107,N$1,FALSE),"")&amp;IFERROR(VLOOKUP($B61,手順3!$A$12:$U$107,N$1,FALSE),"")</f>
        <v/>
      </c>
      <c r="O61" s="121" t="str">
        <f>IF(N61="","",IF(IFERROR(VLOOKUP($B61,手順2!$A$12:$P$107,O$1,FALSE),"")&amp;IFERROR(VLOOKUP($B61,手順3!$A$12:$U$107,O$1,FALSE),"")="",0,IFERROR(VLOOKUP($B61,手順2!$A$12:$P$107,O$1,FALSE),"")&amp;IFERROR(VLOOKUP($B61,手順3!$A$12:$U$107,O$1,FALSE),"")))</f>
        <v/>
      </c>
      <c r="P61" s="121" t="str">
        <f>IF(O61="","",IF(IFERROR(VLOOKUP($B61,手順2!$A$12:$P$107,P$1,FALSE),"")&amp;IFERROR(VLOOKUP($B61,手順3!$A$12:$U$107,P$1,FALSE),"")="",0,IFERROR(VLOOKUP($B61,手順2!$A$12:$P$107,P$1,FALSE),"")&amp;IFERROR(VLOOKUP($B61,手順3!$A$12:$U$107,P$1,FALSE),"")))</f>
        <v/>
      </c>
      <c r="Q61" s="121" t="str">
        <f>IF(P61="","",IF(IFERROR(VLOOKUP($B61,手順2!$A$12:$P$107,Q$1,FALSE),"")&amp;IFERROR(VLOOKUP($B61,手順3!$A$12:$U$107,Q$1,FALSE),"")="",0,IFERROR(VLOOKUP($B61,手順2!$A$12:$P$107,Q$1,FALSE),"")&amp;IFERROR(VLOOKUP($B61,手順3!$A$12:$U$107,Q$1,FALSE),"")))</f>
        <v/>
      </c>
      <c r="R61" s="77" t="str">
        <f>IFERROR(VLOOKUP($B61,手順2!$A$12:$Q$107,R$1,FALSE),"")&amp;IFERROR(VLOOKUP($B61,手順3!$A$12:$U$107,R$1,FALSE),"")</f>
        <v/>
      </c>
      <c r="S61" s="102"/>
      <c r="T61" s="102"/>
      <c r="U61" s="102"/>
      <c r="AA61" s="174" t="str">
        <f>IF($AK61="","",COUNTIF($AU$18:$AU61,AA$17))</f>
        <v/>
      </c>
      <c r="AB61" s="129" t="str">
        <f>IF($AK61="","",COUNTIF($AU$18:$AU61,AB$17))</f>
        <v/>
      </c>
      <c r="AC61" s="129" t="str">
        <f>IF($AK61="","",COUNTIF($AU$18:$AU61,AC$17))</f>
        <v/>
      </c>
      <c r="AD61" s="129" t="str">
        <f>IF($AK61="","",COUNTIF($AU$18:$AU61,AD$17))</f>
        <v/>
      </c>
      <c r="AE61" s="129" t="str">
        <f>IF($AK61="","",COUNTIF($AU$18:$AU61,AE$17))</f>
        <v/>
      </c>
      <c r="AF61" s="129" t="str">
        <f>IF($AK61="","",COUNTIF($AU$18:$AU61,AF$17))</f>
        <v/>
      </c>
      <c r="AG61" s="129" t="str">
        <f>IF($AK61="","",COUNTIF($AU$18:$AU61,AG$17))</f>
        <v/>
      </c>
      <c r="AH61" s="129" t="str">
        <f>IF($AK61="","",COUNTIF($AU$18:$AU61,AH$17))</f>
        <v/>
      </c>
      <c r="AI61" s="129" t="str">
        <f>IF($AK61="","",COUNTIF($AU$18:$AU61,AI$17))</f>
        <v/>
      </c>
      <c r="AJ61" s="175" t="str">
        <f>IF($AK61="","",COUNTIF($AU$18:$AU61,AJ$17))</f>
        <v/>
      </c>
      <c r="AK61" s="95" t="str">
        <f t="shared" si="13"/>
        <v/>
      </c>
      <c r="AL61" s="96" t="str">
        <f t="shared" si="9"/>
        <v/>
      </c>
      <c r="AM61" s="38" t="str">
        <f t="shared" si="14"/>
        <v/>
      </c>
      <c r="AN61" s="96" t="str">
        <f t="shared" si="15"/>
        <v/>
      </c>
      <c r="AO61" s="96" t="str">
        <f t="shared" si="16"/>
        <v/>
      </c>
      <c r="AP61" s="96" t="str">
        <f t="shared" si="17"/>
        <v/>
      </c>
      <c r="AQ61" s="96" t="str">
        <f t="shared" si="18"/>
        <v/>
      </c>
      <c r="AR61" s="96" t="str">
        <f t="shared" si="19"/>
        <v/>
      </c>
      <c r="AS61" s="96" t="str">
        <f t="shared" si="10"/>
        <v/>
      </c>
      <c r="AT61" s="96" t="str">
        <f t="shared" si="11"/>
        <v/>
      </c>
      <c r="AU61" s="97" t="str">
        <f t="shared" si="12"/>
        <v/>
      </c>
      <c r="AW61">
        <f>種目情報!A44</f>
        <v>0</v>
      </c>
      <c r="AX61">
        <f>種目情報!B44</f>
        <v>0</v>
      </c>
      <c r="AY61">
        <f>種目情報!C44</f>
        <v>0</v>
      </c>
    </row>
    <row r="62" spans="1:51">
      <c r="A62">
        <v>45</v>
      </c>
      <c r="B62" t="str">
        <f>IFERROR(IF(B61=手順3!$A$11,"",IF(B61&lt;=100,IF(手順2!A56=手順５!A62,手順５!A62,手順3!$A$12),B61+1)),"")</f>
        <v/>
      </c>
      <c r="C62" s="10" t="str">
        <f>IFERROR(VLOOKUP($B62,手順2!$A$12:$T$107,C$1,FALSE),"")&amp;IFERROR(VLOOKUP($B62,手順3!$A$12:$U$107,C$1,FALSE),"")</f>
        <v/>
      </c>
      <c r="D62" s="10" t="str">
        <f>IFERROR(VLOOKUP($B62,手順2!$A$12:$T$107,D$1,FALSE),"")&amp;IFERROR(VLOOKUP($B62,手順3!$A$12:$U$107,D$1,FALSE),"")</f>
        <v/>
      </c>
      <c r="E62" s="10" t="str">
        <f>IFERROR(VLOOKUP($B62,手順2!$A$12:$T$107,E$1,FALSE),"")&amp;IFERROR(VLOOKUP($B62,手順3!$A$12:$U$107,E$1,FALSE),"")</f>
        <v/>
      </c>
      <c r="F62" s="10" t="str">
        <f>IFERROR(VLOOKUP($B62,手順2!$A$12:$T$107,F$1,FALSE),"")&amp;IFERROR(VLOOKUP($B62,手順3!$A$12:$U$107,F$1,FALSE),"")</f>
        <v/>
      </c>
      <c r="G62" s="10" t="str">
        <f>IFERROR(VLOOKUP($B62,手順2!$A$12:$T$107,G$1,FALSE),"")&amp;IFERROR(VLOOKUP($B62,手順3!$A$12:$U$107,G$1,FALSE),"")</f>
        <v/>
      </c>
      <c r="H62" s="10" t="str">
        <f>IFERROR(VLOOKUP($B62,手順2!$A$12:$T$107,H$1,FALSE),"")&amp;IFERROR(VLOOKUP($B62,手順3!$A$12:$U$107,H$1,FALSE),"")</f>
        <v/>
      </c>
      <c r="I62" s="10" t="str">
        <f>IFERROR(VLOOKUP($B62,手順2!$A$12:$T$107,I$1,FALSE),"")&amp;IFERROR(VLOOKUP($B62,手順3!$A$12:$U$107,I$1,FALSE),"")</f>
        <v/>
      </c>
      <c r="J62" s="77" t="str">
        <f>IFERROR(VLOOKUP($B62,手順2!$A$12:$P$107,J$1,FALSE),"")&amp;IFERROR(VLOOKUP($B62,手順3!$A$12:$U$107,J$1,FALSE),"")</f>
        <v/>
      </c>
      <c r="K62" s="121" t="str">
        <f>IF(J62="","",IF(IFERROR(VLOOKUP($B62,手順2!$A$12:$P$107,K$1,FALSE),"")&amp;IFERROR(VLOOKUP($B62,手順3!$A$12:$U$107,K$1,FALSE),"")="",0,IFERROR(VLOOKUP($B62,手順2!$A$12:$P$107,K$1,FALSE),"")&amp;IFERROR(VLOOKUP($B62,手順3!$A$12:$U$107,K$1,FALSE),"")))</f>
        <v/>
      </c>
      <c r="L62" s="121" t="str">
        <f>IF(K62="","",IF(IFERROR(VLOOKUP($B62,手順2!$A$12:$P$107,L$1,FALSE),"")&amp;IFERROR(VLOOKUP($B62,手順3!$A$12:$U$107,L$1,FALSE),"")="",0,IFERROR(VLOOKUP($B62,手順2!$A$12:$P$107,L$1,FALSE),"")&amp;IFERROR(VLOOKUP($B62,手順3!$A$12:$U$107,L$1,FALSE),"")))</f>
        <v/>
      </c>
      <c r="M62" s="121" t="str">
        <f>IF(L62="","",IF(IFERROR(VLOOKUP($B62,手順2!$A$12:$P$107,M$1,FALSE),"")&amp;IFERROR(VLOOKUP($B62,手順3!$A$12:$U$107,M$1,FALSE),"")="",0,IFERROR(VLOOKUP($B62,手順2!$A$12:$P$107,M$1,FALSE),"")&amp;IFERROR(VLOOKUP($B62,手順3!$A$12:$U$107,M$1,FALSE),"")))</f>
        <v/>
      </c>
      <c r="N62" s="77" t="str">
        <f>IFERROR(VLOOKUP($B62,手順2!$A$12:$P$107,N$1,FALSE),"")&amp;IFERROR(VLOOKUP($B62,手順3!$A$12:$U$107,N$1,FALSE),"")</f>
        <v/>
      </c>
      <c r="O62" s="121" t="str">
        <f>IF(N62="","",IF(IFERROR(VLOOKUP($B62,手順2!$A$12:$P$107,O$1,FALSE),"")&amp;IFERROR(VLOOKUP($B62,手順3!$A$12:$U$107,O$1,FALSE),"")="",0,IFERROR(VLOOKUP($B62,手順2!$A$12:$P$107,O$1,FALSE),"")&amp;IFERROR(VLOOKUP($B62,手順3!$A$12:$U$107,O$1,FALSE),"")))</f>
        <v/>
      </c>
      <c r="P62" s="121" t="str">
        <f>IF(O62="","",IF(IFERROR(VLOOKUP($B62,手順2!$A$12:$P$107,P$1,FALSE),"")&amp;IFERROR(VLOOKUP($B62,手順3!$A$12:$U$107,P$1,FALSE),"")="",0,IFERROR(VLOOKUP($B62,手順2!$A$12:$P$107,P$1,FALSE),"")&amp;IFERROR(VLOOKUP($B62,手順3!$A$12:$U$107,P$1,FALSE),"")))</f>
        <v/>
      </c>
      <c r="Q62" s="121" t="str">
        <f>IF(P62="","",IF(IFERROR(VLOOKUP($B62,手順2!$A$12:$P$107,Q$1,FALSE),"")&amp;IFERROR(VLOOKUP($B62,手順3!$A$12:$U$107,Q$1,FALSE),"")="",0,IFERROR(VLOOKUP($B62,手順2!$A$12:$P$107,Q$1,FALSE),"")&amp;IFERROR(VLOOKUP($B62,手順3!$A$12:$U$107,Q$1,FALSE),"")))</f>
        <v/>
      </c>
      <c r="R62" s="77" t="str">
        <f>IFERROR(VLOOKUP($B62,手順2!$A$12:$Q$107,R$1,FALSE),"")&amp;IFERROR(VLOOKUP($B62,手順3!$A$12:$U$107,R$1,FALSE),"")</f>
        <v/>
      </c>
      <c r="S62" s="102"/>
      <c r="T62" s="102"/>
      <c r="U62" s="102"/>
      <c r="AA62" s="174" t="str">
        <f>IF($AK62="","",COUNTIF($AU$18:$AU62,AA$17))</f>
        <v/>
      </c>
      <c r="AB62" s="129" t="str">
        <f>IF($AK62="","",COUNTIF($AU$18:$AU62,AB$17))</f>
        <v/>
      </c>
      <c r="AC62" s="129" t="str">
        <f>IF($AK62="","",COUNTIF($AU$18:$AU62,AC$17))</f>
        <v/>
      </c>
      <c r="AD62" s="129" t="str">
        <f>IF($AK62="","",COUNTIF($AU$18:$AU62,AD$17))</f>
        <v/>
      </c>
      <c r="AE62" s="129" t="str">
        <f>IF($AK62="","",COUNTIF($AU$18:$AU62,AE$17))</f>
        <v/>
      </c>
      <c r="AF62" s="129" t="str">
        <f>IF($AK62="","",COUNTIF($AU$18:$AU62,AF$17))</f>
        <v/>
      </c>
      <c r="AG62" s="129" t="str">
        <f>IF($AK62="","",COUNTIF($AU$18:$AU62,AG$17))</f>
        <v/>
      </c>
      <c r="AH62" s="129" t="str">
        <f>IF($AK62="","",COUNTIF($AU$18:$AU62,AH$17))</f>
        <v/>
      </c>
      <c r="AI62" s="129" t="str">
        <f>IF($AK62="","",COUNTIF($AU$18:$AU62,AI$17))</f>
        <v/>
      </c>
      <c r="AJ62" s="175" t="str">
        <f>IF($AK62="","",COUNTIF($AU$18:$AU62,AJ$17))</f>
        <v/>
      </c>
      <c r="AK62" s="95" t="str">
        <f t="shared" si="13"/>
        <v/>
      </c>
      <c r="AL62" s="96" t="str">
        <f t="shared" si="9"/>
        <v/>
      </c>
      <c r="AM62" s="38" t="str">
        <f t="shared" si="14"/>
        <v/>
      </c>
      <c r="AN62" s="96" t="str">
        <f t="shared" si="15"/>
        <v/>
      </c>
      <c r="AO62" s="96" t="str">
        <f t="shared" si="16"/>
        <v/>
      </c>
      <c r="AP62" s="96" t="str">
        <f t="shared" si="17"/>
        <v/>
      </c>
      <c r="AQ62" s="96" t="str">
        <f t="shared" si="18"/>
        <v/>
      </c>
      <c r="AR62" s="96" t="str">
        <f t="shared" si="19"/>
        <v/>
      </c>
      <c r="AS62" s="96" t="str">
        <f t="shared" si="10"/>
        <v/>
      </c>
      <c r="AT62" s="96" t="str">
        <f t="shared" si="11"/>
        <v/>
      </c>
      <c r="AU62" s="97" t="str">
        <f t="shared" si="12"/>
        <v/>
      </c>
      <c r="AW62">
        <f>種目情報!A45</f>
        <v>0</v>
      </c>
      <c r="AX62">
        <f>種目情報!B45</f>
        <v>0</v>
      </c>
      <c r="AY62">
        <f>種目情報!C45</f>
        <v>0</v>
      </c>
    </row>
    <row r="63" spans="1:51">
      <c r="A63">
        <v>46</v>
      </c>
      <c r="B63" t="str">
        <f>IFERROR(IF(B62=手順3!$A$11,"",IF(B62&lt;=100,IF(手順2!A57=手順５!A63,手順５!A63,手順3!$A$12),B62+1)),"")</f>
        <v/>
      </c>
      <c r="C63" s="10" t="str">
        <f>IFERROR(VLOOKUP($B63,手順2!$A$12:$T$107,C$1,FALSE),"")&amp;IFERROR(VLOOKUP($B63,手順3!$A$12:$U$107,C$1,FALSE),"")</f>
        <v/>
      </c>
      <c r="D63" s="10" t="str">
        <f>IFERROR(VLOOKUP($B63,手順2!$A$12:$T$107,D$1,FALSE),"")&amp;IFERROR(VLOOKUP($B63,手順3!$A$12:$U$107,D$1,FALSE),"")</f>
        <v/>
      </c>
      <c r="E63" s="10" t="str">
        <f>IFERROR(VLOOKUP($B63,手順2!$A$12:$T$107,E$1,FALSE),"")&amp;IFERROR(VLOOKUP($B63,手順3!$A$12:$U$107,E$1,FALSE),"")</f>
        <v/>
      </c>
      <c r="F63" s="10" t="str">
        <f>IFERROR(VLOOKUP($B63,手順2!$A$12:$T$107,F$1,FALSE),"")&amp;IFERROR(VLOOKUP($B63,手順3!$A$12:$U$107,F$1,FALSE),"")</f>
        <v/>
      </c>
      <c r="G63" s="10" t="str">
        <f>IFERROR(VLOOKUP($B63,手順2!$A$12:$T$107,G$1,FALSE),"")&amp;IFERROR(VLOOKUP($B63,手順3!$A$12:$U$107,G$1,FALSE),"")</f>
        <v/>
      </c>
      <c r="H63" s="10" t="str">
        <f>IFERROR(VLOOKUP($B63,手順2!$A$12:$T$107,H$1,FALSE),"")&amp;IFERROR(VLOOKUP($B63,手順3!$A$12:$U$107,H$1,FALSE),"")</f>
        <v/>
      </c>
      <c r="I63" s="10" t="str">
        <f>IFERROR(VLOOKUP($B63,手順2!$A$12:$T$107,I$1,FALSE),"")&amp;IFERROR(VLOOKUP($B63,手順3!$A$12:$U$107,I$1,FALSE),"")</f>
        <v/>
      </c>
      <c r="J63" s="77" t="str">
        <f>IFERROR(VLOOKUP($B63,手順2!$A$12:$P$107,J$1,FALSE),"")&amp;IFERROR(VLOOKUP($B63,手順3!$A$12:$U$107,J$1,FALSE),"")</f>
        <v/>
      </c>
      <c r="K63" s="121" t="str">
        <f>IF(J63="","",IF(IFERROR(VLOOKUP($B63,手順2!$A$12:$P$107,K$1,FALSE),"")&amp;IFERROR(VLOOKUP($B63,手順3!$A$12:$U$107,K$1,FALSE),"")="",0,IFERROR(VLOOKUP($B63,手順2!$A$12:$P$107,K$1,FALSE),"")&amp;IFERROR(VLOOKUP($B63,手順3!$A$12:$U$107,K$1,FALSE),"")))</f>
        <v/>
      </c>
      <c r="L63" s="121" t="str">
        <f>IF(K63="","",IF(IFERROR(VLOOKUP($B63,手順2!$A$12:$P$107,L$1,FALSE),"")&amp;IFERROR(VLOOKUP($B63,手順3!$A$12:$U$107,L$1,FALSE),"")="",0,IFERROR(VLOOKUP($B63,手順2!$A$12:$P$107,L$1,FALSE),"")&amp;IFERROR(VLOOKUP($B63,手順3!$A$12:$U$107,L$1,FALSE),"")))</f>
        <v/>
      </c>
      <c r="M63" s="121" t="str">
        <f>IF(L63="","",IF(IFERROR(VLOOKUP($B63,手順2!$A$12:$P$107,M$1,FALSE),"")&amp;IFERROR(VLOOKUP($B63,手順3!$A$12:$U$107,M$1,FALSE),"")="",0,IFERROR(VLOOKUP($B63,手順2!$A$12:$P$107,M$1,FALSE),"")&amp;IFERROR(VLOOKUP($B63,手順3!$A$12:$U$107,M$1,FALSE),"")))</f>
        <v/>
      </c>
      <c r="N63" s="77" t="str">
        <f>IFERROR(VLOOKUP($B63,手順2!$A$12:$P$107,N$1,FALSE),"")&amp;IFERROR(VLOOKUP($B63,手順3!$A$12:$U$107,N$1,FALSE),"")</f>
        <v/>
      </c>
      <c r="O63" s="121" t="str">
        <f>IF(N63="","",IF(IFERROR(VLOOKUP($B63,手順2!$A$12:$P$107,O$1,FALSE),"")&amp;IFERROR(VLOOKUP($B63,手順3!$A$12:$U$107,O$1,FALSE),"")="",0,IFERROR(VLOOKUP($B63,手順2!$A$12:$P$107,O$1,FALSE),"")&amp;IFERROR(VLOOKUP($B63,手順3!$A$12:$U$107,O$1,FALSE),"")))</f>
        <v/>
      </c>
      <c r="P63" s="121" t="str">
        <f>IF(O63="","",IF(IFERROR(VLOOKUP($B63,手順2!$A$12:$P$107,P$1,FALSE),"")&amp;IFERROR(VLOOKUP($B63,手順3!$A$12:$U$107,P$1,FALSE),"")="",0,IFERROR(VLOOKUP($B63,手順2!$A$12:$P$107,P$1,FALSE),"")&amp;IFERROR(VLOOKUP($B63,手順3!$A$12:$U$107,P$1,FALSE),"")))</f>
        <v/>
      </c>
      <c r="Q63" s="121" t="str">
        <f>IF(P63="","",IF(IFERROR(VLOOKUP($B63,手順2!$A$12:$P$107,Q$1,FALSE),"")&amp;IFERROR(VLOOKUP($B63,手順3!$A$12:$U$107,Q$1,FALSE),"")="",0,IFERROR(VLOOKUP($B63,手順2!$A$12:$P$107,Q$1,FALSE),"")&amp;IFERROR(VLOOKUP($B63,手順3!$A$12:$U$107,Q$1,FALSE),"")))</f>
        <v/>
      </c>
      <c r="R63" s="77" t="str">
        <f>IFERROR(VLOOKUP($B63,手順2!$A$12:$Q$107,R$1,FALSE),"")&amp;IFERROR(VLOOKUP($B63,手順3!$A$12:$U$107,R$1,FALSE),"")</f>
        <v/>
      </c>
      <c r="S63" s="102"/>
      <c r="T63" s="102"/>
      <c r="U63" s="102"/>
      <c r="AA63" s="174" t="str">
        <f>IF($AK63="","",COUNTIF($AU$18:$AU63,AA$17))</f>
        <v/>
      </c>
      <c r="AB63" s="129" t="str">
        <f>IF($AK63="","",COUNTIF($AU$18:$AU63,AB$17))</f>
        <v/>
      </c>
      <c r="AC63" s="129" t="str">
        <f>IF($AK63="","",COUNTIF($AU$18:$AU63,AC$17))</f>
        <v/>
      </c>
      <c r="AD63" s="129" t="str">
        <f>IF($AK63="","",COUNTIF($AU$18:$AU63,AD$17))</f>
        <v/>
      </c>
      <c r="AE63" s="129" t="str">
        <f>IF($AK63="","",COUNTIF($AU$18:$AU63,AE$17))</f>
        <v/>
      </c>
      <c r="AF63" s="129" t="str">
        <f>IF($AK63="","",COUNTIF($AU$18:$AU63,AF$17))</f>
        <v/>
      </c>
      <c r="AG63" s="129" t="str">
        <f>IF($AK63="","",COUNTIF($AU$18:$AU63,AG$17))</f>
        <v/>
      </c>
      <c r="AH63" s="129" t="str">
        <f>IF($AK63="","",COUNTIF($AU$18:$AU63,AH$17))</f>
        <v/>
      </c>
      <c r="AI63" s="129" t="str">
        <f>IF($AK63="","",COUNTIF($AU$18:$AU63,AI$17))</f>
        <v/>
      </c>
      <c r="AJ63" s="175" t="str">
        <f>IF($AK63="","",COUNTIF($AU$18:$AU63,AJ$17))</f>
        <v/>
      </c>
      <c r="AK63" s="95" t="str">
        <f t="shared" si="13"/>
        <v/>
      </c>
      <c r="AL63" s="96" t="str">
        <f t="shared" si="9"/>
        <v/>
      </c>
      <c r="AM63" s="38" t="str">
        <f t="shared" si="14"/>
        <v/>
      </c>
      <c r="AN63" s="96" t="str">
        <f t="shared" si="15"/>
        <v/>
      </c>
      <c r="AO63" s="96" t="str">
        <f t="shared" si="16"/>
        <v/>
      </c>
      <c r="AP63" s="96" t="str">
        <f t="shared" si="17"/>
        <v/>
      </c>
      <c r="AQ63" s="96" t="str">
        <f t="shared" si="18"/>
        <v/>
      </c>
      <c r="AR63" s="96" t="str">
        <f t="shared" si="19"/>
        <v/>
      </c>
      <c r="AS63" s="96" t="str">
        <f t="shared" si="10"/>
        <v/>
      </c>
      <c r="AT63" s="96" t="str">
        <f t="shared" si="11"/>
        <v/>
      </c>
      <c r="AU63" s="97" t="str">
        <f t="shared" si="12"/>
        <v/>
      </c>
      <c r="AW63">
        <f>種目情報!A46</f>
        <v>0</v>
      </c>
      <c r="AX63">
        <f>種目情報!B46</f>
        <v>0</v>
      </c>
      <c r="AY63">
        <f>種目情報!C46</f>
        <v>0</v>
      </c>
    </row>
    <row r="64" spans="1:51">
      <c r="A64">
        <v>47</v>
      </c>
      <c r="B64" t="str">
        <f>IFERROR(IF(B63=手順3!$A$11,"",IF(B63&lt;=100,IF(手順2!A58=手順５!A64,手順５!A64,手順3!$A$12),B63+1)),"")</f>
        <v/>
      </c>
      <c r="C64" s="10" t="str">
        <f>IFERROR(VLOOKUP($B64,手順2!$A$12:$T$107,C$1,FALSE),"")&amp;IFERROR(VLOOKUP($B64,手順3!$A$12:$U$107,C$1,FALSE),"")</f>
        <v/>
      </c>
      <c r="D64" s="10" t="str">
        <f>IFERROR(VLOOKUP($B64,手順2!$A$12:$T$107,D$1,FALSE),"")&amp;IFERROR(VLOOKUP($B64,手順3!$A$12:$U$107,D$1,FALSE),"")</f>
        <v/>
      </c>
      <c r="E64" s="10" t="str">
        <f>IFERROR(VLOOKUP($B64,手順2!$A$12:$T$107,E$1,FALSE),"")&amp;IFERROR(VLOOKUP($B64,手順3!$A$12:$U$107,E$1,FALSE),"")</f>
        <v/>
      </c>
      <c r="F64" s="10" t="str">
        <f>IFERROR(VLOOKUP($B64,手順2!$A$12:$T$107,F$1,FALSE),"")&amp;IFERROR(VLOOKUP($B64,手順3!$A$12:$U$107,F$1,FALSE),"")</f>
        <v/>
      </c>
      <c r="G64" s="10" t="str">
        <f>IFERROR(VLOOKUP($B64,手順2!$A$12:$T$107,G$1,FALSE),"")&amp;IFERROR(VLOOKUP($B64,手順3!$A$12:$U$107,G$1,FALSE),"")</f>
        <v/>
      </c>
      <c r="H64" s="10" t="str">
        <f>IFERROR(VLOOKUP($B64,手順2!$A$12:$T$107,H$1,FALSE),"")&amp;IFERROR(VLOOKUP($B64,手順3!$A$12:$U$107,H$1,FALSE),"")</f>
        <v/>
      </c>
      <c r="I64" s="10" t="str">
        <f>IFERROR(VLOOKUP($B64,手順2!$A$12:$T$107,I$1,FALSE),"")&amp;IFERROR(VLOOKUP($B64,手順3!$A$12:$U$107,I$1,FALSE),"")</f>
        <v/>
      </c>
      <c r="J64" s="77" t="str">
        <f>IFERROR(VLOOKUP($B64,手順2!$A$12:$P$107,J$1,FALSE),"")&amp;IFERROR(VLOOKUP($B64,手順3!$A$12:$U$107,J$1,FALSE),"")</f>
        <v/>
      </c>
      <c r="K64" s="121" t="str">
        <f>IF(J64="","",IF(IFERROR(VLOOKUP($B64,手順2!$A$12:$P$107,K$1,FALSE),"")&amp;IFERROR(VLOOKUP($B64,手順3!$A$12:$U$107,K$1,FALSE),"")="",0,IFERROR(VLOOKUP($B64,手順2!$A$12:$P$107,K$1,FALSE),"")&amp;IFERROR(VLOOKUP($B64,手順3!$A$12:$U$107,K$1,FALSE),"")))</f>
        <v/>
      </c>
      <c r="L64" s="121" t="str">
        <f>IF(K64="","",IF(IFERROR(VLOOKUP($B64,手順2!$A$12:$P$107,L$1,FALSE),"")&amp;IFERROR(VLOOKUP($B64,手順3!$A$12:$U$107,L$1,FALSE),"")="",0,IFERROR(VLOOKUP($B64,手順2!$A$12:$P$107,L$1,FALSE),"")&amp;IFERROR(VLOOKUP($B64,手順3!$A$12:$U$107,L$1,FALSE),"")))</f>
        <v/>
      </c>
      <c r="M64" s="121" t="str">
        <f>IF(L64="","",IF(IFERROR(VLOOKUP($B64,手順2!$A$12:$P$107,M$1,FALSE),"")&amp;IFERROR(VLOOKUP($B64,手順3!$A$12:$U$107,M$1,FALSE),"")="",0,IFERROR(VLOOKUP($B64,手順2!$A$12:$P$107,M$1,FALSE),"")&amp;IFERROR(VLOOKUP($B64,手順3!$A$12:$U$107,M$1,FALSE),"")))</f>
        <v/>
      </c>
      <c r="N64" s="77" t="str">
        <f>IFERROR(VLOOKUP($B64,手順2!$A$12:$P$107,N$1,FALSE),"")&amp;IFERROR(VLOOKUP($B64,手順3!$A$12:$U$107,N$1,FALSE),"")</f>
        <v/>
      </c>
      <c r="O64" s="121" t="str">
        <f>IF(N64="","",IF(IFERROR(VLOOKUP($B64,手順2!$A$12:$P$107,O$1,FALSE),"")&amp;IFERROR(VLOOKUP($B64,手順3!$A$12:$U$107,O$1,FALSE),"")="",0,IFERROR(VLOOKUP($B64,手順2!$A$12:$P$107,O$1,FALSE),"")&amp;IFERROR(VLOOKUP($B64,手順3!$A$12:$U$107,O$1,FALSE),"")))</f>
        <v/>
      </c>
      <c r="P64" s="121" t="str">
        <f>IF(O64="","",IF(IFERROR(VLOOKUP($B64,手順2!$A$12:$P$107,P$1,FALSE),"")&amp;IFERROR(VLOOKUP($B64,手順3!$A$12:$U$107,P$1,FALSE),"")="",0,IFERROR(VLOOKUP($B64,手順2!$A$12:$P$107,P$1,FALSE),"")&amp;IFERROR(VLOOKUP($B64,手順3!$A$12:$U$107,P$1,FALSE),"")))</f>
        <v/>
      </c>
      <c r="Q64" s="121" t="str">
        <f>IF(P64="","",IF(IFERROR(VLOOKUP($B64,手順2!$A$12:$P$107,Q$1,FALSE),"")&amp;IFERROR(VLOOKUP($B64,手順3!$A$12:$U$107,Q$1,FALSE),"")="",0,IFERROR(VLOOKUP($B64,手順2!$A$12:$P$107,Q$1,FALSE),"")&amp;IFERROR(VLOOKUP($B64,手順3!$A$12:$U$107,Q$1,FALSE),"")))</f>
        <v/>
      </c>
      <c r="R64" s="77" t="str">
        <f>IFERROR(VLOOKUP($B64,手順2!$A$12:$Q$107,R$1,FALSE),"")&amp;IFERROR(VLOOKUP($B64,手順3!$A$12:$U$107,R$1,FALSE),"")</f>
        <v/>
      </c>
      <c r="S64" s="102"/>
      <c r="T64" s="102"/>
      <c r="U64" s="102"/>
      <c r="AA64" s="174" t="str">
        <f>IF($AK64="","",COUNTIF($AU$18:$AU64,AA$17))</f>
        <v/>
      </c>
      <c r="AB64" s="129" t="str">
        <f>IF($AK64="","",COUNTIF($AU$18:$AU64,AB$17))</f>
        <v/>
      </c>
      <c r="AC64" s="129" t="str">
        <f>IF($AK64="","",COUNTIF($AU$18:$AU64,AC$17))</f>
        <v/>
      </c>
      <c r="AD64" s="129" t="str">
        <f>IF($AK64="","",COUNTIF($AU$18:$AU64,AD$17))</f>
        <v/>
      </c>
      <c r="AE64" s="129" t="str">
        <f>IF($AK64="","",COUNTIF($AU$18:$AU64,AE$17))</f>
        <v/>
      </c>
      <c r="AF64" s="129" t="str">
        <f>IF($AK64="","",COUNTIF($AU$18:$AU64,AF$17))</f>
        <v/>
      </c>
      <c r="AG64" s="129" t="str">
        <f>IF($AK64="","",COUNTIF($AU$18:$AU64,AG$17))</f>
        <v/>
      </c>
      <c r="AH64" s="129" t="str">
        <f>IF($AK64="","",COUNTIF($AU$18:$AU64,AH$17))</f>
        <v/>
      </c>
      <c r="AI64" s="129" t="str">
        <f>IF($AK64="","",COUNTIF($AU$18:$AU64,AI$17))</f>
        <v/>
      </c>
      <c r="AJ64" s="175" t="str">
        <f>IF($AK64="","",COUNTIF($AU$18:$AU64,AJ$17))</f>
        <v/>
      </c>
      <c r="AK64" s="95" t="str">
        <f t="shared" si="13"/>
        <v/>
      </c>
      <c r="AL64" s="96" t="str">
        <f t="shared" si="9"/>
        <v/>
      </c>
      <c r="AM64" s="38" t="str">
        <f t="shared" si="14"/>
        <v/>
      </c>
      <c r="AN64" s="96" t="str">
        <f t="shared" si="15"/>
        <v/>
      </c>
      <c r="AO64" s="96" t="str">
        <f t="shared" si="16"/>
        <v/>
      </c>
      <c r="AP64" s="96" t="str">
        <f t="shared" si="17"/>
        <v/>
      </c>
      <c r="AQ64" s="96" t="str">
        <f t="shared" si="18"/>
        <v/>
      </c>
      <c r="AR64" s="96" t="str">
        <f t="shared" si="19"/>
        <v/>
      </c>
      <c r="AS64" s="96" t="str">
        <f t="shared" si="10"/>
        <v/>
      </c>
      <c r="AT64" s="96" t="str">
        <f t="shared" si="11"/>
        <v/>
      </c>
      <c r="AU64" s="97" t="str">
        <f t="shared" si="12"/>
        <v/>
      </c>
      <c r="AW64">
        <f>種目情報!A47</f>
        <v>0</v>
      </c>
      <c r="AX64">
        <f>種目情報!B47</f>
        <v>0</v>
      </c>
      <c r="AY64">
        <f>種目情報!C47</f>
        <v>0</v>
      </c>
    </row>
    <row r="65" spans="1:51">
      <c r="A65">
        <v>48</v>
      </c>
      <c r="B65" t="str">
        <f>IFERROR(IF(B64=手順3!$A$11,"",IF(B64&lt;=100,IF(手順2!A59=手順５!A65,手順５!A65,手順3!$A$12),B64+1)),"")</f>
        <v/>
      </c>
      <c r="C65" s="10" t="str">
        <f>IFERROR(VLOOKUP($B65,手順2!$A$12:$T$107,C$1,FALSE),"")&amp;IFERROR(VLOOKUP($B65,手順3!$A$12:$U$107,C$1,FALSE),"")</f>
        <v/>
      </c>
      <c r="D65" s="10" t="str">
        <f>IFERROR(VLOOKUP($B65,手順2!$A$12:$T$107,D$1,FALSE),"")&amp;IFERROR(VLOOKUP($B65,手順3!$A$12:$U$107,D$1,FALSE),"")</f>
        <v/>
      </c>
      <c r="E65" s="10" t="str">
        <f>IFERROR(VLOOKUP($B65,手順2!$A$12:$T$107,E$1,FALSE),"")&amp;IFERROR(VLOOKUP($B65,手順3!$A$12:$U$107,E$1,FALSE),"")</f>
        <v/>
      </c>
      <c r="F65" s="10" t="str">
        <f>IFERROR(VLOOKUP($B65,手順2!$A$12:$T$107,F$1,FALSE),"")&amp;IFERROR(VLOOKUP($B65,手順3!$A$12:$U$107,F$1,FALSE),"")</f>
        <v/>
      </c>
      <c r="G65" s="10" t="str">
        <f>IFERROR(VLOOKUP($B65,手順2!$A$12:$T$107,G$1,FALSE),"")&amp;IFERROR(VLOOKUP($B65,手順3!$A$12:$U$107,G$1,FALSE),"")</f>
        <v/>
      </c>
      <c r="H65" s="10" t="str">
        <f>IFERROR(VLOOKUP($B65,手順2!$A$12:$T$107,H$1,FALSE),"")&amp;IFERROR(VLOOKUP($B65,手順3!$A$12:$U$107,H$1,FALSE),"")</f>
        <v/>
      </c>
      <c r="I65" s="10" t="str">
        <f>IFERROR(VLOOKUP($B65,手順2!$A$12:$T$107,I$1,FALSE),"")&amp;IFERROR(VLOOKUP($B65,手順3!$A$12:$U$107,I$1,FALSE),"")</f>
        <v/>
      </c>
      <c r="J65" s="77" t="str">
        <f>IFERROR(VLOOKUP($B65,手順2!$A$12:$P$107,J$1,FALSE),"")&amp;IFERROR(VLOOKUP($B65,手順3!$A$12:$U$107,J$1,FALSE),"")</f>
        <v/>
      </c>
      <c r="K65" s="121" t="str">
        <f>IF(J65="","",IF(IFERROR(VLOOKUP($B65,手順2!$A$12:$P$107,K$1,FALSE),"")&amp;IFERROR(VLOOKUP($B65,手順3!$A$12:$U$107,K$1,FALSE),"")="",0,IFERROR(VLOOKUP($B65,手順2!$A$12:$P$107,K$1,FALSE),"")&amp;IFERROR(VLOOKUP($B65,手順3!$A$12:$U$107,K$1,FALSE),"")))</f>
        <v/>
      </c>
      <c r="L65" s="121" t="str">
        <f>IF(K65="","",IF(IFERROR(VLOOKUP($B65,手順2!$A$12:$P$107,L$1,FALSE),"")&amp;IFERROR(VLOOKUP($B65,手順3!$A$12:$U$107,L$1,FALSE),"")="",0,IFERROR(VLOOKUP($B65,手順2!$A$12:$P$107,L$1,FALSE),"")&amp;IFERROR(VLOOKUP($B65,手順3!$A$12:$U$107,L$1,FALSE),"")))</f>
        <v/>
      </c>
      <c r="M65" s="121" t="str">
        <f>IF(L65="","",IF(IFERROR(VLOOKUP($B65,手順2!$A$12:$P$107,M$1,FALSE),"")&amp;IFERROR(VLOOKUP($B65,手順3!$A$12:$U$107,M$1,FALSE),"")="",0,IFERROR(VLOOKUP($B65,手順2!$A$12:$P$107,M$1,FALSE),"")&amp;IFERROR(VLOOKUP($B65,手順3!$A$12:$U$107,M$1,FALSE),"")))</f>
        <v/>
      </c>
      <c r="N65" s="77" t="str">
        <f>IFERROR(VLOOKUP($B65,手順2!$A$12:$P$107,N$1,FALSE),"")&amp;IFERROR(VLOOKUP($B65,手順3!$A$12:$U$107,N$1,FALSE),"")</f>
        <v/>
      </c>
      <c r="O65" s="121" t="str">
        <f>IF(N65="","",IF(IFERROR(VLOOKUP($B65,手順2!$A$12:$P$107,O$1,FALSE),"")&amp;IFERROR(VLOOKUP($B65,手順3!$A$12:$U$107,O$1,FALSE),"")="",0,IFERROR(VLOOKUP($B65,手順2!$A$12:$P$107,O$1,FALSE),"")&amp;IFERROR(VLOOKUP($B65,手順3!$A$12:$U$107,O$1,FALSE),"")))</f>
        <v/>
      </c>
      <c r="P65" s="121" t="str">
        <f>IF(O65="","",IF(IFERROR(VLOOKUP($B65,手順2!$A$12:$P$107,P$1,FALSE),"")&amp;IFERROR(VLOOKUP($B65,手順3!$A$12:$U$107,P$1,FALSE),"")="",0,IFERROR(VLOOKUP($B65,手順2!$A$12:$P$107,P$1,FALSE),"")&amp;IFERROR(VLOOKUP($B65,手順3!$A$12:$U$107,P$1,FALSE),"")))</f>
        <v/>
      </c>
      <c r="Q65" s="121" t="str">
        <f>IF(P65="","",IF(IFERROR(VLOOKUP($B65,手順2!$A$12:$P$107,Q$1,FALSE),"")&amp;IFERROR(VLOOKUP($B65,手順3!$A$12:$U$107,Q$1,FALSE),"")="",0,IFERROR(VLOOKUP($B65,手順2!$A$12:$P$107,Q$1,FALSE),"")&amp;IFERROR(VLOOKUP($B65,手順3!$A$12:$U$107,Q$1,FALSE),"")))</f>
        <v/>
      </c>
      <c r="R65" s="77" t="str">
        <f>IFERROR(VLOOKUP($B65,手順2!$A$12:$Q$107,R$1,FALSE),"")&amp;IFERROR(VLOOKUP($B65,手順3!$A$12:$U$107,R$1,FALSE),"")</f>
        <v/>
      </c>
      <c r="S65" s="102"/>
      <c r="T65" s="102"/>
      <c r="U65" s="102"/>
      <c r="AA65" s="174" t="str">
        <f>IF($AK65="","",COUNTIF($AU$18:$AU65,AA$17))</f>
        <v/>
      </c>
      <c r="AB65" s="129" t="str">
        <f>IF($AK65="","",COUNTIF($AU$18:$AU65,AB$17))</f>
        <v/>
      </c>
      <c r="AC65" s="129" t="str">
        <f>IF($AK65="","",COUNTIF($AU$18:$AU65,AC$17))</f>
        <v/>
      </c>
      <c r="AD65" s="129" t="str">
        <f>IF($AK65="","",COUNTIF($AU$18:$AU65,AD$17))</f>
        <v/>
      </c>
      <c r="AE65" s="129" t="str">
        <f>IF($AK65="","",COUNTIF($AU$18:$AU65,AE$17))</f>
        <v/>
      </c>
      <c r="AF65" s="129" t="str">
        <f>IF($AK65="","",COUNTIF($AU$18:$AU65,AF$17))</f>
        <v/>
      </c>
      <c r="AG65" s="129" t="str">
        <f>IF($AK65="","",COUNTIF($AU$18:$AU65,AG$17))</f>
        <v/>
      </c>
      <c r="AH65" s="129" t="str">
        <f>IF($AK65="","",COUNTIF($AU$18:$AU65,AH$17))</f>
        <v/>
      </c>
      <c r="AI65" s="129" t="str">
        <f>IF($AK65="","",COUNTIF($AU$18:$AU65,AI$17))</f>
        <v/>
      </c>
      <c r="AJ65" s="175" t="str">
        <f>IF($AK65="","",COUNTIF($AU$18:$AU65,AJ$17))</f>
        <v/>
      </c>
      <c r="AK65" s="95" t="str">
        <f t="shared" si="13"/>
        <v/>
      </c>
      <c r="AL65" s="96" t="str">
        <f t="shared" si="9"/>
        <v/>
      </c>
      <c r="AM65" s="38" t="str">
        <f t="shared" si="14"/>
        <v/>
      </c>
      <c r="AN65" s="96" t="str">
        <f t="shared" si="15"/>
        <v/>
      </c>
      <c r="AO65" s="96" t="str">
        <f t="shared" si="16"/>
        <v/>
      </c>
      <c r="AP65" s="96" t="str">
        <f t="shared" si="17"/>
        <v/>
      </c>
      <c r="AQ65" s="96" t="str">
        <f t="shared" si="18"/>
        <v/>
      </c>
      <c r="AR65" s="96" t="str">
        <f t="shared" si="19"/>
        <v/>
      </c>
      <c r="AS65" s="96" t="str">
        <f t="shared" si="10"/>
        <v/>
      </c>
      <c r="AT65" s="96" t="str">
        <f t="shared" si="11"/>
        <v/>
      </c>
      <c r="AU65" s="97" t="str">
        <f t="shared" si="12"/>
        <v/>
      </c>
      <c r="AW65">
        <f>種目情報!A48</f>
        <v>0</v>
      </c>
      <c r="AX65">
        <f>種目情報!B48</f>
        <v>0</v>
      </c>
      <c r="AY65">
        <f>種目情報!C48</f>
        <v>0</v>
      </c>
    </row>
    <row r="66" spans="1:51">
      <c r="A66">
        <v>49</v>
      </c>
      <c r="B66" t="str">
        <f>IFERROR(IF(B65=手順3!$A$11,"",IF(B65&lt;=100,IF(手順2!A60=手順５!A66,手順５!A66,手順3!$A$12),B65+1)),"")</f>
        <v/>
      </c>
      <c r="C66" s="10" t="str">
        <f>IFERROR(VLOOKUP($B66,手順2!$A$12:$T$107,C$1,FALSE),"")&amp;IFERROR(VLOOKUP($B66,手順3!$A$12:$U$107,C$1,FALSE),"")</f>
        <v/>
      </c>
      <c r="D66" s="10" t="str">
        <f>IFERROR(VLOOKUP($B66,手順2!$A$12:$T$107,D$1,FALSE),"")&amp;IFERROR(VLOOKUP($B66,手順3!$A$12:$U$107,D$1,FALSE),"")</f>
        <v/>
      </c>
      <c r="E66" s="10" t="str">
        <f>IFERROR(VLOOKUP($B66,手順2!$A$12:$T$107,E$1,FALSE),"")&amp;IFERROR(VLOOKUP($B66,手順3!$A$12:$U$107,E$1,FALSE),"")</f>
        <v/>
      </c>
      <c r="F66" s="10" t="str">
        <f>IFERROR(VLOOKUP($B66,手順2!$A$12:$T$107,F$1,FALSE),"")&amp;IFERROR(VLOOKUP($B66,手順3!$A$12:$U$107,F$1,FALSE),"")</f>
        <v/>
      </c>
      <c r="G66" s="10" t="str">
        <f>IFERROR(VLOOKUP($B66,手順2!$A$12:$T$107,G$1,FALSE),"")&amp;IFERROR(VLOOKUP($B66,手順3!$A$12:$U$107,G$1,FALSE),"")</f>
        <v/>
      </c>
      <c r="H66" s="10" t="str">
        <f>IFERROR(VLOOKUP($B66,手順2!$A$12:$T$107,H$1,FALSE),"")&amp;IFERROR(VLOOKUP($B66,手順3!$A$12:$U$107,H$1,FALSE),"")</f>
        <v/>
      </c>
      <c r="I66" s="10" t="str">
        <f>IFERROR(VLOOKUP($B66,手順2!$A$12:$T$107,I$1,FALSE),"")&amp;IFERROR(VLOOKUP($B66,手順3!$A$12:$U$107,I$1,FALSE),"")</f>
        <v/>
      </c>
      <c r="J66" s="77" t="str">
        <f>IFERROR(VLOOKUP($B66,手順2!$A$12:$P$107,J$1,FALSE),"")&amp;IFERROR(VLOOKUP($B66,手順3!$A$12:$U$107,J$1,FALSE),"")</f>
        <v/>
      </c>
      <c r="K66" s="121" t="str">
        <f>IF(J66="","",IF(IFERROR(VLOOKUP($B66,手順2!$A$12:$P$107,K$1,FALSE),"")&amp;IFERROR(VLOOKUP($B66,手順3!$A$12:$U$107,K$1,FALSE),"")="",0,IFERROR(VLOOKUP($B66,手順2!$A$12:$P$107,K$1,FALSE),"")&amp;IFERROR(VLOOKUP($B66,手順3!$A$12:$U$107,K$1,FALSE),"")))</f>
        <v/>
      </c>
      <c r="L66" s="121" t="str">
        <f>IF(K66="","",IF(IFERROR(VLOOKUP($B66,手順2!$A$12:$P$107,L$1,FALSE),"")&amp;IFERROR(VLOOKUP($B66,手順3!$A$12:$U$107,L$1,FALSE),"")="",0,IFERROR(VLOOKUP($B66,手順2!$A$12:$P$107,L$1,FALSE),"")&amp;IFERROR(VLOOKUP($B66,手順3!$A$12:$U$107,L$1,FALSE),"")))</f>
        <v/>
      </c>
      <c r="M66" s="121" t="str">
        <f>IF(L66="","",IF(IFERROR(VLOOKUP($B66,手順2!$A$12:$P$107,M$1,FALSE),"")&amp;IFERROR(VLOOKUP($B66,手順3!$A$12:$U$107,M$1,FALSE),"")="",0,IFERROR(VLOOKUP($B66,手順2!$A$12:$P$107,M$1,FALSE),"")&amp;IFERROR(VLOOKUP($B66,手順3!$A$12:$U$107,M$1,FALSE),"")))</f>
        <v/>
      </c>
      <c r="N66" s="77" t="str">
        <f>IFERROR(VLOOKUP($B66,手順2!$A$12:$P$107,N$1,FALSE),"")&amp;IFERROR(VLOOKUP($B66,手順3!$A$12:$U$107,N$1,FALSE),"")</f>
        <v/>
      </c>
      <c r="O66" s="121" t="str">
        <f>IF(N66="","",IF(IFERROR(VLOOKUP($B66,手順2!$A$12:$P$107,O$1,FALSE),"")&amp;IFERROR(VLOOKUP($B66,手順3!$A$12:$U$107,O$1,FALSE),"")="",0,IFERROR(VLOOKUP($B66,手順2!$A$12:$P$107,O$1,FALSE),"")&amp;IFERROR(VLOOKUP($B66,手順3!$A$12:$U$107,O$1,FALSE),"")))</f>
        <v/>
      </c>
      <c r="P66" s="121" t="str">
        <f>IF(O66="","",IF(IFERROR(VLOOKUP($B66,手順2!$A$12:$P$107,P$1,FALSE),"")&amp;IFERROR(VLOOKUP($B66,手順3!$A$12:$U$107,P$1,FALSE),"")="",0,IFERROR(VLOOKUP($B66,手順2!$A$12:$P$107,P$1,FALSE),"")&amp;IFERROR(VLOOKUP($B66,手順3!$A$12:$U$107,P$1,FALSE),"")))</f>
        <v/>
      </c>
      <c r="Q66" s="121" t="str">
        <f>IF(P66="","",IF(IFERROR(VLOOKUP($B66,手順2!$A$12:$P$107,Q$1,FALSE),"")&amp;IFERROR(VLOOKUP($B66,手順3!$A$12:$U$107,Q$1,FALSE),"")="",0,IFERROR(VLOOKUP($B66,手順2!$A$12:$P$107,Q$1,FALSE),"")&amp;IFERROR(VLOOKUP($B66,手順3!$A$12:$U$107,Q$1,FALSE),"")))</f>
        <v/>
      </c>
      <c r="R66" s="77" t="str">
        <f>IFERROR(VLOOKUP($B66,手順2!$A$12:$Q$107,R$1,FALSE),"")&amp;IFERROR(VLOOKUP($B66,手順3!$A$12:$U$107,R$1,FALSE),"")</f>
        <v/>
      </c>
      <c r="S66" s="102"/>
      <c r="T66" s="102"/>
      <c r="U66" s="102"/>
      <c r="AA66" s="174" t="str">
        <f>IF($AK66="","",COUNTIF($AU$18:$AU66,AA$17))</f>
        <v/>
      </c>
      <c r="AB66" s="129" t="str">
        <f>IF($AK66="","",COUNTIF($AU$18:$AU66,AB$17))</f>
        <v/>
      </c>
      <c r="AC66" s="129" t="str">
        <f>IF($AK66="","",COUNTIF($AU$18:$AU66,AC$17))</f>
        <v/>
      </c>
      <c r="AD66" s="129" t="str">
        <f>IF($AK66="","",COUNTIF($AU$18:$AU66,AD$17))</f>
        <v/>
      </c>
      <c r="AE66" s="129" t="str">
        <f>IF($AK66="","",COUNTIF($AU$18:$AU66,AE$17))</f>
        <v/>
      </c>
      <c r="AF66" s="129" t="str">
        <f>IF($AK66="","",COUNTIF($AU$18:$AU66,AF$17))</f>
        <v/>
      </c>
      <c r="AG66" s="129" t="str">
        <f>IF($AK66="","",COUNTIF($AU$18:$AU66,AG$17))</f>
        <v/>
      </c>
      <c r="AH66" s="129" t="str">
        <f>IF($AK66="","",COUNTIF($AU$18:$AU66,AH$17))</f>
        <v/>
      </c>
      <c r="AI66" s="129" t="str">
        <f>IF($AK66="","",COUNTIF($AU$18:$AU66,AI$17))</f>
        <v/>
      </c>
      <c r="AJ66" s="175" t="str">
        <f>IF($AK66="","",COUNTIF($AU$18:$AU66,AJ$17))</f>
        <v/>
      </c>
      <c r="AK66" s="95" t="str">
        <f t="shared" si="13"/>
        <v/>
      </c>
      <c r="AL66" s="96" t="str">
        <f t="shared" si="9"/>
        <v/>
      </c>
      <c r="AM66" s="38" t="str">
        <f t="shared" si="14"/>
        <v/>
      </c>
      <c r="AN66" s="96" t="str">
        <f t="shared" si="15"/>
        <v/>
      </c>
      <c r="AO66" s="96" t="str">
        <f t="shared" si="16"/>
        <v/>
      </c>
      <c r="AP66" s="96" t="str">
        <f t="shared" si="17"/>
        <v/>
      </c>
      <c r="AQ66" s="96" t="str">
        <f t="shared" si="18"/>
        <v/>
      </c>
      <c r="AR66" s="96" t="str">
        <f t="shared" si="19"/>
        <v/>
      </c>
      <c r="AS66" s="96" t="str">
        <f t="shared" si="10"/>
        <v/>
      </c>
      <c r="AT66" s="96" t="str">
        <f t="shared" si="11"/>
        <v/>
      </c>
      <c r="AU66" s="97" t="str">
        <f t="shared" si="12"/>
        <v/>
      </c>
      <c r="AW66">
        <f>種目情報!A49</f>
        <v>0</v>
      </c>
      <c r="AX66">
        <f>種目情報!B49</f>
        <v>0</v>
      </c>
      <c r="AY66">
        <f>種目情報!C49</f>
        <v>0</v>
      </c>
    </row>
    <row r="67" spans="1:51">
      <c r="A67">
        <v>50</v>
      </c>
      <c r="B67" t="str">
        <f>IFERROR(IF(B66=手順3!$A$11,"",IF(B66&lt;=100,IF(手順2!A61=手順５!A67,手順５!A67,手順3!$A$12),B66+1)),"")</f>
        <v/>
      </c>
      <c r="C67" s="10" t="str">
        <f>IFERROR(VLOOKUP($B67,手順2!$A$12:$T$107,C$1,FALSE),"")&amp;IFERROR(VLOOKUP($B67,手順3!$A$12:$U$107,C$1,FALSE),"")</f>
        <v/>
      </c>
      <c r="D67" s="10" t="str">
        <f>IFERROR(VLOOKUP($B67,手順2!$A$12:$T$107,D$1,FALSE),"")&amp;IFERROR(VLOOKUP($B67,手順3!$A$12:$U$107,D$1,FALSE),"")</f>
        <v/>
      </c>
      <c r="E67" s="10" t="str">
        <f>IFERROR(VLOOKUP($B67,手順2!$A$12:$T$107,E$1,FALSE),"")&amp;IFERROR(VLOOKUP($B67,手順3!$A$12:$U$107,E$1,FALSE),"")</f>
        <v/>
      </c>
      <c r="F67" s="10" t="str">
        <f>IFERROR(VLOOKUP($B67,手順2!$A$12:$T$107,F$1,FALSE),"")&amp;IFERROR(VLOOKUP($B67,手順3!$A$12:$U$107,F$1,FALSE),"")</f>
        <v/>
      </c>
      <c r="G67" s="10" t="str">
        <f>IFERROR(VLOOKUP($B67,手順2!$A$12:$T$107,G$1,FALSE),"")&amp;IFERROR(VLOOKUP($B67,手順3!$A$12:$U$107,G$1,FALSE),"")</f>
        <v/>
      </c>
      <c r="H67" s="10" t="str">
        <f>IFERROR(VLOOKUP($B67,手順2!$A$12:$T$107,H$1,FALSE),"")&amp;IFERROR(VLOOKUP($B67,手順3!$A$12:$U$107,H$1,FALSE),"")</f>
        <v/>
      </c>
      <c r="I67" s="10" t="str">
        <f>IFERROR(VLOOKUP($B67,手順2!$A$12:$T$107,I$1,FALSE),"")&amp;IFERROR(VLOOKUP($B67,手順3!$A$12:$U$107,I$1,FALSE),"")</f>
        <v/>
      </c>
      <c r="J67" s="77" t="str">
        <f>IFERROR(VLOOKUP($B67,手順2!$A$12:$P$107,J$1,FALSE),"")&amp;IFERROR(VLOOKUP($B67,手順3!$A$12:$U$107,J$1,FALSE),"")</f>
        <v/>
      </c>
      <c r="K67" s="121" t="str">
        <f>IF(J67="","",IF(IFERROR(VLOOKUP($B67,手順2!$A$12:$P$107,K$1,FALSE),"")&amp;IFERROR(VLOOKUP($B67,手順3!$A$12:$U$107,K$1,FALSE),"")="",0,IFERROR(VLOOKUP($B67,手順2!$A$12:$P$107,K$1,FALSE),"")&amp;IFERROR(VLOOKUP($B67,手順3!$A$12:$U$107,K$1,FALSE),"")))</f>
        <v/>
      </c>
      <c r="L67" s="121" t="str">
        <f>IF(K67="","",IF(IFERROR(VLOOKUP($B67,手順2!$A$12:$P$107,L$1,FALSE),"")&amp;IFERROR(VLOOKUP($B67,手順3!$A$12:$U$107,L$1,FALSE),"")="",0,IFERROR(VLOOKUP($B67,手順2!$A$12:$P$107,L$1,FALSE),"")&amp;IFERROR(VLOOKUP($B67,手順3!$A$12:$U$107,L$1,FALSE),"")))</f>
        <v/>
      </c>
      <c r="M67" s="121" t="str">
        <f>IF(L67="","",IF(IFERROR(VLOOKUP($B67,手順2!$A$12:$P$107,M$1,FALSE),"")&amp;IFERROR(VLOOKUP($B67,手順3!$A$12:$U$107,M$1,FALSE),"")="",0,IFERROR(VLOOKUP($B67,手順2!$A$12:$P$107,M$1,FALSE),"")&amp;IFERROR(VLOOKUP($B67,手順3!$A$12:$U$107,M$1,FALSE),"")))</f>
        <v/>
      </c>
      <c r="N67" s="77" t="str">
        <f>IFERROR(VLOOKUP($B67,手順2!$A$12:$P$107,N$1,FALSE),"")&amp;IFERROR(VLOOKUP($B67,手順3!$A$12:$U$107,N$1,FALSE),"")</f>
        <v/>
      </c>
      <c r="O67" s="121" t="str">
        <f>IF(N67="","",IF(IFERROR(VLOOKUP($B67,手順2!$A$12:$P$107,O$1,FALSE),"")&amp;IFERROR(VLOOKUP($B67,手順3!$A$12:$U$107,O$1,FALSE),"")="",0,IFERROR(VLOOKUP($B67,手順2!$A$12:$P$107,O$1,FALSE),"")&amp;IFERROR(VLOOKUP($B67,手順3!$A$12:$U$107,O$1,FALSE),"")))</f>
        <v/>
      </c>
      <c r="P67" s="121" t="str">
        <f>IF(O67="","",IF(IFERROR(VLOOKUP($B67,手順2!$A$12:$P$107,P$1,FALSE),"")&amp;IFERROR(VLOOKUP($B67,手順3!$A$12:$U$107,P$1,FALSE),"")="",0,IFERROR(VLOOKUP($B67,手順2!$A$12:$P$107,P$1,FALSE),"")&amp;IFERROR(VLOOKUP($B67,手順3!$A$12:$U$107,P$1,FALSE),"")))</f>
        <v/>
      </c>
      <c r="Q67" s="121" t="str">
        <f>IF(P67="","",IF(IFERROR(VLOOKUP($B67,手順2!$A$12:$P$107,Q$1,FALSE),"")&amp;IFERROR(VLOOKUP($B67,手順3!$A$12:$U$107,Q$1,FALSE),"")="",0,IFERROR(VLOOKUP($B67,手順2!$A$12:$P$107,Q$1,FALSE),"")&amp;IFERROR(VLOOKUP($B67,手順3!$A$12:$U$107,Q$1,FALSE),"")))</f>
        <v/>
      </c>
      <c r="R67" s="77" t="str">
        <f>IFERROR(VLOOKUP($B67,手順2!$A$12:$Q$107,R$1,FALSE),"")&amp;IFERROR(VLOOKUP($B67,手順3!$A$12:$U$107,R$1,FALSE),"")</f>
        <v/>
      </c>
      <c r="S67" s="102"/>
      <c r="T67" s="102"/>
      <c r="U67" s="102"/>
      <c r="AA67" s="174" t="str">
        <f>IF($AK67="","",COUNTIF($AU$18:$AU67,AA$17))</f>
        <v/>
      </c>
      <c r="AB67" s="129" t="str">
        <f>IF($AK67="","",COUNTIF($AU$18:$AU67,AB$17))</f>
        <v/>
      </c>
      <c r="AC67" s="129" t="str">
        <f>IF($AK67="","",COUNTIF($AU$18:$AU67,AC$17))</f>
        <v/>
      </c>
      <c r="AD67" s="129" t="str">
        <f>IF($AK67="","",COUNTIF($AU$18:$AU67,AD$17))</f>
        <v/>
      </c>
      <c r="AE67" s="129" t="str">
        <f>IF($AK67="","",COUNTIF($AU$18:$AU67,AE$17))</f>
        <v/>
      </c>
      <c r="AF67" s="129" t="str">
        <f>IF($AK67="","",COUNTIF($AU$18:$AU67,AF$17))</f>
        <v/>
      </c>
      <c r="AG67" s="129" t="str">
        <f>IF($AK67="","",COUNTIF($AU$18:$AU67,AG$17))</f>
        <v/>
      </c>
      <c r="AH67" s="129" t="str">
        <f>IF($AK67="","",COUNTIF($AU$18:$AU67,AH$17))</f>
        <v/>
      </c>
      <c r="AI67" s="129" t="str">
        <f>IF($AK67="","",COUNTIF($AU$18:$AU67,AI$17))</f>
        <v/>
      </c>
      <c r="AJ67" s="175" t="str">
        <f>IF($AK67="","",COUNTIF($AU$18:$AU67,AJ$17))</f>
        <v/>
      </c>
      <c r="AK67" s="95" t="str">
        <f t="shared" si="13"/>
        <v/>
      </c>
      <c r="AL67" s="96" t="str">
        <f t="shared" si="9"/>
        <v/>
      </c>
      <c r="AM67" s="38" t="str">
        <f t="shared" si="14"/>
        <v/>
      </c>
      <c r="AN67" s="96" t="str">
        <f t="shared" si="15"/>
        <v/>
      </c>
      <c r="AO67" s="96" t="str">
        <f t="shared" si="16"/>
        <v/>
      </c>
      <c r="AP67" s="96" t="str">
        <f t="shared" si="17"/>
        <v/>
      </c>
      <c r="AQ67" s="96" t="str">
        <f t="shared" si="18"/>
        <v/>
      </c>
      <c r="AR67" s="96" t="str">
        <f t="shared" si="19"/>
        <v/>
      </c>
      <c r="AS67" s="96" t="str">
        <f t="shared" si="10"/>
        <v/>
      </c>
      <c r="AT67" s="96" t="str">
        <f t="shared" si="11"/>
        <v/>
      </c>
      <c r="AU67" s="97" t="str">
        <f t="shared" si="12"/>
        <v/>
      </c>
      <c r="AW67">
        <f>種目情報!A50</f>
        <v>0</v>
      </c>
      <c r="AX67">
        <f>種目情報!B50</f>
        <v>0</v>
      </c>
      <c r="AY67">
        <f>種目情報!C50</f>
        <v>0</v>
      </c>
    </row>
    <row r="68" spans="1:51">
      <c r="A68">
        <v>51</v>
      </c>
      <c r="B68" t="str">
        <f>IFERROR(IF(B67=手順3!$A$11,"",IF(B67&lt;=100,IF(手順2!A62=手順５!A68,手順５!A68,手順3!$A$12),B67+1)),"")</f>
        <v/>
      </c>
      <c r="C68" s="10" t="str">
        <f>IFERROR(VLOOKUP($B68,手順2!$A$12:$T$107,C$1,FALSE),"")&amp;IFERROR(VLOOKUP($B68,手順3!$A$12:$U$107,C$1,FALSE),"")</f>
        <v/>
      </c>
      <c r="D68" s="10" t="str">
        <f>IFERROR(VLOOKUP($B68,手順2!$A$12:$T$107,D$1,FALSE),"")&amp;IFERROR(VLOOKUP($B68,手順3!$A$12:$U$107,D$1,FALSE),"")</f>
        <v/>
      </c>
      <c r="E68" s="10" t="str">
        <f>IFERROR(VLOOKUP($B68,手順2!$A$12:$T$107,E$1,FALSE),"")&amp;IFERROR(VLOOKUP($B68,手順3!$A$12:$U$107,E$1,FALSE),"")</f>
        <v/>
      </c>
      <c r="F68" s="10" t="str">
        <f>IFERROR(VLOOKUP($B68,手順2!$A$12:$T$107,F$1,FALSE),"")&amp;IFERROR(VLOOKUP($B68,手順3!$A$12:$U$107,F$1,FALSE),"")</f>
        <v/>
      </c>
      <c r="G68" s="10" t="str">
        <f>IFERROR(VLOOKUP($B68,手順2!$A$12:$T$107,G$1,FALSE),"")&amp;IFERROR(VLOOKUP($B68,手順3!$A$12:$U$107,G$1,FALSE),"")</f>
        <v/>
      </c>
      <c r="H68" s="10" t="str">
        <f>IFERROR(VLOOKUP($B68,手順2!$A$12:$T$107,H$1,FALSE),"")&amp;IFERROR(VLOOKUP($B68,手順3!$A$12:$U$107,H$1,FALSE),"")</f>
        <v/>
      </c>
      <c r="I68" s="10" t="str">
        <f>IFERROR(VLOOKUP($B68,手順2!$A$12:$T$107,I$1,FALSE),"")&amp;IFERROR(VLOOKUP($B68,手順3!$A$12:$U$107,I$1,FALSE),"")</f>
        <v/>
      </c>
      <c r="J68" s="77" t="str">
        <f>IFERROR(VLOOKUP($B68,手順2!$A$12:$P$107,J$1,FALSE),"")&amp;IFERROR(VLOOKUP($B68,手順3!$A$12:$U$107,J$1,FALSE),"")</f>
        <v/>
      </c>
      <c r="K68" s="121" t="str">
        <f>IF(J68="","",IF(IFERROR(VLOOKUP($B68,手順2!$A$12:$P$107,K$1,FALSE),"")&amp;IFERROR(VLOOKUP($B68,手順3!$A$12:$U$107,K$1,FALSE),"")="",0,IFERROR(VLOOKUP($B68,手順2!$A$12:$P$107,K$1,FALSE),"")&amp;IFERROR(VLOOKUP($B68,手順3!$A$12:$U$107,K$1,FALSE),"")))</f>
        <v/>
      </c>
      <c r="L68" s="121" t="str">
        <f>IF(K68="","",IF(IFERROR(VLOOKUP($B68,手順2!$A$12:$P$107,L$1,FALSE),"")&amp;IFERROR(VLOOKUP($B68,手順3!$A$12:$U$107,L$1,FALSE),"")="",0,IFERROR(VLOOKUP($B68,手順2!$A$12:$P$107,L$1,FALSE),"")&amp;IFERROR(VLOOKUP($B68,手順3!$A$12:$U$107,L$1,FALSE),"")))</f>
        <v/>
      </c>
      <c r="M68" s="121" t="str">
        <f>IF(L68="","",IF(IFERROR(VLOOKUP($B68,手順2!$A$12:$P$107,M$1,FALSE),"")&amp;IFERROR(VLOOKUP($B68,手順3!$A$12:$U$107,M$1,FALSE),"")="",0,IFERROR(VLOOKUP($B68,手順2!$A$12:$P$107,M$1,FALSE),"")&amp;IFERROR(VLOOKUP($B68,手順3!$A$12:$U$107,M$1,FALSE),"")))</f>
        <v/>
      </c>
      <c r="N68" s="77" t="str">
        <f>IFERROR(VLOOKUP($B68,手順2!$A$12:$P$107,N$1,FALSE),"")&amp;IFERROR(VLOOKUP($B68,手順3!$A$12:$U$107,N$1,FALSE),"")</f>
        <v/>
      </c>
      <c r="O68" s="121" t="str">
        <f>IF(N68="","",IF(IFERROR(VLOOKUP($B68,手順2!$A$12:$P$107,O$1,FALSE),"")&amp;IFERROR(VLOOKUP($B68,手順3!$A$12:$U$107,O$1,FALSE),"")="",0,IFERROR(VLOOKUP($B68,手順2!$A$12:$P$107,O$1,FALSE),"")&amp;IFERROR(VLOOKUP($B68,手順3!$A$12:$U$107,O$1,FALSE),"")))</f>
        <v/>
      </c>
      <c r="P68" s="121" t="str">
        <f>IF(O68="","",IF(IFERROR(VLOOKUP($B68,手順2!$A$12:$P$107,P$1,FALSE),"")&amp;IFERROR(VLOOKUP($B68,手順3!$A$12:$U$107,P$1,FALSE),"")="",0,IFERROR(VLOOKUP($B68,手順2!$A$12:$P$107,P$1,FALSE),"")&amp;IFERROR(VLOOKUP($B68,手順3!$A$12:$U$107,P$1,FALSE),"")))</f>
        <v/>
      </c>
      <c r="Q68" s="121" t="str">
        <f>IF(P68="","",IF(IFERROR(VLOOKUP($B68,手順2!$A$12:$P$107,Q$1,FALSE),"")&amp;IFERROR(VLOOKUP($B68,手順3!$A$12:$U$107,Q$1,FALSE),"")="",0,IFERROR(VLOOKUP($B68,手順2!$A$12:$P$107,Q$1,FALSE),"")&amp;IFERROR(VLOOKUP($B68,手順3!$A$12:$U$107,Q$1,FALSE),"")))</f>
        <v/>
      </c>
      <c r="R68" s="77" t="str">
        <f>IFERROR(VLOOKUP($B68,手順2!$A$12:$Q$107,R$1,FALSE),"")&amp;IFERROR(VLOOKUP($B68,手順3!$A$12:$U$107,R$1,FALSE),"")</f>
        <v/>
      </c>
      <c r="S68" s="102"/>
      <c r="T68" s="102"/>
      <c r="U68" s="102"/>
      <c r="AA68" s="174" t="str">
        <f>IF($AK68="","",COUNTIF($AU$18:$AU68,AA$17))</f>
        <v/>
      </c>
      <c r="AB68" s="129" t="str">
        <f>IF($AK68="","",COUNTIF($AU$18:$AU68,AB$17))</f>
        <v/>
      </c>
      <c r="AC68" s="129" t="str">
        <f>IF($AK68="","",COUNTIF($AU$18:$AU68,AC$17))</f>
        <v/>
      </c>
      <c r="AD68" s="129" t="str">
        <f>IF($AK68="","",COUNTIF($AU$18:$AU68,AD$17))</f>
        <v/>
      </c>
      <c r="AE68" s="129" t="str">
        <f>IF($AK68="","",COUNTIF($AU$18:$AU68,AE$17))</f>
        <v/>
      </c>
      <c r="AF68" s="129" t="str">
        <f>IF($AK68="","",COUNTIF($AU$18:$AU68,AF$17))</f>
        <v/>
      </c>
      <c r="AG68" s="129" t="str">
        <f>IF($AK68="","",COUNTIF($AU$18:$AU68,AG$17))</f>
        <v/>
      </c>
      <c r="AH68" s="129" t="str">
        <f>IF($AK68="","",COUNTIF($AU$18:$AU68,AH$17))</f>
        <v/>
      </c>
      <c r="AI68" s="129" t="str">
        <f>IF($AK68="","",COUNTIF($AU$18:$AU68,AI$17))</f>
        <v/>
      </c>
      <c r="AJ68" s="175" t="str">
        <f>IF($AK68="","",COUNTIF($AU$18:$AU68,AJ$17))</f>
        <v/>
      </c>
      <c r="AK68" s="95" t="str">
        <f t="shared" si="13"/>
        <v/>
      </c>
      <c r="AL68" s="96" t="str">
        <f t="shared" si="9"/>
        <v/>
      </c>
      <c r="AM68" s="38" t="str">
        <f t="shared" si="14"/>
        <v/>
      </c>
      <c r="AN68" s="96" t="str">
        <f t="shared" si="15"/>
        <v/>
      </c>
      <c r="AO68" s="96" t="str">
        <f t="shared" si="16"/>
        <v/>
      </c>
      <c r="AP68" s="96" t="str">
        <f t="shared" si="17"/>
        <v/>
      </c>
      <c r="AQ68" s="96" t="str">
        <f t="shared" si="18"/>
        <v/>
      </c>
      <c r="AR68" s="96" t="str">
        <f t="shared" si="19"/>
        <v/>
      </c>
      <c r="AS68" s="96" t="str">
        <f t="shared" si="10"/>
        <v/>
      </c>
      <c r="AT68" s="96" t="str">
        <f t="shared" si="11"/>
        <v/>
      </c>
      <c r="AU68" s="97" t="str">
        <f t="shared" si="12"/>
        <v/>
      </c>
      <c r="AW68">
        <f>種目情報!A51</f>
        <v>0</v>
      </c>
      <c r="AX68">
        <f>種目情報!B51</f>
        <v>0</v>
      </c>
      <c r="AY68">
        <f>種目情報!C51</f>
        <v>0</v>
      </c>
    </row>
    <row r="69" spans="1:51">
      <c r="A69">
        <v>52</v>
      </c>
      <c r="B69" t="str">
        <f>IFERROR(IF(B68=手順3!$A$11,"",IF(B68&lt;=100,IF(手順2!A63=手順５!A69,手順５!A69,手順3!$A$12),B68+1)),"")</f>
        <v/>
      </c>
      <c r="C69" s="10" t="str">
        <f>IFERROR(VLOOKUP($B69,手順2!$A$12:$T$107,C$1,FALSE),"")&amp;IFERROR(VLOOKUP($B69,手順3!$A$12:$U$107,C$1,FALSE),"")</f>
        <v/>
      </c>
      <c r="D69" s="10" t="str">
        <f>IFERROR(VLOOKUP($B69,手順2!$A$12:$T$107,D$1,FALSE),"")&amp;IFERROR(VLOOKUP($B69,手順3!$A$12:$U$107,D$1,FALSE),"")</f>
        <v/>
      </c>
      <c r="E69" s="10" t="str">
        <f>IFERROR(VLOOKUP($B69,手順2!$A$12:$T$107,E$1,FALSE),"")&amp;IFERROR(VLOOKUP($B69,手順3!$A$12:$U$107,E$1,FALSE),"")</f>
        <v/>
      </c>
      <c r="F69" s="10" t="str">
        <f>IFERROR(VLOOKUP($B69,手順2!$A$12:$T$107,F$1,FALSE),"")&amp;IFERROR(VLOOKUP($B69,手順3!$A$12:$U$107,F$1,FALSE),"")</f>
        <v/>
      </c>
      <c r="G69" s="10" t="str">
        <f>IFERROR(VLOOKUP($B69,手順2!$A$12:$T$107,G$1,FALSE),"")&amp;IFERROR(VLOOKUP($B69,手順3!$A$12:$U$107,G$1,FALSE),"")</f>
        <v/>
      </c>
      <c r="H69" s="10" t="str">
        <f>IFERROR(VLOOKUP($B69,手順2!$A$12:$T$107,H$1,FALSE),"")&amp;IFERROR(VLOOKUP($B69,手順3!$A$12:$U$107,H$1,FALSE),"")</f>
        <v/>
      </c>
      <c r="I69" s="10" t="str">
        <f>IFERROR(VLOOKUP($B69,手順2!$A$12:$T$107,I$1,FALSE),"")&amp;IFERROR(VLOOKUP($B69,手順3!$A$12:$U$107,I$1,FALSE),"")</f>
        <v/>
      </c>
      <c r="J69" s="77" t="str">
        <f>IFERROR(VLOOKUP($B69,手順2!$A$12:$P$107,J$1,FALSE),"")&amp;IFERROR(VLOOKUP($B69,手順3!$A$12:$U$107,J$1,FALSE),"")</f>
        <v/>
      </c>
      <c r="K69" s="121" t="str">
        <f>IF(J69="","",IF(IFERROR(VLOOKUP($B69,手順2!$A$12:$P$107,K$1,FALSE),"")&amp;IFERROR(VLOOKUP($B69,手順3!$A$12:$U$107,K$1,FALSE),"")="",0,IFERROR(VLOOKUP($B69,手順2!$A$12:$P$107,K$1,FALSE),"")&amp;IFERROR(VLOOKUP($B69,手順3!$A$12:$U$107,K$1,FALSE),"")))</f>
        <v/>
      </c>
      <c r="L69" s="121" t="str">
        <f>IF(K69="","",IF(IFERROR(VLOOKUP($B69,手順2!$A$12:$P$107,L$1,FALSE),"")&amp;IFERROR(VLOOKUP($B69,手順3!$A$12:$U$107,L$1,FALSE),"")="",0,IFERROR(VLOOKUP($B69,手順2!$A$12:$P$107,L$1,FALSE),"")&amp;IFERROR(VLOOKUP($B69,手順3!$A$12:$U$107,L$1,FALSE),"")))</f>
        <v/>
      </c>
      <c r="M69" s="121" t="str">
        <f>IF(L69="","",IF(IFERROR(VLOOKUP($B69,手順2!$A$12:$P$107,M$1,FALSE),"")&amp;IFERROR(VLOOKUP($B69,手順3!$A$12:$U$107,M$1,FALSE),"")="",0,IFERROR(VLOOKUP($B69,手順2!$A$12:$P$107,M$1,FALSE),"")&amp;IFERROR(VLOOKUP($B69,手順3!$A$12:$U$107,M$1,FALSE),"")))</f>
        <v/>
      </c>
      <c r="N69" s="77" t="str">
        <f>IFERROR(VLOOKUP($B69,手順2!$A$12:$P$107,N$1,FALSE),"")&amp;IFERROR(VLOOKUP($B69,手順3!$A$12:$U$107,N$1,FALSE),"")</f>
        <v/>
      </c>
      <c r="O69" s="121" t="str">
        <f>IF(N69="","",IF(IFERROR(VLOOKUP($B69,手順2!$A$12:$P$107,O$1,FALSE),"")&amp;IFERROR(VLOOKUP($B69,手順3!$A$12:$U$107,O$1,FALSE),"")="",0,IFERROR(VLOOKUP($B69,手順2!$A$12:$P$107,O$1,FALSE),"")&amp;IFERROR(VLOOKUP($B69,手順3!$A$12:$U$107,O$1,FALSE),"")))</f>
        <v/>
      </c>
      <c r="P69" s="121" t="str">
        <f>IF(O69="","",IF(IFERROR(VLOOKUP($B69,手順2!$A$12:$P$107,P$1,FALSE),"")&amp;IFERROR(VLOOKUP($B69,手順3!$A$12:$U$107,P$1,FALSE),"")="",0,IFERROR(VLOOKUP($B69,手順2!$A$12:$P$107,P$1,FALSE),"")&amp;IFERROR(VLOOKUP($B69,手順3!$A$12:$U$107,P$1,FALSE),"")))</f>
        <v/>
      </c>
      <c r="Q69" s="121" t="str">
        <f>IF(P69="","",IF(IFERROR(VLOOKUP($B69,手順2!$A$12:$P$107,Q$1,FALSE),"")&amp;IFERROR(VLOOKUP($B69,手順3!$A$12:$U$107,Q$1,FALSE),"")="",0,IFERROR(VLOOKUP($B69,手順2!$A$12:$P$107,Q$1,FALSE),"")&amp;IFERROR(VLOOKUP($B69,手順3!$A$12:$U$107,Q$1,FALSE),"")))</f>
        <v/>
      </c>
      <c r="R69" s="77" t="str">
        <f>IFERROR(VLOOKUP($B69,手順2!$A$12:$Q$107,R$1,FALSE),"")&amp;IFERROR(VLOOKUP($B69,手順3!$A$12:$U$107,R$1,FALSE),"")</f>
        <v/>
      </c>
      <c r="S69" s="102"/>
      <c r="T69" s="102"/>
      <c r="U69" s="102"/>
      <c r="AA69" s="174" t="str">
        <f>IF($AK69="","",COUNTIF($AU$18:$AU69,AA$17))</f>
        <v/>
      </c>
      <c r="AB69" s="129" t="str">
        <f>IF($AK69="","",COUNTIF($AU$18:$AU69,AB$17))</f>
        <v/>
      </c>
      <c r="AC69" s="129" t="str">
        <f>IF($AK69="","",COUNTIF($AU$18:$AU69,AC$17))</f>
        <v/>
      </c>
      <c r="AD69" s="129" t="str">
        <f>IF($AK69="","",COUNTIF($AU$18:$AU69,AD$17))</f>
        <v/>
      </c>
      <c r="AE69" s="129" t="str">
        <f>IF($AK69="","",COUNTIF($AU$18:$AU69,AE$17))</f>
        <v/>
      </c>
      <c r="AF69" s="129" t="str">
        <f>IF($AK69="","",COUNTIF($AU$18:$AU69,AF$17))</f>
        <v/>
      </c>
      <c r="AG69" s="129" t="str">
        <f>IF($AK69="","",COUNTIF($AU$18:$AU69,AG$17))</f>
        <v/>
      </c>
      <c r="AH69" s="129" t="str">
        <f>IF($AK69="","",COUNTIF($AU$18:$AU69,AH$17))</f>
        <v/>
      </c>
      <c r="AI69" s="129" t="str">
        <f>IF($AK69="","",COUNTIF($AU$18:$AU69,AI$17))</f>
        <v/>
      </c>
      <c r="AJ69" s="175" t="str">
        <f>IF($AK69="","",COUNTIF($AU$18:$AU69,AJ$17))</f>
        <v/>
      </c>
      <c r="AK69" s="95" t="str">
        <f t="shared" si="13"/>
        <v/>
      </c>
      <c r="AL69" s="96" t="str">
        <f t="shared" si="9"/>
        <v/>
      </c>
      <c r="AM69" s="38" t="str">
        <f t="shared" si="14"/>
        <v/>
      </c>
      <c r="AN69" s="96" t="str">
        <f t="shared" si="15"/>
        <v/>
      </c>
      <c r="AO69" s="96" t="str">
        <f t="shared" si="16"/>
        <v/>
      </c>
      <c r="AP69" s="96" t="str">
        <f t="shared" si="17"/>
        <v/>
      </c>
      <c r="AQ69" s="96" t="str">
        <f t="shared" si="18"/>
        <v/>
      </c>
      <c r="AR69" s="96" t="str">
        <f t="shared" si="19"/>
        <v/>
      </c>
      <c r="AS69" s="96" t="str">
        <f t="shared" si="10"/>
        <v/>
      </c>
      <c r="AT69" s="96" t="str">
        <f t="shared" si="11"/>
        <v/>
      </c>
      <c r="AU69" s="97" t="str">
        <f t="shared" si="12"/>
        <v/>
      </c>
      <c r="AW69">
        <f>種目情報!A52</f>
        <v>0</v>
      </c>
      <c r="AX69">
        <f>種目情報!B52</f>
        <v>0</v>
      </c>
      <c r="AY69">
        <f>種目情報!C52</f>
        <v>0</v>
      </c>
    </row>
    <row r="70" spans="1:51">
      <c r="A70">
        <v>53</v>
      </c>
      <c r="B70" t="str">
        <f>IFERROR(IF(B69=手順3!$A$11,"",IF(B69&lt;=100,IF(手順2!A64=手順５!A70,手順５!A70,手順3!$A$12),B69+1)),"")</f>
        <v/>
      </c>
      <c r="C70" s="10" t="str">
        <f>IFERROR(VLOOKUP($B70,手順2!$A$12:$T$107,C$1,FALSE),"")&amp;IFERROR(VLOOKUP($B70,手順3!$A$12:$U$107,C$1,FALSE),"")</f>
        <v/>
      </c>
      <c r="D70" s="10" t="str">
        <f>IFERROR(VLOOKUP($B70,手順2!$A$12:$T$107,D$1,FALSE),"")&amp;IFERROR(VLOOKUP($B70,手順3!$A$12:$U$107,D$1,FALSE),"")</f>
        <v/>
      </c>
      <c r="E70" s="10" t="str">
        <f>IFERROR(VLOOKUP($B70,手順2!$A$12:$T$107,E$1,FALSE),"")&amp;IFERROR(VLOOKUP($B70,手順3!$A$12:$U$107,E$1,FALSE),"")</f>
        <v/>
      </c>
      <c r="F70" s="10" t="str">
        <f>IFERROR(VLOOKUP($B70,手順2!$A$12:$T$107,F$1,FALSE),"")&amp;IFERROR(VLOOKUP($B70,手順3!$A$12:$U$107,F$1,FALSE),"")</f>
        <v/>
      </c>
      <c r="G70" s="10" t="str">
        <f>IFERROR(VLOOKUP($B70,手順2!$A$12:$T$107,G$1,FALSE),"")&amp;IFERROR(VLOOKUP($B70,手順3!$A$12:$U$107,G$1,FALSE),"")</f>
        <v/>
      </c>
      <c r="H70" s="10" t="str">
        <f>IFERROR(VLOOKUP($B70,手順2!$A$12:$T$107,H$1,FALSE),"")&amp;IFERROR(VLOOKUP($B70,手順3!$A$12:$U$107,H$1,FALSE),"")</f>
        <v/>
      </c>
      <c r="I70" s="10" t="str">
        <f>IFERROR(VLOOKUP($B70,手順2!$A$12:$T$107,I$1,FALSE),"")&amp;IFERROR(VLOOKUP($B70,手順3!$A$12:$U$107,I$1,FALSE),"")</f>
        <v/>
      </c>
      <c r="J70" s="77" t="str">
        <f>IFERROR(VLOOKUP($B70,手順2!$A$12:$P$107,J$1,FALSE),"")&amp;IFERROR(VLOOKUP($B70,手順3!$A$12:$U$107,J$1,FALSE),"")</f>
        <v/>
      </c>
      <c r="K70" s="121" t="str">
        <f>IF(J70="","",IF(IFERROR(VLOOKUP($B70,手順2!$A$12:$P$107,K$1,FALSE),"")&amp;IFERROR(VLOOKUP($B70,手順3!$A$12:$U$107,K$1,FALSE),"")="",0,IFERROR(VLOOKUP($B70,手順2!$A$12:$P$107,K$1,FALSE),"")&amp;IFERROR(VLOOKUP($B70,手順3!$A$12:$U$107,K$1,FALSE),"")))</f>
        <v/>
      </c>
      <c r="L70" s="121" t="str">
        <f>IF(K70="","",IF(IFERROR(VLOOKUP($B70,手順2!$A$12:$P$107,L$1,FALSE),"")&amp;IFERROR(VLOOKUP($B70,手順3!$A$12:$U$107,L$1,FALSE),"")="",0,IFERROR(VLOOKUP($B70,手順2!$A$12:$P$107,L$1,FALSE),"")&amp;IFERROR(VLOOKUP($B70,手順3!$A$12:$U$107,L$1,FALSE),"")))</f>
        <v/>
      </c>
      <c r="M70" s="121" t="str">
        <f>IF(L70="","",IF(IFERROR(VLOOKUP($B70,手順2!$A$12:$P$107,M$1,FALSE),"")&amp;IFERROR(VLOOKUP($B70,手順3!$A$12:$U$107,M$1,FALSE),"")="",0,IFERROR(VLOOKUP($B70,手順2!$A$12:$P$107,M$1,FALSE),"")&amp;IFERROR(VLOOKUP($B70,手順3!$A$12:$U$107,M$1,FALSE),"")))</f>
        <v/>
      </c>
      <c r="N70" s="77" t="str">
        <f>IFERROR(VLOOKUP($B70,手順2!$A$12:$P$107,N$1,FALSE),"")&amp;IFERROR(VLOOKUP($B70,手順3!$A$12:$U$107,N$1,FALSE),"")</f>
        <v/>
      </c>
      <c r="O70" s="121" t="str">
        <f>IF(N70="","",IF(IFERROR(VLOOKUP($B70,手順2!$A$12:$P$107,O$1,FALSE),"")&amp;IFERROR(VLOOKUP($B70,手順3!$A$12:$U$107,O$1,FALSE),"")="",0,IFERROR(VLOOKUP($B70,手順2!$A$12:$P$107,O$1,FALSE),"")&amp;IFERROR(VLOOKUP($B70,手順3!$A$12:$U$107,O$1,FALSE),"")))</f>
        <v/>
      </c>
      <c r="P70" s="121" t="str">
        <f>IF(O70="","",IF(IFERROR(VLOOKUP($B70,手順2!$A$12:$P$107,P$1,FALSE),"")&amp;IFERROR(VLOOKUP($B70,手順3!$A$12:$U$107,P$1,FALSE),"")="",0,IFERROR(VLOOKUP($B70,手順2!$A$12:$P$107,P$1,FALSE),"")&amp;IFERROR(VLOOKUP($B70,手順3!$A$12:$U$107,P$1,FALSE),"")))</f>
        <v/>
      </c>
      <c r="Q70" s="121" t="str">
        <f>IF(P70="","",IF(IFERROR(VLOOKUP($B70,手順2!$A$12:$P$107,Q$1,FALSE),"")&amp;IFERROR(VLOOKUP($B70,手順3!$A$12:$U$107,Q$1,FALSE),"")="",0,IFERROR(VLOOKUP($B70,手順2!$A$12:$P$107,Q$1,FALSE),"")&amp;IFERROR(VLOOKUP($B70,手順3!$A$12:$U$107,Q$1,FALSE),"")))</f>
        <v/>
      </c>
      <c r="R70" s="77" t="str">
        <f>IFERROR(VLOOKUP($B70,手順2!$A$12:$Q$107,R$1,FALSE),"")&amp;IFERROR(VLOOKUP($B70,手順3!$A$12:$U$107,R$1,FALSE),"")</f>
        <v/>
      </c>
      <c r="S70" s="102"/>
      <c r="T70" s="102"/>
      <c r="U70" s="102"/>
      <c r="AA70" s="174" t="str">
        <f>IF($AK70="","",COUNTIF($AU$18:$AU70,AA$17))</f>
        <v/>
      </c>
      <c r="AB70" s="129" t="str">
        <f>IF($AK70="","",COUNTIF($AU$18:$AU70,AB$17))</f>
        <v/>
      </c>
      <c r="AC70" s="129" t="str">
        <f>IF($AK70="","",COUNTIF($AU$18:$AU70,AC$17))</f>
        <v/>
      </c>
      <c r="AD70" s="129" t="str">
        <f>IF($AK70="","",COUNTIF($AU$18:$AU70,AD$17))</f>
        <v/>
      </c>
      <c r="AE70" s="129" t="str">
        <f>IF($AK70="","",COUNTIF($AU$18:$AU70,AE$17))</f>
        <v/>
      </c>
      <c r="AF70" s="129" t="str">
        <f>IF($AK70="","",COUNTIF($AU$18:$AU70,AF$17))</f>
        <v/>
      </c>
      <c r="AG70" s="129" t="str">
        <f>IF($AK70="","",COUNTIF($AU$18:$AU70,AG$17))</f>
        <v/>
      </c>
      <c r="AH70" s="129" t="str">
        <f>IF($AK70="","",COUNTIF($AU$18:$AU70,AH$17))</f>
        <v/>
      </c>
      <c r="AI70" s="129" t="str">
        <f>IF($AK70="","",COUNTIF($AU$18:$AU70,AI$17))</f>
        <v/>
      </c>
      <c r="AJ70" s="175" t="str">
        <f>IF($AK70="","",COUNTIF($AU$18:$AU70,AJ$17))</f>
        <v/>
      </c>
      <c r="AK70" s="95" t="str">
        <f t="shared" si="13"/>
        <v/>
      </c>
      <c r="AL70" s="96" t="str">
        <f t="shared" si="9"/>
        <v/>
      </c>
      <c r="AM70" s="38" t="str">
        <f t="shared" si="14"/>
        <v/>
      </c>
      <c r="AN70" s="96" t="str">
        <f t="shared" si="15"/>
        <v/>
      </c>
      <c r="AO70" s="96" t="str">
        <f t="shared" si="16"/>
        <v/>
      </c>
      <c r="AP70" s="96" t="str">
        <f t="shared" si="17"/>
        <v/>
      </c>
      <c r="AQ70" s="96" t="str">
        <f t="shared" si="18"/>
        <v/>
      </c>
      <c r="AR70" s="96" t="str">
        <f t="shared" si="19"/>
        <v/>
      </c>
      <c r="AS70" s="96" t="str">
        <f t="shared" si="10"/>
        <v/>
      </c>
      <c r="AT70" s="96" t="str">
        <f t="shared" si="11"/>
        <v/>
      </c>
      <c r="AU70" s="97" t="str">
        <f t="shared" si="12"/>
        <v/>
      </c>
      <c r="AW70">
        <f>種目情報!A53</f>
        <v>0</v>
      </c>
      <c r="AX70">
        <f>種目情報!B53</f>
        <v>0</v>
      </c>
      <c r="AY70">
        <f>種目情報!C53</f>
        <v>0</v>
      </c>
    </row>
    <row r="71" spans="1:51">
      <c r="A71">
        <v>54</v>
      </c>
      <c r="B71" t="str">
        <f>IFERROR(IF(B70=手順3!$A$11,"",IF(B70&lt;=100,IF(手順2!A65=手順５!A71,手順５!A71,手順3!$A$12),B70+1)),"")</f>
        <v/>
      </c>
      <c r="C71" s="10" t="str">
        <f>IFERROR(VLOOKUP($B71,手順2!$A$12:$T$107,C$1,FALSE),"")&amp;IFERROR(VLOOKUP($B71,手順3!$A$12:$U$107,C$1,FALSE),"")</f>
        <v/>
      </c>
      <c r="D71" s="10" t="str">
        <f>IFERROR(VLOOKUP($B71,手順2!$A$12:$T$107,D$1,FALSE),"")&amp;IFERROR(VLOOKUP($B71,手順3!$A$12:$U$107,D$1,FALSE),"")</f>
        <v/>
      </c>
      <c r="E71" s="10" t="str">
        <f>IFERROR(VLOOKUP($B71,手順2!$A$12:$T$107,E$1,FALSE),"")&amp;IFERROR(VLOOKUP($B71,手順3!$A$12:$U$107,E$1,FALSE),"")</f>
        <v/>
      </c>
      <c r="F71" s="10" t="str">
        <f>IFERROR(VLOOKUP($B71,手順2!$A$12:$T$107,F$1,FALSE),"")&amp;IFERROR(VLOOKUP($B71,手順3!$A$12:$U$107,F$1,FALSE),"")</f>
        <v/>
      </c>
      <c r="G71" s="10" t="str">
        <f>IFERROR(VLOOKUP($B71,手順2!$A$12:$T$107,G$1,FALSE),"")&amp;IFERROR(VLOOKUP($B71,手順3!$A$12:$U$107,G$1,FALSE),"")</f>
        <v/>
      </c>
      <c r="H71" s="10" t="str">
        <f>IFERROR(VLOOKUP($B71,手順2!$A$12:$T$107,H$1,FALSE),"")&amp;IFERROR(VLOOKUP($B71,手順3!$A$12:$U$107,H$1,FALSE),"")</f>
        <v/>
      </c>
      <c r="I71" s="10" t="str">
        <f>IFERROR(VLOOKUP($B71,手順2!$A$12:$T$107,I$1,FALSE),"")&amp;IFERROR(VLOOKUP($B71,手順3!$A$12:$U$107,I$1,FALSE),"")</f>
        <v/>
      </c>
      <c r="J71" s="77" t="str">
        <f>IFERROR(VLOOKUP($B71,手順2!$A$12:$P$107,J$1,FALSE),"")&amp;IFERROR(VLOOKUP($B71,手順3!$A$12:$U$107,J$1,FALSE),"")</f>
        <v/>
      </c>
      <c r="K71" s="121" t="str">
        <f>IF(J71="","",IF(IFERROR(VLOOKUP($B71,手順2!$A$12:$P$107,K$1,FALSE),"")&amp;IFERROR(VLOOKUP($B71,手順3!$A$12:$U$107,K$1,FALSE),"")="",0,IFERROR(VLOOKUP($B71,手順2!$A$12:$P$107,K$1,FALSE),"")&amp;IFERROR(VLOOKUP($B71,手順3!$A$12:$U$107,K$1,FALSE),"")))</f>
        <v/>
      </c>
      <c r="L71" s="121" t="str">
        <f>IF(K71="","",IF(IFERROR(VLOOKUP($B71,手順2!$A$12:$P$107,L$1,FALSE),"")&amp;IFERROR(VLOOKUP($B71,手順3!$A$12:$U$107,L$1,FALSE),"")="",0,IFERROR(VLOOKUP($B71,手順2!$A$12:$P$107,L$1,FALSE),"")&amp;IFERROR(VLOOKUP($B71,手順3!$A$12:$U$107,L$1,FALSE),"")))</f>
        <v/>
      </c>
      <c r="M71" s="121" t="str">
        <f>IF(L71="","",IF(IFERROR(VLOOKUP($B71,手順2!$A$12:$P$107,M$1,FALSE),"")&amp;IFERROR(VLOOKUP($B71,手順3!$A$12:$U$107,M$1,FALSE),"")="",0,IFERROR(VLOOKUP($B71,手順2!$A$12:$P$107,M$1,FALSE),"")&amp;IFERROR(VLOOKUP($B71,手順3!$A$12:$U$107,M$1,FALSE),"")))</f>
        <v/>
      </c>
      <c r="N71" s="77" t="str">
        <f>IFERROR(VLOOKUP($B71,手順2!$A$12:$P$107,N$1,FALSE),"")&amp;IFERROR(VLOOKUP($B71,手順3!$A$12:$U$107,N$1,FALSE),"")</f>
        <v/>
      </c>
      <c r="O71" s="121" t="str">
        <f>IF(N71="","",IF(IFERROR(VLOOKUP($B71,手順2!$A$12:$P$107,O$1,FALSE),"")&amp;IFERROR(VLOOKUP($B71,手順3!$A$12:$U$107,O$1,FALSE),"")="",0,IFERROR(VLOOKUP($B71,手順2!$A$12:$P$107,O$1,FALSE),"")&amp;IFERROR(VLOOKUP($B71,手順3!$A$12:$U$107,O$1,FALSE),"")))</f>
        <v/>
      </c>
      <c r="P71" s="121" t="str">
        <f>IF(O71="","",IF(IFERROR(VLOOKUP($B71,手順2!$A$12:$P$107,P$1,FALSE),"")&amp;IFERROR(VLOOKUP($B71,手順3!$A$12:$U$107,P$1,FALSE),"")="",0,IFERROR(VLOOKUP($B71,手順2!$A$12:$P$107,P$1,FALSE),"")&amp;IFERROR(VLOOKUP($B71,手順3!$A$12:$U$107,P$1,FALSE),"")))</f>
        <v/>
      </c>
      <c r="Q71" s="121" t="str">
        <f>IF(P71="","",IF(IFERROR(VLOOKUP($B71,手順2!$A$12:$P$107,Q$1,FALSE),"")&amp;IFERROR(VLOOKUP($B71,手順3!$A$12:$U$107,Q$1,FALSE),"")="",0,IFERROR(VLOOKUP($B71,手順2!$A$12:$P$107,Q$1,FALSE),"")&amp;IFERROR(VLOOKUP($B71,手順3!$A$12:$U$107,Q$1,FALSE),"")))</f>
        <v/>
      </c>
      <c r="R71" s="77" t="str">
        <f>IFERROR(VLOOKUP($B71,手順2!$A$12:$Q$107,R$1,FALSE),"")&amp;IFERROR(VLOOKUP($B71,手順3!$A$12:$U$107,R$1,FALSE),"")</f>
        <v/>
      </c>
      <c r="S71" s="102"/>
      <c r="T71" s="102"/>
      <c r="U71" s="102"/>
      <c r="AA71" s="174" t="str">
        <f>IF($AK71="","",COUNTIF($AU$18:$AU71,AA$17))</f>
        <v/>
      </c>
      <c r="AB71" s="129" t="str">
        <f>IF($AK71="","",COUNTIF($AU$18:$AU71,AB$17))</f>
        <v/>
      </c>
      <c r="AC71" s="129" t="str">
        <f>IF($AK71="","",COUNTIF($AU$18:$AU71,AC$17))</f>
        <v/>
      </c>
      <c r="AD71" s="129" t="str">
        <f>IF($AK71="","",COUNTIF($AU$18:$AU71,AD$17))</f>
        <v/>
      </c>
      <c r="AE71" s="129" t="str">
        <f>IF($AK71="","",COUNTIF($AU$18:$AU71,AE$17))</f>
        <v/>
      </c>
      <c r="AF71" s="129" t="str">
        <f>IF($AK71="","",COUNTIF($AU$18:$AU71,AF$17))</f>
        <v/>
      </c>
      <c r="AG71" s="129" t="str">
        <f>IF($AK71="","",COUNTIF($AU$18:$AU71,AG$17))</f>
        <v/>
      </c>
      <c r="AH71" s="129" t="str">
        <f>IF($AK71="","",COUNTIF($AU$18:$AU71,AH$17))</f>
        <v/>
      </c>
      <c r="AI71" s="129" t="str">
        <f>IF($AK71="","",COUNTIF($AU$18:$AU71,AI$17))</f>
        <v/>
      </c>
      <c r="AJ71" s="175" t="str">
        <f>IF($AK71="","",COUNTIF($AU$18:$AU71,AJ$17))</f>
        <v/>
      </c>
      <c r="AK71" s="95" t="str">
        <f t="shared" ref="AK71:AK134" si="20">IF(C71="","",$F$9)</f>
        <v/>
      </c>
      <c r="AL71" s="96" t="str">
        <f t="shared" ref="AL71:AL134" si="21">IF(AK71="","",AO71*100000000+AQ71*100+RIGHT(AR71,2))</f>
        <v/>
      </c>
      <c r="AM71" s="38" t="str">
        <f t="shared" ref="AM71:AM134" si="22">IF(C71="","",IF(LEN(D71)+LEN(E71)&lt;4,D71&amp;"    "&amp;E71&amp;"("&amp;H71&amp;")",IF(LEN(D71)+LEN(E71)&gt;4,D71&amp;E71&amp;"("&amp;H71&amp;")",D71&amp;"  "&amp;E71&amp;"("&amp;H71&amp;")")))</f>
        <v/>
      </c>
      <c r="AN71" s="96" t="str">
        <f t="shared" ref="AN71:AN134" si="23">IF(C71="","",F71&amp;" "&amp;G71)</f>
        <v/>
      </c>
      <c r="AO71" s="96" t="str">
        <f t="shared" ref="AO71:AO134" si="24">IF(C71="","",IF(I71="男",1,2))</f>
        <v/>
      </c>
      <c r="AP71" s="96" t="str">
        <f t="shared" ref="AP71:AP134" si="25">IF(C71="","",28)</f>
        <v/>
      </c>
      <c r="AQ71" s="96" t="str">
        <f t="shared" ref="AQ71:AQ134" si="26">IF(C71="","",LEFT(AK71,6))</f>
        <v/>
      </c>
      <c r="AR71" s="96" t="str">
        <f t="shared" ref="AR71:AR134" si="27">IF(C71="","",C71)</f>
        <v/>
      </c>
      <c r="AS71" s="96" t="str">
        <f t="shared" ref="AS71:AS134" si="28">IF(J71="","",IF(VLOOKUP(J71,$AW$18:$AY$102,3,FALSE)&gt;=71,VLOOKUP(J71,$AW$18:$AY$102,2,FALSE)&amp;TEXT(L71,"00")&amp;TEXT(M71,"00"),VLOOKUP(J71,$AW$18:$AY$102,2,FALSE)&amp;TEXT(K71,"00")&amp;TEXT(L71,"00")&amp;TEXT(M71,"00")))</f>
        <v/>
      </c>
      <c r="AT71" s="96" t="str">
        <f t="shared" ref="AT71:AT134" si="29">IF(N71="","",IF(VLOOKUP(N71,$AW$18:$AY$102,3,FALSE)&gt;=71,VLOOKUP(N71,$AW$18:$AY$102,2,FALSE)&amp;TEXT(P71,"00")&amp;TEXT(Q71,"00"),VLOOKUP(N71,$AW$18:$AY$102,2,FALSE)&amp;TEXT(O71,"00")&amp;TEXT(P71,"00")&amp;TEXT(Q71,"00")))</f>
        <v/>
      </c>
      <c r="AU71" s="97" t="str">
        <f t="shared" ref="AU71:AU134" si="30">IF(R71="","",R71)</f>
        <v/>
      </c>
      <c r="AW71">
        <f>種目情報!A54</f>
        <v>0</v>
      </c>
      <c r="AX71">
        <f>種目情報!B54</f>
        <v>0</v>
      </c>
      <c r="AY71">
        <f>種目情報!C54</f>
        <v>0</v>
      </c>
    </row>
    <row r="72" spans="1:51">
      <c r="A72">
        <v>55</v>
      </c>
      <c r="B72" t="str">
        <f>IFERROR(IF(B71=手順3!$A$11,"",IF(B71&lt;=100,IF(手順2!A66=手順５!A72,手順５!A72,手順3!$A$12),B71+1)),"")</f>
        <v/>
      </c>
      <c r="C72" s="10" t="str">
        <f>IFERROR(VLOOKUP($B72,手順2!$A$12:$T$107,C$1,FALSE),"")&amp;IFERROR(VLOOKUP($B72,手順3!$A$12:$U$107,C$1,FALSE),"")</f>
        <v/>
      </c>
      <c r="D72" s="10" t="str">
        <f>IFERROR(VLOOKUP($B72,手順2!$A$12:$T$107,D$1,FALSE),"")&amp;IFERROR(VLOOKUP($B72,手順3!$A$12:$U$107,D$1,FALSE),"")</f>
        <v/>
      </c>
      <c r="E72" s="10" t="str">
        <f>IFERROR(VLOOKUP($B72,手順2!$A$12:$T$107,E$1,FALSE),"")&amp;IFERROR(VLOOKUP($B72,手順3!$A$12:$U$107,E$1,FALSE),"")</f>
        <v/>
      </c>
      <c r="F72" s="10" t="str">
        <f>IFERROR(VLOOKUP($B72,手順2!$A$12:$T$107,F$1,FALSE),"")&amp;IFERROR(VLOOKUP($B72,手順3!$A$12:$U$107,F$1,FALSE),"")</f>
        <v/>
      </c>
      <c r="G72" s="10" t="str">
        <f>IFERROR(VLOOKUP($B72,手順2!$A$12:$T$107,G$1,FALSE),"")&amp;IFERROR(VLOOKUP($B72,手順3!$A$12:$U$107,G$1,FALSE),"")</f>
        <v/>
      </c>
      <c r="H72" s="10" t="str">
        <f>IFERROR(VLOOKUP($B72,手順2!$A$12:$T$107,H$1,FALSE),"")&amp;IFERROR(VLOOKUP($B72,手順3!$A$12:$U$107,H$1,FALSE),"")</f>
        <v/>
      </c>
      <c r="I72" s="10" t="str">
        <f>IFERROR(VLOOKUP($B72,手順2!$A$12:$T$107,I$1,FALSE),"")&amp;IFERROR(VLOOKUP($B72,手順3!$A$12:$U$107,I$1,FALSE),"")</f>
        <v/>
      </c>
      <c r="J72" s="77" t="str">
        <f>IFERROR(VLOOKUP($B72,手順2!$A$12:$P$107,J$1,FALSE),"")&amp;IFERROR(VLOOKUP($B72,手順3!$A$12:$U$107,J$1,FALSE),"")</f>
        <v/>
      </c>
      <c r="K72" s="121" t="str">
        <f>IF(J72="","",IF(IFERROR(VLOOKUP($B72,手順2!$A$12:$P$107,K$1,FALSE),"")&amp;IFERROR(VLOOKUP($B72,手順3!$A$12:$U$107,K$1,FALSE),"")="",0,IFERROR(VLOOKUP($B72,手順2!$A$12:$P$107,K$1,FALSE),"")&amp;IFERROR(VLOOKUP($B72,手順3!$A$12:$U$107,K$1,FALSE),"")))</f>
        <v/>
      </c>
      <c r="L72" s="121" t="str">
        <f>IF(K72="","",IF(IFERROR(VLOOKUP($B72,手順2!$A$12:$P$107,L$1,FALSE),"")&amp;IFERROR(VLOOKUP($B72,手順3!$A$12:$U$107,L$1,FALSE),"")="",0,IFERROR(VLOOKUP($B72,手順2!$A$12:$P$107,L$1,FALSE),"")&amp;IFERROR(VLOOKUP($B72,手順3!$A$12:$U$107,L$1,FALSE),"")))</f>
        <v/>
      </c>
      <c r="M72" s="121" t="str">
        <f>IF(L72="","",IF(IFERROR(VLOOKUP($B72,手順2!$A$12:$P$107,M$1,FALSE),"")&amp;IFERROR(VLOOKUP($B72,手順3!$A$12:$U$107,M$1,FALSE),"")="",0,IFERROR(VLOOKUP($B72,手順2!$A$12:$P$107,M$1,FALSE),"")&amp;IFERROR(VLOOKUP($B72,手順3!$A$12:$U$107,M$1,FALSE),"")))</f>
        <v/>
      </c>
      <c r="N72" s="77" t="str">
        <f>IFERROR(VLOOKUP($B72,手順2!$A$12:$P$107,N$1,FALSE),"")&amp;IFERROR(VLOOKUP($B72,手順3!$A$12:$U$107,N$1,FALSE),"")</f>
        <v/>
      </c>
      <c r="O72" s="121" t="str">
        <f>IF(N72="","",IF(IFERROR(VLOOKUP($B72,手順2!$A$12:$P$107,O$1,FALSE),"")&amp;IFERROR(VLOOKUP($B72,手順3!$A$12:$U$107,O$1,FALSE),"")="",0,IFERROR(VLOOKUP($B72,手順2!$A$12:$P$107,O$1,FALSE),"")&amp;IFERROR(VLOOKUP($B72,手順3!$A$12:$U$107,O$1,FALSE),"")))</f>
        <v/>
      </c>
      <c r="P72" s="121" t="str">
        <f>IF(O72="","",IF(IFERROR(VLOOKUP($B72,手順2!$A$12:$P$107,P$1,FALSE),"")&amp;IFERROR(VLOOKUP($B72,手順3!$A$12:$U$107,P$1,FALSE),"")="",0,IFERROR(VLOOKUP($B72,手順2!$A$12:$P$107,P$1,FALSE),"")&amp;IFERROR(VLOOKUP($B72,手順3!$A$12:$U$107,P$1,FALSE),"")))</f>
        <v/>
      </c>
      <c r="Q72" s="121" t="str">
        <f>IF(P72="","",IF(IFERROR(VLOOKUP($B72,手順2!$A$12:$P$107,Q$1,FALSE),"")&amp;IFERROR(VLOOKUP($B72,手順3!$A$12:$U$107,Q$1,FALSE),"")="",0,IFERROR(VLOOKUP($B72,手順2!$A$12:$P$107,Q$1,FALSE),"")&amp;IFERROR(VLOOKUP($B72,手順3!$A$12:$U$107,Q$1,FALSE),"")))</f>
        <v/>
      </c>
      <c r="R72" s="77" t="str">
        <f>IFERROR(VLOOKUP($B72,手順2!$A$12:$Q$107,R$1,FALSE),"")&amp;IFERROR(VLOOKUP($B72,手順3!$A$12:$U$107,R$1,FALSE),"")</f>
        <v/>
      </c>
      <c r="S72" s="102"/>
      <c r="T72" s="102"/>
      <c r="U72" s="102"/>
      <c r="AA72" s="174" t="str">
        <f>IF($AK72="","",COUNTIF($AU$18:$AU72,AA$17))</f>
        <v/>
      </c>
      <c r="AB72" s="129" t="str">
        <f>IF($AK72="","",COUNTIF($AU$18:$AU72,AB$17))</f>
        <v/>
      </c>
      <c r="AC72" s="129" t="str">
        <f>IF($AK72="","",COUNTIF($AU$18:$AU72,AC$17))</f>
        <v/>
      </c>
      <c r="AD72" s="129" t="str">
        <f>IF($AK72="","",COUNTIF($AU$18:$AU72,AD$17))</f>
        <v/>
      </c>
      <c r="AE72" s="129" t="str">
        <f>IF($AK72="","",COUNTIF($AU$18:$AU72,AE$17))</f>
        <v/>
      </c>
      <c r="AF72" s="129" t="str">
        <f>IF($AK72="","",COUNTIF($AU$18:$AU72,AF$17))</f>
        <v/>
      </c>
      <c r="AG72" s="129" t="str">
        <f>IF($AK72="","",COUNTIF($AU$18:$AU72,AG$17))</f>
        <v/>
      </c>
      <c r="AH72" s="129" t="str">
        <f>IF($AK72="","",COUNTIF($AU$18:$AU72,AH$17))</f>
        <v/>
      </c>
      <c r="AI72" s="129" t="str">
        <f>IF($AK72="","",COUNTIF($AU$18:$AU72,AI$17))</f>
        <v/>
      </c>
      <c r="AJ72" s="175" t="str">
        <f>IF($AK72="","",COUNTIF($AU$18:$AU72,AJ$17))</f>
        <v/>
      </c>
      <c r="AK72" s="95" t="str">
        <f t="shared" si="20"/>
        <v/>
      </c>
      <c r="AL72" s="96" t="str">
        <f t="shared" si="21"/>
        <v/>
      </c>
      <c r="AM72" s="38" t="str">
        <f t="shared" si="22"/>
        <v/>
      </c>
      <c r="AN72" s="96" t="str">
        <f t="shared" si="23"/>
        <v/>
      </c>
      <c r="AO72" s="96" t="str">
        <f t="shared" si="24"/>
        <v/>
      </c>
      <c r="AP72" s="96" t="str">
        <f t="shared" si="25"/>
        <v/>
      </c>
      <c r="AQ72" s="96" t="str">
        <f t="shared" si="26"/>
        <v/>
      </c>
      <c r="AR72" s="96" t="str">
        <f t="shared" si="27"/>
        <v/>
      </c>
      <c r="AS72" s="96" t="str">
        <f t="shared" si="28"/>
        <v/>
      </c>
      <c r="AT72" s="96" t="str">
        <f t="shared" si="29"/>
        <v/>
      </c>
      <c r="AU72" s="97" t="str">
        <f t="shared" si="30"/>
        <v/>
      </c>
      <c r="AW72">
        <f>種目情報!A55</f>
        <v>0</v>
      </c>
      <c r="AX72">
        <f>種目情報!B55</f>
        <v>0</v>
      </c>
      <c r="AY72">
        <f>種目情報!C55</f>
        <v>0</v>
      </c>
    </row>
    <row r="73" spans="1:51">
      <c r="A73">
        <v>56</v>
      </c>
      <c r="B73" t="str">
        <f>IFERROR(IF(B72=手順3!$A$11,"",IF(B72&lt;=100,IF(手順2!A67=手順５!A73,手順５!A73,手順3!$A$12),B72+1)),"")</f>
        <v/>
      </c>
      <c r="C73" s="10" t="str">
        <f>IFERROR(VLOOKUP($B73,手順2!$A$12:$T$107,C$1,FALSE),"")&amp;IFERROR(VLOOKUP($B73,手順3!$A$12:$U$107,C$1,FALSE),"")</f>
        <v/>
      </c>
      <c r="D73" s="10" t="str">
        <f>IFERROR(VLOOKUP($B73,手順2!$A$12:$T$107,D$1,FALSE),"")&amp;IFERROR(VLOOKUP($B73,手順3!$A$12:$U$107,D$1,FALSE),"")</f>
        <v/>
      </c>
      <c r="E73" s="10" t="str">
        <f>IFERROR(VLOOKUP($B73,手順2!$A$12:$T$107,E$1,FALSE),"")&amp;IFERROR(VLOOKUP($B73,手順3!$A$12:$U$107,E$1,FALSE),"")</f>
        <v/>
      </c>
      <c r="F73" s="10" t="str">
        <f>IFERROR(VLOOKUP($B73,手順2!$A$12:$T$107,F$1,FALSE),"")&amp;IFERROR(VLOOKUP($B73,手順3!$A$12:$U$107,F$1,FALSE),"")</f>
        <v/>
      </c>
      <c r="G73" s="10" t="str">
        <f>IFERROR(VLOOKUP($B73,手順2!$A$12:$T$107,G$1,FALSE),"")&amp;IFERROR(VLOOKUP($B73,手順3!$A$12:$U$107,G$1,FALSE),"")</f>
        <v/>
      </c>
      <c r="H73" s="10" t="str">
        <f>IFERROR(VLOOKUP($B73,手順2!$A$12:$T$107,H$1,FALSE),"")&amp;IFERROR(VLOOKUP($B73,手順3!$A$12:$U$107,H$1,FALSE),"")</f>
        <v/>
      </c>
      <c r="I73" s="10" t="str">
        <f>IFERROR(VLOOKUP($B73,手順2!$A$12:$T$107,I$1,FALSE),"")&amp;IFERROR(VLOOKUP($B73,手順3!$A$12:$U$107,I$1,FALSE),"")</f>
        <v/>
      </c>
      <c r="J73" s="77" t="str">
        <f>IFERROR(VLOOKUP($B73,手順2!$A$12:$P$107,J$1,FALSE),"")&amp;IFERROR(VLOOKUP($B73,手順3!$A$12:$U$107,J$1,FALSE),"")</f>
        <v/>
      </c>
      <c r="K73" s="121" t="str">
        <f>IF(J73="","",IF(IFERROR(VLOOKUP($B73,手順2!$A$12:$P$107,K$1,FALSE),"")&amp;IFERROR(VLOOKUP($B73,手順3!$A$12:$U$107,K$1,FALSE),"")="",0,IFERROR(VLOOKUP($B73,手順2!$A$12:$P$107,K$1,FALSE),"")&amp;IFERROR(VLOOKUP($B73,手順3!$A$12:$U$107,K$1,FALSE),"")))</f>
        <v/>
      </c>
      <c r="L73" s="121" t="str">
        <f>IF(K73="","",IF(IFERROR(VLOOKUP($B73,手順2!$A$12:$P$107,L$1,FALSE),"")&amp;IFERROR(VLOOKUP($B73,手順3!$A$12:$U$107,L$1,FALSE),"")="",0,IFERROR(VLOOKUP($B73,手順2!$A$12:$P$107,L$1,FALSE),"")&amp;IFERROR(VLOOKUP($B73,手順3!$A$12:$U$107,L$1,FALSE),"")))</f>
        <v/>
      </c>
      <c r="M73" s="121" t="str">
        <f>IF(L73="","",IF(IFERROR(VLOOKUP($B73,手順2!$A$12:$P$107,M$1,FALSE),"")&amp;IFERROR(VLOOKUP($B73,手順3!$A$12:$U$107,M$1,FALSE),"")="",0,IFERROR(VLOOKUP($B73,手順2!$A$12:$P$107,M$1,FALSE),"")&amp;IFERROR(VLOOKUP($B73,手順3!$A$12:$U$107,M$1,FALSE),"")))</f>
        <v/>
      </c>
      <c r="N73" s="77" t="str">
        <f>IFERROR(VLOOKUP($B73,手順2!$A$12:$P$107,N$1,FALSE),"")&amp;IFERROR(VLOOKUP($B73,手順3!$A$12:$U$107,N$1,FALSE),"")</f>
        <v/>
      </c>
      <c r="O73" s="121" t="str">
        <f>IF(N73="","",IF(IFERROR(VLOOKUP($B73,手順2!$A$12:$P$107,O$1,FALSE),"")&amp;IFERROR(VLOOKUP($B73,手順3!$A$12:$U$107,O$1,FALSE),"")="",0,IFERROR(VLOOKUP($B73,手順2!$A$12:$P$107,O$1,FALSE),"")&amp;IFERROR(VLOOKUP($B73,手順3!$A$12:$U$107,O$1,FALSE),"")))</f>
        <v/>
      </c>
      <c r="P73" s="121" t="str">
        <f>IF(O73="","",IF(IFERROR(VLOOKUP($B73,手順2!$A$12:$P$107,P$1,FALSE),"")&amp;IFERROR(VLOOKUP($B73,手順3!$A$12:$U$107,P$1,FALSE),"")="",0,IFERROR(VLOOKUP($B73,手順2!$A$12:$P$107,P$1,FALSE),"")&amp;IFERROR(VLOOKUP($B73,手順3!$A$12:$U$107,P$1,FALSE),"")))</f>
        <v/>
      </c>
      <c r="Q73" s="121" t="str">
        <f>IF(P73="","",IF(IFERROR(VLOOKUP($B73,手順2!$A$12:$P$107,Q$1,FALSE),"")&amp;IFERROR(VLOOKUP($B73,手順3!$A$12:$U$107,Q$1,FALSE),"")="",0,IFERROR(VLOOKUP($B73,手順2!$A$12:$P$107,Q$1,FALSE),"")&amp;IFERROR(VLOOKUP($B73,手順3!$A$12:$U$107,Q$1,FALSE),"")))</f>
        <v/>
      </c>
      <c r="R73" s="77" t="str">
        <f>IFERROR(VLOOKUP($B73,手順2!$A$12:$Q$107,R$1,FALSE),"")&amp;IFERROR(VLOOKUP($B73,手順3!$A$12:$U$107,R$1,FALSE),"")</f>
        <v/>
      </c>
      <c r="S73" s="102"/>
      <c r="T73" s="102"/>
      <c r="U73" s="102"/>
      <c r="AA73" s="174" t="str">
        <f>IF($AK73="","",COUNTIF($AU$18:$AU73,AA$17))</f>
        <v/>
      </c>
      <c r="AB73" s="129" t="str">
        <f>IF($AK73="","",COUNTIF($AU$18:$AU73,AB$17))</f>
        <v/>
      </c>
      <c r="AC73" s="129" t="str">
        <f>IF($AK73="","",COUNTIF($AU$18:$AU73,AC$17))</f>
        <v/>
      </c>
      <c r="AD73" s="129" t="str">
        <f>IF($AK73="","",COUNTIF($AU$18:$AU73,AD$17))</f>
        <v/>
      </c>
      <c r="AE73" s="129" t="str">
        <f>IF($AK73="","",COUNTIF($AU$18:$AU73,AE$17))</f>
        <v/>
      </c>
      <c r="AF73" s="129" t="str">
        <f>IF($AK73="","",COUNTIF($AU$18:$AU73,AF$17))</f>
        <v/>
      </c>
      <c r="AG73" s="129" t="str">
        <f>IF($AK73="","",COUNTIF($AU$18:$AU73,AG$17))</f>
        <v/>
      </c>
      <c r="AH73" s="129" t="str">
        <f>IF($AK73="","",COUNTIF($AU$18:$AU73,AH$17))</f>
        <v/>
      </c>
      <c r="AI73" s="129" t="str">
        <f>IF($AK73="","",COUNTIF($AU$18:$AU73,AI$17))</f>
        <v/>
      </c>
      <c r="AJ73" s="175" t="str">
        <f>IF($AK73="","",COUNTIF($AU$18:$AU73,AJ$17))</f>
        <v/>
      </c>
      <c r="AK73" s="95" t="str">
        <f t="shared" si="20"/>
        <v/>
      </c>
      <c r="AL73" s="96" t="str">
        <f t="shared" si="21"/>
        <v/>
      </c>
      <c r="AM73" s="38" t="str">
        <f t="shared" si="22"/>
        <v/>
      </c>
      <c r="AN73" s="96" t="str">
        <f t="shared" si="23"/>
        <v/>
      </c>
      <c r="AO73" s="96" t="str">
        <f t="shared" si="24"/>
        <v/>
      </c>
      <c r="AP73" s="96" t="str">
        <f t="shared" si="25"/>
        <v/>
      </c>
      <c r="AQ73" s="96" t="str">
        <f t="shared" si="26"/>
        <v/>
      </c>
      <c r="AR73" s="96" t="str">
        <f t="shared" si="27"/>
        <v/>
      </c>
      <c r="AS73" s="96" t="str">
        <f t="shared" si="28"/>
        <v/>
      </c>
      <c r="AT73" s="96" t="str">
        <f t="shared" si="29"/>
        <v/>
      </c>
      <c r="AU73" s="97" t="str">
        <f t="shared" si="30"/>
        <v/>
      </c>
      <c r="AW73">
        <f>種目情報!A56</f>
        <v>0</v>
      </c>
      <c r="AX73">
        <f>種目情報!B56</f>
        <v>0</v>
      </c>
      <c r="AY73">
        <f>種目情報!C56</f>
        <v>0</v>
      </c>
    </row>
    <row r="74" spans="1:51">
      <c r="A74">
        <v>57</v>
      </c>
      <c r="B74" t="str">
        <f>IFERROR(IF(B73=手順3!$A$11,"",IF(B73&lt;=100,IF(手順2!A68=手順５!A74,手順５!A74,手順3!$A$12),B73+1)),"")</f>
        <v/>
      </c>
      <c r="C74" s="10" t="str">
        <f>IFERROR(VLOOKUP($B74,手順2!$A$12:$T$107,C$1,FALSE),"")&amp;IFERROR(VLOOKUP($B74,手順3!$A$12:$U$107,C$1,FALSE),"")</f>
        <v/>
      </c>
      <c r="D74" s="10" t="str">
        <f>IFERROR(VLOOKUP($B74,手順2!$A$12:$T$107,D$1,FALSE),"")&amp;IFERROR(VLOOKUP($B74,手順3!$A$12:$U$107,D$1,FALSE),"")</f>
        <v/>
      </c>
      <c r="E74" s="10" t="str">
        <f>IFERROR(VLOOKUP($B74,手順2!$A$12:$T$107,E$1,FALSE),"")&amp;IFERROR(VLOOKUP($B74,手順3!$A$12:$U$107,E$1,FALSE),"")</f>
        <v/>
      </c>
      <c r="F74" s="10" t="str">
        <f>IFERROR(VLOOKUP($B74,手順2!$A$12:$T$107,F$1,FALSE),"")&amp;IFERROR(VLOOKUP($B74,手順3!$A$12:$U$107,F$1,FALSE),"")</f>
        <v/>
      </c>
      <c r="G74" s="10" t="str">
        <f>IFERROR(VLOOKUP($B74,手順2!$A$12:$T$107,G$1,FALSE),"")&amp;IFERROR(VLOOKUP($B74,手順3!$A$12:$U$107,G$1,FALSE),"")</f>
        <v/>
      </c>
      <c r="H74" s="10" t="str">
        <f>IFERROR(VLOOKUP($B74,手順2!$A$12:$T$107,H$1,FALSE),"")&amp;IFERROR(VLOOKUP($B74,手順3!$A$12:$U$107,H$1,FALSE),"")</f>
        <v/>
      </c>
      <c r="I74" s="10" t="str">
        <f>IFERROR(VLOOKUP($B74,手順2!$A$12:$T$107,I$1,FALSE),"")&amp;IFERROR(VLOOKUP($B74,手順3!$A$12:$U$107,I$1,FALSE),"")</f>
        <v/>
      </c>
      <c r="J74" s="77" t="str">
        <f>IFERROR(VLOOKUP($B74,手順2!$A$12:$P$107,J$1,FALSE),"")&amp;IFERROR(VLOOKUP($B74,手順3!$A$12:$U$107,J$1,FALSE),"")</f>
        <v/>
      </c>
      <c r="K74" s="121" t="str">
        <f>IF(J74="","",IF(IFERROR(VLOOKUP($B74,手順2!$A$12:$P$107,K$1,FALSE),"")&amp;IFERROR(VLOOKUP($B74,手順3!$A$12:$U$107,K$1,FALSE),"")="",0,IFERROR(VLOOKUP($B74,手順2!$A$12:$P$107,K$1,FALSE),"")&amp;IFERROR(VLOOKUP($B74,手順3!$A$12:$U$107,K$1,FALSE),"")))</f>
        <v/>
      </c>
      <c r="L74" s="121" t="str">
        <f>IF(K74="","",IF(IFERROR(VLOOKUP($B74,手順2!$A$12:$P$107,L$1,FALSE),"")&amp;IFERROR(VLOOKUP($B74,手順3!$A$12:$U$107,L$1,FALSE),"")="",0,IFERROR(VLOOKUP($B74,手順2!$A$12:$P$107,L$1,FALSE),"")&amp;IFERROR(VLOOKUP($B74,手順3!$A$12:$U$107,L$1,FALSE),"")))</f>
        <v/>
      </c>
      <c r="M74" s="121" t="str">
        <f>IF(L74="","",IF(IFERROR(VLOOKUP($B74,手順2!$A$12:$P$107,M$1,FALSE),"")&amp;IFERROR(VLOOKUP($B74,手順3!$A$12:$U$107,M$1,FALSE),"")="",0,IFERROR(VLOOKUP($B74,手順2!$A$12:$P$107,M$1,FALSE),"")&amp;IFERROR(VLOOKUP($B74,手順3!$A$12:$U$107,M$1,FALSE),"")))</f>
        <v/>
      </c>
      <c r="N74" s="77" t="str">
        <f>IFERROR(VLOOKUP($B74,手順2!$A$12:$P$107,N$1,FALSE),"")&amp;IFERROR(VLOOKUP($B74,手順3!$A$12:$U$107,N$1,FALSE),"")</f>
        <v/>
      </c>
      <c r="O74" s="121" t="str">
        <f>IF(N74="","",IF(IFERROR(VLOOKUP($B74,手順2!$A$12:$P$107,O$1,FALSE),"")&amp;IFERROR(VLOOKUP($B74,手順3!$A$12:$U$107,O$1,FALSE),"")="",0,IFERROR(VLOOKUP($B74,手順2!$A$12:$P$107,O$1,FALSE),"")&amp;IFERROR(VLOOKUP($B74,手順3!$A$12:$U$107,O$1,FALSE),"")))</f>
        <v/>
      </c>
      <c r="P74" s="121" t="str">
        <f>IF(O74="","",IF(IFERROR(VLOOKUP($B74,手順2!$A$12:$P$107,P$1,FALSE),"")&amp;IFERROR(VLOOKUP($B74,手順3!$A$12:$U$107,P$1,FALSE),"")="",0,IFERROR(VLOOKUP($B74,手順2!$A$12:$P$107,P$1,FALSE),"")&amp;IFERROR(VLOOKUP($B74,手順3!$A$12:$U$107,P$1,FALSE),"")))</f>
        <v/>
      </c>
      <c r="Q74" s="121" t="str">
        <f>IF(P74="","",IF(IFERROR(VLOOKUP($B74,手順2!$A$12:$P$107,Q$1,FALSE),"")&amp;IFERROR(VLOOKUP($B74,手順3!$A$12:$U$107,Q$1,FALSE),"")="",0,IFERROR(VLOOKUP($B74,手順2!$A$12:$P$107,Q$1,FALSE),"")&amp;IFERROR(VLOOKUP($B74,手順3!$A$12:$U$107,Q$1,FALSE),"")))</f>
        <v/>
      </c>
      <c r="R74" s="77" t="str">
        <f>IFERROR(VLOOKUP($B74,手順2!$A$12:$Q$107,R$1,FALSE),"")&amp;IFERROR(VLOOKUP($B74,手順3!$A$12:$U$107,R$1,FALSE),"")</f>
        <v/>
      </c>
      <c r="S74" s="102"/>
      <c r="T74" s="102"/>
      <c r="U74" s="102"/>
      <c r="AA74" s="174" t="str">
        <f>IF($AK74="","",COUNTIF($AU$18:$AU74,AA$17))</f>
        <v/>
      </c>
      <c r="AB74" s="129" t="str">
        <f>IF($AK74="","",COUNTIF($AU$18:$AU74,AB$17))</f>
        <v/>
      </c>
      <c r="AC74" s="129" t="str">
        <f>IF($AK74="","",COUNTIF($AU$18:$AU74,AC$17))</f>
        <v/>
      </c>
      <c r="AD74" s="129" t="str">
        <f>IF($AK74="","",COUNTIF($AU$18:$AU74,AD$17))</f>
        <v/>
      </c>
      <c r="AE74" s="129" t="str">
        <f>IF($AK74="","",COUNTIF($AU$18:$AU74,AE$17))</f>
        <v/>
      </c>
      <c r="AF74" s="129" t="str">
        <f>IF($AK74="","",COUNTIF($AU$18:$AU74,AF$17))</f>
        <v/>
      </c>
      <c r="AG74" s="129" t="str">
        <f>IF($AK74="","",COUNTIF($AU$18:$AU74,AG$17))</f>
        <v/>
      </c>
      <c r="AH74" s="129" t="str">
        <f>IF($AK74="","",COUNTIF($AU$18:$AU74,AH$17))</f>
        <v/>
      </c>
      <c r="AI74" s="129" t="str">
        <f>IF($AK74="","",COUNTIF($AU$18:$AU74,AI$17))</f>
        <v/>
      </c>
      <c r="AJ74" s="175" t="str">
        <f>IF($AK74="","",COUNTIF($AU$18:$AU74,AJ$17))</f>
        <v/>
      </c>
      <c r="AK74" s="95" t="str">
        <f t="shared" si="20"/>
        <v/>
      </c>
      <c r="AL74" s="96" t="str">
        <f t="shared" si="21"/>
        <v/>
      </c>
      <c r="AM74" s="38" t="str">
        <f t="shared" si="22"/>
        <v/>
      </c>
      <c r="AN74" s="96" t="str">
        <f t="shared" si="23"/>
        <v/>
      </c>
      <c r="AO74" s="96" t="str">
        <f t="shared" si="24"/>
        <v/>
      </c>
      <c r="AP74" s="96" t="str">
        <f t="shared" si="25"/>
        <v/>
      </c>
      <c r="AQ74" s="96" t="str">
        <f t="shared" si="26"/>
        <v/>
      </c>
      <c r="AR74" s="96" t="str">
        <f t="shared" si="27"/>
        <v/>
      </c>
      <c r="AS74" s="96" t="str">
        <f t="shared" si="28"/>
        <v/>
      </c>
      <c r="AT74" s="96" t="str">
        <f t="shared" si="29"/>
        <v/>
      </c>
      <c r="AU74" s="97" t="str">
        <f t="shared" si="30"/>
        <v/>
      </c>
      <c r="AW74">
        <f>種目情報!A57</f>
        <v>0</v>
      </c>
      <c r="AX74">
        <f>種目情報!B57</f>
        <v>0</v>
      </c>
      <c r="AY74">
        <f>種目情報!C57</f>
        <v>0</v>
      </c>
    </row>
    <row r="75" spans="1:51">
      <c r="A75">
        <v>58</v>
      </c>
      <c r="B75" t="str">
        <f>IFERROR(IF(B74=手順3!$A$11,"",IF(B74&lt;=100,IF(手順2!A69=手順５!A75,手順５!A75,手順3!$A$12),B74+1)),"")</f>
        <v/>
      </c>
      <c r="C75" s="10" t="str">
        <f>IFERROR(VLOOKUP($B75,手順2!$A$12:$T$107,C$1,FALSE),"")&amp;IFERROR(VLOOKUP($B75,手順3!$A$12:$U$107,C$1,FALSE),"")</f>
        <v/>
      </c>
      <c r="D75" s="10" t="str">
        <f>IFERROR(VLOOKUP($B75,手順2!$A$12:$T$107,D$1,FALSE),"")&amp;IFERROR(VLOOKUP($B75,手順3!$A$12:$U$107,D$1,FALSE),"")</f>
        <v/>
      </c>
      <c r="E75" s="10" t="str">
        <f>IFERROR(VLOOKUP($B75,手順2!$A$12:$T$107,E$1,FALSE),"")&amp;IFERROR(VLOOKUP($B75,手順3!$A$12:$U$107,E$1,FALSE),"")</f>
        <v/>
      </c>
      <c r="F75" s="10" t="str">
        <f>IFERROR(VLOOKUP($B75,手順2!$A$12:$T$107,F$1,FALSE),"")&amp;IFERROR(VLOOKUP($B75,手順3!$A$12:$U$107,F$1,FALSE),"")</f>
        <v/>
      </c>
      <c r="G75" s="10" t="str">
        <f>IFERROR(VLOOKUP($B75,手順2!$A$12:$T$107,G$1,FALSE),"")&amp;IFERROR(VLOOKUP($B75,手順3!$A$12:$U$107,G$1,FALSE),"")</f>
        <v/>
      </c>
      <c r="H75" s="10" t="str">
        <f>IFERROR(VLOOKUP($B75,手順2!$A$12:$T$107,H$1,FALSE),"")&amp;IFERROR(VLOOKUP($B75,手順3!$A$12:$U$107,H$1,FALSE),"")</f>
        <v/>
      </c>
      <c r="I75" s="10" t="str">
        <f>IFERROR(VLOOKUP($B75,手順2!$A$12:$T$107,I$1,FALSE),"")&amp;IFERROR(VLOOKUP($B75,手順3!$A$12:$U$107,I$1,FALSE),"")</f>
        <v/>
      </c>
      <c r="J75" s="77" t="str">
        <f>IFERROR(VLOOKUP($B75,手順2!$A$12:$P$107,J$1,FALSE),"")&amp;IFERROR(VLOOKUP($B75,手順3!$A$12:$U$107,J$1,FALSE),"")</f>
        <v/>
      </c>
      <c r="K75" s="121" t="str">
        <f>IF(J75="","",IF(IFERROR(VLOOKUP($B75,手順2!$A$12:$P$107,K$1,FALSE),"")&amp;IFERROR(VLOOKUP($B75,手順3!$A$12:$U$107,K$1,FALSE),"")="",0,IFERROR(VLOOKUP($B75,手順2!$A$12:$P$107,K$1,FALSE),"")&amp;IFERROR(VLOOKUP($B75,手順3!$A$12:$U$107,K$1,FALSE),"")))</f>
        <v/>
      </c>
      <c r="L75" s="121" t="str">
        <f>IF(K75="","",IF(IFERROR(VLOOKUP($B75,手順2!$A$12:$P$107,L$1,FALSE),"")&amp;IFERROR(VLOOKUP($B75,手順3!$A$12:$U$107,L$1,FALSE),"")="",0,IFERROR(VLOOKUP($B75,手順2!$A$12:$P$107,L$1,FALSE),"")&amp;IFERROR(VLOOKUP($B75,手順3!$A$12:$U$107,L$1,FALSE),"")))</f>
        <v/>
      </c>
      <c r="M75" s="121" t="str">
        <f>IF(L75="","",IF(IFERROR(VLOOKUP($B75,手順2!$A$12:$P$107,M$1,FALSE),"")&amp;IFERROR(VLOOKUP($B75,手順3!$A$12:$U$107,M$1,FALSE),"")="",0,IFERROR(VLOOKUP($B75,手順2!$A$12:$P$107,M$1,FALSE),"")&amp;IFERROR(VLOOKUP($B75,手順3!$A$12:$U$107,M$1,FALSE),"")))</f>
        <v/>
      </c>
      <c r="N75" s="77" t="str">
        <f>IFERROR(VLOOKUP($B75,手順2!$A$12:$P$107,N$1,FALSE),"")&amp;IFERROR(VLOOKUP($B75,手順3!$A$12:$U$107,N$1,FALSE),"")</f>
        <v/>
      </c>
      <c r="O75" s="121" t="str">
        <f>IF(N75="","",IF(IFERROR(VLOOKUP($B75,手順2!$A$12:$P$107,O$1,FALSE),"")&amp;IFERROR(VLOOKUP($B75,手順3!$A$12:$U$107,O$1,FALSE),"")="",0,IFERROR(VLOOKUP($B75,手順2!$A$12:$P$107,O$1,FALSE),"")&amp;IFERROR(VLOOKUP($B75,手順3!$A$12:$U$107,O$1,FALSE),"")))</f>
        <v/>
      </c>
      <c r="P75" s="121" t="str">
        <f>IF(O75="","",IF(IFERROR(VLOOKUP($B75,手順2!$A$12:$P$107,P$1,FALSE),"")&amp;IFERROR(VLOOKUP($B75,手順3!$A$12:$U$107,P$1,FALSE),"")="",0,IFERROR(VLOOKUP($B75,手順2!$A$12:$P$107,P$1,FALSE),"")&amp;IFERROR(VLOOKUP($B75,手順3!$A$12:$U$107,P$1,FALSE),"")))</f>
        <v/>
      </c>
      <c r="Q75" s="121" t="str">
        <f>IF(P75="","",IF(IFERROR(VLOOKUP($B75,手順2!$A$12:$P$107,Q$1,FALSE),"")&amp;IFERROR(VLOOKUP($B75,手順3!$A$12:$U$107,Q$1,FALSE),"")="",0,IFERROR(VLOOKUP($B75,手順2!$A$12:$P$107,Q$1,FALSE),"")&amp;IFERROR(VLOOKUP($B75,手順3!$A$12:$U$107,Q$1,FALSE),"")))</f>
        <v/>
      </c>
      <c r="R75" s="77" t="str">
        <f>IFERROR(VLOOKUP($B75,手順2!$A$12:$Q$107,R$1,FALSE),"")&amp;IFERROR(VLOOKUP($B75,手順3!$A$12:$U$107,R$1,FALSE),"")</f>
        <v/>
      </c>
      <c r="S75" s="102"/>
      <c r="T75" s="102"/>
      <c r="U75" s="102"/>
      <c r="AA75" s="174" t="str">
        <f>IF($AK75="","",COUNTIF($AU$18:$AU75,AA$17))</f>
        <v/>
      </c>
      <c r="AB75" s="129" t="str">
        <f>IF($AK75="","",COUNTIF($AU$18:$AU75,AB$17))</f>
        <v/>
      </c>
      <c r="AC75" s="129" t="str">
        <f>IF($AK75="","",COUNTIF($AU$18:$AU75,AC$17))</f>
        <v/>
      </c>
      <c r="AD75" s="129" t="str">
        <f>IF($AK75="","",COUNTIF($AU$18:$AU75,AD$17))</f>
        <v/>
      </c>
      <c r="AE75" s="129" t="str">
        <f>IF($AK75="","",COUNTIF($AU$18:$AU75,AE$17))</f>
        <v/>
      </c>
      <c r="AF75" s="129" t="str">
        <f>IF($AK75="","",COUNTIF($AU$18:$AU75,AF$17))</f>
        <v/>
      </c>
      <c r="AG75" s="129" t="str">
        <f>IF($AK75="","",COUNTIF($AU$18:$AU75,AG$17))</f>
        <v/>
      </c>
      <c r="AH75" s="129" t="str">
        <f>IF($AK75="","",COUNTIF($AU$18:$AU75,AH$17))</f>
        <v/>
      </c>
      <c r="AI75" s="129" t="str">
        <f>IF($AK75="","",COUNTIF($AU$18:$AU75,AI$17))</f>
        <v/>
      </c>
      <c r="AJ75" s="175" t="str">
        <f>IF($AK75="","",COUNTIF($AU$18:$AU75,AJ$17))</f>
        <v/>
      </c>
      <c r="AK75" s="95" t="str">
        <f t="shared" si="20"/>
        <v/>
      </c>
      <c r="AL75" s="96" t="str">
        <f t="shared" si="21"/>
        <v/>
      </c>
      <c r="AM75" s="38" t="str">
        <f t="shared" si="22"/>
        <v/>
      </c>
      <c r="AN75" s="96" t="str">
        <f t="shared" si="23"/>
        <v/>
      </c>
      <c r="AO75" s="96" t="str">
        <f t="shared" si="24"/>
        <v/>
      </c>
      <c r="AP75" s="96" t="str">
        <f t="shared" si="25"/>
        <v/>
      </c>
      <c r="AQ75" s="96" t="str">
        <f t="shared" si="26"/>
        <v/>
      </c>
      <c r="AR75" s="96" t="str">
        <f t="shared" si="27"/>
        <v/>
      </c>
      <c r="AS75" s="96" t="str">
        <f t="shared" si="28"/>
        <v/>
      </c>
      <c r="AT75" s="96" t="str">
        <f t="shared" si="29"/>
        <v/>
      </c>
      <c r="AU75" s="97" t="str">
        <f t="shared" si="30"/>
        <v/>
      </c>
      <c r="AW75">
        <f>種目情報!A58</f>
        <v>0</v>
      </c>
      <c r="AX75">
        <f>種目情報!B58</f>
        <v>0</v>
      </c>
      <c r="AY75">
        <f>種目情報!C58</f>
        <v>0</v>
      </c>
    </row>
    <row r="76" spans="1:51">
      <c r="A76">
        <v>59</v>
      </c>
      <c r="B76" t="str">
        <f>IFERROR(IF(B75=手順3!$A$11,"",IF(B75&lt;=100,IF(手順2!A70=手順５!A76,手順５!A76,手順3!$A$12),B75+1)),"")</f>
        <v/>
      </c>
      <c r="C76" s="10" t="str">
        <f>IFERROR(VLOOKUP($B76,手順2!$A$12:$T$107,C$1,FALSE),"")&amp;IFERROR(VLOOKUP($B76,手順3!$A$12:$U$107,C$1,FALSE),"")</f>
        <v/>
      </c>
      <c r="D76" s="10" t="str">
        <f>IFERROR(VLOOKUP($B76,手順2!$A$12:$T$107,D$1,FALSE),"")&amp;IFERROR(VLOOKUP($B76,手順3!$A$12:$U$107,D$1,FALSE),"")</f>
        <v/>
      </c>
      <c r="E76" s="10" t="str">
        <f>IFERROR(VLOOKUP($B76,手順2!$A$12:$T$107,E$1,FALSE),"")&amp;IFERROR(VLOOKUP($B76,手順3!$A$12:$U$107,E$1,FALSE),"")</f>
        <v/>
      </c>
      <c r="F76" s="10" t="str">
        <f>IFERROR(VLOOKUP($B76,手順2!$A$12:$T$107,F$1,FALSE),"")&amp;IFERROR(VLOOKUP($B76,手順3!$A$12:$U$107,F$1,FALSE),"")</f>
        <v/>
      </c>
      <c r="G76" s="10" t="str">
        <f>IFERROR(VLOOKUP($B76,手順2!$A$12:$T$107,G$1,FALSE),"")&amp;IFERROR(VLOOKUP($B76,手順3!$A$12:$U$107,G$1,FALSE),"")</f>
        <v/>
      </c>
      <c r="H76" s="10" t="str">
        <f>IFERROR(VLOOKUP($B76,手順2!$A$12:$T$107,H$1,FALSE),"")&amp;IFERROR(VLOOKUP($B76,手順3!$A$12:$U$107,H$1,FALSE),"")</f>
        <v/>
      </c>
      <c r="I76" s="10" t="str">
        <f>IFERROR(VLOOKUP($B76,手順2!$A$12:$T$107,I$1,FALSE),"")&amp;IFERROR(VLOOKUP($B76,手順3!$A$12:$U$107,I$1,FALSE),"")</f>
        <v/>
      </c>
      <c r="J76" s="77" t="str">
        <f>IFERROR(VLOOKUP($B76,手順2!$A$12:$P$107,J$1,FALSE),"")&amp;IFERROR(VLOOKUP($B76,手順3!$A$12:$U$107,J$1,FALSE),"")</f>
        <v/>
      </c>
      <c r="K76" s="121" t="str">
        <f>IF(J76="","",IF(IFERROR(VLOOKUP($B76,手順2!$A$12:$P$107,K$1,FALSE),"")&amp;IFERROR(VLOOKUP($B76,手順3!$A$12:$U$107,K$1,FALSE),"")="",0,IFERROR(VLOOKUP($B76,手順2!$A$12:$P$107,K$1,FALSE),"")&amp;IFERROR(VLOOKUP($B76,手順3!$A$12:$U$107,K$1,FALSE),"")))</f>
        <v/>
      </c>
      <c r="L76" s="121" t="str">
        <f>IF(K76="","",IF(IFERROR(VLOOKUP($B76,手順2!$A$12:$P$107,L$1,FALSE),"")&amp;IFERROR(VLOOKUP($B76,手順3!$A$12:$U$107,L$1,FALSE),"")="",0,IFERROR(VLOOKUP($B76,手順2!$A$12:$P$107,L$1,FALSE),"")&amp;IFERROR(VLOOKUP($B76,手順3!$A$12:$U$107,L$1,FALSE),"")))</f>
        <v/>
      </c>
      <c r="M76" s="121" t="str">
        <f>IF(L76="","",IF(IFERROR(VLOOKUP($B76,手順2!$A$12:$P$107,M$1,FALSE),"")&amp;IFERROR(VLOOKUP($B76,手順3!$A$12:$U$107,M$1,FALSE),"")="",0,IFERROR(VLOOKUP($B76,手順2!$A$12:$P$107,M$1,FALSE),"")&amp;IFERROR(VLOOKUP($B76,手順3!$A$12:$U$107,M$1,FALSE),"")))</f>
        <v/>
      </c>
      <c r="N76" s="77" t="str">
        <f>IFERROR(VLOOKUP($B76,手順2!$A$12:$P$107,N$1,FALSE),"")&amp;IFERROR(VLOOKUP($B76,手順3!$A$12:$U$107,N$1,FALSE),"")</f>
        <v/>
      </c>
      <c r="O76" s="121" t="str">
        <f>IF(N76="","",IF(IFERROR(VLOOKUP($B76,手順2!$A$12:$P$107,O$1,FALSE),"")&amp;IFERROR(VLOOKUP($B76,手順3!$A$12:$U$107,O$1,FALSE),"")="",0,IFERROR(VLOOKUP($B76,手順2!$A$12:$P$107,O$1,FALSE),"")&amp;IFERROR(VLOOKUP($B76,手順3!$A$12:$U$107,O$1,FALSE),"")))</f>
        <v/>
      </c>
      <c r="P76" s="121" t="str">
        <f>IF(O76="","",IF(IFERROR(VLOOKUP($B76,手順2!$A$12:$P$107,P$1,FALSE),"")&amp;IFERROR(VLOOKUP($B76,手順3!$A$12:$U$107,P$1,FALSE),"")="",0,IFERROR(VLOOKUP($B76,手順2!$A$12:$P$107,P$1,FALSE),"")&amp;IFERROR(VLOOKUP($B76,手順3!$A$12:$U$107,P$1,FALSE),"")))</f>
        <v/>
      </c>
      <c r="Q76" s="121" t="str">
        <f>IF(P76="","",IF(IFERROR(VLOOKUP($B76,手順2!$A$12:$P$107,Q$1,FALSE),"")&amp;IFERROR(VLOOKUP($B76,手順3!$A$12:$U$107,Q$1,FALSE),"")="",0,IFERROR(VLOOKUP($B76,手順2!$A$12:$P$107,Q$1,FALSE),"")&amp;IFERROR(VLOOKUP($B76,手順3!$A$12:$U$107,Q$1,FALSE),"")))</f>
        <v/>
      </c>
      <c r="R76" s="77" t="str">
        <f>IFERROR(VLOOKUP($B76,手順2!$A$12:$Q$107,R$1,FALSE),"")&amp;IFERROR(VLOOKUP($B76,手順3!$A$12:$U$107,R$1,FALSE),"")</f>
        <v/>
      </c>
      <c r="S76" s="102"/>
      <c r="T76" s="102"/>
      <c r="U76" s="102"/>
      <c r="AA76" s="174" t="str">
        <f>IF($AK76="","",COUNTIF($AU$18:$AU76,AA$17))</f>
        <v/>
      </c>
      <c r="AB76" s="129" t="str">
        <f>IF($AK76="","",COUNTIF($AU$18:$AU76,AB$17))</f>
        <v/>
      </c>
      <c r="AC76" s="129" t="str">
        <f>IF($AK76="","",COUNTIF($AU$18:$AU76,AC$17))</f>
        <v/>
      </c>
      <c r="AD76" s="129" t="str">
        <f>IF($AK76="","",COUNTIF($AU$18:$AU76,AD$17))</f>
        <v/>
      </c>
      <c r="AE76" s="129" t="str">
        <f>IF($AK76="","",COUNTIF($AU$18:$AU76,AE$17))</f>
        <v/>
      </c>
      <c r="AF76" s="129" t="str">
        <f>IF($AK76="","",COUNTIF($AU$18:$AU76,AF$17))</f>
        <v/>
      </c>
      <c r="AG76" s="129" t="str">
        <f>IF($AK76="","",COUNTIF($AU$18:$AU76,AG$17))</f>
        <v/>
      </c>
      <c r="AH76" s="129" t="str">
        <f>IF($AK76="","",COUNTIF($AU$18:$AU76,AH$17))</f>
        <v/>
      </c>
      <c r="AI76" s="129" t="str">
        <f>IF($AK76="","",COUNTIF($AU$18:$AU76,AI$17))</f>
        <v/>
      </c>
      <c r="AJ76" s="175" t="str">
        <f>IF($AK76="","",COUNTIF($AU$18:$AU76,AJ$17))</f>
        <v/>
      </c>
      <c r="AK76" s="95" t="str">
        <f t="shared" si="20"/>
        <v/>
      </c>
      <c r="AL76" s="96" t="str">
        <f t="shared" si="21"/>
        <v/>
      </c>
      <c r="AM76" s="38" t="str">
        <f t="shared" si="22"/>
        <v/>
      </c>
      <c r="AN76" s="96" t="str">
        <f t="shared" si="23"/>
        <v/>
      </c>
      <c r="AO76" s="96" t="str">
        <f t="shared" si="24"/>
        <v/>
      </c>
      <c r="AP76" s="96" t="str">
        <f t="shared" si="25"/>
        <v/>
      </c>
      <c r="AQ76" s="96" t="str">
        <f t="shared" si="26"/>
        <v/>
      </c>
      <c r="AR76" s="96" t="str">
        <f t="shared" si="27"/>
        <v/>
      </c>
      <c r="AS76" s="96" t="str">
        <f t="shared" si="28"/>
        <v/>
      </c>
      <c r="AT76" s="96" t="str">
        <f t="shared" si="29"/>
        <v/>
      </c>
      <c r="AU76" s="97" t="str">
        <f t="shared" si="30"/>
        <v/>
      </c>
      <c r="AW76">
        <f>種目情報!A59</f>
        <v>0</v>
      </c>
      <c r="AX76">
        <f>種目情報!B59</f>
        <v>0</v>
      </c>
      <c r="AY76">
        <f>種目情報!C59</f>
        <v>0</v>
      </c>
    </row>
    <row r="77" spans="1:51">
      <c r="A77">
        <v>60</v>
      </c>
      <c r="B77" t="str">
        <f>IFERROR(IF(B76=手順3!$A$11,"",IF(B76&lt;=100,IF(手順2!A71=手順５!A77,手順５!A77,手順3!$A$12),B76+1)),"")</f>
        <v/>
      </c>
      <c r="C77" s="10" t="str">
        <f>IFERROR(VLOOKUP($B77,手順2!$A$12:$T$107,C$1,FALSE),"")&amp;IFERROR(VLOOKUP($B77,手順3!$A$12:$U$107,C$1,FALSE),"")</f>
        <v/>
      </c>
      <c r="D77" s="10" t="str">
        <f>IFERROR(VLOOKUP($B77,手順2!$A$12:$T$107,D$1,FALSE),"")&amp;IFERROR(VLOOKUP($B77,手順3!$A$12:$U$107,D$1,FALSE),"")</f>
        <v/>
      </c>
      <c r="E77" s="10" t="str">
        <f>IFERROR(VLOOKUP($B77,手順2!$A$12:$T$107,E$1,FALSE),"")&amp;IFERROR(VLOOKUP($B77,手順3!$A$12:$U$107,E$1,FALSE),"")</f>
        <v/>
      </c>
      <c r="F77" s="10" t="str">
        <f>IFERROR(VLOOKUP($B77,手順2!$A$12:$T$107,F$1,FALSE),"")&amp;IFERROR(VLOOKUP($B77,手順3!$A$12:$U$107,F$1,FALSE),"")</f>
        <v/>
      </c>
      <c r="G77" s="10" t="str">
        <f>IFERROR(VLOOKUP($B77,手順2!$A$12:$T$107,G$1,FALSE),"")&amp;IFERROR(VLOOKUP($B77,手順3!$A$12:$U$107,G$1,FALSE),"")</f>
        <v/>
      </c>
      <c r="H77" s="10" t="str">
        <f>IFERROR(VLOOKUP($B77,手順2!$A$12:$T$107,H$1,FALSE),"")&amp;IFERROR(VLOOKUP($B77,手順3!$A$12:$U$107,H$1,FALSE),"")</f>
        <v/>
      </c>
      <c r="I77" s="10" t="str">
        <f>IFERROR(VLOOKUP($B77,手順2!$A$12:$T$107,I$1,FALSE),"")&amp;IFERROR(VLOOKUP($B77,手順3!$A$12:$U$107,I$1,FALSE),"")</f>
        <v/>
      </c>
      <c r="J77" s="77" t="str">
        <f>IFERROR(VLOOKUP($B77,手順2!$A$12:$P$107,J$1,FALSE),"")&amp;IFERROR(VLOOKUP($B77,手順3!$A$12:$U$107,J$1,FALSE),"")</f>
        <v/>
      </c>
      <c r="K77" s="121" t="str">
        <f>IF(J77="","",IF(IFERROR(VLOOKUP($B77,手順2!$A$12:$P$107,K$1,FALSE),"")&amp;IFERROR(VLOOKUP($B77,手順3!$A$12:$U$107,K$1,FALSE),"")="",0,IFERROR(VLOOKUP($B77,手順2!$A$12:$P$107,K$1,FALSE),"")&amp;IFERROR(VLOOKUP($B77,手順3!$A$12:$U$107,K$1,FALSE),"")))</f>
        <v/>
      </c>
      <c r="L77" s="121" t="str">
        <f>IF(K77="","",IF(IFERROR(VLOOKUP($B77,手順2!$A$12:$P$107,L$1,FALSE),"")&amp;IFERROR(VLOOKUP($B77,手順3!$A$12:$U$107,L$1,FALSE),"")="",0,IFERROR(VLOOKUP($B77,手順2!$A$12:$P$107,L$1,FALSE),"")&amp;IFERROR(VLOOKUP($B77,手順3!$A$12:$U$107,L$1,FALSE),"")))</f>
        <v/>
      </c>
      <c r="M77" s="121" t="str">
        <f>IF(L77="","",IF(IFERROR(VLOOKUP($B77,手順2!$A$12:$P$107,M$1,FALSE),"")&amp;IFERROR(VLOOKUP($B77,手順3!$A$12:$U$107,M$1,FALSE),"")="",0,IFERROR(VLOOKUP($B77,手順2!$A$12:$P$107,M$1,FALSE),"")&amp;IFERROR(VLOOKUP($B77,手順3!$A$12:$U$107,M$1,FALSE),"")))</f>
        <v/>
      </c>
      <c r="N77" s="77" t="str">
        <f>IFERROR(VLOOKUP($B77,手順2!$A$12:$P$107,N$1,FALSE),"")&amp;IFERROR(VLOOKUP($B77,手順3!$A$12:$U$107,N$1,FALSE),"")</f>
        <v/>
      </c>
      <c r="O77" s="121" t="str">
        <f>IF(N77="","",IF(IFERROR(VLOOKUP($B77,手順2!$A$12:$P$107,O$1,FALSE),"")&amp;IFERROR(VLOOKUP($B77,手順3!$A$12:$U$107,O$1,FALSE),"")="",0,IFERROR(VLOOKUP($B77,手順2!$A$12:$P$107,O$1,FALSE),"")&amp;IFERROR(VLOOKUP($B77,手順3!$A$12:$U$107,O$1,FALSE),"")))</f>
        <v/>
      </c>
      <c r="P77" s="121" t="str">
        <f>IF(O77="","",IF(IFERROR(VLOOKUP($B77,手順2!$A$12:$P$107,P$1,FALSE),"")&amp;IFERROR(VLOOKUP($B77,手順3!$A$12:$U$107,P$1,FALSE),"")="",0,IFERROR(VLOOKUP($B77,手順2!$A$12:$P$107,P$1,FALSE),"")&amp;IFERROR(VLOOKUP($B77,手順3!$A$12:$U$107,P$1,FALSE),"")))</f>
        <v/>
      </c>
      <c r="Q77" s="121" t="str">
        <f>IF(P77="","",IF(IFERROR(VLOOKUP($B77,手順2!$A$12:$P$107,Q$1,FALSE),"")&amp;IFERROR(VLOOKUP($B77,手順3!$A$12:$U$107,Q$1,FALSE),"")="",0,IFERROR(VLOOKUP($B77,手順2!$A$12:$P$107,Q$1,FALSE),"")&amp;IFERROR(VLOOKUP($B77,手順3!$A$12:$U$107,Q$1,FALSE),"")))</f>
        <v/>
      </c>
      <c r="R77" s="77" t="str">
        <f>IFERROR(VLOOKUP($B77,手順2!$A$12:$Q$107,R$1,FALSE),"")&amp;IFERROR(VLOOKUP($B77,手順3!$A$12:$U$107,R$1,FALSE),"")</f>
        <v/>
      </c>
      <c r="S77" s="102"/>
      <c r="T77" s="102"/>
      <c r="U77" s="102"/>
      <c r="AA77" s="174" t="str">
        <f>IF($AK77="","",COUNTIF($AU$18:$AU77,AA$17))</f>
        <v/>
      </c>
      <c r="AB77" s="129" t="str">
        <f>IF($AK77="","",COUNTIF($AU$18:$AU77,AB$17))</f>
        <v/>
      </c>
      <c r="AC77" s="129" t="str">
        <f>IF($AK77="","",COUNTIF($AU$18:$AU77,AC$17))</f>
        <v/>
      </c>
      <c r="AD77" s="129" t="str">
        <f>IF($AK77="","",COUNTIF($AU$18:$AU77,AD$17))</f>
        <v/>
      </c>
      <c r="AE77" s="129" t="str">
        <f>IF($AK77="","",COUNTIF($AU$18:$AU77,AE$17))</f>
        <v/>
      </c>
      <c r="AF77" s="129" t="str">
        <f>IF($AK77="","",COUNTIF($AU$18:$AU77,AF$17))</f>
        <v/>
      </c>
      <c r="AG77" s="129" t="str">
        <f>IF($AK77="","",COUNTIF($AU$18:$AU77,AG$17))</f>
        <v/>
      </c>
      <c r="AH77" s="129" t="str">
        <f>IF($AK77="","",COUNTIF($AU$18:$AU77,AH$17))</f>
        <v/>
      </c>
      <c r="AI77" s="129" t="str">
        <f>IF($AK77="","",COUNTIF($AU$18:$AU77,AI$17))</f>
        <v/>
      </c>
      <c r="AJ77" s="175" t="str">
        <f>IF($AK77="","",COUNTIF($AU$18:$AU77,AJ$17))</f>
        <v/>
      </c>
      <c r="AK77" s="95" t="str">
        <f t="shared" si="20"/>
        <v/>
      </c>
      <c r="AL77" s="96" t="str">
        <f t="shared" si="21"/>
        <v/>
      </c>
      <c r="AM77" s="38" t="str">
        <f t="shared" si="22"/>
        <v/>
      </c>
      <c r="AN77" s="96" t="str">
        <f t="shared" si="23"/>
        <v/>
      </c>
      <c r="AO77" s="96" t="str">
        <f t="shared" si="24"/>
        <v/>
      </c>
      <c r="AP77" s="96" t="str">
        <f t="shared" si="25"/>
        <v/>
      </c>
      <c r="AQ77" s="96" t="str">
        <f t="shared" si="26"/>
        <v/>
      </c>
      <c r="AR77" s="96" t="str">
        <f t="shared" si="27"/>
        <v/>
      </c>
      <c r="AS77" s="96" t="str">
        <f t="shared" si="28"/>
        <v/>
      </c>
      <c r="AT77" s="96" t="str">
        <f t="shared" si="29"/>
        <v/>
      </c>
      <c r="AU77" s="97" t="str">
        <f t="shared" si="30"/>
        <v/>
      </c>
      <c r="AW77">
        <f>種目情報!A60</f>
        <v>0</v>
      </c>
      <c r="AX77">
        <f>種目情報!B60</f>
        <v>0</v>
      </c>
      <c r="AY77">
        <f>種目情報!C60</f>
        <v>0</v>
      </c>
    </row>
    <row r="78" spans="1:51">
      <c r="A78">
        <v>61</v>
      </c>
      <c r="B78" t="str">
        <f>IFERROR(IF(B77=手順3!$A$11,"",IF(B77&lt;=100,IF(手順2!A72=手順５!A78,手順５!A78,手順3!$A$12),B77+1)),"")</f>
        <v/>
      </c>
      <c r="C78" s="10" t="str">
        <f>IFERROR(VLOOKUP($B78,手順2!$A$12:$T$107,C$1,FALSE),"")&amp;IFERROR(VLOOKUP($B78,手順3!$A$12:$U$107,C$1,FALSE),"")</f>
        <v/>
      </c>
      <c r="D78" s="10" t="str">
        <f>IFERROR(VLOOKUP($B78,手順2!$A$12:$T$107,D$1,FALSE),"")&amp;IFERROR(VLOOKUP($B78,手順3!$A$12:$U$107,D$1,FALSE),"")</f>
        <v/>
      </c>
      <c r="E78" s="10" t="str">
        <f>IFERROR(VLOOKUP($B78,手順2!$A$12:$T$107,E$1,FALSE),"")&amp;IFERROR(VLOOKUP($B78,手順3!$A$12:$U$107,E$1,FALSE),"")</f>
        <v/>
      </c>
      <c r="F78" s="10" t="str">
        <f>IFERROR(VLOOKUP($B78,手順2!$A$12:$T$107,F$1,FALSE),"")&amp;IFERROR(VLOOKUP($B78,手順3!$A$12:$U$107,F$1,FALSE),"")</f>
        <v/>
      </c>
      <c r="G78" s="10" t="str">
        <f>IFERROR(VLOOKUP($B78,手順2!$A$12:$T$107,G$1,FALSE),"")&amp;IFERROR(VLOOKUP($B78,手順3!$A$12:$U$107,G$1,FALSE),"")</f>
        <v/>
      </c>
      <c r="H78" s="10" t="str">
        <f>IFERROR(VLOOKUP($B78,手順2!$A$12:$T$107,H$1,FALSE),"")&amp;IFERROR(VLOOKUP($B78,手順3!$A$12:$U$107,H$1,FALSE),"")</f>
        <v/>
      </c>
      <c r="I78" s="10" t="str">
        <f>IFERROR(VLOOKUP($B78,手順2!$A$12:$T$107,I$1,FALSE),"")&amp;IFERROR(VLOOKUP($B78,手順3!$A$12:$U$107,I$1,FALSE),"")</f>
        <v/>
      </c>
      <c r="J78" s="77" t="str">
        <f>IFERROR(VLOOKUP($B78,手順2!$A$12:$P$107,J$1,FALSE),"")&amp;IFERROR(VLOOKUP($B78,手順3!$A$12:$U$107,J$1,FALSE),"")</f>
        <v/>
      </c>
      <c r="K78" s="121" t="str">
        <f>IF(J78="","",IF(IFERROR(VLOOKUP($B78,手順2!$A$12:$P$107,K$1,FALSE),"")&amp;IFERROR(VLOOKUP($B78,手順3!$A$12:$U$107,K$1,FALSE),"")="",0,IFERROR(VLOOKUP($B78,手順2!$A$12:$P$107,K$1,FALSE),"")&amp;IFERROR(VLOOKUP($B78,手順3!$A$12:$U$107,K$1,FALSE),"")))</f>
        <v/>
      </c>
      <c r="L78" s="121" t="str">
        <f>IF(K78="","",IF(IFERROR(VLOOKUP($B78,手順2!$A$12:$P$107,L$1,FALSE),"")&amp;IFERROR(VLOOKUP($B78,手順3!$A$12:$U$107,L$1,FALSE),"")="",0,IFERROR(VLOOKUP($B78,手順2!$A$12:$P$107,L$1,FALSE),"")&amp;IFERROR(VLOOKUP($B78,手順3!$A$12:$U$107,L$1,FALSE),"")))</f>
        <v/>
      </c>
      <c r="M78" s="121" t="str">
        <f>IF(L78="","",IF(IFERROR(VLOOKUP($B78,手順2!$A$12:$P$107,M$1,FALSE),"")&amp;IFERROR(VLOOKUP($B78,手順3!$A$12:$U$107,M$1,FALSE),"")="",0,IFERROR(VLOOKUP($B78,手順2!$A$12:$P$107,M$1,FALSE),"")&amp;IFERROR(VLOOKUP($B78,手順3!$A$12:$U$107,M$1,FALSE),"")))</f>
        <v/>
      </c>
      <c r="N78" s="77" t="str">
        <f>IFERROR(VLOOKUP($B78,手順2!$A$12:$P$107,N$1,FALSE),"")&amp;IFERROR(VLOOKUP($B78,手順3!$A$12:$U$107,N$1,FALSE),"")</f>
        <v/>
      </c>
      <c r="O78" s="121" t="str">
        <f>IF(N78="","",IF(IFERROR(VLOOKUP($B78,手順2!$A$12:$P$107,O$1,FALSE),"")&amp;IFERROR(VLOOKUP($B78,手順3!$A$12:$U$107,O$1,FALSE),"")="",0,IFERROR(VLOOKUP($B78,手順2!$A$12:$P$107,O$1,FALSE),"")&amp;IFERROR(VLOOKUP($B78,手順3!$A$12:$U$107,O$1,FALSE),"")))</f>
        <v/>
      </c>
      <c r="P78" s="121" t="str">
        <f>IF(O78="","",IF(IFERROR(VLOOKUP($B78,手順2!$A$12:$P$107,P$1,FALSE),"")&amp;IFERROR(VLOOKUP($B78,手順3!$A$12:$U$107,P$1,FALSE),"")="",0,IFERROR(VLOOKUP($B78,手順2!$A$12:$P$107,P$1,FALSE),"")&amp;IFERROR(VLOOKUP($B78,手順3!$A$12:$U$107,P$1,FALSE),"")))</f>
        <v/>
      </c>
      <c r="Q78" s="121" t="str">
        <f>IF(P78="","",IF(IFERROR(VLOOKUP($B78,手順2!$A$12:$P$107,Q$1,FALSE),"")&amp;IFERROR(VLOOKUP($B78,手順3!$A$12:$U$107,Q$1,FALSE),"")="",0,IFERROR(VLOOKUP($B78,手順2!$A$12:$P$107,Q$1,FALSE),"")&amp;IFERROR(VLOOKUP($B78,手順3!$A$12:$U$107,Q$1,FALSE),"")))</f>
        <v/>
      </c>
      <c r="R78" s="77" t="str">
        <f>IFERROR(VLOOKUP($B78,手順2!$A$12:$Q$107,R$1,FALSE),"")&amp;IFERROR(VLOOKUP($B78,手順3!$A$12:$U$107,R$1,FALSE),"")</f>
        <v/>
      </c>
      <c r="S78" s="102"/>
      <c r="T78" s="102"/>
      <c r="U78" s="102"/>
      <c r="AA78" s="174" t="str">
        <f>IF($AK78="","",COUNTIF($AU$18:$AU78,AA$17))</f>
        <v/>
      </c>
      <c r="AB78" s="129" t="str">
        <f>IF($AK78="","",COUNTIF($AU$18:$AU78,AB$17))</f>
        <v/>
      </c>
      <c r="AC78" s="129" t="str">
        <f>IF($AK78="","",COUNTIF($AU$18:$AU78,AC$17))</f>
        <v/>
      </c>
      <c r="AD78" s="129" t="str">
        <f>IF($AK78="","",COUNTIF($AU$18:$AU78,AD$17))</f>
        <v/>
      </c>
      <c r="AE78" s="129" t="str">
        <f>IF($AK78="","",COUNTIF($AU$18:$AU78,AE$17))</f>
        <v/>
      </c>
      <c r="AF78" s="129" t="str">
        <f>IF($AK78="","",COUNTIF($AU$18:$AU78,AF$17))</f>
        <v/>
      </c>
      <c r="AG78" s="129" t="str">
        <f>IF($AK78="","",COUNTIF($AU$18:$AU78,AG$17))</f>
        <v/>
      </c>
      <c r="AH78" s="129" t="str">
        <f>IF($AK78="","",COUNTIF($AU$18:$AU78,AH$17))</f>
        <v/>
      </c>
      <c r="AI78" s="129" t="str">
        <f>IF($AK78="","",COUNTIF($AU$18:$AU78,AI$17))</f>
        <v/>
      </c>
      <c r="AJ78" s="175" t="str">
        <f>IF($AK78="","",COUNTIF($AU$18:$AU78,AJ$17))</f>
        <v/>
      </c>
      <c r="AK78" s="95" t="str">
        <f t="shared" si="20"/>
        <v/>
      </c>
      <c r="AL78" s="96" t="str">
        <f t="shared" si="21"/>
        <v/>
      </c>
      <c r="AM78" s="38" t="str">
        <f t="shared" si="22"/>
        <v/>
      </c>
      <c r="AN78" s="96" t="str">
        <f t="shared" si="23"/>
        <v/>
      </c>
      <c r="AO78" s="96" t="str">
        <f t="shared" si="24"/>
        <v/>
      </c>
      <c r="AP78" s="96" t="str">
        <f t="shared" si="25"/>
        <v/>
      </c>
      <c r="AQ78" s="96" t="str">
        <f t="shared" si="26"/>
        <v/>
      </c>
      <c r="AR78" s="96" t="str">
        <f t="shared" si="27"/>
        <v/>
      </c>
      <c r="AS78" s="96" t="str">
        <f t="shared" si="28"/>
        <v/>
      </c>
      <c r="AT78" s="96" t="str">
        <f t="shared" si="29"/>
        <v/>
      </c>
      <c r="AU78" s="97" t="str">
        <f t="shared" si="30"/>
        <v/>
      </c>
      <c r="AW78">
        <f>種目情報!A61</f>
        <v>0</v>
      </c>
      <c r="AX78">
        <f>種目情報!B61</f>
        <v>0</v>
      </c>
      <c r="AY78">
        <f>種目情報!C61</f>
        <v>0</v>
      </c>
    </row>
    <row r="79" spans="1:51">
      <c r="A79">
        <v>62</v>
      </c>
      <c r="B79" t="str">
        <f>IFERROR(IF(B78=手順3!$A$11,"",IF(B78&lt;=100,IF(手順2!A73=手順５!A79,手順５!A79,手順3!$A$12),B78+1)),"")</f>
        <v/>
      </c>
      <c r="C79" s="10" t="str">
        <f>IFERROR(VLOOKUP($B79,手順2!$A$12:$T$107,C$1,FALSE),"")&amp;IFERROR(VLOOKUP($B79,手順3!$A$12:$U$107,C$1,FALSE),"")</f>
        <v/>
      </c>
      <c r="D79" s="10" t="str">
        <f>IFERROR(VLOOKUP($B79,手順2!$A$12:$T$107,D$1,FALSE),"")&amp;IFERROR(VLOOKUP($B79,手順3!$A$12:$U$107,D$1,FALSE),"")</f>
        <v/>
      </c>
      <c r="E79" s="10" t="str">
        <f>IFERROR(VLOOKUP($B79,手順2!$A$12:$T$107,E$1,FALSE),"")&amp;IFERROR(VLOOKUP($B79,手順3!$A$12:$U$107,E$1,FALSE),"")</f>
        <v/>
      </c>
      <c r="F79" s="10" t="str">
        <f>IFERROR(VLOOKUP($B79,手順2!$A$12:$T$107,F$1,FALSE),"")&amp;IFERROR(VLOOKUP($B79,手順3!$A$12:$U$107,F$1,FALSE),"")</f>
        <v/>
      </c>
      <c r="G79" s="10" t="str">
        <f>IFERROR(VLOOKUP($B79,手順2!$A$12:$T$107,G$1,FALSE),"")&amp;IFERROR(VLOOKUP($B79,手順3!$A$12:$U$107,G$1,FALSE),"")</f>
        <v/>
      </c>
      <c r="H79" s="10" t="str">
        <f>IFERROR(VLOOKUP($B79,手順2!$A$12:$T$107,H$1,FALSE),"")&amp;IFERROR(VLOOKUP($B79,手順3!$A$12:$U$107,H$1,FALSE),"")</f>
        <v/>
      </c>
      <c r="I79" s="10" t="str">
        <f>IFERROR(VLOOKUP($B79,手順2!$A$12:$T$107,I$1,FALSE),"")&amp;IFERROR(VLOOKUP($B79,手順3!$A$12:$U$107,I$1,FALSE),"")</f>
        <v/>
      </c>
      <c r="J79" s="77" t="str">
        <f>IFERROR(VLOOKUP($B79,手順2!$A$12:$P$107,J$1,FALSE),"")&amp;IFERROR(VLOOKUP($B79,手順3!$A$12:$U$107,J$1,FALSE),"")</f>
        <v/>
      </c>
      <c r="K79" s="121" t="str">
        <f>IF(J79="","",IF(IFERROR(VLOOKUP($B79,手順2!$A$12:$P$107,K$1,FALSE),"")&amp;IFERROR(VLOOKUP($B79,手順3!$A$12:$U$107,K$1,FALSE),"")="",0,IFERROR(VLOOKUP($B79,手順2!$A$12:$P$107,K$1,FALSE),"")&amp;IFERROR(VLOOKUP($B79,手順3!$A$12:$U$107,K$1,FALSE),"")))</f>
        <v/>
      </c>
      <c r="L79" s="121" t="str">
        <f>IF(K79="","",IF(IFERROR(VLOOKUP($B79,手順2!$A$12:$P$107,L$1,FALSE),"")&amp;IFERROR(VLOOKUP($B79,手順3!$A$12:$U$107,L$1,FALSE),"")="",0,IFERROR(VLOOKUP($B79,手順2!$A$12:$P$107,L$1,FALSE),"")&amp;IFERROR(VLOOKUP($B79,手順3!$A$12:$U$107,L$1,FALSE),"")))</f>
        <v/>
      </c>
      <c r="M79" s="121" t="str">
        <f>IF(L79="","",IF(IFERROR(VLOOKUP($B79,手順2!$A$12:$P$107,M$1,FALSE),"")&amp;IFERROR(VLOOKUP($B79,手順3!$A$12:$U$107,M$1,FALSE),"")="",0,IFERROR(VLOOKUP($B79,手順2!$A$12:$P$107,M$1,FALSE),"")&amp;IFERROR(VLOOKUP($B79,手順3!$A$12:$U$107,M$1,FALSE),"")))</f>
        <v/>
      </c>
      <c r="N79" s="77" t="str">
        <f>IFERROR(VLOOKUP($B79,手順2!$A$12:$P$107,N$1,FALSE),"")&amp;IFERROR(VLOOKUP($B79,手順3!$A$12:$U$107,N$1,FALSE),"")</f>
        <v/>
      </c>
      <c r="O79" s="121" t="str">
        <f>IF(N79="","",IF(IFERROR(VLOOKUP($B79,手順2!$A$12:$P$107,O$1,FALSE),"")&amp;IFERROR(VLOOKUP($B79,手順3!$A$12:$U$107,O$1,FALSE),"")="",0,IFERROR(VLOOKUP($B79,手順2!$A$12:$P$107,O$1,FALSE),"")&amp;IFERROR(VLOOKUP($B79,手順3!$A$12:$U$107,O$1,FALSE),"")))</f>
        <v/>
      </c>
      <c r="P79" s="121" t="str">
        <f>IF(O79="","",IF(IFERROR(VLOOKUP($B79,手順2!$A$12:$P$107,P$1,FALSE),"")&amp;IFERROR(VLOOKUP($B79,手順3!$A$12:$U$107,P$1,FALSE),"")="",0,IFERROR(VLOOKUP($B79,手順2!$A$12:$P$107,P$1,FALSE),"")&amp;IFERROR(VLOOKUP($B79,手順3!$A$12:$U$107,P$1,FALSE),"")))</f>
        <v/>
      </c>
      <c r="Q79" s="121" t="str">
        <f>IF(P79="","",IF(IFERROR(VLOOKUP($B79,手順2!$A$12:$P$107,Q$1,FALSE),"")&amp;IFERROR(VLOOKUP($B79,手順3!$A$12:$U$107,Q$1,FALSE),"")="",0,IFERROR(VLOOKUP($B79,手順2!$A$12:$P$107,Q$1,FALSE),"")&amp;IFERROR(VLOOKUP($B79,手順3!$A$12:$U$107,Q$1,FALSE),"")))</f>
        <v/>
      </c>
      <c r="R79" s="77" t="str">
        <f>IFERROR(VLOOKUP($B79,手順2!$A$12:$Q$107,R$1,FALSE),"")&amp;IFERROR(VLOOKUP($B79,手順3!$A$12:$U$107,R$1,FALSE),"")</f>
        <v/>
      </c>
      <c r="S79" s="102"/>
      <c r="T79" s="102"/>
      <c r="U79" s="102"/>
      <c r="AA79" s="174" t="str">
        <f>IF($AK79="","",COUNTIF($AU$18:$AU79,AA$17))</f>
        <v/>
      </c>
      <c r="AB79" s="129" t="str">
        <f>IF($AK79="","",COUNTIF($AU$18:$AU79,AB$17))</f>
        <v/>
      </c>
      <c r="AC79" s="129" t="str">
        <f>IF($AK79="","",COUNTIF($AU$18:$AU79,AC$17))</f>
        <v/>
      </c>
      <c r="AD79" s="129" t="str">
        <f>IF($AK79="","",COUNTIF($AU$18:$AU79,AD$17))</f>
        <v/>
      </c>
      <c r="AE79" s="129" t="str">
        <f>IF($AK79="","",COUNTIF($AU$18:$AU79,AE$17))</f>
        <v/>
      </c>
      <c r="AF79" s="129" t="str">
        <f>IF($AK79="","",COUNTIF($AU$18:$AU79,AF$17))</f>
        <v/>
      </c>
      <c r="AG79" s="129" t="str">
        <f>IF($AK79="","",COUNTIF($AU$18:$AU79,AG$17))</f>
        <v/>
      </c>
      <c r="AH79" s="129" t="str">
        <f>IF($AK79="","",COUNTIF($AU$18:$AU79,AH$17))</f>
        <v/>
      </c>
      <c r="AI79" s="129" t="str">
        <f>IF($AK79="","",COUNTIF($AU$18:$AU79,AI$17))</f>
        <v/>
      </c>
      <c r="AJ79" s="175" t="str">
        <f>IF($AK79="","",COUNTIF($AU$18:$AU79,AJ$17))</f>
        <v/>
      </c>
      <c r="AK79" s="95" t="str">
        <f t="shared" si="20"/>
        <v/>
      </c>
      <c r="AL79" s="96" t="str">
        <f t="shared" si="21"/>
        <v/>
      </c>
      <c r="AM79" s="38" t="str">
        <f t="shared" si="22"/>
        <v/>
      </c>
      <c r="AN79" s="96" t="str">
        <f t="shared" si="23"/>
        <v/>
      </c>
      <c r="AO79" s="96" t="str">
        <f t="shared" si="24"/>
        <v/>
      </c>
      <c r="AP79" s="96" t="str">
        <f t="shared" si="25"/>
        <v/>
      </c>
      <c r="AQ79" s="96" t="str">
        <f t="shared" si="26"/>
        <v/>
      </c>
      <c r="AR79" s="96" t="str">
        <f t="shared" si="27"/>
        <v/>
      </c>
      <c r="AS79" s="96" t="str">
        <f t="shared" si="28"/>
        <v/>
      </c>
      <c r="AT79" s="96" t="str">
        <f t="shared" si="29"/>
        <v/>
      </c>
      <c r="AU79" s="97" t="str">
        <f t="shared" si="30"/>
        <v/>
      </c>
      <c r="AW79">
        <f>種目情報!A62</f>
        <v>0</v>
      </c>
      <c r="AX79">
        <f>種目情報!B62</f>
        <v>0</v>
      </c>
      <c r="AY79">
        <f>種目情報!C62</f>
        <v>0</v>
      </c>
    </row>
    <row r="80" spans="1:51">
      <c r="A80">
        <v>63</v>
      </c>
      <c r="B80" t="str">
        <f>IFERROR(IF(B79=手順3!$A$11,"",IF(B79&lt;=100,IF(手順2!A74=手順５!A80,手順５!A80,手順3!$A$12),B79+1)),"")</f>
        <v/>
      </c>
      <c r="C80" s="10" t="str">
        <f>IFERROR(VLOOKUP($B80,手順2!$A$12:$T$107,C$1,FALSE),"")&amp;IFERROR(VLOOKUP($B80,手順3!$A$12:$U$107,C$1,FALSE),"")</f>
        <v/>
      </c>
      <c r="D80" s="10" t="str">
        <f>IFERROR(VLOOKUP($B80,手順2!$A$12:$T$107,D$1,FALSE),"")&amp;IFERROR(VLOOKUP($B80,手順3!$A$12:$U$107,D$1,FALSE),"")</f>
        <v/>
      </c>
      <c r="E80" s="10" t="str">
        <f>IFERROR(VLOOKUP($B80,手順2!$A$12:$T$107,E$1,FALSE),"")&amp;IFERROR(VLOOKUP($B80,手順3!$A$12:$U$107,E$1,FALSE),"")</f>
        <v/>
      </c>
      <c r="F80" s="10" t="str">
        <f>IFERROR(VLOOKUP($B80,手順2!$A$12:$T$107,F$1,FALSE),"")&amp;IFERROR(VLOOKUP($B80,手順3!$A$12:$U$107,F$1,FALSE),"")</f>
        <v/>
      </c>
      <c r="G80" s="10" t="str">
        <f>IFERROR(VLOOKUP($B80,手順2!$A$12:$T$107,G$1,FALSE),"")&amp;IFERROR(VLOOKUP($B80,手順3!$A$12:$U$107,G$1,FALSE),"")</f>
        <v/>
      </c>
      <c r="H80" s="10" t="str">
        <f>IFERROR(VLOOKUP($B80,手順2!$A$12:$T$107,H$1,FALSE),"")&amp;IFERROR(VLOOKUP($B80,手順3!$A$12:$U$107,H$1,FALSE),"")</f>
        <v/>
      </c>
      <c r="I80" s="10" t="str">
        <f>IFERROR(VLOOKUP($B80,手順2!$A$12:$T$107,I$1,FALSE),"")&amp;IFERROR(VLOOKUP($B80,手順3!$A$12:$U$107,I$1,FALSE),"")</f>
        <v/>
      </c>
      <c r="J80" s="77" t="str">
        <f>IFERROR(VLOOKUP($B80,手順2!$A$12:$P$107,J$1,FALSE),"")&amp;IFERROR(VLOOKUP($B80,手順3!$A$12:$U$107,J$1,FALSE),"")</f>
        <v/>
      </c>
      <c r="K80" s="121" t="str">
        <f>IF(J80="","",IF(IFERROR(VLOOKUP($B80,手順2!$A$12:$P$107,K$1,FALSE),"")&amp;IFERROR(VLOOKUP($B80,手順3!$A$12:$U$107,K$1,FALSE),"")="",0,IFERROR(VLOOKUP($B80,手順2!$A$12:$P$107,K$1,FALSE),"")&amp;IFERROR(VLOOKUP($B80,手順3!$A$12:$U$107,K$1,FALSE),"")))</f>
        <v/>
      </c>
      <c r="L80" s="121" t="str">
        <f>IF(K80="","",IF(IFERROR(VLOOKUP($B80,手順2!$A$12:$P$107,L$1,FALSE),"")&amp;IFERROR(VLOOKUP($B80,手順3!$A$12:$U$107,L$1,FALSE),"")="",0,IFERROR(VLOOKUP($B80,手順2!$A$12:$P$107,L$1,FALSE),"")&amp;IFERROR(VLOOKUP($B80,手順3!$A$12:$U$107,L$1,FALSE),"")))</f>
        <v/>
      </c>
      <c r="M80" s="121" t="str">
        <f>IF(L80="","",IF(IFERROR(VLOOKUP($B80,手順2!$A$12:$P$107,M$1,FALSE),"")&amp;IFERROR(VLOOKUP($B80,手順3!$A$12:$U$107,M$1,FALSE),"")="",0,IFERROR(VLOOKUP($B80,手順2!$A$12:$P$107,M$1,FALSE),"")&amp;IFERROR(VLOOKUP($B80,手順3!$A$12:$U$107,M$1,FALSE),"")))</f>
        <v/>
      </c>
      <c r="N80" s="77" t="str">
        <f>IFERROR(VLOOKUP($B80,手順2!$A$12:$P$107,N$1,FALSE),"")&amp;IFERROR(VLOOKUP($B80,手順3!$A$12:$U$107,N$1,FALSE),"")</f>
        <v/>
      </c>
      <c r="O80" s="121" t="str">
        <f>IF(N80="","",IF(IFERROR(VLOOKUP($B80,手順2!$A$12:$P$107,O$1,FALSE),"")&amp;IFERROR(VLOOKUP($B80,手順3!$A$12:$U$107,O$1,FALSE),"")="",0,IFERROR(VLOOKUP($B80,手順2!$A$12:$P$107,O$1,FALSE),"")&amp;IFERROR(VLOOKUP($B80,手順3!$A$12:$U$107,O$1,FALSE),"")))</f>
        <v/>
      </c>
      <c r="P80" s="121" t="str">
        <f>IF(O80="","",IF(IFERROR(VLOOKUP($B80,手順2!$A$12:$P$107,P$1,FALSE),"")&amp;IFERROR(VLOOKUP($B80,手順3!$A$12:$U$107,P$1,FALSE),"")="",0,IFERROR(VLOOKUP($B80,手順2!$A$12:$P$107,P$1,FALSE),"")&amp;IFERROR(VLOOKUP($B80,手順3!$A$12:$U$107,P$1,FALSE),"")))</f>
        <v/>
      </c>
      <c r="Q80" s="121" t="str">
        <f>IF(P80="","",IF(IFERROR(VLOOKUP($B80,手順2!$A$12:$P$107,Q$1,FALSE),"")&amp;IFERROR(VLOOKUP($B80,手順3!$A$12:$U$107,Q$1,FALSE),"")="",0,IFERROR(VLOOKUP($B80,手順2!$A$12:$P$107,Q$1,FALSE),"")&amp;IFERROR(VLOOKUP($B80,手順3!$A$12:$U$107,Q$1,FALSE),"")))</f>
        <v/>
      </c>
      <c r="R80" s="77" t="str">
        <f>IFERROR(VLOOKUP($B80,手順2!$A$12:$Q$107,R$1,FALSE),"")&amp;IFERROR(VLOOKUP($B80,手順3!$A$12:$U$107,R$1,FALSE),"")</f>
        <v/>
      </c>
      <c r="S80" s="102"/>
      <c r="T80" s="102"/>
      <c r="U80" s="102"/>
      <c r="AA80" s="174" t="str">
        <f>IF($AK80="","",COUNTIF($AU$18:$AU80,AA$17))</f>
        <v/>
      </c>
      <c r="AB80" s="129" t="str">
        <f>IF($AK80="","",COUNTIF($AU$18:$AU80,AB$17))</f>
        <v/>
      </c>
      <c r="AC80" s="129" t="str">
        <f>IF($AK80="","",COUNTIF($AU$18:$AU80,AC$17))</f>
        <v/>
      </c>
      <c r="AD80" s="129" t="str">
        <f>IF($AK80="","",COUNTIF($AU$18:$AU80,AD$17))</f>
        <v/>
      </c>
      <c r="AE80" s="129" t="str">
        <f>IF($AK80="","",COUNTIF($AU$18:$AU80,AE$17))</f>
        <v/>
      </c>
      <c r="AF80" s="129" t="str">
        <f>IF($AK80="","",COUNTIF($AU$18:$AU80,AF$17))</f>
        <v/>
      </c>
      <c r="AG80" s="129" t="str">
        <f>IF($AK80="","",COUNTIF($AU$18:$AU80,AG$17))</f>
        <v/>
      </c>
      <c r="AH80" s="129" t="str">
        <f>IF($AK80="","",COUNTIF($AU$18:$AU80,AH$17))</f>
        <v/>
      </c>
      <c r="AI80" s="129" t="str">
        <f>IF($AK80="","",COUNTIF($AU$18:$AU80,AI$17))</f>
        <v/>
      </c>
      <c r="AJ80" s="175" t="str">
        <f>IF($AK80="","",COUNTIF($AU$18:$AU80,AJ$17))</f>
        <v/>
      </c>
      <c r="AK80" s="95" t="str">
        <f t="shared" si="20"/>
        <v/>
      </c>
      <c r="AL80" s="96" t="str">
        <f t="shared" si="21"/>
        <v/>
      </c>
      <c r="AM80" s="38" t="str">
        <f t="shared" si="22"/>
        <v/>
      </c>
      <c r="AN80" s="96" t="str">
        <f t="shared" si="23"/>
        <v/>
      </c>
      <c r="AO80" s="96" t="str">
        <f t="shared" si="24"/>
        <v/>
      </c>
      <c r="AP80" s="96" t="str">
        <f t="shared" si="25"/>
        <v/>
      </c>
      <c r="AQ80" s="96" t="str">
        <f t="shared" si="26"/>
        <v/>
      </c>
      <c r="AR80" s="96" t="str">
        <f t="shared" si="27"/>
        <v/>
      </c>
      <c r="AS80" s="96" t="str">
        <f t="shared" si="28"/>
        <v/>
      </c>
      <c r="AT80" s="96" t="str">
        <f t="shared" si="29"/>
        <v/>
      </c>
      <c r="AU80" s="97" t="str">
        <f t="shared" si="30"/>
        <v/>
      </c>
      <c r="AW80">
        <f>種目情報!A63</f>
        <v>0</v>
      </c>
      <c r="AX80">
        <f>種目情報!B63</f>
        <v>0</v>
      </c>
      <c r="AY80">
        <f>種目情報!C63</f>
        <v>0</v>
      </c>
    </row>
    <row r="81" spans="1:51">
      <c r="A81">
        <v>64</v>
      </c>
      <c r="B81" t="str">
        <f>IFERROR(IF(B80=手順3!$A$11,"",IF(B80&lt;=100,IF(手順2!A75=手順５!A81,手順５!A81,手順3!$A$12),B80+1)),"")</f>
        <v/>
      </c>
      <c r="C81" s="10" t="str">
        <f>IFERROR(VLOOKUP($B81,手順2!$A$12:$T$107,C$1,FALSE),"")&amp;IFERROR(VLOOKUP($B81,手順3!$A$12:$U$107,C$1,FALSE),"")</f>
        <v/>
      </c>
      <c r="D81" s="10" t="str">
        <f>IFERROR(VLOOKUP($B81,手順2!$A$12:$T$107,D$1,FALSE),"")&amp;IFERROR(VLOOKUP($B81,手順3!$A$12:$U$107,D$1,FALSE),"")</f>
        <v/>
      </c>
      <c r="E81" s="10" t="str">
        <f>IFERROR(VLOOKUP($B81,手順2!$A$12:$T$107,E$1,FALSE),"")&amp;IFERROR(VLOOKUP($B81,手順3!$A$12:$U$107,E$1,FALSE),"")</f>
        <v/>
      </c>
      <c r="F81" s="10" t="str">
        <f>IFERROR(VLOOKUP($B81,手順2!$A$12:$T$107,F$1,FALSE),"")&amp;IFERROR(VLOOKUP($B81,手順3!$A$12:$U$107,F$1,FALSE),"")</f>
        <v/>
      </c>
      <c r="G81" s="10" t="str">
        <f>IFERROR(VLOOKUP($B81,手順2!$A$12:$T$107,G$1,FALSE),"")&amp;IFERROR(VLOOKUP($B81,手順3!$A$12:$U$107,G$1,FALSE),"")</f>
        <v/>
      </c>
      <c r="H81" s="10" t="str">
        <f>IFERROR(VLOOKUP($B81,手順2!$A$12:$T$107,H$1,FALSE),"")&amp;IFERROR(VLOOKUP($B81,手順3!$A$12:$U$107,H$1,FALSE),"")</f>
        <v/>
      </c>
      <c r="I81" s="10" t="str">
        <f>IFERROR(VLOOKUP($B81,手順2!$A$12:$T$107,I$1,FALSE),"")&amp;IFERROR(VLOOKUP($B81,手順3!$A$12:$U$107,I$1,FALSE),"")</f>
        <v/>
      </c>
      <c r="J81" s="77" t="str">
        <f>IFERROR(VLOOKUP($B81,手順2!$A$12:$P$107,J$1,FALSE),"")&amp;IFERROR(VLOOKUP($B81,手順3!$A$12:$U$107,J$1,FALSE),"")</f>
        <v/>
      </c>
      <c r="K81" s="121" t="str">
        <f>IF(J81="","",IF(IFERROR(VLOOKUP($B81,手順2!$A$12:$P$107,K$1,FALSE),"")&amp;IFERROR(VLOOKUP($B81,手順3!$A$12:$U$107,K$1,FALSE),"")="",0,IFERROR(VLOOKUP($B81,手順2!$A$12:$P$107,K$1,FALSE),"")&amp;IFERROR(VLOOKUP($B81,手順3!$A$12:$U$107,K$1,FALSE),"")))</f>
        <v/>
      </c>
      <c r="L81" s="121" t="str">
        <f>IF(K81="","",IF(IFERROR(VLOOKUP($B81,手順2!$A$12:$P$107,L$1,FALSE),"")&amp;IFERROR(VLOOKUP($B81,手順3!$A$12:$U$107,L$1,FALSE),"")="",0,IFERROR(VLOOKUP($B81,手順2!$A$12:$P$107,L$1,FALSE),"")&amp;IFERROR(VLOOKUP($B81,手順3!$A$12:$U$107,L$1,FALSE),"")))</f>
        <v/>
      </c>
      <c r="M81" s="121" t="str">
        <f>IF(L81="","",IF(IFERROR(VLOOKUP($B81,手順2!$A$12:$P$107,M$1,FALSE),"")&amp;IFERROR(VLOOKUP($B81,手順3!$A$12:$U$107,M$1,FALSE),"")="",0,IFERROR(VLOOKUP($B81,手順2!$A$12:$P$107,M$1,FALSE),"")&amp;IFERROR(VLOOKUP($B81,手順3!$A$12:$U$107,M$1,FALSE),"")))</f>
        <v/>
      </c>
      <c r="N81" s="77" t="str">
        <f>IFERROR(VLOOKUP($B81,手順2!$A$12:$P$107,N$1,FALSE),"")&amp;IFERROR(VLOOKUP($B81,手順3!$A$12:$U$107,N$1,FALSE),"")</f>
        <v/>
      </c>
      <c r="O81" s="121" t="str">
        <f>IF(N81="","",IF(IFERROR(VLOOKUP($B81,手順2!$A$12:$P$107,O$1,FALSE),"")&amp;IFERROR(VLOOKUP($B81,手順3!$A$12:$U$107,O$1,FALSE),"")="",0,IFERROR(VLOOKUP($B81,手順2!$A$12:$P$107,O$1,FALSE),"")&amp;IFERROR(VLOOKUP($B81,手順3!$A$12:$U$107,O$1,FALSE),"")))</f>
        <v/>
      </c>
      <c r="P81" s="121" t="str">
        <f>IF(O81="","",IF(IFERROR(VLOOKUP($B81,手順2!$A$12:$P$107,P$1,FALSE),"")&amp;IFERROR(VLOOKUP($B81,手順3!$A$12:$U$107,P$1,FALSE),"")="",0,IFERROR(VLOOKUP($B81,手順2!$A$12:$P$107,P$1,FALSE),"")&amp;IFERROR(VLOOKUP($B81,手順3!$A$12:$U$107,P$1,FALSE),"")))</f>
        <v/>
      </c>
      <c r="Q81" s="121" t="str">
        <f>IF(P81="","",IF(IFERROR(VLOOKUP($B81,手順2!$A$12:$P$107,Q$1,FALSE),"")&amp;IFERROR(VLOOKUP($B81,手順3!$A$12:$U$107,Q$1,FALSE),"")="",0,IFERROR(VLOOKUP($B81,手順2!$A$12:$P$107,Q$1,FALSE),"")&amp;IFERROR(VLOOKUP($B81,手順3!$A$12:$U$107,Q$1,FALSE),"")))</f>
        <v/>
      </c>
      <c r="R81" s="77" t="str">
        <f>IFERROR(VLOOKUP($B81,手順2!$A$12:$Q$107,R$1,FALSE),"")&amp;IFERROR(VLOOKUP($B81,手順3!$A$12:$U$107,R$1,FALSE),"")</f>
        <v/>
      </c>
      <c r="S81" s="102"/>
      <c r="T81" s="102"/>
      <c r="U81" s="102"/>
      <c r="AA81" s="174" t="str">
        <f>IF($AK81="","",COUNTIF($AU$18:$AU81,AA$17))</f>
        <v/>
      </c>
      <c r="AB81" s="129" t="str">
        <f>IF($AK81="","",COUNTIF($AU$18:$AU81,AB$17))</f>
        <v/>
      </c>
      <c r="AC81" s="129" t="str">
        <f>IF($AK81="","",COUNTIF($AU$18:$AU81,AC$17))</f>
        <v/>
      </c>
      <c r="AD81" s="129" t="str">
        <f>IF($AK81="","",COUNTIF($AU$18:$AU81,AD$17))</f>
        <v/>
      </c>
      <c r="AE81" s="129" t="str">
        <f>IF($AK81="","",COUNTIF($AU$18:$AU81,AE$17))</f>
        <v/>
      </c>
      <c r="AF81" s="129" t="str">
        <f>IF($AK81="","",COUNTIF($AU$18:$AU81,AF$17))</f>
        <v/>
      </c>
      <c r="AG81" s="129" t="str">
        <f>IF($AK81="","",COUNTIF($AU$18:$AU81,AG$17))</f>
        <v/>
      </c>
      <c r="AH81" s="129" t="str">
        <f>IF($AK81="","",COUNTIF($AU$18:$AU81,AH$17))</f>
        <v/>
      </c>
      <c r="AI81" s="129" t="str">
        <f>IF($AK81="","",COUNTIF($AU$18:$AU81,AI$17))</f>
        <v/>
      </c>
      <c r="AJ81" s="175" t="str">
        <f>IF($AK81="","",COUNTIF($AU$18:$AU81,AJ$17))</f>
        <v/>
      </c>
      <c r="AK81" s="95" t="str">
        <f t="shared" si="20"/>
        <v/>
      </c>
      <c r="AL81" s="96" t="str">
        <f t="shared" si="21"/>
        <v/>
      </c>
      <c r="AM81" s="38" t="str">
        <f t="shared" si="22"/>
        <v/>
      </c>
      <c r="AN81" s="96" t="str">
        <f t="shared" si="23"/>
        <v/>
      </c>
      <c r="AO81" s="96" t="str">
        <f t="shared" si="24"/>
        <v/>
      </c>
      <c r="AP81" s="96" t="str">
        <f t="shared" si="25"/>
        <v/>
      </c>
      <c r="AQ81" s="96" t="str">
        <f t="shared" si="26"/>
        <v/>
      </c>
      <c r="AR81" s="96" t="str">
        <f t="shared" si="27"/>
        <v/>
      </c>
      <c r="AS81" s="96" t="str">
        <f t="shared" si="28"/>
        <v/>
      </c>
      <c r="AT81" s="96" t="str">
        <f t="shared" si="29"/>
        <v/>
      </c>
      <c r="AU81" s="97" t="str">
        <f t="shared" si="30"/>
        <v/>
      </c>
      <c r="AW81">
        <f>種目情報!A64</f>
        <v>0</v>
      </c>
      <c r="AX81">
        <f>種目情報!B64</f>
        <v>0</v>
      </c>
      <c r="AY81">
        <f>種目情報!C64</f>
        <v>0</v>
      </c>
    </row>
    <row r="82" spans="1:51">
      <c r="A82">
        <v>65</v>
      </c>
      <c r="B82" t="str">
        <f>IFERROR(IF(B81=手順3!$A$11,"",IF(B81&lt;=100,IF(手順2!A76=手順５!A82,手順５!A82,手順3!$A$12),B81+1)),"")</f>
        <v/>
      </c>
      <c r="C82" s="10" t="str">
        <f>IFERROR(VLOOKUP($B82,手順2!$A$12:$T$107,C$1,FALSE),"")&amp;IFERROR(VLOOKUP($B82,手順3!$A$12:$U$107,C$1,FALSE),"")</f>
        <v/>
      </c>
      <c r="D82" s="10" t="str">
        <f>IFERROR(VLOOKUP($B82,手順2!$A$12:$T$107,D$1,FALSE),"")&amp;IFERROR(VLOOKUP($B82,手順3!$A$12:$U$107,D$1,FALSE),"")</f>
        <v/>
      </c>
      <c r="E82" s="10" t="str">
        <f>IFERROR(VLOOKUP($B82,手順2!$A$12:$T$107,E$1,FALSE),"")&amp;IFERROR(VLOOKUP($B82,手順3!$A$12:$U$107,E$1,FALSE),"")</f>
        <v/>
      </c>
      <c r="F82" s="10" t="str">
        <f>IFERROR(VLOOKUP($B82,手順2!$A$12:$T$107,F$1,FALSE),"")&amp;IFERROR(VLOOKUP($B82,手順3!$A$12:$U$107,F$1,FALSE),"")</f>
        <v/>
      </c>
      <c r="G82" s="10" t="str">
        <f>IFERROR(VLOOKUP($B82,手順2!$A$12:$T$107,G$1,FALSE),"")&amp;IFERROR(VLOOKUP($B82,手順3!$A$12:$U$107,G$1,FALSE),"")</f>
        <v/>
      </c>
      <c r="H82" s="10" t="str">
        <f>IFERROR(VLOOKUP($B82,手順2!$A$12:$T$107,H$1,FALSE),"")&amp;IFERROR(VLOOKUP($B82,手順3!$A$12:$U$107,H$1,FALSE),"")</f>
        <v/>
      </c>
      <c r="I82" s="10" t="str">
        <f>IFERROR(VLOOKUP($B82,手順2!$A$12:$T$107,I$1,FALSE),"")&amp;IFERROR(VLOOKUP($B82,手順3!$A$12:$U$107,I$1,FALSE),"")</f>
        <v/>
      </c>
      <c r="J82" s="77" t="str">
        <f>IFERROR(VLOOKUP($B82,手順2!$A$12:$P$107,J$1,FALSE),"")&amp;IFERROR(VLOOKUP($B82,手順3!$A$12:$U$107,J$1,FALSE),"")</f>
        <v/>
      </c>
      <c r="K82" s="121" t="str">
        <f>IF(J82="","",IF(IFERROR(VLOOKUP($B82,手順2!$A$12:$P$107,K$1,FALSE),"")&amp;IFERROR(VLOOKUP($B82,手順3!$A$12:$U$107,K$1,FALSE),"")="",0,IFERROR(VLOOKUP($B82,手順2!$A$12:$P$107,K$1,FALSE),"")&amp;IFERROR(VLOOKUP($B82,手順3!$A$12:$U$107,K$1,FALSE),"")))</f>
        <v/>
      </c>
      <c r="L82" s="121" t="str">
        <f>IF(K82="","",IF(IFERROR(VLOOKUP($B82,手順2!$A$12:$P$107,L$1,FALSE),"")&amp;IFERROR(VLOOKUP($B82,手順3!$A$12:$U$107,L$1,FALSE),"")="",0,IFERROR(VLOOKUP($B82,手順2!$A$12:$P$107,L$1,FALSE),"")&amp;IFERROR(VLOOKUP($B82,手順3!$A$12:$U$107,L$1,FALSE),"")))</f>
        <v/>
      </c>
      <c r="M82" s="121" t="str">
        <f>IF(L82="","",IF(IFERROR(VLOOKUP($B82,手順2!$A$12:$P$107,M$1,FALSE),"")&amp;IFERROR(VLOOKUP($B82,手順3!$A$12:$U$107,M$1,FALSE),"")="",0,IFERROR(VLOOKUP($B82,手順2!$A$12:$P$107,M$1,FALSE),"")&amp;IFERROR(VLOOKUP($B82,手順3!$A$12:$U$107,M$1,FALSE),"")))</f>
        <v/>
      </c>
      <c r="N82" s="77" t="str">
        <f>IFERROR(VLOOKUP($B82,手順2!$A$12:$P$107,N$1,FALSE),"")&amp;IFERROR(VLOOKUP($B82,手順3!$A$12:$U$107,N$1,FALSE),"")</f>
        <v/>
      </c>
      <c r="O82" s="121" t="str">
        <f>IF(N82="","",IF(IFERROR(VLOOKUP($B82,手順2!$A$12:$P$107,O$1,FALSE),"")&amp;IFERROR(VLOOKUP($B82,手順3!$A$12:$U$107,O$1,FALSE),"")="",0,IFERROR(VLOOKUP($B82,手順2!$A$12:$P$107,O$1,FALSE),"")&amp;IFERROR(VLOOKUP($B82,手順3!$A$12:$U$107,O$1,FALSE),"")))</f>
        <v/>
      </c>
      <c r="P82" s="121" t="str">
        <f>IF(O82="","",IF(IFERROR(VLOOKUP($B82,手順2!$A$12:$P$107,P$1,FALSE),"")&amp;IFERROR(VLOOKUP($B82,手順3!$A$12:$U$107,P$1,FALSE),"")="",0,IFERROR(VLOOKUP($B82,手順2!$A$12:$P$107,P$1,FALSE),"")&amp;IFERROR(VLOOKUP($B82,手順3!$A$12:$U$107,P$1,FALSE),"")))</f>
        <v/>
      </c>
      <c r="Q82" s="121" t="str">
        <f>IF(P82="","",IF(IFERROR(VLOOKUP($B82,手順2!$A$12:$P$107,Q$1,FALSE),"")&amp;IFERROR(VLOOKUP($B82,手順3!$A$12:$U$107,Q$1,FALSE),"")="",0,IFERROR(VLOOKUP($B82,手順2!$A$12:$P$107,Q$1,FALSE),"")&amp;IFERROR(VLOOKUP($B82,手順3!$A$12:$U$107,Q$1,FALSE),"")))</f>
        <v/>
      </c>
      <c r="R82" s="77" t="str">
        <f>IFERROR(VLOOKUP($B82,手順2!$A$12:$Q$107,R$1,FALSE),"")&amp;IFERROR(VLOOKUP($B82,手順3!$A$12:$U$107,R$1,FALSE),"")</f>
        <v/>
      </c>
      <c r="S82" s="102"/>
      <c r="T82" s="102"/>
      <c r="U82" s="102"/>
      <c r="AA82" s="174" t="str">
        <f>IF($AK82="","",COUNTIF($AU$18:$AU82,AA$17))</f>
        <v/>
      </c>
      <c r="AB82" s="129" t="str">
        <f>IF($AK82="","",COUNTIF($AU$18:$AU82,AB$17))</f>
        <v/>
      </c>
      <c r="AC82" s="129" t="str">
        <f>IF($AK82="","",COUNTIF($AU$18:$AU82,AC$17))</f>
        <v/>
      </c>
      <c r="AD82" s="129" t="str">
        <f>IF($AK82="","",COUNTIF($AU$18:$AU82,AD$17))</f>
        <v/>
      </c>
      <c r="AE82" s="129" t="str">
        <f>IF($AK82="","",COUNTIF($AU$18:$AU82,AE$17))</f>
        <v/>
      </c>
      <c r="AF82" s="129" t="str">
        <f>IF($AK82="","",COUNTIF($AU$18:$AU82,AF$17))</f>
        <v/>
      </c>
      <c r="AG82" s="129" t="str">
        <f>IF($AK82="","",COUNTIF($AU$18:$AU82,AG$17))</f>
        <v/>
      </c>
      <c r="AH82" s="129" t="str">
        <f>IF($AK82="","",COUNTIF($AU$18:$AU82,AH$17))</f>
        <v/>
      </c>
      <c r="AI82" s="129" t="str">
        <f>IF($AK82="","",COUNTIF($AU$18:$AU82,AI$17))</f>
        <v/>
      </c>
      <c r="AJ82" s="175" t="str">
        <f>IF($AK82="","",COUNTIF($AU$18:$AU82,AJ$17))</f>
        <v/>
      </c>
      <c r="AK82" s="95" t="str">
        <f t="shared" si="20"/>
        <v/>
      </c>
      <c r="AL82" s="96" t="str">
        <f t="shared" si="21"/>
        <v/>
      </c>
      <c r="AM82" s="38" t="str">
        <f t="shared" si="22"/>
        <v/>
      </c>
      <c r="AN82" s="96" t="str">
        <f t="shared" si="23"/>
        <v/>
      </c>
      <c r="AO82" s="96" t="str">
        <f t="shared" si="24"/>
        <v/>
      </c>
      <c r="AP82" s="96" t="str">
        <f t="shared" si="25"/>
        <v/>
      </c>
      <c r="AQ82" s="96" t="str">
        <f t="shared" si="26"/>
        <v/>
      </c>
      <c r="AR82" s="96" t="str">
        <f t="shared" si="27"/>
        <v/>
      </c>
      <c r="AS82" s="96" t="str">
        <f t="shared" si="28"/>
        <v/>
      </c>
      <c r="AT82" s="96" t="str">
        <f t="shared" si="29"/>
        <v/>
      </c>
      <c r="AU82" s="97" t="str">
        <f t="shared" si="30"/>
        <v/>
      </c>
      <c r="AW82">
        <f>種目情報!A65</f>
        <v>0</v>
      </c>
      <c r="AX82">
        <f>種目情報!B65</f>
        <v>0</v>
      </c>
      <c r="AY82">
        <f>種目情報!C65</f>
        <v>0</v>
      </c>
    </row>
    <row r="83" spans="1:51">
      <c r="A83">
        <v>66</v>
      </c>
      <c r="B83" t="str">
        <f>IFERROR(IF(B82=手順3!$A$11,"",IF(B82&lt;=100,IF(手順2!A77=手順５!A83,手順５!A83,手順3!$A$12),B82+1)),"")</f>
        <v/>
      </c>
      <c r="C83" s="10" t="str">
        <f>IFERROR(VLOOKUP($B83,手順2!$A$12:$T$107,C$1,FALSE),"")&amp;IFERROR(VLOOKUP($B83,手順3!$A$12:$U$107,C$1,FALSE),"")</f>
        <v/>
      </c>
      <c r="D83" s="10" t="str">
        <f>IFERROR(VLOOKUP($B83,手順2!$A$12:$T$107,D$1,FALSE),"")&amp;IFERROR(VLOOKUP($B83,手順3!$A$12:$U$107,D$1,FALSE),"")</f>
        <v/>
      </c>
      <c r="E83" s="10" t="str">
        <f>IFERROR(VLOOKUP($B83,手順2!$A$12:$T$107,E$1,FALSE),"")&amp;IFERROR(VLOOKUP($B83,手順3!$A$12:$U$107,E$1,FALSE),"")</f>
        <v/>
      </c>
      <c r="F83" s="10" t="str">
        <f>IFERROR(VLOOKUP($B83,手順2!$A$12:$T$107,F$1,FALSE),"")&amp;IFERROR(VLOOKUP($B83,手順3!$A$12:$U$107,F$1,FALSE),"")</f>
        <v/>
      </c>
      <c r="G83" s="10" t="str">
        <f>IFERROR(VLOOKUP($B83,手順2!$A$12:$T$107,G$1,FALSE),"")&amp;IFERROR(VLOOKUP($B83,手順3!$A$12:$U$107,G$1,FALSE),"")</f>
        <v/>
      </c>
      <c r="H83" s="10" t="str">
        <f>IFERROR(VLOOKUP($B83,手順2!$A$12:$T$107,H$1,FALSE),"")&amp;IFERROR(VLOOKUP($B83,手順3!$A$12:$U$107,H$1,FALSE),"")</f>
        <v/>
      </c>
      <c r="I83" s="10" t="str">
        <f>IFERROR(VLOOKUP($B83,手順2!$A$12:$T$107,I$1,FALSE),"")&amp;IFERROR(VLOOKUP($B83,手順3!$A$12:$U$107,I$1,FALSE),"")</f>
        <v/>
      </c>
      <c r="J83" s="77" t="str">
        <f>IFERROR(VLOOKUP($B83,手順2!$A$12:$P$107,J$1,FALSE),"")&amp;IFERROR(VLOOKUP($B83,手順3!$A$12:$U$107,J$1,FALSE),"")</f>
        <v/>
      </c>
      <c r="K83" s="121" t="str">
        <f>IF(J83="","",IF(IFERROR(VLOOKUP($B83,手順2!$A$12:$P$107,K$1,FALSE),"")&amp;IFERROR(VLOOKUP($B83,手順3!$A$12:$U$107,K$1,FALSE),"")="",0,IFERROR(VLOOKUP($B83,手順2!$A$12:$P$107,K$1,FALSE),"")&amp;IFERROR(VLOOKUP($B83,手順3!$A$12:$U$107,K$1,FALSE),"")))</f>
        <v/>
      </c>
      <c r="L83" s="121" t="str">
        <f>IF(K83="","",IF(IFERROR(VLOOKUP($B83,手順2!$A$12:$P$107,L$1,FALSE),"")&amp;IFERROR(VLOOKUP($B83,手順3!$A$12:$U$107,L$1,FALSE),"")="",0,IFERROR(VLOOKUP($B83,手順2!$A$12:$P$107,L$1,FALSE),"")&amp;IFERROR(VLOOKUP($B83,手順3!$A$12:$U$107,L$1,FALSE),"")))</f>
        <v/>
      </c>
      <c r="M83" s="121" t="str">
        <f>IF(L83="","",IF(IFERROR(VLOOKUP($B83,手順2!$A$12:$P$107,M$1,FALSE),"")&amp;IFERROR(VLOOKUP($B83,手順3!$A$12:$U$107,M$1,FALSE),"")="",0,IFERROR(VLOOKUP($B83,手順2!$A$12:$P$107,M$1,FALSE),"")&amp;IFERROR(VLOOKUP($B83,手順3!$A$12:$U$107,M$1,FALSE),"")))</f>
        <v/>
      </c>
      <c r="N83" s="77" t="str">
        <f>IFERROR(VLOOKUP($B83,手順2!$A$12:$P$107,N$1,FALSE),"")&amp;IFERROR(VLOOKUP($B83,手順3!$A$12:$U$107,N$1,FALSE),"")</f>
        <v/>
      </c>
      <c r="O83" s="121" t="str">
        <f>IF(N83="","",IF(IFERROR(VLOOKUP($B83,手順2!$A$12:$P$107,O$1,FALSE),"")&amp;IFERROR(VLOOKUP($B83,手順3!$A$12:$U$107,O$1,FALSE),"")="",0,IFERROR(VLOOKUP($B83,手順2!$A$12:$P$107,O$1,FALSE),"")&amp;IFERROR(VLOOKUP($B83,手順3!$A$12:$U$107,O$1,FALSE),"")))</f>
        <v/>
      </c>
      <c r="P83" s="121" t="str">
        <f>IF(O83="","",IF(IFERROR(VLOOKUP($B83,手順2!$A$12:$P$107,P$1,FALSE),"")&amp;IFERROR(VLOOKUP($B83,手順3!$A$12:$U$107,P$1,FALSE),"")="",0,IFERROR(VLOOKUP($B83,手順2!$A$12:$P$107,P$1,FALSE),"")&amp;IFERROR(VLOOKUP($B83,手順3!$A$12:$U$107,P$1,FALSE),"")))</f>
        <v/>
      </c>
      <c r="Q83" s="121" t="str">
        <f>IF(P83="","",IF(IFERROR(VLOOKUP($B83,手順2!$A$12:$P$107,Q$1,FALSE),"")&amp;IFERROR(VLOOKUP($B83,手順3!$A$12:$U$107,Q$1,FALSE),"")="",0,IFERROR(VLOOKUP($B83,手順2!$A$12:$P$107,Q$1,FALSE),"")&amp;IFERROR(VLOOKUP($B83,手順3!$A$12:$U$107,Q$1,FALSE),"")))</f>
        <v/>
      </c>
      <c r="R83" s="77" t="str">
        <f>IFERROR(VLOOKUP($B83,手順2!$A$12:$Q$107,R$1,FALSE),"")&amp;IFERROR(VLOOKUP($B83,手順3!$A$12:$U$107,R$1,FALSE),"")</f>
        <v/>
      </c>
      <c r="S83" s="102"/>
      <c r="T83" s="102"/>
      <c r="U83" s="102"/>
      <c r="AA83" s="174" t="str">
        <f>IF($AK83="","",COUNTIF($AU$18:$AU83,AA$17))</f>
        <v/>
      </c>
      <c r="AB83" s="129" t="str">
        <f>IF($AK83="","",COUNTIF($AU$18:$AU83,AB$17))</f>
        <v/>
      </c>
      <c r="AC83" s="129" t="str">
        <f>IF($AK83="","",COUNTIF($AU$18:$AU83,AC$17))</f>
        <v/>
      </c>
      <c r="AD83" s="129" t="str">
        <f>IF($AK83="","",COUNTIF($AU$18:$AU83,AD$17))</f>
        <v/>
      </c>
      <c r="AE83" s="129" t="str">
        <f>IF($AK83="","",COUNTIF($AU$18:$AU83,AE$17))</f>
        <v/>
      </c>
      <c r="AF83" s="129" t="str">
        <f>IF($AK83="","",COUNTIF($AU$18:$AU83,AF$17))</f>
        <v/>
      </c>
      <c r="AG83" s="129" t="str">
        <f>IF($AK83="","",COUNTIF($AU$18:$AU83,AG$17))</f>
        <v/>
      </c>
      <c r="AH83" s="129" t="str">
        <f>IF($AK83="","",COUNTIF($AU$18:$AU83,AH$17))</f>
        <v/>
      </c>
      <c r="AI83" s="129" t="str">
        <f>IF($AK83="","",COUNTIF($AU$18:$AU83,AI$17))</f>
        <v/>
      </c>
      <c r="AJ83" s="175" t="str">
        <f>IF($AK83="","",COUNTIF($AU$18:$AU83,AJ$17))</f>
        <v/>
      </c>
      <c r="AK83" s="95" t="str">
        <f t="shared" si="20"/>
        <v/>
      </c>
      <c r="AL83" s="96" t="str">
        <f t="shared" si="21"/>
        <v/>
      </c>
      <c r="AM83" s="38" t="str">
        <f t="shared" si="22"/>
        <v/>
      </c>
      <c r="AN83" s="96" t="str">
        <f t="shared" si="23"/>
        <v/>
      </c>
      <c r="AO83" s="96" t="str">
        <f t="shared" si="24"/>
        <v/>
      </c>
      <c r="AP83" s="96" t="str">
        <f t="shared" si="25"/>
        <v/>
      </c>
      <c r="AQ83" s="96" t="str">
        <f t="shared" si="26"/>
        <v/>
      </c>
      <c r="AR83" s="96" t="str">
        <f t="shared" si="27"/>
        <v/>
      </c>
      <c r="AS83" s="96" t="str">
        <f t="shared" si="28"/>
        <v/>
      </c>
      <c r="AT83" s="96" t="str">
        <f t="shared" si="29"/>
        <v/>
      </c>
      <c r="AU83" s="97" t="str">
        <f t="shared" si="30"/>
        <v/>
      </c>
      <c r="AW83">
        <f>種目情報!A66</f>
        <v>0</v>
      </c>
      <c r="AX83">
        <f>種目情報!B66</f>
        <v>0</v>
      </c>
      <c r="AY83">
        <f>種目情報!C66</f>
        <v>0</v>
      </c>
    </row>
    <row r="84" spans="1:51">
      <c r="A84">
        <v>67</v>
      </c>
      <c r="B84" t="str">
        <f>IFERROR(IF(B83=手順3!$A$11,"",IF(B83&lt;=100,IF(手順2!A78=手順５!A84,手順５!A84,手順3!$A$12),B83+1)),"")</f>
        <v/>
      </c>
      <c r="C84" s="10" t="str">
        <f>IFERROR(VLOOKUP($B84,手順2!$A$12:$T$107,C$1,FALSE),"")&amp;IFERROR(VLOOKUP($B84,手順3!$A$12:$U$107,C$1,FALSE),"")</f>
        <v/>
      </c>
      <c r="D84" s="10" t="str">
        <f>IFERROR(VLOOKUP($B84,手順2!$A$12:$T$107,D$1,FALSE),"")&amp;IFERROR(VLOOKUP($B84,手順3!$A$12:$U$107,D$1,FALSE),"")</f>
        <v/>
      </c>
      <c r="E84" s="10" t="str">
        <f>IFERROR(VLOOKUP($B84,手順2!$A$12:$T$107,E$1,FALSE),"")&amp;IFERROR(VLOOKUP($B84,手順3!$A$12:$U$107,E$1,FALSE),"")</f>
        <v/>
      </c>
      <c r="F84" s="10" t="str">
        <f>IFERROR(VLOOKUP($B84,手順2!$A$12:$T$107,F$1,FALSE),"")&amp;IFERROR(VLOOKUP($B84,手順3!$A$12:$U$107,F$1,FALSE),"")</f>
        <v/>
      </c>
      <c r="G84" s="10" t="str">
        <f>IFERROR(VLOOKUP($B84,手順2!$A$12:$T$107,G$1,FALSE),"")&amp;IFERROR(VLOOKUP($B84,手順3!$A$12:$U$107,G$1,FALSE),"")</f>
        <v/>
      </c>
      <c r="H84" s="10" t="str">
        <f>IFERROR(VLOOKUP($B84,手順2!$A$12:$T$107,H$1,FALSE),"")&amp;IFERROR(VLOOKUP($B84,手順3!$A$12:$U$107,H$1,FALSE),"")</f>
        <v/>
      </c>
      <c r="I84" s="10" t="str">
        <f>IFERROR(VLOOKUP($B84,手順2!$A$12:$T$107,I$1,FALSE),"")&amp;IFERROR(VLOOKUP($B84,手順3!$A$12:$U$107,I$1,FALSE),"")</f>
        <v/>
      </c>
      <c r="J84" s="77" t="str">
        <f>IFERROR(VLOOKUP($B84,手順2!$A$12:$P$107,J$1,FALSE),"")&amp;IFERROR(VLOOKUP($B84,手順3!$A$12:$U$107,J$1,FALSE),"")</f>
        <v/>
      </c>
      <c r="K84" s="121" t="str">
        <f>IF(J84="","",IF(IFERROR(VLOOKUP($B84,手順2!$A$12:$P$107,K$1,FALSE),"")&amp;IFERROR(VLOOKUP($B84,手順3!$A$12:$U$107,K$1,FALSE),"")="",0,IFERROR(VLOOKUP($B84,手順2!$A$12:$P$107,K$1,FALSE),"")&amp;IFERROR(VLOOKUP($B84,手順3!$A$12:$U$107,K$1,FALSE),"")))</f>
        <v/>
      </c>
      <c r="L84" s="121" t="str">
        <f>IF(K84="","",IF(IFERROR(VLOOKUP($B84,手順2!$A$12:$P$107,L$1,FALSE),"")&amp;IFERROR(VLOOKUP($B84,手順3!$A$12:$U$107,L$1,FALSE),"")="",0,IFERROR(VLOOKUP($B84,手順2!$A$12:$P$107,L$1,FALSE),"")&amp;IFERROR(VLOOKUP($B84,手順3!$A$12:$U$107,L$1,FALSE),"")))</f>
        <v/>
      </c>
      <c r="M84" s="121" t="str">
        <f>IF(L84="","",IF(IFERROR(VLOOKUP($B84,手順2!$A$12:$P$107,M$1,FALSE),"")&amp;IFERROR(VLOOKUP($B84,手順3!$A$12:$U$107,M$1,FALSE),"")="",0,IFERROR(VLOOKUP($B84,手順2!$A$12:$P$107,M$1,FALSE),"")&amp;IFERROR(VLOOKUP($B84,手順3!$A$12:$U$107,M$1,FALSE),"")))</f>
        <v/>
      </c>
      <c r="N84" s="77" t="str">
        <f>IFERROR(VLOOKUP($B84,手順2!$A$12:$P$107,N$1,FALSE),"")&amp;IFERROR(VLOOKUP($B84,手順3!$A$12:$U$107,N$1,FALSE),"")</f>
        <v/>
      </c>
      <c r="O84" s="121" t="str">
        <f>IF(N84="","",IF(IFERROR(VLOOKUP($B84,手順2!$A$12:$P$107,O$1,FALSE),"")&amp;IFERROR(VLOOKUP($B84,手順3!$A$12:$U$107,O$1,FALSE),"")="",0,IFERROR(VLOOKUP($B84,手順2!$A$12:$P$107,O$1,FALSE),"")&amp;IFERROR(VLOOKUP($B84,手順3!$A$12:$U$107,O$1,FALSE),"")))</f>
        <v/>
      </c>
      <c r="P84" s="121" t="str">
        <f>IF(O84="","",IF(IFERROR(VLOOKUP($B84,手順2!$A$12:$P$107,P$1,FALSE),"")&amp;IFERROR(VLOOKUP($B84,手順3!$A$12:$U$107,P$1,FALSE),"")="",0,IFERROR(VLOOKUP($B84,手順2!$A$12:$P$107,P$1,FALSE),"")&amp;IFERROR(VLOOKUP($B84,手順3!$A$12:$U$107,P$1,FALSE),"")))</f>
        <v/>
      </c>
      <c r="Q84" s="121" t="str">
        <f>IF(P84="","",IF(IFERROR(VLOOKUP($B84,手順2!$A$12:$P$107,Q$1,FALSE),"")&amp;IFERROR(VLOOKUP($B84,手順3!$A$12:$U$107,Q$1,FALSE),"")="",0,IFERROR(VLOOKUP($B84,手順2!$A$12:$P$107,Q$1,FALSE),"")&amp;IFERROR(VLOOKUP($B84,手順3!$A$12:$U$107,Q$1,FALSE),"")))</f>
        <v/>
      </c>
      <c r="R84" s="77" t="str">
        <f>IFERROR(VLOOKUP($B84,手順2!$A$12:$Q$107,R$1,FALSE),"")&amp;IFERROR(VLOOKUP($B84,手順3!$A$12:$U$107,R$1,FALSE),"")</f>
        <v/>
      </c>
      <c r="S84" s="102"/>
      <c r="T84" s="102"/>
      <c r="U84" s="102"/>
      <c r="AA84" s="174" t="str">
        <f>IF($AK84="","",COUNTIF($AU$18:$AU84,AA$17))</f>
        <v/>
      </c>
      <c r="AB84" s="129" t="str">
        <f>IF($AK84="","",COUNTIF($AU$18:$AU84,AB$17))</f>
        <v/>
      </c>
      <c r="AC84" s="129" t="str">
        <f>IF($AK84="","",COUNTIF($AU$18:$AU84,AC$17))</f>
        <v/>
      </c>
      <c r="AD84" s="129" t="str">
        <f>IF($AK84="","",COUNTIF($AU$18:$AU84,AD$17))</f>
        <v/>
      </c>
      <c r="AE84" s="129" t="str">
        <f>IF($AK84="","",COUNTIF($AU$18:$AU84,AE$17))</f>
        <v/>
      </c>
      <c r="AF84" s="129" t="str">
        <f>IF($AK84="","",COUNTIF($AU$18:$AU84,AF$17))</f>
        <v/>
      </c>
      <c r="AG84" s="129" t="str">
        <f>IF($AK84="","",COUNTIF($AU$18:$AU84,AG$17))</f>
        <v/>
      </c>
      <c r="AH84" s="129" t="str">
        <f>IF($AK84="","",COUNTIF($AU$18:$AU84,AH$17))</f>
        <v/>
      </c>
      <c r="AI84" s="129" t="str">
        <f>IF($AK84="","",COUNTIF($AU$18:$AU84,AI$17))</f>
        <v/>
      </c>
      <c r="AJ84" s="175" t="str">
        <f>IF($AK84="","",COUNTIF($AU$18:$AU84,AJ$17))</f>
        <v/>
      </c>
      <c r="AK84" s="95" t="str">
        <f t="shared" si="20"/>
        <v/>
      </c>
      <c r="AL84" s="96" t="str">
        <f t="shared" si="21"/>
        <v/>
      </c>
      <c r="AM84" s="38" t="str">
        <f t="shared" si="22"/>
        <v/>
      </c>
      <c r="AN84" s="96" t="str">
        <f t="shared" si="23"/>
        <v/>
      </c>
      <c r="AO84" s="96" t="str">
        <f t="shared" si="24"/>
        <v/>
      </c>
      <c r="AP84" s="96" t="str">
        <f t="shared" si="25"/>
        <v/>
      </c>
      <c r="AQ84" s="96" t="str">
        <f t="shared" si="26"/>
        <v/>
      </c>
      <c r="AR84" s="96" t="str">
        <f t="shared" si="27"/>
        <v/>
      </c>
      <c r="AS84" s="96" t="str">
        <f t="shared" si="28"/>
        <v/>
      </c>
      <c r="AT84" s="96" t="str">
        <f t="shared" si="29"/>
        <v/>
      </c>
      <c r="AU84" s="97" t="str">
        <f t="shared" si="30"/>
        <v/>
      </c>
      <c r="AW84">
        <f>種目情報!A67</f>
        <v>0</v>
      </c>
      <c r="AX84">
        <f>種目情報!B67</f>
        <v>0</v>
      </c>
      <c r="AY84">
        <f>種目情報!C67</f>
        <v>0</v>
      </c>
    </row>
    <row r="85" spans="1:51">
      <c r="A85">
        <v>68</v>
      </c>
      <c r="B85" t="str">
        <f>IFERROR(IF(B84=手順3!$A$11,"",IF(B84&lt;=100,IF(手順2!A79=手順５!A85,手順５!A85,手順3!$A$12),B84+1)),"")</f>
        <v/>
      </c>
      <c r="C85" s="10" t="str">
        <f>IFERROR(VLOOKUP($B85,手順2!$A$12:$T$107,C$1,FALSE),"")&amp;IFERROR(VLOOKUP($B85,手順3!$A$12:$U$107,C$1,FALSE),"")</f>
        <v/>
      </c>
      <c r="D85" s="10" t="str">
        <f>IFERROR(VLOOKUP($B85,手順2!$A$12:$T$107,D$1,FALSE),"")&amp;IFERROR(VLOOKUP($B85,手順3!$A$12:$U$107,D$1,FALSE),"")</f>
        <v/>
      </c>
      <c r="E85" s="10" t="str">
        <f>IFERROR(VLOOKUP($B85,手順2!$A$12:$T$107,E$1,FALSE),"")&amp;IFERROR(VLOOKUP($B85,手順3!$A$12:$U$107,E$1,FALSE),"")</f>
        <v/>
      </c>
      <c r="F85" s="10" t="str">
        <f>IFERROR(VLOOKUP($B85,手順2!$A$12:$T$107,F$1,FALSE),"")&amp;IFERROR(VLOOKUP($B85,手順3!$A$12:$U$107,F$1,FALSE),"")</f>
        <v/>
      </c>
      <c r="G85" s="10" t="str">
        <f>IFERROR(VLOOKUP($B85,手順2!$A$12:$T$107,G$1,FALSE),"")&amp;IFERROR(VLOOKUP($B85,手順3!$A$12:$U$107,G$1,FALSE),"")</f>
        <v/>
      </c>
      <c r="H85" s="10" t="str">
        <f>IFERROR(VLOOKUP($B85,手順2!$A$12:$T$107,H$1,FALSE),"")&amp;IFERROR(VLOOKUP($B85,手順3!$A$12:$U$107,H$1,FALSE),"")</f>
        <v/>
      </c>
      <c r="I85" s="10" t="str">
        <f>IFERROR(VLOOKUP($B85,手順2!$A$12:$T$107,I$1,FALSE),"")&amp;IFERROR(VLOOKUP($B85,手順3!$A$12:$U$107,I$1,FALSE),"")</f>
        <v/>
      </c>
      <c r="J85" s="77" t="str">
        <f>IFERROR(VLOOKUP($B85,手順2!$A$12:$P$107,J$1,FALSE),"")&amp;IFERROR(VLOOKUP($B85,手順3!$A$12:$U$107,J$1,FALSE),"")</f>
        <v/>
      </c>
      <c r="K85" s="121" t="str">
        <f>IF(J85="","",IF(IFERROR(VLOOKUP($B85,手順2!$A$12:$P$107,K$1,FALSE),"")&amp;IFERROR(VLOOKUP($B85,手順3!$A$12:$U$107,K$1,FALSE),"")="",0,IFERROR(VLOOKUP($B85,手順2!$A$12:$P$107,K$1,FALSE),"")&amp;IFERROR(VLOOKUP($B85,手順3!$A$12:$U$107,K$1,FALSE),"")))</f>
        <v/>
      </c>
      <c r="L85" s="121" t="str">
        <f>IF(K85="","",IF(IFERROR(VLOOKUP($B85,手順2!$A$12:$P$107,L$1,FALSE),"")&amp;IFERROR(VLOOKUP($B85,手順3!$A$12:$U$107,L$1,FALSE),"")="",0,IFERROR(VLOOKUP($B85,手順2!$A$12:$P$107,L$1,FALSE),"")&amp;IFERROR(VLOOKUP($B85,手順3!$A$12:$U$107,L$1,FALSE),"")))</f>
        <v/>
      </c>
      <c r="M85" s="121" t="str">
        <f>IF(L85="","",IF(IFERROR(VLOOKUP($B85,手順2!$A$12:$P$107,M$1,FALSE),"")&amp;IFERROR(VLOOKUP($B85,手順3!$A$12:$U$107,M$1,FALSE),"")="",0,IFERROR(VLOOKUP($B85,手順2!$A$12:$P$107,M$1,FALSE),"")&amp;IFERROR(VLOOKUP($B85,手順3!$A$12:$U$107,M$1,FALSE),"")))</f>
        <v/>
      </c>
      <c r="N85" s="77" t="str">
        <f>IFERROR(VLOOKUP($B85,手順2!$A$12:$P$107,N$1,FALSE),"")&amp;IFERROR(VLOOKUP($B85,手順3!$A$12:$U$107,N$1,FALSE),"")</f>
        <v/>
      </c>
      <c r="O85" s="121" t="str">
        <f>IF(N85="","",IF(IFERROR(VLOOKUP($B85,手順2!$A$12:$P$107,O$1,FALSE),"")&amp;IFERROR(VLOOKUP($B85,手順3!$A$12:$U$107,O$1,FALSE),"")="",0,IFERROR(VLOOKUP($B85,手順2!$A$12:$P$107,O$1,FALSE),"")&amp;IFERROR(VLOOKUP($B85,手順3!$A$12:$U$107,O$1,FALSE),"")))</f>
        <v/>
      </c>
      <c r="P85" s="121" t="str">
        <f>IF(O85="","",IF(IFERROR(VLOOKUP($B85,手順2!$A$12:$P$107,P$1,FALSE),"")&amp;IFERROR(VLOOKUP($B85,手順3!$A$12:$U$107,P$1,FALSE),"")="",0,IFERROR(VLOOKUP($B85,手順2!$A$12:$P$107,P$1,FALSE),"")&amp;IFERROR(VLOOKUP($B85,手順3!$A$12:$U$107,P$1,FALSE),"")))</f>
        <v/>
      </c>
      <c r="Q85" s="121" t="str">
        <f>IF(P85="","",IF(IFERROR(VLOOKUP($B85,手順2!$A$12:$P$107,Q$1,FALSE),"")&amp;IFERROR(VLOOKUP($B85,手順3!$A$12:$U$107,Q$1,FALSE),"")="",0,IFERROR(VLOOKUP($B85,手順2!$A$12:$P$107,Q$1,FALSE),"")&amp;IFERROR(VLOOKUP($B85,手順3!$A$12:$U$107,Q$1,FALSE),"")))</f>
        <v/>
      </c>
      <c r="R85" s="77" t="str">
        <f>IFERROR(VLOOKUP($B85,手順2!$A$12:$Q$107,R$1,FALSE),"")&amp;IFERROR(VLOOKUP($B85,手順3!$A$12:$U$107,R$1,FALSE),"")</f>
        <v/>
      </c>
      <c r="S85" s="102"/>
      <c r="T85" s="102"/>
      <c r="U85" s="102"/>
      <c r="AA85" s="174" t="str">
        <f>IF($AK85="","",COUNTIF($AU$18:$AU85,AA$17))</f>
        <v/>
      </c>
      <c r="AB85" s="129" t="str">
        <f>IF($AK85="","",COUNTIF($AU$18:$AU85,AB$17))</f>
        <v/>
      </c>
      <c r="AC85" s="129" t="str">
        <f>IF($AK85="","",COUNTIF($AU$18:$AU85,AC$17))</f>
        <v/>
      </c>
      <c r="AD85" s="129" t="str">
        <f>IF($AK85="","",COUNTIF($AU$18:$AU85,AD$17))</f>
        <v/>
      </c>
      <c r="AE85" s="129" t="str">
        <f>IF($AK85="","",COUNTIF($AU$18:$AU85,AE$17))</f>
        <v/>
      </c>
      <c r="AF85" s="129" t="str">
        <f>IF($AK85="","",COUNTIF($AU$18:$AU85,AF$17))</f>
        <v/>
      </c>
      <c r="AG85" s="129" t="str">
        <f>IF($AK85="","",COUNTIF($AU$18:$AU85,AG$17))</f>
        <v/>
      </c>
      <c r="AH85" s="129" t="str">
        <f>IF($AK85="","",COUNTIF($AU$18:$AU85,AH$17))</f>
        <v/>
      </c>
      <c r="AI85" s="129" t="str">
        <f>IF($AK85="","",COUNTIF($AU$18:$AU85,AI$17))</f>
        <v/>
      </c>
      <c r="AJ85" s="175" t="str">
        <f>IF($AK85="","",COUNTIF($AU$18:$AU85,AJ$17))</f>
        <v/>
      </c>
      <c r="AK85" s="95" t="str">
        <f t="shared" si="20"/>
        <v/>
      </c>
      <c r="AL85" s="96" t="str">
        <f t="shared" si="21"/>
        <v/>
      </c>
      <c r="AM85" s="38" t="str">
        <f t="shared" si="22"/>
        <v/>
      </c>
      <c r="AN85" s="96" t="str">
        <f t="shared" si="23"/>
        <v/>
      </c>
      <c r="AO85" s="96" t="str">
        <f t="shared" si="24"/>
        <v/>
      </c>
      <c r="AP85" s="96" t="str">
        <f t="shared" si="25"/>
        <v/>
      </c>
      <c r="AQ85" s="96" t="str">
        <f t="shared" si="26"/>
        <v/>
      </c>
      <c r="AR85" s="96" t="str">
        <f t="shared" si="27"/>
        <v/>
      </c>
      <c r="AS85" s="96" t="str">
        <f t="shared" si="28"/>
        <v/>
      </c>
      <c r="AT85" s="96" t="str">
        <f t="shared" si="29"/>
        <v/>
      </c>
      <c r="AU85" s="97" t="str">
        <f t="shared" si="30"/>
        <v/>
      </c>
      <c r="AW85">
        <f>種目情報!A68</f>
        <v>0</v>
      </c>
      <c r="AX85">
        <f>種目情報!B68</f>
        <v>0</v>
      </c>
      <c r="AY85">
        <f>種目情報!C68</f>
        <v>0</v>
      </c>
    </row>
    <row r="86" spans="1:51">
      <c r="A86">
        <v>69</v>
      </c>
      <c r="B86" t="str">
        <f>IFERROR(IF(B85=手順3!$A$11,"",IF(B85&lt;=100,IF(手順2!A80=手順５!A86,手順５!A86,手順3!$A$12),B85+1)),"")</f>
        <v/>
      </c>
      <c r="C86" s="10" t="str">
        <f>IFERROR(VLOOKUP($B86,手順2!$A$12:$T$107,C$1,FALSE),"")&amp;IFERROR(VLOOKUP($B86,手順3!$A$12:$U$107,C$1,FALSE),"")</f>
        <v/>
      </c>
      <c r="D86" s="10" t="str">
        <f>IFERROR(VLOOKUP($B86,手順2!$A$12:$T$107,D$1,FALSE),"")&amp;IFERROR(VLOOKUP($B86,手順3!$A$12:$U$107,D$1,FALSE),"")</f>
        <v/>
      </c>
      <c r="E86" s="10" t="str">
        <f>IFERROR(VLOOKUP($B86,手順2!$A$12:$T$107,E$1,FALSE),"")&amp;IFERROR(VLOOKUP($B86,手順3!$A$12:$U$107,E$1,FALSE),"")</f>
        <v/>
      </c>
      <c r="F86" s="10" t="str">
        <f>IFERROR(VLOOKUP($B86,手順2!$A$12:$T$107,F$1,FALSE),"")&amp;IFERROR(VLOOKUP($B86,手順3!$A$12:$U$107,F$1,FALSE),"")</f>
        <v/>
      </c>
      <c r="G86" s="10" t="str">
        <f>IFERROR(VLOOKUP($B86,手順2!$A$12:$T$107,G$1,FALSE),"")&amp;IFERROR(VLOOKUP($B86,手順3!$A$12:$U$107,G$1,FALSE),"")</f>
        <v/>
      </c>
      <c r="H86" s="10" t="str">
        <f>IFERROR(VLOOKUP($B86,手順2!$A$12:$T$107,H$1,FALSE),"")&amp;IFERROR(VLOOKUP($B86,手順3!$A$12:$U$107,H$1,FALSE),"")</f>
        <v/>
      </c>
      <c r="I86" s="10" t="str">
        <f>IFERROR(VLOOKUP($B86,手順2!$A$12:$T$107,I$1,FALSE),"")&amp;IFERROR(VLOOKUP($B86,手順3!$A$12:$U$107,I$1,FALSE),"")</f>
        <v/>
      </c>
      <c r="J86" s="77" t="str">
        <f>IFERROR(VLOOKUP($B86,手順2!$A$12:$P$107,J$1,FALSE),"")&amp;IFERROR(VLOOKUP($B86,手順3!$A$12:$U$107,J$1,FALSE),"")</f>
        <v/>
      </c>
      <c r="K86" s="121" t="str">
        <f>IF(J86="","",IF(IFERROR(VLOOKUP($B86,手順2!$A$12:$P$107,K$1,FALSE),"")&amp;IFERROR(VLOOKUP($B86,手順3!$A$12:$U$107,K$1,FALSE),"")="",0,IFERROR(VLOOKUP($B86,手順2!$A$12:$P$107,K$1,FALSE),"")&amp;IFERROR(VLOOKUP($B86,手順3!$A$12:$U$107,K$1,FALSE),"")))</f>
        <v/>
      </c>
      <c r="L86" s="121" t="str">
        <f>IF(K86="","",IF(IFERROR(VLOOKUP($B86,手順2!$A$12:$P$107,L$1,FALSE),"")&amp;IFERROR(VLOOKUP($B86,手順3!$A$12:$U$107,L$1,FALSE),"")="",0,IFERROR(VLOOKUP($B86,手順2!$A$12:$P$107,L$1,FALSE),"")&amp;IFERROR(VLOOKUP($B86,手順3!$A$12:$U$107,L$1,FALSE),"")))</f>
        <v/>
      </c>
      <c r="M86" s="121" t="str">
        <f>IF(L86="","",IF(IFERROR(VLOOKUP($B86,手順2!$A$12:$P$107,M$1,FALSE),"")&amp;IFERROR(VLOOKUP($B86,手順3!$A$12:$U$107,M$1,FALSE),"")="",0,IFERROR(VLOOKUP($B86,手順2!$A$12:$P$107,M$1,FALSE),"")&amp;IFERROR(VLOOKUP($B86,手順3!$A$12:$U$107,M$1,FALSE),"")))</f>
        <v/>
      </c>
      <c r="N86" s="77" t="str">
        <f>IFERROR(VLOOKUP($B86,手順2!$A$12:$P$107,N$1,FALSE),"")&amp;IFERROR(VLOOKUP($B86,手順3!$A$12:$U$107,N$1,FALSE),"")</f>
        <v/>
      </c>
      <c r="O86" s="121" t="str">
        <f>IF(N86="","",IF(IFERROR(VLOOKUP($B86,手順2!$A$12:$P$107,O$1,FALSE),"")&amp;IFERROR(VLOOKUP($B86,手順3!$A$12:$U$107,O$1,FALSE),"")="",0,IFERROR(VLOOKUP($B86,手順2!$A$12:$P$107,O$1,FALSE),"")&amp;IFERROR(VLOOKUP($B86,手順3!$A$12:$U$107,O$1,FALSE),"")))</f>
        <v/>
      </c>
      <c r="P86" s="121" t="str">
        <f>IF(O86="","",IF(IFERROR(VLOOKUP($B86,手順2!$A$12:$P$107,P$1,FALSE),"")&amp;IFERROR(VLOOKUP($B86,手順3!$A$12:$U$107,P$1,FALSE),"")="",0,IFERROR(VLOOKUP($B86,手順2!$A$12:$P$107,P$1,FALSE),"")&amp;IFERROR(VLOOKUP($B86,手順3!$A$12:$U$107,P$1,FALSE),"")))</f>
        <v/>
      </c>
      <c r="Q86" s="121" t="str">
        <f>IF(P86="","",IF(IFERROR(VLOOKUP($B86,手順2!$A$12:$P$107,Q$1,FALSE),"")&amp;IFERROR(VLOOKUP($B86,手順3!$A$12:$U$107,Q$1,FALSE),"")="",0,IFERROR(VLOOKUP($B86,手順2!$A$12:$P$107,Q$1,FALSE),"")&amp;IFERROR(VLOOKUP($B86,手順3!$A$12:$U$107,Q$1,FALSE),"")))</f>
        <v/>
      </c>
      <c r="R86" s="77" t="str">
        <f>IFERROR(VLOOKUP($B86,手順2!$A$12:$Q$107,R$1,FALSE),"")&amp;IFERROR(VLOOKUP($B86,手順3!$A$12:$U$107,R$1,FALSE),"")</f>
        <v/>
      </c>
      <c r="S86" s="102"/>
      <c r="T86" s="102"/>
      <c r="U86" s="102"/>
      <c r="AA86" s="174" t="str">
        <f>IF($AK86="","",COUNTIF($AU$18:$AU86,AA$17))</f>
        <v/>
      </c>
      <c r="AB86" s="129" t="str">
        <f>IF($AK86="","",COUNTIF($AU$18:$AU86,AB$17))</f>
        <v/>
      </c>
      <c r="AC86" s="129" t="str">
        <f>IF($AK86="","",COUNTIF($AU$18:$AU86,AC$17))</f>
        <v/>
      </c>
      <c r="AD86" s="129" t="str">
        <f>IF($AK86="","",COUNTIF($AU$18:$AU86,AD$17))</f>
        <v/>
      </c>
      <c r="AE86" s="129" t="str">
        <f>IF($AK86="","",COUNTIF($AU$18:$AU86,AE$17))</f>
        <v/>
      </c>
      <c r="AF86" s="129" t="str">
        <f>IF($AK86="","",COUNTIF($AU$18:$AU86,AF$17))</f>
        <v/>
      </c>
      <c r="AG86" s="129" t="str">
        <f>IF($AK86="","",COUNTIF($AU$18:$AU86,AG$17))</f>
        <v/>
      </c>
      <c r="AH86" s="129" t="str">
        <f>IF($AK86="","",COUNTIF($AU$18:$AU86,AH$17))</f>
        <v/>
      </c>
      <c r="AI86" s="129" t="str">
        <f>IF($AK86="","",COUNTIF($AU$18:$AU86,AI$17))</f>
        <v/>
      </c>
      <c r="AJ86" s="175" t="str">
        <f>IF($AK86="","",COUNTIF($AU$18:$AU86,AJ$17))</f>
        <v/>
      </c>
      <c r="AK86" s="95" t="str">
        <f t="shared" si="20"/>
        <v/>
      </c>
      <c r="AL86" s="96" t="str">
        <f t="shared" si="21"/>
        <v/>
      </c>
      <c r="AM86" s="38" t="str">
        <f t="shared" si="22"/>
        <v/>
      </c>
      <c r="AN86" s="96" t="str">
        <f t="shared" si="23"/>
        <v/>
      </c>
      <c r="AO86" s="96" t="str">
        <f t="shared" si="24"/>
        <v/>
      </c>
      <c r="AP86" s="96" t="str">
        <f t="shared" si="25"/>
        <v/>
      </c>
      <c r="AQ86" s="96" t="str">
        <f t="shared" si="26"/>
        <v/>
      </c>
      <c r="AR86" s="96" t="str">
        <f t="shared" si="27"/>
        <v/>
      </c>
      <c r="AS86" s="96" t="str">
        <f t="shared" si="28"/>
        <v/>
      </c>
      <c r="AT86" s="96" t="str">
        <f t="shared" si="29"/>
        <v/>
      </c>
      <c r="AU86" s="97" t="str">
        <f t="shared" si="30"/>
        <v/>
      </c>
      <c r="AW86">
        <f>種目情報!A69</f>
        <v>0</v>
      </c>
      <c r="AX86">
        <f>種目情報!B69</f>
        <v>0</v>
      </c>
      <c r="AY86">
        <f>種目情報!C69</f>
        <v>0</v>
      </c>
    </row>
    <row r="87" spans="1:51">
      <c r="A87">
        <v>70</v>
      </c>
      <c r="B87" t="str">
        <f>IFERROR(IF(B86=手順3!$A$11,"",IF(B86&lt;=100,IF(手順2!A81=手順５!A87,手順５!A87,手順3!$A$12),B86+1)),"")</f>
        <v/>
      </c>
      <c r="C87" s="10" t="str">
        <f>IFERROR(VLOOKUP($B87,手順2!$A$12:$T$107,C$1,FALSE),"")&amp;IFERROR(VLOOKUP($B87,手順3!$A$12:$U$107,C$1,FALSE),"")</f>
        <v/>
      </c>
      <c r="D87" s="10" t="str">
        <f>IFERROR(VLOOKUP($B87,手順2!$A$12:$T$107,D$1,FALSE),"")&amp;IFERROR(VLOOKUP($B87,手順3!$A$12:$U$107,D$1,FALSE),"")</f>
        <v/>
      </c>
      <c r="E87" s="10" t="str">
        <f>IFERROR(VLOOKUP($B87,手順2!$A$12:$T$107,E$1,FALSE),"")&amp;IFERROR(VLOOKUP($B87,手順3!$A$12:$U$107,E$1,FALSE),"")</f>
        <v/>
      </c>
      <c r="F87" s="10" t="str">
        <f>IFERROR(VLOOKUP($B87,手順2!$A$12:$T$107,F$1,FALSE),"")&amp;IFERROR(VLOOKUP($B87,手順3!$A$12:$U$107,F$1,FALSE),"")</f>
        <v/>
      </c>
      <c r="G87" s="10" t="str">
        <f>IFERROR(VLOOKUP($B87,手順2!$A$12:$T$107,G$1,FALSE),"")&amp;IFERROR(VLOOKUP($B87,手順3!$A$12:$U$107,G$1,FALSE),"")</f>
        <v/>
      </c>
      <c r="H87" s="10" t="str">
        <f>IFERROR(VLOOKUP($B87,手順2!$A$12:$T$107,H$1,FALSE),"")&amp;IFERROR(VLOOKUP($B87,手順3!$A$12:$U$107,H$1,FALSE),"")</f>
        <v/>
      </c>
      <c r="I87" s="10" t="str">
        <f>IFERROR(VLOOKUP($B87,手順2!$A$12:$T$107,I$1,FALSE),"")&amp;IFERROR(VLOOKUP($B87,手順3!$A$12:$U$107,I$1,FALSE),"")</f>
        <v/>
      </c>
      <c r="J87" s="77" t="str">
        <f>IFERROR(VLOOKUP($B87,手順2!$A$12:$P$107,J$1,FALSE),"")&amp;IFERROR(VLOOKUP($B87,手順3!$A$12:$U$107,J$1,FALSE),"")</f>
        <v/>
      </c>
      <c r="K87" s="121" t="str">
        <f>IF(J87="","",IF(IFERROR(VLOOKUP($B87,手順2!$A$12:$P$107,K$1,FALSE),"")&amp;IFERROR(VLOOKUP($B87,手順3!$A$12:$U$107,K$1,FALSE),"")="",0,IFERROR(VLOOKUP($B87,手順2!$A$12:$P$107,K$1,FALSE),"")&amp;IFERROR(VLOOKUP($B87,手順3!$A$12:$U$107,K$1,FALSE),"")))</f>
        <v/>
      </c>
      <c r="L87" s="121" t="str">
        <f>IF(K87="","",IF(IFERROR(VLOOKUP($B87,手順2!$A$12:$P$107,L$1,FALSE),"")&amp;IFERROR(VLOOKUP($B87,手順3!$A$12:$U$107,L$1,FALSE),"")="",0,IFERROR(VLOOKUP($B87,手順2!$A$12:$P$107,L$1,FALSE),"")&amp;IFERROR(VLOOKUP($B87,手順3!$A$12:$U$107,L$1,FALSE),"")))</f>
        <v/>
      </c>
      <c r="M87" s="121" t="str">
        <f>IF(L87="","",IF(IFERROR(VLOOKUP($B87,手順2!$A$12:$P$107,M$1,FALSE),"")&amp;IFERROR(VLOOKUP($B87,手順3!$A$12:$U$107,M$1,FALSE),"")="",0,IFERROR(VLOOKUP($B87,手順2!$A$12:$P$107,M$1,FALSE),"")&amp;IFERROR(VLOOKUP($B87,手順3!$A$12:$U$107,M$1,FALSE),"")))</f>
        <v/>
      </c>
      <c r="N87" s="77" t="str">
        <f>IFERROR(VLOOKUP($B87,手順2!$A$12:$P$107,N$1,FALSE),"")&amp;IFERROR(VLOOKUP($B87,手順3!$A$12:$U$107,N$1,FALSE),"")</f>
        <v/>
      </c>
      <c r="O87" s="121" t="str">
        <f>IF(N87="","",IF(IFERROR(VLOOKUP($B87,手順2!$A$12:$P$107,O$1,FALSE),"")&amp;IFERROR(VLOOKUP($B87,手順3!$A$12:$U$107,O$1,FALSE),"")="",0,IFERROR(VLOOKUP($B87,手順2!$A$12:$P$107,O$1,FALSE),"")&amp;IFERROR(VLOOKUP($B87,手順3!$A$12:$U$107,O$1,FALSE),"")))</f>
        <v/>
      </c>
      <c r="P87" s="121" t="str">
        <f>IF(O87="","",IF(IFERROR(VLOOKUP($B87,手順2!$A$12:$P$107,P$1,FALSE),"")&amp;IFERROR(VLOOKUP($B87,手順3!$A$12:$U$107,P$1,FALSE),"")="",0,IFERROR(VLOOKUP($B87,手順2!$A$12:$P$107,P$1,FALSE),"")&amp;IFERROR(VLOOKUP($B87,手順3!$A$12:$U$107,P$1,FALSE),"")))</f>
        <v/>
      </c>
      <c r="Q87" s="121" t="str">
        <f>IF(P87="","",IF(IFERROR(VLOOKUP($B87,手順2!$A$12:$P$107,Q$1,FALSE),"")&amp;IFERROR(VLOOKUP($B87,手順3!$A$12:$U$107,Q$1,FALSE),"")="",0,IFERROR(VLOOKUP($B87,手順2!$A$12:$P$107,Q$1,FALSE),"")&amp;IFERROR(VLOOKUP($B87,手順3!$A$12:$U$107,Q$1,FALSE),"")))</f>
        <v/>
      </c>
      <c r="R87" s="77" t="str">
        <f>IFERROR(VLOOKUP($B87,手順2!$A$12:$Q$107,R$1,FALSE),"")&amp;IFERROR(VLOOKUP($B87,手順3!$A$12:$U$107,R$1,FALSE),"")</f>
        <v/>
      </c>
      <c r="S87" s="102"/>
      <c r="T87" s="102"/>
      <c r="U87" s="102"/>
      <c r="AA87" s="174" t="str">
        <f>IF($AK87="","",COUNTIF($AU$18:$AU87,AA$17))</f>
        <v/>
      </c>
      <c r="AB87" s="129" t="str">
        <f>IF($AK87="","",COUNTIF($AU$18:$AU87,AB$17))</f>
        <v/>
      </c>
      <c r="AC87" s="129" t="str">
        <f>IF($AK87="","",COUNTIF($AU$18:$AU87,AC$17))</f>
        <v/>
      </c>
      <c r="AD87" s="129" t="str">
        <f>IF($AK87="","",COUNTIF($AU$18:$AU87,AD$17))</f>
        <v/>
      </c>
      <c r="AE87" s="129" t="str">
        <f>IF($AK87="","",COUNTIF($AU$18:$AU87,AE$17))</f>
        <v/>
      </c>
      <c r="AF87" s="129" t="str">
        <f>IF($AK87="","",COUNTIF($AU$18:$AU87,AF$17))</f>
        <v/>
      </c>
      <c r="AG87" s="129" t="str">
        <f>IF($AK87="","",COUNTIF($AU$18:$AU87,AG$17))</f>
        <v/>
      </c>
      <c r="AH87" s="129" t="str">
        <f>IF($AK87="","",COUNTIF($AU$18:$AU87,AH$17))</f>
        <v/>
      </c>
      <c r="AI87" s="129" t="str">
        <f>IF($AK87="","",COUNTIF($AU$18:$AU87,AI$17))</f>
        <v/>
      </c>
      <c r="AJ87" s="175" t="str">
        <f>IF($AK87="","",COUNTIF($AU$18:$AU87,AJ$17))</f>
        <v/>
      </c>
      <c r="AK87" s="95" t="str">
        <f t="shared" si="20"/>
        <v/>
      </c>
      <c r="AL87" s="96" t="str">
        <f t="shared" si="21"/>
        <v/>
      </c>
      <c r="AM87" s="38" t="str">
        <f t="shared" si="22"/>
        <v/>
      </c>
      <c r="AN87" s="96" t="str">
        <f t="shared" si="23"/>
        <v/>
      </c>
      <c r="AO87" s="96" t="str">
        <f t="shared" si="24"/>
        <v/>
      </c>
      <c r="AP87" s="96" t="str">
        <f t="shared" si="25"/>
        <v/>
      </c>
      <c r="AQ87" s="96" t="str">
        <f t="shared" si="26"/>
        <v/>
      </c>
      <c r="AR87" s="96" t="str">
        <f t="shared" si="27"/>
        <v/>
      </c>
      <c r="AS87" s="96" t="str">
        <f t="shared" si="28"/>
        <v/>
      </c>
      <c r="AT87" s="96" t="str">
        <f t="shared" si="29"/>
        <v/>
      </c>
      <c r="AU87" s="97" t="str">
        <f t="shared" si="30"/>
        <v/>
      </c>
      <c r="AW87">
        <f>種目情報!A70</f>
        <v>0</v>
      </c>
      <c r="AX87">
        <f>種目情報!B70</f>
        <v>0</v>
      </c>
      <c r="AY87">
        <f>種目情報!C70</f>
        <v>0</v>
      </c>
    </row>
    <row r="88" spans="1:51">
      <c r="A88">
        <v>71</v>
      </c>
      <c r="B88" t="str">
        <f>IFERROR(IF(B87=手順3!$A$11,"",IF(B87&lt;=100,IF(手順2!A82=手順５!A88,手順５!A88,手順3!$A$12),B87+1)),"")</f>
        <v/>
      </c>
      <c r="C88" s="10" t="str">
        <f>IFERROR(VLOOKUP($B88,手順2!$A$12:$T$107,C$1,FALSE),"")&amp;IFERROR(VLOOKUP($B88,手順3!$A$12:$U$107,C$1,FALSE),"")</f>
        <v/>
      </c>
      <c r="D88" s="10" t="str">
        <f>IFERROR(VLOOKUP($B88,手順2!$A$12:$T$107,D$1,FALSE),"")&amp;IFERROR(VLOOKUP($B88,手順3!$A$12:$U$107,D$1,FALSE),"")</f>
        <v/>
      </c>
      <c r="E88" s="10" t="str">
        <f>IFERROR(VLOOKUP($B88,手順2!$A$12:$T$107,E$1,FALSE),"")&amp;IFERROR(VLOOKUP($B88,手順3!$A$12:$U$107,E$1,FALSE),"")</f>
        <v/>
      </c>
      <c r="F88" s="10" t="str">
        <f>IFERROR(VLOOKUP($B88,手順2!$A$12:$T$107,F$1,FALSE),"")&amp;IFERROR(VLOOKUP($B88,手順3!$A$12:$U$107,F$1,FALSE),"")</f>
        <v/>
      </c>
      <c r="G88" s="10" t="str">
        <f>IFERROR(VLOOKUP($B88,手順2!$A$12:$T$107,G$1,FALSE),"")&amp;IFERROR(VLOOKUP($B88,手順3!$A$12:$U$107,G$1,FALSE),"")</f>
        <v/>
      </c>
      <c r="H88" s="10" t="str">
        <f>IFERROR(VLOOKUP($B88,手順2!$A$12:$T$107,H$1,FALSE),"")&amp;IFERROR(VLOOKUP($B88,手順3!$A$12:$U$107,H$1,FALSE),"")</f>
        <v/>
      </c>
      <c r="I88" s="10" t="str">
        <f>IFERROR(VLOOKUP($B88,手順2!$A$12:$T$107,I$1,FALSE),"")&amp;IFERROR(VLOOKUP($B88,手順3!$A$12:$U$107,I$1,FALSE),"")</f>
        <v/>
      </c>
      <c r="J88" s="77" t="str">
        <f>IFERROR(VLOOKUP($B88,手順2!$A$12:$P$107,J$1,FALSE),"")&amp;IFERROR(VLOOKUP($B88,手順3!$A$12:$U$107,J$1,FALSE),"")</f>
        <v/>
      </c>
      <c r="K88" s="121" t="str">
        <f>IF(J88="","",IF(IFERROR(VLOOKUP($B88,手順2!$A$12:$P$107,K$1,FALSE),"")&amp;IFERROR(VLOOKUP($B88,手順3!$A$12:$U$107,K$1,FALSE),"")="",0,IFERROR(VLOOKUP($B88,手順2!$A$12:$P$107,K$1,FALSE),"")&amp;IFERROR(VLOOKUP($B88,手順3!$A$12:$U$107,K$1,FALSE),"")))</f>
        <v/>
      </c>
      <c r="L88" s="121" t="str">
        <f>IF(K88="","",IF(IFERROR(VLOOKUP($B88,手順2!$A$12:$P$107,L$1,FALSE),"")&amp;IFERROR(VLOOKUP($B88,手順3!$A$12:$U$107,L$1,FALSE),"")="",0,IFERROR(VLOOKUP($B88,手順2!$A$12:$P$107,L$1,FALSE),"")&amp;IFERROR(VLOOKUP($B88,手順3!$A$12:$U$107,L$1,FALSE),"")))</f>
        <v/>
      </c>
      <c r="M88" s="121" t="str">
        <f>IF(L88="","",IF(IFERROR(VLOOKUP($B88,手順2!$A$12:$P$107,M$1,FALSE),"")&amp;IFERROR(VLOOKUP($B88,手順3!$A$12:$U$107,M$1,FALSE),"")="",0,IFERROR(VLOOKUP($B88,手順2!$A$12:$P$107,M$1,FALSE),"")&amp;IFERROR(VLOOKUP($B88,手順3!$A$12:$U$107,M$1,FALSE),"")))</f>
        <v/>
      </c>
      <c r="N88" s="77" t="str">
        <f>IFERROR(VLOOKUP($B88,手順2!$A$12:$P$107,N$1,FALSE),"")&amp;IFERROR(VLOOKUP($B88,手順3!$A$12:$U$107,N$1,FALSE),"")</f>
        <v/>
      </c>
      <c r="O88" s="121" t="str">
        <f>IF(N88="","",IF(IFERROR(VLOOKUP($B88,手順2!$A$12:$P$107,O$1,FALSE),"")&amp;IFERROR(VLOOKUP($B88,手順3!$A$12:$U$107,O$1,FALSE),"")="",0,IFERROR(VLOOKUP($B88,手順2!$A$12:$P$107,O$1,FALSE),"")&amp;IFERROR(VLOOKUP($B88,手順3!$A$12:$U$107,O$1,FALSE),"")))</f>
        <v/>
      </c>
      <c r="P88" s="121" t="str">
        <f>IF(O88="","",IF(IFERROR(VLOOKUP($B88,手順2!$A$12:$P$107,P$1,FALSE),"")&amp;IFERROR(VLOOKUP($B88,手順3!$A$12:$U$107,P$1,FALSE),"")="",0,IFERROR(VLOOKUP($B88,手順2!$A$12:$P$107,P$1,FALSE),"")&amp;IFERROR(VLOOKUP($B88,手順3!$A$12:$U$107,P$1,FALSE),"")))</f>
        <v/>
      </c>
      <c r="Q88" s="121" t="str">
        <f>IF(P88="","",IF(IFERROR(VLOOKUP($B88,手順2!$A$12:$P$107,Q$1,FALSE),"")&amp;IFERROR(VLOOKUP($B88,手順3!$A$12:$U$107,Q$1,FALSE),"")="",0,IFERROR(VLOOKUP($B88,手順2!$A$12:$P$107,Q$1,FALSE),"")&amp;IFERROR(VLOOKUP($B88,手順3!$A$12:$U$107,Q$1,FALSE),"")))</f>
        <v/>
      </c>
      <c r="R88" s="77" t="str">
        <f>IFERROR(VLOOKUP($B88,手順2!$A$12:$Q$107,R$1,FALSE),"")&amp;IFERROR(VLOOKUP($B88,手順3!$A$12:$U$107,R$1,FALSE),"")</f>
        <v/>
      </c>
      <c r="S88" s="102"/>
      <c r="T88" s="102"/>
      <c r="U88" s="102"/>
      <c r="AA88" s="174" t="str">
        <f>IF($AK88="","",COUNTIF($AU$18:$AU88,AA$17))</f>
        <v/>
      </c>
      <c r="AB88" s="129" t="str">
        <f>IF($AK88="","",COUNTIF($AU$18:$AU88,AB$17))</f>
        <v/>
      </c>
      <c r="AC88" s="129" t="str">
        <f>IF($AK88="","",COUNTIF($AU$18:$AU88,AC$17))</f>
        <v/>
      </c>
      <c r="AD88" s="129" t="str">
        <f>IF($AK88="","",COUNTIF($AU$18:$AU88,AD$17))</f>
        <v/>
      </c>
      <c r="AE88" s="129" t="str">
        <f>IF($AK88="","",COUNTIF($AU$18:$AU88,AE$17))</f>
        <v/>
      </c>
      <c r="AF88" s="129" t="str">
        <f>IF($AK88="","",COUNTIF($AU$18:$AU88,AF$17))</f>
        <v/>
      </c>
      <c r="AG88" s="129" t="str">
        <f>IF($AK88="","",COUNTIF($AU$18:$AU88,AG$17))</f>
        <v/>
      </c>
      <c r="AH88" s="129" t="str">
        <f>IF($AK88="","",COUNTIF($AU$18:$AU88,AH$17))</f>
        <v/>
      </c>
      <c r="AI88" s="129" t="str">
        <f>IF($AK88="","",COUNTIF($AU$18:$AU88,AI$17))</f>
        <v/>
      </c>
      <c r="AJ88" s="175" t="str">
        <f>IF($AK88="","",COUNTIF($AU$18:$AU88,AJ$17))</f>
        <v/>
      </c>
      <c r="AK88" s="95" t="str">
        <f t="shared" si="20"/>
        <v/>
      </c>
      <c r="AL88" s="96" t="str">
        <f t="shared" si="21"/>
        <v/>
      </c>
      <c r="AM88" s="38" t="str">
        <f t="shared" si="22"/>
        <v/>
      </c>
      <c r="AN88" s="96" t="str">
        <f t="shared" si="23"/>
        <v/>
      </c>
      <c r="AO88" s="96" t="str">
        <f t="shared" si="24"/>
        <v/>
      </c>
      <c r="AP88" s="96" t="str">
        <f t="shared" si="25"/>
        <v/>
      </c>
      <c r="AQ88" s="96" t="str">
        <f t="shared" si="26"/>
        <v/>
      </c>
      <c r="AR88" s="96" t="str">
        <f t="shared" si="27"/>
        <v/>
      </c>
      <c r="AS88" s="96" t="str">
        <f t="shared" si="28"/>
        <v/>
      </c>
      <c r="AT88" s="96" t="str">
        <f t="shared" si="29"/>
        <v/>
      </c>
      <c r="AU88" s="97" t="str">
        <f t="shared" si="30"/>
        <v/>
      </c>
      <c r="AW88">
        <f>種目情報!A71</f>
        <v>0</v>
      </c>
      <c r="AX88">
        <f>種目情報!B71</f>
        <v>0</v>
      </c>
      <c r="AY88">
        <f>種目情報!C71</f>
        <v>0</v>
      </c>
    </row>
    <row r="89" spans="1:51">
      <c r="A89">
        <v>72</v>
      </c>
      <c r="B89" t="str">
        <f>IFERROR(IF(B88=手順3!$A$11,"",IF(B88&lt;=100,IF(手順2!A83=手順５!A89,手順５!A89,手順3!$A$12),B88+1)),"")</f>
        <v/>
      </c>
      <c r="C89" s="10" t="str">
        <f>IFERROR(VLOOKUP($B89,手順2!$A$12:$T$107,C$1,FALSE),"")&amp;IFERROR(VLOOKUP($B89,手順3!$A$12:$U$107,C$1,FALSE),"")</f>
        <v/>
      </c>
      <c r="D89" s="10" t="str">
        <f>IFERROR(VLOOKUP($B89,手順2!$A$12:$T$107,D$1,FALSE),"")&amp;IFERROR(VLOOKUP($B89,手順3!$A$12:$U$107,D$1,FALSE),"")</f>
        <v/>
      </c>
      <c r="E89" s="10" t="str">
        <f>IFERROR(VLOOKUP($B89,手順2!$A$12:$T$107,E$1,FALSE),"")&amp;IFERROR(VLOOKUP($B89,手順3!$A$12:$U$107,E$1,FALSE),"")</f>
        <v/>
      </c>
      <c r="F89" s="10" t="str">
        <f>IFERROR(VLOOKUP($B89,手順2!$A$12:$T$107,F$1,FALSE),"")&amp;IFERROR(VLOOKUP($B89,手順3!$A$12:$U$107,F$1,FALSE),"")</f>
        <v/>
      </c>
      <c r="G89" s="10" t="str">
        <f>IFERROR(VLOOKUP($B89,手順2!$A$12:$T$107,G$1,FALSE),"")&amp;IFERROR(VLOOKUP($B89,手順3!$A$12:$U$107,G$1,FALSE),"")</f>
        <v/>
      </c>
      <c r="H89" s="10" t="str">
        <f>IFERROR(VLOOKUP($B89,手順2!$A$12:$T$107,H$1,FALSE),"")&amp;IFERROR(VLOOKUP($B89,手順3!$A$12:$U$107,H$1,FALSE),"")</f>
        <v/>
      </c>
      <c r="I89" s="10" t="str">
        <f>IFERROR(VLOOKUP($B89,手順2!$A$12:$T$107,I$1,FALSE),"")&amp;IFERROR(VLOOKUP($B89,手順3!$A$12:$U$107,I$1,FALSE),"")</f>
        <v/>
      </c>
      <c r="J89" s="77" t="str">
        <f>IFERROR(VLOOKUP($B89,手順2!$A$12:$P$107,J$1,FALSE),"")&amp;IFERROR(VLOOKUP($B89,手順3!$A$12:$U$107,J$1,FALSE),"")</f>
        <v/>
      </c>
      <c r="K89" s="121" t="str">
        <f>IF(J89="","",IF(IFERROR(VLOOKUP($B89,手順2!$A$12:$P$107,K$1,FALSE),"")&amp;IFERROR(VLOOKUP($B89,手順3!$A$12:$U$107,K$1,FALSE),"")="",0,IFERROR(VLOOKUP($B89,手順2!$A$12:$P$107,K$1,FALSE),"")&amp;IFERROR(VLOOKUP($B89,手順3!$A$12:$U$107,K$1,FALSE),"")))</f>
        <v/>
      </c>
      <c r="L89" s="121" t="str">
        <f>IF(K89="","",IF(IFERROR(VLOOKUP($B89,手順2!$A$12:$P$107,L$1,FALSE),"")&amp;IFERROR(VLOOKUP($B89,手順3!$A$12:$U$107,L$1,FALSE),"")="",0,IFERROR(VLOOKUP($B89,手順2!$A$12:$P$107,L$1,FALSE),"")&amp;IFERROR(VLOOKUP($B89,手順3!$A$12:$U$107,L$1,FALSE),"")))</f>
        <v/>
      </c>
      <c r="M89" s="121" t="str">
        <f>IF(L89="","",IF(IFERROR(VLOOKUP($B89,手順2!$A$12:$P$107,M$1,FALSE),"")&amp;IFERROR(VLOOKUP($B89,手順3!$A$12:$U$107,M$1,FALSE),"")="",0,IFERROR(VLOOKUP($B89,手順2!$A$12:$P$107,M$1,FALSE),"")&amp;IFERROR(VLOOKUP($B89,手順3!$A$12:$U$107,M$1,FALSE),"")))</f>
        <v/>
      </c>
      <c r="N89" s="77" t="str">
        <f>IFERROR(VLOOKUP($B89,手順2!$A$12:$P$107,N$1,FALSE),"")&amp;IFERROR(VLOOKUP($B89,手順3!$A$12:$U$107,N$1,FALSE),"")</f>
        <v/>
      </c>
      <c r="O89" s="121" t="str">
        <f>IF(N89="","",IF(IFERROR(VLOOKUP($B89,手順2!$A$12:$P$107,O$1,FALSE),"")&amp;IFERROR(VLOOKUP($B89,手順3!$A$12:$U$107,O$1,FALSE),"")="",0,IFERROR(VLOOKUP($B89,手順2!$A$12:$P$107,O$1,FALSE),"")&amp;IFERROR(VLOOKUP($B89,手順3!$A$12:$U$107,O$1,FALSE),"")))</f>
        <v/>
      </c>
      <c r="P89" s="121" t="str">
        <f>IF(O89="","",IF(IFERROR(VLOOKUP($B89,手順2!$A$12:$P$107,P$1,FALSE),"")&amp;IFERROR(VLOOKUP($B89,手順3!$A$12:$U$107,P$1,FALSE),"")="",0,IFERROR(VLOOKUP($B89,手順2!$A$12:$P$107,P$1,FALSE),"")&amp;IFERROR(VLOOKUP($B89,手順3!$A$12:$U$107,P$1,FALSE),"")))</f>
        <v/>
      </c>
      <c r="Q89" s="121" t="str">
        <f>IF(P89="","",IF(IFERROR(VLOOKUP($B89,手順2!$A$12:$P$107,Q$1,FALSE),"")&amp;IFERROR(VLOOKUP($B89,手順3!$A$12:$U$107,Q$1,FALSE),"")="",0,IFERROR(VLOOKUP($B89,手順2!$A$12:$P$107,Q$1,FALSE),"")&amp;IFERROR(VLOOKUP($B89,手順3!$A$12:$U$107,Q$1,FALSE),"")))</f>
        <v/>
      </c>
      <c r="R89" s="77" t="str">
        <f>IFERROR(VLOOKUP($B89,手順2!$A$12:$Q$107,R$1,FALSE),"")&amp;IFERROR(VLOOKUP($B89,手順3!$A$12:$U$107,R$1,FALSE),"")</f>
        <v/>
      </c>
      <c r="S89" s="102"/>
      <c r="T89" s="102"/>
      <c r="U89" s="102"/>
      <c r="AA89" s="174" t="str">
        <f>IF($AK89="","",COUNTIF($AU$18:$AU89,AA$17))</f>
        <v/>
      </c>
      <c r="AB89" s="129" t="str">
        <f>IF($AK89="","",COUNTIF($AU$18:$AU89,AB$17))</f>
        <v/>
      </c>
      <c r="AC89" s="129" t="str">
        <f>IF($AK89="","",COUNTIF($AU$18:$AU89,AC$17))</f>
        <v/>
      </c>
      <c r="AD89" s="129" t="str">
        <f>IF($AK89="","",COUNTIF($AU$18:$AU89,AD$17))</f>
        <v/>
      </c>
      <c r="AE89" s="129" t="str">
        <f>IF($AK89="","",COUNTIF($AU$18:$AU89,AE$17))</f>
        <v/>
      </c>
      <c r="AF89" s="129" t="str">
        <f>IF($AK89="","",COUNTIF($AU$18:$AU89,AF$17))</f>
        <v/>
      </c>
      <c r="AG89" s="129" t="str">
        <f>IF($AK89="","",COUNTIF($AU$18:$AU89,AG$17))</f>
        <v/>
      </c>
      <c r="AH89" s="129" t="str">
        <f>IF($AK89="","",COUNTIF($AU$18:$AU89,AH$17))</f>
        <v/>
      </c>
      <c r="AI89" s="129" t="str">
        <f>IF($AK89="","",COUNTIF($AU$18:$AU89,AI$17))</f>
        <v/>
      </c>
      <c r="AJ89" s="175" t="str">
        <f>IF($AK89="","",COUNTIF($AU$18:$AU89,AJ$17))</f>
        <v/>
      </c>
      <c r="AK89" s="95" t="str">
        <f t="shared" si="20"/>
        <v/>
      </c>
      <c r="AL89" s="96" t="str">
        <f t="shared" si="21"/>
        <v/>
      </c>
      <c r="AM89" s="38" t="str">
        <f t="shared" si="22"/>
        <v/>
      </c>
      <c r="AN89" s="96" t="str">
        <f t="shared" si="23"/>
        <v/>
      </c>
      <c r="AO89" s="96" t="str">
        <f t="shared" si="24"/>
        <v/>
      </c>
      <c r="AP89" s="96" t="str">
        <f t="shared" si="25"/>
        <v/>
      </c>
      <c r="AQ89" s="96" t="str">
        <f t="shared" si="26"/>
        <v/>
      </c>
      <c r="AR89" s="96" t="str">
        <f t="shared" si="27"/>
        <v/>
      </c>
      <c r="AS89" s="96" t="str">
        <f t="shared" si="28"/>
        <v/>
      </c>
      <c r="AT89" s="96" t="str">
        <f t="shared" si="29"/>
        <v/>
      </c>
      <c r="AU89" s="97" t="str">
        <f t="shared" si="30"/>
        <v/>
      </c>
      <c r="AW89">
        <f>種目情報!A72</f>
        <v>0</v>
      </c>
      <c r="AX89">
        <f>種目情報!B72</f>
        <v>0</v>
      </c>
      <c r="AY89">
        <f>種目情報!C72</f>
        <v>0</v>
      </c>
    </row>
    <row r="90" spans="1:51">
      <c r="A90">
        <v>73</v>
      </c>
      <c r="B90" t="str">
        <f>IFERROR(IF(B89=手順3!$A$11,"",IF(B89&lt;=100,IF(手順2!A84=手順５!A90,手順５!A90,手順3!$A$12),B89+1)),"")</f>
        <v/>
      </c>
      <c r="C90" s="10" t="str">
        <f>IFERROR(VLOOKUP($B90,手順2!$A$12:$T$107,C$1,FALSE),"")&amp;IFERROR(VLOOKUP($B90,手順3!$A$12:$U$107,C$1,FALSE),"")</f>
        <v/>
      </c>
      <c r="D90" s="10" t="str">
        <f>IFERROR(VLOOKUP($B90,手順2!$A$12:$T$107,D$1,FALSE),"")&amp;IFERROR(VLOOKUP($B90,手順3!$A$12:$U$107,D$1,FALSE),"")</f>
        <v/>
      </c>
      <c r="E90" s="10" t="str">
        <f>IFERROR(VLOOKUP($B90,手順2!$A$12:$T$107,E$1,FALSE),"")&amp;IFERROR(VLOOKUP($B90,手順3!$A$12:$U$107,E$1,FALSE),"")</f>
        <v/>
      </c>
      <c r="F90" s="10" t="str">
        <f>IFERROR(VLOOKUP($B90,手順2!$A$12:$T$107,F$1,FALSE),"")&amp;IFERROR(VLOOKUP($B90,手順3!$A$12:$U$107,F$1,FALSE),"")</f>
        <v/>
      </c>
      <c r="G90" s="10" t="str">
        <f>IFERROR(VLOOKUP($B90,手順2!$A$12:$T$107,G$1,FALSE),"")&amp;IFERROR(VLOOKUP($B90,手順3!$A$12:$U$107,G$1,FALSE),"")</f>
        <v/>
      </c>
      <c r="H90" s="10" t="str">
        <f>IFERROR(VLOOKUP($B90,手順2!$A$12:$T$107,H$1,FALSE),"")&amp;IFERROR(VLOOKUP($B90,手順3!$A$12:$U$107,H$1,FALSE),"")</f>
        <v/>
      </c>
      <c r="I90" s="10" t="str">
        <f>IFERROR(VLOOKUP($B90,手順2!$A$12:$T$107,I$1,FALSE),"")&amp;IFERROR(VLOOKUP($B90,手順3!$A$12:$U$107,I$1,FALSE),"")</f>
        <v/>
      </c>
      <c r="J90" s="77" t="str">
        <f>IFERROR(VLOOKUP($B90,手順2!$A$12:$P$107,J$1,FALSE),"")&amp;IFERROR(VLOOKUP($B90,手順3!$A$12:$U$107,J$1,FALSE),"")</f>
        <v/>
      </c>
      <c r="K90" s="121" t="str">
        <f>IF(J90="","",IF(IFERROR(VLOOKUP($B90,手順2!$A$12:$P$107,K$1,FALSE),"")&amp;IFERROR(VLOOKUP($B90,手順3!$A$12:$U$107,K$1,FALSE),"")="",0,IFERROR(VLOOKUP($B90,手順2!$A$12:$P$107,K$1,FALSE),"")&amp;IFERROR(VLOOKUP($B90,手順3!$A$12:$U$107,K$1,FALSE),"")))</f>
        <v/>
      </c>
      <c r="L90" s="121" t="str">
        <f>IF(K90="","",IF(IFERROR(VLOOKUP($B90,手順2!$A$12:$P$107,L$1,FALSE),"")&amp;IFERROR(VLOOKUP($B90,手順3!$A$12:$U$107,L$1,FALSE),"")="",0,IFERROR(VLOOKUP($B90,手順2!$A$12:$P$107,L$1,FALSE),"")&amp;IFERROR(VLOOKUP($B90,手順3!$A$12:$U$107,L$1,FALSE),"")))</f>
        <v/>
      </c>
      <c r="M90" s="121" t="str">
        <f>IF(L90="","",IF(IFERROR(VLOOKUP($B90,手順2!$A$12:$P$107,M$1,FALSE),"")&amp;IFERROR(VLOOKUP($B90,手順3!$A$12:$U$107,M$1,FALSE),"")="",0,IFERROR(VLOOKUP($B90,手順2!$A$12:$P$107,M$1,FALSE),"")&amp;IFERROR(VLOOKUP($B90,手順3!$A$12:$U$107,M$1,FALSE),"")))</f>
        <v/>
      </c>
      <c r="N90" s="77" t="str">
        <f>IFERROR(VLOOKUP($B90,手順2!$A$12:$P$107,N$1,FALSE),"")&amp;IFERROR(VLOOKUP($B90,手順3!$A$12:$U$107,N$1,FALSE),"")</f>
        <v/>
      </c>
      <c r="O90" s="121" t="str">
        <f>IF(N90="","",IF(IFERROR(VLOOKUP($B90,手順2!$A$12:$P$107,O$1,FALSE),"")&amp;IFERROR(VLOOKUP($B90,手順3!$A$12:$U$107,O$1,FALSE),"")="",0,IFERROR(VLOOKUP($B90,手順2!$A$12:$P$107,O$1,FALSE),"")&amp;IFERROR(VLOOKUP($B90,手順3!$A$12:$U$107,O$1,FALSE),"")))</f>
        <v/>
      </c>
      <c r="P90" s="121" t="str">
        <f>IF(O90="","",IF(IFERROR(VLOOKUP($B90,手順2!$A$12:$P$107,P$1,FALSE),"")&amp;IFERROR(VLOOKUP($B90,手順3!$A$12:$U$107,P$1,FALSE),"")="",0,IFERROR(VLOOKUP($B90,手順2!$A$12:$P$107,P$1,FALSE),"")&amp;IFERROR(VLOOKUP($B90,手順3!$A$12:$U$107,P$1,FALSE),"")))</f>
        <v/>
      </c>
      <c r="Q90" s="121" t="str">
        <f>IF(P90="","",IF(IFERROR(VLOOKUP($B90,手順2!$A$12:$P$107,Q$1,FALSE),"")&amp;IFERROR(VLOOKUP($B90,手順3!$A$12:$U$107,Q$1,FALSE),"")="",0,IFERROR(VLOOKUP($B90,手順2!$A$12:$P$107,Q$1,FALSE),"")&amp;IFERROR(VLOOKUP($B90,手順3!$A$12:$U$107,Q$1,FALSE),"")))</f>
        <v/>
      </c>
      <c r="R90" s="77" t="str">
        <f>IFERROR(VLOOKUP($B90,手順2!$A$12:$Q$107,R$1,FALSE),"")&amp;IFERROR(VLOOKUP($B90,手順3!$A$12:$U$107,R$1,FALSE),"")</f>
        <v/>
      </c>
      <c r="S90" s="102"/>
      <c r="T90" s="102"/>
      <c r="U90" s="102"/>
      <c r="AA90" s="174" t="str">
        <f>IF($AK90="","",COUNTIF($AU$18:$AU90,AA$17))</f>
        <v/>
      </c>
      <c r="AB90" s="129" t="str">
        <f>IF($AK90="","",COUNTIF($AU$18:$AU90,AB$17))</f>
        <v/>
      </c>
      <c r="AC90" s="129" t="str">
        <f>IF($AK90="","",COUNTIF($AU$18:$AU90,AC$17))</f>
        <v/>
      </c>
      <c r="AD90" s="129" t="str">
        <f>IF($AK90="","",COUNTIF($AU$18:$AU90,AD$17))</f>
        <v/>
      </c>
      <c r="AE90" s="129" t="str">
        <f>IF($AK90="","",COUNTIF($AU$18:$AU90,AE$17))</f>
        <v/>
      </c>
      <c r="AF90" s="129" t="str">
        <f>IF($AK90="","",COUNTIF($AU$18:$AU90,AF$17))</f>
        <v/>
      </c>
      <c r="AG90" s="129" t="str">
        <f>IF($AK90="","",COUNTIF($AU$18:$AU90,AG$17))</f>
        <v/>
      </c>
      <c r="AH90" s="129" t="str">
        <f>IF($AK90="","",COUNTIF($AU$18:$AU90,AH$17))</f>
        <v/>
      </c>
      <c r="AI90" s="129" t="str">
        <f>IF($AK90="","",COUNTIF($AU$18:$AU90,AI$17))</f>
        <v/>
      </c>
      <c r="AJ90" s="175" t="str">
        <f>IF($AK90="","",COUNTIF($AU$18:$AU90,AJ$17))</f>
        <v/>
      </c>
      <c r="AK90" s="95" t="str">
        <f t="shared" si="20"/>
        <v/>
      </c>
      <c r="AL90" s="96" t="str">
        <f t="shared" si="21"/>
        <v/>
      </c>
      <c r="AM90" s="38" t="str">
        <f t="shared" si="22"/>
        <v/>
      </c>
      <c r="AN90" s="96" t="str">
        <f t="shared" si="23"/>
        <v/>
      </c>
      <c r="AO90" s="96" t="str">
        <f t="shared" si="24"/>
        <v/>
      </c>
      <c r="AP90" s="96" t="str">
        <f t="shared" si="25"/>
        <v/>
      </c>
      <c r="AQ90" s="96" t="str">
        <f t="shared" si="26"/>
        <v/>
      </c>
      <c r="AR90" s="96" t="str">
        <f t="shared" si="27"/>
        <v/>
      </c>
      <c r="AS90" s="96" t="str">
        <f t="shared" si="28"/>
        <v/>
      </c>
      <c r="AT90" s="96" t="str">
        <f t="shared" si="29"/>
        <v/>
      </c>
      <c r="AU90" s="97" t="str">
        <f t="shared" si="30"/>
        <v/>
      </c>
      <c r="AW90">
        <f>種目情報!A73</f>
        <v>0</v>
      </c>
      <c r="AX90">
        <f>種目情報!B73</f>
        <v>0</v>
      </c>
      <c r="AY90">
        <f>種目情報!C73</f>
        <v>0</v>
      </c>
    </row>
    <row r="91" spans="1:51">
      <c r="A91">
        <v>74</v>
      </c>
      <c r="B91" t="str">
        <f>IFERROR(IF(B90=手順3!$A$11,"",IF(B90&lt;=100,IF(手順2!A85=手順５!A91,手順５!A91,手順3!$A$12),B90+1)),"")</f>
        <v/>
      </c>
      <c r="C91" s="10" t="str">
        <f>IFERROR(VLOOKUP($B91,手順2!$A$12:$T$107,C$1,FALSE),"")&amp;IFERROR(VLOOKUP($B91,手順3!$A$12:$U$107,C$1,FALSE),"")</f>
        <v/>
      </c>
      <c r="D91" s="10" t="str">
        <f>IFERROR(VLOOKUP($B91,手順2!$A$12:$T$107,D$1,FALSE),"")&amp;IFERROR(VLOOKUP($B91,手順3!$A$12:$U$107,D$1,FALSE),"")</f>
        <v/>
      </c>
      <c r="E91" s="10" t="str">
        <f>IFERROR(VLOOKUP($B91,手順2!$A$12:$T$107,E$1,FALSE),"")&amp;IFERROR(VLOOKUP($B91,手順3!$A$12:$U$107,E$1,FALSE),"")</f>
        <v/>
      </c>
      <c r="F91" s="10" t="str">
        <f>IFERROR(VLOOKUP($B91,手順2!$A$12:$T$107,F$1,FALSE),"")&amp;IFERROR(VLOOKUP($B91,手順3!$A$12:$U$107,F$1,FALSE),"")</f>
        <v/>
      </c>
      <c r="G91" s="10" t="str">
        <f>IFERROR(VLOOKUP($B91,手順2!$A$12:$T$107,G$1,FALSE),"")&amp;IFERROR(VLOOKUP($B91,手順3!$A$12:$U$107,G$1,FALSE),"")</f>
        <v/>
      </c>
      <c r="H91" s="10" t="str">
        <f>IFERROR(VLOOKUP($B91,手順2!$A$12:$T$107,H$1,FALSE),"")&amp;IFERROR(VLOOKUP($B91,手順3!$A$12:$U$107,H$1,FALSE),"")</f>
        <v/>
      </c>
      <c r="I91" s="10" t="str">
        <f>IFERROR(VLOOKUP($B91,手順2!$A$12:$T$107,I$1,FALSE),"")&amp;IFERROR(VLOOKUP($B91,手順3!$A$12:$U$107,I$1,FALSE),"")</f>
        <v/>
      </c>
      <c r="J91" s="77" t="str">
        <f>IFERROR(VLOOKUP($B91,手順2!$A$12:$P$107,J$1,FALSE),"")&amp;IFERROR(VLOOKUP($B91,手順3!$A$12:$U$107,J$1,FALSE),"")</f>
        <v/>
      </c>
      <c r="K91" s="121" t="str">
        <f>IF(J91="","",IF(IFERROR(VLOOKUP($B91,手順2!$A$12:$P$107,K$1,FALSE),"")&amp;IFERROR(VLOOKUP($B91,手順3!$A$12:$U$107,K$1,FALSE),"")="",0,IFERROR(VLOOKUP($B91,手順2!$A$12:$P$107,K$1,FALSE),"")&amp;IFERROR(VLOOKUP($B91,手順3!$A$12:$U$107,K$1,FALSE),"")))</f>
        <v/>
      </c>
      <c r="L91" s="121" t="str">
        <f>IF(K91="","",IF(IFERROR(VLOOKUP($B91,手順2!$A$12:$P$107,L$1,FALSE),"")&amp;IFERROR(VLOOKUP($B91,手順3!$A$12:$U$107,L$1,FALSE),"")="",0,IFERROR(VLOOKUP($B91,手順2!$A$12:$P$107,L$1,FALSE),"")&amp;IFERROR(VLOOKUP($B91,手順3!$A$12:$U$107,L$1,FALSE),"")))</f>
        <v/>
      </c>
      <c r="M91" s="121" t="str">
        <f>IF(L91="","",IF(IFERROR(VLOOKUP($B91,手順2!$A$12:$P$107,M$1,FALSE),"")&amp;IFERROR(VLOOKUP($B91,手順3!$A$12:$U$107,M$1,FALSE),"")="",0,IFERROR(VLOOKUP($B91,手順2!$A$12:$P$107,M$1,FALSE),"")&amp;IFERROR(VLOOKUP($B91,手順3!$A$12:$U$107,M$1,FALSE),"")))</f>
        <v/>
      </c>
      <c r="N91" s="77" t="str">
        <f>IFERROR(VLOOKUP($B91,手順2!$A$12:$P$107,N$1,FALSE),"")&amp;IFERROR(VLOOKUP($B91,手順3!$A$12:$U$107,N$1,FALSE),"")</f>
        <v/>
      </c>
      <c r="O91" s="121" t="str">
        <f>IF(N91="","",IF(IFERROR(VLOOKUP($B91,手順2!$A$12:$P$107,O$1,FALSE),"")&amp;IFERROR(VLOOKUP($B91,手順3!$A$12:$U$107,O$1,FALSE),"")="",0,IFERROR(VLOOKUP($B91,手順2!$A$12:$P$107,O$1,FALSE),"")&amp;IFERROR(VLOOKUP($B91,手順3!$A$12:$U$107,O$1,FALSE),"")))</f>
        <v/>
      </c>
      <c r="P91" s="121" t="str">
        <f>IF(O91="","",IF(IFERROR(VLOOKUP($B91,手順2!$A$12:$P$107,P$1,FALSE),"")&amp;IFERROR(VLOOKUP($B91,手順3!$A$12:$U$107,P$1,FALSE),"")="",0,IFERROR(VLOOKUP($B91,手順2!$A$12:$P$107,P$1,FALSE),"")&amp;IFERROR(VLOOKUP($B91,手順3!$A$12:$U$107,P$1,FALSE),"")))</f>
        <v/>
      </c>
      <c r="Q91" s="121" t="str">
        <f>IF(P91="","",IF(IFERROR(VLOOKUP($B91,手順2!$A$12:$P$107,Q$1,FALSE),"")&amp;IFERROR(VLOOKUP($B91,手順3!$A$12:$U$107,Q$1,FALSE),"")="",0,IFERROR(VLOOKUP($B91,手順2!$A$12:$P$107,Q$1,FALSE),"")&amp;IFERROR(VLOOKUP($B91,手順3!$A$12:$U$107,Q$1,FALSE),"")))</f>
        <v/>
      </c>
      <c r="R91" s="77" t="str">
        <f>IFERROR(VLOOKUP($B91,手順2!$A$12:$Q$107,R$1,FALSE),"")&amp;IFERROR(VLOOKUP($B91,手順3!$A$12:$U$107,R$1,FALSE),"")</f>
        <v/>
      </c>
      <c r="S91" s="102"/>
      <c r="T91" s="102"/>
      <c r="U91" s="102"/>
      <c r="AA91" s="174" t="str">
        <f>IF($AK91="","",COUNTIF($AU$18:$AU91,AA$17))</f>
        <v/>
      </c>
      <c r="AB91" s="129" t="str">
        <f>IF($AK91="","",COUNTIF($AU$18:$AU91,AB$17))</f>
        <v/>
      </c>
      <c r="AC91" s="129" t="str">
        <f>IF($AK91="","",COUNTIF($AU$18:$AU91,AC$17))</f>
        <v/>
      </c>
      <c r="AD91" s="129" t="str">
        <f>IF($AK91="","",COUNTIF($AU$18:$AU91,AD$17))</f>
        <v/>
      </c>
      <c r="AE91" s="129" t="str">
        <f>IF($AK91="","",COUNTIF($AU$18:$AU91,AE$17))</f>
        <v/>
      </c>
      <c r="AF91" s="129" t="str">
        <f>IF($AK91="","",COUNTIF($AU$18:$AU91,AF$17))</f>
        <v/>
      </c>
      <c r="AG91" s="129" t="str">
        <f>IF($AK91="","",COUNTIF($AU$18:$AU91,AG$17))</f>
        <v/>
      </c>
      <c r="AH91" s="129" t="str">
        <f>IF($AK91="","",COUNTIF($AU$18:$AU91,AH$17))</f>
        <v/>
      </c>
      <c r="AI91" s="129" t="str">
        <f>IF($AK91="","",COUNTIF($AU$18:$AU91,AI$17))</f>
        <v/>
      </c>
      <c r="AJ91" s="175" t="str">
        <f>IF($AK91="","",COUNTIF($AU$18:$AU91,AJ$17))</f>
        <v/>
      </c>
      <c r="AK91" s="95" t="str">
        <f t="shared" si="20"/>
        <v/>
      </c>
      <c r="AL91" s="96" t="str">
        <f t="shared" si="21"/>
        <v/>
      </c>
      <c r="AM91" s="38" t="str">
        <f t="shared" si="22"/>
        <v/>
      </c>
      <c r="AN91" s="96" t="str">
        <f t="shared" si="23"/>
        <v/>
      </c>
      <c r="AO91" s="96" t="str">
        <f t="shared" si="24"/>
        <v/>
      </c>
      <c r="AP91" s="96" t="str">
        <f t="shared" si="25"/>
        <v/>
      </c>
      <c r="AQ91" s="96" t="str">
        <f t="shared" si="26"/>
        <v/>
      </c>
      <c r="AR91" s="96" t="str">
        <f t="shared" si="27"/>
        <v/>
      </c>
      <c r="AS91" s="96" t="str">
        <f t="shared" si="28"/>
        <v/>
      </c>
      <c r="AT91" s="96" t="str">
        <f t="shared" si="29"/>
        <v/>
      </c>
      <c r="AU91" s="97" t="str">
        <f t="shared" si="30"/>
        <v/>
      </c>
      <c r="AW91">
        <f>種目情報!A74</f>
        <v>0</v>
      </c>
      <c r="AX91">
        <f>種目情報!B74</f>
        <v>0</v>
      </c>
      <c r="AY91">
        <f>種目情報!C74</f>
        <v>0</v>
      </c>
    </row>
    <row r="92" spans="1:51">
      <c r="A92">
        <v>75</v>
      </c>
      <c r="B92" t="str">
        <f>IFERROR(IF(B91=手順3!$A$11,"",IF(B91&lt;=100,IF(手順2!A86=手順５!A92,手順５!A92,手順3!$A$12),B91+1)),"")</f>
        <v/>
      </c>
      <c r="C92" s="10" t="str">
        <f>IFERROR(VLOOKUP($B92,手順2!$A$12:$T$107,C$1,FALSE),"")&amp;IFERROR(VLOOKUP($B92,手順3!$A$12:$U$107,C$1,FALSE),"")</f>
        <v/>
      </c>
      <c r="D92" s="10" t="str">
        <f>IFERROR(VLOOKUP($B92,手順2!$A$12:$T$107,D$1,FALSE),"")&amp;IFERROR(VLOOKUP($B92,手順3!$A$12:$U$107,D$1,FALSE),"")</f>
        <v/>
      </c>
      <c r="E92" s="10" t="str">
        <f>IFERROR(VLOOKUP($B92,手順2!$A$12:$T$107,E$1,FALSE),"")&amp;IFERROR(VLOOKUP($B92,手順3!$A$12:$U$107,E$1,FALSE),"")</f>
        <v/>
      </c>
      <c r="F92" s="10" t="str">
        <f>IFERROR(VLOOKUP($B92,手順2!$A$12:$T$107,F$1,FALSE),"")&amp;IFERROR(VLOOKUP($B92,手順3!$A$12:$U$107,F$1,FALSE),"")</f>
        <v/>
      </c>
      <c r="G92" s="10" t="str">
        <f>IFERROR(VLOOKUP($B92,手順2!$A$12:$T$107,G$1,FALSE),"")&amp;IFERROR(VLOOKUP($B92,手順3!$A$12:$U$107,G$1,FALSE),"")</f>
        <v/>
      </c>
      <c r="H92" s="10" t="str">
        <f>IFERROR(VLOOKUP($B92,手順2!$A$12:$T$107,H$1,FALSE),"")&amp;IFERROR(VLOOKUP($B92,手順3!$A$12:$U$107,H$1,FALSE),"")</f>
        <v/>
      </c>
      <c r="I92" s="10" t="str">
        <f>IFERROR(VLOOKUP($B92,手順2!$A$12:$T$107,I$1,FALSE),"")&amp;IFERROR(VLOOKUP($B92,手順3!$A$12:$U$107,I$1,FALSE),"")</f>
        <v/>
      </c>
      <c r="J92" s="77" t="str">
        <f>IFERROR(VLOOKUP($B92,手順2!$A$12:$P$107,J$1,FALSE),"")&amp;IFERROR(VLOOKUP($B92,手順3!$A$12:$U$107,J$1,FALSE),"")</f>
        <v/>
      </c>
      <c r="K92" s="121" t="str">
        <f>IF(J92="","",IF(IFERROR(VLOOKUP($B92,手順2!$A$12:$P$107,K$1,FALSE),"")&amp;IFERROR(VLOOKUP($B92,手順3!$A$12:$U$107,K$1,FALSE),"")="",0,IFERROR(VLOOKUP($B92,手順2!$A$12:$P$107,K$1,FALSE),"")&amp;IFERROR(VLOOKUP($B92,手順3!$A$12:$U$107,K$1,FALSE),"")))</f>
        <v/>
      </c>
      <c r="L92" s="121" t="str">
        <f>IF(K92="","",IF(IFERROR(VLOOKUP($B92,手順2!$A$12:$P$107,L$1,FALSE),"")&amp;IFERROR(VLOOKUP($B92,手順3!$A$12:$U$107,L$1,FALSE),"")="",0,IFERROR(VLOOKUP($B92,手順2!$A$12:$P$107,L$1,FALSE),"")&amp;IFERROR(VLOOKUP($B92,手順3!$A$12:$U$107,L$1,FALSE),"")))</f>
        <v/>
      </c>
      <c r="M92" s="121" t="str">
        <f>IF(L92="","",IF(IFERROR(VLOOKUP($B92,手順2!$A$12:$P$107,M$1,FALSE),"")&amp;IFERROR(VLOOKUP($B92,手順3!$A$12:$U$107,M$1,FALSE),"")="",0,IFERROR(VLOOKUP($B92,手順2!$A$12:$P$107,M$1,FALSE),"")&amp;IFERROR(VLOOKUP($B92,手順3!$A$12:$U$107,M$1,FALSE),"")))</f>
        <v/>
      </c>
      <c r="N92" s="77" t="str">
        <f>IFERROR(VLOOKUP($B92,手順2!$A$12:$P$107,N$1,FALSE),"")&amp;IFERROR(VLOOKUP($B92,手順3!$A$12:$U$107,N$1,FALSE),"")</f>
        <v/>
      </c>
      <c r="O92" s="121" t="str">
        <f>IF(N92="","",IF(IFERROR(VLOOKUP($B92,手順2!$A$12:$P$107,O$1,FALSE),"")&amp;IFERROR(VLOOKUP($B92,手順3!$A$12:$U$107,O$1,FALSE),"")="",0,IFERROR(VLOOKUP($B92,手順2!$A$12:$P$107,O$1,FALSE),"")&amp;IFERROR(VLOOKUP($B92,手順3!$A$12:$U$107,O$1,FALSE),"")))</f>
        <v/>
      </c>
      <c r="P92" s="121" t="str">
        <f>IF(O92="","",IF(IFERROR(VLOOKUP($B92,手順2!$A$12:$P$107,P$1,FALSE),"")&amp;IFERROR(VLOOKUP($B92,手順3!$A$12:$U$107,P$1,FALSE),"")="",0,IFERROR(VLOOKUP($B92,手順2!$A$12:$P$107,P$1,FALSE),"")&amp;IFERROR(VLOOKUP($B92,手順3!$A$12:$U$107,P$1,FALSE),"")))</f>
        <v/>
      </c>
      <c r="Q92" s="121" t="str">
        <f>IF(P92="","",IF(IFERROR(VLOOKUP($B92,手順2!$A$12:$P$107,Q$1,FALSE),"")&amp;IFERROR(VLOOKUP($B92,手順3!$A$12:$U$107,Q$1,FALSE),"")="",0,IFERROR(VLOOKUP($B92,手順2!$A$12:$P$107,Q$1,FALSE),"")&amp;IFERROR(VLOOKUP($B92,手順3!$A$12:$U$107,Q$1,FALSE),"")))</f>
        <v/>
      </c>
      <c r="R92" s="77" t="str">
        <f>IFERROR(VLOOKUP($B92,手順2!$A$12:$Q$107,R$1,FALSE),"")&amp;IFERROR(VLOOKUP($B92,手順3!$A$12:$U$107,R$1,FALSE),"")</f>
        <v/>
      </c>
      <c r="S92" s="102"/>
      <c r="T92" s="102"/>
      <c r="U92" s="102"/>
      <c r="AA92" s="174" t="str">
        <f>IF($AK92="","",COUNTIF($AU$18:$AU92,AA$17))</f>
        <v/>
      </c>
      <c r="AB92" s="129" t="str">
        <f>IF($AK92="","",COUNTIF($AU$18:$AU92,AB$17))</f>
        <v/>
      </c>
      <c r="AC92" s="129" t="str">
        <f>IF($AK92="","",COUNTIF($AU$18:$AU92,AC$17))</f>
        <v/>
      </c>
      <c r="AD92" s="129" t="str">
        <f>IF($AK92="","",COUNTIF($AU$18:$AU92,AD$17))</f>
        <v/>
      </c>
      <c r="AE92" s="129" t="str">
        <f>IF($AK92="","",COUNTIF($AU$18:$AU92,AE$17))</f>
        <v/>
      </c>
      <c r="AF92" s="129" t="str">
        <f>IF($AK92="","",COUNTIF($AU$18:$AU92,AF$17))</f>
        <v/>
      </c>
      <c r="AG92" s="129" t="str">
        <f>IF($AK92="","",COUNTIF($AU$18:$AU92,AG$17))</f>
        <v/>
      </c>
      <c r="AH92" s="129" t="str">
        <f>IF($AK92="","",COUNTIF($AU$18:$AU92,AH$17))</f>
        <v/>
      </c>
      <c r="AI92" s="129" t="str">
        <f>IF($AK92="","",COUNTIF($AU$18:$AU92,AI$17))</f>
        <v/>
      </c>
      <c r="AJ92" s="175" t="str">
        <f>IF($AK92="","",COUNTIF($AU$18:$AU92,AJ$17))</f>
        <v/>
      </c>
      <c r="AK92" s="95" t="str">
        <f t="shared" si="20"/>
        <v/>
      </c>
      <c r="AL92" s="96" t="str">
        <f t="shared" si="21"/>
        <v/>
      </c>
      <c r="AM92" s="38" t="str">
        <f t="shared" si="22"/>
        <v/>
      </c>
      <c r="AN92" s="96" t="str">
        <f t="shared" si="23"/>
        <v/>
      </c>
      <c r="AO92" s="96" t="str">
        <f t="shared" si="24"/>
        <v/>
      </c>
      <c r="AP92" s="96" t="str">
        <f t="shared" si="25"/>
        <v/>
      </c>
      <c r="AQ92" s="96" t="str">
        <f t="shared" si="26"/>
        <v/>
      </c>
      <c r="AR92" s="96" t="str">
        <f t="shared" si="27"/>
        <v/>
      </c>
      <c r="AS92" s="96" t="str">
        <f t="shared" si="28"/>
        <v/>
      </c>
      <c r="AT92" s="96" t="str">
        <f t="shared" si="29"/>
        <v/>
      </c>
      <c r="AU92" s="97" t="str">
        <f t="shared" si="30"/>
        <v/>
      </c>
      <c r="AW92">
        <f>種目情報!A75</f>
        <v>0</v>
      </c>
      <c r="AX92">
        <f>種目情報!B75</f>
        <v>0</v>
      </c>
      <c r="AY92">
        <f>種目情報!C75</f>
        <v>0</v>
      </c>
    </row>
    <row r="93" spans="1:51">
      <c r="A93">
        <v>76</v>
      </c>
      <c r="B93" t="str">
        <f>IFERROR(IF(B92=手順3!$A$11,"",IF(B92&lt;=100,IF(手順2!A87=手順５!A93,手順５!A93,手順3!$A$12),B92+1)),"")</f>
        <v/>
      </c>
      <c r="C93" s="10" t="str">
        <f>IFERROR(VLOOKUP($B93,手順2!$A$12:$T$107,C$1,FALSE),"")&amp;IFERROR(VLOOKUP($B93,手順3!$A$12:$U$107,C$1,FALSE),"")</f>
        <v/>
      </c>
      <c r="D93" s="10" t="str">
        <f>IFERROR(VLOOKUP($B93,手順2!$A$12:$T$107,D$1,FALSE),"")&amp;IFERROR(VLOOKUP($B93,手順3!$A$12:$U$107,D$1,FALSE),"")</f>
        <v/>
      </c>
      <c r="E93" s="10" t="str">
        <f>IFERROR(VLOOKUP($B93,手順2!$A$12:$T$107,E$1,FALSE),"")&amp;IFERROR(VLOOKUP($B93,手順3!$A$12:$U$107,E$1,FALSE),"")</f>
        <v/>
      </c>
      <c r="F93" s="10" t="str">
        <f>IFERROR(VLOOKUP($B93,手順2!$A$12:$T$107,F$1,FALSE),"")&amp;IFERROR(VLOOKUP($B93,手順3!$A$12:$U$107,F$1,FALSE),"")</f>
        <v/>
      </c>
      <c r="G93" s="10" t="str">
        <f>IFERROR(VLOOKUP($B93,手順2!$A$12:$T$107,G$1,FALSE),"")&amp;IFERROR(VLOOKUP($B93,手順3!$A$12:$U$107,G$1,FALSE),"")</f>
        <v/>
      </c>
      <c r="H93" s="10" t="str">
        <f>IFERROR(VLOOKUP($B93,手順2!$A$12:$T$107,H$1,FALSE),"")&amp;IFERROR(VLOOKUP($B93,手順3!$A$12:$U$107,H$1,FALSE),"")</f>
        <v/>
      </c>
      <c r="I93" s="10" t="str">
        <f>IFERROR(VLOOKUP($B93,手順2!$A$12:$T$107,I$1,FALSE),"")&amp;IFERROR(VLOOKUP($B93,手順3!$A$12:$U$107,I$1,FALSE),"")</f>
        <v/>
      </c>
      <c r="J93" s="77" t="str">
        <f>IFERROR(VLOOKUP($B93,手順2!$A$12:$P$107,J$1,FALSE),"")&amp;IFERROR(VLOOKUP($B93,手順3!$A$12:$U$107,J$1,FALSE),"")</f>
        <v/>
      </c>
      <c r="K93" s="121" t="str">
        <f>IF(J93="","",IF(IFERROR(VLOOKUP($B93,手順2!$A$12:$P$107,K$1,FALSE),"")&amp;IFERROR(VLOOKUP($B93,手順3!$A$12:$U$107,K$1,FALSE),"")="",0,IFERROR(VLOOKUP($B93,手順2!$A$12:$P$107,K$1,FALSE),"")&amp;IFERROR(VLOOKUP($B93,手順3!$A$12:$U$107,K$1,FALSE),"")))</f>
        <v/>
      </c>
      <c r="L93" s="121" t="str">
        <f>IF(K93="","",IF(IFERROR(VLOOKUP($B93,手順2!$A$12:$P$107,L$1,FALSE),"")&amp;IFERROR(VLOOKUP($B93,手順3!$A$12:$U$107,L$1,FALSE),"")="",0,IFERROR(VLOOKUP($B93,手順2!$A$12:$P$107,L$1,FALSE),"")&amp;IFERROR(VLOOKUP($B93,手順3!$A$12:$U$107,L$1,FALSE),"")))</f>
        <v/>
      </c>
      <c r="M93" s="121" t="str">
        <f>IF(L93="","",IF(IFERROR(VLOOKUP($B93,手順2!$A$12:$P$107,M$1,FALSE),"")&amp;IFERROR(VLOOKUP($B93,手順3!$A$12:$U$107,M$1,FALSE),"")="",0,IFERROR(VLOOKUP($B93,手順2!$A$12:$P$107,M$1,FALSE),"")&amp;IFERROR(VLOOKUP($B93,手順3!$A$12:$U$107,M$1,FALSE),"")))</f>
        <v/>
      </c>
      <c r="N93" s="77" t="str">
        <f>IFERROR(VLOOKUP($B93,手順2!$A$12:$P$107,N$1,FALSE),"")&amp;IFERROR(VLOOKUP($B93,手順3!$A$12:$U$107,N$1,FALSE),"")</f>
        <v/>
      </c>
      <c r="O93" s="121" t="str">
        <f>IF(N93="","",IF(IFERROR(VLOOKUP($B93,手順2!$A$12:$P$107,O$1,FALSE),"")&amp;IFERROR(VLOOKUP($B93,手順3!$A$12:$U$107,O$1,FALSE),"")="",0,IFERROR(VLOOKUP($B93,手順2!$A$12:$P$107,O$1,FALSE),"")&amp;IFERROR(VLOOKUP($B93,手順3!$A$12:$U$107,O$1,FALSE),"")))</f>
        <v/>
      </c>
      <c r="P93" s="121" t="str">
        <f>IF(O93="","",IF(IFERROR(VLOOKUP($B93,手順2!$A$12:$P$107,P$1,FALSE),"")&amp;IFERROR(VLOOKUP($B93,手順3!$A$12:$U$107,P$1,FALSE),"")="",0,IFERROR(VLOOKUP($B93,手順2!$A$12:$P$107,P$1,FALSE),"")&amp;IFERROR(VLOOKUP($B93,手順3!$A$12:$U$107,P$1,FALSE),"")))</f>
        <v/>
      </c>
      <c r="Q93" s="121" t="str">
        <f>IF(P93="","",IF(IFERROR(VLOOKUP($B93,手順2!$A$12:$P$107,Q$1,FALSE),"")&amp;IFERROR(VLOOKUP($B93,手順3!$A$12:$U$107,Q$1,FALSE),"")="",0,IFERROR(VLOOKUP($B93,手順2!$A$12:$P$107,Q$1,FALSE),"")&amp;IFERROR(VLOOKUP($B93,手順3!$A$12:$U$107,Q$1,FALSE),"")))</f>
        <v/>
      </c>
      <c r="R93" s="77" t="str">
        <f>IFERROR(VLOOKUP($B93,手順2!$A$12:$Q$107,R$1,FALSE),"")&amp;IFERROR(VLOOKUP($B93,手順3!$A$12:$U$107,R$1,FALSE),"")</f>
        <v/>
      </c>
      <c r="S93" s="102"/>
      <c r="T93" s="102"/>
      <c r="U93" s="102"/>
      <c r="AA93" s="174" t="str">
        <f>IF($AK93="","",COUNTIF($AU$18:$AU93,AA$17))</f>
        <v/>
      </c>
      <c r="AB93" s="129" t="str">
        <f>IF($AK93="","",COUNTIF($AU$18:$AU93,AB$17))</f>
        <v/>
      </c>
      <c r="AC93" s="129" t="str">
        <f>IF($AK93="","",COUNTIF($AU$18:$AU93,AC$17))</f>
        <v/>
      </c>
      <c r="AD93" s="129" t="str">
        <f>IF($AK93="","",COUNTIF($AU$18:$AU93,AD$17))</f>
        <v/>
      </c>
      <c r="AE93" s="129" t="str">
        <f>IF($AK93="","",COUNTIF($AU$18:$AU93,AE$17))</f>
        <v/>
      </c>
      <c r="AF93" s="129" t="str">
        <f>IF($AK93="","",COUNTIF($AU$18:$AU93,AF$17))</f>
        <v/>
      </c>
      <c r="AG93" s="129" t="str">
        <f>IF($AK93="","",COUNTIF($AU$18:$AU93,AG$17))</f>
        <v/>
      </c>
      <c r="AH93" s="129" t="str">
        <f>IF($AK93="","",COUNTIF($AU$18:$AU93,AH$17))</f>
        <v/>
      </c>
      <c r="AI93" s="129" t="str">
        <f>IF($AK93="","",COUNTIF($AU$18:$AU93,AI$17))</f>
        <v/>
      </c>
      <c r="AJ93" s="175" t="str">
        <f>IF($AK93="","",COUNTIF($AU$18:$AU93,AJ$17))</f>
        <v/>
      </c>
      <c r="AK93" s="95" t="str">
        <f t="shared" si="20"/>
        <v/>
      </c>
      <c r="AL93" s="96" t="str">
        <f t="shared" si="21"/>
        <v/>
      </c>
      <c r="AM93" s="38" t="str">
        <f t="shared" si="22"/>
        <v/>
      </c>
      <c r="AN93" s="96" t="str">
        <f t="shared" si="23"/>
        <v/>
      </c>
      <c r="AO93" s="96" t="str">
        <f t="shared" si="24"/>
        <v/>
      </c>
      <c r="AP93" s="96" t="str">
        <f t="shared" si="25"/>
        <v/>
      </c>
      <c r="AQ93" s="96" t="str">
        <f t="shared" si="26"/>
        <v/>
      </c>
      <c r="AR93" s="96" t="str">
        <f t="shared" si="27"/>
        <v/>
      </c>
      <c r="AS93" s="96" t="str">
        <f t="shared" si="28"/>
        <v/>
      </c>
      <c r="AT93" s="96" t="str">
        <f t="shared" si="29"/>
        <v/>
      </c>
      <c r="AU93" s="97" t="str">
        <f t="shared" si="30"/>
        <v/>
      </c>
      <c r="AW93">
        <f>種目情報!A76</f>
        <v>0</v>
      </c>
      <c r="AX93">
        <f>種目情報!B76</f>
        <v>0</v>
      </c>
      <c r="AY93">
        <f>種目情報!C76</f>
        <v>0</v>
      </c>
    </row>
    <row r="94" spans="1:51">
      <c r="A94">
        <v>77</v>
      </c>
      <c r="B94" t="str">
        <f>IFERROR(IF(B93=手順3!$A$11,"",IF(B93&lt;=100,IF(手順2!A88=手順５!A94,手順５!A94,手順3!$A$12),B93+1)),"")</f>
        <v/>
      </c>
      <c r="C94" s="10" t="str">
        <f>IFERROR(VLOOKUP($B94,手順2!$A$12:$T$107,C$1,FALSE),"")&amp;IFERROR(VLOOKUP($B94,手順3!$A$12:$U$107,C$1,FALSE),"")</f>
        <v/>
      </c>
      <c r="D94" s="10" t="str">
        <f>IFERROR(VLOOKUP($B94,手順2!$A$12:$T$107,D$1,FALSE),"")&amp;IFERROR(VLOOKUP($B94,手順3!$A$12:$U$107,D$1,FALSE),"")</f>
        <v/>
      </c>
      <c r="E94" s="10" t="str">
        <f>IFERROR(VLOOKUP($B94,手順2!$A$12:$T$107,E$1,FALSE),"")&amp;IFERROR(VLOOKUP($B94,手順3!$A$12:$U$107,E$1,FALSE),"")</f>
        <v/>
      </c>
      <c r="F94" s="10" t="str">
        <f>IFERROR(VLOOKUP($B94,手順2!$A$12:$T$107,F$1,FALSE),"")&amp;IFERROR(VLOOKUP($B94,手順3!$A$12:$U$107,F$1,FALSE),"")</f>
        <v/>
      </c>
      <c r="G94" s="10" t="str">
        <f>IFERROR(VLOOKUP($B94,手順2!$A$12:$T$107,G$1,FALSE),"")&amp;IFERROR(VLOOKUP($B94,手順3!$A$12:$U$107,G$1,FALSE),"")</f>
        <v/>
      </c>
      <c r="H94" s="10" t="str">
        <f>IFERROR(VLOOKUP($B94,手順2!$A$12:$T$107,H$1,FALSE),"")&amp;IFERROR(VLOOKUP($B94,手順3!$A$12:$U$107,H$1,FALSE),"")</f>
        <v/>
      </c>
      <c r="I94" s="10" t="str">
        <f>IFERROR(VLOOKUP($B94,手順2!$A$12:$T$107,I$1,FALSE),"")&amp;IFERROR(VLOOKUP($B94,手順3!$A$12:$U$107,I$1,FALSE),"")</f>
        <v/>
      </c>
      <c r="J94" s="77" t="str">
        <f>IFERROR(VLOOKUP($B94,手順2!$A$12:$P$107,J$1,FALSE),"")&amp;IFERROR(VLOOKUP($B94,手順3!$A$12:$U$107,J$1,FALSE),"")</f>
        <v/>
      </c>
      <c r="K94" s="121" t="str">
        <f>IF(J94="","",IF(IFERROR(VLOOKUP($B94,手順2!$A$12:$P$107,K$1,FALSE),"")&amp;IFERROR(VLOOKUP($B94,手順3!$A$12:$U$107,K$1,FALSE),"")="",0,IFERROR(VLOOKUP($B94,手順2!$A$12:$P$107,K$1,FALSE),"")&amp;IFERROR(VLOOKUP($B94,手順3!$A$12:$U$107,K$1,FALSE),"")))</f>
        <v/>
      </c>
      <c r="L94" s="121" t="str">
        <f>IF(K94="","",IF(IFERROR(VLOOKUP($B94,手順2!$A$12:$P$107,L$1,FALSE),"")&amp;IFERROR(VLOOKUP($B94,手順3!$A$12:$U$107,L$1,FALSE),"")="",0,IFERROR(VLOOKUP($B94,手順2!$A$12:$P$107,L$1,FALSE),"")&amp;IFERROR(VLOOKUP($B94,手順3!$A$12:$U$107,L$1,FALSE),"")))</f>
        <v/>
      </c>
      <c r="M94" s="121" t="str">
        <f>IF(L94="","",IF(IFERROR(VLOOKUP($B94,手順2!$A$12:$P$107,M$1,FALSE),"")&amp;IFERROR(VLOOKUP($B94,手順3!$A$12:$U$107,M$1,FALSE),"")="",0,IFERROR(VLOOKUP($B94,手順2!$A$12:$P$107,M$1,FALSE),"")&amp;IFERROR(VLOOKUP($B94,手順3!$A$12:$U$107,M$1,FALSE),"")))</f>
        <v/>
      </c>
      <c r="N94" s="77" t="str">
        <f>IFERROR(VLOOKUP($B94,手順2!$A$12:$P$107,N$1,FALSE),"")&amp;IFERROR(VLOOKUP($B94,手順3!$A$12:$U$107,N$1,FALSE),"")</f>
        <v/>
      </c>
      <c r="O94" s="121" t="str">
        <f>IF(N94="","",IF(IFERROR(VLOOKUP($B94,手順2!$A$12:$P$107,O$1,FALSE),"")&amp;IFERROR(VLOOKUP($B94,手順3!$A$12:$U$107,O$1,FALSE),"")="",0,IFERROR(VLOOKUP($B94,手順2!$A$12:$P$107,O$1,FALSE),"")&amp;IFERROR(VLOOKUP($B94,手順3!$A$12:$U$107,O$1,FALSE),"")))</f>
        <v/>
      </c>
      <c r="P94" s="121" t="str">
        <f>IF(O94="","",IF(IFERROR(VLOOKUP($B94,手順2!$A$12:$P$107,P$1,FALSE),"")&amp;IFERROR(VLOOKUP($B94,手順3!$A$12:$U$107,P$1,FALSE),"")="",0,IFERROR(VLOOKUP($B94,手順2!$A$12:$P$107,P$1,FALSE),"")&amp;IFERROR(VLOOKUP($B94,手順3!$A$12:$U$107,P$1,FALSE),"")))</f>
        <v/>
      </c>
      <c r="Q94" s="121" t="str">
        <f>IF(P94="","",IF(IFERROR(VLOOKUP($B94,手順2!$A$12:$P$107,Q$1,FALSE),"")&amp;IFERROR(VLOOKUP($B94,手順3!$A$12:$U$107,Q$1,FALSE),"")="",0,IFERROR(VLOOKUP($B94,手順2!$A$12:$P$107,Q$1,FALSE),"")&amp;IFERROR(VLOOKUP($B94,手順3!$A$12:$U$107,Q$1,FALSE),"")))</f>
        <v/>
      </c>
      <c r="R94" s="77" t="str">
        <f>IFERROR(VLOOKUP($B94,手順2!$A$12:$Q$107,R$1,FALSE),"")&amp;IFERROR(VLOOKUP($B94,手順3!$A$12:$U$107,R$1,FALSE),"")</f>
        <v/>
      </c>
      <c r="S94" s="102"/>
      <c r="T94" s="102"/>
      <c r="U94" s="102"/>
      <c r="AA94" s="174" t="str">
        <f>IF($AK94="","",COUNTIF($AU$18:$AU94,AA$17))</f>
        <v/>
      </c>
      <c r="AB94" s="129" t="str">
        <f>IF($AK94="","",COUNTIF($AU$18:$AU94,AB$17))</f>
        <v/>
      </c>
      <c r="AC94" s="129" t="str">
        <f>IF($AK94="","",COUNTIF($AU$18:$AU94,AC$17))</f>
        <v/>
      </c>
      <c r="AD94" s="129" t="str">
        <f>IF($AK94="","",COUNTIF($AU$18:$AU94,AD$17))</f>
        <v/>
      </c>
      <c r="AE94" s="129" t="str">
        <f>IF($AK94="","",COUNTIF($AU$18:$AU94,AE$17))</f>
        <v/>
      </c>
      <c r="AF94" s="129" t="str">
        <f>IF($AK94="","",COUNTIF($AU$18:$AU94,AF$17))</f>
        <v/>
      </c>
      <c r="AG94" s="129" t="str">
        <f>IF($AK94="","",COUNTIF($AU$18:$AU94,AG$17))</f>
        <v/>
      </c>
      <c r="AH94" s="129" t="str">
        <f>IF($AK94="","",COUNTIF($AU$18:$AU94,AH$17))</f>
        <v/>
      </c>
      <c r="AI94" s="129" t="str">
        <f>IF($AK94="","",COUNTIF($AU$18:$AU94,AI$17))</f>
        <v/>
      </c>
      <c r="AJ94" s="175" t="str">
        <f>IF($AK94="","",COUNTIF($AU$18:$AU94,AJ$17))</f>
        <v/>
      </c>
      <c r="AK94" s="95" t="str">
        <f t="shared" si="20"/>
        <v/>
      </c>
      <c r="AL94" s="96" t="str">
        <f t="shared" si="21"/>
        <v/>
      </c>
      <c r="AM94" s="38" t="str">
        <f t="shared" si="22"/>
        <v/>
      </c>
      <c r="AN94" s="96" t="str">
        <f t="shared" si="23"/>
        <v/>
      </c>
      <c r="AO94" s="96" t="str">
        <f t="shared" si="24"/>
        <v/>
      </c>
      <c r="AP94" s="96" t="str">
        <f t="shared" si="25"/>
        <v/>
      </c>
      <c r="AQ94" s="96" t="str">
        <f t="shared" si="26"/>
        <v/>
      </c>
      <c r="AR94" s="96" t="str">
        <f t="shared" si="27"/>
        <v/>
      </c>
      <c r="AS94" s="96" t="str">
        <f t="shared" si="28"/>
        <v/>
      </c>
      <c r="AT94" s="96" t="str">
        <f t="shared" si="29"/>
        <v/>
      </c>
      <c r="AU94" s="97" t="str">
        <f t="shared" si="30"/>
        <v/>
      </c>
      <c r="AW94">
        <f>種目情報!A77</f>
        <v>0</v>
      </c>
      <c r="AX94">
        <f>種目情報!B77</f>
        <v>0</v>
      </c>
      <c r="AY94">
        <f>種目情報!C77</f>
        <v>0</v>
      </c>
    </row>
    <row r="95" spans="1:51">
      <c r="A95">
        <v>78</v>
      </c>
      <c r="B95" t="str">
        <f>IFERROR(IF(B94=手順3!$A$11,"",IF(B94&lt;=100,IF(手順2!A89=手順５!A95,手順５!A95,手順3!$A$12),B94+1)),"")</f>
        <v/>
      </c>
      <c r="C95" s="10" t="str">
        <f>IFERROR(VLOOKUP($B95,手順2!$A$12:$T$107,C$1,FALSE),"")&amp;IFERROR(VLOOKUP($B95,手順3!$A$12:$U$107,C$1,FALSE),"")</f>
        <v/>
      </c>
      <c r="D95" s="10" t="str">
        <f>IFERROR(VLOOKUP($B95,手順2!$A$12:$T$107,D$1,FALSE),"")&amp;IFERROR(VLOOKUP($B95,手順3!$A$12:$U$107,D$1,FALSE),"")</f>
        <v/>
      </c>
      <c r="E95" s="10" t="str">
        <f>IFERROR(VLOOKUP($B95,手順2!$A$12:$T$107,E$1,FALSE),"")&amp;IFERROR(VLOOKUP($B95,手順3!$A$12:$U$107,E$1,FALSE),"")</f>
        <v/>
      </c>
      <c r="F95" s="10" t="str">
        <f>IFERROR(VLOOKUP($B95,手順2!$A$12:$T$107,F$1,FALSE),"")&amp;IFERROR(VLOOKUP($B95,手順3!$A$12:$U$107,F$1,FALSE),"")</f>
        <v/>
      </c>
      <c r="G95" s="10" t="str">
        <f>IFERROR(VLOOKUP($B95,手順2!$A$12:$T$107,G$1,FALSE),"")&amp;IFERROR(VLOOKUP($B95,手順3!$A$12:$U$107,G$1,FALSE),"")</f>
        <v/>
      </c>
      <c r="H95" s="10" t="str">
        <f>IFERROR(VLOOKUP($B95,手順2!$A$12:$T$107,H$1,FALSE),"")&amp;IFERROR(VLOOKUP($B95,手順3!$A$12:$U$107,H$1,FALSE),"")</f>
        <v/>
      </c>
      <c r="I95" s="10" t="str">
        <f>IFERROR(VLOOKUP($B95,手順2!$A$12:$T$107,I$1,FALSE),"")&amp;IFERROR(VLOOKUP($B95,手順3!$A$12:$U$107,I$1,FALSE),"")</f>
        <v/>
      </c>
      <c r="J95" s="77" t="str">
        <f>IFERROR(VLOOKUP($B95,手順2!$A$12:$P$107,J$1,FALSE),"")&amp;IFERROR(VLOOKUP($B95,手順3!$A$12:$U$107,J$1,FALSE),"")</f>
        <v/>
      </c>
      <c r="K95" s="121" t="str">
        <f>IF(J95="","",IF(IFERROR(VLOOKUP($B95,手順2!$A$12:$P$107,K$1,FALSE),"")&amp;IFERROR(VLOOKUP($B95,手順3!$A$12:$U$107,K$1,FALSE),"")="",0,IFERROR(VLOOKUP($B95,手順2!$A$12:$P$107,K$1,FALSE),"")&amp;IFERROR(VLOOKUP($B95,手順3!$A$12:$U$107,K$1,FALSE),"")))</f>
        <v/>
      </c>
      <c r="L95" s="121" t="str">
        <f>IF(K95="","",IF(IFERROR(VLOOKUP($B95,手順2!$A$12:$P$107,L$1,FALSE),"")&amp;IFERROR(VLOOKUP($B95,手順3!$A$12:$U$107,L$1,FALSE),"")="",0,IFERROR(VLOOKUP($B95,手順2!$A$12:$P$107,L$1,FALSE),"")&amp;IFERROR(VLOOKUP($B95,手順3!$A$12:$U$107,L$1,FALSE),"")))</f>
        <v/>
      </c>
      <c r="M95" s="121" t="str">
        <f>IF(L95="","",IF(IFERROR(VLOOKUP($B95,手順2!$A$12:$P$107,M$1,FALSE),"")&amp;IFERROR(VLOOKUP($B95,手順3!$A$12:$U$107,M$1,FALSE),"")="",0,IFERROR(VLOOKUP($B95,手順2!$A$12:$P$107,M$1,FALSE),"")&amp;IFERROR(VLOOKUP($B95,手順3!$A$12:$U$107,M$1,FALSE),"")))</f>
        <v/>
      </c>
      <c r="N95" s="77" t="str">
        <f>IFERROR(VLOOKUP($B95,手順2!$A$12:$P$107,N$1,FALSE),"")&amp;IFERROR(VLOOKUP($B95,手順3!$A$12:$U$107,N$1,FALSE),"")</f>
        <v/>
      </c>
      <c r="O95" s="121" t="str">
        <f>IF(N95="","",IF(IFERROR(VLOOKUP($B95,手順2!$A$12:$P$107,O$1,FALSE),"")&amp;IFERROR(VLOOKUP($B95,手順3!$A$12:$U$107,O$1,FALSE),"")="",0,IFERROR(VLOOKUP($B95,手順2!$A$12:$P$107,O$1,FALSE),"")&amp;IFERROR(VLOOKUP($B95,手順3!$A$12:$U$107,O$1,FALSE),"")))</f>
        <v/>
      </c>
      <c r="P95" s="121" t="str">
        <f>IF(O95="","",IF(IFERROR(VLOOKUP($B95,手順2!$A$12:$P$107,P$1,FALSE),"")&amp;IFERROR(VLOOKUP($B95,手順3!$A$12:$U$107,P$1,FALSE),"")="",0,IFERROR(VLOOKUP($B95,手順2!$A$12:$P$107,P$1,FALSE),"")&amp;IFERROR(VLOOKUP($B95,手順3!$A$12:$U$107,P$1,FALSE),"")))</f>
        <v/>
      </c>
      <c r="Q95" s="121" t="str">
        <f>IF(P95="","",IF(IFERROR(VLOOKUP($B95,手順2!$A$12:$P$107,Q$1,FALSE),"")&amp;IFERROR(VLOOKUP($B95,手順3!$A$12:$U$107,Q$1,FALSE),"")="",0,IFERROR(VLOOKUP($B95,手順2!$A$12:$P$107,Q$1,FALSE),"")&amp;IFERROR(VLOOKUP($B95,手順3!$A$12:$U$107,Q$1,FALSE),"")))</f>
        <v/>
      </c>
      <c r="R95" s="77" t="str">
        <f>IFERROR(VLOOKUP($B95,手順2!$A$12:$Q$107,R$1,FALSE),"")&amp;IFERROR(VLOOKUP($B95,手順3!$A$12:$U$107,R$1,FALSE),"")</f>
        <v/>
      </c>
      <c r="S95" s="102"/>
      <c r="T95" s="102"/>
      <c r="U95" s="102"/>
      <c r="AA95" s="174" t="str">
        <f>IF($AK95="","",COUNTIF($AU$18:$AU95,AA$17))</f>
        <v/>
      </c>
      <c r="AB95" s="129" t="str">
        <f>IF($AK95="","",COUNTIF($AU$18:$AU95,AB$17))</f>
        <v/>
      </c>
      <c r="AC95" s="129" t="str">
        <f>IF($AK95="","",COUNTIF($AU$18:$AU95,AC$17))</f>
        <v/>
      </c>
      <c r="AD95" s="129" t="str">
        <f>IF($AK95="","",COUNTIF($AU$18:$AU95,AD$17))</f>
        <v/>
      </c>
      <c r="AE95" s="129" t="str">
        <f>IF($AK95="","",COUNTIF($AU$18:$AU95,AE$17))</f>
        <v/>
      </c>
      <c r="AF95" s="129" t="str">
        <f>IF($AK95="","",COUNTIF($AU$18:$AU95,AF$17))</f>
        <v/>
      </c>
      <c r="AG95" s="129" t="str">
        <f>IF($AK95="","",COUNTIF($AU$18:$AU95,AG$17))</f>
        <v/>
      </c>
      <c r="AH95" s="129" t="str">
        <f>IF($AK95="","",COUNTIF($AU$18:$AU95,AH$17))</f>
        <v/>
      </c>
      <c r="AI95" s="129" t="str">
        <f>IF($AK95="","",COUNTIF($AU$18:$AU95,AI$17))</f>
        <v/>
      </c>
      <c r="AJ95" s="175" t="str">
        <f>IF($AK95="","",COUNTIF($AU$18:$AU95,AJ$17))</f>
        <v/>
      </c>
      <c r="AK95" s="95" t="str">
        <f t="shared" si="20"/>
        <v/>
      </c>
      <c r="AL95" s="96" t="str">
        <f t="shared" si="21"/>
        <v/>
      </c>
      <c r="AM95" s="38" t="str">
        <f t="shared" si="22"/>
        <v/>
      </c>
      <c r="AN95" s="96" t="str">
        <f t="shared" si="23"/>
        <v/>
      </c>
      <c r="AO95" s="96" t="str">
        <f t="shared" si="24"/>
        <v/>
      </c>
      <c r="AP95" s="96" t="str">
        <f t="shared" si="25"/>
        <v/>
      </c>
      <c r="AQ95" s="96" t="str">
        <f t="shared" si="26"/>
        <v/>
      </c>
      <c r="AR95" s="96" t="str">
        <f t="shared" si="27"/>
        <v/>
      </c>
      <c r="AS95" s="96" t="str">
        <f t="shared" si="28"/>
        <v/>
      </c>
      <c r="AT95" s="96" t="str">
        <f t="shared" si="29"/>
        <v/>
      </c>
      <c r="AU95" s="97" t="str">
        <f t="shared" si="30"/>
        <v/>
      </c>
      <c r="AW95">
        <f>種目情報!A78</f>
        <v>0</v>
      </c>
      <c r="AX95">
        <f>種目情報!B78</f>
        <v>0</v>
      </c>
      <c r="AY95">
        <f>種目情報!C78</f>
        <v>0</v>
      </c>
    </row>
    <row r="96" spans="1:51">
      <c r="A96">
        <v>79</v>
      </c>
      <c r="B96" t="str">
        <f>IFERROR(IF(B95=手順3!$A$11,"",IF(B95&lt;=100,IF(手順2!A90=手順５!A96,手順５!A96,手順3!$A$12),B95+1)),"")</f>
        <v/>
      </c>
      <c r="C96" s="10" t="str">
        <f>IFERROR(VLOOKUP($B96,手順2!$A$12:$T$107,C$1,FALSE),"")&amp;IFERROR(VLOOKUP($B96,手順3!$A$12:$U$107,C$1,FALSE),"")</f>
        <v/>
      </c>
      <c r="D96" s="10" t="str">
        <f>IFERROR(VLOOKUP($B96,手順2!$A$12:$T$107,D$1,FALSE),"")&amp;IFERROR(VLOOKUP($B96,手順3!$A$12:$U$107,D$1,FALSE),"")</f>
        <v/>
      </c>
      <c r="E96" s="10" t="str">
        <f>IFERROR(VLOOKUP($B96,手順2!$A$12:$T$107,E$1,FALSE),"")&amp;IFERROR(VLOOKUP($B96,手順3!$A$12:$U$107,E$1,FALSE),"")</f>
        <v/>
      </c>
      <c r="F96" s="10" t="str">
        <f>IFERROR(VLOOKUP($B96,手順2!$A$12:$T$107,F$1,FALSE),"")&amp;IFERROR(VLOOKUP($B96,手順3!$A$12:$U$107,F$1,FALSE),"")</f>
        <v/>
      </c>
      <c r="G96" s="10" t="str">
        <f>IFERROR(VLOOKUP($B96,手順2!$A$12:$T$107,G$1,FALSE),"")&amp;IFERROR(VLOOKUP($B96,手順3!$A$12:$U$107,G$1,FALSE),"")</f>
        <v/>
      </c>
      <c r="H96" s="10" t="str">
        <f>IFERROR(VLOOKUP($B96,手順2!$A$12:$T$107,H$1,FALSE),"")&amp;IFERROR(VLOOKUP($B96,手順3!$A$12:$U$107,H$1,FALSE),"")</f>
        <v/>
      </c>
      <c r="I96" s="10" t="str">
        <f>IFERROR(VLOOKUP($B96,手順2!$A$12:$T$107,I$1,FALSE),"")&amp;IFERROR(VLOOKUP($B96,手順3!$A$12:$U$107,I$1,FALSE),"")</f>
        <v/>
      </c>
      <c r="J96" s="77" t="str">
        <f>IFERROR(VLOOKUP($B96,手順2!$A$12:$P$107,J$1,FALSE),"")&amp;IFERROR(VLOOKUP($B96,手順3!$A$12:$U$107,J$1,FALSE),"")</f>
        <v/>
      </c>
      <c r="K96" s="121" t="str">
        <f>IF(J96="","",IF(IFERROR(VLOOKUP($B96,手順2!$A$12:$P$107,K$1,FALSE),"")&amp;IFERROR(VLOOKUP($B96,手順3!$A$12:$U$107,K$1,FALSE),"")="",0,IFERROR(VLOOKUP($B96,手順2!$A$12:$P$107,K$1,FALSE),"")&amp;IFERROR(VLOOKUP($B96,手順3!$A$12:$U$107,K$1,FALSE),"")))</f>
        <v/>
      </c>
      <c r="L96" s="121" t="str">
        <f>IF(K96="","",IF(IFERROR(VLOOKUP($B96,手順2!$A$12:$P$107,L$1,FALSE),"")&amp;IFERROR(VLOOKUP($B96,手順3!$A$12:$U$107,L$1,FALSE),"")="",0,IFERROR(VLOOKUP($B96,手順2!$A$12:$P$107,L$1,FALSE),"")&amp;IFERROR(VLOOKUP($B96,手順3!$A$12:$U$107,L$1,FALSE),"")))</f>
        <v/>
      </c>
      <c r="M96" s="121" t="str">
        <f>IF(L96="","",IF(IFERROR(VLOOKUP($B96,手順2!$A$12:$P$107,M$1,FALSE),"")&amp;IFERROR(VLOOKUP($B96,手順3!$A$12:$U$107,M$1,FALSE),"")="",0,IFERROR(VLOOKUP($B96,手順2!$A$12:$P$107,M$1,FALSE),"")&amp;IFERROR(VLOOKUP($B96,手順3!$A$12:$U$107,M$1,FALSE),"")))</f>
        <v/>
      </c>
      <c r="N96" s="77" t="str">
        <f>IFERROR(VLOOKUP($B96,手順2!$A$12:$P$107,N$1,FALSE),"")&amp;IFERROR(VLOOKUP($B96,手順3!$A$12:$U$107,N$1,FALSE),"")</f>
        <v/>
      </c>
      <c r="O96" s="121" t="str">
        <f>IF(N96="","",IF(IFERROR(VLOOKUP($B96,手順2!$A$12:$P$107,O$1,FALSE),"")&amp;IFERROR(VLOOKUP($B96,手順3!$A$12:$U$107,O$1,FALSE),"")="",0,IFERROR(VLOOKUP($B96,手順2!$A$12:$P$107,O$1,FALSE),"")&amp;IFERROR(VLOOKUP($B96,手順3!$A$12:$U$107,O$1,FALSE),"")))</f>
        <v/>
      </c>
      <c r="P96" s="121" t="str">
        <f>IF(O96="","",IF(IFERROR(VLOOKUP($B96,手順2!$A$12:$P$107,P$1,FALSE),"")&amp;IFERROR(VLOOKUP($B96,手順3!$A$12:$U$107,P$1,FALSE),"")="",0,IFERROR(VLOOKUP($B96,手順2!$A$12:$P$107,P$1,FALSE),"")&amp;IFERROR(VLOOKUP($B96,手順3!$A$12:$U$107,P$1,FALSE),"")))</f>
        <v/>
      </c>
      <c r="Q96" s="121" t="str">
        <f>IF(P96="","",IF(IFERROR(VLOOKUP($B96,手順2!$A$12:$P$107,Q$1,FALSE),"")&amp;IFERROR(VLOOKUP($B96,手順3!$A$12:$U$107,Q$1,FALSE),"")="",0,IFERROR(VLOOKUP($B96,手順2!$A$12:$P$107,Q$1,FALSE),"")&amp;IFERROR(VLOOKUP($B96,手順3!$A$12:$U$107,Q$1,FALSE),"")))</f>
        <v/>
      </c>
      <c r="R96" s="77" t="str">
        <f>IFERROR(VLOOKUP($B96,手順2!$A$12:$Q$107,R$1,FALSE),"")&amp;IFERROR(VLOOKUP($B96,手順3!$A$12:$U$107,R$1,FALSE),"")</f>
        <v/>
      </c>
      <c r="S96" s="102"/>
      <c r="T96" s="102"/>
      <c r="U96" s="102"/>
      <c r="AA96" s="174" t="str">
        <f>IF($AK96="","",COUNTIF($AU$18:$AU96,AA$17))</f>
        <v/>
      </c>
      <c r="AB96" s="129" t="str">
        <f>IF($AK96="","",COUNTIF($AU$18:$AU96,AB$17))</f>
        <v/>
      </c>
      <c r="AC96" s="129" t="str">
        <f>IF($AK96="","",COUNTIF($AU$18:$AU96,AC$17))</f>
        <v/>
      </c>
      <c r="AD96" s="129" t="str">
        <f>IF($AK96="","",COUNTIF($AU$18:$AU96,AD$17))</f>
        <v/>
      </c>
      <c r="AE96" s="129" t="str">
        <f>IF($AK96="","",COUNTIF($AU$18:$AU96,AE$17))</f>
        <v/>
      </c>
      <c r="AF96" s="129" t="str">
        <f>IF($AK96="","",COUNTIF($AU$18:$AU96,AF$17))</f>
        <v/>
      </c>
      <c r="AG96" s="129" t="str">
        <f>IF($AK96="","",COUNTIF($AU$18:$AU96,AG$17))</f>
        <v/>
      </c>
      <c r="AH96" s="129" t="str">
        <f>IF($AK96="","",COUNTIF($AU$18:$AU96,AH$17))</f>
        <v/>
      </c>
      <c r="AI96" s="129" t="str">
        <f>IF($AK96="","",COUNTIF($AU$18:$AU96,AI$17))</f>
        <v/>
      </c>
      <c r="AJ96" s="175" t="str">
        <f>IF($AK96="","",COUNTIF($AU$18:$AU96,AJ$17))</f>
        <v/>
      </c>
      <c r="AK96" s="95" t="str">
        <f t="shared" si="20"/>
        <v/>
      </c>
      <c r="AL96" s="96" t="str">
        <f t="shared" si="21"/>
        <v/>
      </c>
      <c r="AM96" s="38" t="str">
        <f t="shared" si="22"/>
        <v/>
      </c>
      <c r="AN96" s="96" t="str">
        <f t="shared" si="23"/>
        <v/>
      </c>
      <c r="AO96" s="96" t="str">
        <f t="shared" si="24"/>
        <v/>
      </c>
      <c r="AP96" s="96" t="str">
        <f t="shared" si="25"/>
        <v/>
      </c>
      <c r="AQ96" s="96" t="str">
        <f t="shared" si="26"/>
        <v/>
      </c>
      <c r="AR96" s="96" t="str">
        <f t="shared" si="27"/>
        <v/>
      </c>
      <c r="AS96" s="96" t="str">
        <f t="shared" si="28"/>
        <v/>
      </c>
      <c r="AT96" s="96" t="str">
        <f t="shared" si="29"/>
        <v/>
      </c>
      <c r="AU96" s="97" t="str">
        <f t="shared" si="30"/>
        <v/>
      </c>
      <c r="AW96">
        <f>種目情報!A79</f>
        <v>0</v>
      </c>
      <c r="AX96">
        <f>種目情報!B79</f>
        <v>0</v>
      </c>
      <c r="AY96">
        <f>種目情報!C79</f>
        <v>0</v>
      </c>
    </row>
    <row r="97" spans="1:51">
      <c r="A97">
        <v>80</v>
      </c>
      <c r="B97" t="str">
        <f>IFERROR(IF(B96=手順3!$A$11,"",IF(B96&lt;=100,IF(手順2!A91=手順５!A97,手順５!A97,手順3!$A$12),B96+1)),"")</f>
        <v/>
      </c>
      <c r="C97" s="10" t="str">
        <f>IFERROR(VLOOKUP($B97,手順2!$A$12:$T$107,C$1,FALSE),"")&amp;IFERROR(VLOOKUP($B97,手順3!$A$12:$U$107,C$1,FALSE),"")</f>
        <v/>
      </c>
      <c r="D97" s="10" t="str">
        <f>IFERROR(VLOOKUP($B97,手順2!$A$12:$T$107,D$1,FALSE),"")&amp;IFERROR(VLOOKUP($B97,手順3!$A$12:$U$107,D$1,FALSE),"")</f>
        <v/>
      </c>
      <c r="E97" s="10" t="str">
        <f>IFERROR(VLOOKUP($B97,手順2!$A$12:$T$107,E$1,FALSE),"")&amp;IFERROR(VLOOKUP($B97,手順3!$A$12:$U$107,E$1,FALSE),"")</f>
        <v/>
      </c>
      <c r="F97" s="10" t="str">
        <f>IFERROR(VLOOKUP($B97,手順2!$A$12:$T$107,F$1,FALSE),"")&amp;IFERROR(VLOOKUP($B97,手順3!$A$12:$U$107,F$1,FALSE),"")</f>
        <v/>
      </c>
      <c r="G97" s="10" t="str">
        <f>IFERROR(VLOOKUP($B97,手順2!$A$12:$T$107,G$1,FALSE),"")&amp;IFERROR(VLOOKUP($B97,手順3!$A$12:$U$107,G$1,FALSE),"")</f>
        <v/>
      </c>
      <c r="H97" s="10" t="str">
        <f>IFERROR(VLOOKUP($B97,手順2!$A$12:$T$107,H$1,FALSE),"")&amp;IFERROR(VLOOKUP($B97,手順3!$A$12:$U$107,H$1,FALSE),"")</f>
        <v/>
      </c>
      <c r="I97" s="10" t="str">
        <f>IFERROR(VLOOKUP($B97,手順2!$A$12:$T$107,I$1,FALSE),"")&amp;IFERROR(VLOOKUP($B97,手順3!$A$12:$U$107,I$1,FALSE),"")</f>
        <v/>
      </c>
      <c r="J97" s="77" t="str">
        <f>IFERROR(VLOOKUP($B97,手順2!$A$12:$P$107,J$1,FALSE),"")&amp;IFERROR(VLOOKUP($B97,手順3!$A$12:$U$107,J$1,FALSE),"")</f>
        <v/>
      </c>
      <c r="K97" s="121" t="str">
        <f>IF(J97="","",IF(IFERROR(VLOOKUP($B97,手順2!$A$12:$P$107,K$1,FALSE),"")&amp;IFERROR(VLOOKUP($B97,手順3!$A$12:$U$107,K$1,FALSE),"")="",0,IFERROR(VLOOKUP($B97,手順2!$A$12:$P$107,K$1,FALSE),"")&amp;IFERROR(VLOOKUP($B97,手順3!$A$12:$U$107,K$1,FALSE),"")))</f>
        <v/>
      </c>
      <c r="L97" s="121" t="str">
        <f>IF(K97="","",IF(IFERROR(VLOOKUP($B97,手順2!$A$12:$P$107,L$1,FALSE),"")&amp;IFERROR(VLOOKUP($B97,手順3!$A$12:$U$107,L$1,FALSE),"")="",0,IFERROR(VLOOKUP($B97,手順2!$A$12:$P$107,L$1,FALSE),"")&amp;IFERROR(VLOOKUP($B97,手順3!$A$12:$U$107,L$1,FALSE),"")))</f>
        <v/>
      </c>
      <c r="M97" s="121" t="str">
        <f>IF(L97="","",IF(IFERROR(VLOOKUP($B97,手順2!$A$12:$P$107,M$1,FALSE),"")&amp;IFERROR(VLOOKUP($B97,手順3!$A$12:$U$107,M$1,FALSE),"")="",0,IFERROR(VLOOKUP($B97,手順2!$A$12:$P$107,M$1,FALSE),"")&amp;IFERROR(VLOOKUP($B97,手順3!$A$12:$U$107,M$1,FALSE),"")))</f>
        <v/>
      </c>
      <c r="N97" s="77" t="str">
        <f>IFERROR(VLOOKUP($B97,手順2!$A$12:$P$107,N$1,FALSE),"")&amp;IFERROR(VLOOKUP($B97,手順3!$A$12:$U$107,N$1,FALSE),"")</f>
        <v/>
      </c>
      <c r="O97" s="121" t="str">
        <f>IF(N97="","",IF(IFERROR(VLOOKUP($B97,手順2!$A$12:$P$107,O$1,FALSE),"")&amp;IFERROR(VLOOKUP($B97,手順3!$A$12:$U$107,O$1,FALSE),"")="",0,IFERROR(VLOOKUP($B97,手順2!$A$12:$P$107,O$1,FALSE),"")&amp;IFERROR(VLOOKUP($B97,手順3!$A$12:$U$107,O$1,FALSE),"")))</f>
        <v/>
      </c>
      <c r="P97" s="121" t="str">
        <f>IF(O97="","",IF(IFERROR(VLOOKUP($B97,手順2!$A$12:$P$107,P$1,FALSE),"")&amp;IFERROR(VLOOKUP($B97,手順3!$A$12:$U$107,P$1,FALSE),"")="",0,IFERROR(VLOOKUP($B97,手順2!$A$12:$P$107,P$1,FALSE),"")&amp;IFERROR(VLOOKUP($B97,手順3!$A$12:$U$107,P$1,FALSE),"")))</f>
        <v/>
      </c>
      <c r="Q97" s="121" t="str">
        <f>IF(P97="","",IF(IFERROR(VLOOKUP($B97,手順2!$A$12:$P$107,Q$1,FALSE),"")&amp;IFERROR(VLOOKUP($B97,手順3!$A$12:$U$107,Q$1,FALSE),"")="",0,IFERROR(VLOOKUP($B97,手順2!$A$12:$P$107,Q$1,FALSE),"")&amp;IFERROR(VLOOKUP($B97,手順3!$A$12:$U$107,Q$1,FALSE),"")))</f>
        <v/>
      </c>
      <c r="R97" s="77" t="str">
        <f>IFERROR(VLOOKUP($B97,手順2!$A$12:$Q$107,R$1,FALSE),"")&amp;IFERROR(VLOOKUP($B97,手順3!$A$12:$U$107,R$1,FALSE),"")</f>
        <v/>
      </c>
      <c r="S97" s="102"/>
      <c r="T97" s="102"/>
      <c r="U97" s="102"/>
      <c r="AA97" s="174" t="str">
        <f>IF($AK97="","",COUNTIF($AU$18:$AU97,AA$17))</f>
        <v/>
      </c>
      <c r="AB97" s="129" t="str">
        <f>IF($AK97="","",COUNTIF($AU$18:$AU97,AB$17))</f>
        <v/>
      </c>
      <c r="AC97" s="129" t="str">
        <f>IF($AK97="","",COUNTIF($AU$18:$AU97,AC$17))</f>
        <v/>
      </c>
      <c r="AD97" s="129" t="str">
        <f>IF($AK97="","",COUNTIF($AU$18:$AU97,AD$17))</f>
        <v/>
      </c>
      <c r="AE97" s="129" t="str">
        <f>IF($AK97="","",COUNTIF($AU$18:$AU97,AE$17))</f>
        <v/>
      </c>
      <c r="AF97" s="129" t="str">
        <f>IF($AK97="","",COUNTIF($AU$18:$AU97,AF$17))</f>
        <v/>
      </c>
      <c r="AG97" s="129" t="str">
        <f>IF($AK97="","",COUNTIF($AU$18:$AU97,AG$17))</f>
        <v/>
      </c>
      <c r="AH97" s="129" t="str">
        <f>IF($AK97="","",COUNTIF($AU$18:$AU97,AH$17))</f>
        <v/>
      </c>
      <c r="AI97" s="129" t="str">
        <f>IF($AK97="","",COUNTIF($AU$18:$AU97,AI$17))</f>
        <v/>
      </c>
      <c r="AJ97" s="175" t="str">
        <f>IF($AK97="","",COUNTIF($AU$18:$AU97,AJ$17))</f>
        <v/>
      </c>
      <c r="AK97" s="95" t="str">
        <f t="shared" si="20"/>
        <v/>
      </c>
      <c r="AL97" s="96" t="str">
        <f t="shared" si="21"/>
        <v/>
      </c>
      <c r="AM97" s="38" t="str">
        <f t="shared" si="22"/>
        <v/>
      </c>
      <c r="AN97" s="96" t="str">
        <f t="shared" si="23"/>
        <v/>
      </c>
      <c r="AO97" s="96" t="str">
        <f t="shared" si="24"/>
        <v/>
      </c>
      <c r="AP97" s="96" t="str">
        <f t="shared" si="25"/>
        <v/>
      </c>
      <c r="AQ97" s="96" t="str">
        <f t="shared" si="26"/>
        <v/>
      </c>
      <c r="AR97" s="96" t="str">
        <f t="shared" si="27"/>
        <v/>
      </c>
      <c r="AS97" s="96" t="str">
        <f t="shared" si="28"/>
        <v/>
      </c>
      <c r="AT97" s="96" t="str">
        <f t="shared" si="29"/>
        <v/>
      </c>
      <c r="AU97" s="97" t="str">
        <f t="shared" si="30"/>
        <v/>
      </c>
      <c r="AW97">
        <f>種目情報!A80</f>
        <v>0</v>
      </c>
      <c r="AX97">
        <f>種目情報!B80</f>
        <v>0</v>
      </c>
      <c r="AY97">
        <f>種目情報!C80</f>
        <v>0</v>
      </c>
    </row>
    <row r="98" spans="1:51">
      <c r="A98">
        <v>81</v>
      </c>
      <c r="B98" t="str">
        <f>IFERROR(IF(B97=手順3!$A$11,"",IF(B97&lt;=100,IF(手順2!A92=手順５!A98,手順５!A98,手順3!$A$12),B97+1)),"")</f>
        <v/>
      </c>
      <c r="C98" s="10" t="str">
        <f>IFERROR(VLOOKUP($B98,手順2!$A$12:$T$107,C$1,FALSE),"")&amp;IFERROR(VLOOKUP($B98,手順3!$A$12:$U$107,C$1,FALSE),"")</f>
        <v/>
      </c>
      <c r="D98" s="10" t="str">
        <f>IFERROR(VLOOKUP($B98,手順2!$A$12:$T$107,D$1,FALSE),"")&amp;IFERROR(VLOOKUP($B98,手順3!$A$12:$U$107,D$1,FALSE),"")</f>
        <v/>
      </c>
      <c r="E98" s="10" t="str">
        <f>IFERROR(VLOOKUP($B98,手順2!$A$12:$T$107,E$1,FALSE),"")&amp;IFERROR(VLOOKUP($B98,手順3!$A$12:$U$107,E$1,FALSE),"")</f>
        <v/>
      </c>
      <c r="F98" s="10" t="str">
        <f>IFERROR(VLOOKUP($B98,手順2!$A$12:$T$107,F$1,FALSE),"")&amp;IFERROR(VLOOKUP($B98,手順3!$A$12:$U$107,F$1,FALSE),"")</f>
        <v/>
      </c>
      <c r="G98" s="10" t="str">
        <f>IFERROR(VLOOKUP($B98,手順2!$A$12:$T$107,G$1,FALSE),"")&amp;IFERROR(VLOOKUP($B98,手順3!$A$12:$U$107,G$1,FALSE),"")</f>
        <v/>
      </c>
      <c r="H98" s="10" t="str">
        <f>IFERROR(VLOOKUP($B98,手順2!$A$12:$T$107,H$1,FALSE),"")&amp;IFERROR(VLOOKUP($B98,手順3!$A$12:$U$107,H$1,FALSE),"")</f>
        <v/>
      </c>
      <c r="I98" s="10" t="str">
        <f>IFERROR(VLOOKUP($B98,手順2!$A$12:$T$107,I$1,FALSE),"")&amp;IFERROR(VLOOKUP($B98,手順3!$A$12:$U$107,I$1,FALSE),"")</f>
        <v/>
      </c>
      <c r="J98" s="77" t="str">
        <f>IFERROR(VLOOKUP($B98,手順2!$A$12:$P$107,J$1,FALSE),"")&amp;IFERROR(VLOOKUP($B98,手順3!$A$12:$U$107,J$1,FALSE),"")</f>
        <v/>
      </c>
      <c r="K98" s="121" t="str">
        <f>IF(J98="","",IF(IFERROR(VLOOKUP($B98,手順2!$A$12:$P$107,K$1,FALSE),"")&amp;IFERROR(VLOOKUP($B98,手順3!$A$12:$U$107,K$1,FALSE),"")="",0,IFERROR(VLOOKUP($B98,手順2!$A$12:$P$107,K$1,FALSE),"")&amp;IFERROR(VLOOKUP($B98,手順3!$A$12:$U$107,K$1,FALSE),"")))</f>
        <v/>
      </c>
      <c r="L98" s="121" t="str">
        <f>IF(K98="","",IF(IFERROR(VLOOKUP($B98,手順2!$A$12:$P$107,L$1,FALSE),"")&amp;IFERROR(VLOOKUP($B98,手順3!$A$12:$U$107,L$1,FALSE),"")="",0,IFERROR(VLOOKUP($B98,手順2!$A$12:$P$107,L$1,FALSE),"")&amp;IFERROR(VLOOKUP($B98,手順3!$A$12:$U$107,L$1,FALSE),"")))</f>
        <v/>
      </c>
      <c r="M98" s="121" t="str">
        <f>IF(L98="","",IF(IFERROR(VLOOKUP($B98,手順2!$A$12:$P$107,M$1,FALSE),"")&amp;IFERROR(VLOOKUP($B98,手順3!$A$12:$U$107,M$1,FALSE),"")="",0,IFERROR(VLOOKUP($B98,手順2!$A$12:$P$107,M$1,FALSE),"")&amp;IFERROR(VLOOKUP($B98,手順3!$A$12:$U$107,M$1,FALSE),"")))</f>
        <v/>
      </c>
      <c r="N98" s="77" t="str">
        <f>IFERROR(VLOOKUP($B98,手順2!$A$12:$P$107,N$1,FALSE),"")&amp;IFERROR(VLOOKUP($B98,手順3!$A$12:$U$107,N$1,FALSE),"")</f>
        <v/>
      </c>
      <c r="O98" s="121" t="str">
        <f>IF(N98="","",IF(IFERROR(VLOOKUP($B98,手順2!$A$12:$P$107,O$1,FALSE),"")&amp;IFERROR(VLOOKUP($B98,手順3!$A$12:$U$107,O$1,FALSE),"")="",0,IFERROR(VLOOKUP($B98,手順2!$A$12:$P$107,O$1,FALSE),"")&amp;IFERROR(VLOOKUP($B98,手順3!$A$12:$U$107,O$1,FALSE),"")))</f>
        <v/>
      </c>
      <c r="P98" s="121" t="str">
        <f>IF(O98="","",IF(IFERROR(VLOOKUP($B98,手順2!$A$12:$P$107,P$1,FALSE),"")&amp;IFERROR(VLOOKUP($B98,手順3!$A$12:$U$107,P$1,FALSE),"")="",0,IFERROR(VLOOKUP($B98,手順2!$A$12:$P$107,P$1,FALSE),"")&amp;IFERROR(VLOOKUP($B98,手順3!$A$12:$U$107,P$1,FALSE),"")))</f>
        <v/>
      </c>
      <c r="Q98" s="121" t="str">
        <f>IF(P98="","",IF(IFERROR(VLOOKUP($B98,手順2!$A$12:$P$107,Q$1,FALSE),"")&amp;IFERROR(VLOOKUP($B98,手順3!$A$12:$U$107,Q$1,FALSE),"")="",0,IFERROR(VLOOKUP($B98,手順2!$A$12:$P$107,Q$1,FALSE),"")&amp;IFERROR(VLOOKUP($B98,手順3!$A$12:$U$107,Q$1,FALSE),"")))</f>
        <v/>
      </c>
      <c r="R98" s="77" t="str">
        <f>IFERROR(VLOOKUP($B98,手順2!$A$12:$Q$107,R$1,FALSE),"")&amp;IFERROR(VLOOKUP($B98,手順3!$A$12:$U$107,R$1,FALSE),"")</f>
        <v/>
      </c>
      <c r="S98" s="102"/>
      <c r="T98" s="102"/>
      <c r="U98" s="102"/>
      <c r="AA98" s="174" t="str">
        <f>IF($AK98="","",COUNTIF($AU$18:$AU98,AA$17))</f>
        <v/>
      </c>
      <c r="AB98" s="129" t="str">
        <f>IF($AK98="","",COUNTIF($AU$18:$AU98,AB$17))</f>
        <v/>
      </c>
      <c r="AC98" s="129" t="str">
        <f>IF($AK98="","",COUNTIF($AU$18:$AU98,AC$17))</f>
        <v/>
      </c>
      <c r="AD98" s="129" t="str">
        <f>IF($AK98="","",COUNTIF($AU$18:$AU98,AD$17))</f>
        <v/>
      </c>
      <c r="AE98" s="129" t="str">
        <f>IF($AK98="","",COUNTIF($AU$18:$AU98,AE$17))</f>
        <v/>
      </c>
      <c r="AF98" s="129" t="str">
        <f>IF($AK98="","",COUNTIF($AU$18:$AU98,AF$17))</f>
        <v/>
      </c>
      <c r="AG98" s="129" t="str">
        <f>IF($AK98="","",COUNTIF($AU$18:$AU98,AG$17))</f>
        <v/>
      </c>
      <c r="AH98" s="129" t="str">
        <f>IF($AK98="","",COUNTIF($AU$18:$AU98,AH$17))</f>
        <v/>
      </c>
      <c r="AI98" s="129" t="str">
        <f>IF($AK98="","",COUNTIF($AU$18:$AU98,AI$17))</f>
        <v/>
      </c>
      <c r="AJ98" s="175" t="str">
        <f>IF($AK98="","",COUNTIF($AU$18:$AU98,AJ$17))</f>
        <v/>
      </c>
      <c r="AK98" s="95" t="str">
        <f t="shared" si="20"/>
        <v/>
      </c>
      <c r="AL98" s="96" t="str">
        <f t="shared" si="21"/>
        <v/>
      </c>
      <c r="AM98" s="38" t="str">
        <f t="shared" si="22"/>
        <v/>
      </c>
      <c r="AN98" s="96" t="str">
        <f t="shared" si="23"/>
        <v/>
      </c>
      <c r="AO98" s="96" t="str">
        <f t="shared" si="24"/>
        <v/>
      </c>
      <c r="AP98" s="96" t="str">
        <f t="shared" si="25"/>
        <v/>
      </c>
      <c r="AQ98" s="96" t="str">
        <f t="shared" si="26"/>
        <v/>
      </c>
      <c r="AR98" s="96" t="str">
        <f t="shared" si="27"/>
        <v/>
      </c>
      <c r="AS98" s="96" t="str">
        <f t="shared" si="28"/>
        <v/>
      </c>
      <c r="AT98" s="96" t="str">
        <f t="shared" si="29"/>
        <v/>
      </c>
      <c r="AU98" s="97" t="str">
        <f t="shared" si="30"/>
        <v/>
      </c>
      <c r="AW98">
        <f>種目情報!A81</f>
        <v>0</v>
      </c>
      <c r="AX98">
        <f>種目情報!B81</f>
        <v>0</v>
      </c>
      <c r="AY98">
        <f>種目情報!C81</f>
        <v>0</v>
      </c>
    </row>
    <row r="99" spans="1:51">
      <c r="A99">
        <v>82</v>
      </c>
      <c r="B99" t="str">
        <f>IFERROR(IF(B98=手順3!$A$11,"",IF(B98&lt;=100,IF(手順2!A93=手順５!A99,手順５!A99,手順3!$A$12),B98+1)),"")</f>
        <v/>
      </c>
      <c r="C99" s="10" t="str">
        <f>IFERROR(VLOOKUP($B99,手順2!$A$12:$T$107,C$1,FALSE),"")&amp;IFERROR(VLOOKUP($B99,手順3!$A$12:$U$107,C$1,FALSE),"")</f>
        <v/>
      </c>
      <c r="D99" s="10" t="str">
        <f>IFERROR(VLOOKUP($B99,手順2!$A$12:$T$107,D$1,FALSE),"")&amp;IFERROR(VLOOKUP($B99,手順3!$A$12:$U$107,D$1,FALSE),"")</f>
        <v/>
      </c>
      <c r="E99" s="10" t="str">
        <f>IFERROR(VLOOKUP($B99,手順2!$A$12:$T$107,E$1,FALSE),"")&amp;IFERROR(VLOOKUP($B99,手順3!$A$12:$U$107,E$1,FALSE),"")</f>
        <v/>
      </c>
      <c r="F99" s="10" t="str">
        <f>IFERROR(VLOOKUP($B99,手順2!$A$12:$T$107,F$1,FALSE),"")&amp;IFERROR(VLOOKUP($B99,手順3!$A$12:$U$107,F$1,FALSE),"")</f>
        <v/>
      </c>
      <c r="G99" s="10" t="str">
        <f>IFERROR(VLOOKUP($B99,手順2!$A$12:$T$107,G$1,FALSE),"")&amp;IFERROR(VLOOKUP($B99,手順3!$A$12:$U$107,G$1,FALSE),"")</f>
        <v/>
      </c>
      <c r="H99" s="10" t="str">
        <f>IFERROR(VLOOKUP($B99,手順2!$A$12:$T$107,H$1,FALSE),"")&amp;IFERROR(VLOOKUP($B99,手順3!$A$12:$U$107,H$1,FALSE),"")</f>
        <v/>
      </c>
      <c r="I99" s="10" t="str">
        <f>IFERROR(VLOOKUP($B99,手順2!$A$12:$T$107,I$1,FALSE),"")&amp;IFERROR(VLOOKUP($B99,手順3!$A$12:$U$107,I$1,FALSE),"")</f>
        <v/>
      </c>
      <c r="J99" s="77" t="str">
        <f>IFERROR(VLOOKUP($B99,手順2!$A$12:$P$107,J$1,FALSE),"")&amp;IFERROR(VLOOKUP($B99,手順3!$A$12:$U$107,J$1,FALSE),"")</f>
        <v/>
      </c>
      <c r="K99" s="121" t="str">
        <f>IF(J99="","",IF(IFERROR(VLOOKUP($B99,手順2!$A$12:$P$107,K$1,FALSE),"")&amp;IFERROR(VLOOKUP($B99,手順3!$A$12:$U$107,K$1,FALSE),"")="",0,IFERROR(VLOOKUP($B99,手順2!$A$12:$P$107,K$1,FALSE),"")&amp;IFERROR(VLOOKUP($B99,手順3!$A$12:$U$107,K$1,FALSE),"")))</f>
        <v/>
      </c>
      <c r="L99" s="121" t="str">
        <f>IF(K99="","",IF(IFERROR(VLOOKUP($B99,手順2!$A$12:$P$107,L$1,FALSE),"")&amp;IFERROR(VLOOKUP($B99,手順3!$A$12:$U$107,L$1,FALSE),"")="",0,IFERROR(VLOOKUP($B99,手順2!$A$12:$P$107,L$1,FALSE),"")&amp;IFERROR(VLOOKUP($B99,手順3!$A$12:$U$107,L$1,FALSE),"")))</f>
        <v/>
      </c>
      <c r="M99" s="121" t="str">
        <f>IF(L99="","",IF(IFERROR(VLOOKUP($B99,手順2!$A$12:$P$107,M$1,FALSE),"")&amp;IFERROR(VLOOKUP($B99,手順3!$A$12:$U$107,M$1,FALSE),"")="",0,IFERROR(VLOOKUP($B99,手順2!$A$12:$P$107,M$1,FALSE),"")&amp;IFERROR(VLOOKUP($B99,手順3!$A$12:$U$107,M$1,FALSE),"")))</f>
        <v/>
      </c>
      <c r="N99" s="77" t="str">
        <f>IFERROR(VLOOKUP($B99,手順2!$A$12:$P$107,N$1,FALSE),"")&amp;IFERROR(VLOOKUP($B99,手順3!$A$12:$U$107,N$1,FALSE),"")</f>
        <v/>
      </c>
      <c r="O99" s="121" t="str">
        <f>IF(N99="","",IF(IFERROR(VLOOKUP($B99,手順2!$A$12:$P$107,O$1,FALSE),"")&amp;IFERROR(VLOOKUP($B99,手順3!$A$12:$U$107,O$1,FALSE),"")="",0,IFERROR(VLOOKUP($B99,手順2!$A$12:$P$107,O$1,FALSE),"")&amp;IFERROR(VLOOKUP($B99,手順3!$A$12:$U$107,O$1,FALSE),"")))</f>
        <v/>
      </c>
      <c r="P99" s="121" t="str">
        <f>IF(O99="","",IF(IFERROR(VLOOKUP($B99,手順2!$A$12:$P$107,P$1,FALSE),"")&amp;IFERROR(VLOOKUP($B99,手順3!$A$12:$U$107,P$1,FALSE),"")="",0,IFERROR(VLOOKUP($B99,手順2!$A$12:$P$107,P$1,FALSE),"")&amp;IFERROR(VLOOKUP($B99,手順3!$A$12:$U$107,P$1,FALSE),"")))</f>
        <v/>
      </c>
      <c r="Q99" s="121" t="str">
        <f>IF(P99="","",IF(IFERROR(VLOOKUP($B99,手順2!$A$12:$P$107,Q$1,FALSE),"")&amp;IFERROR(VLOOKUP($B99,手順3!$A$12:$U$107,Q$1,FALSE),"")="",0,IFERROR(VLOOKUP($B99,手順2!$A$12:$P$107,Q$1,FALSE),"")&amp;IFERROR(VLOOKUP($B99,手順3!$A$12:$U$107,Q$1,FALSE),"")))</f>
        <v/>
      </c>
      <c r="R99" s="77" t="str">
        <f>IFERROR(VLOOKUP($B99,手順2!$A$12:$Q$107,R$1,FALSE),"")&amp;IFERROR(VLOOKUP($B99,手順3!$A$12:$U$107,R$1,FALSE),"")</f>
        <v/>
      </c>
      <c r="S99" s="102"/>
      <c r="T99" s="102"/>
      <c r="U99" s="102"/>
      <c r="AA99" s="174" t="str">
        <f>IF($AK99="","",COUNTIF($AU$18:$AU99,AA$17))</f>
        <v/>
      </c>
      <c r="AB99" s="129" t="str">
        <f>IF($AK99="","",COUNTIF($AU$18:$AU99,AB$17))</f>
        <v/>
      </c>
      <c r="AC99" s="129" t="str">
        <f>IF($AK99="","",COUNTIF($AU$18:$AU99,AC$17))</f>
        <v/>
      </c>
      <c r="AD99" s="129" t="str">
        <f>IF($AK99="","",COUNTIF($AU$18:$AU99,AD$17))</f>
        <v/>
      </c>
      <c r="AE99" s="129" t="str">
        <f>IF($AK99="","",COUNTIF($AU$18:$AU99,AE$17))</f>
        <v/>
      </c>
      <c r="AF99" s="129" t="str">
        <f>IF($AK99="","",COUNTIF($AU$18:$AU99,AF$17))</f>
        <v/>
      </c>
      <c r="AG99" s="129" t="str">
        <f>IF($AK99="","",COUNTIF($AU$18:$AU99,AG$17))</f>
        <v/>
      </c>
      <c r="AH99" s="129" t="str">
        <f>IF($AK99="","",COUNTIF($AU$18:$AU99,AH$17))</f>
        <v/>
      </c>
      <c r="AI99" s="129" t="str">
        <f>IF($AK99="","",COUNTIF($AU$18:$AU99,AI$17))</f>
        <v/>
      </c>
      <c r="AJ99" s="175" t="str">
        <f>IF($AK99="","",COUNTIF($AU$18:$AU99,AJ$17))</f>
        <v/>
      </c>
      <c r="AK99" s="95" t="str">
        <f t="shared" si="20"/>
        <v/>
      </c>
      <c r="AL99" s="96" t="str">
        <f t="shared" si="21"/>
        <v/>
      </c>
      <c r="AM99" s="38" t="str">
        <f t="shared" si="22"/>
        <v/>
      </c>
      <c r="AN99" s="96" t="str">
        <f t="shared" si="23"/>
        <v/>
      </c>
      <c r="AO99" s="96" t="str">
        <f t="shared" si="24"/>
        <v/>
      </c>
      <c r="AP99" s="96" t="str">
        <f t="shared" si="25"/>
        <v/>
      </c>
      <c r="AQ99" s="96" t="str">
        <f t="shared" si="26"/>
        <v/>
      </c>
      <c r="AR99" s="96" t="str">
        <f t="shared" si="27"/>
        <v/>
      </c>
      <c r="AS99" s="96" t="str">
        <f t="shared" si="28"/>
        <v/>
      </c>
      <c r="AT99" s="96" t="str">
        <f t="shared" si="29"/>
        <v/>
      </c>
      <c r="AU99" s="97" t="str">
        <f t="shared" si="30"/>
        <v/>
      </c>
      <c r="AW99">
        <f>種目情報!A82</f>
        <v>0</v>
      </c>
      <c r="AX99">
        <f>種目情報!B82</f>
        <v>0</v>
      </c>
      <c r="AY99">
        <f>種目情報!C82</f>
        <v>0</v>
      </c>
    </row>
    <row r="100" spans="1:51">
      <c r="A100">
        <v>83</v>
      </c>
      <c r="B100" t="str">
        <f>IFERROR(IF(B99=手順3!$A$11,"",IF(B99&lt;=100,IF(手順2!A94=手順５!A100,手順５!A100,手順3!$A$12),B99+1)),"")</f>
        <v/>
      </c>
      <c r="C100" s="10" t="str">
        <f>IFERROR(VLOOKUP($B100,手順2!$A$12:$T$107,C$1,FALSE),"")&amp;IFERROR(VLOOKUP($B100,手順3!$A$12:$U$107,C$1,FALSE),"")</f>
        <v/>
      </c>
      <c r="D100" s="10" t="str">
        <f>IFERROR(VLOOKUP($B100,手順2!$A$12:$T$107,D$1,FALSE),"")&amp;IFERROR(VLOOKUP($B100,手順3!$A$12:$U$107,D$1,FALSE),"")</f>
        <v/>
      </c>
      <c r="E100" s="10" t="str">
        <f>IFERROR(VLOOKUP($B100,手順2!$A$12:$T$107,E$1,FALSE),"")&amp;IFERROR(VLOOKUP($B100,手順3!$A$12:$U$107,E$1,FALSE),"")</f>
        <v/>
      </c>
      <c r="F100" s="10" t="str">
        <f>IFERROR(VLOOKUP($B100,手順2!$A$12:$T$107,F$1,FALSE),"")&amp;IFERROR(VLOOKUP($B100,手順3!$A$12:$U$107,F$1,FALSE),"")</f>
        <v/>
      </c>
      <c r="G100" s="10" t="str">
        <f>IFERROR(VLOOKUP($B100,手順2!$A$12:$T$107,G$1,FALSE),"")&amp;IFERROR(VLOOKUP($B100,手順3!$A$12:$U$107,G$1,FALSE),"")</f>
        <v/>
      </c>
      <c r="H100" s="10" t="str">
        <f>IFERROR(VLOOKUP($B100,手順2!$A$12:$T$107,H$1,FALSE),"")&amp;IFERROR(VLOOKUP($B100,手順3!$A$12:$U$107,H$1,FALSE),"")</f>
        <v/>
      </c>
      <c r="I100" s="10" t="str">
        <f>IFERROR(VLOOKUP($B100,手順2!$A$12:$T$107,I$1,FALSE),"")&amp;IFERROR(VLOOKUP($B100,手順3!$A$12:$U$107,I$1,FALSE),"")</f>
        <v/>
      </c>
      <c r="J100" s="77" t="str">
        <f>IFERROR(VLOOKUP($B100,手順2!$A$12:$P$107,J$1,FALSE),"")&amp;IFERROR(VLOOKUP($B100,手順3!$A$12:$U$107,J$1,FALSE),"")</f>
        <v/>
      </c>
      <c r="K100" s="121" t="str">
        <f>IF(J100="","",IF(IFERROR(VLOOKUP($B100,手順2!$A$12:$P$107,K$1,FALSE),"")&amp;IFERROR(VLOOKUP($B100,手順3!$A$12:$U$107,K$1,FALSE),"")="",0,IFERROR(VLOOKUP($B100,手順2!$A$12:$P$107,K$1,FALSE),"")&amp;IFERROR(VLOOKUP($B100,手順3!$A$12:$U$107,K$1,FALSE),"")))</f>
        <v/>
      </c>
      <c r="L100" s="121" t="str">
        <f>IF(K100="","",IF(IFERROR(VLOOKUP($B100,手順2!$A$12:$P$107,L$1,FALSE),"")&amp;IFERROR(VLOOKUP($B100,手順3!$A$12:$U$107,L$1,FALSE),"")="",0,IFERROR(VLOOKUP($B100,手順2!$A$12:$P$107,L$1,FALSE),"")&amp;IFERROR(VLOOKUP($B100,手順3!$A$12:$U$107,L$1,FALSE),"")))</f>
        <v/>
      </c>
      <c r="M100" s="121" t="str">
        <f>IF(L100="","",IF(IFERROR(VLOOKUP($B100,手順2!$A$12:$P$107,M$1,FALSE),"")&amp;IFERROR(VLOOKUP($B100,手順3!$A$12:$U$107,M$1,FALSE),"")="",0,IFERROR(VLOOKUP($B100,手順2!$A$12:$P$107,M$1,FALSE),"")&amp;IFERROR(VLOOKUP($B100,手順3!$A$12:$U$107,M$1,FALSE),"")))</f>
        <v/>
      </c>
      <c r="N100" s="77" t="str">
        <f>IFERROR(VLOOKUP($B100,手順2!$A$12:$P$107,N$1,FALSE),"")&amp;IFERROR(VLOOKUP($B100,手順3!$A$12:$U$107,N$1,FALSE),"")</f>
        <v/>
      </c>
      <c r="O100" s="121" t="str">
        <f>IF(N100="","",IF(IFERROR(VLOOKUP($B100,手順2!$A$12:$P$107,O$1,FALSE),"")&amp;IFERROR(VLOOKUP($B100,手順3!$A$12:$U$107,O$1,FALSE),"")="",0,IFERROR(VLOOKUP($B100,手順2!$A$12:$P$107,O$1,FALSE),"")&amp;IFERROR(VLOOKUP($B100,手順3!$A$12:$U$107,O$1,FALSE),"")))</f>
        <v/>
      </c>
      <c r="P100" s="121" t="str">
        <f>IF(O100="","",IF(IFERROR(VLOOKUP($B100,手順2!$A$12:$P$107,P$1,FALSE),"")&amp;IFERROR(VLOOKUP($B100,手順3!$A$12:$U$107,P$1,FALSE),"")="",0,IFERROR(VLOOKUP($B100,手順2!$A$12:$P$107,P$1,FALSE),"")&amp;IFERROR(VLOOKUP($B100,手順3!$A$12:$U$107,P$1,FALSE),"")))</f>
        <v/>
      </c>
      <c r="Q100" s="121" t="str">
        <f>IF(P100="","",IF(IFERROR(VLOOKUP($B100,手順2!$A$12:$P$107,Q$1,FALSE),"")&amp;IFERROR(VLOOKUP($B100,手順3!$A$12:$U$107,Q$1,FALSE),"")="",0,IFERROR(VLOOKUP($B100,手順2!$A$12:$P$107,Q$1,FALSE),"")&amp;IFERROR(VLOOKUP($B100,手順3!$A$12:$U$107,Q$1,FALSE),"")))</f>
        <v/>
      </c>
      <c r="R100" s="77" t="str">
        <f>IFERROR(VLOOKUP($B100,手順2!$A$12:$Q$107,R$1,FALSE),"")&amp;IFERROR(VLOOKUP($B100,手順3!$A$12:$U$107,R$1,FALSE),"")</f>
        <v/>
      </c>
      <c r="S100" s="102"/>
      <c r="T100" s="102"/>
      <c r="U100" s="102"/>
      <c r="AA100" s="174" t="str">
        <f>IF($AK100="","",COUNTIF($AU$18:$AU100,AA$17))</f>
        <v/>
      </c>
      <c r="AB100" s="129" t="str">
        <f>IF($AK100="","",COUNTIF($AU$18:$AU100,AB$17))</f>
        <v/>
      </c>
      <c r="AC100" s="129" t="str">
        <f>IF($AK100="","",COUNTIF($AU$18:$AU100,AC$17))</f>
        <v/>
      </c>
      <c r="AD100" s="129" t="str">
        <f>IF($AK100="","",COUNTIF($AU$18:$AU100,AD$17))</f>
        <v/>
      </c>
      <c r="AE100" s="129" t="str">
        <f>IF($AK100="","",COUNTIF($AU$18:$AU100,AE$17))</f>
        <v/>
      </c>
      <c r="AF100" s="129" t="str">
        <f>IF($AK100="","",COUNTIF($AU$18:$AU100,AF$17))</f>
        <v/>
      </c>
      <c r="AG100" s="129" t="str">
        <f>IF($AK100="","",COUNTIF($AU$18:$AU100,AG$17))</f>
        <v/>
      </c>
      <c r="AH100" s="129" t="str">
        <f>IF($AK100="","",COUNTIF($AU$18:$AU100,AH$17))</f>
        <v/>
      </c>
      <c r="AI100" s="129" t="str">
        <f>IF($AK100="","",COUNTIF($AU$18:$AU100,AI$17))</f>
        <v/>
      </c>
      <c r="AJ100" s="175" t="str">
        <f>IF($AK100="","",COUNTIF($AU$18:$AU100,AJ$17))</f>
        <v/>
      </c>
      <c r="AK100" s="95" t="str">
        <f t="shared" si="20"/>
        <v/>
      </c>
      <c r="AL100" s="96" t="str">
        <f t="shared" si="21"/>
        <v/>
      </c>
      <c r="AM100" s="38" t="str">
        <f t="shared" si="22"/>
        <v/>
      </c>
      <c r="AN100" s="96" t="str">
        <f t="shared" si="23"/>
        <v/>
      </c>
      <c r="AO100" s="96" t="str">
        <f t="shared" si="24"/>
        <v/>
      </c>
      <c r="AP100" s="96" t="str">
        <f t="shared" si="25"/>
        <v/>
      </c>
      <c r="AQ100" s="96" t="str">
        <f t="shared" si="26"/>
        <v/>
      </c>
      <c r="AR100" s="96" t="str">
        <f t="shared" si="27"/>
        <v/>
      </c>
      <c r="AS100" s="96" t="str">
        <f t="shared" si="28"/>
        <v/>
      </c>
      <c r="AT100" s="96" t="str">
        <f t="shared" si="29"/>
        <v/>
      </c>
      <c r="AU100" s="97" t="str">
        <f t="shared" si="30"/>
        <v/>
      </c>
      <c r="AW100">
        <f>種目情報!A83</f>
        <v>0</v>
      </c>
      <c r="AX100">
        <f>種目情報!B83</f>
        <v>0</v>
      </c>
      <c r="AY100">
        <f>種目情報!C83</f>
        <v>0</v>
      </c>
    </row>
    <row r="101" spans="1:51">
      <c r="A101">
        <v>84</v>
      </c>
      <c r="B101" t="str">
        <f>IFERROR(IF(B100=手順3!$A$11,"",IF(B100&lt;=100,IF(手順2!A95=手順５!A101,手順５!A101,手順3!$A$12),B100+1)),"")</f>
        <v/>
      </c>
      <c r="C101" s="10" t="str">
        <f>IFERROR(VLOOKUP($B101,手順2!$A$12:$T$107,C$1,FALSE),"")&amp;IFERROR(VLOOKUP($B101,手順3!$A$12:$U$107,C$1,FALSE),"")</f>
        <v/>
      </c>
      <c r="D101" s="10" t="str">
        <f>IFERROR(VLOOKUP($B101,手順2!$A$12:$T$107,D$1,FALSE),"")&amp;IFERROR(VLOOKUP($B101,手順3!$A$12:$U$107,D$1,FALSE),"")</f>
        <v/>
      </c>
      <c r="E101" s="10" t="str">
        <f>IFERROR(VLOOKUP($B101,手順2!$A$12:$T$107,E$1,FALSE),"")&amp;IFERROR(VLOOKUP($B101,手順3!$A$12:$U$107,E$1,FALSE),"")</f>
        <v/>
      </c>
      <c r="F101" s="10" t="str">
        <f>IFERROR(VLOOKUP($B101,手順2!$A$12:$T$107,F$1,FALSE),"")&amp;IFERROR(VLOOKUP($B101,手順3!$A$12:$U$107,F$1,FALSE),"")</f>
        <v/>
      </c>
      <c r="G101" s="10" t="str">
        <f>IFERROR(VLOOKUP($B101,手順2!$A$12:$T$107,G$1,FALSE),"")&amp;IFERROR(VLOOKUP($B101,手順3!$A$12:$U$107,G$1,FALSE),"")</f>
        <v/>
      </c>
      <c r="H101" s="10" t="str">
        <f>IFERROR(VLOOKUP($B101,手順2!$A$12:$T$107,H$1,FALSE),"")&amp;IFERROR(VLOOKUP($B101,手順3!$A$12:$U$107,H$1,FALSE),"")</f>
        <v/>
      </c>
      <c r="I101" s="10" t="str">
        <f>IFERROR(VLOOKUP($B101,手順2!$A$12:$T$107,I$1,FALSE),"")&amp;IFERROR(VLOOKUP($B101,手順3!$A$12:$U$107,I$1,FALSE),"")</f>
        <v/>
      </c>
      <c r="J101" s="77" t="str">
        <f>IFERROR(VLOOKUP($B101,手順2!$A$12:$P$107,J$1,FALSE),"")&amp;IFERROR(VLOOKUP($B101,手順3!$A$12:$U$107,J$1,FALSE),"")</f>
        <v/>
      </c>
      <c r="K101" s="121" t="str">
        <f>IF(J101="","",IF(IFERROR(VLOOKUP($B101,手順2!$A$12:$P$107,K$1,FALSE),"")&amp;IFERROR(VLOOKUP($B101,手順3!$A$12:$U$107,K$1,FALSE),"")="",0,IFERROR(VLOOKUP($B101,手順2!$A$12:$P$107,K$1,FALSE),"")&amp;IFERROR(VLOOKUP($B101,手順3!$A$12:$U$107,K$1,FALSE),"")))</f>
        <v/>
      </c>
      <c r="L101" s="121" t="str">
        <f>IF(K101="","",IF(IFERROR(VLOOKUP($B101,手順2!$A$12:$P$107,L$1,FALSE),"")&amp;IFERROR(VLOOKUP($B101,手順3!$A$12:$U$107,L$1,FALSE),"")="",0,IFERROR(VLOOKUP($B101,手順2!$A$12:$P$107,L$1,FALSE),"")&amp;IFERROR(VLOOKUP($B101,手順3!$A$12:$U$107,L$1,FALSE),"")))</f>
        <v/>
      </c>
      <c r="M101" s="121" t="str">
        <f>IF(L101="","",IF(IFERROR(VLOOKUP($B101,手順2!$A$12:$P$107,M$1,FALSE),"")&amp;IFERROR(VLOOKUP($B101,手順3!$A$12:$U$107,M$1,FALSE),"")="",0,IFERROR(VLOOKUP($B101,手順2!$A$12:$P$107,M$1,FALSE),"")&amp;IFERROR(VLOOKUP($B101,手順3!$A$12:$U$107,M$1,FALSE),"")))</f>
        <v/>
      </c>
      <c r="N101" s="77" t="str">
        <f>IFERROR(VLOOKUP($B101,手順2!$A$12:$P$107,N$1,FALSE),"")&amp;IFERROR(VLOOKUP($B101,手順3!$A$12:$U$107,N$1,FALSE),"")</f>
        <v/>
      </c>
      <c r="O101" s="121" t="str">
        <f>IF(N101="","",IF(IFERROR(VLOOKUP($B101,手順2!$A$12:$P$107,O$1,FALSE),"")&amp;IFERROR(VLOOKUP($B101,手順3!$A$12:$U$107,O$1,FALSE),"")="",0,IFERROR(VLOOKUP($B101,手順2!$A$12:$P$107,O$1,FALSE),"")&amp;IFERROR(VLOOKUP($B101,手順3!$A$12:$U$107,O$1,FALSE),"")))</f>
        <v/>
      </c>
      <c r="P101" s="121" t="str">
        <f>IF(O101="","",IF(IFERROR(VLOOKUP($B101,手順2!$A$12:$P$107,P$1,FALSE),"")&amp;IFERROR(VLOOKUP($B101,手順3!$A$12:$U$107,P$1,FALSE),"")="",0,IFERROR(VLOOKUP($B101,手順2!$A$12:$P$107,P$1,FALSE),"")&amp;IFERROR(VLOOKUP($B101,手順3!$A$12:$U$107,P$1,FALSE),"")))</f>
        <v/>
      </c>
      <c r="Q101" s="121" t="str">
        <f>IF(P101="","",IF(IFERROR(VLOOKUP($B101,手順2!$A$12:$P$107,Q$1,FALSE),"")&amp;IFERROR(VLOOKUP($B101,手順3!$A$12:$U$107,Q$1,FALSE),"")="",0,IFERROR(VLOOKUP($B101,手順2!$A$12:$P$107,Q$1,FALSE),"")&amp;IFERROR(VLOOKUP($B101,手順3!$A$12:$U$107,Q$1,FALSE),"")))</f>
        <v/>
      </c>
      <c r="R101" s="77" t="str">
        <f>IFERROR(VLOOKUP($B101,手順2!$A$12:$Q$107,R$1,FALSE),"")&amp;IFERROR(VLOOKUP($B101,手順3!$A$12:$U$107,R$1,FALSE),"")</f>
        <v/>
      </c>
      <c r="S101" s="102"/>
      <c r="T101" s="102"/>
      <c r="U101" s="102"/>
      <c r="AA101" s="174" t="str">
        <f>IF($AK101="","",COUNTIF($AU$18:$AU101,AA$17))</f>
        <v/>
      </c>
      <c r="AB101" s="129" t="str">
        <f>IF($AK101="","",COUNTIF($AU$18:$AU101,AB$17))</f>
        <v/>
      </c>
      <c r="AC101" s="129" t="str">
        <f>IF($AK101="","",COUNTIF($AU$18:$AU101,AC$17))</f>
        <v/>
      </c>
      <c r="AD101" s="129" t="str">
        <f>IF($AK101="","",COUNTIF($AU$18:$AU101,AD$17))</f>
        <v/>
      </c>
      <c r="AE101" s="129" t="str">
        <f>IF($AK101="","",COUNTIF($AU$18:$AU101,AE$17))</f>
        <v/>
      </c>
      <c r="AF101" s="129" t="str">
        <f>IF($AK101="","",COUNTIF($AU$18:$AU101,AF$17))</f>
        <v/>
      </c>
      <c r="AG101" s="129" t="str">
        <f>IF($AK101="","",COUNTIF($AU$18:$AU101,AG$17))</f>
        <v/>
      </c>
      <c r="AH101" s="129" t="str">
        <f>IF($AK101="","",COUNTIF($AU$18:$AU101,AH$17))</f>
        <v/>
      </c>
      <c r="AI101" s="129" t="str">
        <f>IF($AK101="","",COUNTIF($AU$18:$AU101,AI$17))</f>
        <v/>
      </c>
      <c r="AJ101" s="175" t="str">
        <f>IF($AK101="","",COUNTIF($AU$18:$AU101,AJ$17))</f>
        <v/>
      </c>
      <c r="AK101" s="95" t="str">
        <f t="shared" si="20"/>
        <v/>
      </c>
      <c r="AL101" s="96" t="str">
        <f t="shared" si="21"/>
        <v/>
      </c>
      <c r="AM101" s="38" t="str">
        <f t="shared" si="22"/>
        <v/>
      </c>
      <c r="AN101" s="96" t="str">
        <f t="shared" si="23"/>
        <v/>
      </c>
      <c r="AO101" s="96" t="str">
        <f t="shared" si="24"/>
        <v/>
      </c>
      <c r="AP101" s="96" t="str">
        <f t="shared" si="25"/>
        <v/>
      </c>
      <c r="AQ101" s="96" t="str">
        <f t="shared" si="26"/>
        <v/>
      </c>
      <c r="AR101" s="96" t="str">
        <f t="shared" si="27"/>
        <v/>
      </c>
      <c r="AS101" s="96" t="str">
        <f t="shared" si="28"/>
        <v/>
      </c>
      <c r="AT101" s="96" t="str">
        <f t="shared" si="29"/>
        <v/>
      </c>
      <c r="AU101" s="97" t="str">
        <f t="shared" si="30"/>
        <v/>
      </c>
      <c r="AW101">
        <f>種目情報!A84</f>
        <v>0</v>
      </c>
      <c r="AX101">
        <f>種目情報!B84</f>
        <v>0</v>
      </c>
      <c r="AY101">
        <f>種目情報!C84</f>
        <v>0</v>
      </c>
    </row>
    <row r="102" spans="1:51">
      <c r="A102">
        <v>85</v>
      </c>
      <c r="B102" t="str">
        <f>IFERROR(IF(B101=手順3!$A$11,"",IF(B101&lt;=100,IF(手順2!A96=手順５!A102,手順５!A102,手順3!$A$12),B101+1)),"")</f>
        <v/>
      </c>
      <c r="C102" s="10" t="str">
        <f>IFERROR(VLOOKUP($B102,手順2!$A$12:$T$107,C$1,FALSE),"")&amp;IFERROR(VLOOKUP($B102,手順3!$A$12:$U$107,C$1,FALSE),"")</f>
        <v/>
      </c>
      <c r="D102" s="10" t="str">
        <f>IFERROR(VLOOKUP($B102,手順2!$A$12:$T$107,D$1,FALSE),"")&amp;IFERROR(VLOOKUP($B102,手順3!$A$12:$U$107,D$1,FALSE),"")</f>
        <v/>
      </c>
      <c r="E102" s="10" t="str">
        <f>IFERROR(VLOOKUP($B102,手順2!$A$12:$T$107,E$1,FALSE),"")&amp;IFERROR(VLOOKUP($B102,手順3!$A$12:$U$107,E$1,FALSE),"")</f>
        <v/>
      </c>
      <c r="F102" s="10" t="str">
        <f>IFERROR(VLOOKUP($B102,手順2!$A$12:$T$107,F$1,FALSE),"")&amp;IFERROR(VLOOKUP($B102,手順3!$A$12:$U$107,F$1,FALSE),"")</f>
        <v/>
      </c>
      <c r="G102" s="10" t="str">
        <f>IFERROR(VLOOKUP($B102,手順2!$A$12:$T$107,G$1,FALSE),"")&amp;IFERROR(VLOOKUP($B102,手順3!$A$12:$U$107,G$1,FALSE),"")</f>
        <v/>
      </c>
      <c r="H102" s="10" t="str">
        <f>IFERROR(VLOOKUP($B102,手順2!$A$12:$T$107,H$1,FALSE),"")&amp;IFERROR(VLOOKUP($B102,手順3!$A$12:$U$107,H$1,FALSE),"")</f>
        <v/>
      </c>
      <c r="I102" s="10" t="str">
        <f>IFERROR(VLOOKUP($B102,手順2!$A$12:$T$107,I$1,FALSE),"")&amp;IFERROR(VLOOKUP($B102,手順3!$A$12:$U$107,I$1,FALSE),"")</f>
        <v/>
      </c>
      <c r="J102" s="77" t="str">
        <f>IFERROR(VLOOKUP($B102,手順2!$A$12:$P$107,J$1,FALSE),"")&amp;IFERROR(VLOOKUP($B102,手順3!$A$12:$U$107,J$1,FALSE),"")</f>
        <v/>
      </c>
      <c r="K102" s="121" t="str">
        <f>IF(J102="","",IF(IFERROR(VLOOKUP($B102,手順2!$A$12:$P$107,K$1,FALSE),"")&amp;IFERROR(VLOOKUP($B102,手順3!$A$12:$U$107,K$1,FALSE),"")="",0,IFERROR(VLOOKUP($B102,手順2!$A$12:$P$107,K$1,FALSE),"")&amp;IFERROR(VLOOKUP($B102,手順3!$A$12:$U$107,K$1,FALSE),"")))</f>
        <v/>
      </c>
      <c r="L102" s="121" t="str">
        <f>IF(K102="","",IF(IFERROR(VLOOKUP($B102,手順2!$A$12:$P$107,L$1,FALSE),"")&amp;IFERROR(VLOOKUP($B102,手順3!$A$12:$U$107,L$1,FALSE),"")="",0,IFERROR(VLOOKUP($B102,手順2!$A$12:$P$107,L$1,FALSE),"")&amp;IFERROR(VLOOKUP($B102,手順3!$A$12:$U$107,L$1,FALSE),"")))</f>
        <v/>
      </c>
      <c r="M102" s="121" t="str">
        <f>IF(L102="","",IF(IFERROR(VLOOKUP($B102,手順2!$A$12:$P$107,M$1,FALSE),"")&amp;IFERROR(VLOOKUP($B102,手順3!$A$12:$U$107,M$1,FALSE),"")="",0,IFERROR(VLOOKUP($B102,手順2!$A$12:$P$107,M$1,FALSE),"")&amp;IFERROR(VLOOKUP($B102,手順3!$A$12:$U$107,M$1,FALSE),"")))</f>
        <v/>
      </c>
      <c r="N102" s="77" t="str">
        <f>IFERROR(VLOOKUP($B102,手順2!$A$12:$P$107,N$1,FALSE),"")&amp;IFERROR(VLOOKUP($B102,手順3!$A$12:$U$107,N$1,FALSE),"")</f>
        <v/>
      </c>
      <c r="O102" s="121" t="str">
        <f>IF(N102="","",IF(IFERROR(VLOOKUP($B102,手順2!$A$12:$P$107,O$1,FALSE),"")&amp;IFERROR(VLOOKUP($B102,手順3!$A$12:$U$107,O$1,FALSE),"")="",0,IFERROR(VLOOKUP($B102,手順2!$A$12:$P$107,O$1,FALSE),"")&amp;IFERROR(VLOOKUP($B102,手順3!$A$12:$U$107,O$1,FALSE),"")))</f>
        <v/>
      </c>
      <c r="P102" s="121" t="str">
        <f>IF(O102="","",IF(IFERROR(VLOOKUP($B102,手順2!$A$12:$P$107,P$1,FALSE),"")&amp;IFERROR(VLOOKUP($B102,手順3!$A$12:$U$107,P$1,FALSE),"")="",0,IFERROR(VLOOKUP($B102,手順2!$A$12:$P$107,P$1,FALSE),"")&amp;IFERROR(VLOOKUP($B102,手順3!$A$12:$U$107,P$1,FALSE),"")))</f>
        <v/>
      </c>
      <c r="Q102" s="121" t="str">
        <f>IF(P102="","",IF(IFERROR(VLOOKUP($B102,手順2!$A$12:$P$107,Q$1,FALSE),"")&amp;IFERROR(VLOOKUP($B102,手順3!$A$12:$U$107,Q$1,FALSE),"")="",0,IFERROR(VLOOKUP($B102,手順2!$A$12:$P$107,Q$1,FALSE),"")&amp;IFERROR(VLOOKUP($B102,手順3!$A$12:$U$107,Q$1,FALSE),"")))</f>
        <v/>
      </c>
      <c r="R102" s="77" t="str">
        <f>IFERROR(VLOOKUP($B102,手順2!$A$12:$Q$107,R$1,FALSE),"")&amp;IFERROR(VLOOKUP($B102,手順3!$A$12:$U$107,R$1,FALSE),"")</f>
        <v/>
      </c>
      <c r="S102" s="102"/>
      <c r="T102" s="102"/>
      <c r="U102" s="102"/>
      <c r="AA102" s="174" t="str">
        <f>IF($AK102="","",COUNTIF($AU$18:$AU102,AA$17))</f>
        <v/>
      </c>
      <c r="AB102" s="129" t="str">
        <f>IF($AK102="","",COUNTIF($AU$18:$AU102,AB$17))</f>
        <v/>
      </c>
      <c r="AC102" s="129" t="str">
        <f>IF($AK102="","",COUNTIF($AU$18:$AU102,AC$17))</f>
        <v/>
      </c>
      <c r="AD102" s="129" t="str">
        <f>IF($AK102="","",COUNTIF($AU$18:$AU102,AD$17))</f>
        <v/>
      </c>
      <c r="AE102" s="129" t="str">
        <f>IF($AK102="","",COUNTIF($AU$18:$AU102,AE$17))</f>
        <v/>
      </c>
      <c r="AF102" s="129" t="str">
        <f>IF($AK102="","",COUNTIF($AU$18:$AU102,AF$17))</f>
        <v/>
      </c>
      <c r="AG102" s="129" t="str">
        <f>IF($AK102="","",COUNTIF($AU$18:$AU102,AG$17))</f>
        <v/>
      </c>
      <c r="AH102" s="129" t="str">
        <f>IF($AK102="","",COUNTIF($AU$18:$AU102,AH$17))</f>
        <v/>
      </c>
      <c r="AI102" s="129" t="str">
        <f>IF($AK102="","",COUNTIF($AU$18:$AU102,AI$17))</f>
        <v/>
      </c>
      <c r="AJ102" s="175" t="str">
        <f>IF($AK102="","",COUNTIF($AU$18:$AU102,AJ$17))</f>
        <v/>
      </c>
      <c r="AK102" s="95" t="str">
        <f t="shared" si="20"/>
        <v/>
      </c>
      <c r="AL102" s="96" t="str">
        <f t="shared" si="21"/>
        <v/>
      </c>
      <c r="AM102" s="38" t="str">
        <f t="shared" si="22"/>
        <v/>
      </c>
      <c r="AN102" s="96" t="str">
        <f t="shared" si="23"/>
        <v/>
      </c>
      <c r="AO102" s="96" t="str">
        <f t="shared" si="24"/>
        <v/>
      </c>
      <c r="AP102" s="96" t="str">
        <f t="shared" si="25"/>
        <v/>
      </c>
      <c r="AQ102" s="96" t="str">
        <f t="shared" si="26"/>
        <v/>
      </c>
      <c r="AR102" s="96" t="str">
        <f t="shared" si="27"/>
        <v/>
      </c>
      <c r="AS102" s="96" t="str">
        <f t="shared" si="28"/>
        <v/>
      </c>
      <c r="AT102" s="96" t="str">
        <f t="shared" si="29"/>
        <v/>
      </c>
      <c r="AU102" s="97" t="str">
        <f t="shared" si="30"/>
        <v/>
      </c>
      <c r="AW102">
        <f>種目情報!A85</f>
        <v>0</v>
      </c>
      <c r="AX102">
        <f>種目情報!B85</f>
        <v>0</v>
      </c>
      <c r="AY102">
        <f>種目情報!C85</f>
        <v>0</v>
      </c>
    </row>
    <row r="103" spans="1:51">
      <c r="A103">
        <v>86</v>
      </c>
      <c r="B103" t="str">
        <f>IFERROR(IF(B102=手順3!$A$11,"",IF(B102&lt;=100,IF(手順2!A97=手順５!A103,手順５!A103,手順3!$A$12),B102+1)),"")</f>
        <v/>
      </c>
      <c r="C103" s="10" t="str">
        <f>IFERROR(VLOOKUP($B103,手順2!$A$12:$T$107,C$1,FALSE),"")&amp;IFERROR(VLOOKUP($B103,手順3!$A$12:$U$107,C$1,FALSE),"")</f>
        <v/>
      </c>
      <c r="D103" s="10" t="str">
        <f>IFERROR(VLOOKUP($B103,手順2!$A$12:$T$107,D$1,FALSE),"")&amp;IFERROR(VLOOKUP($B103,手順3!$A$12:$U$107,D$1,FALSE),"")</f>
        <v/>
      </c>
      <c r="E103" s="10" t="str">
        <f>IFERROR(VLOOKUP($B103,手順2!$A$12:$T$107,E$1,FALSE),"")&amp;IFERROR(VLOOKUP($B103,手順3!$A$12:$U$107,E$1,FALSE),"")</f>
        <v/>
      </c>
      <c r="F103" s="10" t="str">
        <f>IFERROR(VLOOKUP($B103,手順2!$A$12:$T$107,F$1,FALSE),"")&amp;IFERROR(VLOOKUP($B103,手順3!$A$12:$U$107,F$1,FALSE),"")</f>
        <v/>
      </c>
      <c r="G103" s="10" t="str">
        <f>IFERROR(VLOOKUP($B103,手順2!$A$12:$T$107,G$1,FALSE),"")&amp;IFERROR(VLOOKUP($B103,手順3!$A$12:$U$107,G$1,FALSE),"")</f>
        <v/>
      </c>
      <c r="H103" s="10" t="str">
        <f>IFERROR(VLOOKUP($B103,手順2!$A$12:$T$107,H$1,FALSE),"")&amp;IFERROR(VLOOKUP($B103,手順3!$A$12:$U$107,H$1,FALSE),"")</f>
        <v/>
      </c>
      <c r="I103" s="10" t="str">
        <f>IFERROR(VLOOKUP($B103,手順2!$A$12:$T$107,I$1,FALSE),"")&amp;IFERROR(VLOOKUP($B103,手順3!$A$12:$U$107,I$1,FALSE),"")</f>
        <v/>
      </c>
      <c r="J103" s="77" t="str">
        <f>IFERROR(VLOOKUP($B103,手順2!$A$12:$P$107,J$1,FALSE),"")&amp;IFERROR(VLOOKUP($B103,手順3!$A$12:$U$107,J$1,FALSE),"")</f>
        <v/>
      </c>
      <c r="K103" s="121" t="str">
        <f>IF(J103="","",IF(IFERROR(VLOOKUP($B103,手順2!$A$12:$P$107,K$1,FALSE),"")&amp;IFERROR(VLOOKUP($B103,手順3!$A$12:$U$107,K$1,FALSE),"")="",0,IFERROR(VLOOKUP($B103,手順2!$A$12:$P$107,K$1,FALSE),"")&amp;IFERROR(VLOOKUP($B103,手順3!$A$12:$U$107,K$1,FALSE),"")))</f>
        <v/>
      </c>
      <c r="L103" s="121" t="str">
        <f>IF(K103="","",IF(IFERROR(VLOOKUP($B103,手順2!$A$12:$P$107,L$1,FALSE),"")&amp;IFERROR(VLOOKUP($B103,手順3!$A$12:$U$107,L$1,FALSE),"")="",0,IFERROR(VLOOKUP($B103,手順2!$A$12:$P$107,L$1,FALSE),"")&amp;IFERROR(VLOOKUP($B103,手順3!$A$12:$U$107,L$1,FALSE),"")))</f>
        <v/>
      </c>
      <c r="M103" s="121" t="str">
        <f>IF(L103="","",IF(IFERROR(VLOOKUP($B103,手順2!$A$12:$P$107,M$1,FALSE),"")&amp;IFERROR(VLOOKUP($B103,手順3!$A$12:$U$107,M$1,FALSE),"")="",0,IFERROR(VLOOKUP($B103,手順2!$A$12:$P$107,M$1,FALSE),"")&amp;IFERROR(VLOOKUP($B103,手順3!$A$12:$U$107,M$1,FALSE),"")))</f>
        <v/>
      </c>
      <c r="N103" s="77" t="str">
        <f>IFERROR(VLOOKUP($B103,手順2!$A$12:$P$107,N$1,FALSE),"")&amp;IFERROR(VLOOKUP($B103,手順3!$A$12:$U$107,N$1,FALSE),"")</f>
        <v/>
      </c>
      <c r="O103" s="121" t="str">
        <f>IF(N103="","",IF(IFERROR(VLOOKUP($B103,手順2!$A$12:$P$107,O$1,FALSE),"")&amp;IFERROR(VLOOKUP($B103,手順3!$A$12:$U$107,O$1,FALSE),"")="",0,IFERROR(VLOOKUP($B103,手順2!$A$12:$P$107,O$1,FALSE),"")&amp;IFERROR(VLOOKUP($B103,手順3!$A$12:$U$107,O$1,FALSE),"")))</f>
        <v/>
      </c>
      <c r="P103" s="121" t="str">
        <f>IF(O103="","",IF(IFERROR(VLOOKUP($B103,手順2!$A$12:$P$107,P$1,FALSE),"")&amp;IFERROR(VLOOKUP($B103,手順3!$A$12:$U$107,P$1,FALSE),"")="",0,IFERROR(VLOOKUP($B103,手順2!$A$12:$P$107,P$1,FALSE),"")&amp;IFERROR(VLOOKUP($B103,手順3!$A$12:$U$107,P$1,FALSE),"")))</f>
        <v/>
      </c>
      <c r="Q103" s="121" t="str">
        <f>IF(P103="","",IF(IFERROR(VLOOKUP($B103,手順2!$A$12:$P$107,Q$1,FALSE),"")&amp;IFERROR(VLOOKUP($B103,手順3!$A$12:$U$107,Q$1,FALSE),"")="",0,IFERROR(VLOOKUP($B103,手順2!$A$12:$P$107,Q$1,FALSE),"")&amp;IFERROR(VLOOKUP($B103,手順3!$A$12:$U$107,Q$1,FALSE),"")))</f>
        <v/>
      </c>
      <c r="R103" s="77" t="str">
        <f>IFERROR(VLOOKUP($B103,手順2!$A$12:$Q$107,R$1,FALSE),"")&amp;IFERROR(VLOOKUP($B103,手順3!$A$12:$U$107,R$1,FALSE),"")</f>
        <v/>
      </c>
      <c r="S103" s="102"/>
      <c r="T103" s="102"/>
      <c r="U103" s="102"/>
      <c r="AA103" s="174" t="str">
        <f>IF($AK103="","",COUNTIF($AU$18:$AU103,AA$17))</f>
        <v/>
      </c>
      <c r="AB103" s="129" t="str">
        <f>IF($AK103="","",COUNTIF($AU$18:$AU103,AB$17))</f>
        <v/>
      </c>
      <c r="AC103" s="129" t="str">
        <f>IF($AK103="","",COUNTIF($AU$18:$AU103,AC$17))</f>
        <v/>
      </c>
      <c r="AD103" s="129" t="str">
        <f>IF($AK103="","",COUNTIF($AU$18:$AU103,AD$17))</f>
        <v/>
      </c>
      <c r="AE103" s="129" t="str">
        <f>IF($AK103="","",COUNTIF($AU$18:$AU103,AE$17))</f>
        <v/>
      </c>
      <c r="AF103" s="129" t="str">
        <f>IF($AK103="","",COUNTIF($AU$18:$AU103,AF$17))</f>
        <v/>
      </c>
      <c r="AG103" s="129" t="str">
        <f>IF($AK103="","",COUNTIF($AU$18:$AU103,AG$17))</f>
        <v/>
      </c>
      <c r="AH103" s="129" t="str">
        <f>IF($AK103="","",COUNTIF($AU$18:$AU103,AH$17))</f>
        <v/>
      </c>
      <c r="AI103" s="129" t="str">
        <f>IF($AK103="","",COUNTIF($AU$18:$AU103,AI$17))</f>
        <v/>
      </c>
      <c r="AJ103" s="175" t="str">
        <f>IF($AK103="","",COUNTIF($AU$18:$AU103,AJ$17))</f>
        <v/>
      </c>
      <c r="AK103" s="95" t="str">
        <f t="shared" si="20"/>
        <v/>
      </c>
      <c r="AL103" s="96" t="str">
        <f t="shared" si="21"/>
        <v/>
      </c>
      <c r="AM103" s="38" t="str">
        <f t="shared" si="22"/>
        <v/>
      </c>
      <c r="AN103" s="96" t="str">
        <f t="shared" si="23"/>
        <v/>
      </c>
      <c r="AO103" s="96" t="str">
        <f t="shared" si="24"/>
        <v/>
      </c>
      <c r="AP103" s="96" t="str">
        <f t="shared" si="25"/>
        <v/>
      </c>
      <c r="AQ103" s="96" t="str">
        <f t="shared" si="26"/>
        <v/>
      </c>
      <c r="AR103" s="96" t="str">
        <f t="shared" si="27"/>
        <v/>
      </c>
      <c r="AS103" s="96" t="str">
        <f t="shared" si="28"/>
        <v/>
      </c>
      <c r="AT103" s="96" t="str">
        <f t="shared" si="29"/>
        <v/>
      </c>
      <c r="AU103" s="97" t="str">
        <f t="shared" si="30"/>
        <v/>
      </c>
      <c r="AW103">
        <f>種目情報!A86</f>
        <v>0</v>
      </c>
      <c r="AX103">
        <f>種目情報!B86</f>
        <v>0</v>
      </c>
      <c r="AY103">
        <f>種目情報!C86</f>
        <v>0</v>
      </c>
    </row>
    <row r="104" spans="1:51">
      <c r="A104">
        <v>87</v>
      </c>
      <c r="B104" t="str">
        <f>IFERROR(IF(B103=手順3!$A$11,"",IF(B103&lt;=100,IF(手順2!A98=手順５!A104,手順５!A104,手順3!$A$12),B103+1)),"")</f>
        <v/>
      </c>
      <c r="C104" s="10" t="str">
        <f>IFERROR(VLOOKUP($B104,手順2!$A$12:$T$107,C$1,FALSE),"")&amp;IFERROR(VLOOKUP($B104,手順3!$A$12:$U$107,C$1,FALSE),"")</f>
        <v/>
      </c>
      <c r="D104" s="10" t="str">
        <f>IFERROR(VLOOKUP($B104,手順2!$A$12:$T$107,D$1,FALSE),"")&amp;IFERROR(VLOOKUP($B104,手順3!$A$12:$U$107,D$1,FALSE),"")</f>
        <v/>
      </c>
      <c r="E104" s="10" t="str">
        <f>IFERROR(VLOOKUP($B104,手順2!$A$12:$T$107,E$1,FALSE),"")&amp;IFERROR(VLOOKUP($B104,手順3!$A$12:$U$107,E$1,FALSE),"")</f>
        <v/>
      </c>
      <c r="F104" s="10" t="str">
        <f>IFERROR(VLOOKUP($B104,手順2!$A$12:$T$107,F$1,FALSE),"")&amp;IFERROR(VLOOKUP($B104,手順3!$A$12:$U$107,F$1,FALSE),"")</f>
        <v/>
      </c>
      <c r="G104" s="10" t="str">
        <f>IFERROR(VLOOKUP($B104,手順2!$A$12:$T$107,G$1,FALSE),"")&amp;IFERROR(VLOOKUP($B104,手順3!$A$12:$U$107,G$1,FALSE),"")</f>
        <v/>
      </c>
      <c r="H104" s="10" t="str">
        <f>IFERROR(VLOOKUP($B104,手順2!$A$12:$T$107,H$1,FALSE),"")&amp;IFERROR(VLOOKUP($B104,手順3!$A$12:$U$107,H$1,FALSE),"")</f>
        <v/>
      </c>
      <c r="I104" s="10" t="str">
        <f>IFERROR(VLOOKUP($B104,手順2!$A$12:$T$107,I$1,FALSE),"")&amp;IFERROR(VLOOKUP($B104,手順3!$A$12:$U$107,I$1,FALSE),"")</f>
        <v/>
      </c>
      <c r="J104" s="77" t="str">
        <f>IFERROR(VLOOKUP($B104,手順2!$A$12:$P$107,J$1,FALSE),"")&amp;IFERROR(VLOOKUP($B104,手順3!$A$12:$U$107,J$1,FALSE),"")</f>
        <v/>
      </c>
      <c r="K104" s="121" t="str">
        <f>IF(J104="","",IF(IFERROR(VLOOKUP($B104,手順2!$A$12:$P$107,K$1,FALSE),"")&amp;IFERROR(VLOOKUP($B104,手順3!$A$12:$U$107,K$1,FALSE),"")="",0,IFERROR(VLOOKUP($B104,手順2!$A$12:$P$107,K$1,FALSE),"")&amp;IFERROR(VLOOKUP($B104,手順3!$A$12:$U$107,K$1,FALSE),"")))</f>
        <v/>
      </c>
      <c r="L104" s="121" t="str">
        <f>IF(K104="","",IF(IFERROR(VLOOKUP($B104,手順2!$A$12:$P$107,L$1,FALSE),"")&amp;IFERROR(VLOOKUP($B104,手順3!$A$12:$U$107,L$1,FALSE),"")="",0,IFERROR(VLOOKUP($B104,手順2!$A$12:$P$107,L$1,FALSE),"")&amp;IFERROR(VLOOKUP($B104,手順3!$A$12:$U$107,L$1,FALSE),"")))</f>
        <v/>
      </c>
      <c r="M104" s="121" t="str">
        <f>IF(L104="","",IF(IFERROR(VLOOKUP($B104,手順2!$A$12:$P$107,M$1,FALSE),"")&amp;IFERROR(VLOOKUP($B104,手順3!$A$12:$U$107,M$1,FALSE),"")="",0,IFERROR(VLOOKUP($B104,手順2!$A$12:$P$107,M$1,FALSE),"")&amp;IFERROR(VLOOKUP($B104,手順3!$A$12:$U$107,M$1,FALSE),"")))</f>
        <v/>
      </c>
      <c r="N104" s="77" t="str">
        <f>IFERROR(VLOOKUP($B104,手順2!$A$12:$P$107,N$1,FALSE),"")&amp;IFERROR(VLOOKUP($B104,手順3!$A$12:$U$107,N$1,FALSE),"")</f>
        <v/>
      </c>
      <c r="O104" s="121" t="str">
        <f>IF(N104="","",IF(IFERROR(VLOOKUP($B104,手順2!$A$12:$P$107,O$1,FALSE),"")&amp;IFERROR(VLOOKUP($B104,手順3!$A$12:$U$107,O$1,FALSE),"")="",0,IFERROR(VLOOKUP($B104,手順2!$A$12:$P$107,O$1,FALSE),"")&amp;IFERROR(VLOOKUP($B104,手順3!$A$12:$U$107,O$1,FALSE),"")))</f>
        <v/>
      </c>
      <c r="P104" s="121" t="str">
        <f>IF(O104="","",IF(IFERROR(VLOOKUP($B104,手順2!$A$12:$P$107,P$1,FALSE),"")&amp;IFERROR(VLOOKUP($B104,手順3!$A$12:$U$107,P$1,FALSE),"")="",0,IFERROR(VLOOKUP($B104,手順2!$A$12:$P$107,P$1,FALSE),"")&amp;IFERROR(VLOOKUP($B104,手順3!$A$12:$U$107,P$1,FALSE),"")))</f>
        <v/>
      </c>
      <c r="Q104" s="121" t="str">
        <f>IF(P104="","",IF(IFERROR(VLOOKUP($B104,手順2!$A$12:$P$107,Q$1,FALSE),"")&amp;IFERROR(VLOOKUP($B104,手順3!$A$12:$U$107,Q$1,FALSE),"")="",0,IFERROR(VLOOKUP($B104,手順2!$A$12:$P$107,Q$1,FALSE),"")&amp;IFERROR(VLOOKUP($B104,手順3!$A$12:$U$107,Q$1,FALSE),"")))</f>
        <v/>
      </c>
      <c r="R104" s="77" t="str">
        <f>IFERROR(VLOOKUP($B104,手順2!$A$12:$Q$107,R$1,FALSE),"")&amp;IFERROR(VLOOKUP($B104,手順3!$A$12:$U$107,R$1,FALSE),"")</f>
        <v/>
      </c>
      <c r="S104" s="102"/>
      <c r="T104" s="102"/>
      <c r="U104" s="102"/>
      <c r="AA104" s="174" t="str">
        <f>IF($AK104="","",COUNTIF($AU$18:$AU104,AA$17))</f>
        <v/>
      </c>
      <c r="AB104" s="129" t="str">
        <f>IF($AK104="","",COUNTIF($AU$18:$AU104,AB$17))</f>
        <v/>
      </c>
      <c r="AC104" s="129" t="str">
        <f>IF($AK104="","",COUNTIF($AU$18:$AU104,AC$17))</f>
        <v/>
      </c>
      <c r="AD104" s="129" t="str">
        <f>IF($AK104="","",COUNTIF($AU$18:$AU104,AD$17))</f>
        <v/>
      </c>
      <c r="AE104" s="129" t="str">
        <f>IF($AK104="","",COUNTIF($AU$18:$AU104,AE$17))</f>
        <v/>
      </c>
      <c r="AF104" s="129" t="str">
        <f>IF($AK104="","",COUNTIF($AU$18:$AU104,AF$17))</f>
        <v/>
      </c>
      <c r="AG104" s="129" t="str">
        <f>IF($AK104="","",COUNTIF($AU$18:$AU104,AG$17))</f>
        <v/>
      </c>
      <c r="AH104" s="129" t="str">
        <f>IF($AK104="","",COUNTIF($AU$18:$AU104,AH$17))</f>
        <v/>
      </c>
      <c r="AI104" s="129" t="str">
        <f>IF($AK104="","",COUNTIF($AU$18:$AU104,AI$17))</f>
        <v/>
      </c>
      <c r="AJ104" s="175" t="str">
        <f>IF($AK104="","",COUNTIF($AU$18:$AU104,AJ$17))</f>
        <v/>
      </c>
      <c r="AK104" s="95" t="str">
        <f t="shared" si="20"/>
        <v/>
      </c>
      <c r="AL104" s="96" t="str">
        <f t="shared" si="21"/>
        <v/>
      </c>
      <c r="AM104" s="38" t="str">
        <f t="shared" si="22"/>
        <v/>
      </c>
      <c r="AN104" s="96" t="str">
        <f t="shared" si="23"/>
        <v/>
      </c>
      <c r="AO104" s="96" t="str">
        <f t="shared" si="24"/>
        <v/>
      </c>
      <c r="AP104" s="96" t="str">
        <f t="shared" si="25"/>
        <v/>
      </c>
      <c r="AQ104" s="96" t="str">
        <f t="shared" si="26"/>
        <v/>
      </c>
      <c r="AR104" s="96" t="str">
        <f t="shared" si="27"/>
        <v/>
      </c>
      <c r="AS104" s="96" t="str">
        <f t="shared" si="28"/>
        <v/>
      </c>
      <c r="AT104" s="96" t="str">
        <f t="shared" si="29"/>
        <v/>
      </c>
      <c r="AU104" s="97" t="str">
        <f t="shared" si="30"/>
        <v/>
      </c>
      <c r="AW104">
        <f>種目情報!A87</f>
        <v>0</v>
      </c>
      <c r="AX104">
        <f>種目情報!B87</f>
        <v>0</v>
      </c>
      <c r="AY104">
        <f>種目情報!C87</f>
        <v>0</v>
      </c>
    </row>
    <row r="105" spans="1:51">
      <c r="A105">
        <v>88</v>
      </c>
      <c r="B105" t="str">
        <f>IFERROR(IF(B104=手順3!$A$11,"",IF(B104&lt;=100,IF(手順2!A99=手順５!A105,手順５!A105,手順3!$A$12),B104+1)),"")</f>
        <v/>
      </c>
      <c r="C105" s="10" t="str">
        <f>IFERROR(VLOOKUP($B105,手順2!$A$12:$T$107,C$1,FALSE),"")&amp;IFERROR(VLOOKUP($B105,手順3!$A$12:$U$107,C$1,FALSE),"")</f>
        <v/>
      </c>
      <c r="D105" s="10" t="str">
        <f>IFERROR(VLOOKUP($B105,手順2!$A$12:$T$107,D$1,FALSE),"")&amp;IFERROR(VLOOKUP($B105,手順3!$A$12:$U$107,D$1,FALSE),"")</f>
        <v/>
      </c>
      <c r="E105" s="10" t="str">
        <f>IFERROR(VLOOKUP($B105,手順2!$A$12:$T$107,E$1,FALSE),"")&amp;IFERROR(VLOOKUP($B105,手順3!$A$12:$U$107,E$1,FALSE),"")</f>
        <v/>
      </c>
      <c r="F105" s="10" t="str">
        <f>IFERROR(VLOOKUP($B105,手順2!$A$12:$T$107,F$1,FALSE),"")&amp;IFERROR(VLOOKUP($B105,手順3!$A$12:$U$107,F$1,FALSE),"")</f>
        <v/>
      </c>
      <c r="G105" s="10" t="str">
        <f>IFERROR(VLOOKUP($B105,手順2!$A$12:$T$107,G$1,FALSE),"")&amp;IFERROR(VLOOKUP($B105,手順3!$A$12:$U$107,G$1,FALSE),"")</f>
        <v/>
      </c>
      <c r="H105" s="10" t="str">
        <f>IFERROR(VLOOKUP($B105,手順2!$A$12:$T$107,H$1,FALSE),"")&amp;IFERROR(VLOOKUP($B105,手順3!$A$12:$U$107,H$1,FALSE),"")</f>
        <v/>
      </c>
      <c r="I105" s="10" t="str">
        <f>IFERROR(VLOOKUP($B105,手順2!$A$12:$T$107,I$1,FALSE),"")&amp;IFERROR(VLOOKUP($B105,手順3!$A$12:$U$107,I$1,FALSE),"")</f>
        <v/>
      </c>
      <c r="J105" s="77" t="str">
        <f>IFERROR(VLOOKUP($B105,手順2!$A$12:$P$107,J$1,FALSE),"")&amp;IFERROR(VLOOKUP($B105,手順3!$A$12:$U$107,J$1,FALSE),"")</f>
        <v/>
      </c>
      <c r="K105" s="121" t="str">
        <f>IF(J105="","",IF(IFERROR(VLOOKUP($B105,手順2!$A$12:$P$107,K$1,FALSE),"")&amp;IFERROR(VLOOKUP($B105,手順3!$A$12:$U$107,K$1,FALSE),"")="",0,IFERROR(VLOOKUP($B105,手順2!$A$12:$P$107,K$1,FALSE),"")&amp;IFERROR(VLOOKUP($B105,手順3!$A$12:$U$107,K$1,FALSE),"")))</f>
        <v/>
      </c>
      <c r="L105" s="121" t="str">
        <f>IF(K105="","",IF(IFERROR(VLOOKUP($B105,手順2!$A$12:$P$107,L$1,FALSE),"")&amp;IFERROR(VLOOKUP($B105,手順3!$A$12:$U$107,L$1,FALSE),"")="",0,IFERROR(VLOOKUP($B105,手順2!$A$12:$P$107,L$1,FALSE),"")&amp;IFERROR(VLOOKUP($B105,手順3!$A$12:$U$107,L$1,FALSE),"")))</f>
        <v/>
      </c>
      <c r="M105" s="121" t="str">
        <f>IF(L105="","",IF(IFERROR(VLOOKUP($B105,手順2!$A$12:$P$107,M$1,FALSE),"")&amp;IFERROR(VLOOKUP($B105,手順3!$A$12:$U$107,M$1,FALSE),"")="",0,IFERROR(VLOOKUP($B105,手順2!$A$12:$P$107,M$1,FALSE),"")&amp;IFERROR(VLOOKUP($B105,手順3!$A$12:$U$107,M$1,FALSE),"")))</f>
        <v/>
      </c>
      <c r="N105" s="77" t="str">
        <f>IFERROR(VLOOKUP($B105,手順2!$A$12:$P$107,N$1,FALSE),"")&amp;IFERROR(VLOOKUP($B105,手順3!$A$12:$U$107,N$1,FALSE),"")</f>
        <v/>
      </c>
      <c r="O105" s="121" t="str">
        <f>IF(N105="","",IF(IFERROR(VLOOKUP($B105,手順2!$A$12:$P$107,O$1,FALSE),"")&amp;IFERROR(VLOOKUP($B105,手順3!$A$12:$U$107,O$1,FALSE),"")="",0,IFERROR(VLOOKUP($B105,手順2!$A$12:$P$107,O$1,FALSE),"")&amp;IFERROR(VLOOKUP($B105,手順3!$A$12:$U$107,O$1,FALSE),"")))</f>
        <v/>
      </c>
      <c r="P105" s="121" t="str">
        <f>IF(O105="","",IF(IFERROR(VLOOKUP($B105,手順2!$A$12:$P$107,P$1,FALSE),"")&amp;IFERROR(VLOOKUP($B105,手順3!$A$12:$U$107,P$1,FALSE),"")="",0,IFERROR(VLOOKUP($B105,手順2!$A$12:$P$107,P$1,FALSE),"")&amp;IFERROR(VLOOKUP($B105,手順3!$A$12:$U$107,P$1,FALSE),"")))</f>
        <v/>
      </c>
      <c r="Q105" s="121" t="str">
        <f>IF(P105="","",IF(IFERROR(VLOOKUP($B105,手順2!$A$12:$P$107,Q$1,FALSE),"")&amp;IFERROR(VLOOKUP($B105,手順3!$A$12:$U$107,Q$1,FALSE),"")="",0,IFERROR(VLOOKUP($B105,手順2!$A$12:$P$107,Q$1,FALSE),"")&amp;IFERROR(VLOOKUP($B105,手順3!$A$12:$U$107,Q$1,FALSE),"")))</f>
        <v/>
      </c>
      <c r="R105" s="77" t="str">
        <f>IFERROR(VLOOKUP($B105,手順2!$A$12:$Q$107,R$1,FALSE),"")&amp;IFERROR(VLOOKUP($B105,手順3!$A$12:$U$107,R$1,FALSE),"")</f>
        <v/>
      </c>
      <c r="S105" s="102"/>
      <c r="T105" s="102"/>
      <c r="U105" s="102"/>
      <c r="AA105" s="174" t="str">
        <f>IF($AK105="","",COUNTIF($AU$18:$AU105,AA$17))</f>
        <v/>
      </c>
      <c r="AB105" s="129" t="str">
        <f>IF($AK105="","",COUNTIF($AU$18:$AU105,AB$17))</f>
        <v/>
      </c>
      <c r="AC105" s="129" t="str">
        <f>IF($AK105="","",COUNTIF($AU$18:$AU105,AC$17))</f>
        <v/>
      </c>
      <c r="AD105" s="129" t="str">
        <f>IF($AK105="","",COUNTIF($AU$18:$AU105,AD$17))</f>
        <v/>
      </c>
      <c r="AE105" s="129" t="str">
        <f>IF($AK105="","",COUNTIF($AU$18:$AU105,AE$17))</f>
        <v/>
      </c>
      <c r="AF105" s="129" t="str">
        <f>IF($AK105="","",COUNTIF($AU$18:$AU105,AF$17))</f>
        <v/>
      </c>
      <c r="AG105" s="129" t="str">
        <f>IF($AK105="","",COUNTIF($AU$18:$AU105,AG$17))</f>
        <v/>
      </c>
      <c r="AH105" s="129" t="str">
        <f>IF($AK105="","",COUNTIF($AU$18:$AU105,AH$17))</f>
        <v/>
      </c>
      <c r="AI105" s="129" t="str">
        <f>IF($AK105="","",COUNTIF($AU$18:$AU105,AI$17))</f>
        <v/>
      </c>
      <c r="AJ105" s="175" t="str">
        <f>IF($AK105="","",COUNTIF($AU$18:$AU105,AJ$17))</f>
        <v/>
      </c>
      <c r="AK105" s="95" t="str">
        <f t="shared" si="20"/>
        <v/>
      </c>
      <c r="AL105" s="96" t="str">
        <f t="shared" si="21"/>
        <v/>
      </c>
      <c r="AM105" s="38" t="str">
        <f t="shared" si="22"/>
        <v/>
      </c>
      <c r="AN105" s="96" t="str">
        <f t="shared" si="23"/>
        <v/>
      </c>
      <c r="AO105" s="96" t="str">
        <f t="shared" si="24"/>
        <v/>
      </c>
      <c r="AP105" s="96" t="str">
        <f t="shared" si="25"/>
        <v/>
      </c>
      <c r="AQ105" s="96" t="str">
        <f t="shared" si="26"/>
        <v/>
      </c>
      <c r="AR105" s="96" t="str">
        <f t="shared" si="27"/>
        <v/>
      </c>
      <c r="AS105" s="96" t="str">
        <f t="shared" si="28"/>
        <v/>
      </c>
      <c r="AT105" s="96" t="str">
        <f t="shared" si="29"/>
        <v/>
      </c>
      <c r="AU105" s="97" t="str">
        <f t="shared" si="30"/>
        <v/>
      </c>
      <c r="AW105">
        <f>種目情報!A88</f>
        <v>0</v>
      </c>
      <c r="AX105">
        <f>種目情報!B88</f>
        <v>0</v>
      </c>
      <c r="AY105">
        <f>種目情報!C88</f>
        <v>0</v>
      </c>
    </row>
    <row r="106" spans="1:51">
      <c r="A106">
        <v>89</v>
      </c>
      <c r="B106" t="str">
        <f>IFERROR(IF(B105=手順3!$A$11,"",IF(B105&lt;=100,IF(手順2!A100=手順５!A106,手順５!A106,手順3!$A$12),B105+1)),"")</f>
        <v/>
      </c>
      <c r="C106" s="10" t="str">
        <f>IFERROR(VLOOKUP($B106,手順2!$A$12:$T$107,C$1,FALSE),"")&amp;IFERROR(VLOOKUP($B106,手順3!$A$12:$U$107,C$1,FALSE),"")</f>
        <v/>
      </c>
      <c r="D106" s="10" t="str">
        <f>IFERROR(VLOOKUP($B106,手順2!$A$12:$T$107,D$1,FALSE),"")&amp;IFERROR(VLOOKUP($B106,手順3!$A$12:$U$107,D$1,FALSE),"")</f>
        <v/>
      </c>
      <c r="E106" s="10" t="str">
        <f>IFERROR(VLOOKUP($B106,手順2!$A$12:$T$107,E$1,FALSE),"")&amp;IFERROR(VLOOKUP($B106,手順3!$A$12:$U$107,E$1,FALSE),"")</f>
        <v/>
      </c>
      <c r="F106" s="10" t="str">
        <f>IFERROR(VLOOKUP($B106,手順2!$A$12:$T$107,F$1,FALSE),"")&amp;IFERROR(VLOOKUP($B106,手順3!$A$12:$U$107,F$1,FALSE),"")</f>
        <v/>
      </c>
      <c r="G106" s="10" t="str">
        <f>IFERROR(VLOOKUP($B106,手順2!$A$12:$T$107,G$1,FALSE),"")&amp;IFERROR(VLOOKUP($B106,手順3!$A$12:$U$107,G$1,FALSE),"")</f>
        <v/>
      </c>
      <c r="H106" s="10" t="str">
        <f>IFERROR(VLOOKUP($B106,手順2!$A$12:$T$107,H$1,FALSE),"")&amp;IFERROR(VLOOKUP($B106,手順3!$A$12:$U$107,H$1,FALSE),"")</f>
        <v/>
      </c>
      <c r="I106" s="10" t="str">
        <f>IFERROR(VLOOKUP($B106,手順2!$A$12:$T$107,I$1,FALSE),"")&amp;IFERROR(VLOOKUP($B106,手順3!$A$12:$U$107,I$1,FALSE),"")</f>
        <v/>
      </c>
      <c r="J106" s="77" t="str">
        <f>IFERROR(VLOOKUP($B106,手順2!$A$12:$P$107,J$1,FALSE),"")&amp;IFERROR(VLOOKUP($B106,手順3!$A$12:$U$107,J$1,FALSE),"")</f>
        <v/>
      </c>
      <c r="K106" s="121" t="str">
        <f>IF(J106="","",IF(IFERROR(VLOOKUP($B106,手順2!$A$12:$P$107,K$1,FALSE),"")&amp;IFERROR(VLOOKUP($B106,手順3!$A$12:$U$107,K$1,FALSE),"")="",0,IFERROR(VLOOKUP($B106,手順2!$A$12:$P$107,K$1,FALSE),"")&amp;IFERROR(VLOOKUP($B106,手順3!$A$12:$U$107,K$1,FALSE),"")))</f>
        <v/>
      </c>
      <c r="L106" s="121" t="str">
        <f>IF(K106="","",IF(IFERROR(VLOOKUP($B106,手順2!$A$12:$P$107,L$1,FALSE),"")&amp;IFERROR(VLOOKUP($B106,手順3!$A$12:$U$107,L$1,FALSE),"")="",0,IFERROR(VLOOKUP($B106,手順2!$A$12:$P$107,L$1,FALSE),"")&amp;IFERROR(VLOOKUP($B106,手順3!$A$12:$U$107,L$1,FALSE),"")))</f>
        <v/>
      </c>
      <c r="M106" s="121" t="str">
        <f>IF(L106="","",IF(IFERROR(VLOOKUP($B106,手順2!$A$12:$P$107,M$1,FALSE),"")&amp;IFERROR(VLOOKUP($B106,手順3!$A$12:$U$107,M$1,FALSE),"")="",0,IFERROR(VLOOKUP($B106,手順2!$A$12:$P$107,M$1,FALSE),"")&amp;IFERROR(VLOOKUP($B106,手順3!$A$12:$U$107,M$1,FALSE),"")))</f>
        <v/>
      </c>
      <c r="N106" s="77" t="str">
        <f>IFERROR(VLOOKUP($B106,手順2!$A$12:$P$107,N$1,FALSE),"")&amp;IFERROR(VLOOKUP($B106,手順3!$A$12:$U$107,N$1,FALSE),"")</f>
        <v/>
      </c>
      <c r="O106" s="121" t="str">
        <f>IF(N106="","",IF(IFERROR(VLOOKUP($B106,手順2!$A$12:$P$107,O$1,FALSE),"")&amp;IFERROR(VLOOKUP($B106,手順3!$A$12:$U$107,O$1,FALSE),"")="",0,IFERROR(VLOOKUP($B106,手順2!$A$12:$P$107,O$1,FALSE),"")&amp;IFERROR(VLOOKUP($B106,手順3!$A$12:$U$107,O$1,FALSE),"")))</f>
        <v/>
      </c>
      <c r="P106" s="121" t="str">
        <f>IF(O106="","",IF(IFERROR(VLOOKUP($B106,手順2!$A$12:$P$107,P$1,FALSE),"")&amp;IFERROR(VLOOKUP($B106,手順3!$A$12:$U$107,P$1,FALSE),"")="",0,IFERROR(VLOOKUP($B106,手順2!$A$12:$P$107,P$1,FALSE),"")&amp;IFERROR(VLOOKUP($B106,手順3!$A$12:$U$107,P$1,FALSE),"")))</f>
        <v/>
      </c>
      <c r="Q106" s="121" t="str">
        <f>IF(P106="","",IF(IFERROR(VLOOKUP($B106,手順2!$A$12:$P$107,Q$1,FALSE),"")&amp;IFERROR(VLOOKUP($B106,手順3!$A$12:$U$107,Q$1,FALSE),"")="",0,IFERROR(VLOOKUP($B106,手順2!$A$12:$P$107,Q$1,FALSE),"")&amp;IFERROR(VLOOKUP($B106,手順3!$A$12:$U$107,Q$1,FALSE),"")))</f>
        <v/>
      </c>
      <c r="R106" s="77" t="str">
        <f>IFERROR(VLOOKUP($B106,手順2!$A$12:$Q$107,R$1,FALSE),"")&amp;IFERROR(VLOOKUP($B106,手順3!$A$12:$U$107,R$1,FALSE),"")</f>
        <v/>
      </c>
      <c r="S106" s="102"/>
      <c r="T106" s="102"/>
      <c r="U106" s="102"/>
      <c r="AA106" s="174" t="str">
        <f>IF($AK106="","",COUNTIF($AU$18:$AU106,AA$17))</f>
        <v/>
      </c>
      <c r="AB106" s="129" t="str">
        <f>IF($AK106="","",COUNTIF($AU$18:$AU106,AB$17))</f>
        <v/>
      </c>
      <c r="AC106" s="129" t="str">
        <f>IF($AK106="","",COUNTIF($AU$18:$AU106,AC$17))</f>
        <v/>
      </c>
      <c r="AD106" s="129" t="str">
        <f>IF($AK106="","",COUNTIF($AU$18:$AU106,AD$17))</f>
        <v/>
      </c>
      <c r="AE106" s="129" t="str">
        <f>IF($AK106="","",COUNTIF($AU$18:$AU106,AE$17))</f>
        <v/>
      </c>
      <c r="AF106" s="129" t="str">
        <f>IF($AK106="","",COUNTIF($AU$18:$AU106,AF$17))</f>
        <v/>
      </c>
      <c r="AG106" s="129" t="str">
        <f>IF($AK106="","",COUNTIF($AU$18:$AU106,AG$17))</f>
        <v/>
      </c>
      <c r="AH106" s="129" t="str">
        <f>IF($AK106="","",COUNTIF($AU$18:$AU106,AH$17))</f>
        <v/>
      </c>
      <c r="AI106" s="129" t="str">
        <f>IF($AK106="","",COUNTIF($AU$18:$AU106,AI$17))</f>
        <v/>
      </c>
      <c r="AJ106" s="175" t="str">
        <f>IF($AK106="","",COUNTIF($AU$18:$AU106,AJ$17))</f>
        <v/>
      </c>
      <c r="AK106" s="95" t="str">
        <f t="shared" si="20"/>
        <v/>
      </c>
      <c r="AL106" s="96" t="str">
        <f t="shared" si="21"/>
        <v/>
      </c>
      <c r="AM106" s="38" t="str">
        <f t="shared" si="22"/>
        <v/>
      </c>
      <c r="AN106" s="96" t="str">
        <f t="shared" si="23"/>
        <v/>
      </c>
      <c r="AO106" s="96" t="str">
        <f t="shared" si="24"/>
        <v/>
      </c>
      <c r="AP106" s="96" t="str">
        <f t="shared" si="25"/>
        <v/>
      </c>
      <c r="AQ106" s="96" t="str">
        <f t="shared" si="26"/>
        <v/>
      </c>
      <c r="AR106" s="96" t="str">
        <f t="shared" si="27"/>
        <v/>
      </c>
      <c r="AS106" s="96" t="str">
        <f t="shared" si="28"/>
        <v/>
      </c>
      <c r="AT106" s="96" t="str">
        <f t="shared" si="29"/>
        <v/>
      </c>
      <c r="AU106" s="97" t="str">
        <f t="shared" si="30"/>
        <v/>
      </c>
      <c r="AW106">
        <f>種目情報!A89</f>
        <v>0</v>
      </c>
      <c r="AX106">
        <f>種目情報!B89</f>
        <v>0</v>
      </c>
      <c r="AY106">
        <f>種目情報!C89</f>
        <v>0</v>
      </c>
    </row>
    <row r="107" spans="1:51">
      <c r="A107">
        <v>90</v>
      </c>
      <c r="B107" t="str">
        <f>IFERROR(IF(B106=手順3!$A$11,"",IF(B106&lt;=100,IF(手順2!A101=手順５!A107,手順５!A107,手順3!$A$12),B106+1)),"")</f>
        <v/>
      </c>
      <c r="C107" s="10" t="str">
        <f>IFERROR(VLOOKUP($B107,手順2!$A$12:$T$107,C$1,FALSE),"")&amp;IFERROR(VLOOKUP($B107,手順3!$A$12:$U$107,C$1,FALSE),"")</f>
        <v/>
      </c>
      <c r="D107" s="10" t="str">
        <f>IFERROR(VLOOKUP($B107,手順2!$A$12:$T$107,D$1,FALSE),"")&amp;IFERROR(VLOOKUP($B107,手順3!$A$12:$U$107,D$1,FALSE),"")</f>
        <v/>
      </c>
      <c r="E107" s="10" t="str">
        <f>IFERROR(VLOOKUP($B107,手順2!$A$12:$T$107,E$1,FALSE),"")&amp;IFERROR(VLOOKUP($B107,手順3!$A$12:$U$107,E$1,FALSE),"")</f>
        <v/>
      </c>
      <c r="F107" s="10" t="str">
        <f>IFERROR(VLOOKUP($B107,手順2!$A$12:$T$107,F$1,FALSE),"")&amp;IFERROR(VLOOKUP($B107,手順3!$A$12:$U$107,F$1,FALSE),"")</f>
        <v/>
      </c>
      <c r="G107" s="10" t="str">
        <f>IFERROR(VLOOKUP($B107,手順2!$A$12:$T$107,G$1,FALSE),"")&amp;IFERROR(VLOOKUP($B107,手順3!$A$12:$U$107,G$1,FALSE),"")</f>
        <v/>
      </c>
      <c r="H107" s="10" t="str">
        <f>IFERROR(VLOOKUP($B107,手順2!$A$12:$T$107,H$1,FALSE),"")&amp;IFERROR(VLOOKUP($B107,手順3!$A$12:$U$107,H$1,FALSE),"")</f>
        <v/>
      </c>
      <c r="I107" s="10" t="str">
        <f>IFERROR(VLOOKUP($B107,手順2!$A$12:$T$107,I$1,FALSE),"")&amp;IFERROR(VLOOKUP($B107,手順3!$A$12:$U$107,I$1,FALSE),"")</f>
        <v/>
      </c>
      <c r="J107" s="77" t="str">
        <f>IFERROR(VLOOKUP($B107,手順2!$A$12:$P$107,J$1,FALSE),"")&amp;IFERROR(VLOOKUP($B107,手順3!$A$12:$U$107,J$1,FALSE),"")</f>
        <v/>
      </c>
      <c r="K107" s="121" t="str">
        <f>IF(J107="","",IF(IFERROR(VLOOKUP($B107,手順2!$A$12:$P$107,K$1,FALSE),"")&amp;IFERROR(VLOOKUP($B107,手順3!$A$12:$U$107,K$1,FALSE),"")="",0,IFERROR(VLOOKUP($B107,手順2!$A$12:$P$107,K$1,FALSE),"")&amp;IFERROR(VLOOKUP($B107,手順3!$A$12:$U$107,K$1,FALSE),"")))</f>
        <v/>
      </c>
      <c r="L107" s="121" t="str">
        <f>IF(K107="","",IF(IFERROR(VLOOKUP($B107,手順2!$A$12:$P$107,L$1,FALSE),"")&amp;IFERROR(VLOOKUP($B107,手順3!$A$12:$U$107,L$1,FALSE),"")="",0,IFERROR(VLOOKUP($B107,手順2!$A$12:$P$107,L$1,FALSE),"")&amp;IFERROR(VLOOKUP($B107,手順3!$A$12:$U$107,L$1,FALSE),"")))</f>
        <v/>
      </c>
      <c r="M107" s="121" t="str">
        <f>IF(L107="","",IF(IFERROR(VLOOKUP($B107,手順2!$A$12:$P$107,M$1,FALSE),"")&amp;IFERROR(VLOOKUP($B107,手順3!$A$12:$U$107,M$1,FALSE),"")="",0,IFERROR(VLOOKUP($B107,手順2!$A$12:$P$107,M$1,FALSE),"")&amp;IFERROR(VLOOKUP($B107,手順3!$A$12:$U$107,M$1,FALSE),"")))</f>
        <v/>
      </c>
      <c r="N107" s="77" t="str">
        <f>IFERROR(VLOOKUP($B107,手順2!$A$12:$P$107,N$1,FALSE),"")&amp;IFERROR(VLOOKUP($B107,手順3!$A$12:$U$107,N$1,FALSE),"")</f>
        <v/>
      </c>
      <c r="O107" s="121" t="str">
        <f>IF(N107="","",IF(IFERROR(VLOOKUP($B107,手順2!$A$12:$P$107,O$1,FALSE),"")&amp;IFERROR(VLOOKUP($B107,手順3!$A$12:$U$107,O$1,FALSE),"")="",0,IFERROR(VLOOKUP($B107,手順2!$A$12:$P$107,O$1,FALSE),"")&amp;IFERROR(VLOOKUP($B107,手順3!$A$12:$U$107,O$1,FALSE),"")))</f>
        <v/>
      </c>
      <c r="P107" s="121" t="str">
        <f>IF(O107="","",IF(IFERROR(VLOOKUP($B107,手順2!$A$12:$P$107,P$1,FALSE),"")&amp;IFERROR(VLOOKUP($B107,手順3!$A$12:$U$107,P$1,FALSE),"")="",0,IFERROR(VLOOKUP($B107,手順2!$A$12:$P$107,P$1,FALSE),"")&amp;IFERROR(VLOOKUP($B107,手順3!$A$12:$U$107,P$1,FALSE),"")))</f>
        <v/>
      </c>
      <c r="Q107" s="121" t="str">
        <f>IF(P107="","",IF(IFERROR(VLOOKUP($B107,手順2!$A$12:$P$107,Q$1,FALSE),"")&amp;IFERROR(VLOOKUP($B107,手順3!$A$12:$U$107,Q$1,FALSE),"")="",0,IFERROR(VLOOKUP($B107,手順2!$A$12:$P$107,Q$1,FALSE),"")&amp;IFERROR(VLOOKUP($B107,手順3!$A$12:$U$107,Q$1,FALSE),"")))</f>
        <v/>
      </c>
      <c r="R107" s="77" t="str">
        <f>IFERROR(VLOOKUP($B107,手順2!$A$12:$Q$107,R$1,FALSE),"")&amp;IFERROR(VLOOKUP($B107,手順3!$A$12:$U$107,R$1,FALSE),"")</f>
        <v/>
      </c>
      <c r="S107" s="102"/>
      <c r="T107" s="102"/>
      <c r="U107" s="102"/>
      <c r="AA107" s="174" t="str">
        <f>IF($AK107="","",COUNTIF($AU$18:$AU107,AA$17))</f>
        <v/>
      </c>
      <c r="AB107" s="129" t="str">
        <f>IF($AK107="","",COUNTIF($AU$18:$AU107,AB$17))</f>
        <v/>
      </c>
      <c r="AC107" s="129" t="str">
        <f>IF($AK107="","",COUNTIF($AU$18:$AU107,AC$17))</f>
        <v/>
      </c>
      <c r="AD107" s="129" t="str">
        <f>IF($AK107="","",COUNTIF($AU$18:$AU107,AD$17))</f>
        <v/>
      </c>
      <c r="AE107" s="129" t="str">
        <f>IF($AK107="","",COUNTIF($AU$18:$AU107,AE$17))</f>
        <v/>
      </c>
      <c r="AF107" s="129" t="str">
        <f>IF($AK107="","",COUNTIF($AU$18:$AU107,AF$17))</f>
        <v/>
      </c>
      <c r="AG107" s="129" t="str">
        <f>IF($AK107="","",COUNTIF($AU$18:$AU107,AG$17))</f>
        <v/>
      </c>
      <c r="AH107" s="129" t="str">
        <f>IF($AK107="","",COUNTIF($AU$18:$AU107,AH$17))</f>
        <v/>
      </c>
      <c r="AI107" s="129" t="str">
        <f>IF($AK107="","",COUNTIF($AU$18:$AU107,AI$17))</f>
        <v/>
      </c>
      <c r="AJ107" s="175" t="str">
        <f>IF($AK107="","",COUNTIF($AU$18:$AU107,AJ$17))</f>
        <v/>
      </c>
      <c r="AK107" s="95" t="str">
        <f t="shared" si="20"/>
        <v/>
      </c>
      <c r="AL107" s="96" t="str">
        <f t="shared" si="21"/>
        <v/>
      </c>
      <c r="AM107" s="38" t="str">
        <f t="shared" si="22"/>
        <v/>
      </c>
      <c r="AN107" s="96" t="str">
        <f t="shared" si="23"/>
        <v/>
      </c>
      <c r="AO107" s="96" t="str">
        <f t="shared" si="24"/>
        <v/>
      </c>
      <c r="AP107" s="96" t="str">
        <f t="shared" si="25"/>
        <v/>
      </c>
      <c r="AQ107" s="96" t="str">
        <f t="shared" si="26"/>
        <v/>
      </c>
      <c r="AR107" s="96" t="str">
        <f t="shared" si="27"/>
        <v/>
      </c>
      <c r="AS107" s="96" t="str">
        <f t="shared" si="28"/>
        <v/>
      </c>
      <c r="AT107" s="96" t="str">
        <f t="shared" si="29"/>
        <v/>
      </c>
      <c r="AU107" s="97" t="str">
        <f t="shared" si="30"/>
        <v/>
      </c>
    </row>
    <row r="108" spans="1:51">
      <c r="A108">
        <v>91</v>
      </c>
      <c r="B108" t="str">
        <f>IFERROR(IF(B107=手順3!$A$11,"",IF(B107&lt;=100,IF(手順2!A102=手順５!A108,手順５!A108,手順3!$A$12),B107+1)),"")</f>
        <v/>
      </c>
      <c r="C108" s="10" t="str">
        <f>IFERROR(VLOOKUP($B108,手順2!$A$12:$T$107,C$1,FALSE),"")&amp;IFERROR(VLOOKUP($B108,手順3!$A$12:$U$107,C$1,FALSE),"")</f>
        <v/>
      </c>
      <c r="D108" s="10" t="str">
        <f>IFERROR(VLOOKUP($B108,手順2!$A$12:$T$107,D$1,FALSE),"")&amp;IFERROR(VLOOKUP($B108,手順3!$A$12:$U$107,D$1,FALSE),"")</f>
        <v/>
      </c>
      <c r="E108" s="10" t="str">
        <f>IFERROR(VLOOKUP($B108,手順2!$A$12:$T$107,E$1,FALSE),"")&amp;IFERROR(VLOOKUP($B108,手順3!$A$12:$U$107,E$1,FALSE),"")</f>
        <v/>
      </c>
      <c r="F108" s="10" t="str">
        <f>IFERROR(VLOOKUP($B108,手順2!$A$12:$T$107,F$1,FALSE),"")&amp;IFERROR(VLOOKUP($B108,手順3!$A$12:$U$107,F$1,FALSE),"")</f>
        <v/>
      </c>
      <c r="G108" s="10" t="str">
        <f>IFERROR(VLOOKUP($B108,手順2!$A$12:$T$107,G$1,FALSE),"")&amp;IFERROR(VLOOKUP($B108,手順3!$A$12:$U$107,G$1,FALSE),"")</f>
        <v/>
      </c>
      <c r="H108" s="10" t="str">
        <f>IFERROR(VLOOKUP($B108,手順2!$A$12:$T$107,H$1,FALSE),"")&amp;IFERROR(VLOOKUP($B108,手順3!$A$12:$U$107,H$1,FALSE),"")</f>
        <v/>
      </c>
      <c r="I108" s="10" t="str">
        <f>IFERROR(VLOOKUP($B108,手順2!$A$12:$T$107,I$1,FALSE),"")&amp;IFERROR(VLOOKUP($B108,手順3!$A$12:$U$107,I$1,FALSE),"")</f>
        <v/>
      </c>
      <c r="J108" s="77" t="str">
        <f>IFERROR(VLOOKUP($B108,手順2!$A$12:$P$107,J$1,FALSE),"")&amp;IFERROR(VLOOKUP($B108,手順3!$A$12:$U$107,J$1,FALSE),"")</f>
        <v/>
      </c>
      <c r="K108" s="121" t="str">
        <f>IF(J108="","",IF(IFERROR(VLOOKUP($B108,手順2!$A$12:$P$107,K$1,FALSE),"")&amp;IFERROR(VLOOKUP($B108,手順3!$A$12:$U$107,K$1,FALSE),"")="",0,IFERROR(VLOOKUP($B108,手順2!$A$12:$P$107,K$1,FALSE),"")&amp;IFERROR(VLOOKUP($B108,手順3!$A$12:$U$107,K$1,FALSE),"")))</f>
        <v/>
      </c>
      <c r="L108" s="121" t="str">
        <f>IF(K108="","",IF(IFERROR(VLOOKUP($B108,手順2!$A$12:$P$107,L$1,FALSE),"")&amp;IFERROR(VLOOKUP($B108,手順3!$A$12:$U$107,L$1,FALSE),"")="",0,IFERROR(VLOOKUP($B108,手順2!$A$12:$P$107,L$1,FALSE),"")&amp;IFERROR(VLOOKUP($B108,手順3!$A$12:$U$107,L$1,FALSE),"")))</f>
        <v/>
      </c>
      <c r="M108" s="121" t="str">
        <f>IF(L108="","",IF(IFERROR(VLOOKUP($B108,手順2!$A$12:$P$107,M$1,FALSE),"")&amp;IFERROR(VLOOKUP($B108,手順3!$A$12:$U$107,M$1,FALSE),"")="",0,IFERROR(VLOOKUP($B108,手順2!$A$12:$P$107,M$1,FALSE),"")&amp;IFERROR(VLOOKUP($B108,手順3!$A$12:$U$107,M$1,FALSE),"")))</f>
        <v/>
      </c>
      <c r="N108" s="77" t="str">
        <f>IFERROR(VLOOKUP($B108,手順2!$A$12:$P$107,N$1,FALSE),"")&amp;IFERROR(VLOOKUP($B108,手順3!$A$12:$U$107,N$1,FALSE),"")</f>
        <v/>
      </c>
      <c r="O108" s="121" t="str">
        <f>IF(N108="","",IF(IFERROR(VLOOKUP($B108,手順2!$A$12:$P$107,O$1,FALSE),"")&amp;IFERROR(VLOOKUP($B108,手順3!$A$12:$U$107,O$1,FALSE),"")="",0,IFERROR(VLOOKUP($B108,手順2!$A$12:$P$107,O$1,FALSE),"")&amp;IFERROR(VLOOKUP($B108,手順3!$A$12:$U$107,O$1,FALSE),"")))</f>
        <v/>
      </c>
      <c r="P108" s="121" t="str">
        <f>IF(O108="","",IF(IFERROR(VLOOKUP($B108,手順2!$A$12:$P$107,P$1,FALSE),"")&amp;IFERROR(VLOOKUP($B108,手順3!$A$12:$U$107,P$1,FALSE),"")="",0,IFERROR(VLOOKUP($B108,手順2!$A$12:$P$107,P$1,FALSE),"")&amp;IFERROR(VLOOKUP($B108,手順3!$A$12:$U$107,P$1,FALSE),"")))</f>
        <v/>
      </c>
      <c r="Q108" s="121" t="str">
        <f>IF(P108="","",IF(IFERROR(VLOOKUP($B108,手順2!$A$12:$P$107,Q$1,FALSE),"")&amp;IFERROR(VLOOKUP($B108,手順3!$A$12:$U$107,Q$1,FALSE),"")="",0,IFERROR(VLOOKUP($B108,手順2!$A$12:$P$107,Q$1,FALSE),"")&amp;IFERROR(VLOOKUP($B108,手順3!$A$12:$U$107,Q$1,FALSE),"")))</f>
        <v/>
      </c>
      <c r="R108" s="77" t="str">
        <f>IFERROR(VLOOKUP($B108,手順2!$A$12:$Q$107,R$1,FALSE),"")&amp;IFERROR(VLOOKUP($B108,手順3!$A$12:$U$107,R$1,FALSE),"")</f>
        <v/>
      </c>
      <c r="S108" s="102"/>
      <c r="T108" s="102"/>
      <c r="U108" s="102"/>
      <c r="AA108" s="174" t="str">
        <f>IF($AK108="","",COUNTIF($AU$18:$AU108,AA$17))</f>
        <v/>
      </c>
      <c r="AB108" s="129" t="str">
        <f>IF($AK108="","",COUNTIF($AU$18:$AU108,AB$17))</f>
        <v/>
      </c>
      <c r="AC108" s="129" t="str">
        <f>IF($AK108="","",COUNTIF($AU$18:$AU108,AC$17))</f>
        <v/>
      </c>
      <c r="AD108" s="129" t="str">
        <f>IF($AK108="","",COUNTIF($AU$18:$AU108,AD$17))</f>
        <v/>
      </c>
      <c r="AE108" s="129" t="str">
        <f>IF($AK108="","",COUNTIF($AU$18:$AU108,AE$17))</f>
        <v/>
      </c>
      <c r="AF108" s="129" t="str">
        <f>IF($AK108="","",COUNTIF($AU$18:$AU108,AF$17))</f>
        <v/>
      </c>
      <c r="AG108" s="129" t="str">
        <f>IF($AK108="","",COUNTIF($AU$18:$AU108,AG$17))</f>
        <v/>
      </c>
      <c r="AH108" s="129" t="str">
        <f>IF($AK108="","",COUNTIF($AU$18:$AU108,AH$17))</f>
        <v/>
      </c>
      <c r="AI108" s="129" t="str">
        <f>IF($AK108="","",COUNTIF($AU$18:$AU108,AI$17))</f>
        <v/>
      </c>
      <c r="AJ108" s="175" t="str">
        <f>IF($AK108="","",COUNTIF($AU$18:$AU108,AJ$17))</f>
        <v/>
      </c>
      <c r="AK108" s="95" t="str">
        <f t="shared" si="20"/>
        <v/>
      </c>
      <c r="AL108" s="96" t="str">
        <f t="shared" si="21"/>
        <v/>
      </c>
      <c r="AM108" s="38" t="str">
        <f t="shared" si="22"/>
        <v/>
      </c>
      <c r="AN108" s="96" t="str">
        <f t="shared" si="23"/>
        <v/>
      </c>
      <c r="AO108" s="96" t="str">
        <f t="shared" si="24"/>
        <v/>
      </c>
      <c r="AP108" s="96" t="str">
        <f t="shared" si="25"/>
        <v/>
      </c>
      <c r="AQ108" s="96" t="str">
        <f t="shared" si="26"/>
        <v/>
      </c>
      <c r="AR108" s="96" t="str">
        <f t="shared" si="27"/>
        <v/>
      </c>
      <c r="AS108" s="96" t="str">
        <f t="shared" si="28"/>
        <v/>
      </c>
      <c r="AT108" s="96" t="str">
        <f t="shared" si="29"/>
        <v/>
      </c>
      <c r="AU108" s="97" t="str">
        <f t="shared" si="30"/>
        <v/>
      </c>
    </row>
    <row r="109" spans="1:51">
      <c r="A109">
        <v>92</v>
      </c>
      <c r="B109" t="str">
        <f>IFERROR(IF(B108=手順3!$A$11,"",IF(B108&lt;=100,IF(手順2!A103=手順５!A109,手順５!A109,手順3!$A$12),B108+1)),"")</f>
        <v/>
      </c>
      <c r="C109" s="10" t="str">
        <f>IFERROR(VLOOKUP($B109,手順2!$A$12:$T$107,C$1,FALSE),"")&amp;IFERROR(VLOOKUP($B109,手順3!$A$12:$U$107,C$1,FALSE),"")</f>
        <v/>
      </c>
      <c r="D109" s="10" t="str">
        <f>IFERROR(VLOOKUP($B109,手順2!$A$12:$T$107,D$1,FALSE),"")&amp;IFERROR(VLOOKUP($B109,手順3!$A$12:$U$107,D$1,FALSE),"")</f>
        <v/>
      </c>
      <c r="E109" s="10" t="str">
        <f>IFERROR(VLOOKUP($B109,手順2!$A$12:$T$107,E$1,FALSE),"")&amp;IFERROR(VLOOKUP($B109,手順3!$A$12:$U$107,E$1,FALSE),"")</f>
        <v/>
      </c>
      <c r="F109" s="10" t="str">
        <f>IFERROR(VLOOKUP($B109,手順2!$A$12:$T$107,F$1,FALSE),"")&amp;IFERROR(VLOOKUP($B109,手順3!$A$12:$U$107,F$1,FALSE),"")</f>
        <v/>
      </c>
      <c r="G109" s="10" t="str">
        <f>IFERROR(VLOOKUP($B109,手順2!$A$12:$T$107,G$1,FALSE),"")&amp;IFERROR(VLOOKUP($B109,手順3!$A$12:$U$107,G$1,FALSE),"")</f>
        <v/>
      </c>
      <c r="H109" s="10" t="str">
        <f>IFERROR(VLOOKUP($B109,手順2!$A$12:$T$107,H$1,FALSE),"")&amp;IFERROR(VLOOKUP($B109,手順3!$A$12:$U$107,H$1,FALSE),"")</f>
        <v/>
      </c>
      <c r="I109" s="10" t="str">
        <f>IFERROR(VLOOKUP($B109,手順2!$A$12:$T$107,I$1,FALSE),"")&amp;IFERROR(VLOOKUP($B109,手順3!$A$12:$U$107,I$1,FALSE),"")</f>
        <v/>
      </c>
      <c r="J109" s="77" t="str">
        <f>IFERROR(VLOOKUP($B109,手順2!$A$12:$P$107,J$1,FALSE),"")&amp;IFERROR(VLOOKUP($B109,手順3!$A$12:$U$107,J$1,FALSE),"")</f>
        <v/>
      </c>
      <c r="K109" s="121" t="str">
        <f>IF(J109="","",IF(IFERROR(VLOOKUP($B109,手順2!$A$12:$P$107,K$1,FALSE),"")&amp;IFERROR(VLOOKUP($B109,手順3!$A$12:$U$107,K$1,FALSE),"")="",0,IFERROR(VLOOKUP($B109,手順2!$A$12:$P$107,K$1,FALSE),"")&amp;IFERROR(VLOOKUP($B109,手順3!$A$12:$U$107,K$1,FALSE),"")))</f>
        <v/>
      </c>
      <c r="L109" s="121" t="str">
        <f>IF(K109="","",IF(IFERROR(VLOOKUP($B109,手順2!$A$12:$P$107,L$1,FALSE),"")&amp;IFERROR(VLOOKUP($B109,手順3!$A$12:$U$107,L$1,FALSE),"")="",0,IFERROR(VLOOKUP($B109,手順2!$A$12:$P$107,L$1,FALSE),"")&amp;IFERROR(VLOOKUP($B109,手順3!$A$12:$U$107,L$1,FALSE),"")))</f>
        <v/>
      </c>
      <c r="M109" s="121" t="str">
        <f>IF(L109="","",IF(IFERROR(VLOOKUP($B109,手順2!$A$12:$P$107,M$1,FALSE),"")&amp;IFERROR(VLOOKUP($B109,手順3!$A$12:$U$107,M$1,FALSE),"")="",0,IFERROR(VLOOKUP($B109,手順2!$A$12:$P$107,M$1,FALSE),"")&amp;IFERROR(VLOOKUP($B109,手順3!$A$12:$U$107,M$1,FALSE),"")))</f>
        <v/>
      </c>
      <c r="N109" s="77" t="str">
        <f>IFERROR(VLOOKUP($B109,手順2!$A$12:$P$107,N$1,FALSE),"")&amp;IFERROR(VLOOKUP($B109,手順3!$A$12:$U$107,N$1,FALSE),"")</f>
        <v/>
      </c>
      <c r="O109" s="121" t="str">
        <f>IF(N109="","",IF(IFERROR(VLOOKUP($B109,手順2!$A$12:$P$107,O$1,FALSE),"")&amp;IFERROR(VLOOKUP($B109,手順3!$A$12:$U$107,O$1,FALSE),"")="",0,IFERROR(VLOOKUP($B109,手順2!$A$12:$P$107,O$1,FALSE),"")&amp;IFERROR(VLOOKUP($B109,手順3!$A$12:$U$107,O$1,FALSE),"")))</f>
        <v/>
      </c>
      <c r="P109" s="121" t="str">
        <f>IF(O109="","",IF(IFERROR(VLOOKUP($B109,手順2!$A$12:$P$107,P$1,FALSE),"")&amp;IFERROR(VLOOKUP($B109,手順3!$A$12:$U$107,P$1,FALSE),"")="",0,IFERROR(VLOOKUP($B109,手順2!$A$12:$P$107,P$1,FALSE),"")&amp;IFERROR(VLOOKUP($B109,手順3!$A$12:$U$107,P$1,FALSE),"")))</f>
        <v/>
      </c>
      <c r="Q109" s="121" t="str">
        <f>IF(P109="","",IF(IFERROR(VLOOKUP($B109,手順2!$A$12:$P$107,Q$1,FALSE),"")&amp;IFERROR(VLOOKUP($B109,手順3!$A$12:$U$107,Q$1,FALSE),"")="",0,IFERROR(VLOOKUP($B109,手順2!$A$12:$P$107,Q$1,FALSE),"")&amp;IFERROR(VLOOKUP($B109,手順3!$A$12:$U$107,Q$1,FALSE),"")))</f>
        <v/>
      </c>
      <c r="R109" s="77" t="str">
        <f>IFERROR(VLOOKUP($B109,手順2!$A$12:$Q$107,R$1,FALSE),"")&amp;IFERROR(VLOOKUP($B109,手順3!$A$12:$U$107,R$1,FALSE),"")</f>
        <v/>
      </c>
      <c r="S109" s="102"/>
      <c r="T109" s="102"/>
      <c r="U109" s="102"/>
      <c r="AA109" s="174" t="str">
        <f>IF($AK109="","",COUNTIF($AU$18:$AU109,AA$17))</f>
        <v/>
      </c>
      <c r="AB109" s="129" t="str">
        <f>IF($AK109="","",COUNTIF($AU$18:$AU109,AB$17))</f>
        <v/>
      </c>
      <c r="AC109" s="129" t="str">
        <f>IF($AK109="","",COUNTIF($AU$18:$AU109,AC$17))</f>
        <v/>
      </c>
      <c r="AD109" s="129" t="str">
        <f>IF($AK109="","",COUNTIF($AU$18:$AU109,AD$17))</f>
        <v/>
      </c>
      <c r="AE109" s="129" t="str">
        <f>IF($AK109="","",COUNTIF($AU$18:$AU109,AE$17))</f>
        <v/>
      </c>
      <c r="AF109" s="129" t="str">
        <f>IF($AK109="","",COUNTIF($AU$18:$AU109,AF$17))</f>
        <v/>
      </c>
      <c r="AG109" s="129" t="str">
        <f>IF($AK109="","",COUNTIF($AU$18:$AU109,AG$17))</f>
        <v/>
      </c>
      <c r="AH109" s="129" t="str">
        <f>IF($AK109="","",COUNTIF($AU$18:$AU109,AH$17))</f>
        <v/>
      </c>
      <c r="AI109" s="129" t="str">
        <f>IF($AK109="","",COUNTIF($AU$18:$AU109,AI$17))</f>
        <v/>
      </c>
      <c r="AJ109" s="175" t="str">
        <f>IF($AK109="","",COUNTIF($AU$18:$AU109,AJ$17))</f>
        <v/>
      </c>
      <c r="AK109" s="95" t="str">
        <f t="shared" si="20"/>
        <v/>
      </c>
      <c r="AL109" s="96" t="str">
        <f t="shared" si="21"/>
        <v/>
      </c>
      <c r="AM109" s="38" t="str">
        <f t="shared" si="22"/>
        <v/>
      </c>
      <c r="AN109" s="96" t="str">
        <f t="shared" si="23"/>
        <v/>
      </c>
      <c r="AO109" s="96" t="str">
        <f t="shared" si="24"/>
        <v/>
      </c>
      <c r="AP109" s="96" t="str">
        <f t="shared" si="25"/>
        <v/>
      </c>
      <c r="AQ109" s="96" t="str">
        <f t="shared" si="26"/>
        <v/>
      </c>
      <c r="AR109" s="96" t="str">
        <f t="shared" si="27"/>
        <v/>
      </c>
      <c r="AS109" s="96" t="str">
        <f t="shared" si="28"/>
        <v/>
      </c>
      <c r="AT109" s="96" t="str">
        <f t="shared" si="29"/>
        <v/>
      </c>
      <c r="AU109" s="97" t="str">
        <f t="shared" si="30"/>
        <v/>
      </c>
    </row>
    <row r="110" spans="1:51">
      <c r="A110">
        <v>93</v>
      </c>
      <c r="B110" t="str">
        <f>IFERROR(IF(B109=手順3!$A$11,"",IF(B109&lt;=100,IF(手順2!A104=手順５!A110,手順５!A110,手順3!$A$12),B109+1)),"")</f>
        <v/>
      </c>
      <c r="C110" s="10" t="str">
        <f>IFERROR(VLOOKUP($B110,手順2!$A$12:$T$107,C$1,FALSE),"")&amp;IFERROR(VLOOKUP($B110,手順3!$A$12:$U$107,C$1,FALSE),"")</f>
        <v/>
      </c>
      <c r="D110" s="10" t="str">
        <f>IFERROR(VLOOKUP($B110,手順2!$A$12:$T$107,D$1,FALSE),"")&amp;IFERROR(VLOOKUP($B110,手順3!$A$12:$U$107,D$1,FALSE),"")</f>
        <v/>
      </c>
      <c r="E110" s="10" t="str">
        <f>IFERROR(VLOOKUP($B110,手順2!$A$12:$T$107,E$1,FALSE),"")&amp;IFERROR(VLOOKUP($B110,手順3!$A$12:$U$107,E$1,FALSE),"")</f>
        <v/>
      </c>
      <c r="F110" s="10" t="str">
        <f>IFERROR(VLOOKUP($B110,手順2!$A$12:$T$107,F$1,FALSE),"")&amp;IFERROR(VLOOKUP($B110,手順3!$A$12:$U$107,F$1,FALSE),"")</f>
        <v/>
      </c>
      <c r="G110" s="10" t="str">
        <f>IFERROR(VLOOKUP($B110,手順2!$A$12:$T$107,G$1,FALSE),"")&amp;IFERROR(VLOOKUP($B110,手順3!$A$12:$U$107,G$1,FALSE),"")</f>
        <v/>
      </c>
      <c r="H110" s="10" t="str">
        <f>IFERROR(VLOOKUP($B110,手順2!$A$12:$T$107,H$1,FALSE),"")&amp;IFERROR(VLOOKUP($B110,手順3!$A$12:$U$107,H$1,FALSE),"")</f>
        <v/>
      </c>
      <c r="I110" s="10" t="str">
        <f>IFERROR(VLOOKUP($B110,手順2!$A$12:$T$107,I$1,FALSE),"")&amp;IFERROR(VLOOKUP($B110,手順3!$A$12:$U$107,I$1,FALSE),"")</f>
        <v/>
      </c>
      <c r="J110" s="77" t="str">
        <f>IFERROR(VLOOKUP($B110,手順2!$A$12:$P$107,J$1,FALSE),"")&amp;IFERROR(VLOOKUP($B110,手順3!$A$12:$U$107,J$1,FALSE),"")</f>
        <v/>
      </c>
      <c r="K110" s="121" t="str">
        <f>IF(J110="","",IF(IFERROR(VLOOKUP($B110,手順2!$A$12:$P$107,K$1,FALSE),"")&amp;IFERROR(VLOOKUP($B110,手順3!$A$12:$U$107,K$1,FALSE),"")="",0,IFERROR(VLOOKUP($B110,手順2!$A$12:$P$107,K$1,FALSE),"")&amp;IFERROR(VLOOKUP($B110,手順3!$A$12:$U$107,K$1,FALSE),"")))</f>
        <v/>
      </c>
      <c r="L110" s="121" t="str">
        <f>IF(K110="","",IF(IFERROR(VLOOKUP($B110,手順2!$A$12:$P$107,L$1,FALSE),"")&amp;IFERROR(VLOOKUP($B110,手順3!$A$12:$U$107,L$1,FALSE),"")="",0,IFERROR(VLOOKUP($B110,手順2!$A$12:$P$107,L$1,FALSE),"")&amp;IFERROR(VLOOKUP($B110,手順3!$A$12:$U$107,L$1,FALSE),"")))</f>
        <v/>
      </c>
      <c r="M110" s="121" t="str">
        <f>IF(L110="","",IF(IFERROR(VLOOKUP($B110,手順2!$A$12:$P$107,M$1,FALSE),"")&amp;IFERROR(VLOOKUP($B110,手順3!$A$12:$U$107,M$1,FALSE),"")="",0,IFERROR(VLOOKUP($B110,手順2!$A$12:$P$107,M$1,FALSE),"")&amp;IFERROR(VLOOKUP($B110,手順3!$A$12:$U$107,M$1,FALSE),"")))</f>
        <v/>
      </c>
      <c r="N110" s="77" t="str">
        <f>IFERROR(VLOOKUP($B110,手順2!$A$12:$P$107,N$1,FALSE),"")&amp;IFERROR(VLOOKUP($B110,手順3!$A$12:$U$107,N$1,FALSE),"")</f>
        <v/>
      </c>
      <c r="O110" s="121" t="str">
        <f>IF(N110="","",IF(IFERROR(VLOOKUP($B110,手順2!$A$12:$P$107,O$1,FALSE),"")&amp;IFERROR(VLOOKUP($B110,手順3!$A$12:$U$107,O$1,FALSE),"")="",0,IFERROR(VLOOKUP($B110,手順2!$A$12:$P$107,O$1,FALSE),"")&amp;IFERROR(VLOOKUP($B110,手順3!$A$12:$U$107,O$1,FALSE),"")))</f>
        <v/>
      </c>
      <c r="P110" s="121" t="str">
        <f>IF(O110="","",IF(IFERROR(VLOOKUP($B110,手順2!$A$12:$P$107,P$1,FALSE),"")&amp;IFERROR(VLOOKUP($B110,手順3!$A$12:$U$107,P$1,FALSE),"")="",0,IFERROR(VLOOKUP($B110,手順2!$A$12:$P$107,P$1,FALSE),"")&amp;IFERROR(VLOOKUP($B110,手順3!$A$12:$U$107,P$1,FALSE),"")))</f>
        <v/>
      </c>
      <c r="Q110" s="121" t="str">
        <f>IF(P110="","",IF(IFERROR(VLOOKUP($B110,手順2!$A$12:$P$107,Q$1,FALSE),"")&amp;IFERROR(VLOOKUP($B110,手順3!$A$12:$U$107,Q$1,FALSE),"")="",0,IFERROR(VLOOKUP($B110,手順2!$A$12:$P$107,Q$1,FALSE),"")&amp;IFERROR(VLOOKUP($B110,手順3!$A$12:$U$107,Q$1,FALSE),"")))</f>
        <v/>
      </c>
      <c r="R110" s="77" t="str">
        <f>IFERROR(VLOOKUP($B110,手順2!$A$12:$Q$107,R$1,FALSE),"")&amp;IFERROR(VLOOKUP($B110,手順3!$A$12:$U$107,R$1,FALSE),"")</f>
        <v/>
      </c>
      <c r="S110" s="102"/>
      <c r="T110" s="102"/>
      <c r="U110" s="102"/>
      <c r="AA110" s="174" t="str">
        <f>IF($AK110="","",COUNTIF($AU$18:$AU110,AA$17))</f>
        <v/>
      </c>
      <c r="AB110" s="129" t="str">
        <f>IF($AK110="","",COUNTIF($AU$18:$AU110,AB$17))</f>
        <v/>
      </c>
      <c r="AC110" s="129" t="str">
        <f>IF($AK110="","",COUNTIF($AU$18:$AU110,AC$17))</f>
        <v/>
      </c>
      <c r="AD110" s="129" t="str">
        <f>IF($AK110="","",COUNTIF($AU$18:$AU110,AD$17))</f>
        <v/>
      </c>
      <c r="AE110" s="129" t="str">
        <f>IF($AK110="","",COUNTIF($AU$18:$AU110,AE$17))</f>
        <v/>
      </c>
      <c r="AF110" s="129" t="str">
        <f>IF($AK110="","",COUNTIF($AU$18:$AU110,AF$17))</f>
        <v/>
      </c>
      <c r="AG110" s="129" t="str">
        <f>IF($AK110="","",COUNTIF($AU$18:$AU110,AG$17))</f>
        <v/>
      </c>
      <c r="AH110" s="129" t="str">
        <f>IF($AK110="","",COUNTIF($AU$18:$AU110,AH$17))</f>
        <v/>
      </c>
      <c r="AI110" s="129" t="str">
        <f>IF($AK110="","",COUNTIF($AU$18:$AU110,AI$17))</f>
        <v/>
      </c>
      <c r="AJ110" s="175" t="str">
        <f>IF($AK110="","",COUNTIF($AU$18:$AU110,AJ$17))</f>
        <v/>
      </c>
      <c r="AK110" s="95" t="str">
        <f t="shared" si="20"/>
        <v/>
      </c>
      <c r="AL110" s="96" t="str">
        <f t="shared" si="21"/>
        <v/>
      </c>
      <c r="AM110" s="38" t="str">
        <f t="shared" si="22"/>
        <v/>
      </c>
      <c r="AN110" s="96" t="str">
        <f t="shared" si="23"/>
        <v/>
      </c>
      <c r="AO110" s="96" t="str">
        <f t="shared" si="24"/>
        <v/>
      </c>
      <c r="AP110" s="96" t="str">
        <f t="shared" si="25"/>
        <v/>
      </c>
      <c r="AQ110" s="96" t="str">
        <f t="shared" si="26"/>
        <v/>
      </c>
      <c r="AR110" s="96" t="str">
        <f t="shared" si="27"/>
        <v/>
      </c>
      <c r="AS110" s="96" t="str">
        <f t="shared" si="28"/>
        <v/>
      </c>
      <c r="AT110" s="96" t="str">
        <f t="shared" si="29"/>
        <v/>
      </c>
      <c r="AU110" s="97" t="str">
        <f t="shared" si="30"/>
        <v/>
      </c>
    </row>
    <row r="111" spans="1:51">
      <c r="A111">
        <v>94</v>
      </c>
      <c r="B111" t="str">
        <f>IFERROR(IF(B110=手順3!$A$11,"",IF(B110&lt;=100,IF(手順2!A105=手順５!A111,手順５!A111,手順3!$A$12),B110+1)),"")</f>
        <v/>
      </c>
      <c r="C111" s="10" t="str">
        <f>IFERROR(VLOOKUP($B111,手順2!$A$12:$T$107,C$1,FALSE),"")&amp;IFERROR(VLOOKUP($B111,手順3!$A$12:$U$107,C$1,FALSE),"")</f>
        <v/>
      </c>
      <c r="D111" s="10" t="str">
        <f>IFERROR(VLOOKUP($B111,手順2!$A$12:$T$107,D$1,FALSE),"")&amp;IFERROR(VLOOKUP($B111,手順3!$A$12:$U$107,D$1,FALSE),"")</f>
        <v/>
      </c>
      <c r="E111" s="10" t="str">
        <f>IFERROR(VLOOKUP($B111,手順2!$A$12:$T$107,E$1,FALSE),"")&amp;IFERROR(VLOOKUP($B111,手順3!$A$12:$U$107,E$1,FALSE),"")</f>
        <v/>
      </c>
      <c r="F111" s="10" t="str">
        <f>IFERROR(VLOOKUP($B111,手順2!$A$12:$T$107,F$1,FALSE),"")&amp;IFERROR(VLOOKUP($B111,手順3!$A$12:$U$107,F$1,FALSE),"")</f>
        <v/>
      </c>
      <c r="G111" s="10" t="str">
        <f>IFERROR(VLOOKUP($B111,手順2!$A$12:$T$107,G$1,FALSE),"")&amp;IFERROR(VLOOKUP($B111,手順3!$A$12:$U$107,G$1,FALSE),"")</f>
        <v/>
      </c>
      <c r="H111" s="10" t="str">
        <f>IFERROR(VLOOKUP($B111,手順2!$A$12:$T$107,H$1,FALSE),"")&amp;IFERROR(VLOOKUP($B111,手順3!$A$12:$U$107,H$1,FALSE),"")</f>
        <v/>
      </c>
      <c r="I111" s="10" t="str">
        <f>IFERROR(VLOOKUP($B111,手順2!$A$12:$T$107,I$1,FALSE),"")&amp;IFERROR(VLOOKUP($B111,手順3!$A$12:$U$107,I$1,FALSE),"")</f>
        <v/>
      </c>
      <c r="J111" s="77" t="str">
        <f>IFERROR(VLOOKUP($B111,手順2!$A$12:$P$107,J$1,FALSE),"")&amp;IFERROR(VLOOKUP($B111,手順3!$A$12:$U$107,J$1,FALSE),"")</f>
        <v/>
      </c>
      <c r="K111" s="121" t="str">
        <f>IF(J111="","",IF(IFERROR(VLOOKUP($B111,手順2!$A$12:$P$107,K$1,FALSE),"")&amp;IFERROR(VLOOKUP($B111,手順3!$A$12:$U$107,K$1,FALSE),"")="",0,IFERROR(VLOOKUP($B111,手順2!$A$12:$P$107,K$1,FALSE),"")&amp;IFERROR(VLOOKUP($B111,手順3!$A$12:$U$107,K$1,FALSE),"")))</f>
        <v/>
      </c>
      <c r="L111" s="121" t="str">
        <f>IF(K111="","",IF(IFERROR(VLOOKUP($B111,手順2!$A$12:$P$107,L$1,FALSE),"")&amp;IFERROR(VLOOKUP($B111,手順3!$A$12:$U$107,L$1,FALSE),"")="",0,IFERROR(VLOOKUP($B111,手順2!$A$12:$P$107,L$1,FALSE),"")&amp;IFERROR(VLOOKUP($B111,手順3!$A$12:$U$107,L$1,FALSE),"")))</f>
        <v/>
      </c>
      <c r="M111" s="121" t="str">
        <f>IF(L111="","",IF(IFERROR(VLOOKUP($B111,手順2!$A$12:$P$107,M$1,FALSE),"")&amp;IFERROR(VLOOKUP($B111,手順3!$A$12:$U$107,M$1,FALSE),"")="",0,IFERROR(VLOOKUP($B111,手順2!$A$12:$P$107,M$1,FALSE),"")&amp;IFERROR(VLOOKUP($B111,手順3!$A$12:$U$107,M$1,FALSE),"")))</f>
        <v/>
      </c>
      <c r="N111" s="77" t="str">
        <f>IFERROR(VLOOKUP($B111,手順2!$A$12:$P$107,N$1,FALSE),"")&amp;IFERROR(VLOOKUP($B111,手順3!$A$12:$U$107,N$1,FALSE),"")</f>
        <v/>
      </c>
      <c r="O111" s="121" t="str">
        <f>IF(N111="","",IF(IFERROR(VLOOKUP($B111,手順2!$A$12:$P$107,O$1,FALSE),"")&amp;IFERROR(VLOOKUP($B111,手順3!$A$12:$U$107,O$1,FALSE),"")="",0,IFERROR(VLOOKUP($B111,手順2!$A$12:$P$107,O$1,FALSE),"")&amp;IFERROR(VLOOKUP($B111,手順3!$A$12:$U$107,O$1,FALSE),"")))</f>
        <v/>
      </c>
      <c r="P111" s="121" t="str">
        <f>IF(O111="","",IF(IFERROR(VLOOKUP($B111,手順2!$A$12:$P$107,P$1,FALSE),"")&amp;IFERROR(VLOOKUP($B111,手順3!$A$12:$U$107,P$1,FALSE),"")="",0,IFERROR(VLOOKUP($B111,手順2!$A$12:$P$107,P$1,FALSE),"")&amp;IFERROR(VLOOKUP($B111,手順3!$A$12:$U$107,P$1,FALSE),"")))</f>
        <v/>
      </c>
      <c r="Q111" s="121" t="str">
        <f>IF(P111="","",IF(IFERROR(VLOOKUP($B111,手順2!$A$12:$P$107,Q$1,FALSE),"")&amp;IFERROR(VLOOKUP($B111,手順3!$A$12:$U$107,Q$1,FALSE),"")="",0,IFERROR(VLOOKUP($B111,手順2!$A$12:$P$107,Q$1,FALSE),"")&amp;IFERROR(VLOOKUP($B111,手順3!$A$12:$U$107,Q$1,FALSE),"")))</f>
        <v/>
      </c>
      <c r="R111" s="77" t="str">
        <f>IFERROR(VLOOKUP($B111,手順2!$A$12:$Q$107,R$1,FALSE),"")&amp;IFERROR(VLOOKUP($B111,手順3!$A$12:$U$107,R$1,FALSE),"")</f>
        <v/>
      </c>
      <c r="S111" s="102"/>
      <c r="T111" s="102"/>
      <c r="U111" s="102"/>
      <c r="AA111" s="174" t="str">
        <f>IF($AK111="","",COUNTIF($AU$18:$AU111,AA$17))</f>
        <v/>
      </c>
      <c r="AB111" s="129" t="str">
        <f>IF($AK111="","",COUNTIF($AU$18:$AU111,AB$17))</f>
        <v/>
      </c>
      <c r="AC111" s="129" t="str">
        <f>IF($AK111="","",COUNTIF($AU$18:$AU111,AC$17))</f>
        <v/>
      </c>
      <c r="AD111" s="129" t="str">
        <f>IF($AK111="","",COUNTIF($AU$18:$AU111,AD$17))</f>
        <v/>
      </c>
      <c r="AE111" s="129" t="str">
        <f>IF($AK111="","",COUNTIF($AU$18:$AU111,AE$17))</f>
        <v/>
      </c>
      <c r="AF111" s="129" t="str">
        <f>IF($AK111="","",COUNTIF($AU$18:$AU111,AF$17))</f>
        <v/>
      </c>
      <c r="AG111" s="129" t="str">
        <f>IF($AK111="","",COUNTIF($AU$18:$AU111,AG$17))</f>
        <v/>
      </c>
      <c r="AH111" s="129" t="str">
        <f>IF($AK111="","",COUNTIF($AU$18:$AU111,AH$17))</f>
        <v/>
      </c>
      <c r="AI111" s="129" t="str">
        <f>IF($AK111="","",COUNTIF($AU$18:$AU111,AI$17))</f>
        <v/>
      </c>
      <c r="AJ111" s="175" t="str">
        <f>IF($AK111="","",COUNTIF($AU$18:$AU111,AJ$17))</f>
        <v/>
      </c>
      <c r="AK111" s="95" t="str">
        <f t="shared" si="20"/>
        <v/>
      </c>
      <c r="AL111" s="96" t="str">
        <f t="shared" si="21"/>
        <v/>
      </c>
      <c r="AM111" s="38" t="str">
        <f t="shared" si="22"/>
        <v/>
      </c>
      <c r="AN111" s="96" t="str">
        <f t="shared" si="23"/>
        <v/>
      </c>
      <c r="AO111" s="96" t="str">
        <f t="shared" si="24"/>
        <v/>
      </c>
      <c r="AP111" s="96" t="str">
        <f t="shared" si="25"/>
        <v/>
      </c>
      <c r="AQ111" s="96" t="str">
        <f t="shared" si="26"/>
        <v/>
      </c>
      <c r="AR111" s="96" t="str">
        <f t="shared" si="27"/>
        <v/>
      </c>
      <c r="AS111" s="96" t="str">
        <f t="shared" si="28"/>
        <v/>
      </c>
      <c r="AT111" s="96" t="str">
        <f t="shared" si="29"/>
        <v/>
      </c>
      <c r="AU111" s="97" t="str">
        <f t="shared" si="30"/>
        <v/>
      </c>
    </row>
    <row r="112" spans="1:51">
      <c r="A112">
        <v>95</v>
      </c>
      <c r="B112" t="str">
        <f>IFERROR(IF(B111=手順3!$A$11,"",IF(B111&lt;=100,IF(手順2!A106=手順５!A112,手順５!A112,手順3!$A$12),B111+1)),"")</f>
        <v/>
      </c>
      <c r="C112" s="10" t="str">
        <f>IFERROR(VLOOKUP($B112,手順2!$A$12:$T$107,C$1,FALSE),"")&amp;IFERROR(VLOOKUP($B112,手順3!$A$12:$U$107,C$1,FALSE),"")</f>
        <v/>
      </c>
      <c r="D112" s="10" t="str">
        <f>IFERROR(VLOOKUP($B112,手順2!$A$12:$T$107,D$1,FALSE),"")&amp;IFERROR(VLOOKUP($B112,手順3!$A$12:$U$107,D$1,FALSE),"")</f>
        <v/>
      </c>
      <c r="E112" s="10" t="str">
        <f>IFERROR(VLOOKUP($B112,手順2!$A$12:$T$107,E$1,FALSE),"")&amp;IFERROR(VLOOKUP($B112,手順3!$A$12:$U$107,E$1,FALSE),"")</f>
        <v/>
      </c>
      <c r="F112" s="10" t="str">
        <f>IFERROR(VLOOKUP($B112,手順2!$A$12:$T$107,F$1,FALSE),"")&amp;IFERROR(VLOOKUP($B112,手順3!$A$12:$U$107,F$1,FALSE),"")</f>
        <v/>
      </c>
      <c r="G112" s="10" t="str">
        <f>IFERROR(VLOOKUP($B112,手順2!$A$12:$T$107,G$1,FALSE),"")&amp;IFERROR(VLOOKUP($B112,手順3!$A$12:$U$107,G$1,FALSE),"")</f>
        <v/>
      </c>
      <c r="H112" s="10" t="str">
        <f>IFERROR(VLOOKUP($B112,手順2!$A$12:$T$107,H$1,FALSE),"")&amp;IFERROR(VLOOKUP($B112,手順3!$A$12:$U$107,H$1,FALSE),"")</f>
        <v/>
      </c>
      <c r="I112" s="10" t="str">
        <f>IFERROR(VLOOKUP($B112,手順2!$A$12:$T$107,I$1,FALSE),"")&amp;IFERROR(VLOOKUP($B112,手順3!$A$12:$U$107,I$1,FALSE),"")</f>
        <v/>
      </c>
      <c r="J112" s="77" t="str">
        <f>IFERROR(VLOOKUP($B112,手順2!$A$12:$P$107,J$1,FALSE),"")&amp;IFERROR(VLOOKUP($B112,手順3!$A$12:$U$107,J$1,FALSE),"")</f>
        <v/>
      </c>
      <c r="K112" s="121" t="str">
        <f>IF(J112="","",IF(IFERROR(VLOOKUP($B112,手順2!$A$12:$P$107,K$1,FALSE),"")&amp;IFERROR(VLOOKUP($B112,手順3!$A$12:$U$107,K$1,FALSE),"")="",0,IFERROR(VLOOKUP($B112,手順2!$A$12:$P$107,K$1,FALSE),"")&amp;IFERROR(VLOOKUP($B112,手順3!$A$12:$U$107,K$1,FALSE),"")))</f>
        <v/>
      </c>
      <c r="L112" s="121" t="str">
        <f>IF(K112="","",IF(IFERROR(VLOOKUP($B112,手順2!$A$12:$P$107,L$1,FALSE),"")&amp;IFERROR(VLOOKUP($B112,手順3!$A$12:$U$107,L$1,FALSE),"")="",0,IFERROR(VLOOKUP($B112,手順2!$A$12:$P$107,L$1,FALSE),"")&amp;IFERROR(VLOOKUP($B112,手順3!$A$12:$U$107,L$1,FALSE),"")))</f>
        <v/>
      </c>
      <c r="M112" s="121" t="str">
        <f>IF(L112="","",IF(IFERROR(VLOOKUP($B112,手順2!$A$12:$P$107,M$1,FALSE),"")&amp;IFERROR(VLOOKUP($B112,手順3!$A$12:$U$107,M$1,FALSE),"")="",0,IFERROR(VLOOKUP($B112,手順2!$A$12:$P$107,M$1,FALSE),"")&amp;IFERROR(VLOOKUP($B112,手順3!$A$12:$U$107,M$1,FALSE),"")))</f>
        <v/>
      </c>
      <c r="N112" s="77" t="str">
        <f>IFERROR(VLOOKUP($B112,手順2!$A$12:$P$107,N$1,FALSE),"")&amp;IFERROR(VLOOKUP($B112,手順3!$A$12:$U$107,N$1,FALSE),"")</f>
        <v/>
      </c>
      <c r="O112" s="121" t="str">
        <f>IF(N112="","",IF(IFERROR(VLOOKUP($B112,手順2!$A$12:$P$107,O$1,FALSE),"")&amp;IFERROR(VLOOKUP($B112,手順3!$A$12:$U$107,O$1,FALSE),"")="",0,IFERROR(VLOOKUP($B112,手順2!$A$12:$P$107,O$1,FALSE),"")&amp;IFERROR(VLOOKUP($B112,手順3!$A$12:$U$107,O$1,FALSE),"")))</f>
        <v/>
      </c>
      <c r="P112" s="121" t="str">
        <f>IF(O112="","",IF(IFERROR(VLOOKUP($B112,手順2!$A$12:$P$107,P$1,FALSE),"")&amp;IFERROR(VLOOKUP($B112,手順3!$A$12:$U$107,P$1,FALSE),"")="",0,IFERROR(VLOOKUP($B112,手順2!$A$12:$P$107,P$1,FALSE),"")&amp;IFERROR(VLOOKUP($B112,手順3!$A$12:$U$107,P$1,FALSE),"")))</f>
        <v/>
      </c>
      <c r="Q112" s="121" t="str">
        <f>IF(P112="","",IF(IFERROR(VLOOKUP($B112,手順2!$A$12:$P$107,Q$1,FALSE),"")&amp;IFERROR(VLOOKUP($B112,手順3!$A$12:$U$107,Q$1,FALSE),"")="",0,IFERROR(VLOOKUP($B112,手順2!$A$12:$P$107,Q$1,FALSE),"")&amp;IFERROR(VLOOKUP($B112,手順3!$A$12:$U$107,Q$1,FALSE),"")))</f>
        <v/>
      </c>
      <c r="R112" s="77" t="str">
        <f>IFERROR(VLOOKUP($B112,手順2!$A$12:$Q$107,R$1,FALSE),"")&amp;IFERROR(VLOOKUP($B112,手順3!$A$12:$U$107,R$1,FALSE),"")</f>
        <v/>
      </c>
      <c r="S112" s="102"/>
      <c r="T112" s="102"/>
      <c r="U112" s="102"/>
      <c r="AA112" s="174" t="str">
        <f>IF($AK112="","",COUNTIF($AU$18:$AU112,AA$17))</f>
        <v/>
      </c>
      <c r="AB112" s="129" t="str">
        <f>IF($AK112="","",COUNTIF($AU$18:$AU112,AB$17))</f>
        <v/>
      </c>
      <c r="AC112" s="129" t="str">
        <f>IF($AK112="","",COUNTIF($AU$18:$AU112,AC$17))</f>
        <v/>
      </c>
      <c r="AD112" s="129" t="str">
        <f>IF($AK112="","",COUNTIF($AU$18:$AU112,AD$17))</f>
        <v/>
      </c>
      <c r="AE112" s="129" t="str">
        <f>IF($AK112="","",COUNTIF($AU$18:$AU112,AE$17))</f>
        <v/>
      </c>
      <c r="AF112" s="129" t="str">
        <f>IF($AK112="","",COUNTIF($AU$18:$AU112,AF$17))</f>
        <v/>
      </c>
      <c r="AG112" s="129" t="str">
        <f>IF($AK112="","",COUNTIF($AU$18:$AU112,AG$17))</f>
        <v/>
      </c>
      <c r="AH112" s="129" t="str">
        <f>IF($AK112="","",COUNTIF($AU$18:$AU112,AH$17))</f>
        <v/>
      </c>
      <c r="AI112" s="129" t="str">
        <f>IF($AK112="","",COUNTIF($AU$18:$AU112,AI$17))</f>
        <v/>
      </c>
      <c r="AJ112" s="175" t="str">
        <f>IF($AK112="","",COUNTIF($AU$18:$AU112,AJ$17))</f>
        <v/>
      </c>
      <c r="AK112" s="95" t="str">
        <f t="shared" si="20"/>
        <v/>
      </c>
      <c r="AL112" s="96" t="str">
        <f t="shared" si="21"/>
        <v/>
      </c>
      <c r="AM112" s="38" t="str">
        <f t="shared" si="22"/>
        <v/>
      </c>
      <c r="AN112" s="96" t="str">
        <f t="shared" si="23"/>
        <v/>
      </c>
      <c r="AO112" s="96" t="str">
        <f t="shared" si="24"/>
        <v/>
      </c>
      <c r="AP112" s="96" t="str">
        <f t="shared" si="25"/>
        <v/>
      </c>
      <c r="AQ112" s="96" t="str">
        <f t="shared" si="26"/>
        <v/>
      </c>
      <c r="AR112" s="96" t="str">
        <f t="shared" si="27"/>
        <v/>
      </c>
      <c r="AS112" s="96" t="str">
        <f t="shared" si="28"/>
        <v/>
      </c>
      <c r="AT112" s="96" t="str">
        <f t="shared" si="29"/>
        <v/>
      </c>
      <c r="AU112" s="97" t="str">
        <f t="shared" si="30"/>
        <v/>
      </c>
    </row>
    <row r="113" spans="1:47">
      <c r="A113">
        <v>96</v>
      </c>
      <c r="B113" t="str">
        <f>IFERROR(IF(B112=手順3!$A$11,"",IF(B112&lt;=100,IF(手順2!A107=手順５!A113,手順５!A113,手順3!$A$12),B112+1)),"")</f>
        <v/>
      </c>
      <c r="C113" s="10" t="str">
        <f>IFERROR(VLOOKUP($B113,手順2!$A$12:$T$107,C$1,FALSE),"")&amp;IFERROR(VLOOKUP($B113,手順3!$A$12:$U$107,C$1,FALSE),"")</f>
        <v/>
      </c>
      <c r="D113" s="10" t="str">
        <f>IFERROR(VLOOKUP($B113,手順2!$A$12:$T$107,D$1,FALSE),"")&amp;IFERROR(VLOOKUP($B113,手順3!$A$12:$U$107,D$1,FALSE),"")</f>
        <v/>
      </c>
      <c r="E113" s="10" t="str">
        <f>IFERROR(VLOOKUP($B113,手順2!$A$12:$T$107,E$1,FALSE),"")&amp;IFERROR(VLOOKUP($B113,手順3!$A$12:$U$107,E$1,FALSE),"")</f>
        <v/>
      </c>
      <c r="F113" s="10" t="str">
        <f>IFERROR(VLOOKUP($B113,手順2!$A$12:$T$107,F$1,FALSE),"")&amp;IFERROR(VLOOKUP($B113,手順3!$A$12:$U$107,F$1,FALSE),"")</f>
        <v/>
      </c>
      <c r="G113" s="10" t="str">
        <f>IFERROR(VLOOKUP($B113,手順2!$A$12:$T$107,G$1,FALSE),"")&amp;IFERROR(VLOOKUP($B113,手順3!$A$12:$U$107,G$1,FALSE),"")</f>
        <v/>
      </c>
      <c r="H113" s="10" t="str">
        <f>IFERROR(VLOOKUP($B113,手順2!$A$12:$T$107,H$1,FALSE),"")&amp;IFERROR(VLOOKUP($B113,手順3!$A$12:$U$107,H$1,FALSE),"")</f>
        <v/>
      </c>
      <c r="I113" s="10" t="str">
        <f>IFERROR(VLOOKUP($B113,手順2!$A$12:$T$107,I$1,FALSE),"")&amp;IFERROR(VLOOKUP($B113,手順3!$A$12:$U$107,I$1,FALSE),"")</f>
        <v/>
      </c>
      <c r="J113" s="77" t="str">
        <f>IFERROR(VLOOKUP($B113,手順2!$A$12:$P$107,J$1,FALSE),"")&amp;IFERROR(VLOOKUP($B113,手順3!$A$12:$U$107,J$1,FALSE),"")</f>
        <v/>
      </c>
      <c r="K113" s="121" t="str">
        <f>IF(J113="","",IF(IFERROR(VLOOKUP($B113,手順2!$A$12:$P$107,K$1,FALSE),"")&amp;IFERROR(VLOOKUP($B113,手順3!$A$12:$U$107,K$1,FALSE),"")="",0,IFERROR(VLOOKUP($B113,手順2!$A$12:$P$107,K$1,FALSE),"")&amp;IFERROR(VLOOKUP($B113,手順3!$A$12:$U$107,K$1,FALSE),"")))</f>
        <v/>
      </c>
      <c r="L113" s="121" t="str">
        <f>IF(K113="","",IF(IFERROR(VLOOKUP($B113,手順2!$A$12:$P$107,L$1,FALSE),"")&amp;IFERROR(VLOOKUP($B113,手順3!$A$12:$U$107,L$1,FALSE),"")="",0,IFERROR(VLOOKUP($B113,手順2!$A$12:$P$107,L$1,FALSE),"")&amp;IFERROR(VLOOKUP($B113,手順3!$A$12:$U$107,L$1,FALSE),"")))</f>
        <v/>
      </c>
      <c r="M113" s="121" t="str">
        <f>IF(L113="","",IF(IFERROR(VLOOKUP($B113,手順2!$A$12:$P$107,M$1,FALSE),"")&amp;IFERROR(VLOOKUP($B113,手順3!$A$12:$U$107,M$1,FALSE),"")="",0,IFERROR(VLOOKUP($B113,手順2!$A$12:$P$107,M$1,FALSE),"")&amp;IFERROR(VLOOKUP($B113,手順3!$A$12:$U$107,M$1,FALSE),"")))</f>
        <v/>
      </c>
      <c r="N113" s="77" t="str">
        <f>IFERROR(VLOOKUP($B113,手順2!$A$12:$P$107,N$1,FALSE),"")&amp;IFERROR(VLOOKUP($B113,手順3!$A$12:$U$107,N$1,FALSE),"")</f>
        <v/>
      </c>
      <c r="O113" s="121" t="str">
        <f>IF(N113="","",IF(IFERROR(VLOOKUP($B113,手順2!$A$12:$P$107,O$1,FALSE),"")&amp;IFERROR(VLOOKUP($B113,手順3!$A$12:$U$107,O$1,FALSE),"")="",0,IFERROR(VLOOKUP($B113,手順2!$A$12:$P$107,O$1,FALSE),"")&amp;IFERROR(VLOOKUP($B113,手順3!$A$12:$U$107,O$1,FALSE),"")))</f>
        <v/>
      </c>
      <c r="P113" s="121" t="str">
        <f>IF(O113="","",IF(IFERROR(VLOOKUP($B113,手順2!$A$12:$P$107,P$1,FALSE),"")&amp;IFERROR(VLOOKUP($B113,手順3!$A$12:$U$107,P$1,FALSE),"")="",0,IFERROR(VLOOKUP($B113,手順2!$A$12:$P$107,P$1,FALSE),"")&amp;IFERROR(VLOOKUP($B113,手順3!$A$12:$U$107,P$1,FALSE),"")))</f>
        <v/>
      </c>
      <c r="Q113" s="121" t="str">
        <f>IF(P113="","",IF(IFERROR(VLOOKUP($B113,手順2!$A$12:$P$107,Q$1,FALSE),"")&amp;IFERROR(VLOOKUP($B113,手順3!$A$12:$U$107,Q$1,FALSE),"")="",0,IFERROR(VLOOKUP($B113,手順2!$A$12:$P$107,Q$1,FALSE),"")&amp;IFERROR(VLOOKUP($B113,手順3!$A$12:$U$107,Q$1,FALSE),"")))</f>
        <v/>
      </c>
      <c r="R113" s="77" t="str">
        <f>IFERROR(VLOOKUP($B113,手順2!$A$12:$Q$107,R$1,FALSE),"")&amp;IFERROR(VLOOKUP($B113,手順3!$A$12:$U$107,R$1,FALSE),"")</f>
        <v/>
      </c>
      <c r="S113" s="102"/>
      <c r="T113" s="102"/>
      <c r="U113" s="102"/>
      <c r="AA113" s="174" t="str">
        <f>IF($AK113="","",COUNTIF($AU$18:$AU113,AA$17))</f>
        <v/>
      </c>
      <c r="AB113" s="129" t="str">
        <f>IF($AK113="","",COUNTIF($AU$18:$AU113,AB$17))</f>
        <v/>
      </c>
      <c r="AC113" s="129" t="str">
        <f>IF($AK113="","",COUNTIF($AU$18:$AU113,AC$17))</f>
        <v/>
      </c>
      <c r="AD113" s="129" t="str">
        <f>IF($AK113="","",COUNTIF($AU$18:$AU113,AD$17))</f>
        <v/>
      </c>
      <c r="AE113" s="129" t="str">
        <f>IF($AK113="","",COUNTIF($AU$18:$AU113,AE$17))</f>
        <v/>
      </c>
      <c r="AF113" s="129" t="str">
        <f>IF($AK113="","",COUNTIF($AU$18:$AU113,AF$17))</f>
        <v/>
      </c>
      <c r="AG113" s="129" t="str">
        <f>IF($AK113="","",COUNTIF($AU$18:$AU113,AG$17))</f>
        <v/>
      </c>
      <c r="AH113" s="129" t="str">
        <f>IF($AK113="","",COUNTIF($AU$18:$AU113,AH$17))</f>
        <v/>
      </c>
      <c r="AI113" s="129" t="str">
        <f>IF($AK113="","",COUNTIF($AU$18:$AU113,AI$17))</f>
        <v/>
      </c>
      <c r="AJ113" s="175" t="str">
        <f>IF($AK113="","",COUNTIF($AU$18:$AU113,AJ$17))</f>
        <v/>
      </c>
      <c r="AK113" s="95" t="str">
        <f t="shared" si="20"/>
        <v/>
      </c>
      <c r="AL113" s="96" t="str">
        <f t="shared" si="21"/>
        <v/>
      </c>
      <c r="AM113" s="38" t="str">
        <f t="shared" si="22"/>
        <v/>
      </c>
      <c r="AN113" s="96" t="str">
        <f t="shared" si="23"/>
        <v/>
      </c>
      <c r="AO113" s="96" t="str">
        <f t="shared" si="24"/>
        <v/>
      </c>
      <c r="AP113" s="96" t="str">
        <f t="shared" si="25"/>
        <v/>
      </c>
      <c r="AQ113" s="96" t="str">
        <f t="shared" si="26"/>
        <v/>
      </c>
      <c r="AR113" s="96" t="str">
        <f t="shared" si="27"/>
        <v/>
      </c>
      <c r="AS113" s="96" t="str">
        <f t="shared" si="28"/>
        <v/>
      </c>
      <c r="AT113" s="96" t="str">
        <f t="shared" si="29"/>
        <v/>
      </c>
      <c r="AU113" s="97" t="str">
        <f t="shared" si="30"/>
        <v/>
      </c>
    </row>
    <row r="114" spans="1:47">
      <c r="A114">
        <v>97</v>
      </c>
      <c r="B114" t="str">
        <f>IFERROR(IF(B113=手順3!$A$11,"",IF(B113&lt;=100,IF(手順2!A108=手順５!A114,手順５!A114,手順3!$A$12),B113+1)),"")</f>
        <v/>
      </c>
      <c r="C114" s="10" t="str">
        <f>IFERROR(VLOOKUP($B114,手順2!$A$12:$T$107,C$1,FALSE),"")&amp;IFERROR(VLOOKUP($B114,手順3!$A$12:$U$107,C$1,FALSE),"")</f>
        <v/>
      </c>
      <c r="D114" s="10" t="str">
        <f>IFERROR(VLOOKUP($B114,手順2!$A$12:$T$107,D$1,FALSE),"")&amp;IFERROR(VLOOKUP($B114,手順3!$A$12:$U$107,D$1,FALSE),"")</f>
        <v/>
      </c>
      <c r="E114" s="10" t="str">
        <f>IFERROR(VLOOKUP($B114,手順2!$A$12:$T$107,E$1,FALSE),"")&amp;IFERROR(VLOOKUP($B114,手順3!$A$12:$U$107,E$1,FALSE),"")</f>
        <v/>
      </c>
      <c r="F114" s="10" t="str">
        <f>IFERROR(VLOOKUP($B114,手順2!$A$12:$T$107,F$1,FALSE),"")&amp;IFERROR(VLOOKUP($B114,手順3!$A$12:$U$107,F$1,FALSE),"")</f>
        <v/>
      </c>
      <c r="G114" s="10" t="str">
        <f>IFERROR(VLOOKUP($B114,手順2!$A$12:$T$107,G$1,FALSE),"")&amp;IFERROR(VLOOKUP($B114,手順3!$A$12:$U$107,G$1,FALSE),"")</f>
        <v/>
      </c>
      <c r="H114" s="10" t="str">
        <f>IFERROR(VLOOKUP($B114,手順2!$A$12:$T$107,H$1,FALSE),"")&amp;IFERROR(VLOOKUP($B114,手順3!$A$12:$U$107,H$1,FALSE),"")</f>
        <v/>
      </c>
      <c r="I114" s="10" t="str">
        <f>IFERROR(VLOOKUP($B114,手順2!$A$12:$T$107,I$1,FALSE),"")&amp;IFERROR(VLOOKUP($B114,手順3!$A$12:$U$107,I$1,FALSE),"")</f>
        <v/>
      </c>
      <c r="J114" s="77" t="str">
        <f>IFERROR(VLOOKUP($B114,手順2!$A$12:$P$107,J$1,FALSE),"")&amp;IFERROR(VLOOKUP($B114,手順3!$A$12:$U$107,J$1,FALSE),"")</f>
        <v/>
      </c>
      <c r="K114" s="121" t="str">
        <f>IF(J114="","",IF(IFERROR(VLOOKUP($B114,手順2!$A$12:$P$107,K$1,FALSE),"")&amp;IFERROR(VLOOKUP($B114,手順3!$A$12:$U$107,K$1,FALSE),"")="",0,IFERROR(VLOOKUP($B114,手順2!$A$12:$P$107,K$1,FALSE),"")&amp;IFERROR(VLOOKUP($B114,手順3!$A$12:$U$107,K$1,FALSE),"")))</f>
        <v/>
      </c>
      <c r="L114" s="121" t="str">
        <f>IF(K114="","",IF(IFERROR(VLOOKUP($B114,手順2!$A$12:$P$107,L$1,FALSE),"")&amp;IFERROR(VLOOKUP($B114,手順3!$A$12:$U$107,L$1,FALSE),"")="",0,IFERROR(VLOOKUP($B114,手順2!$A$12:$P$107,L$1,FALSE),"")&amp;IFERROR(VLOOKUP($B114,手順3!$A$12:$U$107,L$1,FALSE),"")))</f>
        <v/>
      </c>
      <c r="M114" s="121" t="str">
        <f>IF(L114="","",IF(IFERROR(VLOOKUP($B114,手順2!$A$12:$P$107,M$1,FALSE),"")&amp;IFERROR(VLOOKUP($B114,手順3!$A$12:$U$107,M$1,FALSE),"")="",0,IFERROR(VLOOKUP($B114,手順2!$A$12:$P$107,M$1,FALSE),"")&amp;IFERROR(VLOOKUP($B114,手順3!$A$12:$U$107,M$1,FALSE),"")))</f>
        <v/>
      </c>
      <c r="N114" s="77" t="str">
        <f>IFERROR(VLOOKUP($B114,手順2!$A$12:$P$107,N$1,FALSE),"")&amp;IFERROR(VLOOKUP($B114,手順3!$A$12:$U$107,N$1,FALSE),"")</f>
        <v/>
      </c>
      <c r="O114" s="121" t="str">
        <f>IF(N114="","",IF(IFERROR(VLOOKUP($B114,手順2!$A$12:$P$107,O$1,FALSE),"")&amp;IFERROR(VLOOKUP($B114,手順3!$A$12:$U$107,O$1,FALSE),"")="",0,IFERROR(VLOOKUP($B114,手順2!$A$12:$P$107,O$1,FALSE),"")&amp;IFERROR(VLOOKUP($B114,手順3!$A$12:$U$107,O$1,FALSE),"")))</f>
        <v/>
      </c>
      <c r="P114" s="121" t="str">
        <f>IF(O114="","",IF(IFERROR(VLOOKUP($B114,手順2!$A$12:$P$107,P$1,FALSE),"")&amp;IFERROR(VLOOKUP($B114,手順3!$A$12:$U$107,P$1,FALSE),"")="",0,IFERROR(VLOOKUP($B114,手順2!$A$12:$P$107,P$1,FALSE),"")&amp;IFERROR(VLOOKUP($B114,手順3!$A$12:$U$107,P$1,FALSE),"")))</f>
        <v/>
      </c>
      <c r="Q114" s="121" t="str">
        <f>IF(P114="","",IF(IFERROR(VLOOKUP($B114,手順2!$A$12:$P$107,Q$1,FALSE),"")&amp;IFERROR(VLOOKUP($B114,手順3!$A$12:$U$107,Q$1,FALSE),"")="",0,IFERROR(VLOOKUP($B114,手順2!$A$12:$P$107,Q$1,FALSE),"")&amp;IFERROR(VLOOKUP($B114,手順3!$A$12:$U$107,Q$1,FALSE),"")))</f>
        <v/>
      </c>
      <c r="R114" s="77" t="str">
        <f>IFERROR(VLOOKUP($B114,手順2!$A$12:$Q$107,R$1,FALSE),"")&amp;IFERROR(VLOOKUP($B114,手順3!$A$12:$U$107,R$1,FALSE),"")</f>
        <v/>
      </c>
      <c r="S114" s="102"/>
      <c r="T114" s="102"/>
      <c r="U114" s="102"/>
      <c r="AA114" s="174" t="str">
        <f>IF($AK114="","",COUNTIF($AU$18:$AU114,AA$17))</f>
        <v/>
      </c>
      <c r="AB114" s="129" t="str">
        <f>IF($AK114="","",COUNTIF($AU$18:$AU114,AB$17))</f>
        <v/>
      </c>
      <c r="AC114" s="129" t="str">
        <f>IF($AK114="","",COUNTIF($AU$18:$AU114,AC$17))</f>
        <v/>
      </c>
      <c r="AD114" s="129" t="str">
        <f>IF($AK114="","",COUNTIF($AU$18:$AU114,AD$17))</f>
        <v/>
      </c>
      <c r="AE114" s="129" t="str">
        <f>IF($AK114="","",COUNTIF($AU$18:$AU114,AE$17))</f>
        <v/>
      </c>
      <c r="AF114" s="129" t="str">
        <f>IF($AK114="","",COUNTIF($AU$18:$AU114,AF$17))</f>
        <v/>
      </c>
      <c r="AG114" s="129" t="str">
        <f>IF($AK114="","",COUNTIF($AU$18:$AU114,AG$17))</f>
        <v/>
      </c>
      <c r="AH114" s="129" t="str">
        <f>IF($AK114="","",COUNTIF($AU$18:$AU114,AH$17))</f>
        <v/>
      </c>
      <c r="AI114" s="129" t="str">
        <f>IF($AK114="","",COUNTIF($AU$18:$AU114,AI$17))</f>
        <v/>
      </c>
      <c r="AJ114" s="175" t="str">
        <f>IF($AK114="","",COUNTIF($AU$18:$AU114,AJ$17))</f>
        <v/>
      </c>
      <c r="AK114" s="95" t="str">
        <f t="shared" si="20"/>
        <v/>
      </c>
      <c r="AL114" s="96" t="str">
        <f t="shared" si="21"/>
        <v/>
      </c>
      <c r="AM114" s="38" t="str">
        <f t="shared" si="22"/>
        <v/>
      </c>
      <c r="AN114" s="96" t="str">
        <f t="shared" si="23"/>
        <v/>
      </c>
      <c r="AO114" s="96" t="str">
        <f t="shared" si="24"/>
        <v/>
      </c>
      <c r="AP114" s="96" t="str">
        <f t="shared" si="25"/>
        <v/>
      </c>
      <c r="AQ114" s="96" t="str">
        <f t="shared" si="26"/>
        <v/>
      </c>
      <c r="AR114" s="96" t="str">
        <f t="shared" si="27"/>
        <v/>
      </c>
      <c r="AS114" s="96" t="str">
        <f t="shared" si="28"/>
        <v/>
      </c>
      <c r="AT114" s="96" t="str">
        <f t="shared" si="29"/>
        <v/>
      </c>
      <c r="AU114" s="97" t="str">
        <f t="shared" si="30"/>
        <v/>
      </c>
    </row>
    <row r="115" spans="1:47">
      <c r="A115">
        <v>98</v>
      </c>
      <c r="B115" t="str">
        <f>IFERROR(IF(B114=手順3!$A$11,"",IF(B114&lt;=100,IF(手順2!A109=手順５!A115,手順５!A115,手順3!$A$12),B114+1)),"")</f>
        <v/>
      </c>
      <c r="C115" s="10" t="str">
        <f>IFERROR(VLOOKUP($B115,手順2!$A$12:$T$107,C$1,FALSE),"")&amp;IFERROR(VLOOKUP($B115,手順3!$A$12:$U$107,C$1,FALSE),"")</f>
        <v/>
      </c>
      <c r="D115" s="10" t="str">
        <f>IFERROR(VLOOKUP($B115,手順2!$A$12:$T$107,D$1,FALSE),"")&amp;IFERROR(VLOOKUP($B115,手順3!$A$12:$U$107,D$1,FALSE),"")</f>
        <v/>
      </c>
      <c r="E115" s="10" t="str">
        <f>IFERROR(VLOOKUP($B115,手順2!$A$12:$T$107,E$1,FALSE),"")&amp;IFERROR(VLOOKUP($B115,手順3!$A$12:$U$107,E$1,FALSE),"")</f>
        <v/>
      </c>
      <c r="F115" s="10" t="str">
        <f>IFERROR(VLOOKUP($B115,手順2!$A$12:$T$107,F$1,FALSE),"")&amp;IFERROR(VLOOKUP($B115,手順3!$A$12:$U$107,F$1,FALSE),"")</f>
        <v/>
      </c>
      <c r="G115" s="10" t="str">
        <f>IFERROR(VLOOKUP($B115,手順2!$A$12:$T$107,G$1,FALSE),"")&amp;IFERROR(VLOOKUP($B115,手順3!$A$12:$U$107,G$1,FALSE),"")</f>
        <v/>
      </c>
      <c r="H115" s="10" t="str">
        <f>IFERROR(VLOOKUP($B115,手順2!$A$12:$T$107,H$1,FALSE),"")&amp;IFERROR(VLOOKUP($B115,手順3!$A$12:$U$107,H$1,FALSE),"")</f>
        <v/>
      </c>
      <c r="I115" s="10" t="str">
        <f>IFERROR(VLOOKUP($B115,手順2!$A$12:$T$107,I$1,FALSE),"")&amp;IFERROR(VLOOKUP($B115,手順3!$A$12:$U$107,I$1,FALSE),"")</f>
        <v/>
      </c>
      <c r="J115" s="77" t="str">
        <f>IFERROR(VLOOKUP($B115,手順2!$A$12:$P$107,J$1,FALSE),"")&amp;IFERROR(VLOOKUP($B115,手順3!$A$12:$U$107,J$1,FALSE),"")</f>
        <v/>
      </c>
      <c r="K115" s="121" t="str">
        <f>IF(J115="","",IF(IFERROR(VLOOKUP($B115,手順2!$A$12:$P$107,K$1,FALSE),"")&amp;IFERROR(VLOOKUP($B115,手順3!$A$12:$U$107,K$1,FALSE),"")="",0,IFERROR(VLOOKUP($B115,手順2!$A$12:$P$107,K$1,FALSE),"")&amp;IFERROR(VLOOKUP($B115,手順3!$A$12:$U$107,K$1,FALSE),"")))</f>
        <v/>
      </c>
      <c r="L115" s="121" t="str">
        <f>IF(K115="","",IF(IFERROR(VLOOKUP($B115,手順2!$A$12:$P$107,L$1,FALSE),"")&amp;IFERROR(VLOOKUP($B115,手順3!$A$12:$U$107,L$1,FALSE),"")="",0,IFERROR(VLOOKUP($B115,手順2!$A$12:$P$107,L$1,FALSE),"")&amp;IFERROR(VLOOKUP($B115,手順3!$A$12:$U$107,L$1,FALSE),"")))</f>
        <v/>
      </c>
      <c r="M115" s="121" t="str">
        <f>IF(L115="","",IF(IFERROR(VLOOKUP($B115,手順2!$A$12:$P$107,M$1,FALSE),"")&amp;IFERROR(VLOOKUP($B115,手順3!$A$12:$U$107,M$1,FALSE),"")="",0,IFERROR(VLOOKUP($B115,手順2!$A$12:$P$107,M$1,FALSE),"")&amp;IFERROR(VLOOKUP($B115,手順3!$A$12:$U$107,M$1,FALSE),"")))</f>
        <v/>
      </c>
      <c r="N115" s="77" t="str">
        <f>IFERROR(VLOOKUP($B115,手順2!$A$12:$P$107,N$1,FALSE),"")&amp;IFERROR(VLOOKUP($B115,手順3!$A$12:$U$107,N$1,FALSE),"")</f>
        <v/>
      </c>
      <c r="O115" s="121" t="str">
        <f>IF(N115="","",IF(IFERROR(VLOOKUP($B115,手順2!$A$12:$P$107,O$1,FALSE),"")&amp;IFERROR(VLOOKUP($B115,手順3!$A$12:$U$107,O$1,FALSE),"")="",0,IFERROR(VLOOKUP($B115,手順2!$A$12:$P$107,O$1,FALSE),"")&amp;IFERROR(VLOOKUP($B115,手順3!$A$12:$U$107,O$1,FALSE),"")))</f>
        <v/>
      </c>
      <c r="P115" s="121" t="str">
        <f>IF(O115="","",IF(IFERROR(VLOOKUP($B115,手順2!$A$12:$P$107,P$1,FALSE),"")&amp;IFERROR(VLOOKUP($B115,手順3!$A$12:$U$107,P$1,FALSE),"")="",0,IFERROR(VLOOKUP($B115,手順2!$A$12:$P$107,P$1,FALSE),"")&amp;IFERROR(VLOOKUP($B115,手順3!$A$12:$U$107,P$1,FALSE),"")))</f>
        <v/>
      </c>
      <c r="Q115" s="121" t="str">
        <f>IF(P115="","",IF(IFERROR(VLOOKUP($B115,手順2!$A$12:$P$107,Q$1,FALSE),"")&amp;IFERROR(VLOOKUP($B115,手順3!$A$12:$U$107,Q$1,FALSE),"")="",0,IFERROR(VLOOKUP($B115,手順2!$A$12:$P$107,Q$1,FALSE),"")&amp;IFERROR(VLOOKUP($B115,手順3!$A$12:$U$107,Q$1,FALSE),"")))</f>
        <v/>
      </c>
      <c r="R115" s="77" t="str">
        <f>IFERROR(VLOOKUP($B115,手順2!$A$12:$Q$107,R$1,FALSE),"")&amp;IFERROR(VLOOKUP($B115,手順3!$A$12:$U$107,R$1,FALSE),"")</f>
        <v/>
      </c>
      <c r="S115" s="102"/>
      <c r="T115" s="102"/>
      <c r="U115" s="102"/>
      <c r="AA115" s="174" t="str">
        <f>IF($AK115="","",COUNTIF($AU$18:$AU115,AA$17))</f>
        <v/>
      </c>
      <c r="AB115" s="129" t="str">
        <f>IF($AK115="","",COUNTIF($AU$18:$AU115,AB$17))</f>
        <v/>
      </c>
      <c r="AC115" s="129" t="str">
        <f>IF($AK115="","",COUNTIF($AU$18:$AU115,AC$17))</f>
        <v/>
      </c>
      <c r="AD115" s="129" t="str">
        <f>IF($AK115="","",COUNTIF($AU$18:$AU115,AD$17))</f>
        <v/>
      </c>
      <c r="AE115" s="129" t="str">
        <f>IF($AK115="","",COUNTIF($AU$18:$AU115,AE$17))</f>
        <v/>
      </c>
      <c r="AF115" s="129" t="str">
        <f>IF($AK115="","",COUNTIF($AU$18:$AU115,AF$17))</f>
        <v/>
      </c>
      <c r="AG115" s="129" t="str">
        <f>IF($AK115="","",COUNTIF($AU$18:$AU115,AG$17))</f>
        <v/>
      </c>
      <c r="AH115" s="129" t="str">
        <f>IF($AK115="","",COUNTIF($AU$18:$AU115,AH$17))</f>
        <v/>
      </c>
      <c r="AI115" s="129" t="str">
        <f>IF($AK115="","",COUNTIF($AU$18:$AU115,AI$17))</f>
        <v/>
      </c>
      <c r="AJ115" s="175" t="str">
        <f>IF($AK115="","",COUNTIF($AU$18:$AU115,AJ$17))</f>
        <v/>
      </c>
      <c r="AK115" s="95" t="str">
        <f t="shared" si="20"/>
        <v/>
      </c>
      <c r="AL115" s="96" t="str">
        <f t="shared" si="21"/>
        <v/>
      </c>
      <c r="AM115" s="38" t="str">
        <f t="shared" si="22"/>
        <v/>
      </c>
      <c r="AN115" s="96" t="str">
        <f t="shared" si="23"/>
        <v/>
      </c>
      <c r="AO115" s="96" t="str">
        <f t="shared" si="24"/>
        <v/>
      </c>
      <c r="AP115" s="96" t="str">
        <f t="shared" si="25"/>
        <v/>
      </c>
      <c r="AQ115" s="96" t="str">
        <f t="shared" si="26"/>
        <v/>
      </c>
      <c r="AR115" s="96" t="str">
        <f t="shared" si="27"/>
        <v/>
      </c>
      <c r="AS115" s="96" t="str">
        <f t="shared" si="28"/>
        <v/>
      </c>
      <c r="AT115" s="96" t="str">
        <f t="shared" si="29"/>
        <v/>
      </c>
      <c r="AU115" s="97" t="str">
        <f t="shared" si="30"/>
        <v/>
      </c>
    </row>
    <row r="116" spans="1:47">
      <c r="A116">
        <v>99</v>
      </c>
      <c r="B116" t="str">
        <f>IFERROR(IF(B115=手順3!$A$11,"",IF(B115&lt;=100,IF(手順2!A110=手順５!A116,手順５!A116,手順3!$A$12),B115+1)),"")</f>
        <v/>
      </c>
      <c r="C116" s="10" t="str">
        <f>IFERROR(VLOOKUP($B116,手順2!$A$12:$T$107,C$1,FALSE),"")&amp;IFERROR(VLOOKUP($B116,手順3!$A$12:$U$107,C$1,FALSE),"")</f>
        <v/>
      </c>
      <c r="D116" s="10" t="str">
        <f>IFERROR(VLOOKUP($B116,手順2!$A$12:$T$107,D$1,FALSE),"")&amp;IFERROR(VLOOKUP($B116,手順3!$A$12:$U$107,D$1,FALSE),"")</f>
        <v/>
      </c>
      <c r="E116" s="10" t="str">
        <f>IFERROR(VLOOKUP($B116,手順2!$A$12:$T$107,E$1,FALSE),"")&amp;IFERROR(VLOOKUP($B116,手順3!$A$12:$U$107,E$1,FALSE),"")</f>
        <v/>
      </c>
      <c r="F116" s="10" t="str">
        <f>IFERROR(VLOOKUP($B116,手順2!$A$12:$T$107,F$1,FALSE),"")&amp;IFERROR(VLOOKUP($B116,手順3!$A$12:$U$107,F$1,FALSE),"")</f>
        <v/>
      </c>
      <c r="G116" s="10" t="str">
        <f>IFERROR(VLOOKUP($B116,手順2!$A$12:$T$107,G$1,FALSE),"")&amp;IFERROR(VLOOKUP($B116,手順3!$A$12:$U$107,G$1,FALSE),"")</f>
        <v/>
      </c>
      <c r="H116" s="10" t="str">
        <f>IFERROR(VLOOKUP($B116,手順2!$A$12:$T$107,H$1,FALSE),"")&amp;IFERROR(VLOOKUP($B116,手順3!$A$12:$U$107,H$1,FALSE),"")</f>
        <v/>
      </c>
      <c r="I116" s="10" t="str">
        <f>IFERROR(VLOOKUP($B116,手順2!$A$12:$T$107,I$1,FALSE),"")&amp;IFERROR(VLOOKUP($B116,手順3!$A$12:$U$107,I$1,FALSE),"")</f>
        <v/>
      </c>
      <c r="J116" s="77" t="str">
        <f>IFERROR(VLOOKUP($B116,手順2!$A$12:$P$107,J$1,FALSE),"")&amp;IFERROR(VLOOKUP($B116,手順3!$A$12:$U$107,J$1,FALSE),"")</f>
        <v/>
      </c>
      <c r="K116" s="121" t="str">
        <f>IF(J116="","",IF(IFERROR(VLOOKUP($B116,手順2!$A$12:$P$107,K$1,FALSE),"")&amp;IFERROR(VLOOKUP($B116,手順3!$A$12:$U$107,K$1,FALSE),"")="",0,IFERROR(VLOOKUP($B116,手順2!$A$12:$P$107,K$1,FALSE),"")&amp;IFERROR(VLOOKUP($B116,手順3!$A$12:$U$107,K$1,FALSE),"")))</f>
        <v/>
      </c>
      <c r="L116" s="121" t="str">
        <f>IF(K116="","",IF(IFERROR(VLOOKUP($B116,手順2!$A$12:$P$107,L$1,FALSE),"")&amp;IFERROR(VLOOKUP($B116,手順3!$A$12:$U$107,L$1,FALSE),"")="",0,IFERROR(VLOOKUP($B116,手順2!$A$12:$P$107,L$1,FALSE),"")&amp;IFERROR(VLOOKUP($B116,手順3!$A$12:$U$107,L$1,FALSE),"")))</f>
        <v/>
      </c>
      <c r="M116" s="121" t="str">
        <f>IF(L116="","",IF(IFERROR(VLOOKUP($B116,手順2!$A$12:$P$107,M$1,FALSE),"")&amp;IFERROR(VLOOKUP($B116,手順3!$A$12:$U$107,M$1,FALSE),"")="",0,IFERROR(VLOOKUP($B116,手順2!$A$12:$P$107,M$1,FALSE),"")&amp;IFERROR(VLOOKUP($B116,手順3!$A$12:$U$107,M$1,FALSE),"")))</f>
        <v/>
      </c>
      <c r="N116" s="77" t="str">
        <f>IFERROR(VLOOKUP($B116,手順2!$A$12:$P$107,N$1,FALSE),"")&amp;IFERROR(VLOOKUP($B116,手順3!$A$12:$U$107,N$1,FALSE),"")</f>
        <v/>
      </c>
      <c r="O116" s="121" t="str">
        <f>IF(N116="","",IF(IFERROR(VLOOKUP($B116,手順2!$A$12:$P$107,O$1,FALSE),"")&amp;IFERROR(VLOOKUP($B116,手順3!$A$12:$U$107,O$1,FALSE),"")="",0,IFERROR(VLOOKUP($B116,手順2!$A$12:$P$107,O$1,FALSE),"")&amp;IFERROR(VLOOKUP($B116,手順3!$A$12:$U$107,O$1,FALSE),"")))</f>
        <v/>
      </c>
      <c r="P116" s="121" t="str">
        <f>IF(O116="","",IF(IFERROR(VLOOKUP($B116,手順2!$A$12:$P$107,P$1,FALSE),"")&amp;IFERROR(VLOOKUP($B116,手順3!$A$12:$U$107,P$1,FALSE),"")="",0,IFERROR(VLOOKUP($B116,手順2!$A$12:$P$107,P$1,FALSE),"")&amp;IFERROR(VLOOKUP($B116,手順3!$A$12:$U$107,P$1,FALSE),"")))</f>
        <v/>
      </c>
      <c r="Q116" s="121" t="str">
        <f>IF(P116="","",IF(IFERROR(VLOOKUP($B116,手順2!$A$12:$P$107,Q$1,FALSE),"")&amp;IFERROR(VLOOKUP($B116,手順3!$A$12:$U$107,Q$1,FALSE),"")="",0,IFERROR(VLOOKUP($B116,手順2!$A$12:$P$107,Q$1,FALSE),"")&amp;IFERROR(VLOOKUP($B116,手順3!$A$12:$U$107,Q$1,FALSE),"")))</f>
        <v/>
      </c>
      <c r="R116" s="77" t="str">
        <f>IFERROR(VLOOKUP($B116,手順2!$A$12:$Q$107,R$1,FALSE),"")&amp;IFERROR(VLOOKUP($B116,手順3!$A$12:$U$107,R$1,FALSE),"")</f>
        <v/>
      </c>
      <c r="S116" s="102"/>
      <c r="T116" s="102"/>
      <c r="U116" s="102"/>
      <c r="AA116" s="174" t="str">
        <f>IF($AK116="","",COUNTIF($AU$18:$AU116,AA$17))</f>
        <v/>
      </c>
      <c r="AB116" s="129" t="str">
        <f>IF($AK116="","",COUNTIF($AU$18:$AU116,AB$17))</f>
        <v/>
      </c>
      <c r="AC116" s="129" t="str">
        <f>IF($AK116="","",COUNTIF($AU$18:$AU116,AC$17))</f>
        <v/>
      </c>
      <c r="AD116" s="129" t="str">
        <f>IF($AK116="","",COUNTIF($AU$18:$AU116,AD$17))</f>
        <v/>
      </c>
      <c r="AE116" s="129" t="str">
        <f>IF($AK116="","",COUNTIF($AU$18:$AU116,AE$17))</f>
        <v/>
      </c>
      <c r="AF116" s="129" t="str">
        <f>IF($AK116="","",COUNTIF($AU$18:$AU116,AF$17))</f>
        <v/>
      </c>
      <c r="AG116" s="129" t="str">
        <f>IF($AK116="","",COUNTIF($AU$18:$AU116,AG$17))</f>
        <v/>
      </c>
      <c r="AH116" s="129" t="str">
        <f>IF($AK116="","",COUNTIF($AU$18:$AU116,AH$17))</f>
        <v/>
      </c>
      <c r="AI116" s="129" t="str">
        <f>IF($AK116="","",COUNTIF($AU$18:$AU116,AI$17))</f>
        <v/>
      </c>
      <c r="AJ116" s="175" t="str">
        <f>IF($AK116="","",COUNTIF($AU$18:$AU116,AJ$17))</f>
        <v/>
      </c>
      <c r="AK116" s="95" t="str">
        <f t="shared" si="20"/>
        <v/>
      </c>
      <c r="AL116" s="96" t="str">
        <f t="shared" si="21"/>
        <v/>
      </c>
      <c r="AM116" s="38" t="str">
        <f t="shared" si="22"/>
        <v/>
      </c>
      <c r="AN116" s="96" t="str">
        <f t="shared" si="23"/>
        <v/>
      </c>
      <c r="AO116" s="96" t="str">
        <f t="shared" si="24"/>
        <v/>
      </c>
      <c r="AP116" s="96" t="str">
        <f t="shared" si="25"/>
        <v/>
      </c>
      <c r="AQ116" s="96" t="str">
        <f t="shared" si="26"/>
        <v/>
      </c>
      <c r="AR116" s="96" t="str">
        <f t="shared" si="27"/>
        <v/>
      </c>
      <c r="AS116" s="96" t="str">
        <f t="shared" si="28"/>
        <v/>
      </c>
      <c r="AT116" s="96" t="str">
        <f t="shared" si="29"/>
        <v/>
      </c>
      <c r="AU116" s="97" t="str">
        <f t="shared" si="30"/>
        <v/>
      </c>
    </row>
    <row r="117" spans="1:47">
      <c r="A117">
        <v>100</v>
      </c>
      <c r="B117" t="str">
        <f>IFERROR(IF(B116=手順3!$A$11,"",IF(B116&lt;=100,IF(手順2!A111=手順５!A117,手順５!A117,手順3!$A$12),B116+1)),"")</f>
        <v/>
      </c>
      <c r="C117" s="10" t="str">
        <f>IFERROR(VLOOKUP($B117,手順2!$A$12:$T$107,C$1,FALSE),"")&amp;IFERROR(VLOOKUP($B117,手順3!$A$12:$U$107,C$1,FALSE),"")</f>
        <v/>
      </c>
      <c r="D117" s="10" t="str">
        <f>IFERROR(VLOOKUP($B117,手順2!$A$12:$T$107,D$1,FALSE),"")&amp;IFERROR(VLOOKUP($B117,手順3!$A$12:$U$107,D$1,FALSE),"")</f>
        <v/>
      </c>
      <c r="E117" s="10" t="str">
        <f>IFERROR(VLOOKUP($B117,手順2!$A$12:$T$107,E$1,FALSE),"")&amp;IFERROR(VLOOKUP($B117,手順3!$A$12:$U$107,E$1,FALSE),"")</f>
        <v/>
      </c>
      <c r="F117" s="10" t="str">
        <f>IFERROR(VLOOKUP($B117,手順2!$A$12:$T$107,F$1,FALSE),"")&amp;IFERROR(VLOOKUP($B117,手順3!$A$12:$U$107,F$1,FALSE),"")</f>
        <v/>
      </c>
      <c r="G117" s="10" t="str">
        <f>IFERROR(VLOOKUP($B117,手順2!$A$12:$T$107,G$1,FALSE),"")&amp;IFERROR(VLOOKUP($B117,手順3!$A$12:$U$107,G$1,FALSE),"")</f>
        <v/>
      </c>
      <c r="H117" s="10" t="str">
        <f>IFERROR(VLOOKUP($B117,手順2!$A$12:$T$107,H$1,FALSE),"")&amp;IFERROR(VLOOKUP($B117,手順3!$A$12:$U$107,H$1,FALSE),"")</f>
        <v/>
      </c>
      <c r="I117" s="10" t="str">
        <f>IFERROR(VLOOKUP($B117,手順2!$A$12:$T$107,I$1,FALSE),"")&amp;IFERROR(VLOOKUP($B117,手順3!$A$12:$U$107,I$1,FALSE),"")</f>
        <v/>
      </c>
      <c r="J117" s="77" t="str">
        <f>IFERROR(VLOOKUP($B117,手順2!$A$12:$P$107,J$1,FALSE),"")&amp;IFERROR(VLOOKUP($B117,手順3!$A$12:$U$107,J$1,FALSE),"")</f>
        <v/>
      </c>
      <c r="K117" s="121" t="str">
        <f>IF(J117="","",IF(IFERROR(VLOOKUP($B117,手順2!$A$12:$P$107,K$1,FALSE),"")&amp;IFERROR(VLOOKUP($B117,手順3!$A$12:$U$107,K$1,FALSE),"")="",0,IFERROR(VLOOKUP($B117,手順2!$A$12:$P$107,K$1,FALSE),"")&amp;IFERROR(VLOOKUP($B117,手順3!$A$12:$U$107,K$1,FALSE),"")))</f>
        <v/>
      </c>
      <c r="L117" s="121" t="str">
        <f>IF(K117="","",IF(IFERROR(VLOOKUP($B117,手順2!$A$12:$P$107,L$1,FALSE),"")&amp;IFERROR(VLOOKUP($B117,手順3!$A$12:$U$107,L$1,FALSE),"")="",0,IFERROR(VLOOKUP($B117,手順2!$A$12:$P$107,L$1,FALSE),"")&amp;IFERROR(VLOOKUP($B117,手順3!$A$12:$U$107,L$1,FALSE),"")))</f>
        <v/>
      </c>
      <c r="M117" s="121" t="str">
        <f>IF(L117="","",IF(IFERROR(VLOOKUP($B117,手順2!$A$12:$P$107,M$1,FALSE),"")&amp;IFERROR(VLOOKUP($B117,手順3!$A$12:$U$107,M$1,FALSE),"")="",0,IFERROR(VLOOKUP($B117,手順2!$A$12:$P$107,M$1,FALSE),"")&amp;IFERROR(VLOOKUP($B117,手順3!$A$12:$U$107,M$1,FALSE),"")))</f>
        <v/>
      </c>
      <c r="N117" s="77" t="str">
        <f>IFERROR(VLOOKUP($B117,手順2!$A$12:$P$107,N$1,FALSE),"")&amp;IFERROR(VLOOKUP($B117,手順3!$A$12:$U$107,N$1,FALSE),"")</f>
        <v/>
      </c>
      <c r="O117" s="121" t="str">
        <f>IF(N117="","",IF(IFERROR(VLOOKUP($B117,手順2!$A$12:$P$107,O$1,FALSE),"")&amp;IFERROR(VLOOKUP($B117,手順3!$A$12:$U$107,O$1,FALSE),"")="",0,IFERROR(VLOOKUP($B117,手順2!$A$12:$P$107,O$1,FALSE),"")&amp;IFERROR(VLOOKUP($B117,手順3!$A$12:$U$107,O$1,FALSE),"")))</f>
        <v/>
      </c>
      <c r="P117" s="121" t="str">
        <f>IF(O117="","",IF(IFERROR(VLOOKUP($B117,手順2!$A$12:$P$107,P$1,FALSE),"")&amp;IFERROR(VLOOKUP($B117,手順3!$A$12:$U$107,P$1,FALSE),"")="",0,IFERROR(VLOOKUP($B117,手順2!$A$12:$P$107,P$1,FALSE),"")&amp;IFERROR(VLOOKUP($B117,手順3!$A$12:$U$107,P$1,FALSE),"")))</f>
        <v/>
      </c>
      <c r="Q117" s="121" t="str">
        <f>IF(P117="","",IF(IFERROR(VLOOKUP($B117,手順2!$A$12:$P$107,Q$1,FALSE),"")&amp;IFERROR(VLOOKUP($B117,手順3!$A$12:$U$107,Q$1,FALSE),"")="",0,IFERROR(VLOOKUP($B117,手順2!$A$12:$P$107,Q$1,FALSE),"")&amp;IFERROR(VLOOKUP($B117,手順3!$A$12:$U$107,Q$1,FALSE),"")))</f>
        <v/>
      </c>
      <c r="R117" s="77" t="str">
        <f>IFERROR(VLOOKUP($B117,手順2!$A$12:$Q$107,R$1,FALSE),"")&amp;IFERROR(VLOOKUP($B117,手順3!$A$12:$U$107,R$1,FALSE),"")</f>
        <v/>
      </c>
      <c r="S117" s="102"/>
      <c r="T117" s="102"/>
      <c r="U117" s="102"/>
      <c r="AA117" s="174" t="str">
        <f>IF($AK117="","",COUNTIF($AU$18:$AU117,AA$17))</f>
        <v/>
      </c>
      <c r="AB117" s="129" t="str">
        <f>IF($AK117="","",COUNTIF($AU$18:$AU117,AB$17))</f>
        <v/>
      </c>
      <c r="AC117" s="129" t="str">
        <f>IF($AK117="","",COUNTIF($AU$18:$AU117,AC$17))</f>
        <v/>
      </c>
      <c r="AD117" s="129" t="str">
        <f>IF($AK117="","",COUNTIF($AU$18:$AU117,AD$17))</f>
        <v/>
      </c>
      <c r="AE117" s="129" t="str">
        <f>IF($AK117="","",COUNTIF($AU$18:$AU117,AE$17))</f>
        <v/>
      </c>
      <c r="AF117" s="129" t="str">
        <f>IF($AK117="","",COUNTIF($AU$18:$AU117,AF$17))</f>
        <v/>
      </c>
      <c r="AG117" s="129" t="str">
        <f>IF($AK117="","",COUNTIF($AU$18:$AU117,AG$17))</f>
        <v/>
      </c>
      <c r="AH117" s="129" t="str">
        <f>IF($AK117="","",COUNTIF($AU$18:$AU117,AH$17))</f>
        <v/>
      </c>
      <c r="AI117" s="129" t="str">
        <f>IF($AK117="","",COUNTIF($AU$18:$AU117,AI$17))</f>
        <v/>
      </c>
      <c r="AJ117" s="175" t="str">
        <f>IF($AK117="","",COUNTIF($AU$18:$AU117,AJ$17))</f>
        <v/>
      </c>
      <c r="AK117" s="95" t="str">
        <f t="shared" si="20"/>
        <v/>
      </c>
      <c r="AL117" s="96" t="str">
        <f t="shared" si="21"/>
        <v/>
      </c>
      <c r="AM117" s="38" t="str">
        <f t="shared" si="22"/>
        <v/>
      </c>
      <c r="AN117" s="96" t="str">
        <f t="shared" si="23"/>
        <v/>
      </c>
      <c r="AO117" s="96" t="str">
        <f t="shared" si="24"/>
        <v/>
      </c>
      <c r="AP117" s="96" t="str">
        <f t="shared" si="25"/>
        <v/>
      </c>
      <c r="AQ117" s="96" t="str">
        <f t="shared" si="26"/>
        <v/>
      </c>
      <c r="AR117" s="96" t="str">
        <f t="shared" si="27"/>
        <v/>
      </c>
      <c r="AS117" s="96" t="str">
        <f t="shared" si="28"/>
        <v/>
      </c>
      <c r="AT117" s="96" t="str">
        <f t="shared" si="29"/>
        <v/>
      </c>
      <c r="AU117" s="97" t="str">
        <f t="shared" si="30"/>
        <v/>
      </c>
    </row>
    <row r="118" spans="1:47">
      <c r="A118">
        <v>101</v>
      </c>
      <c r="B118" t="str">
        <f>IFERROR(IF(B117=手順3!$A$11,"",IF(B117&lt;=100,IF(手順2!A112=手順５!A118,手順５!A118,手順3!$A$12),B117+1)),"")</f>
        <v/>
      </c>
      <c r="C118" s="10" t="str">
        <f>IFERROR(VLOOKUP($B118,手順2!$A$12:$T$107,C$1,FALSE),"")&amp;IFERROR(VLOOKUP($B118,手順3!$A$12:$U$107,C$1,FALSE),"")</f>
        <v/>
      </c>
      <c r="D118" s="10" t="str">
        <f>IFERROR(VLOOKUP($B118,手順2!$A$12:$T$107,D$1,FALSE),"")&amp;IFERROR(VLOOKUP($B118,手順3!$A$12:$U$107,D$1,FALSE),"")</f>
        <v/>
      </c>
      <c r="E118" s="10" t="str">
        <f>IFERROR(VLOOKUP($B118,手順2!$A$12:$T$107,E$1,FALSE),"")&amp;IFERROR(VLOOKUP($B118,手順3!$A$12:$U$107,E$1,FALSE),"")</f>
        <v/>
      </c>
      <c r="F118" s="10" t="str">
        <f>IFERROR(VLOOKUP($B118,手順2!$A$12:$T$107,F$1,FALSE),"")&amp;IFERROR(VLOOKUP($B118,手順3!$A$12:$U$107,F$1,FALSE),"")</f>
        <v/>
      </c>
      <c r="G118" s="10" t="str">
        <f>IFERROR(VLOOKUP($B118,手順2!$A$12:$T$107,G$1,FALSE),"")&amp;IFERROR(VLOOKUP($B118,手順3!$A$12:$U$107,G$1,FALSE),"")</f>
        <v/>
      </c>
      <c r="H118" s="10" t="str">
        <f>IFERROR(VLOOKUP($B118,手順2!$A$12:$T$107,H$1,FALSE),"")&amp;IFERROR(VLOOKUP($B118,手順3!$A$12:$U$107,H$1,FALSE),"")</f>
        <v/>
      </c>
      <c r="I118" s="10" t="str">
        <f>IFERROR(VLOOKUP($B118,手順2!$A$12:$T$107,I$1,FALSE),"")&amp;IFERROR(VLOOKUP($B118,手順3!$A$12:$U$107,I$1,FALSE),"")</f>
        <v/>
      </c>
      <c r="J118" s="77" t="str">
        <f>IFERROR(VLOOKUP($B118,手順2!$A$12:$P$107,J$1,FALSE),"")&amp;IFERROR(VLOOKUP($B118,手順3!$A$12:$U$107,J$1,FALSE),"")</f>
        <v/>
      </c>
      <c r="K118" s="121" t="str">
        <f>IF(J118="","",IF(IFERROR(VLOOKUP($B118,手順2!$A$12:$P$107,K$1,FALSE),"")&amp;IFERROR(VLOOKUP($B118,手順3!$A$12:$U$107,K$1,FALSE),"")="",0,IFERROR(VLOOKUP($B118,手順2!$A$12:$P$107,K$1,FALSE),"")&amp;IFERROR(VLOOKUP($B118,手順3!$A$12:$U$107,K$1,FALSE),"")))</f>
        <v/>
      </c>
      <c r="L118" s="121" t="str">
        <f>IF(K118="","",IF(IFERROR(VLOOKUP($B118,手順2!$A$12:$P$107,L$1,FALSE),"")&amp;IFERROR(VLOOKUP($B118,手順3!$A$12:$U$107,L$1,FALSE),"")="",0,IFERROR(VLOOKUP($B118,手順2!$A$12:$P$107,L$1,FALSE),"")&amp;IFERROR(VLOOKUP($B118,手順3!$A$12:$U$107,L$1,FALSE),"")))</f>
        <v/>
      </c>
      <c r="M118" s="121" t="str">
        <f>IF(L118="","",IF(IFERROR(VLOOKUP($B118,手順2!$A$12:$P$107,M$1,FALSE),"")&amp;IFERROR(VLOOKUP($B118,手順3!$A$12:$U$107,M$1,FALSE),"")="",0,IFERROR(VLOOKUP($B118,手順2!$A$12:$P$107,M$1,FALSE),"")&amp;IFERROR(VLOOKUP($B118,手順3!$A$12:$U$107,M$1,FALSE),"")))</f>
        <v/>
      </c>
      <c r="N118" s="77" t="str">
        <f>IFERROR(VLOOKUP($B118,手順2!$A$12:$P$107,N$1,FALSE),"")&amp;IFERROR(VLOOKUP($B118,手順3!$A$12:$U$107,N$1,FALSE),"")</f>
        <v/>
      </c>
      <c r="O118" s="121" t="str">
        <f>IF(N118="","",IF(IFERROR(VLOOKUP($B118,手順2!$A$12:$P$107,O$1,FALSE),"")&amp;IFERROR(VLOOKUP($B118,手順3!$A$12:$U$107,O$1,FALSE),"")="",0,IFERROR(VLOOKUP($B118,手順2!$A$12:$P$107,O$1,FALSE),"")&amp;IFERROR(VLOOKUP($B118,手順3!$A$12:$U$107,O$1,FALSE),"")))</f>
        <v/>
      </c>
      <c r="P118" s="121" t="str">
        <f>IF(O118="","",IF(IFERROR(VLOOKUP($B118,手順2!$A$12:$P$107,P$1,FALSE),"")&amp;IFERROR(VLOOKUP($B118,手順3!$A$12:$U$107,P$1,FALSE),"")="",0,IFERROR(VLOOKUP($B118,手順2!$A$12:$P$107,P$1,FALSE),"")&amp;IFERROR(VLOOKUP($B118,手順3!$A$12:$U$107,P$1,FALSE),"")))</f>
        <v/>
      </c>
      <c r="Q118" s="121" t="str">
        <f>IF(P118="","",IF(IFERROR(VLOOKUP($B118,手順2!$A$12:$P$107,Q$1,FALSE),"")&amp;IFERROR(VLOOKUP($B118,手順3!$A$12:$U$107,Q$1,FALSE),"")="",0,IFERROR(VLOOKUP($B118,手順2!$A$12:$P$107,Q$1,FALSE),"")&amp;IFERROR(VLOOKUP($B118,手順3!$A$12:$U$107,Q$1,FALSE),"")))</f>
        <v/>
      </c>
      <c r="R118" s="77" t="str">
        <f>IFERROR(VLOOKUP($B118,手順2!$A$12:$Q$107,R$1,FALSE),"")&amp;IFERROR(VLOOKUP($B118,手順3!$A$12:$U$107,R$1,FALSE),"")</f>
        <v/>
      </c>
      <c r="S118" s="102"/>
      <c r="T118" s="102"/>
      <c r="U118" s="102"/>
      <c r="AA118" s="174" t="str">
        <f>IF($AK118="","",COUNTIF($AU$18:$AU118,AA$17))</f>
        <v/>
      </c>
      <c r="AB118" s="129" t="str">
        <f>IF($AK118="","",COUNTIF($AU$18:$AU118,AB$17))</f>
        <v/>
      </c>
      <c r="AC118" s="129" t="str">
        <f>IF($AK118="","",COUNTIF($AU$18:$AU118,AC$17))</f>
        <v/>
      </c>
      <c r="AD118" s="129" t="str">
        <f>IF($AK118="","",COUNTIF($AU$18:$AU118,AD$17))</f>
        <v/>
      </c>
      <c r="AE118" s="129" t="str">
        <f>IF($AK118="","",COUNTIF($AU$18:$AU118,AE$17))</f>
        <v/>
      </c>
      <c r="AF118" s="129" t="str">
        <f>IF($AK118="","",COUNTIF($AU$18:$AU118,AF$17))</f>
        <v/>
      </c>
      <c r="AG118" s="129" t="str">
        <f>IF($AK118="","",COUNTIF($AU$18:$AU118,AG$17))</f>
        <v/>
      </c>
      <c r="AH118" s="129" t="str">
        <f>IF($AK118="","",COUNTIF($AU$18:$AU118,AH$17))</f>
        <v/>
      </c>
      <c r="AI118" s="129" t="str">
        <f>IF($AK118="","",COUNTIF($AU$18:$AU118,AI$17))</f>
        <v/>
      </c>
      <c r="AJ118" s="175" t="str">
        <f>IF($AK118="","",COUNTIF($AU$18:$AU118,AJ$17))</f>
        <v/>
      </c>
      <c r="AK118" s="95" t="str">
        <f t="shared" si="20"/>
        <v/>
      </c>
      <c r="AL118" s="96" t="str">
        <f t="shared" si="21"/>
        <v/>
      </c>
      <c r="AM118" s="38" t="str">
        <f t="shared" si="22"/>
        <v/>
      </c>
      <c r="AN118" s="96" t="str">
        <f t="shared" si="23"/>
        <v/>
      </c>
      <c r="AO118" s="96" t="str">
        <f t="shared" si="24"/>
        <v/>
      </c>
      <c r="AP118" s="96" t="str">
        <f t="shared" si="25"/>
        <v/>
      </c>
      <c r="AQ118" s="96" t="str">
        <f t="shared" si="26"/>
        <v/>
      </c>
      <c r="AR118" s="96" t="str">
        <f t="shared" si="27"/>
        <v/>
      </c>
      <c r="AS118" s="96" t="str">
        <f t="shared" si="28"/>
        <v/>
      </c>
      <c r="AT118" s="96" t="str">
        <f t="shared" si="29"/>
        <v/>
      </c>
      <c r="AU118" s="97" t="str">
        <f t="shared" si="30"/>
        <v/>
      </c>
    </row>
    <row r="119" spans="1:47">
      <c r="A119">
        <v>102</v>
      </c>
      <c r="B119" t="str">
        <f>IFERROR(IF(B118=手順3!$A$11,"",IF(B118&lt;=100,IF(手順2!A113=手順５!A119,手順５!A119,手順3!$A$12),B118+1)),"")</f>
        <v/>
      </c>
      <c r="C119" s="10" t="str">
        <f>IFERROR(VLOOKUP($B119,手順2!$A$12:$T$107,C$1,FALSE),"")&amp;IFERROR(VLOOKUP($B119,手順3!$A$12:$U$107,C$1,FALSE),"")</f>
        <v/>
      </c>
      <c r="D119" s="10" t="str">
        <f>IFERROR(VLOOKUP($B119,手順2!$A$12:$T$107,D$1,FALSE),"")&amp;IFERROR(VLOOKUP($B119,手順3!$A$12:$U$107,D$1,FALSE),"")</f>
        <v/>
      </c>
      <c r="E119" s="10" t="str">
        <f>IFERROR(VLOOKUP($B119,手順2!$A$12:$T$107,E$1,FALSE),"")&amp;IFERROR(VLOOKUP($B119,手順3!$A$12:$U$107,E$1,FALSE),"")</f>
        <v/>
      </c>
      <c r="F119" s="10" t="str">
        <f>IFERROR(VLOOKUP($B119,手順2!$A$12:$T$107,F$1,FALSE),"")&amp;IFERROR(VLOOKUP($B119,手順3!$A$12:$U$107,F$1,FALSE),"")</f>
        <v/>
      </c>
      <c r="G119" s="10" t="str">
        <f>IFERROR(VLOOKUP($B119,手順2!$A$12:$T$107,G$1,FALSE),"")&amp;IFERROR(VLOOKUP($B119,手順3!$A$12:$U$107,G$1,FALSE),"")</f>
        <v/>
      </c>
      <c r="H119" s="10" t="str">
        <f>IFERROR(VLOOKUP($B119,手順2!$A$12:$T$107,H$1,FALSE),"")&amp;IFERROR(VLOOKUP($B119,手順3!$A$12:$U$107,H$1,FALSE),"")</f>
        <v/>
      </c>
      <c r="I119" s="10" t="str">
        <f>IFERROR(VLOOKUP($B119,手順2!$A$12:$T$107,I$1,FALSE),"")&amp;IFERROR(VLOOKUP($B119,手順3!$A$12:$U$107,I$1,FALSE),"")</f>
        <v/>
      </c>
      <c r="J119" s="77" t="str">
        <f>IFERROR(VLOOKUP($B119,手順2!$A$12:$P$107,J$1,FALSE),"")&amp;IFERROR(VLOOKUP($B119,手順3!$A$12:$U$107,J$1,FALSE),"")</f>
        <v/>
      </c>
      <c r="K119" s="121" t="str">
        <f>IF(J119="","",IF(IFERROR(VLOOKUP($B119,手順2!$A$12:$P$107,K$1,FALSE),"")&amp;IFERROR(VLOOKUP($B119,手順3!$A$12:$U$107,K$1,FALSE),"")="",0,IFERROR(VLOOKUP($B119,手順2!$A$12:$P$107,K$1,FALSE),"")&amp;IFERROR(VLOOKUP($B119,手順3!$A$12:$U$107,K$1,FALSE),"")))</f>
        <v/>
      </c>
      <c r="L119" s="121" t="str">
        <f>IF(K119="","",IF(IFERROR(VLOOKUP($B119,手順2!$A$12:$P$107,L$1,FALSE),"")&amp;IFERROR(VLOOKUP($B119,手順3!$A$12:$U$107,L$1,FALSE),"")="",0,IFERROR(VLOOKUP($B119,手順2!$A$12:$P$107,L$1,FALSE),"")&amp;IFERROR(VLOOKUP($B119,手順3!$A$12:$U$107,L$1,FALSE),"")))</f>
        <v/>
      </c>
      <c r="M119" s="121" t="str">
        <f>IF(L119="","",IF(IFERROR(VLOOKUP($B119,手順2!$A$12:$P$107,M$1,FALSE),"")&amp;IFERROR(VLOOKUP($B119,手順3!$A$12:$U$107,M$1,FALSE),"")="",0,IFERROR(VLOOKUP($B119,手順2!$A$12:$P$107,M$1,FALSE),"")&amp;IFERROR(VLOOKUP($B119,手順3!$A$12:$U$107,M$1,FALSE),"")))</f>
        <v/>
      </c>
      <c r="N119" s="77" t="str">
        <f>IFERROR(VLOOKUP($B119,手順2!$A$12:$P$107,N$1,FALSE),"")&amp;IFERROR(VLOOKUP($B119,手順3!$A$12:$U$107,N$1,FALSE),"")</f>
        <v/>
      </c>
      <c r="O119" s="121" t="str">
        <f>IF(N119="","",IF(IFERROR(VLOOKUP($B119,手順2!$A$12:$P$107,O$1,FALSE),"")&amp;IFERROR(VLOOKUP($B119,手順3!$A$12:$U$107,O$1,FALSE),"")="",0,IFERROR(VLOOKUP($B119,手順2!$A$12:$P$107,O$1,FALSE),"")&amp;IFERROR(VLOOKUP($B119,手順3!$A$12:$U$107,O$1,FALSE),"")))</f>
        <v/>
      </c>
      <c r="P119" s="121" t="str">
        <f>IF(O119="","",IF(IFERROR(VLOOKUP($B119,手順2!$A$12:$P$107,P$1,FALSE),"")&amp;IFERROR(VLOOKUP($B119,手順3!$A$12:$U$107,P$1,FALSE),"")="",0,IFERROR(VLOOKUP($B119,手順2!$A$12:$P$107,P$1,FALSE),"")&amp;IFERROR(VLOOKUP($B119,手順3!$A$12:$U$107,P$1,FALSE),"")))</f>
        <v/>
      </c>
      <c r="Q119" s="121" t="str">
        <f>IF(P119="","",IF(IFERROR(VLOOKUP($B119,手順2!$A$12:$P$107,Q$1,FALSE),"")&amp;IFERROR(VLOOKUP($B119,手順3!$A$12:$U$107,Q$1,FALSE),"")="",0,IFERROR(VLOOKUP($B119,手順2!$A$12:$P$107,Q$1,FALSE),"")&amp;IFERROR(VLOOKUP($B119,手順3!$A$12:$U$107,Q$1,FALSE),"")))</f>
        <v/>
      </c>
      <c r="R119" s="77" t="str">
        <f>IFERROR(VLOOKUP($B119,手順2!$A$12:$Q$107,R$1,FALSE),"")&amp;IFERROR(VLOOKUP($B119,手順3!$A$12:$U$107,R$1,FALSE),"")</f>
        <v/>
      </c>
      <c r="S119" s="102"/>
      <c r="T119" s="102"/>
      <c r="U119" s="102"/>
      <c r="AA119" s="174" t="str">
        <f>IF($AK119="","",COUNTIF($AU$18:$AU119,AA$17))</f>
        <v/>
      </c>
      <c r="AB119" s="129" t="str">
        <f>IF($AK119="","",COUNTIF($AU$18:$AU119,AB$17))</f>
        <v/>
      </c>
      <c r="AC119" s="129" t="str">
        <f>IF($AK119="","",COUNTIF($AU$18:$AU119,AC$17))</f>
        <v/>
      </c>
      <c r="AD119" s="129" t="str">
        <f>IF($AK119="","",COUNTIF($AU$18:$AU119,AD$17))</f>
        <v/>
      </c>
      <c r="AE119" s="129" t="str">
        <f>IF($AK119="","",COUNTIF($AU$18:$AU119,AE$17))</f>
        <v/>
      </c>
      <c r="AF119" s="129" t="str">
        <f>IF($AK119="","",COUNTIF($AU$18:$AU119,AF$17))</f>
        <v/>
      </c>
      <c r="AG119" s="129" t="str">
        <f>IF($AK119="","",COUNTIF($AU$18:$AU119,AG$17))</f>
        <v/>
      </c>
      <c r="AH119" s="129" t="str">
        <f>IF($AK119="","",COUNTIF($AU$18:$AU119,AH$17))</f>
        <v/>
      </c>
      <c r="AI119" s="129" t="str">
        <f>IF($AK119="","",COUNTIF($AU$18:$AU119,AI$17))</f>
        <v/>
      </c>
      <c r="AJ119" s="175" t="str">
        <f>IF($AK119="","",COUNTIF($AU$18:$AU119,AJ$17))</f>
        <v/>
      </c>
      <c r="AK119" s="95" t="str">
        <f t="shared" si="20"/>
        <v/>
      </c>
      <c r="AL119" s="96" t="str">
        <f t="shared" si="21"/>
        <v/>
      </c>
      <c r="AM119" s="38" t="str">
        <f t="shared" si="22"/>
        <v/>
      </c>
      <c r="AN119" s="96" t="str">
        <f t="shared" si="23"/>
        <v/>
      </c>
      <c r="AO119" s="96" t="str">
        <f t="shared" si="24"/>
        <v/>
      </c>
      <c r="AP119" s="96" t="str">
        <f t="shared" si="25"/>
        <v/>
      </c>
      <c r="AQ119" s="96" t="str">
        <f t="shared" si="26"/>
        <v/>
      </c>
      <c r="AR119" s="96" t="str">
        <f t="shared" si="27"/>
        <v/>
      </c>
      <c r="AS119" s="96" t="str">
        <f t="shared" si="28"/>
        <v/>
      </c>
      <c r="AT119" s="96" t="str">
        <f t="shared" si="29"/>
        <v/>
      </c>
      <c r="AU119" s="97" t="str">
        <f t="shared" si="30"/>
        <v/>
      </c>
    </row>
    <row r="120" spans="1:47">
      <c r="A120">
        <v>103</v>
      </c>
      <c r="B120" t="str">
        <f>IFERROR(IF(B119=手順3!$A$11,"",IF(B119&lt;=100,IF(手順2!A114=手順５!A120,手順５!A120,手順3!$A$12),B119+1)),"")</f>
        <v/>
      </c>
      <c r="C120" s="10" t="str">
        <f>IFERROR(VLOOKUP($B120,手順2!$A$12:$T$107,C$1,FALSE),"")&amp;IFERROR(VLOOKUP($B120,手順3!$A$12:$U$107,C$1,FALSE),"")</f>
        <v/>
      </c>
      <c r="D120" s="10" t="str">
        <f>IFERROR(VLOOKUP($B120,手順2!$A$12:$T$107,D$1,FALSE),"")&amp;IFERROR(VLOOKUP($B120,手順3!$A$12:$U$107,D$1,FALSE),"")</f>
        <v/>
      </c>
      <c r="E120" s="10" t="str">
        <f>IFERROR(VLOOKUP($B120,手順2!$A$12:$T$107,E$1,FALSE),"")&amp;IFERROR(VLOOKUP($B120,手順3!$A$12:$U$107,E$1,FALSE),"")</f>
        <v/>
      </c>
      <c r="F120" s="10" t="str">
        <f>IFERROR(VLOOKUP($B120,手順2!$A$12:$T$107,F$1,FALSE),"")&amp;IFERROR(VLOOKUP($B120,手順3!$A$12:$U$107,F$1,FALSE),"")</f>
        <v/>
      </c>
      <c r="G120" s="10" t="str">
        <f>IFERROR(VLOOKUP($B120,手順2!$A$12:$T$107,G$1,FALSE),"")&amp;IFERROR(VLOOKUP($B120,手順3!$A$12:$U$107,G$1,FALSE),"")</f>
        <v/>
      </c>
      <c r="H120" s="10" t="str">
        <f>IFERROR(VLOOKUP($B120,手順2!$A$12:$T$107,H$1,FALSE),"")&amp;IFERROR(VLOOKUP($B120,手順3!$A$12:$U$107,H$1,FALSE),"")</f>
        <v/>
      </c>
      <c r="I120" s="10" t="str">
        <f>IFERROR(VLOOKUP($B120,手順2!$A$12:$T$107,I$1,FALSE),"")&amp;IFERROR(VLOOKUP($B120,手順3!$A$12:$U$107,I$1,FALSE),"")</f>
        <v/>
      </c>
      <c r="J120" s="77" t="str">
        <f>IFERROR(VLOOKUP($B120,手順2!$A$12:$P$107,J$1,FALSE),"")&amp;IFERROR(VLOOKUP($B120,手順3!$A$12:$U$107,J$1,FALSE),"")</f>
        <v/>
      </c>
      <c r="K120" s="121" t="str">
        <f>IF(J120="","",IF(IFERROR(VLOOKUP($B120,手順2!$A$12:$P$107,K$1,FALSE),"")&amp;IFERROR(VLOOKUP($B120,手順3!$A$12:$U$107,K$1,FALSE),"")="",0,IFERROR(VLOOKUP($B120,手順2!$A$12:$P$107,K$1,FALSE),"")&amp;IFERROR(VLOOKUP($B120,手順3!$A$12:$U$107,K$1,FALSE),"")))</f>
        <v/>
      </c>
      <c r="L120" s="121" t="str">
        <f>IF(K120="","",IF(IFERROR(VLOOKUP($B120,手順2!$A$12:$P$107,L$1,FALSE),"")&amp;IFERROR(VLOOKUP($B120,手順3!$A$12:$U$107,L$1,FALSE),"")="",0,IFERROR(VLOOKUP($B120,手順2!$A$12:$P$107,L$1,FALSE),"")&amp;IFERROR(VLOOKUP($B120,手順3!$A$12:$U$107,L$1,FALSE),"")))</f>
        <v/>
      </c>
      <c r="M120" s="121" t="str">
        <f>IF(L120="","",IF(IFERROR(VLOOKUP($B120,手順2!$A$12:$P$107,M$1,FALSE),"")&amp;IFERROR(VLOOKUP($B120,手順3!$A$12:$U$107,M$1,FALSE),"")="",0,IFERROR(VLOOKUP($B120,手順2!$A$12:$P$107,M$1,FALSE),"")&amp;IFERROR(VLOOKUP($B120,手順3!$A$12:$U$107,M$1,FALSE),"")))</f>
        <v/>
      </c>
      <c r="N120" s="77" t="str">
        <f>IFERROR(VLOOKUP($B120,手順2!$A$12:$P$107,N$1,FALSE),"")&amp;IFERROR(VLOOKUP($B120,手順3!$A$12:$U$107,N$1,FALSE),"")</f>
        <v/>
      </c>
      <c r="O120" s="121" t="str">
        <f>IF(N120="","",IF(IFERROR(VLOOKUP($B120,手順2!$A$12:$P$107,O$1,FALSE),"")&amp;IFERROR(VLOOKUP($B120,手順3!$A$12:$U$107,O$1,FALSE),"")="",0,IFERROR(VLOOKUP($B120,手順2!$A$12:$P$107,O$1,FALSE),"")&amp;IFERROR(VLOOKUP($B120,手順3!$A$12:$U$107,O$1,FALSE),"")))</f>
        <v/>
      </c>
      <c r="P120" s="121" t="str">
        <f>IF(O120="","",IF(IFERROR(VLOOKUP($B120,手順2!$A$12:$P$107,P$1,FALSE),"")&amp;IFERROR(VLOOKUP($B120,手順3!$A$12:$U$107,P$1,FALSE),"")="",0,IFERROR(VLOOKUP($B120,手順2!$A$12:$P$107,P$1,FALSE),"")&amp;IFERROR(VLOOKUP($B120,手順3!$A$12:$U$107,P$1,FALSE),"")))</f>
        <v/>
      </c>
      <c r="Q120" s="121" t="str">
        <f>IF(P120="","",IF(IFERROR(VLOOKUP($B120,手順2!$A$12:$P$107,Q$1,FALSE),"")&amp;IFERROR(VLOOKUP($B120,手順3!$A$12:$U$107,Q$1,FALSE),"")="",0,IFERROR(VLOOKUP($B120,手順2!$A$12:$P$107,Q$1,FALSE),"")&amp;IFERROR(VLOOKUP($B120,手順3!$A$12:$U$107,Q$1,FALSE),"")))</f>
        <v/>
      </c>
      <c r="R120" s="77" t="str">
        <f>IFERROR(VLOOKUP($B120,手順2!$A$12:$Q$107,R$1,FALSE),"")&amp;IFERROR(VLOOKUP($B120,手順3!$A$12:$U$107,R$1,FALSE),"")</f>
        <v/>
      </c>
      <c r="S120" s="102"/>
      <c r="T120" s="102"/>
      <c r="U120" s="102"/>
      <c r="AA120" s="174" t="str">
        <f>IF($AK120="","",COUNTIF($AU$18:$AU120,AA$17))</f>
        <v/>
      </c>
      <c r="AB120" s="129" t="str">
        <f>IF($AK120="","",COUNTIF($AU$18:$AU120,AB$17))</f>
        <v/>
      </c>
      <c r="AC120" s="129" t="str">
        <f>IF($AK120="","",COUNTIF($AU$18:$AU120,AC$17))</f>
        <v/>
      </c>
      <c r="AD120" s="129" t="str">
        <f>IF($AK120="","",COUNTIF($AU$18:$AU120,AD$17))</f>
        <v/>
      </c>
      <c r="AE120" s="129" t="str">
        <f>IF($AK120="","",COUNTIF($AU$18:$AU120,AE$17))</f>
        <v/>
      </c>
      <c r="AF120" s="129" t="str">
        <f>IF($AK120="","",COUNTIF($AU$18:$AU120,AF$17))</f>
        <v/>
      </c>
      <c r="AG120" s="129" t="str">
        <f>IF($AK120="","",COUNTIF($AU$18:$AU120,AG$17))</f>
        <v/>
      </c>
      <c r="AH120" s="129" t="str">
        <f>IF($AK120="","",COUNTIF($AU$18:$AU120,AH$17))</f>
        <v/>
      </c>
      <c r="AI120" s="129" t="str">
        <f>IF($AK120="","",COUNTIF($AU$18:$AU120,AI$17))</f>
        <v/>
      </c>
      <c r="AJ120" s="175" t="str">
        <f>IF($AK120="","",COUNTIF($AU$18:$AU120,AJ$17))</f>
        <v/>
      </c>
      <c r="AK120" s="95" t="str">
        <f t="shared" si="20"/>
        <v/>
      </c>
      <c r="AL120" s="96" t="str">
        <f t="shared" si="21"/>
        <v/>
      </c>
      <c r="AM120" s="38" t="str">
        <f t="shared" si="22"/>
        <v/>
      </c>
      <c r="AN120" s="96" t="str">
        <f t="shared" si="23"/>
        <v/>
      </c>
      <c r="AO120" s="96" t="str">
        <f t="shared" si="24"/>
        <v/>
      </c>
      <c r="AP120" s="96" t="str">
        <f t="shared" si="25"/>
        <v/>
      </c>
      <c r="AQ120" s="96" t="str">
        <f t="shared" si="26"/>
        <v/>
      </c>
      <c r="AR120" s="96" t="str">
        <f t="shared" si="27"/>
        <v/>
      </c>
      <c r="AS120" s="96" t="str">
        <f t="shared" si="28"/>
        <v/>
      </c>
      <c r="AT120" s="96" t="str">
        <f t="shared" si="29"/>
        <v/>
      </c>
      <c r="AU120" s="97" t="str">
        <f t="shared" si="30"/>
        <v/>
      </c>
    </row>
    <row r="121" spans="1:47">
      <c r="A121">
        <v>104</v>
      </c>
      <c r="B121" t="str">
        <f>IFERROR(IF(B120=手順3!$A$11,"",IF(B120&lt;=100,IF(手順2!A115=手順５!A121,手順５!A121,手順3!$A$12),B120+1)),"")</f>
        <v/>
      </c>
      <c r="C121" s="10" t="str">
        <f>IFERROR(VLOOKUP($B121,手順2!$A$12:$T$107,C$1,FALSE),"")&amp;IFERROR(VLOOKUP($B121,手順3!$A$12:$U$107,C$1,FALSE),"")</f>
        <v/>
      </c>
      <c r="D121" s="10" t="str">
        <f>IFERROR(VLOOKUP($B121,手順2!$A$12:$T$107,D$1,FALSE),"")&amp;IFERROR(VLOOKUP($B121,手順3!$A$12:$U$107,D$1,FALSE),"")</f>
        <v/>
      </c>
      <c r="E121" s="10" t="str">
        <f>IFERROR(VLOOKUP($B121,手順2!$A$12:$T$107,E$1,FALSE),"")&amp;IFERROR(VLOOKUP($B121,手順3!$A$12:$U$107,E$1,FALSE),"")</f>
        <v/>
      </c>
      <c r="F121" s="10" t="str">
        <f>IFERROR(VLOOKUP($B121,手順2!$A$12:$T$107,F$1,FALSE),"")&amp;IFERROR(VLOOKUP($B121,手順3!$A$12:$U$107,F$1,FALSE),"")</f>
        <v/>
      </c>
      <c r="G121" s="10" t="str">
        <f>IFERROR(VLOOKUP($B121,手順2!$A$12:$T$107,G$1,FALSE),"")&amp;IFERROR(VLOOKUP($B121,手順3!$A$12:$U$107,G$1,FALSE),"")</f>
        <v/>
      </c>
      <c r="H121" s="10" t="str">
        <f>IFERROR(VLOOKUP($B121,手順2!$A$12:$T$107,H$1,FALSE),"")&amp;IFERROR(VLOOKUP($B121,手順3!$A$12:$U$107,H$1,FALSE),"")</f>
        <v/>
      </c>
      <c r="I121" s="10" t="str">
        <f>IFERROR(VLOOKUP($B121,手順2!$A$12:$T$107,I$1,FALSE),"")&amp;IFERROR(VLOOKUP($B121,手順3!$A$12:$U$107,I$1,FALSE),"")</f>
        <v/>
      </c>
      <c r="J121" s="77" t="str">
        <f>IFERROR(VLOOKUP($B121,手順2!$A$12:$P$107,J$1,FALSE),"")&amp;IFERROR(VLOOKUP($B121,手順3!$A$12:$U$107,J$1,FALSE),"")</f>
        <v/>
      </c>
      <c r="K121" s="121" t="str">
        <f>IF(J121="","",IF(IFERROR(VLOOKUP($B121,手順2!$A$12:$P$107,K$1,FALSE),"")&amp;IFERROR(VLOOKUP($B121,手順3!$A$12:$U$107,K$1,FALSE),"")="",0,IFERROR(VLOOKUP($B121,手順2!$A$12:$P$107,K$1,FALSE),"")&amp;IFERROR(VLOOKUP($B121,手順3!$A$12:$U$107,K$1,FALSE),"")))</f>
        <v/>
      </c>
      <c r="L121" s="121" t="str">
        <f>IF(K121="","",IF(IFERROR(VLOOKUP($B121,手順2!$A$12:$P$107,L$1,FALSE),"")&amp;IFERROR(VLOOKUP($B121,手順3!$A$12:$U$107,L$1,FALSE),"")="",0,IFERROR(VLOOKUP($B121,手順2!$A$12:$P$107,L$1,FALSE),"")&amp;IFERROR(VLOOKUP($B121,手順3!$A$12:$U$107,L$1,FALSE),"")))</f>
        <v/>
      </c>
      <c r="M121" s="121" t="str">
        <f>IF(L121="","",IF(IFERROR(VLOOKUP($B121,手順2!$A$12:$P$107,M$1,FALSE),"")&amp;IFERROR(VLOOKUP($B121,手順3!$A$12:$U$107,M$1,FALSE),"")="",0,IFERROR(VLOOKUP($B121,手順2!$A$12:$P$107,M$1,FALSE),"")&amp;IFERROR(VLOOKUP($B121,手順3!$A$12:$U$107,M$1,FALSE),"")))</f>
        <v/>
      </c>
      <c r="N121" s="77" t="str">
        <f>IFERROR(VLOOKUP($B121,手順2!$A$12:$P$107,N$1,FALSE),"")&amp;IFERROR(VLOOKUP($B121,手順3!$A$12:$U$107,N$1,FALSE),"")</f>
        <v/>
      </c>
      <c r="O121" s="121" t="str">
        <f>IF(N121="","",IF(IFERROR(VLOOKUP($B121,手順2!$A$12:$P$107,O$1,FALSE),"")&amp;IFERROR(VLOOKUP($B121,手順3!$A$12:$U$107,O$1,FALSE),"")="",0,IFERROR(VLOOKUP($B121,手順2!$A$12:$P$107,O$1,FALSE),"")&amp;IFERROR(VLOOKUP($B121,手順3!$A$12:$U$107,O$1,FALSE),"")))</f>
        <v/>
      </c>
      <c r="P121" s="121" t="str">
        <f>IF(O121="","",IF(IFERROR(VLOOKUP($B121,手順2!$A$12:$P$107,P$1,FALSE),"")&amp;IFERROR(VLOOKUP($B121,手順3!$A$12:$U$107,P$1,FALSE),"")="",0,IFERROR(VLOOKUP($B121,手順2!$A$12:$P$107,P$1,FALSE),"")&amp;IFERROR(VLOOKUP($B121,手順3!$A$12:$U$107,P$1,FALSE),"")))</f>
        <v/>
      </c>
      <c r="Q121" s="121" t="str">
        <f>IF(P121="","",IF(IFERROR(VLOOKUP($B121,手順2!$A$12:$P$107,Q$1,FALSE),"")&amp;IFERROR(VLOOKUP($B121,手順3!$A$12:$U$107,Q$1,FALSE),"")="",0,IFERROR(VLOOKUP($B121,手順2!$A$12:$P$107,Q$1,FALSE),"")&amp;IFERROR(VLOOKUP($B121,手順3!$A$12:$U$107,Q$1,FALSE),"")))</f>
        <v/>
      </c>
      <c r="R121" s="77" t="str">
        <f>IFERROR(VLOOKUP($B121,手順2!$A$12:$Q$107,R$1,FALSE),"")&amp;IFERROR(VLOOKUP($B121,手順3!$A$12:$U$107,R$1,FALSE),"")</f>
        <v/>
      </c>
      <c r="S121" s="102"/>
      <c r="T121" s="102"/>
      <c r="U121" s="102"/>
      <c r="AA121" s="174" t="str">
        <f>IF($AK121="","",COUNTIF($AU$18:$AU121,AA$17))</f>
        <v/>
      </c>
      <c r="AB121" s="129" t="str">
        <f>IF($AK121="","",COUNTIF($AU$18:$AU121,AB$17))</f>
        <v/>
      </c>
      <c r="AC121" s="129" t="str">
        <f>IF($AK121="","",COUNTIF($AU$18:$AU121,AC$17))</f>
        <v/>
      </c>
      <c r="AD121" s="129" t="str">
        <f>IF($AK121="","",COUNTIF($AU$18:$AU121,AD$17))</f>
        <v/>
      </c>
      <c r="AE121" s="129" t="str">
        <f>IF($AK121="","",COUNTIF($AU$18:$AU121,AE$17))</f>
        <v/>
      </c>
      <c r="AF121" s="129" t="str">
        <f>IF($AK121="","",COUNTIF($AU$18:$AU121,AF$17))</f>
        <v/>
      </c>
      <c r="AG121" s="129" t="str">
        <f>IF($AK121="","",COUNTIF($AU$18:$AU121,AG$17))</f>
        <v/>
      </c>
      <c r="AH121" s="129" t="str">
        <f>IF($AK121="","",COUNTIF($AU$18:$AU121,AH$17))</f>
        <v/>
      </c>
      <c r="AI121" s="129" t="str">
        <f>IF($AK121="","",COUNTIF($AU$18:$AU121,AI$17))</f>
        <v/>
      </c>
      <c r="AJ121" s="175" t="str">
        <f>IF($AK121="","",COUNTIF($AU$18:$AU121,AJ$17))</f>
        <v/>
      </c>
      <c r="AK121" s="95" t="str">
        <f t="shared" si="20"/>
        <v/>
      </c>
      <c r="AL121" s="96" t="str">
        <f t="shared" si="21"/>
        <v/>
      </c>
      <c r="AM121" s="38" t="str">
        <f t="shared" si="22"/>
        <v/>
      </c>
      <c r="AN121" s="96" t="str">
        <f t="shared" si="23"/>
        <v/>
      </c>
      <c r="AO121" s="96" t="str">
        <f t="shared" si="24"/>
        <v/>
      </c>
      <c r="AP121" s="96" t="str">
        <f t="shared" si="25"/>
        <v/>
      </c>
      <c r="AQ121" s="96" t="str">
        <f t="shared" si="26"/>
        <v/>
      </c>
      <c r="AR121" s="96" t="str">
        <f t="shared" si="27"/>
        <v/>
      </c>
      <c r="AS121" s="96" t="str">
        <f t="shared" si="28"/>
        <v/>
      </c>
      <c r="AT121" s="96" t="str">
        <f t="shared" si="29"/>
        <v/>
      </c>
      <c r="AU121" s="97" t="str">
        <f t="shared" si="30"/>
        <v/>
      </c>
    </row>
    <row r="122" spans="1:47">
      <c r="A122">
        <v>105</v>
      </c>
      <c r="B122" t="str">
        <f>IFERROR(IF(B121=手順3!$A$11,"",IF(B121&lt;=100,IF(手順2!A116=手順５!A122,手順５!A122,手順3!$A$12),B121+1)),"")</f>
        <v/>
      </c>
      <c r="C122" s="10" t="str">
        <f>IFERROR(VLOOKUP($B122,手順2!$A$12:$T$107,C$1,FALSE),"")&amp;IFERROR(VLOOKUP($B122,手順3!$A$12:$U$107,C$1,FALSE),"")</f>
        <v/>
      </c>
      <c r="D122" s="10" t="str">
        <f>IFERROR(VLOOKUP($B122,手順2!$A$12:$T$107,D$1,FALSE),"")&amp;IFERROR(VLOOKUP($B122,手順3!$A$12:$U$107,D$1,FALSE),"")</f>
        <v/>
      </c>
      <c r="E122" s="10" t="str">
        <f>IFERROR(VLOOKUP($B122,手順2!$A$12:$T$107,E$1,FALSE),"")&amp;IFERROR(VLOOKUP($B122,手順3!$A$12:$U$107,E$1,FALSE),"")</f>
        <v/>
      </c>
      <c r="F122" s="10" t="str">
        <f>IFERROR(VLOOKUP($B122,手順2!$A$12:$T$107,F$1,FALSE),"")&amp;IFERROR(VLOOKUP($B122,手順3!$A$12:$U$107,F$1,FALSE),"")</f>
        <v/>
      </c>
      <c r="G122" s="10" t="str">
        <f>IFERROR(VLOOKUP($B122,手順2!$A$12:$T$107,G$1,FALSE),"")&amp;IFERROR(VLOOKUP($B122,手順3!$A$12:$U$107,G$1,FALSE),"")</f>
        <v/>
      </c>
      <c r="H122" s="10" t="str">
        <f>IFERROR(VLOOKUP($B122,手順2!$A$12:$T$107,H$1,FALSE),"")&amp;IFERROR(VLOOKUP($B122,手順3!$A$12:$U$107,H$1,FALSE),"")</f>
        <v/>
      </c>
      <c r="I122" s="10" t="str">
        <f>IFERROR(VLOOKUP($B122,手順2!$A$12:$T$107,I$1,FALSE),"")&amp;IFERROR(VLOOKUP($B122,手順3!$A$12:$U$107,I$1,FALSE),"")</f>
        <v/>
      </c>
      <c r="J122" s="77" t="str">
        <f>IFERROR(VLOOKUP($B122,手順2!$A$12:$P$107,J$1,FALSE),"")&amp;IFERROR(VLOOKUP($B122,手順3!$A$12:$U$107,J$1,FALSE),"")</f>
        <v/>
      </c>
      <c r="K122" s="121" t="str">
        <f>IF(J122="","",IF(IFERROR(VLOOKUP($B122,手順2!$A$12:$P$107,K$1,FALSE),"")&amp;IFERROR(VLOOKUP($B122,手順3!$A$12:$U$107,K$1,FALSE),"")="",0,IFERROR(VLOOKUP($B122,手順2!$A$12:$P$107,K$1,FALSE),"")&amp;IFERROR(VLOOKUP($B122,手順3!$A$12:$U$107,K$1,FALSE),"")))</f>
        <v/>
      </c>
      <c r="L122" s="121" t="str">
        <f>IF(K122="","",IF(IFERROR(VLOOKUP($B122,手順2!$A$12:$P$107,L$1,FALSE),"")&amp;IFERROR(VLOOKUP($B122,手順3!$A$12:$U$107,L$1,FALSE),"")="",0,IFERROR(VLOOKUP($B122,手順2!$A$12:$P$107,L$1,FALSE),"")&amp;IFERROR(VLOOKUP($B122,手順3!$A$12:$U$107,L$1,FALSE),"")))</f>
        <v/>
      </c>
      <c r="M122" s="121" t="str">
        <f>IF(L122="","",IF(IFERROR(VLOOKUP($B122,手順2!$A$12:$P$107,M$1,FALSE),"")&amp;IFERROR(VLOOKUP($B122,手順3!$A$12:$U$107,M$1,FALSE),"")="",0,IFERROR(VLOOKUP($B122,手順2!$A$12:$P$107,M$1,FALSE),"")&amp;IFERROR(VLOOKUP($B122,手順3!$A$12:$U$107,M$1,FALSE),"")))</f>
        <v/>
      </c>
      <c r="N122" s="77" t="str">
        <f>IFERROR(VLOOKUP($B122,手順2!$A$12:$P$107,N$1,FALSE),"")&amp;IFERROR(VLOOKUP($B122,手順3!$A$12:$U$107,N$1,FALSE),"")</f>
        <v/>
      </c>
      <c r="O122" s="121" t="str">
        <f>IF(N122="","",IF(IFERROR(VLOOKUP($B122,手順2!$A$12:$P$107,O$1,FALSE),"")&amp;IFERROR(VLOOKUP($B122,手順3!$A$12:$U$107,O$1,FALSE),"")="",0,IFERROR(VLOOKUP($B122,手順2!$A$12:$P$107,O$1,FALSE),"")&amp;IFERROR(VLOOKUP($B122,手順3!$A$12:$U$107,O$1,FALSE),"")))</f>
        <v/>
      </c>
      <c r="P122" s="121" t="str">
        <f>IF(O122="","",IF(IFERROR(VLOOKUP($B122,手順2!$A$12:$P$107,P$1,FALSE),"")&amp;IFERROR(VLOOKUP($B122,手順3!$A$12:$U$107,P$1,FALSE),"")="",0,IFERROR(VLOOKUP($B122,手順2!$A$12:$P$107,P$1,FALSE),"")&amp;IFERROR(VLOOKUP($B122,手順3!$A$12:$U$107,P$1,FALSE),"")))</f>
        <v/>
      </c>
      <c r="Q122" s="121" t="str">
        <f>IF(P122="","",IF(IFERROR(VLOOKUP($B122,手順2!$A$12:$P$107,Q$1,FALSE),"")&amp;IFERROR(VLOOKUP($B122,手順3!$A$12:$U$107,Q$1,FALSE),"")="",0,IFERROR(VLOOKUP($B122,手順2!$A$12:$P$107,Q$1,FALSE),"")&amp;IFERROR(VLOOKUP($B122,手順3!$A$12:$U$107,Q$1,FALSE),"")))</f>
        <v/>
      </c>
      <c r="R122" s="77" t="str">
        <f>IFERROR(VLOOKUP($B122,手順2!$A$12:$Q$107,R$1,FALSE),"")&amp;IFERROR(VLOOKUP($B122,手順3!$A$12:$U$107,R$1,FALSE),"")</f>
        <v/>
      </c>
      <c r="S122" s="102"/>
      <c r="T122" s="102"/>
      <c r="U122" s="102"/>
      <c r="AA122" s="174" t="str">
        <f>IF($AK122="","",COUNTIF($AU$18:$AU122,AA$17))</f>
        <v/>
      </c>
      <c r="AB122" s="129" t="str">
        <f>IF($AK122="","",COUNTIF($AU$18:$AU122,AB$17))</f>
        <v/>
      </c>
      <c r="AC122" s="129" t="str">
        <f>IF($AK122="","",COUNTIF($AU$18:$AU122,AC$17))</f>
        <v/>
      </c>
      <c r="AD122" s="129" t="str">
        <f>IF($AK122="","",COUNTIF($AU$18:$AU122,AD$17))</f>
        <v/>
      </c>
      <c r="AE122" s="129" t="str">
        <f>IF($AK122="","",COUNTIF($AU$18:$AU122,AE$17))</f>
        <v/>
      </c>
      <c r="AF122" s="129" t="str">
        <f>IF($AK122="","",COUNTIF($AU$18:$AU122,AF$17))</f>
        <v/>
      </c>
      <c r="AG122" s="129" t="str">
        <f>IF($AK122="","",COUNTIF($AU$18:$AU122,AG$17))</f>
        <v/>
      </c>
      <c r="AH122" s="129" t="str">
        <f>IF($AK122="","",COUNTIF($AU$18:$AU122,AH$17))</f>
        <v/>
      </c>
      <c r="AI122" s="129" t="str">
        <f>IF($AK122="","",COUNTIF($AU$18:$AU122,AI$17))</f>
        <v/>
      </c>
      <c r="AJ122" s="175" t="str">
        <f>IF($AK122="","",COUNTIF($AU$18:$AU122,AJ$17))</f>
        <v/>
      </c>
      <c r="AK122" s="95" t="str">
        <f t="shared" si="20"/>
        <v/>
      </c>
      <c r="AL122" s="96" t="str">
        <f t="shared" si="21"/>
        <v/>
      </c>
      <c r="AM122" s="38" t="str">
        <f t="shared" si="22"/>
        <v/>
      </c>
      <c r="AN122" s="96" t="str">
        <f t="shared" si="23"/>
        <v/>
      </c>
      <c r="AO122" s="96" t="str">
        <f t="shared" si="24"/>
        <v/>
      </c>
      <c r="AP122" s="96" t="str">
        <f t="shared" si="25"/>
        <v/>
      </c>
      <c r="AQ122" s="96" t="str">
        <f t="shared" si="26"/>
        <v/>
      </c>
      <c r="AR122" s="96" t="str">
        <f t="shared" si="27"/>
        <v/>
      </c>
      <c r="AS122" s="96" t="str">
        <f t="shared" si="28"/>
        <v/>
      </c>
      <c r="AT122" s="96" t="str">
        <f t="shared" si="29"/>
        <v/>
      </c>
      <c r="AU122" s="97" t="str">
        <f t="shared" si="30"/>
        <v/>
      </c>
    </row>
    <row r="123" spans="1:47">
      <c r="A123">
        <v>106</v>
      </c>
      <c r="B123" t="str">
        <f>IFERROR(IF(B122=手順3!$A$11,"",IF(B122&lt;=100,IF(手順2!A117=手順５!A123,手順５!A123,手順3!$A$12),B122+1)),"")</f>
        <v/>
      </c>
      <c r="C123" s="10" t="str">
        <f>IFERROR(VLOOKUP($B123,手順2!$A$12:$T$107,C$1,FALSE),"")&amp;IFERROR(VLOOKUP($B123,手順3!$A$12:$U$107,C$1,FALSE),"")</f>
        <v/>
      </c>
      <c r="D123" s="10" t="str">
        <f>IFERROR(VLOOKUP($B123,手順2!$A$12:$T$107,D$1,FALSE),"")&amp;IFERROR(VLOOKUP($B123,手順3!$A$12:$U$107,D$1,FALSE),"")</f>
        <v/>
      </c>
      <c r="E123" s="10" t="str">
        <f>IFERROR(VLOOKUP($B123,手順2!$A$12:$T$107,E$1,FALSE),"")&amp;IFERROR(VLOOKUP($B123,手順3!$A$12:$U$107,E$1,FALSE),"")</f>
        <v/>
      </c>
      <c r="F123" s="10" t="str">
        <f>IFERROR(VLOOKUP($B123,手順2!$A$12:$T$107,F$1,FALSE),"")&amp;IFERROR(VLOOKUP($B123,手順3!$A$12:$U$107,F$1,FALSE),"")</f>
        <v/>
      </c>
      <c r="G123" s="10" t="str">
        <f>IFERROR(VLOOKUP($B123,手順2!$A$12:$T$107,G$1,FALSE),"")&amp;IFERROR(VLOOKUP($B123,手順3!$A$12:$U$107,G$1,FALSE),"")</f>
        <v/>
      </c>
      <c r="H123" s="10" t="str">
        <f>IFERROR(VLOOKUP($B123,手順2!$A$12:$T$107,H$1,FALSE),"")&amp;IFERROR(VLOOKUP($B123,手順3!$A$12:$U$107,H$1,FALSE),"")</f>
        <v/>
      </c>
      <c r="I123" s="10" t="str">
        <f>IFERROR(VLOOKUP($B123,手順2!$A$12:$T$107,I$1,FALSE),"")&amp;IFERROR(VLOOKUP($B123,手順3!$A$12:$U$107,I$1,FALSE),"")</f>
        <v/>
      </c>
      <c r="J123" s="77" t="str">
        <f>IFERROR(VLOOKUP($B123,手順2!$A$12:$P$107,J$1,FALSE),"")&amp;IFERROR(VLOOKUP($B123,手順3!$A$12:$U$107,J$1,FALSE),"")</f>
        <v/>
      </c>
      <c r="K123" s="121" t="str">
        <f>IF(J123="","",IF(IFERROR(VLOOKUP($B123,手順2!$A$12:$P$107,K$1,FALSE),"")&amp;IFERROR(VLOOKUP($B123,手順3!$A$12:$U$107,K$1,FALSE),"")="",0,IFERROR(VLOOKUP($B123,手順2!$A$12:$P$107,K$1,FALSE),"")&amp;IFERROR(VLOOKUP($B123,手順3!$A$12:$U$107,K$1,FALSE),"")))</f>
        <v/>
      </c>
      <c r="L123" s="121" t="str">
        <f>IF(K123="","",IF(IFERROR(VLOOKUP($B123,手順2!$A$12:$P$107,L$1,FALSE),"")&amp;IFERROR(VLOOKUP($B123,手順3!$A$12:$U$107,L$1,FALSE),"")="",0,IFERROR(VLOOKUP($B123,手順2!$A$12:$P$107,L$1,FALSE),"")&amp;IFERROR(VLOOKUP($B123,手順3!$A$12:$U$107,L$1,FALSE),"")))</f>
        <v/>
      </c>
      <c r="M123" s="121" t="str">
        <f>IF(L123="","",IF(IFERROR(VLOOKUP($B123,手順2!$A$12:$P$107,M$1,FALSE),"")&amp;IFERROR(VLOOKUP($B123,手順3!$A$12:$U$107,M$1,FALSE),"")="",0,IFERROR(VLOOKUP($B123,手順2!$A$12:$P$107,M$1,FALSE),"")&amp;IFERROR(VLOOKUP($B123,手順3!$A$12:$U$107,M$1,FALSE),"")))</f>
        <v/>
      </c>
      <c r="N123" s="77" t="str">
        <f>IFERROR(VLOOKUP($B123,手順2!$A$12:$P$107,N$1,FALSE),"")&amp;IFERROR(VLOOKUP($B123,手順3!$A$12:$U$107,N$1,FALSE),"")</f>
        <v/>
      </c>
      <c r="O123" s="121" t="str">
        <f>IF(N123="","",IF(IFERROR(VLOOKUP($B123,手順2!$A$12:$P$107,O$1,FALSE),"")&amp;IFERROR(VLOOKUP($B123,手順3!$A$12:$U$107,O$1,FALSE),"")="",0,IFERROR(VLOOKUP($B123,手順2!$A$12:$P$107,O$1,FALSE),"")&amp;IFERROR(VLOOKUP($B123,手順3!$A$12:$U$107,O$1,FALSE),"")))</f>
        <v/>
      </c>
      <c r="P123" s="121" t="str">
        <f>IF(O123="","",IF(IFERROR(VLOOKUP($B123,手順2!$A$12:$P$107,P$1,FALSE),"")&amp;IFERROR(VLOOKUP($B123,手順3!$A$12:$U$107,P$1,FALSE),"")="",0,IFERROR(VLOOKUP($B123,手順2!$A$12:$P$107,P$1,FALSE),"")&amp;IFERROR(VLOOKUP($B123,手順3!$A$12:$U$107,P$1,FALSE),"")))</f>
        <v/>
      </c>
      <c r="Q123" s="121" t="str">
        <f>IF(P123="","",IF(IFERROR(VLOOKUP($B123,手順2!$A$12:$P$107,Q$1,FALSE),"")&amp;IFERROR(VLOOKUP($B123,手順3!$A$12:$U$107,Q$1,FALSE),"")="",0,IFERROR(VLOOKUP($B123,手順2!$A$12:$P$107,Q$1,FALSE),"")&amp;IFERROR(VLOOKUP($B123,手順3!$A$12:$U$107,Q$1,FALSE),"")))</f>
        <v/>
      </c>
      <c r="R123" s="77" t="str">
        <f>IFERROR(VLOOKUP($B123,手順2!$A$12:$Q$107,R$1,FALSE),"")&amp;IFERROR(VLOOKUP($B123,手順3!$A$12:$U$107,R$1,FALSE),"")</f>
        <v/>
      </c>
      <c r="S123" s="102"/>
      <c r="T123" s="102"/>
      <c r="U123" s="102"/>
      <c r="AA123" s="174" t="str">
        <f>IF($AK123="","",COUNTIF($AU$18:$AU123,AA$17))</f>
        <v/>
      </c>
      <c r="AB123" s="129" t="str">
        <f>IF($AK123="","",COUNTIF($AU$18:$AU123,AB$17))</f>
        <v/>
      </c>
      <c r="AC123" s="129" t="str">
        <f>IF($AK123="","",COUNTIF($AU$18:$AU123,AC$17))</f>
        <v/>
      </c>
      <c r="AD123" s="129" t="str">
        <f>IF($AK123="","",COUNTIF($AU$18:$AU123,AD$17))</f>
        <v/>
      </c>
      <c r="AE123" s="129" t="str">
        <f>IF($AK123="","",COUNTIF($AU$18:$AU123,AE$17))</f>
        <v/>
      </c>
      <c r="AF123" s="129" t="str">
        <f>IF($AK123="","",COUNTIF($AU$18:$AU123,AF$17))</f>
        <v/>
      </c>
      <c r="AG123" s="129" t="str">
        <f>IF($AK123="","",COUNTIF($AU$18:$AU123,AG$17))</f>
        <v/>
      </c>
      <c r="AH123" s="129" t="str">
        <f>IF($AK123="","",COUNTIF($AU$18:$AU123,AH$17))</f>
        <v/>
      </c>
      <c r="AI123" s="129" t="str">
        <f>IF($AK123="","",COUNTIF($AU$18:$AU123,AI$17))</f>
        <v/>
      </c>
      <c r="AJ123" s="175" t="str">
        <f>IF($AK123="","",COUNTIF($AU$18:$AU123,AJ$17))</f>
        <v/>
      </c>
      <c r="AK123" s="95" t="str">
        <f t="shared" si="20"/>
        <v/>
      </c>
      <c r="AL123" s="96" t="str">
        <f t="shared" si="21"/>
        <v/>
      </c>
      <c r="AM123" s="38" t="str">
        <f t="shared" si="22"/>
        <v/>
      </c>
      <c r="AN123" s="96" t="str">
        <f t="shared" si="23"/>
        <v/>
      </c>
      <c r="AO123" s="96" t="str">
        <f t="shared" si="24"/>
        <v/>
      </c>
      <c r="AP123" s="96" t="str">
        <f t="shared" si="25"/>
        <v/>
      </c>
      <c r="AQ123" s="96" t="str">
        <f t="shared" si="26"/>
        <v/>
      </c>
      <c r="AR123" s="96" t="str">
        <f t="shared" si="27"/>
        <v/>
      </c>
      <c r="AS123" s="96" t="str">
        <f t="shared" si="28"/>
        <v/>
      </c>
      <c r="AT123" s="96" t="str">
        <f t="shared" si="29"/>
        <v/>
      </c>
      <c r="AU123" s="97" t="str">
        <f t="shared" si="30"/>
        <v/>
      </c>
    </row>
    <row r="124" spans="1:47">
      <c r="A124">
        <v>107</v>
      </c>
      <c r="B124" t="str">
        <f>IFERROR(IF(B123=手順3!$A$11,"",IF(B123&lt;=100,IF(手順2!A118=手順５!A124,手順５!A124,手順3!$A$12),B123+1)),"")</f>
        <v/>
      </c>
      <c r="C124" s="10" t="str">
        <f>IFERROR(VLOOKUP($B124,手順2!$A$12:$T$107,C$1,FALSE),"")&amp;IFERROR(VLOOKUP($B124,手順3!$A$12:$U$107,C$1,FALSE),"")</f>
        <v/>
      </c>
      <c r="D124" s="10" t="str">
        <f>IFERROR(VLOOKUP($B124,手順2!$A$12:$T$107,D$1,FALSE),"")&amp;IFERROR(VLOOKUP($B124,手順3!$A$12:$U$107,D$1,FALSE),"")</f>
        <v/>
      </c>
      <c r="E124" s="10" t="str">
        <f>IFERROR(VLOOKUP($B124,手順2!$A$12:$T$107,E$1,FALSE),"")&amp;IFERROR(VLOOKUP($B124,手順3!$A$12:$U$107,E$1,FALSE),"")</f>
        <v/>
      </c>
      <c r="F124" s="10" t="str">
        <f>IFERROR(VLOOKUP($B124,手順2!$A$12:$T$107,F$1,FALSE),"")&amp;IFERROR(VLOOKUP($B124,手順3!$A$12:$U$107,F$1,FALSE),"")</f>
        <v/>
      </c>
      <c r="G124" s="10" t="str">
        <f>IFERROR(VLOOKUP($B124,手順2!$A$12:$T$107,G$1,FALSE),"")&amp;IFERROR(VLOOKUP($B124,手順3!$A$12:$U$107,G$1,FALSE),"")</f>
        <v/>
      </c>
      <c r="H124" s="10" t="str">
        <f>IFERROR(VLOOKUP($B124,手順2!$A$12:$T$107,H$1,FALSE),"")&amp;IFERROR(VLOOKUP($B124,手順3!$A$12:$U$107,H$1,FALSE),"")</f>
        <v/>
      </c>
      <c r="I124" s="10" t="str">
        <f>IFERROR(VLOOKUP($B124,手順2!$A$12:$T$107,I$1,FALSE),"")&amp;IFERROR(VLOOKUP($B124,手順3!$A$12:$U$107,I$1,FALSE),"")</f>
        <v/>
      </c>
      <c r="J124" s="77" t="str">
        <f>IFERROR(VLOOKUP($B124,手順2!$A$12:$P$107,J$1,FALSE),"")&amp;IFERROR(VLOOKUP($B124,手順3!$A$12:$U$107,J$1,FALSE),"")</f>
        <v/>
      </c>
      <c r="K124" s="121" t="str">
        <f>IF(J124="","",IF(IFERROR(VLOOKUP($B124,手順2!$A$12:$P$107,K$1,FALSE),"")&amp;IFERROR(VLOOKUP($B124,手順3!$A$12:$U$107,K$1,FALSE),"")="",0,IFERROR(VLOOKUP($B124,手順2!$A$12:$P$107,K$1,FALSE),"")&amp;IFERROR(VLOOKUP($B124,手順3!$A$12:$U$107,K$1,FALSE),"")))</f>
        <v/>
      </c>
      <c r="L124" s="121" t="str">
        <f>IF(K124="","",IF(IFERROR(VLOOKUP($B124,手順2!$A$12:$P$107,L$1,FALSE),"")&amp;IFERROR(VLOOKUP($B124,手順3!$A$12:$U$107,L$1,FALSE),"")="",0,IFERROR(VLOOKUP($B124,手順2!$A$12:$P$107,L$1,FALSE),"")&amp;IFERROR(VLOOKUP($B124,手順3!$A$12:$U$107,L$1,FALSE),"")))</f>
        <v/>
      </c>
      <c r="M124" s="121" t="str">
        <f>IF(L124="","",IF(IFERROR(VLOOKUP($B124,手順2!$A$12:$P$107,M$1,FALSE),"")&amp;IFERROR(VLOOKUP($B124,手順3!$A$12:$U$107,M$1,FALSE),"")="",0,IFERROR(VLOOKUP($B124,手順2!$A$12:$P$107,M$1,FALSE),"")&amp;IFERROR(VLOOKUP($B124,手順3!$A$12:$U$107,M$1,FALSE),"")))</f>
        <v/>
      </c>
      <c r="N124" s="77" t="str">
        <f>IFERROR(VLOOKUP($B124,手順2!$A$12:$P$107,N$1,FALSE),"")&amp;IFERROR(VLOOKUP($B124,手順3!$A$12:$U$107,N$1,FALSE),"")</f>
        <v/>
      </c>
      <c r="O124" s="121" t="str">
        <f>IF(N124="","",IF(IFERROR(VLOOKUP($B124,手順2!$A$12:$P$107,O$1,FALSE),"")&amp;IFERROR(VLOOKUP($B124,手順3!$A$12:$U$107,O$1,FALSE),"")="",0,IFERROR(VLOOKUP($B124,手順2!$A$12:$P$107,O$1,FALSE),"")&amp;IFERROR(VLOOKUP($B124,手順3!$A$12:$U$107,O$1,FALSE),"")))</f>
        <v/>
      </c>
      <c r="P124" s="121" t="str">
        <f>IF(O124="","",IF(IFERROR(VLOOKUP($B124,手順2!$A$12:$P$107,P$1,FALSE),"")&amp;IFERROR(VLOOKUP($B124,手順3!$A$12:$U$107,P$1,FALSE),"")="",0,IFERROR(VLOOKUP($B124,手順2!$A$12:$P$107,P$1,FALSE),"")&amp;IFERROR(VLOOKUP($B124,手順3!$A$12:$U$107,P$1,FALSE),"")))</f>
        <v/>
      </c>
      <c r="Q124" s="121" t="str">
        <f>IF(P124="","",IF(IFERROR(VLOOKUP($B124,手順2!$A$12:$P$107,Q$1,FALSE),"")&amp;IFERROR(VLOOKUP($B124,手順3!$A$12:$U$107,Q$1,FALSE),"")="",0,IFERROR(VLOOKUP($B124,手順2!$A$12:$P$107,Q$1,FALSE),"")&amp;IFERROR(VLOOKUP($B124,手順3!$A$12:$U$107,Q$1,FALSE),"")))</f>
        <v/>
      </c>
      <c r="R124" s="77" t="str">
        <f>IFERROR(VLOOKUP($B124,手順2!$A$12:$Q$107,R$1,FALSE),"")&amp;IFERROR(VLOOKUP($B124,手順3!$A$12:$U$107,R$1,FALSE),"")</f>
        <v/>
      </c>
      <c r="S124" s="102"/>
      <c r="T124" s="102"/>
      <c r="U124" s="102"/>
      <c r="AA124" s="174" t="str">
        <f>IF($AK124="","",COUNTIF($AU$18:$AU124,AA$17))</f>
        <v/>
      </c>
      <c r="AB124" s="129" t="str">
        <f>IF($AK124="","",COUNTIF($AU$18:$AU124,AB$17))</f>
        <v/>
      </c>
      <c r="AC124" s="129" t="str">
        <f>IF($AK124="","",COUNTIF($AU$18:$AU124,AC$17))</f>
        <v/>
      </c>
      <c r="AD124" s="129" t="str">
        <f>IF($AK124="","",COUNTIF($AU$18:$AU124,AD$17))</f>
        <v/>
      </c>
      <c r="AE124" s="129" t="str">
        <f>IF($AK124="","",COUNTIF($AU$18:$AU124,AE$17))</f>
        <v/>
      </c>
      <c r="AF124" s="129" t="str">
        <f>IF($AK124="","",COUNTIF($AU$18:$AU124,AF$17))</f>
        <v/>
      </c>
      <c r="AG124" s="129" t="str">
        <f>IF($AK124="","",COUNTIF($AU$18:$AU124,AG$17))</f>
        <v/>
      </c>
      <c r="AH124" s="129" t="str">
        <f>IF($AK124="","",COUNTIF($AU$18:$AU124,AH$17))</f>
        <v/>
      </c>
      <c r="AI124" s="129" t="str">
        <f>IF($AK124="","",COUNTIF($AU$18:$AU124,AI$17))</f>
        <v/>
      </c>
      <c r="AJ124" s="175" t="str">
        <f>IF($AK124="","",COUNTIF($AU$18:$AU124,AJ$17))</f>
        <v/>
      </c>
      <c r="AK124" s="95" t="str">
        <f t="shared" si="20"/>
        <v/>
      </c>
      <c r="AL124" s="96" t="str">
        <f t="shared" si="21"/>
        <v/>
      </c>
      <c r="AM124" s="38" t="str">
        <f t="shared" si="22"/>
        <v/>
      </c>
      <c r="AN124" s="96" t="str">
        <f t="shared" si="23"/>
        <v/>
      </c>
      <c r="AO124" s="96" t="str">
        <f t="shared" si="24"/>
        <v/>
      </c>
      <c r="AP124" s="96" t="str">
        <f t="shared" si="25"/>
        <v/>
      </c>
      <c r="AQ124" s="96" t="str">
        <f t="shared" si="26"/>
        <v/>
      </c>
      <c r="AR124" s="96" t="str">
        <f t="shared" si="27"/>
        <v/>
      </c>
      <c r="AS124" s="96" t="str">
        <f t="shared" si="28"/>
        <v/>
      </c>
      <c r="AT124" s="96" t="str">
        <f t="shared" si="29"/>
        <v/>
      </c>
      <c r="AU124" s="97" t="str">
        <f t="shared" si="30"/>
        <v/>
      </c>
    </row>
    <row r="125" spans="1:47">
      <c r="A125">
        <v>108</v>
      </c>
      <c r="B125" t="str">
        <f>IFERROR(IF(B124=手順3!$A$11,"",IF(B124&lt;=100,IF(手順2!A119=手順５!A125,手順５!A125,手順3!$A$12),B124+1)),"")</f>
        <v/>
      </c>
      <c r="C125" s="10" t="str">
        <f>IFERROR(VLOOKUP($B125,手順2!$A$12:$T$107,C$1,FALSE),"")&amp;IFERROR(VLOOKUP($B125,手順3!$A$12:$U$107,C$1,FALSE),"")</f>
        <v/>
      </c>
      <c r="D125" s="10" t="str">
        <f>IFERROR(VLOOKUP($B125,手順2!$A$12:$T$107,D$1,FALSE),"")&amp;IFERROR(VLOOKUP($B125,手順3!$A$12:$U$107,D$1,FALSE),"")</f>
        <v/>
      </c>
      <c r="E125" s="10" t="str">
        <f>IFERROR(VLOOKUP($B125,手順2!$A$12:$T$107,E$1,FALSE),"")&amp;IFERROR(VLOOKUP($B125,手順3!$A$12:$U$107,E$1,FALSE),"")</f>
        <v/>
      </c>
      <c r="F125" s="10" t="str">
        <f>IFERROR(VLOOKUP($B125,手順2!$A$12:$T$107,F$1,FALSE),"")&amp;IFERROR(VLOOKUP($B125,手順3!$A$12:$U$107,F$1,FALSE),"")</f>
        <v/>
      </c>
      <c r="G125" s="10" t="str">
        <f>IFERROR(VLOOKUP($B125,手順2!$A$12:$T$107,G$1,FALSE),"")&amp;IFERROR(VLOOKUP($B125,手順3!$A$12:$U$107,G$1,FALSE),"")</f>
        <v/>
      </c>
      <c r="H125" s="10" t="str">
        <f>IFERROR(VLOOKUP($B125,手順2!$A$12:$T$107,H$1,FALSE),"")&amp;IFERROR(VLOOKUP($B125,手順3!$A$12:$U$107,H$1,FALSE),"")</f>
        <v/>
      </c>
      <c r="I125" s="10" t="str">
        <f>IFERROR(VLOOKUP($B125,手順2!$A$12:$T$107,I$1,FALSE),"")&amp;IFERROR(VLOOKUP($B125,手順3!$A$12:$U$107,I$1,FALSE),"")</f>
        <v/>
      </c>
      <c r="J125" s="77" t="str">
        <f>IFERROR(VLOOKUP($B125,手順2!$A$12:$P$107,J$1,FALSE),"")&amp;IFERROR(VLOOKUP($B125,手順3!$A$12:$U$107,J$1,FALSE),"")</f>
        <v/>
      </c>
      <c r="K125" s="121" t="str">
        <f>IF(J125="","",IF(IFERROR(VLOOKUP($B125,手順2!$A$12:$P$107,K$1,FALSE),"")&amp;IFERROR(VLOOKUP($B125,手順3!$A$12:$U$107,K$1,FALSE),"")="",0,IFERROR(VLOOKUP($B125,手順2!$A$12:$P$107,K$1,FALSE),"")&amp;IFERROR(VLOOKUP($B125,手順3!$A$12:$U$107,K$1,FALSE),"")))</f>
        <v/>
      </c>
      <c r="L125" s="121" t="str">
        <f>IF(K125="","",IF(IFERROR(VLOOKUP($B125,手順2!$A$12:$P$107,L$1,FALSE),"")&amp;IFERROR(VLOOKUP($B125,手順3!$A$12:$U$107,L$1,FALSE),"")="",0,IFERROR(VLOOKUP($B125,手順2!$A$12:$P$107,L$1,FALSE),"")&amp;IFERROR(VLOOKUP($B125,手順3!$A$12:$U$107,L$1,FALSE),"")))</f>
        <v/>
      </c>
      <c r="M125" s="121" t="str">
        <f>IF(L125="","",IF(IFERROR(VLOOKUP($B125,手順2!$A$12:$P$107,M$1,FALSE),"")&amp;IFERROR(VLOOKUP($B125,手順3!$A$12:$U$107,M$1,FALSE),"")="",0,IFERROR(VLOOKUP($B125,手順2!$A$12:$P$107,M$1,FALSE),"")&amp;IFERROR(VLOOKUP($B125,手順3!$A$12:$U$107,M$1,FALSE),"")))</f>
        <v/>
      </c>
      <c r="N125" s="77" t="str">
        <f>IFERROR(VLOOKUP($B125,手順2!$A$12:$P$107,N$1,FALSE),"")&amp;IFERROR(VLOOKUP($B125,手順3!$A$12:$U$107,N$1,FALSE),"")</f>
        <v/>
      </c>
      <c r="O125" s="121" t="str">
        <f>IF(N125="","",IF(IFERROR(VLOOKUP($B125,手順2!$A$12:$P$107,O$1,FALSE),"")&amp;IFERROR(VLOOKUP($B125,手順3!$A$12:$U$107,O$1,FALSE),"")="",0,IFERROR(VLOOKUP($B125,手順2!$A$12:$P$107,O$1,FALSE),"")&amp;IFERROR(VLOOKUP($B125,手順3!$A$12:$U$107,O$1,FALSE),"")))</f>
        <v/>
      </c>
      <c r="P125" s="121" t="str">
        <f>IF(O125="","",IF(IFERROR(VLOOKUP($B125,手順2!$A$12:$P$107,P$1,FALSE),"")&amp;IFERROR(VLOOKUP($B125,手順3!$A$12:$U$107,P$1,FALSE),"")="",0,IFERROR(VLOOKUP($B125,手順2!$A$12:$P$107,P$1,FALSE),"")&amp;IFERROR(VLOOKUP($B125,手順3!$A$12:$U$107,P$1,FALSE),"")))</f>
        <v/>
      </c>
      <c r="Q125" s="121" t="str">
        <f>IF(P125="","",IF(IFERROR(VLOOKUP($B125,手順2!$A$12:$P$107,Q$1,FALSE),"")&amp;IFERROR(VLOOKUP($B125,手順3!$A$12:$U$107,Q$1,FALSE),"")="",0,IFERROR(VLOOKUP($B125,手順2!$A$12:$P$107,Q$1,FALSE),"")&amp;IFERROR(VLOOKUP($B125,手順3!$A$12:$U$107,Q$1,FALSE),"")))</f>
        <v/>
      </c>
      <c r="R125" s="77" t="str">
        <f>IFERROR(VLOOKUP($B125,手順2!$A$12:$Q$107,R$1,FALSE),"")&amp;IFERROR(VLOOKUP($B125,手順3!$A$12:$U$107,R$1,FALSE),"")</f>
        <v/>
      </c>
      <c r="S125" s="102"/>
      <c r="T125" s="102"/>
      <c r="U125" s="102"/>
      <c r="AA125" s="174" t="str">
        <f>IF($AK125="","",COUNTIF($AU$18:$AU125,AA$17))</f>
        <v/>
      </c>
      <c r="AB125" s="129" t="str">
        <f>IF($AK125="","",COUNTIF($AU$18:$AU125,AB$17))</f>
        <v/>
      </c>
      <c r="AC125" s="129" t="str">
        <f>IF($AK125="","",COUNTIF($AU$18:$AU125,AC$17))</f>
        <v/>
      </c>
      <c r="AD125" s="129" t="str">
        <f>IF($AK125="","",COUNTIF($AU$18:$AU125,AD$17))</f>
        <v/>
      </c>
      <c r="AE125" s="129" t="str">
        <f>IF($AK125="","",COUNTIF($AU$18:$AU125,AE$17))</f>
        <v/>
      </c>
      <c r="AF125" s="129" t="str">
        <f>IF($AK125="","",COUNTIF($AU$18:$AU125,AF$17))</f>
        <v/>
      </c>
      <c r="AG125" s="129" t="str">
        <f>IF($AK125="","",COUNTIF($AU$18:$AU125,AG$17))</f>
        <v/>
      </c>
      <c r="AH125" s="129" t="str">
        <f>IF($AK125="","",COUNTIF($AU$18:$AU125,AH$17))</f>
        <v/>
      </c>
      <c r="AI125" s="129" t="str">
        <f>IF($AK125="","",COUNTIF($AU$18:$AU125,AI$17))</f>
        <v/>
      </c>
      <c r="AJ125" s="175" t="str">
        <f>IF($AK125="","",COUNTIF($AU$18:$AU125,AJ$17))</f>
        <v/>
      </c>
      <c r="AK125" s="95" t="str">
        <f t="shared" si="20"/>
        <v/>
      </c>
      <c r="AL125" s="96" t="str">
        <f t="shared" si="21"/>
        <v/>
      </c>
      <c r="AM125" s="38" t="str">
        <f t="shared" si="22"/>
        <v/>
      </c>
      <c r="AN125" s="96" t="str">
        <f t="shared" si="23"/>
        <v/>
      </c>
      <c r="AO125" s="96" t="str">
        <f t="shared" si="24"/>
        <v/>
      </c>
      <c r="AP125" s="96" t="str">
        <f t="shared" si="25"/>
        <v/>
      </c>
      <c r="AQ125" s="96" t="str">
        <f t="shared" si="26"/>
        <v/>
      </c>
      <c r="AR125" s="96" t="str">
        <f t="shared" si="27"/>
        <v/>
      </c>
      <c r="AS125" s="96" t="str">
        <f t="shared" si="28"/>
        <v/>
      </c>
      <c r="AT125" s="96" t="str">
        <f t="shared" si="29"/>
        <v/>
      </c>
      <c r="AU125" s="97" t="str">
        <f t="shared" si="30"/>
        <v/>
      </c>
    </row>
    <row r="126" spans="1:47">
      <c r="A126">
        <v>109</v>
      </c>
      <c r="B126" t="str">
        <f>IFERROR(IF(B125=手順3!$A$11,"",IF(B125&lt;=100,IF(手順2!A120=手順５!A126,手順５!A126,手順3!$A$12),B125+1)),"")</f>
        <v/>
      </c>
      <c r="C126" s="10" t="str">
        <f>IFERROR(VLOOKUP($B126,手順2!$A$12:$T$107,C$1,FALSE),"")&amp;IFERROR(VLOOKUP($B126,手順3!$A$12:$U$107,C$1,FALSE),"")</f>
        <v/>
      </c>
      <c r="D126" s="10" t="str">
        <f>IFERROR(VLOOKUP($B126,手順2!$A$12:$T$107,D$1,FALSE),"")&amp;IFERROR(VLOOKUP($B126,手順3!$A$12:$U$107,D$1,FALSE),"")</f>
        <v/>
      </c>
      <c r="E126" s="10" t="str">
        <f>IFERROR(VLOOKUP($B126,手順2!$A$12:$T$107,E$1,FALSE),"")&amp;IFERROR(VLOOKUP($B126,手順3!$A$12:$U$107,E$1,FALSE),"")</f>
        <v/>
      </c>
      <c r="F126" s="10" t="str">
        <f>IFERROR(VLOOKUP($B126,手順2!$A$12:$T$107,F$1,FALSE),"")&amp;IFERROR(VLOOKUP($B126,手順3!$A$12:$U$107,F$1,FALSE),"")</f>
        <v/>
      </c>
      <c r="G126" s="10" t="str">
        <f>IFERROR(VLOOKUP($B126,手順2!$A$12:$T$107,G$1,FALSE),"")&amp;IFERROR(VLOOKUP($B126,手順3!$A$12:$U$107,G$1,FALSE),"")</f>
        <v/>
      </c>
      <c r="H126" s="10" t="str">
        <f>IFERROR(VLOOKUP($B126,手順2!$A$12:$T$107,H$1,FALSE),"")&amp;IFERROR(VLOOKUP($B126,手順3!$A$12:$U$107,H$1,FALSE),"")</f>
        <v/>
      </c>
      <c r="I126" s="10" t="str">
        <f>IFERROR(VLOOKUP($B126,手順2!$A$12:$T$107,I$1,FALSE),"")&amp;IFERROR(VLOOKUP($B126,手順3!$A$12:$U$107,I$1,FALSE),"")</f>
        <v/>
      </c>
      <c r="J126" s="77" t="str">
        <f>IFERROR(VLOOKUP($B126,手順2!$A$12:$P$107,J$1,FALSE),"")&amp;IFERROR(VLOOKUP($B126,手順3!$A$12:$U$107,J$1,FALSE),"")</f>
        <v/>
      </c>
      <c r="K126" s="121" t="str">
        <f>IF(J126="","",IF(IFERROR(VLOOKUP($B126,手順2!$A$12:$P$107,K$1,FALSE),"")&amp;IFERROR(VLOOKUP($B126,手順3!$A$12:$U$107,K$1,FALSE),"")="",0,IFERROR(VLOOKUP($B126,手順2!$A$12:$P$107,K$1,FALSE),"")&amp;IFERROR(VLOOKUP($B126,手順3!$A$12:$U$107,K$1,FALSE),"")))</f>
        <v/>
      </c>
      <c r="L126" s="121" t="str">
        <f>IF(K126="","",IF(IFERROR(VLOOKUP($B126,手順2!$A$12:$P$107,L$1,FALSE),"")&amp;IFERROR(VLOOKUP($B126,手順3!$A$12:$U$107,L$1,FALSE),"")="",0,IFERROR(VLOOKUP($B126,手順2!$A$12:$P$107,L$1,FALSE),"")&amp;IFERROR(VLOOKUP($B126,手順3!$A$12:$U$107,L$1,FALSE),"")))</f>
        <v/>
      </c>
      <c r="M126" s="121" t="str">
        <f>IF(L126="","",IF(IFERROR(VLOOKUP($B126,手順2!$A$12:$P$107,M$1,FALSE),"")&amp;IFERROR(VLOOKUP($B126,手順3!$A$12:$U$107,M$1,FALSE),"")="",0,IFERROR(VLOOKUP($B126,手順2!$A$12:$P$107,M$1,FALSE),"")&amp;IFERROR(VLOOKUP($B126,手順3!$A$12:$U$107,M$1,FALSE),"")))</f>
        <v/>
      </c>
      <c r="N126" s="77" t="str">
        <f>IFERROR(VLOOKUP($B126,手順2!$A$12:$P$107,N$1,FALSE),"")&amp;IFERROR(VLOOKUP($B126,手順3!$A$12:$U$107,N$1,FALSE),"")</f>
        <v/>
      </c>
      <c r="O126" s="121" t="str">
        <f>IF(N126="","",IF(IFERROR(VLOOKUP($B126,手順2!$A$12:$P$107,O$1,FALSE),"")&amp;IFERROR(VLOOKUP($B126,手順3!$A$12:$U$107,O$1,FALSE),"")="",0,IFERROR(VLOOKUP($B126,手順2!$A$12:$P$107,O$1,FALSE),"")&amp;IFERROR(VLOOKUP($B126,手順3!$A$12:$U$107,O$1,FALSE),"")))</f>
        <v/>
      </c>
      <c r="P126" s="121" t="str">
        <f>IF(O126="","",IF(IFERROR(VLOOKUP($B126,手順2!$A$12:$P$107,P$1,FALSE),"")&amp;IFERROR(VLOOKUP($B126,手順3!$A$12:$U$107,P$1,FALSE),"")="",0,IFERROR(VLOOKUP($B126,手順2!$A$12:$P$107,P$1,FALSE),"")&amp;IFERROR(VLOOKUP($B126,手順3!$A$12:$U$107,P$1,FALSE),"")))</f>
        <v/>
      </c>
      <c r="Q126" s="121" t="str">
        <f>IF(P126="","",IF(IFERROR(VLOOKUP($B126,手順2!$A$12:$P$107,Q$1,FALSE),"")&amp;IFERROR(VLOOKUP($B126,手順3!$A$12:$U$107,Q$1,FALSE),"")="",0,IFERROR(VLOOKUP($B126,手順2!$A$12:$P$107,Q$1,FALSE),"")&amp;IFERROR(VLOOKUP($B126,手順3!$A$12:$U$107,Q$1,FALSE),"")))</f>
        <v/>
      </c>
      <c r="R126" s="77" t="str">
        <f>IFERROR(VLOOKUP($B126,手順2!$A$12:$Q$107,R$1,FALSE),"")&amp;IFERROR(VLOOKUP($B126,手順3!$A$12:$U$107,R$1,FALSE),"")</f>
        <v/>
      </c>
      <c r="S126" s="102"/>
      <c r="T126" s="102"/>
      <c r="U126" s="102"/>
      <c r="AA126" s="174" t="str">
        <f>IF($AK126="","",COUNTIF($AU$18:$AU126,AA$17))</f>
        <v/>
      </c>
      <c r="AB126" s="129" t="str">
        <f>IF($AK126="","",COUNTIF($AU$18:$AU126,AB$17))</f>
        <v/>
      </c>
      <c r="AC126" s="129" t="str">
        <f>IF($AK126="","",COUNTIF($AU$18:$AU126,AC$17))</f>
        <v/>
      </c>
      <c r="AD126" s="129" t="str">
        <f>IF($AK126="","",COUNTIF($AU$18:$AU126,AD$17))</f>
        <v/>
      </c>
      <c r="AE126" s="129" t="str">
        <f>IF($AK126="","",COUNTIF($AU$18:$AU126,AE$17))</f>
        <v/>
      </c>
      <c r="AF126" s="129" t="str">
        <f>IF($AK126="","",COUNTIF($AU$18:$AU126,AF$17))</f>
        <v/>
      </c>
      <c r="AG126" s="129" t="str">
        <f>IF($AK126="","",COUNTIF($AU$18:$AU126,AG$17))</f>
        <v/>
      </c>
      <c r="AH126" s="129" t="str">
        <f>IF($AK126="","",COUNTIF($AU$18:$AU126,AH$17))</f>
        <v/>
      </c>
      <c r="AI126" s="129" t="str">
        <f>IF($AK126="","",COUNTIF($AU$18:$AU126,AI$17))</f>
        <v/>
      </c>
      <c r="AJ126" s="175" t="str">
        <f>IF($AK126="","",COUNTIF($AU$18:$AU126,AJ$17))</f>
        <v/>
      </c>
      <c r="AK126" s="95" t="str">
        <f t="shared" si="20"/>
        <v/>
      </c>
      <c r="AL126" s="96" t="str">
        <f t="shared" si="21"/>
        <v/>
      </c>
      <c r="AM126" s="38" t="str">
        <f t="shared" si="22"/>
        <v/>
      </c>
      <c r="AN126" s="96" t="str">
        <f t="shared" si="23"/>
        <v/>
      </c>
      <c r="AO126" s="96" t="str">
        <f t="shared" si="24"/>
        <v/>
      </c>
      <c r="AP126" s="96" t="str">
        <f t="shared" si="25"/>
        <v/>
      </c>
      <c r="AQ126" s="96" t="str">
        <f t="shared" si="26"/>
        <v/>
      </c>
      <c r="AR126" s="96" t="str">
        <f t="shared" si="27"/>
        <v/>
      </c>
      <c r="AS126" s="96" t="str">
        <f t="shared" si="28"/>
        <v/>
      </c>
      <c r="AT126" s="96" t="str">
        <f t="shared" si="29"/>
        <v/>
      </c>
      <c r="AU126" s="97" t="str">
        <f t="shared" si="30"/>
        <v/>
      </c>
    </row>
    <row r="127" spans="1:47">
      <c r="A127">
        <v>110</v>
      </c>
      <c r="B127" t="str">
        <f>IFERROR(IF(B126=手順3!$A$11,"",IF(B126&lt;=100,IF(手順2!A121=手順５!A127,手順５!A127,手順3!$A$12),B126+1)),"")</f>
        <v/>
      </c>
      <c r="C127" s="10" t="str">
        <f>IFERROR(VLOOKUP($B127,手順2!$A$12:$T$107,C$1,FALSE),"")&amp;IFERROR(VLOOKUP($B127,手順3!$A$12:$U$107,C$1,FALSE),"")</f>
        <v/>
      </c>
      <c r="D127" s="10" t="str">
        <f>IFERROR(VLOOKUP($B127,手順2!$A$12:$T$107,D$1,FALSE),"")&amp;IFERROR(VLOOKUP($B127,手順3!$A$12:$U$107,D$1,FALSE),"")</f>
        <v/>
      </c>
      <c r="E127" s="10" t="str">
        <f>IFERROR(VLOOKUP($B127,手順2!$A$12:$T$107,E$1,FALSE),"")&amp;IFERROR(VLOOKUP($B127,手順3!$A$12:$U$107,E$1,FALSE),"")</f>
        <v/>
      </c>
      <c r="F127" s="10" t="str">
        <f>IFERROR(VLOOKUP($B127,手順2!$A$12:$T$107,F$1,FALSE),"")&amp;IFERROR(VLOOKUP($B127,手順3!$A$12:$U$107,F$1,FALSE),"")</f>
        <v/>
      </c>
      <c r="G127" s="10" t="str">
        <f>IFERROR(VLOOKUP($B127,手順2!$A$12:$T$107,G$1,FALSE),"")&amp;IFERROR(VLOOKUP($B127,手順3!$A$12:$U$107,G$1,FALSE),"")</f>
        <v/>
      </c>
      <c r="H127" s="10" t="str">
        <f>IFERROR(VLOOKUP($B127,手順2!$A$12:$T$107,H$1,FALSE),"")&amp;IFERROR(VLOOKUP($B127,手順3!$A$12:$U$107,H$1,FALSE),"")</f>
        <v/>
      </c>
      <c r="I127" s="10" t="str">
        <f>IFERROR(VLOOKUP($B127,手順2!$A$12:$T$107,I$1,FALSE),"")&amp;IFERROR(VLOOKUP($B127,手順3!$A$12:$U$107,I$1,FALSE),"")</f>
        <v/>
      </c>
      <c r="J127" s="77" t="str">
        <f>IFERROR(VLOOKUP($B127,手順2!$A$12:$P$107,J$1,FALSE),"")&amp;IFERROR(VLOOKUP($B127,手順3!$A$12:$U$107,J$1,FALSE),"")</f>
        <v/>
      </c>
      <c r="K127" s="121" t="str">
        <f>IF(J127="","",IF(IFERROR(VLOOKUP($B127,手順2!$A$12:$P$107,K$1,FALSE),"")&amp;IFERROR(VLOOKUP($B127,手順3!$A$12:$U$107,K$1,FALSE),"")="",0,IFERROR(VLOOKUP($B127,手順2!$A$12:$P$107,K$1,FALSE),"")&amp;IFERROR(VLOOKUP($B127,手順3!$A$12:$U$107,K$1,FALSE),"")))</f>
        <v/>
      </c>
      <c r="L127" s="121" t="str">
        <f>IF(K127="","",IF(IFERROR(VLOOKUP($B127,手順2!$A$12:$P$107,L$1,FALSE),"")&amp;IFERROR(VLOOKUP($B127,手順3!$A$12:$U$107,L$1,FALSE),"")="",0,IFERROR(VLOOKUP($B127,手順2!$A$12:$P$107,L$1,FALSE),"")&amp;IFERROR(VLOOKUP($B127,手順3!$A$12:$U$107,L$1,FALSE),"")))</f>
        <v/>
      </c>
      <c r="M127" s="121" t="str">
        <f>IF(L127="","",IF(IFERROR(VLOOKUP($B127,手順2!$A$12:$P$107,M$1,FALSE),"")&amp;IFERROR(VLOOKUP($B127,手順3!$A$12:$U$107,M$1,FALSE),"")="",0,IFERROR(VLOOKUP($B127,手順2!$A$12:$P$107,M$1,FALSE),"")&amp;IFERROR(VLOOKUP($B127,手順3!$A$12:$U$107,M$1,FALSE),"")))</f>
        <v/>
      </c>
      <c r="N127" s="77" t="str">
        <f>IFERROR(VLOOKUP($B127,手順2!$A$12:$P$107,N$1,FALSE),"")&amp;IFERROR(VLOOKUP($B127,手順3!$A$12:$U$107,N$1,FALSE),"")</f>
        <v/>
      </c>
      <c r="O127" s="121" t="str">
        <f>IF(N127="","",IF(IFERROR(VLOOKUP($B127,手順2!$A$12:$P$107,O$1,FALSE),"")&amp;IFERROR(VLOOKUP($B127,手順3!$A$12:$U$107,O$1,FALSE),"")="",0,IFERROR(VLOOKUP($B127,手順2!$A$12:$P$107,O$1,FALSE),"")&amp;IFERROR(VLOOKUP($B127,手順3!$A$12:$U$107,O$1,FALSE),"")))</f>
        <v/>
      </c>
      <c r="P127" s="121" t="str">
        <f>IF(O127="","",IF(IFERROR(VLOOKUP($B127,手順2!$A$12:$P$107,P$1,FALSE),"")&amp;IFERROR(VLOOKUP($B127,手順3!$A$12:$U$107,P$1,FALSE),"")="",0,IFERROR(VLOOKUP($B127,手順2!$A$12:$P$107,P$1,FALSE),"")&amp;IFERROR(VLOOKUP($B127,手順3!$A$12:$U$107,P$1,FALSE),"")))</f>
        <v/>
      </c>
      <c r="Q127" s="121" t="str">
        <f>IF(P127="","",IF(IFERROR(VLOOKUP($B127,手順2!$A$12:$P$107,Q$1,FALSE),"")&amp;IFERROR(VLOOKUP($B127,手順3!$A$12:$U$107,Q$1,FALSE),"")="",0,IFERROR(VLOOKUP($B127,手順2!$A$12:$P$107,Q$1,FALSE),"")&amp;IFERROR(VLOOKUP($B127,手順3!$A$12:$U$107,Q$1,FALSE),"")))</f>
        <v/>
      </c>
      <c r="R127" s="77" t="str">
        <f>IFERROR(VLOOKUP($B127,手順2!$A$12:$Q$107,R$1,FALSE),"")&amp;IFERROR(VLOOKUP($B127,手順3!$A$12:$U$107,R$1,FALSE),"")</f>
        <v/>
      </c>
      <c r="S127" s="102"/>
      <c r="T127" s="102"/>
      <c r="U127" s="102"/>
      <c r="AA127" s="174" t="str">
        <f>IF($AK127="","",COUNTIF($AU$18:$AU127,AA$17))</f>
        <v/>
      </c>
      <c r="AB127" s="129" t="str">
        <f>IF($AK127="","",COUNTIF($AU$18:$AU127,AB$17))</f>
        <v/>
      </c>
      <c r="AC127" s="129" t="str">
        <f>IF($AK127="","",COUNTIF($AU$18:$AU127,AC$17))</f>
        <v/>
      </c>
      <c r="AD127" s="129" t="str">
        <f>IF($AK127="","",COUNTIF($AU$18:$AU127,AD$17))</f>
        <v/>
      </c>
      <c r="AE127" s="129" t="str">
        <f>IF($AK127="","",COUNTIF($AU$18:$AU127,AE$17))</f>
        <v/>
      </c>
      <c r="AF127" s="129" t="str">
        <f>IF($AK127="","",COUNTIF($AU$18:$AU127,AF$17))</f>
        <v/>
      </c>
      <c r="AG127" s="129" t="str">
        <f>IF($AK127="","",COUNTIF($AU$18:$AU127,AG$17))</f>
        <v/>
      </c>
      <c r="AH127" s="129" t="str">
        <f>IF($AK127="","",COUNTIF($AU$18:$AU127,AH$17))</f>
        <v/>
      </c>
      <c r="AI127" s="129" t="str">
        <f>IF($AK127="","",COUNTIF($AU$18:$AU127,AI$17))</f>
        <v/>
      </c>
      <c r="AJ127" s="175" t="str">
        <f>IF($AK127="","",COUNTIF($AU$18:$AU127,AJ$17))</f>
        <v/>
      </c>
      <c r="AK127" s="95" t="str">
        <f t="shared" si="20"/>
        <v/>
      </c>
      <c r="AL127" s="96" t="str">
        <f t="shared" si="21"/>
        <v/>
      </c>
      <c r="AM127" s="38" t="str">
        <f t="shared" si="22"/>
        <v/>
      </c>
      <c r="AN127" s="96" t="str">
        <f t="shared" si="23"/>
        <v/>
      </c>
      <c r="AO127" s="96" t="str">
        <f t="shared" si="24"/>
        <v/>
      </c>
      <c r="AP127" s="96" t="str">
        <f t="shared" si="25"/>
        <v/>
      </c>
      <c r="AQ127" s="96" t="str">
        <f t="shared" si="26"/>
        <v/>
      </c>
      <c r="AR127" s="96" t="str">
        <f t="shared" si="27"/>
        <v/>
      </c>
      <c r="AS127" s="96" t="str">
        <f t="shared" si="28"/>
        <v/>
      </c>
      <c r="AT127" s="96" t="str">
        <f t="shared" si="29"/>
        <v/>
      </c>
      <c r="AU127" s="97" t="str">
        <f t="shared" si="30"/>
        <v/>
      </c>
    </row>
    <row r="128" spans="1:47">
      <c r="A128">
        <v>111</v>
      </c>
      <c r="B128" t="str">
        <f>IFERROR(IF(B127=手順3!$A$11,"",IF(B127&lt;=100,IF(手順2!A122=手順５!A128,手順５!A128,手順3!$A$12),B127+1)),"")</f>
        <v/>
      </c>
      <c r="C128" s="10" t="str">
        <f>IFERROR(VLOOKUP($B128,手順2!$A$12:$T$107,C$1,FALSE),"")&amp;IFERROR(VLOOKUP($B128,手順3!$A$12:$U$107,C$1,FALSE),"")</f>
        <v/>
      </c>
      <c r="D128" s="10" t="str">
        <f>IFERROR(VLOOKUP($B128,手順2!$A$12:$T$107,D$1,FALSE),"")&amp;IFERROR(VLOOKUP($B128,手順3!$A$12:$U$107,D$1,FALSE),"")</f>
        <v/>
      </c>
      <c r="E128" s="10" t="str">
        <f>IFERROR(VLOOKUP($B128,手順2!$A$12:$T$107,E$1,FALSE),"")&amp;IFERROR(VLOOKUP($B128,手順3!$A$12:$U$107,E$1,FALSE),"")</f>
        <v/>
      </c>
      <c r="F128" s="10" t="str">
        <f>IFERROR(VLOOKUP($B128,手順2!$A$12:$T$107,F$1,FALSE),"")&amp;IFERROR(VLOOKUP($B128,手順3!$A$12:$U$107,F$1,FALSE),"")</f>
        <v/>
      </c>
      <c r="G128" s="10" t="str">
        <f>IFERROR(VLOOKUP($B128,手順2!$A$12:$T$107,G$1,FALSE),"")&amp;IFERROR(VLOOKUP($B128,手順3!$A$12:$U$107,G$1,FALSE),"")</f>
        <v/>
      </c>
      <c r="H128" s="10" t="str">
        <f>IFERROR(VLOOKUP($B128,手順2!$A$12:$T$107,H$1,FALSE),"")&amp;IFERROR(VLOOKUP($B128,手順3!$A$12:$U$107,H$1,FALSE),"")</f>
        <v/>
      </c>
      <c r="I128" s="10" t="str">
        <f>IFERROR(VLOOKUP($B128,手順2!$A$12:$T$107,I$1,FALSE),"")&amp;IFERROR(VLOOKUP($B128,手順3!$A$12:$U$107,I$1,FALSE),"")</f>
        <v/>
      </c>
      <c r="J128" s="77" t="str">
        <f>IFERROR(VLOOKUP($B128,手順2!$A$12:$P$107,J$1,FALSE),"")&amp;IFERROR(VLOOKUP($B128,手順3!$A$12:$U$107,J$1,FALSE),"")</f>
        <v/>
      </c>
      <c r="K128" s="121" t="str">
        <f>IF(J128="","",IF(IFERROR(VLOOKUP($B128,手順2!$A$12:$P$107,K$1,FALSE),"")&amp;IFERROR(VLOOKUP($B128,手順3!$A$12:$U$107,K$1,FALSE),"")="",0,IFERROR(VLOOKUP($B128,手順2!$A$12:$P$107,K$1,FALSE),"")&amp;IFERROR(VLOOKUP($B128,手順3!$A$12:$U$107,K$1,FALSE),"")))</f>
        <v/>
      </c>
      <c r="L128" s="121" t="str">
        <f>IF(K128="","",IF(IFERROR(VLOOKUP($B128,手順2!$A$12:$P$107,L$1,FALSE),"")&amp;IFERROR(VLOOKUP($B128,手順3!$A$12:$U$107,L$1,FALSE),"")="",0,IFERROR(VLOOKUP($B128,手順2!$A$12:$P$107,L$1,FALSE),"")&amp;IFERROR(VLOOKUP($B128,手順3!$A$12:$U$107,L$1,FALSE),"")))</f>
        <v/>
      </c>
      <c r="M128" s="121" t="str">
        <f>IF(L128="","",IF(IFERROR(VLOOKUP($B128,手順2!$A$12:$P$107,M$1,FALSE),"")&amp;IFERROR(VLOOKUP($B128,手順3!$A$12:$U$107,M$1,FALSE),"")="",0,IFERROR(VLOOKUP($B128,手順2!$A$12:$P$107,M$1,FALSE),"")&amp;IFERROR(VLOOKUP($B128,手順3!$A$12:$U$107,M$1,FALSE),"")))</f>
        <v/>
      </c>
      <c r="N128" s="77" t="str">
        <f>IFERROR(VLOOKUP($B128,手順2!$A$12:$P$107,N$1,FALSE),"")&amp;IFERROR(VLOOKUP($B128,手順3!$A$12:$U$107,N$1,FALSE),"")</f>
        <v/>
      </c>
      <c r="O128" s="121" t="str">
        <f>IF(N128="","",IF(IFERROR(VLOOKUP($B128,手順2!$A$12:$P$107,O$1,FALSE),"")&amp;IFERROR(VLOOKUP($B128,手順3!$A$12:$U$107,O$1,FALSE),"")="",0,IFERROR(VLOOKUP($B128,手順2!$A$12:$P$107,O$1,FALSE),"")&amp;IFERROR(VLOOKUP($B128,手順3!$A$12:$U$107,O$1,FALSE),"")))</f>
        <v/>
      </c>
      <c r="P128" s="121" t="str">
        <f>IF(O128="","",IF(IFERROR(VLOOKUP($B128,手順2!$A$12:$P$107,P$1,FALSE),"")&amp;IFERROR(VLOOKUP($B128,手順3!$A$12:$U$107,P$1,FALSE),"")="",0,IFERROR(VLOOKUP($B128,手順2!$A$12:$P$107,P$1,FALSE),"")&amp;IFERROR(VLOOKUP($B128,手順3!$A$12:$U$107,P$1,FALSE),"")))</f>
        <v/>
      </c>
      <c r="Q128" s="121" t="str">
        <f>IF(P128="","",IF(IFERROR(VLOOKUP($B128,手順2!$A$12:$P$107,Q$1,FALSE),"")&amp;IFERROR(VLOOKUP($B128,手順3!$A$12:$U$107,Q$1,FALSE),"")="",0,IFERROR(VLOOKUP($B128,手順2!$A$12:$P$107,Q$1,FALSE),"")&amp;IFERROR(VLOOKUP($B128,手順3!$A$12:$U$107,Q$1,FALSE),"")))</f>
        <v/>
      </c>
      <c r="R128" s="77" t="str">
        <f>IFERROR(VLOOKUP($B128,手順2!$A$12:$Q$107,R$1,FALSE),"")&amp;IFERROR(VLOOKUP($B128,手順3!$A$12:$U$107,R$1,FALSE),"")</f>
        <v/>
      </c>
      <c r="S128" s="102"/>
      <c r="T128" s="102"/>
      <c r="U128" s="102"/>
      <c r="AA128" s="174" t="str">
        <f>IF($AK128="","",COUNTIF($AU$18:$AU128,AA$17))</f>
        <v/>
      </c>
      <c r="AB128" s="129" t="str">
        <f>IF($AK128="","",COUNTIF($AU$18:$AU128,AB$17))</f>
        <v/>
      </c>
      <c r="AC128" s="129" t="str">
        <f>IF($AK128="","",COUNTIF($AU$18:$AU128,AC$17))</f>
        <v/>
      </c>
      <c r="AD128" s="129" t="str">
        <f>IF($AK128="","",COUNTIF($AU$18:$AU128,AD$17))</f>
        <v/>
      </c>
      <c r="AE128" s="129" t="str">
        <f>IF($AK128="","",COUNTIF($AU$18:$AU128,AE$17))</f>
        <v/>
      </c>
      <c r="AF128" s="129" t="str">
        <f>IF($AK128="","",COUNTIF($AU$18:$AU128,AF$17))</f>
        <v/>
      </c>
      <c r="AG128" s="129" t="str">
        <f>IF($AK128="","",COUNTIF($AU$18:$AU128,AG$17))</f>
        <v/>
      </c>
      <c r="AH128" s="129" t="str">
        <f>IF($AK128="","",COUNTIF($AU$18:$AU128,AH$17))</f>
        <v/>
      </c>
      <c r="AI128" s="129" t="str">
        <f>IF($AK128="","",COUNTIF($AU$18:$AU128,AI$17))</f>
        <v/>
      </c>
      <c r="AJ128" s="175" t="str">
        <f>IF($AK128="","",COUNTIF($AU$18:$AU128,AJ$17))</f>
        <v/>
      </c>
      <c r="AK128" s="95" t="str">
        <f t="shared" si="20"/>
        <v/>
      </c>
      <c r="AL128" s="96" t="str">
        <f t="shared" si="21"/>
        <v/>
      </c>
      <c r="AM128" s="38" t="str">
        <f t="shared" si="22"/>
        <v/>
      </c>
      <c r="AN128" s="96" t="str">
        <f t="shared" si="23"/>
        <v/>
      </c>
      <c r="AO128" s="96" t="str">
        <f t="shared" si="24"/>
        <v/>
      </c>
      <c r="AP128" s="96" t="str">
        <f t="shared" si="25"/>
        <v/>
      </c>
      <c r="AQ128" s="96" t="str">
        <f t="shared" si="26"/>
        <v/>
      </c>
      <c r="AR128" s="96" t="str">
        <f t="shared" si="27"/>
        <v/>
      </c>
      <c r="AS128" s="96" t="str">
        <f t="shared" si="28"/>
        <v/>
      </c>
      <c r="AT128" s="96" t="str">
        <f t="shared" si="29"/>
        <v/>
      </c>
      <c r="AU128" s="97" t="str">
        <f t="shared" si="30"/>
        <v/>
      </c>
    </row>
    <row r="129" spans="1:47">
      <c r="A129">
        <v>112</v>
      </c>
      <c r="B129" t="str">
        <f>IFERROR(IF(B128=手順3!$A$11,"",IF(B128&lt;=100,IF(手順2!A123=手順５!A129,手順５!A129,手順3!$A$12),B128+1)),"")</f>
        <v/>
      </c>
      <c r="C129" s="10" t="str">
        <f>IFERROR(VLOOKUP($B129,手順2!$A$12:$T$107,C$1,FALSE),"")&amp;IFERROR(VLOOKUP($B129,手順3!$A$12:$U$107,C$1,FALSE),"")</f>
        <v/>
      </c>
      <c r="D129" s="10" t="str">
        <f>IFERROR(VLOOKUP($B129,手順2!$A$12:$T$107,D$1,FALSE),"")&amp;IFERROR(VLOOKUP($B129,手順3!$A$12:$U$107,D$1,FALSE),"")</f>
        <v/>
      </c>
      <c r="E129" s="10" t="str">
        <f>IFERROR(VLOOKUP($B129,手順2!$A$12:$T$107,E$1,FALSE),"")&amp;IFERROR(VLOOKUP($B129,手順3!$A$12:$U$107,E$1,FALSE),"")</f>
        <v/>
      </c>
      <c r="F129" s="10" t="str">
        <f>IFERROR(VLOOKUP($B129,手順2!$A$12:$T$107,F$1,FALSE),"")&amp;IFERROR(VLOOKUP($B129,手順3!$A$12:$U$107,F$1,FALSE),"")</f>
        <v/>
      </c>
      <c r="G129" s="10" t="str">
        <f>IFERROR(VLOOKUP($B129,手順2!$A$12:$T$107,G$1,FALSE),"")&amp;IFERROR(VLOOKUP($B129,手順3!$A$12:$U$107,G$1,FALSE),"")</f>
        <v/>
      </c>
      <c r="H129" s="10" t="str">
        <f>IFERROR(VLOOKUP($B129,手順2!$A$12:$T$107,H$1,FALSE),"")&amp;IFERROR(VLOOKUP($B129,手順3!$A$12:$U$107,H$1,FALSE),"")</f>
        <v/>
      </c>
      <c r="I129" s="10" t="str">
        <f>IFERROR(VLOOKUP($B129,手順2!$A$12:$T$107,I$1,FALSE),"")&amp;IFERROR(VLOOKUP($B129,手順3!$A$12:$U$107,I$1,FALSE),"")</f>
        <v/>
      </c>
      <c r="J129" s="77" t="str">
        <f>IFERROR(VLOOKUP($B129,手順2!$A$12:$P$107,J$1,FALSE),"")&amp;IFERROR(VLOOKUP($B129,手順3!$A$12:$U$107,J$1,FALSE),"")</f>
        <v/>
      </c>
      <c r="K129" s="121" t="str">
        <f>IF(J129="","",IF(IFERROR(VLOOKUP($B129,手順2!$A$12:$P$107,K$1,FALSE),"")&amp;IFERROR(VLOOKUP($B129,手順3!$A$12:$U$107,K$1,FALSE),"")="",0,IFERROR(VLOOKUP($B129,手順2!$A$12:$P$107,K$1,FALSE),"")&amp;IFERROR(VLOOKUP($B129,手順3!$A$12:$U$107,K$1,FALSE),"")))</f>
        <v/>
      </c>
      <c r="L129" s="121" t="str">
        <f>IF(K129="","",IF(IFERROR(VLOOKUP($B129,手順2!$A$12:$P$107,L$1,FALSE),"")&amp;IFERROR(VLOOKUP($B129,手順3!$A$12:$U$107,L$1,FALSE),"")="",0,IFERROR(VLOOKUP($B129,手順2!$A$12:$P$107,L$1,FALSE),"")&amp;IFERROR(VLOOKUP($B129,手順3!$A$12:$U$107,L$1,FALSE),"")))</f>
        <v/>
      </c>
      <c r="M129" s="121" t="str">
        <f>IF(L129="","",IF(IFERROR(VLOOKUP($B129,手順2!$A$12:$P$107,M$1,FALSE),"")&amp;IFERROR(VLOOKUP($B129,手順3!$A$12:$U$107,M$1,FALSE),"")="",0,IFERROR(VLOOKUP($B129,手順2!$A$12:$P$107,M$1,FALSE),"")&amp;IFERROR(VLOOKUP($B129,手順3!$A$12:$U$107,M$1,FALSE),"")))</f>
        <v/>
      </c>
      <c r="N129" s="77" t="str">
        <f>IFERROR(VLOOKUP($B129,手順2!$A$12:$P$107,N$1,FALSE),"")&amp;IFERROR(VLOOKUP($B129,手順3!$A$12:$U$107,N$1,FALSE),"")</f>
        <v/>
      </c>
      <c r="O129" s="121" t="str">
        <f>IF(N129="","",IF(IFERROR(VLOOKUP($B129,手順2!$A$12:$P$107,O$1,FALSE),"")&amp;IFERROR(VLOOKUP($B129,手順3!$A$12:$U$107,O$1,FALSE),"")="",0,IFERROR(VLOOKUP($B129,手順2!$A$12:$P$107,O$1,FALSE),"")&amp;IFERROR(VLOOKUP($B129,手順3!$A$12:$U$107,O$1,FALSE),"")))</f>
        <v/>
      </c>
      <c r="P129" s="121" t="str">
        <f>IF(O129="","",IF(IFERROR(VLOOKUP($B129,手順2!$A$12:$P$107,P$1,FALSE),"")&amp;IFERROR(VLOOKUP($B129,手順3!$A$12:$U$107,P$1,FALSE),"")="",0,IFERROR(VLOOKUP($B129,手順2!$A$12:$P$107,P$1,FALSE),"")&amp;IFERROR(VLOOKUP($B129,手順3!$A$12:$U$107,P$1,FALSE),"")))</f>
        <v/>
      </c>
      <c r="Q129" s="121" t="str">
        <f>IF(P129="","",IF(IFERROR(VLOOKUP($B129,手順2!$A$12:$P$107,Q$1,FALSE),"")&amp;IFERROR(VLOOKUP($B129,手順3!$A$12:$U$107,Q$1,FALSE),"")="",0,IFERROR(VLOOKUP($B129,手順2!$A$12:$P$107,Q$1,FALSE),"")&amp;IFERROR(VLOOKUP($B129,手順3!$A$12:$U$107,Q$1,FALSE),"")))</f>
        <v/>
      </c>
      <c r="R129" s="77" t="str">
        <f>IFERROR(VLOOKUP($B129,手順2!$A$12:$Q$107,R$1,FALSE),"")&amp;IFERROR(VLOOKUP($B129,手順3!$A$12:$U$107,R$1,FALSE),"")</f>
        <v/>
      </c>
      <c r="S129" s="102"/>
      <c r="T129" s="102"/>
      <c r="U129" s="102"/>
      <c r="AA129" s="174" t="str">
        <f>IF($AK129="","",COUNTIF($AU$18:$AU129,AA$17))</f>
        <v/>
      </c>
      <c r="AB129" s="129" t="str">
        <f>IF($AK129="","",COUNTIF($AU$18:$AU129,AB$17))</f>
        <v/>
      </c>
      <c r="AC129" s="129" t="str">
        <f>IF($AK129="","",COUNTIF($AU$18:$AU129,AC$17))</f>
        <v/>
      </c>
      <c r="AD129" s="129" t="str">
        <f>IF($AK129="","",COUNTIF($AU$18:$AU129,AD$17))</f>
        <v/>
      </c>
      <c r="AE129" s="129" t="str">
        <f>IF($AK129="","",COUNTIF($AU$18:$AU129,AE$17))</f>
        <v/>
      </c>
      <c r="AF129" s="129" t="str">
        <f>IF($AK129="","",COUNTIF($AU$18:$AU129,AF$17))</f>
        <v/>
      </c>
      <c r="AG129" s="129" t="str">
        <f>IF($AK129="","",COUNTIF($AU$18:$AU129,AG$17))</f>
        <v/>
      </c>
      <c r="AH129" s="129" t="str">
        <f>IF($AK129="","",COUNTIF($AU$18:$AU129,AH$17))</f>
        <v/>
      </c>
      <c r="AI129" s="129" t="str">
        <f>IF($AK129="","",COUNTIF($AU$18:$AU129,AI$17))</f>
        <v/>
      </c>
      <c r="AJ129" s="175" t="str">
        <f>IF($AK129="","",COUNTIF($AU$18:$AU129,AJ$17))</f>
        <v/>
      </c>
      <c r="AK129" s="95" t="str">
        <f t="shared" si="20"/>
        <v/>
      </c>
      <c r="AL129" s="96" t="str">
        <f t="shared" si="21"/>
        <v/>
      </c>
      <c r="AM129" s="38" t="str">
        <f t="shared" si="22"/>
        <v/>
      </c>
      <c r="AN129" s="96" t="str">
        <f t="shared" si="23"/>
        <v/>
      </c>
      <c r="AO129" s="96" t="str">
        <f t="shared" si="24"/>
        <v/>
      </c>
      <c r="AP129" s="96" t="str">
        <f t="shared" si="25"/>
        <v/>
      </c>
      <c r="AQ129" s="96" t="str">
        <f t="shared" si="26"/>
        <v/>
      </c>
      <c r="AR129" s="96" t="str">
        <f t="shared" si="27"/>
        <v/>
      </c>
      <c r="AS129" s="96" t="str">
        <f t="shared" si="28"/>
        <v/>
      </c>
      <c r="AT129" s="96" t="str">
        <f t="shared" si="29"/>
        <v/>
      </c>
      <c r="AU129" s="97" t="str">
        <f t="shared" si="30"/>
        <v/>
      </c>
    </row>
    <row r="130" spans="1:47">
      <c r="A130">
        <v>113</v>
      </c>
      <c r="B130" t="str">
        <f>IFERROR(IF(B129=手順3!$A$11,"",IF(B129&lt;=100,IF(手順2!A124=手順５!A130,手順５!A130,手順3!$A$12),B129+1)),"")</f>
        <v/>
      </c>
      <c r="C130" s="10" t="str">
        <f>IFERROR(VLOOKUP($B130,手順2!$A$12:$T$107,C$1,FALSE),"")&amp;IFERROR(VLOOKUP($B130,手順3!$A$12:$U$107,C$1,FALSE),"")</f>
        <v/>
      </c>
      <c r="D130" s="10" t="str">
        <f>IFERROR(VLOOKUP($B130,手順2!$A$12:$T$107,D$1,FALSE),"")&amp;IFERROR(VLOOKUP($B130,手順3!$A$12:$U$107,D$1,FALSE),"")</f>
        <v/>
      </c>
      <c r="E130" s="10" t="str">
        <f>IFERROR(VLOOKUP($B130,手順2!$A$12:$T$107,E$1,FALSE),"")&amp;IFERROR(VLOOKUP($B130,手順3!$A$12:$U$107,E$1,FALSE),"")</f>
        <v/>
      </c>
      <c r="F130" s="10" t="str">
        <f>IFERROR(VLOOKUP($B130,手順2!$A$12:$T$107,F$1,FALSE),"")&amp;IFERROR(VLOOKUP($B130,手順3!$A$12:$U$107,F$1,FALSE),"")</f>
        <v/>
      </c>
      <c r="G130" s="10" t="str">
        <f>IFERROR(VLOOKUP($B130,手順2!$A$12:$T$107,G$1,FALSE),"")&amp;IFERROR(VLOOKUP($B130,手順3!$A$12:$U$107,G$1,FALSE),"")</f>
        <v/>
      </c>
      <c r="H130" s="10" t="str">
        <f>IFERROR(VLOOKUP($B130,手順2!$A$12:$T$107,H$1,FALSE),"")&amp;IFERROR(VLOOKUP($B130,手順3!$A$12:$U$107,H$1,FALSE),"")</f>
        <v/>
      </c>
      <c r="I130" s="10" t="str">
        <f>IFERROR(VLOOKUP($B130,手順2!$A$12:$T$107,I$1,FALSE),"")&amp;IFERROR(VLOOKUP($B130,手順3!$A$12:$U$107,I$1,FALSE),"")</f>
        <v/>
      </c>
      <c r="J130" s="77" t="str">
        <f>IFERROR(VLOOKUP($B130,手順2!$A$12:$P$107,J$1,FALSE),"")&amp;IFERROR(VLOOKUP($B130,手順3!$A$12:$U$107,J$1,FALSE),"")</f>
        <v/>
      </c>
      <c r="K130" s="121" t="str">
        <f>IF(J130="","",IF(IFERROR(VLOOKUP($B130,手順2!$A$12:$P$107,K$1,FALSE),"")&amp;IFERROR(VLOOKUP($B130,手順3!$A$12:$U$107,K$1,FALSE),"")="",0,IFERROR(VLOOKUP($B130,手順2!$A$12:$P$107,K$1,FALSE),"")&amp;IFERROR(VLOOKUP($B130,手順3!$A$12:$U$107,K$1,FALSE),"")))</f>
        <v/>
      </c>
      <c r="L130" s="121" t="str">
        <f>IF(K130="","",IF(IFERROR(VLOOKUP($B130,手順2!$A$12:$P$107,L$1,FALSE),"")&amp;IFERROR(VLOOKUP($B130,手順3!$A$12:$U$107,L$1,FALSE),"")="",0,IFERROR(VLOOKUP($B130,手順2!$A$12:$P$107,L$1,FALSE),"")&amp;IFERROR(VLOOKUP($B130,手順3!$A$12:$U$107,L$1,FALSE),"")))</f>
        <v/>
      </c>
      <c r="M130" s="121" t="str">
        <f>IF(L130="","",IF(IFERROR(VLOOKUP($B130,手順2!$A$12:$P$107,M$1,FALSE),"")&amp;IFERROR(VLOOKUP($B130,手順3!$A$12:$U$107,M$1,FALSE),"")="",0,IFERROR(VLOOKUP($B130,手順2!$A$12:$P$107,M$1,FALSE),"")&amp;IFERROR(VLOOKUP($B130,手順3!$A$12:$U$107,M$1,FALSE),"")))</f>
        <v/>
      </c>
      <c r="N130" s="77" t="str">
        <f>IFERROR(VLOOKUP($B130,手順2!$A$12:$P$107,N$1,FALSE),"")&amp;IFERROR(VLOOKUP($B130,手順3!$A$12:$U$107,N$1,FALSE),"")</f>
        <v/>
      </c>
      <c r="O130" s="121" t="str">
        <f>IF(N130="","",IF(IFERROR(VLOOKUP($B130,手順2!$A$12:$P$107,O$1,FALSE),"")&amp;IFERROR(VLOOKUP($B130,手順3!$A$12:$U$107,O$1,FALSE),"")="",0,IFERROR(VLOOKUP($B130,手順2!$A$12:$P$107,O$1,FALSE),"")&amp;IFERROR(VLOOKUP($B130,手順3!$A$12:$U$107,O$1,FALSE),"")))</f>
        <v/>
      </c>
      <c r="P130" s="121" t="str">
        <f>IF(O130="","",IF(IFERROR(VLOOKUP($B130,手順2!$A$12:$P$107,P$1,FALSE),"")&amp;IFERROR(VLOOKUP($B130,手順3!$A$12:$U$107,P$1,FALSE),"")="",0,IFERROR(VLOOKUP($B130,手順2!$A$12:$P$107,P$1,FALSE),"")&amp;IFERROR(VLOOKUP($B130,手順3!$A$12:$U$107,P$1,FALSE),"")))</f>
        <v/>
      </c>
      <c r="Q130" s="121" t="str">
        <f>IF(P130="","",IF(IFERROR(VLOOKUP($B130,手順2!$A$12:$P$107,Q$1,FALSE),"")&amp;IFERROR(VLOOKUP($B130,手順3!$A$12:$U$107,Q$1,FALSE),"")="",0,IFERROR(VLOOKUP($B130,手順2!$A$12:$P$107,Q$1,FALSE),"")&amp;IFERROR(VLOOKUP($B130,手順3!$A$12:$U$107,Q$1,FALSE),"")))</f>
        <v/>
      </c>
      <c r="R130" s="77" t="str">
        <f>IFERROR(VLOOKUP($B130,手順2!$A$12:$Q$107,R$1,FALSE),"")&amp;IFERROR(VLOOKUP($B130,手順3!$A$12:$U$107,R$1,FALSE),"")</f>
        <v/>
      </c>
      <c r="S130" s="102"/>
      <c r="T130" s="102"/>
      <c r="U130" s="102"/>
      <c r="AA130" s="174" t="str">
        <f>IF($AK130="","",COUNTIF($AU$18:$AU130,AA$17))</f>
        <v/>
      </c>
      <c r="AB130" s="129" t="str">
        <f>IF($AK130="","",COUNTIF($AU$18:$AU130,AB$17))</f>
        <v/>
      </c>
      <c r="AC130" s="129" t="str">
        <f>IF($AK130="","",COUNTIF($AU$18:$AU130,AC$17))</f>
        <v/>
      </c>
      <c r="AD130" s="129" t="str">
        <f>IF($AK130="","",COUNTIF($AU$18:$AU130,AD$17))</f>
        <v/>
      </c>
      <c r="AE130" s="129" t="str">
        <f>IF($AK130="","",COUNTIF($AU$18:$AU130,AE$17))</f>
        <v/>
      </c>
      <c r="AF130" s="129" t="str">
        <f>IF($AK130="","",COUNTIF($AU$18:$AU130,AF$17))</f>
        <v/>
      </c>
      <c r="AG130" s="129" t="str">
        <f>IF($AK130="","",COUNTIF($AU$18:$AU130,AG$17))</f>
        <v/>
      </c>
      <c r="AH130" s="129" t="str">
        <f>IF($AK130="","",COUNTIF($AU$18:$AU130,AH$17))</f>
        <v/>
      </c>
      <c r="AI130" s="129" t="str">
        <f>IF($AK130="","",COUNTIF($AU$18:$AU130,AI$17))</f>
        <v/>
      </c>
      <c r="AJ130" s="175" t="str">
        <f>IF($AK130="","",COUNTIF($AU$18:$AU130,AJ$17))</f>
        <v/>
      </c>
      <c r="AK130" s="95" t="str">
        <f t="shared" si="20"/>
        <v/>
      </c>
      <c r="AL130" s="96" t="str">
        <f t="shared" si="21"/>
        <v/>
      </c>
      <c r="AM130" s="38" t="str">
        <f t="shared" si="22"/>
        <v/>
      </c>
      <c r="AN130" s="96" t="str">
        <f t="shared" si="23"/>
        <v/>
      </c>
      <c r="AO130" s="96" t="str">
        <f t="shared" si="24"/>
        <v/>
      </c>
      <c r="AP130" s="96" t="str">
        <f t="shared" si="25"/>
        <v/>
      </c>
      <c r="AQ130" s="96" t="str">
        <f t="shared" si="26"/>
        <v/>
      </c>
      <c r="AR130" s="96" t="str">
        <f t="shared" si="27"/>
        <v/>
      </c>
      <c r="AS130" s="96" t="str">
        <f t="shared" si="28"/>
        <v/>
      </c>
      <c r="AT130" s="96" t="str">
        <f t="shared" si="29"/>
        <v/>
      </c>
      <c r="AU130" s="97" t="str">
        <f t="shared" si="30"/>
        <v/>
      </c>
    </row>
    <row r="131" spans="1:47">
      <c r="A131">
        <v>114</v>
      </c>
      <c r="B131" t="str">
        <f>IFERROR(IF(B130=手順3!$A$11,"",IF(B130&lt;=100,IF(手順2!A125=手順５!A131,手順５!A131,手順3!$A$12),B130+1)),"")</f>
        <v/>
      </c>
      <c r="C131" s="10" t="str">
        <f>IFERROR(VLOOKUP($B131,手順2!$A$12:$T$107,C$1,FALSE),"")&amp;IFERROR(VLOOKUP($B131,手順3!$A$12:$U$107,C$1,FALSE),"")</f>
        <v/>
      </c>
      <c r="D131" s="10" t="str">
        <f>IFERROR(VLOOKUP($B131,手順2!$A$12:$T$107,D$1,FALSE),"")&amp;IFERROR(VLOOKUP($B131,手順3!$A$12:$U$107,D$1,FALSE),"")</f>
        <v/>
      </c>
      <c r="E131" s="10" t="str">
        <f>IFERROR(VLOOKUP($B131,手順2!$A$12:$T$107,E$1,FALSE),"")&amp;IFERROR(VLOOKUP($B131,手順3!$A$12:$U$107,E$1,FALSE),"")</f>
        <v/>
      </c>
      <c r="F131" s="10" t="str">
        <f>IFERROR(VLOOKUP($B131,手順2!$A$12:$T$107,F$1,FALSE),"")&amp;IFERROR(VLOOKUP($B131,手順3!$A$12:$U$107,F$1,FALSE),"")</f>
        <v/>
      </c>
      <c r="G131" s="10" t="str">
        <f>IFERROR(VLOOKUP($B131,手順2!$A$12:$T$107,G$1,FALSE),"")&amp;IFERROR(VLOOKUP($B131,手順3!$A$12:$U$107,G$1,FALSE),"")</f>
        <v/>
      </c>
      <c r="H131" s="10" t="str">
        <f>IFERROR(VLOOKUP($B131,手順2!$A$12:$T$107,H$1,FALSE),"")&amp;IFERROR(VLOOKUP($B131,手順3!$A$12:$U$107,H$1,FALSE),"")</f>
        <v/>
      </c>
      <c r="I131" s="10" t="str">
        <f>IFERROR(VLOOKUP($B131,手順2!$A$12:$T$107,I$1,FALSE),"")&amp;IFERROR(VLOOKUP($B131,手順3!$A$12:$U$107,I$1,FALSE),"")</f>
        <v/>
      </c>
      <c r="J131" s="77" t="str">
        <f>IFERROR(VLOOKUP($B131,手順2!$A$12:$P$107,J$1,FALSE),"")&amp;IFERROR(VLOOKUP($B131,手順3!$A$12:$U$107,J$1,FALSE),"")</f>
        <v/>
      </c>
      <c r="K131" s="121" t="str">
        <f>IF(J131="","",IF(IFERROR(VLOOKUP($B131,手順2!$A$12:$P$107,K$1,FALSE),"")&amp;IFERROR(VLOOKUP($B131,手順3!$A$12:$U$107,K$1,FALSE),"")="",0,IFERROR(VLOOKUP($B131,手順2!$A$12:$P$107,K$1,FALSE),"")&amp;IFERROR(VLOOKUP($B131,手順3!$A$12:$U$107,K$1,FALSE),"")))</f>
        <v/>
      </c>
      <c r="L131" s="121" t="str">
        <f>IF(K131="","",IF(IFERROR(VLOOKUP($B131,手順2!$A$12:$P$107,L$1,FALSE),"")&amp;IFERROR(VLOOKUP($B131,手順3!$A$12:$U$107,L$1,FALSE),"")="",0,IFERROR(VLOOKUP($B131,手順2!$A$12:$P$107,L$1,FALSE),"")&amp;IFERROR(VLOOKUP($B131,手順3!$A$12:$U$107,L$1,FALSE),"")))</f>
        <v/>
      </c>
      <c r="M131" s="121" t="str">
        <f>IF(L131="","",IF(IFERROR(VLOOKUP($B131,手順2!$A$12:$P$107,M$1,FALSE),"")&amp;IFERROR(VLOOKUP($B131,手順3!$A$12:$U$107,M$1,FALSE),"")="",0,IFERROR(VLOOKUP($B131,手順2!$A$12:$P$107,M$1,FALSE),"")&amp;IFERROR(VLOOKUP($B131,手順3!$A$12:$U$107,M$1,FALSE),"")))</f>
        <v/>
      </c>
      <c r="N131" s="77" t="str">
        <f>IFERROR(VLOOKUP($B131,手順2!$A$12:$P$107,N$1,FALSE),"")&amp;IFERROR(VLOOKUP($B131,手順3!$A$12:$U$107,N$1,FALSE),"")</f>
        <v/>
      </c>
      <c r="O131" s="121" t="str">
        <f>IF(N131="","",IF(IFERROR(VLOOKUP($B131,手順2!$A$12:$P$107,O$1,FALSE),"")&amp;IFERROR(VLOOKUP($B131,手順3!$A$12:$U$107,O$1,FALSE),"")="",0,IFERROR(VLOOKUP($B131,手順2!$A$12:$P$107,O$1,FALSE),"")&amp;IFERROR(VLOOKUP($B131,手順3!$A$12:$U$107,O$1,FALSE),"")))</f>
        <v/>
      </c>
      <c r="P131" s="121" t="str">
        <f>IF(O131="","",IF(IFERROR(VLOOKUP($B131,手順2!$A$12:$P$107,P$1,FALSE),"")&amp;IFERROR(VLOOKUP($B131,手順3!$A$12:$U$107,P$1,FALSE),"")="",0,IFERROR(VLOOKUP($B131,手順2!$A$12:$P$107,P$1,FALSE),"")&amp;IFERROR(VLOOKUP($B131,手順3!$A$12:$U$107,P$1,FALSE),"")))</f>
        <v/>
      </c>
      <c r="Q131" s="121" t="str">
        <f>IF(P131="","",IF(IFERROR(VLOOKUP($B131,手順2!$A$12:$P$107,Q$1,FALSE),"")&amp;IFERROR(VLOOKUP($B131,手順3!$A$12:$U$107,Q$1,FALSE),"")="",0,IFERROR(VLOOKUP($B131,手順2!$A$12:$P$107,Q$1,FALSE),"")&amp;IFERROR(VLOOKUP($B131,手順3!$A$12:$U$107,Q$1,FALSE),"")))</f>
        <v/>
      </c>
      <c r="R131" s="77" t="str">
        <f>IFERROR(VLOOKUP($B131,手順2!$A$12:$Q$107,R$1,FALSE),"")&amp;IFERROR(VLOOKUP($B131,手順3!$A$12:$U$107,R$1,FALSE),"")</f>
        <v/>
      </c>
      <c r="S131" s="102"/>
      <c r="T131" s="102"/>
      <c r="U131" s="102"/>
      <c r="AA131" s="174" t="str">
        <f>IF($AK131="","",COUNTIF($AU$18:$AU131,AA$17))</f>
        <v/>
      </c>
      <c r="AB131" s="129" t="str">
        <f>IF($AK131="","",COUNTIF($AU$18:$AU131,AB$17))</f>
        <v/>
      </c>
      <c r="AC131" s="129" t="str">
        <f>IF($AK131="","",COUNTIF($AU$18:$AU131,AC$17))</f>
        <v/>
      </c>
      <c r="AD131" s="129" t="str">
        <f>IF($AK131="","",COUNTIF($AU$18:$AU131,AD$17))</f>
        <v/>
      </c>
      <c r="AE131" s="129" t="str">
        <f>IF($AK131="","",COUNTIF($AU$18:$AU131,AE$17))</f>
        <v/>
      </c>
      <c r="AF131" s="129" t="str">
        <f>IF($AK131="","",COUNTIF($AU$18:$AU131,AF$17))</f>
        <v/>
      </c>
      <c r="AG131" s="129" t="str">
        <f>IF($AK131="","",COUNTIF($AU$18:$AU131,AG$17))</f>
        <v/>
      </c>
      <c r="AH131" s="129" t="str">
        <f>IF($AK131="","",COUNTIF($AU$18:$AU131,AH$17))</f>
        <v/>
      </c>
      <c r="AI131" s="129" t="str">
        <f>IF($AK131="","",COUNTIF($AU$18:$AU131,AI$17))</f>
        <v/>
      </c>
      <c r="AJ131" s="175" t="str">
        <f>IF($AK131="","",COUNTIF($AU$18:$AU131,AJ$17))</f>
        <v/>
      </c>
      <c r="AK131" s="95" t="str">
        <f t="shared" si="20"/>
        <v/>
      </c>
      <c r="AL131" s="96" t="str">
        <f t="shared" si="21"/>
        <v/>
      </c>
      <c r="AM131" s="38" t="str">
        <f t="shared" si="22"/>
        <v/>
      </c>
      <c r="AN131" s="96" t="str">
        <f t="shared" si="23"/>
        <v/>
      </c>
      <c r="AO131" s="96" t="str">
        <f t="shared" si="24"/>
        <v/>
      </c>
      <c r="AP131" s="96" t="str">
        <f t="shared" si="25"/>
        <v/>
      </c>
      <c r="AQ131" s="96" t="str">
        <f t="shared" si="26"/>
        <v/>
      </c>
      <c r="AR131" s="96" t="str">
        <f t="shared" si="27"/>
        <v/>
      </c>
      <c r="AS131" s="96" t="str">
        <f t="shared" si="28"/>
        <v/>
      </c>
      <c r="AT131" s="96" t="str">
        <f t="shared" si="29"/>
        <v/>
      </c>
      <c r="AU131" s="97" t="str">
        <f t="shared" si="30"/>
        <v/>
      </c>
    </row>
    <row r="132" spans="1:47">
      <c r="A132">
        <v>115</v>
      </c>
      <c r="B132" t="str">
        <f>IFERROR(IF(B131=手順3!$A$11,"",IF(B131&lt;=100,IF(手順2!A126=手順５!A132,手順５!A132,手順3!$A$12),B131+1)),"")</f>
        <v/>
      </c>
      <c r="C132" s="10" t="str">
        <f>IFERROR(VLOOKUP($B132,手順2!$A$12:$T$107,C$1,FALSE),"")&amp;IFERROR(VLOOKUP($B132,手順3!$A$12:$U$107,C$1,FALSE),"")</f>
        <v/>
      </c>
      <c r="D132" s="10" t="str">
        <f>IFERROR(VLOOKUP($B132,手順2!$A$12:$T$107,D$1,FALSE),"")&amp;IFERROR(VLOOKUP($B132,手順3!$A$12:$U$107,D$1,FALSE),"")</f>
        <v/>
      </c>
      <c r="E132" s="10" t="str">
        <f>IFERROR(VLOOKUP($B132,手順2!$A$12:$T$107,E$1,FALSE),"")&amp;IFERROR(VLOOKUP($B132,手順3!$A$12:$U$107,E$1,FALSE),"")</f>
        <v/>
      </c>
      <c r="F132" s="10" t="str">
        <f>IFERROR(VLOOKUP($B132,手順2!$A$12:$T$107,F$1,FALSE),"")&amp;IFERROR(VLOOKUP($B132,手順3!$A$12:$U$107,F$1,FALSE),"")</f>
        <v/>
      </c>
      <c r="G132" s="10" t="str">
        <f>IFERROR(VLOOKUP($B132,手順2!$A$12:$T$107,G$1,FALSE),"")&amp;IFERROR(VLOOKUP($B132,手順3!$A$12:$U$107,G$1,FALSE),"")</f>
        <v/>
      </c>
      <c r="H132" s="10" t="str">
        <f>IFERROR(VLOOKUP($B132,手順2!$A$12:$T$107,H$1,FALSE),"")&amp;IFERROR(VLOOKUP($B132,手順3!$A$12:$U$107,H$1,FALSE),"")</f>
        <v/>
      </c>
      <c r="I132" s="10" t="str">
        <f>IFERROR(VLOOKUP($B132,手順2!$A$12:$T$107,I$1,FALSE),"")&amp;IFERROR(VLOOKUP($B132,手順3!$A$12:$U$107,I$1,FALSE),"")</f>
        <v/>
      </c>
      <c r="J132" s="77" t="str">
        <f>IFERROR(VLOOKUP($B132,手順2!$A$12:$P$107,J$1,FALSE),"")&amp;IFERROR(VLOOKUP($B132,手順3!$A$12:$U$107,J$1,FALSE),"")</f>
        <v/>
      </c>
      <c r="K132" s="121" t="str">
        <f>IF(J132="","",IF(IFERROR(VLOOKUP($B132,手順2!$A$12:$P$107,K$1,FALSE),"")&amp;IFERROR(VLOOKUP($B132,手順3!$A$12:$U$107,K$1,FALSE),"")="",0,IFERROR(VLOOKUP($B132,手順2!$A$12:$P$107,K$1,FALSE),"")&amp;IFERROR(VLOOKUP($B132,手順3!$A$12:$U$107,K$1,FALSE),"")))</f>
        <v/>
      </c>
      <c r="L132" s="121" t="str">
        <f>IF(K132="","",IF(IFERROR(VLOOKUP($B132,手順2!$A$12:$P$107,L$1,FALSE),"")&amp;IFERROR(VLOOKUP($B132,手順3!$A$12:$U$107,L$1,FALSE),"")="",0,IFERROR(VLOOKUP($B132,手順2!$A$12:$P$107,L$1,FALSE),"")&amp;IFERROR(VLOOKUP($B132,手順3!$A$12:$U$107,L$1,FALSE),"")))</f>
        <v/>
      </c>
      <c r="M132" s="121" t="str">
        <f>IF(L132="","",IF(IFERROR(VLOOKUP($B132,手順2!$A$12:$P$107,M$1,FALSE),"")&amp;IFERROR(VLOOKUP($B132,手順3!$A$12:$U$107,M$1,FALSE),"")="",0,IFERROR(VLOOKUP($B132,手順2!$A$12:$P$107,M$1,FALSE),"")&amp;IFERROR(VLOOKUP($B132,手順3!$A$12:$U$107,M$1,FALSE),"")))</f>
        <v/>
      </c>
      <c r="N132" s="77" t="str">
        <f>IFERROR(VLOOKUP($B132,手順2!$A$12:$P$107,N$1,FALSE),"")&amp;IFERROR(VLOOKUP($B132,手順3!$A$12:$U$107,N$1,FALSE),"")</f>
        <v/>
      </c>
      <c r="O132" s="121" t="str">
        <f>IF(N132="","",IF(IFERROR(VLOOKUP($B132,手順2!$A$12:$P$107,O$1,FALSE),"")&amp;IFERROR(VLOOKUP($B132,手順3!$A$12:$U$107,O$1,FALSE),"")="",0,IFERROR(VLOOKUP($B132,手順2!$A$12:$P$107,O$1,FALSE),"")&amp;IFERROR(VLOOKUP($B132,手順3!$A$12:$U$107,O$1,FALSE),"")))</f>
        <v/>
      </c>
      <c r="P132" s="121" t="str">
        <f>IF(O132="","",IF(IFERROR(VLOOKUP($B132,手順2!$A$12:$P$107,P$1,FALSE),"")&amp;IFERROR(VLOOKUP($B132,手順3!$A$12:$U$107,P$1,FALSE),"")="",0,IFERROR(VLOOKUP($B132,手順2!$A$12:$P$107,P$1,FALSE),"")&amp;IFERROR(VLOOKUP($B132,手順3!$A$12:$U$107,P$1,FALSE),"")))</f>
        <v/>
      </c>
      <c r="Q132" s="121" t="str">
        <f>IF(P132="","",IF(IFERROR(VLOOKUP($B132,手順2!$A$12:$P$107,Q$1,FALSE),"")&amp;IFERROR(VLOOKUP($B132,手順3!$A$12:$U$107,Q$1,FALSE),"")="",0,IFERROR(VLOOKUP($B132,手順2!$A$12:$P$107,Q$1,FALSE),"")&amp;IFERROR(VLOOKUP($B132,手順3!$A$12:$U$107,Q$1,FALSE),"")))</f>
        <v/>
      </c>
      <c r="R132" s="77" t="str">
        <f>IFERROR(VLOOKUP($B132,手順2!$A$12:$Q$107,R$1,FALSE),"")&amp;IFERROR(VLOOKUP($B132,手順3!$A$12:$U$107,R$1,FALSE),"")</f>
        <v/>
      </c>
      <c r="S132" s="102"/>
      <c r="T132" s="102"/>
      <c r="U132" s="102"/>
      <c r="AA132" s="174" t="str">
        <f>IF($AK132="","",COUNTIF($AU$18:$AU132,AA$17))</f>
        <v/>
      </c>
      <c r="AB132" s="129" t="str">
        <f>IF($AK132="","",COUNTIF($AU$18:$AU132,AB$17))</f>
        <v/>
      </c>
      <c r="AC132" s="129" t="str">
        <f>IF($AK132="","",COUNTIF($AU$18:$AU132,AC$17))</f>
        <v/>
      </c>
      <c r="AD132" s="129" t="str">
        <f>IF($AK132="","",COUNTIF($AU$18:$AU132,AD$17))</f>
        <v/>
      </c>
      <c r="AE132" s="129" t="str">
        <f>IF($AK132="","",COUNTIF($AU$18:$AU132,AE$17))</f>
        <v/>
      </c>
      <c r="AF132" s="129" t="str">
        <f>IF($AK132="","",COUNTIF($AU$18:$AU132,AF$17))</f>
        <v/>
      </c>
      <c r="AG132" s="129" t="str">
        <f>IF($AK132="","",COUNTIF($AU$18:$AU132,AG$17))</f>
        <v/>
      </c>
      <c r="AH132" s="129" t="str">
        <f>IF($AK132="","",COUNTIF($AU$18:$AU132,AH$17))</f>
        <v/>
      </c>
      <c r="AI132" s="129" t="str">
        <f>IF($AK132="","",COUNTIF($AU$18:$AU132,AI$17))</f>
        <v/>
      </c>
      <c r="AJ132" s="175" t="str">
        <f>IF($AK132="","",COUNTIF($AU$18:$AU132,AJ$17))</f>
        <v/>
      </c>
      <c r="AK132" s="95" t="str">
        <f t="shared" si="20"/>
        <v/>
      </c>
      <c r="AL132" s="96" t="str">
        <f t="shared" si="21"/>
        <v/>
      </c>
      <c r="AM132" s="38" t="str">
        <f t="shared" si="22"/>
        <v/>
      </c>
      <c r="AN132" s="96" t="str">
        <f t="shared" si="23"/>
        <v/>
      </c>
      <c r="AO132" s="96" t="str">
        <f t="shared" si="24"/>
        <v/>
      </c>
      <c r="AP132" s="96" t="str">
        <f t="shared" si="25"/>
        <v/>
      </c>
      <c r="AQ132" s="96" t="str">
        <f t="shared" si="26"/>
        <v/>
      </c>
      <c r="AR132" s="96" t="str">
        <f t="shared" si="27"/>
        <v/>
      </c>
      <c r="AS132" s="96" t="str">
        <f t="shared" si="28"/>
        <v/>
      </c>
      <c r="AT132" s="96" t="str">
        <f t="shared" si="29"/>
        <v/>
      </c>
      <c r="AU132" s="97" t="str">
        <f t="shared" si="30"/>
        <v/>
      </c>
    </row>
    <row r="133" spans="1:47">
      <c r="A133">
        <v>116</v>
      </c>
      <c r="B133" t="str">
        <f>IFERROR(IF(B132=手順3!$A$11,"",IF(B132&lt;=100,IF(手順2!A127=手順５!A133,手順５!A133,手順3!$A$12),B132+1)),"")</f>
        <v/>
      </c>
      <c r="C133" s="10" t="str">
        <f>IFERROR(VLOOKUP($B133,手順2!$A$12:$T$107,C$1,FALSE),"")&amp;IFERROR(VLOOKUP($B133,手順3!$A$12:$U$107,C$1,FALSE),"")</f>
        <v/>
      </c>
      <c r="D133" s="10" t="str">
        <f>IFERROR(VLOOKUP($B133,手順2!$A$12:$T$107,D$1,FALSE),"")&amp;IFERROR(VLOOKUP($B133,手順3!$A$12:$U$107,D$1,FALSE),"")</f>
        <v/>
      </c>
      <c r="E133" s="10" t="str">
        <f>IFERROR(VLOOKUP($B133,手順2!$A$12:$T$107,E$1,FALSE),"")&amp;IFERROR(VLOOKUP($B133,手順3!$A$12:$U$107,E$1,FALSE),"")</f>
        <v/>
      </c>
      <c r="F133" s="10" t="str">
        <f>IFERROR(VLOOKUP($B133,手順2!$A$12:$T$107,F$1,FALSE),"")&amp;IFERROR(VLOOKUP($B133,手順3!$A$12:$U$107,F$1,FALSE),"")</f>
        <v/>
      </c>
      <c r="G133" s="10" t="str">
        <f>IFERROR(VLOOKUP($B133,手順2!$A$12:$T$107,G$1,FALSE),"")&amp;IFERROR(VLOOKUP($B133,手順3!$A$12:$U$107,G$1,FALSE),"")</f>
        <v/>
      </c>
      <c r="H133" s="10" t="str">
        <f>IFERROR(VLOOKUP($B133,手順2!$A$12:$T$107,H$1,FALSE),"")&amp;IFERROR(VLOOKUP($B133,手順3!$A$12:$U$107,H$1,FALSE),"")</f>
        <v/>
      </c>
      <c r="I133" s="10" t="str">
        <f>IFERROR(VLOOKUP($B133,手順2!$A$12:$T$107,I$1,FALSE),"")&amp;IFERROR(VLOOKUP($B133,手順3!$A$12:$U$107,I$1,FALSE),"")</f>
        <v/>
      </c>
      <c r="J133" s="77" t="str">
        <f>IFERROR(VLOOKUP($B133,手順2!$A$12:$P$107,J$1,FALSE),"")&amp;IFERROR(VLOOKUP($B133,手順3!$A$12:$U$107,J$1,FALSE),"")</f>
        <v/>
      </c>
      <c r="K133" s="121" t="str">
        <f>IF(J133="","",IF(IFERROR(VLOOKUP($B133,手順2!$A$12:$P$107,K$1,FALSE),"")&amp;IFERROR(VLOOKUP($B133,手順3!$A$12:$U$107,K$1,FALSE),"")="",0,IFERROR(VLOOKUP($B133,手順2!$A$12:$P$107,K$1,FALSE),"")&amp;IFERROR(VLOOKUP($B133,手順3!$A$12:$U$107,K$1,FALSE),"")))</f>
        <v/>
      </c>
      <c r="L133" s="121" t="str">
        <f>IF(K133="","",IF(IFERROR(VLOOKUP($B133,手順2!$A$12:$P$107,L$1,FALSE),"")&amp;IFERROR(VLOOKUP($B133,手順3!$A$12:$U$107,L$1,FALSE),"")="",0,IFERROR(VLOOKUP($B133,手順2!$A$12:$P$107,L$1,FALSE),"")&amp;IFERROR(VLOOKUP($B133,手順3!$A$12:$U$107,L$1,FALSE),"")))</f>
        <v/>
      </c>
      <c r="M133" s="121" t="str">
        <f>IF(L133="","",IF(IFERROR(VLOOKUP($B133,手順2!$A$12:$P$107,M$1,FALSE),"")&amp;IFERROR(VLOOKUP($B133,手順3!$A$12:$U$107,M$1,FALSE),"")="",0,IFERROR(VLOOKUP($B133,手順2!$A$12:$P$107,M$1,FALSE),"")&amp;IFERROR(VLOOKUP($B133,手順3!$A$12:$U$107,M$1,FALSE),"")))</f>
        <v/>
      </c>
      <c r="N133" s="77" t="str">
        <f>IFERROR(VLOOKUP($B133,手順2!$A$12:$P$107,N$1,FALSE),"")&amp;IFERROR(VLOOKUP($B133,手順3!$A$12:$U$107,N$1,FALSE),"")</f>
        <v/>
      </c>
      <c r="O133" s="121" t="str">
        <f>IF(N133="","",IF(IFERROR(VLOOKUP($B133,手順2!$A$12:$P$107,O$1,FALSE),"")&amp;IFERROR(VLOOKUP($B133,手順3!$A$12:$U$107,O$1,FALSE),"")="",0,IFERROR(VLOOKUP($B133,手順2!$A$12:$P$107,O$1,FALSE),"")&amp;IFERROR(VLOOKUP($B133,手順3!$A$12:$U$107,O$1,FALSE),"")))</f>
        <v/>
      </c>
      <c r="P133" s="121" t="str">
        <f>IF(O133="","",IF(IFERROR(VLOOKUP($B133,手順2!$A$12:$P$107,P$1,FALSE),"")&amp;IFERROR(VLOOKUP($B133,手順3!$A$12:$U$107,P$1,FALSE),"")="",0,IFERROR(VLOOKUP($B133,手順2!$A$12:$P$107,P$1,FALSE),"")&amp;IFERROR(VLOOKUP($B133,手順3!$A$12:$U$107,P$1,FALSE),"")))</f>
        <v/>
      </c>
      <c r="Q133" s="121" t="str">
        <f>IF(P133="","",IF(IFERROR(VLOOKUP($B133,手順2!$A$12:$P$107,Q$1,FALSE),"")&amp;IFERROR(VLOOKUP($B133,手順3!$A$12:$U$107,Q$1,FALSE),"")="",0,IFERROR(VLOOKUP($B133,手順2!$A$12:$P$107,Q$1,FALSE),"")&amp;IFERROR(VLOOKUP($B133,手順3!$A$12:$U$107,Q$1,FALSE),"")))</f>
        <v/>
      </c>
      <c r="R133" s="77" t="str">
        <f>IFERROR(VLOOKUP($B133,手順2!$A$12:$Q$107,R$1,FALSE),"")&amp;IFERROR(VLOOKUP($B133,手順3!$A$12:$U$107,R$1,FALSE),"")</f>
        <v/>
      </c>
      <c r="S133" s="102"/>
      <c r="T133" s="102"/>
      <c r="U133" s="102"/>
      <c r="AA133" s="174" t="str">
        <f>IF($AK133="","",COUNTIF($AU$18:$AU133,AA$17))</f>
        <v/>
      </c>
      <c r="AB133" s="129" t="str">
        <f>IF($AK133="","",COUNTIF($AU$18:$AU133,AB$17))</f>
        <v/>
      </c>
      <c r="AC133" s="129" t="str">
        <f>IF($AK133="","",COUNTIF($AU$18:$AU133,AC$17))</f>
        <v/>
      </c>
      <c r="AD133" s="129" t="str">
        <f>IF($AK133="","",COUNTIF($AU$18:$AU133,AD$17))</f>
        <v/>
      </c>
      <c r="AE133" s="129" t="str">
        <f>IF($AK133="","",COUNTIF($AU$18:$AU133,AE$17))</f>
        <v/>
      </c>
      <c r="AF133" s="129" t="str">
        <f>IF($AK133="","",COUNTIF($AU$18:$AU133,AF$17))</f>
        <v/>
      </c>
      <c r="AG133" s="129" t="str">
        <f>IF($AK133="","",COUNTIF($AU$18:$AU133,AG$17))</f>
        <v/>
      </c>
      <c r="AH133" s="129" t="str">
        <f>IF($AK133="","",COUNTIF($AU$18:$AU133,AH$17))</f>
        <v/>
      </c>
      <c r="AI133" s="129" t="str">
        <f>IF($AK133="","",COUNTIF($AU$18:$AU133,AI$17))</f>
        <v/>
      </c>
      <c r="AJ133" s="175" t="str">
        <f>IF($AK133="","",COUNTIF($AU$18:$AU133,AJ$17))</f>
        <v/>
      </c>
      <c r="AK133" s="95" t="str">
        <f t="shared" si="20"/>
        <v/>
      </c>
      <c r="AL133" s="96" t="str">
        <f t="shared" si="21"/>
        <v/>
      </c>
      <c r="AM133" s="38" t="str">
        <f t="shared" si="22"/>
        <v/>
      </c>
      <c r="AN133" s="96" t="str">
        <f t="shared" si="23"/>
        <v/>
      </c>
      <c r="AO133" s="96" t="str">
        <f t="shared" si="24"/>
        <v/>
      </c>
      <c r="AP133" s="96" t="str">
        <f t="shared" si="25"/>
        <v/>
      </c>
      <c r="AQ133" s="96" t="str">
        <f t="shared" si="26"/>
        <v/>
      </c>
      <c r="AR133" s="96" t="str">
        <f t="shared" si="27"/>
        <v/>
      </c>
      <c r="AS133" s="96" t="str">
        <f t="shared" si="28"/>
        <v/>
      </c>
      <c r="AT133" s="96" t="str">
        <f t="shared" si="29"/>
        <v/>
      </c>
      <c r="AU133" s="97" t="str">
        <f t="shared" si="30"/>
        <v/>
      </c>
    </row>
    <row r="134" spans="1:47">
      <c r="A134">
        <v>117</v>
      </c>
      <c r="B134" t="str">
        <f>IFERROR(IF(B133=手順3!$A$11,"",IF(B133&lt;=100,IF(手順2!A128=手順５!A134,手順５!A134,手順3!$A$12),B133+1)),"")</f>
        <v/>
      </c>
      <c r="C134" s="10" t="str">
        <f>IFERROR(VLOOKUP($B134,手順2!$A$12:$T$107,C$1,FALSE),"")&amp;IFERROR(VLOOKUP($B134,手順3!$A$12:$U$107,C$1,FALSE),"")</f>
        <v/>
      </c>
      <c r="D134" s="10" t="str">
        <f>IFERROR(VLOOKUP($B134,手順2!$A$12:$T$107,D$1,FALSE),"")&amp;IFERROR(VLOOKUP($B134,手順3!$A$12:$U$107,D$1,FALSE),"")</f>
        <v/>
      </c>
      <c r="E134" s="10" t="str">
        <f>IFERROR(VLOOKUP($B134,手順2!$A$12:$T$107,E$1,FALSE),"")&amp;IFERROR(VLOOKUP($B134,手順3!$A$12:$U$107,E$1,FALSE),"")</f>
        <v/>
      </c>
      <c r="F134" s="10" t="str">
        <f>IFERROR(VLOOKUP($B134,手順2!$A$12:$T$107,F$1,FALSE),"")&amp;IFERROR(VLOOKUP($B134,手順3!$A$12:$U$107,F$1,FALSE),"")</f>
        <v/>
      </c>
      <c r="G134" s="10" t="str">
        <f>IFERROR(VLOOKUP($B134,手順2!$A$12:$T$107,G$1,FALSE),"")&amp;IFERROR(VLOOKUP($B134,手順3!$A$12:$U$107,G$1,FALSE),"")</f>
        <v/>
      </c>
      <c r="H134" s="10" t="str">
        <f>IFERROR(VLOOKUP($B134,手順2!$A$12:$T$107,H$1,FALSE),"")&amp;IFERROR(VLOOKUP($B134,手順3!$A$12:$U$107,H$1,FALSE),"")</f>
        <v/>
      </c>
      <c r="I134" s="10" t="str">
        <f>IFERROR(VLOOKUP($B134,手順2!$A$12:$T$107,I$1,FALSE),"")&amp;IFERROR(VLOOKUP($B134,手順3!$A$12:$U$107,I$1,FALSE),"")</f>
        <v/>
      </c>
      <c r="J134" s="77" t="str">
        <f>IFERROR(VLOOKUP($B134,手順2!$A$12:$P$107,J$1,FALSE),"")&amp;IFERROR(VLOOKUP($B134,手順3!$A$12:$U$107,J$1,FALSE),"")</f>
        <v/>
      </c>
      <c r="K134" s="121" t="str">
        <f>IF(J134="","",IF(IFERROR(VLOOKUP($B134,手順2!$A$12:$P$107,K$1,FALSE),"")&amp;IFERROR(VLOOKUP($B134,手順3!$A$12:$U$107,K$1,FALSE),"")="",0,IFERROR(VLOOKUP($B134,手順2!$A$12:$P$107,K$1,FALSE),"")&amp;IFERROR(VLOOKUP($B134,手順3!$A$12:$U$107,K$1,FALSE),"")))</f>
        <v/>
      </c>
      <c r="L134" s="121" t="str">
        <f>IF(K134="","",IF(IFERROR(VLOOKUP($B134,手順2!$A$12:$P$107,L$1,FALSE),"")&amp;IFERROR(VLOOKUP($B134,手順3!$A$12:$U$107,L$1,FALSE),"")="",0,IFERROR(VLOOKUP($B134,手順2!$A$12:$P$107,L$1,FALSE),"")&amp;IFERROR(VLOOKUP($B134,手順3!$A$12:$U$107,L$1,FALSE),"")))</f>
        <v/>
      </c>
      <c r="M134" s="121" t="str">
        <f>IF(L134="","",IF(IFERROR(VLOOKUP($B134,手順2!$A$12:$P$107,M$1,FALSE),"")&amp;IFERROR(VLOOKUP($B134,手順3!$A$12:$U$107,M$1,FALSE),"")="",0,IFERROR(VLOOKUP($B134,手順2!$A$12:$P$107,M$1,FALSE),"")&amp;IFERROR(VLOOKUP($B134,手順3!$A$12:$U$107,M$1,FALSE),"")))</f>
        <v/>
      </c>
      <c r="N134" s="77" t="str">
        <f>IFERROR(VLOOKUP($B134,手順2!$A$12:$P$107,N$1,FALSE),"")&amp;IFERROR(VLOOKUP($B134,手順3!$A$12:$U$107,N$1,FALSE),"")</f>
        <v/>
      </c>
      <c r="O134" s="121" t="str">
        <f>IF(N134="","",IF(IFERROR(VLOOKUP($B134,手順2!$A$12:$P$107,O$1,FALSE),"")&amp;IFERROR(VLOOKUP($B134,手順3!$A$12:$U$107,O$1,FALSE),"")="",0,IFERROR(VLOOKUP($B134,手順2!$A$12:$P$107,O$1,FALSE),"")&amp;IFERROR(VLOOKUP($B134,手順3!$A$12:$U$107,O$1,FALSE),"")))</f>
        <v/>
      </c>
      <c r="P134" s="121" t="str">
        <f>IF(O134="","",IF(IFERROR(VLOOKUP($B134,手順2!$A$12:$P$107,P$1,FALSE),"")&amp;IFERROR(VLOOKUP($B134,手順3!$A$12:$U$107,P$1,FALSE),"")="",0,IFERROR(VLOOKUP($B134,手順2!$A$12:$P$107,P$1,FALSE),"")&amp;IFERROR(VLOOKUP($B134,手順3!$A$12:$U$107,P$1,FALSE),"")))</f>
        <v/>
      </c>
      <c r="Q134" s="121" t="str">
        <f>IF(P134="","",IF(IFERROR(VLOOKUP($B134,手順2!$A$12:$P$107,Q$1,FALSE),"")&amp;IFERROR(VLOOKUP($B134,手順3!$A$12:$U$107,Q$1,FALSE),"")="",0,IFERROR(VLOOKUP($B134,手順2!$A$12:$P$107,Q$1,FALSE),"")&amp;IFERROR(VLOOKUP($B134,手順3!$A$12:$U$107,Q$1,FALSE),"")))</f>
        <v/>
      </c>
      <c r="R134" s="77" t="str">
        <f>IFERROR(VLOOKUP($B134,手順2!$A$12:$Q$107,R$1,FALSE),"")&amp;IFERROR(VLOOKUP($B134,手順3!$A$12:$U$107,R$1,FALSE),"")</f>
        <v/>
      </c>
      <c r="S134" s="102"/>
      <c r="T134" s="102"/>
      <c r="U134" s="102"/>
      <c r="AA134" s="174" t="str">
        <f>IF($AK134="","",COUNTIF($AU$18:$AU134,AA$17))</f>
        <v/>
      </c>
      <c r="AB134" s="129" t="str">
        <f>IF($AK134="","",COUNTIF($AU$18:$AU134,AB$17))</f>
        <v/>
      </c>
      <c r="AC134" s="129" t="str">
        <f>IF($AK134="","",COUNTIF($AU$18:$AU134,AC$17))</f>
        <v/>
      </c>
      <c r="AD134" s="129" t="str">
        <f>IF($AK134="","",COUNTIF($AU$18:$AU134,AD$17))</f>
        <v/>
      </c>
      <c r="AE134" s="129" t="str">
        <f>IF($AK134="","",COUNTIF($AU$18:$AU134,AE$17))</f>
        <v/>
      </c>
      <c r="AF134" s="129" t="str">
        <f>IF($AK134="","",COUNTIF($AU$18:$AU134,AF$17))</f>
        <v/>
      </c>
      <c r="AG134" s="129" t="str">
        <f>IF($AK134="","",COUNTIF($AU$18:$AU134,AG$17))</f>
        <v/>
      </c>
      <c r="AH134" s="129" t="str">
        <f>IF($AK134="","",COUNTIF($AU$18:$AU134,AH$17))</f>
        <v/>
      </c>
      <c r="AI134" s="129" t="str">
        <f>IF($AK134="","",COUNTIF($AU$18:$AU134,AI$17))</f>
        <v/>
      </c>
      <c r="AJ134" s="175" t="str">
        <f>IF($AK134="","",COUNTIF($AU$18:$AU134,AJ$17))</f>
        <v/>
      </c>
      <c r="AK134" s="95" t="str">
        <f t="shared" si="20"/>
        <v/>
      </c>
      <c r="AL134" s="96" t="str">
        <f t="shared" si="21"/>
        <v/>
      </c>
      <c r="AM134" s="38" t="str">
        <f t="shared" si="22"/>
        <v/>
      </c>
      <c r="AN134" s="96" t="str">
        <f t="shared" si="23"/>
        <v/>
      </c>
      <c r="AO134" s="96" t="str">
        <f t="shared" si="24"/>
        <v/>
      </c>
      <c r="AP134" s="96" t="str">
        <f t="shared" si="25"/>
        <v/>
      </c>
      <c r="AQ134" s="96" t="str">
        <f t="shared" si="26"/>
        <v/>
      </c>
      <c r="AR134" s="96" t="str">
        <f t="shared" si="27"/>
        <v/>
      </c>
      <c r="AS134" s="96" t="str">
        <f t="shared" si="28"/>
        <v/>
      </c>
      <c r="AT134" s="96" t="str">
        <f t="shared" si="29"/>
        <v/>
      </c>
      <c r="AU134" s="97" t="str">
        <f t="shared" si="30"/>
        <v/>
      </c>
    </row>
    <row r="135" spans="1:47">
      <c r="A135">
        <v>118</v>
      </c>
      <c r="B135" t="str">
        <f>IFERROR(IF(B134=手順3!$A$11,"",IF(B134&lt;=100,IF(手順2!A129=手順５!A135,手順５!A135,手順3!$A$12),B134+1)),"")</f>
        <v/>
      </c>
      <c r="C135" s="10" t="str">
        <f>IFERROR(VLOOKUP($B135,手順2!$A$12:$T$107,C$1,FALSE),"")&amp;IFERROR(VLOOKUP($B135,手順3!$A$12:$U$107,C$1,FALSE),"")</f>
        <v/>
      </c>
      <c r="D135" s="10" t="str">
        <f>IFERROR(VLOOKUP($B135,手順2!$A$12:$T$107,D$1,FALSE),"")&amp;IFERROR(VLOOKUP($B135,手順3!$A$12:$U$107,D$1,FALSE),"")</f>
        <v/>
      </c>
      <c r="E135" s="10" t="str">
        <f>IFERROR(VLOOKUP($B135,手順2!$A$12:$T$107,E$1,FALSE),"")&amp;IFERROR(VLOOKUP($B135,手順3!$A$12:$U$107,E$1,FALSE),"")</f>
        <v/>
      </c>
      <c r="F135" s="10" t="str">
        <f>IFERROR(VLOOKUP($B135,手順2!$A$12:$T$107,F$1,FALSE),"")&amp;IFERROR(VLOOKUP($B135,手順3!$A$12:$U$107,F$1,FALSE),"")</f>
        <v/>
      </c>
      <c r="G135" s="10" t="str">
        <f>IFERROR(VLOOKUP($B135,手順2!$A$12:$T$107,G$1,FALSE),"")&amp;IFERROR(VLOOKUP($B135,手順3!$A$12:$U$107,G$1,FALSE),"")</f>
        <v/>
      </c>
      <c r="H135" s="10" t="str">
        <f>IFERROR(VLOOKUP($B135,手順2!$A$12:$T$107,H$1,FALSE),"")&amp;IFERROR(VLOOKUP($B135,手順3!$A$12:$U$107,H$1,FALSE),"")</f>
        <v/>
      </c>
      <c r="I135" s="10" t="str">
        <f>IFERROR(VLOOKUP($B135,手順2!$A$12:$T$107,I$1,FALSE),"")&amp;IFERROR(VLOOKUP($B135,手順3!$A$12:$U$107,I$1,FALSE),"")</f>
        <v/>
      </c>
      <c r="J135" s="77" t="str">
        <f>IFERROR(VLOOKUP($B135,手順2!$A$12:$P$107,J$1,FALSE),"")&amp;IFERROR(VLOOKUP($B135,手順3!$A$12:$U$107,J$1,FALSE),"")</f>
        <v/>
      </c>
      <c r="K135" s="121" t="str">
        <f>IF(J135="","",IF(IFERROR(VLOOKUP($B135,手順2!$A$12:$P$107,K$1,FALSE),"")&amp;IFERROR(VLOOKUP($B135,手順3!$A$12:$U$107,K$1,FALSE),"")="",0,IFERROR(VLOOKUP($B135,手順2!$A$12:$P$107,K$1,FALSE),"")&amp;IFERROR(VLOOKUP($B135,手順3!$A$12:$U$107,K$1,FALSE),"")))</f>
        <v/>
      </c>
      <c r="L135" s="121" t="str">
        <f>IF(K135="","",IF(IFERROR(VLOOKUP($B135,手順2!$A$12:$P$107,L$1,FALSE),"")&amp;IFERROR(VLOOKUP($B135,手順3!$A$12:$U$107,L$1,FALSE),"")="",0,IFERROR(VLOOKUP($B135,手順2!$A$12:$P$107,L$1,FALSE),"")&amp;IFERROR(VLOOKUP($B135,手順3!$A$12:$U$107,L$1,FALSE),"")))</f>
        <v/>
      </c>
      <c r="M135" s="121" t="str">
        <f>IF(L135="","",IF(IFERROR(VLOOKUP($B135,手順2!$A$12:$P$107,M$1,FALSE),"")&amp;IFERROR(VLOOKUP($B135,手順3!$A$12:$U$107,M$1,FALSE),"")="",0,IFERROR(VLOOKUP($B135,手順2!$A$12:$P$107,M$1,FALSE),"")&amp;IFERROR(VLOOKUP($B135,手順3!$A$12:$U$107,M$1,FALSE),"")))</f>
        <v/>
      </c>
      <c r="N135" s="77" t="str">
        <f>IFERROR(VLOOKUP($B135,手順2!$A$12:$P$107,N$1,FALSE),"")&amp;IFERROR(VLOOKUP($B135,手順3!$A$12:$U$107,N$1,FALSE),"")</f>
        <v/>
      </c>
      <c r="O135" s="121" t="str">
        <f>IF(N135="","",IF(IFERROR(VLOOKUP($B135,手順2!$A$12:$P$107,O$1,FALSE),"")&amp;IFERROR(VLOOKUP($B135,手順3!$A$12:$U$107,O$1,FALSE),"")="",0,IFERROR(VLOOKUP($B135,手順2!$A$12:$P$107,O$1,FALSE),"")&amp;IFERROR(VLOOKUP($B135,手順3!$A$12:$U$107,O$1,FALSE),"")))</f>
        <v/>
      </c>
      <c r="P135" s="121" t="str">
        <f>IF(O135="","",IF(IFERROR(VLOOKUP($B135,手順2!$A$12:$P$107,P$1,FALSE),"")&amp;IFERROR(VLOOKUP($B135,手順3!$A$12:$U$107,P$1,FALSE),"")="",0,IFERROR(VLOOKUP($B135,手順2!$A$12:$P$107,P$1,FALSE),"")&amp;IFERROR(VLOOKUP($B135,手順3!$A$12:$U$107,P$1,FALSE),"")))</f>
        <v/>
      </c>
      <c r="Q135" s="121" t="str">
        <f>IF(P135="","",IF(IFERROR(VLOOKUP($B135,手順2!$A$12:$P$107,Q$1,FALSE),"")&amp;IFERROR(VLOOKUP($B135,手順3!$A$12:$U$107,Q$1,FALSE),"")="",0,IFERROR(VLOOKUP($B135,手順2!$A$12:$P$107,Q$1,FALSE),"")&amp;IFERROR(VLOOKUP($B135,手順3!$A$12:$U$107,Q$1,FALSE),"")))</f>
        <v/>
      </c>
      <c r="R135" s="77" t="str">
        <f>IFERROR(VLOOKUP($B135,手順2!$A$12:$Q$107,R$1,FALSE),"")&amp;IFERROR(VLOOKUP($B135,手順3!$A$12:$U$107,R$1,FALSE),"")</f>
        <v/>
      </c>
      <c r="S135" s="102"/>
      <c r="T135" s="102"/>
      <c r="U135" s="102"/>
      <c r="AA135" s="174" t="str">
        <f>IF($AK135="","",COUNTIF($AU$18:$AU135,AA$17))</f>
        <v/>
      </c>
      <c r="AB135" s="129" t="str">
        <f>IF($AK135="","",COUNTIF($AU$18:$AU135,AB$17))</f>
        <v/>
      </c>
      <c r="AC135" s="129" t="str">
        <f>IF($AK135="","",COUNTIF($AU$18:$AU135,AC$17))</f>
        <v/>
      </c>
      <c r="AD135" s="129" t="str">
        <f>IF($AK135="","",COUNTIF($AU$18:$AU135,AD$17))</f>
        <v/>
      </c>
      <c r="AE135" s="129" t="str">
        <f>IF($AK135="","",COUNTIF($AU$18:$AU135,AE$17))</f>
        <v/>
      </c>
      <c r="AF135" s="129" t="str">
        <f>IF($AK135="","",COUNTIF($AU$18:$AU135,AF$17))</f>
        <v/>
      </c>
      <c r="AG135" s="129" t="str">
        <f>IF($AK135="","",COUNTIF($AU$18:$AU135,AG$17))</f>
        <v/>
      </c>
      <c r="AH135" s="129" t="str">
        <f>IF($AK135="","",COUNTIF($AU$18:$AU135,AH$17))</f>
        <v/>
      </c>
      <c r="AI135" s="129" t="str">
        <f>IF($AK135="","",COUNTIF($AU$18:$AU135,AI$17))</f>
        <v/>
      </c>
      <c r="AJ135" s="175" t="str">
        <f>IF($AK135="","",COUNTIF($AU$18:$AU135,AJ$17))</f>
        <v/>
      </c>
      <c r="AK135" s="95" t="str">
        <f t="shared" ref="AK135:AK197" si="31">IF(C135="","",$F$9)</f>
        <v/>
      </c>
      <c r="AL135" s="96" t="str">
        <f t="shared" ref="AL135:AL197" si="32">IF(AK135="","",AO135*100000000+AQ135*100+RIGHT(AR135,2))</f>
        <v/>
      </c>
      <c r="AM135" s="38" t="str">
        <f t="shared" ref="AM135:AM197" si="33">IF(C135="","",IF(LEN(D135)+LEN(E135)&lt;4,D135&amp;"    "&amp;E135&amp;"("&amp;H135&amp;")",IF(LEN(D135)+LEN(E135)&gt;4,D135&amp;E135&amp;"("&amp;H135&amp;")",D135&amp;"  "&amp;E135&amp;"("&amp;H135&amp;")")))</f>
        <v/>
      </c>
      <c r="AN135" s="96" t="str">
        <f t="shared" ref="AN135:AN197" si="34">IF(C135="","",F135&amp;" "&amp;G135)</f>
        <v/>
      </c>
      <c r="AO135" s="96" t="str">
        <f t="shared" ref="AO135:AO197" si="35">IF(C135="","",IF(I135="男",1,2))</f>
        <v/>
      </c>
      <c r="AP135" s="96" t="str">
        <f t="shared" ref="AP135:AP197" si="36">IF(C135="","",28)</f>
        <v/>
      </c>
      <c r="AQ135" s="96" t="str">
        <f t="shared" ref="AQ135:AQ197" si="37">IF(C135="","",LEFT(AK135,6))</f>
        <v/>
      </c>
      <c r="AR135" s="96" t="str">
        <f t="shared" ref="AR135:AR197" si="38">IF(C135="","",C135)</f>
        <v/>
      </c>
      <c r="AS135" s="96" t="str">
        <f t="shared" ref="AS135:AS197" si="39">IF(J135="","",IF(VLOOKUP(J135,$AW$18:$AY$102,3,FALSE)&gt;=71,VLOOKUP(J135,$AW$18:$AY$102,2,FALSE)&amp;TEXT(L135,"00")&amp;TEXT(M135,"00"),VLOOKUP(J135,$AW$18:$AY$102,2,FALSE)&amp;TEXT(K135,"00")&amp;TEXT(L135,"00")&amp;TEXT(M135,"00")))</f>
        <v/>
      </c>
      <c r="AT135" s="96" t="str">
        <f t="shared" ref="AT135:AT197" si="40">IF(N135="","",IF(VLOOKUP(N135,$AW$18:$AY$102,3,FALSE)&gt;=71,VLOOKUP(N135,$AW$18:$AY$102,2,FALSE)&amp;TEXT(P135,"00")&amp;TEXT(Q135,"00"),VLOOKUP(N135,$AW$18:$AY$102,2,FALSE)&amp;TEXT(O135,"00")&amp;TEXT(P135,"00")&amp;TEXT(Q135,"00")))</f>
        <v/>
      </c>
      <c r="AU135" s="97" t="str">
        <f t="shared" ref="AU135:AU197" si="41">IF(R135="","",R135)</f>
        <v/>
      </c>
    </row>
    <row r="136" spans="1:47">
      <c r="A136">
        <v>119</v>
      </c>
      <c r="B136" t="str">
        <f>IFERROR(IF(B135=手順3!$A$11,"",IF(B135&lt;=100,IF(手順2!A130=手順５!A136,手順５!A136,手順3!$A$12),B135+1)),"")</f>
        <v/>
      </c>
      <c r="C136" s="10" t="str">
        <f>IFERROR(VLOOKUP($B136,手順2!$A$12:$T$107,C$1,FALSE),"")&amp;IFERROR(VLOOKUP($B136,手順3!$A$12:$U$107,C$1,FALSE),"")</f>
        <v/>
      </c>
      <c r="D136" s="10" t="str">
        <f>IFERROR(VLOOKUP($B136,手順2!$A$12:$T$107,D$1,FALSE),"")&amp;IFERROR(VLOOKUP($B136,手順3!$A$12:$U$107,D$1,FALSE),"")</f>
        <v/>
      </c>
      <c r="E136" s="10" t="str">
        <f>IFERROR(VLOOKUP($B136,手順2!$A$12:$T$107,E$1,FALSE),"")&amp;IFERROR(VLOOKUP($B136,手順3!$A$12:$U$107,E$1,FALSE),"")</f>
        <v/>
      </c>
      <c r="F136" s="10" t="str">
        <f>IFERROR(VLOOKUP($B136,手順2!$A$12:$T$107,F$1,FALSE),"")&amp;IFERROR(VLOOKUP($B136,手順3!$A$12:$U$107,F$1,FALSE),"")</f>
        <v/>
      </c>
      <c r="G136" s="10" t="str">
        <f>IFERROR(VLOOKUP($B136,手順2!$A$12:$T$107,G$1,FALSE),"")&amp;IFERROR(VLOOKUP($B136,手順3!$A$12:$U$107,G$1,FALSE),"")</f>
        <v/>
      </c>
      <c r="H136" s="10" t="str">
        <f>IFERROR(VLOOKUP($B136,手順2!$A$12:$T$107,H$1,FALSE),"")&amp;IFERROR(VLOOKUP($B136,手順3!$A$12:$U$107,H$1,FALSE),"")</f>
        <v/>
      </c>
      <c r="I136" s="10" t="str">
        <f>IFERROR(VLOOKUP($B136,手順2!$A$12:$T$107,I$1,FALSE),"")&amp;IFERROR(VLOOKUP($B136,手順3!$A$12:$U$107,I$1,FALSE),"")</f>
        <v/>
      </c>
      <c r="J136" s="77" t="str">
        <f>IFERROR(VLOOKUP($B136,手順2!$A$12:$P$107,J$1,FALSE),"")&amp;IFERROR(VLOOKUP($B136,手順3!$A$12:$U$107,J$1,FALSE),"")</f>
        <v/>
      </c>
      <c r="K136" s="121" t="str">
        <f>IF(J136="","",IF(IFERROR(VLOOKUP($B136,手順2!$A$12:$P$107,K$1,FALSE),"")&amp;IFERROR(VLOOKUP($B136,手順3!$A$12:$U$107,K$1,FALSE),"")="",0,IFERROR(VLOOKUP($B136,手順2!$A$12:$P$107,K$1,FALSE),"")&amp;IFERROR(VLOOKUP($B136,手順3!$A$12:$U$107,K$1,FALSE),"")))</f>
        <v/>
      </c>
      <c r="L136" s="121" t="str">
        <f>IF(K136="","",IF(IFERROR(VLOOKUP($B136,手順2!$A$12:$P$107,L$1,FALSE),"")&amp;IFERROR(VLOOKUP($B136,手順3!$A$12:$U$107,L$1,FALSE),"")="",0,IFERROR(VLOOKUP($B136,手順2!$A$12:$P$107,L$1,FALSE),"")&amp;IFERROR(VLOOKUP($B136,手順3!$A$12:$U$107,L$1,FALSE),"")))</f>
        <v/>
      </c>
      <c r="M136" s="121" t="str">
        <f>IF(L136="","",IF(IFERROR(VLOOKUP($B136,手順2!$A$12:$P$107,M$1,FALSE),"")&amp;IFERROR(VLOOKUP($B136,手順3!$A$12:$U$107,M$1,FALSE),"")="",0,IFERROR(VLOOKUP($B136,手順2!$A$12:$P$107,M$1,FALSE),"")&amp;IFERROR(VLOOKUP($B136,手順3!$A$12:$U$107,M$1,FALSE),"")))</f>
        <v/>
      </c>
      <c r="N136" s="77" t="str">
        <f>IFERROR(VLOOKUP($B136,手順2!$A$12:$P$107,N$1,FALSE),"")&amp;IFERROR(VLOOKUP($B136,手順3!$A$12:$U$107,N$1,FALSE),"")</f>
        <v/>
      </c>
      <c r="O136" s="121" t="str">
        <f>IF(N136="","",IF(IFERROR(VLOOKUP($B136,手順2!$A$12:$P$107,O$1,FALSE),"")&amp;IFERROR(VLOOKUP($B136,手順3!$A$12:$U$107,O$1,FALSE),"")="",0,IFERROR(VLOOKUP($B136,手順2!$A$12:$P$107,O$1,FALSE),"")&amp;IFERROR(VLOOKUP($B136,手順3!$A$12:$U$107,O$1,FALSE),"")))</f>
        <v/>
      </c>
      <c r="P136" s="121" t="str">
        <f>IF(O136="","",IF(IFERROR(VLOOKUP($B136,手順2!$A$12:$P$107,P$1,FALSE),"")&amp;IFERROR(VLOOKUP($B136,手順3!$A$12:$U$107,P$1,FALSE),"")="",0,IFERROR(VLOOKUP($B136,手順2!$A$12:$P$107,P$1,FALSE),"")&amp;IFERROR(VLOOKUP($B136,手順3!$A$12:$U$107,P$1,FALSE),"")))</f>
        <v/>
      </c>
      <c r="Q136" s="121" t="str">
        <f>IF(P136="","",IF(IFERROR(VLOOKUP($B136,手順2!$A$12:$P$107,Q$1,FALSE),"")&amp;IFERROR(VLOOKUP($B136,手順3!$A$12:$U$107,Q$1,FALSE),"")="",0,IFERROR(VLOOKUP($B136,手順2!$A$12:$P$107,Q$1,FALSE),"")&amp;IFERROR(VLOOKUP($B136,手順3!$A$12:$U$107,Q$1,FALSE),"")))</f>
        <v/>
      </c>
      <c r="R136" s="77" t="str">
        <f>IFERROR(VLOOKUP($B136,手順2!$A$12:$Q$107,R$1,FALSE),"")&amp;IFERROR(VLOOKUP($B136,手順3!$A$12:$U$107,R$1,FALSE),"")</f>
        <v/>
      </c>
      <c r="S136" s="102"/>
      <c r="T136" s="102"/>
      <c r="U136" s="102"/>
      <c r="AA136" s="174" t="str">
        <f>IF($AK136="","",COUNTIF($AU$18:$AU136,AA$17))</f>
        <v/>
      </c>
      <c r="AB136" s="129" t="str">
        <f>IF($AK136="","",COUNTIF($AU$18:$AU136,AB$17))</f>
        <v/>
      </c>
      <c r="AC136" s="129" t="str">
        <f>IF($AK136="","",COUNTIF($AU$18:$AU136,AC$17))</f>
        <v/>
      </c>
      <c r="AD136" s="129" t="str">
        <f>IF($AK136="","",COUNTIF($AU$18:$AU136,AD$17))</f>
        <v/>
      </c>
      <c r="AE136" s="129" t="str">
        <f>IF($AK136="","",COUNTIF($AU$18:$AU136,AE$17))</f>
        <v/>
      </c>
      <c r="AF136" s="129" t="str">
        <f>IF($AK136="","",COUNTIF($AU$18:$AU136,AF$17))</f>
        <v/>
      </c>
      <c r="AG136" s="129" t="str">
        <f>IF($AK136="","",COUNTIF($AU$18:$AU136,AG$17))</f>
        <v/>
      </c>
      <c r="AH136" s="129" t="str">
        <f>IF($AK136="","",COUNTIF($AU$18:$AU136,AH$17))</f>
        <v/>
      </c>
      <c r="AI136" s="129" t="str">
        <f>IF($AK136="","",COUNTIF($AU$18:$AU136,AI$17))</f>
        <v/>
      </c>
      <c r="AJ136" s="175" t="str">
        <f>IF($AK136="","",COUNTIF($AU$18:$AU136,AJ$17))</f>
        <v/>
      </c>
      <c r="AK136" s="95" t="str">
        <f t="shared" si="31"/>
        <v/>
      </c>
      <c r="AL136" s="96" t="str">
        <f t="shared" si="32"/>
        <v/>
      </c>
      <c r="AM136" s="38" t="str">
        <f t="shared" si="33"/>
        <v/>
      </c>
      <c r="AN136" s="96" t="str">
        <f t="shared" si="34"/>
        <v/>
      </c>
      <c r="AO136" s="96" t="str">
        <f t="shared" si="35"/>
        <v/>
      </c>
      <c r="AP136" s="96" t="str">
        <f t="shared" si="36"/>
        <v/>
      </c>
      <c r="AQ136" s="96" t="str">
        <f t="shared" si="37"/>
        <v/>
      </c>
      <c r="AR136" s="96" t="str">
        <f t="shared" si="38"/>
        <v/>
      </c>
      <c r="AS136" s="96" t="str">
        <f t="shared" si="39"/>
        <v/>
      </c>
      <c r="AT136" s="96" t="str">
        <f t="shared" si="40"/>
        <v/>
      </c>
      <c r="AU136" s="97" t="str">
        <f t="shared" si="41"/>
        <v/>
      </c>
    </row>
    <row r="137" spans="1:47">
      <c r="A137">
        <v>120</v>
      </c>
      <c r="B137" t="str">
        <f>IFERROR(IF(B136=手順3!$A$11,"",IF(B136&lt;=100,IF(手順2!A131=手順５!A137,手順５!A137,手順3!$A$12),B136+1)),"")</f>
        <v/>
      </c>
      <c r="C137" s="10" t="str">
        <f>IFERROR(VLOOKUP($B137,手順2!$A$12:$T$107,C$1,FALSE),"")&amp;IFERROR(VLOOKUP($B137,手順3!$A$12:$U$107,C$1,FALSE),"")</f>
        <v/>
      </c>
      <c r="D137" s="10" t="str">
        <f>IFERROR(VLOOKUP($B137,手順2!$A$12:$T$107,D$1,FALSE),"")&amp;IFERROR(VLOOKUP($B137,手順3!$A$12:$U$107,D$1,FALSE),"")</f>
        <v/>
      </c>
      <c r="E137" s="10" t="str">
        <f>IFERROR(VLOOKUP($B137,手順2!$A$12:$T$107,E$1,FALSE),"")&amp;IFERROR(VLOOKUP($B137,手順3!$A$12:$U$107,E$1,FALSE),"")</f>
        <v/>
      </c>
      <c r="F137" s="10" t="str">
        <f>IFERROR(VLOOKUP($B137,手順2!$A$12:$T$107,F$1,FALSE),"")&amp;IFERROR(VLOOKUP($B137,手順3!$A$12:$U$107,F$1,FALSE),"")</f>
        <v/>
      </c>
      <c r="G137" s="10" t="str">
        <f>IFERROR(VLOOKUP($B137,手順2!$A$12:$T$107,G$1,FALSE),"")&amp;IFERROR(VLOOKUP($B137,手順3!$A$12:$U$107,G$1,FALSE),"")</f>
        <v/>
      </c>
      <c r="H137" s="10" t="str">
        <f>IFERROR(VLOOKUP($B137,手順2!$A$12:$T$107,H$1,FALSE),"")&amp;IFERROR(VLOOKUP($B137,手順3!$A$12:$U$107,H$1,FALSE),"")</f>
        <v/>
      </c>
      <c r="I137" s="10" t="str">
        <f>IFERROR(VLOOKUP($B137,手順2!$A$12:$T$107,I$1,FALSE),"")&amp;IFERROR(VLOOKUP($B137,手順3!$A$12:$U$107,I$1,FALSE),"")</f>
        <v/>
      </c>
      <c r="J137" s="77" t="str">
        <f>IFERROR(VLOOKUP($B137,手順2!$A$12:$P$107,J$1,FALSE),"")&amp;IFERROR(VLOOKUP($B137,手順3!$A$12:$U$107,J$1,FALSE),"")</f>
        <v/>
      </c>
      <c r="K137" s="121" t="str">
        <f>IF(J137="","",IF(IFERROR(VLOOKUP($B137,手順2!$A$12:$P$107,K$1,FALSE),"")&amp;IFERROR(VLOOKUP($B137,手順3!$A$12:$U$107,K$1,FALSE),"")="",0,IFERROR(VLOOKUP($B137,手順2!$A$12:$P$107,K$1,FALSE),"")&amp;IFERROR(VLOOKUP($B137,手順3!$A$12:$U$107,K$1,FALSE),"")))</f>
        <v/>
      </c>
      <c r="L137" s="121" t="str">
        <f>IF(K137="","",IF(IFERROR(VLOOKUP($B137,手順2!$A$12:$P$107,L$1,FALSE),"")&amp;IFERROR(VLOOKUP($B137,手順3!$A$12:$U$107,L$1,FALSE),"")="",0,IFERROR(VLOOKUP($B137,手順2!$A$12:$P$107,L$1,FALSE),"")&amp;IFERROR(VLOOKUP($B137,手順3!$A$12:$U$107,L$1,FALSE),"")))</f>
        <v/>
      </c>
      <c r="M137" s="121" t="str">
        <f>IF(L137="","",IF(IFERROR(VLOOKUP($B137,手順2!$A$12:$P$107,M$1,FALSE),"")&amp;IFERROR(VLOOKUP($B137,手順3!$A$12:$U$107,M$1,FALSE),"")="",0,IFERROR(VLOOKUP($B137,手順2!$A$12:$P$107,M$1,FALSE),"")&amp;IFERROR(VLOOKUP($B137,手順3!$A$12:$U$107,M$1,FALSE),"")))</f>
        <v/>
      </c>
      <c r="N137" s="77" t="str">
        <f>IFERROR(VLOOKUP($B137,手順2!$A$12:$P$107,N$1,FALSE),"")&amp;IFERROR(VLOOKUP($B137,手順3!$A$12:$U$107,N$1,FALSE),"")</f>
        <v/>
      </c>
      <c r="O137" s="121" t="str">
        <f>IF(N137="","",IF(IFERROR(VLOOKUP($B137,手順2!$A$12:$P$107,O$1,FALSE),"")&amp;IFERROR(VLOOKUP($B137,手順3!$A$12:$U$107,O$1,FALSE),"")="",0,IFERROR(VLOOKUP($B137,手順2!$A$12:$P$107,O$1,FALSE),"")&amp;IFERROR(VLOOKUP($B137,手順3!$A$12:$U$107,O$1,FALSE),"")))</f>
        <v/>
      </c>
      <c r="P137" s="121" t="str">
        <f>IF(O137="","",IF(IFERROR(VLOOKUP($B137,手順2!$A$12:$P$107,P$1,FALSE),"")&amp;IFERROR(VLOOKUP($B137,手順3!$A$12:$U$107,P$1,FALSE),"")="",0,IFERROR(VLOOKUP($B137,手順2!$A$12:$P$107,P$1,FALSE),"")&amp;IFERROR(VLOOKUP($B137,手順3!$A$12:$U$107,P$1,FALSE),"")))</f>
        <v/>
      </c>
      <c r="Q137" s="121" t="str">
        <f>IF(P137="","",IF(IFERROR(VLOOKUP($B137,手順2!$A$12:$P$107,Q$1,FALSE),"")&amp;IFERROR(VLOOKUP($B137,手順3!$A$12:$U$107,Q$1,FALSE),"")="",0,IFERROR(VLOOKUP($B137,手順2!$A$12:$P$107,Q$1,FALSE),"")&amp;IFERROR(VLOOKUP($B137,手順3!$A$12:$U$107,Q$1,FALSE),"")))</f>
        <v/>
      </c>
      <c r="R137" s="77" t="str">
        <f>IFERROR(VLOOKUP($B137,手順2!$A$12:$Q$107,R$1,FALSE),"")&amp;IFERROR(VLOOKUP($B137,手順3!$A$12:$U$107,R$1,FALSE),"")</f>
        <v/>
      </c>
      <c r="S137" s="102"/>
      <c r="T137" s="102"/>
      <c r="U137" s="102"/>
      <c r="AA137" s="174" t="str">
        <f>IF($AK137="","",COUNTIF($AU$18:$AU137,AA$17))</f>
        <v/>
      </c>
      <c r="AB137" s="129" t="str">
        <f>IF($AK137="","",COUNTIF($AU$18:$AU137,AB$17))</f>
        <v/>
      </c>
      <c r="AC137" s="129" t="str">
        <f>IF($AK137="","",COUNTIF($AU$18:$AU137,AC$17))</f>
        <v/>
      </c>
      <c r="AD137" s="129" t="str">
        <f>IF($AK137="","",COUNTIF($AU$18:$AU137,AD$17))</f>
        <v/>
      </c>
      <c r="AE137" s="129" t="str">
        <f>IF($AK137="","",COUNTIF($AU$18:$AU137,AE$17))</f>
        <v/>
      </c>
      <c r="AF137" s="129" t="str">
        <f>IF($AK137="","",COUNTIF($AU$18:$AU137,AF$17))</f>
        <v/>
      </c>
      <c r="AG137" s="129" t="str">
        <f>IF($AK137="","",COUNTIF($AU$18:$AU137,AG$17))</f>
        <v/>
      </c>
      <c r="AH137" s="129" t="str">
        <f>IF($AK137="","",COUNTIF($AU$18:$AU137,AH$17))</f>
        <v/>
      </c>
      <c r="AI137" s="129" t="str">
        <f>IF($AK137="","",COUNTIF($AU$18:$AU137,AI$17))</f>
        <v/>
      </c>
      <c r="AJ137" s="175" t="str">
        <f>IF($AK137="","",COUNTIF($AU$18:$AU137,AJ$17))</f>
        <v/>
      </c>
      <c r="AK137" s="95" t="str">
        <f t="shared" si="31"/>
        <v/>
      </c>
      <c r="AL137" s="96" t="str">
        <f t="shared" si="32"/>
        <v/>
      </c>
      <c r="AM137" s="38" t="str">
        <f t="shared" si="33"/>
        <v/>
      </c>
      <c r="AN137" s="96" t="str">
        <f t="shared" si="34"/>
        <v/>
      </c>
      <c r="AO137" s="96" t="str">
        <f t="shared" si="35"/>
        <v/>
      </c>
      <c r="AP137" s="96" t="str">
        <f t="shared" si="36"/>
        <v/>
      </c>
      <c r="AQ137" s="96" t="str">
        <f t="shared" si="37"/>
        <v/>
      </c>
      <c r="AR137" s="96" t="str">
        <f t="shared" si="38"/>
        <v/>
      </c>
      <c r="AS137" s="96" t="str">
        <f t="shared" si="39"/>
        <v/>
      </c>
      <c r="AT137" s="96" t="str">
        <f t="shared" si="40"/>
        <v/>
      </c>
      <c r="AU137" s="97" t="str">
        <f t="shared" si="41"/>
        <v/>
      </c>
    </row>
    <row r="138" spans="1:47">
      <c r="A138">
        <v>121</v>
      </c>
      <c r="B138" t="str">
        <f>IFERROR(IF(B137=手順3!$A$11,"",IF(B137&lt;=100,IF(手順2!A132=手順５!A138,手順５!A138,手順3!$A$12),B137+1)),"")</f>
        <v/>
      </c>
      <c r="C138" s="10" t="str">
        <f>IFERROR(VLOOKUP($B138,手順2!$A$12:$T$107,C$1,FALSE),"")&amp;IFERROR(VLOOKUP($B138,手順3!$A$12:$U$107,C$1,FALSE),"")</f>
        <v/>
      </c>
      <c r="D138" s="10" t="str">
        <f>IFERROR(VLOOKUP($B138,手順2!$A$12:$T$107,D$1,FALSE),"")&amp;IFERROR(VLOOKUP($B138,手順3!$A$12:$U$107,D$1,FALSE),"")</f>
        <v/>
      </c>
      <c r="E138" s="10" t="str">
        <f>IFERROR(VLOOKUP($B138,手順2!$A$12:$T$107,E$1,FALSE),"")&amp;IFERROR(VLOOKUP($B138,手順3!$A$12:$U$107,E$1,FALSE),"")</f>
        <v/>
      </c>
      <c r="F138" s="10" t="str">
        <f>IFERROR(VLOOKUP($B138,手順2!$A$12:$T$107,F$1,FALSE),"")&amp;IFERROR(VLOOKUP($B138,手順3!$A$12:$U$107,F$1,FALSE),"")</f>
        <v/>
      </c>
      <c r="G138" s="10" t="str">
        <f>IFERROR(VLOOKUP($B138,手順2!$A$12:$T$107,G$1,FALSE),"")&amp;IFERROR(VLOOKUP($B138,手順3!$A$12:$U$107,G$1,FALSE),"")</f>
        <v/>
      </c>
      <c r="H138" s="10" t="str">
        <f>IFERROR(VLOOKUP($B138,手順2!$A$12:$T$107,H$1,FALSE),"")&amp;IFERROR(VLOOKUP($B138,手順3!$A$12:$U$107,H$1,FALSE),"")</f>
        <v/>
      </c>
      <c r="I138" s="10" t="str">
        <f>IFERROR(VLOOKUP($B138,手順2!$A$12:$T$107,I$1,FALSE),"")&amp;IFERROR(VLOOKUP($B138,手順3!$A$12:$U$107,I$1,FALSE),"")</f>
        <v/>
      </c>
      <c r="J138" s="77" t="str">
        <f>IFERROR(VLOOKUP($B138,手順2!$A$12:$P$107,J$1,FALSE),"")&amp;IFERROR(VLOOKUP($B138,手順3!$A$12:$U$107,J$1,FALSE),"")</f>
        <v/>
      </c>
      <c r="K138" s="121" t="str">
        <f>IF(J138="","",IF(IFERROR(VLOOKUP($B138,手順2!$A$12:$P$107,K$1,FALSE),"")&amp;IFERROR(VLOOKUP($B138,手順3!$A$12:$U$107,K$1,FALSE),"")="",0,IFERROR(VLOOKUP($B138,手順2!$A$12:$P$107,K$1,FALSE),"")&amp;IFERROR(VLOOKUP($B138,手順3!$A$12:$U$107,K$1,FALSE),"")))</f>
        <v/>
      </c>
      <c r="L138" s="121" t="str">
        <f>IF(K138="","",IF(IFERROR(VLOOKUP($B138,手順2!$A$12:$P$107,L$1,FALSE),"")&amp;IFERROR(VLOOKUP($B138,手順3!$A$12:$U$107,L$1,FALSE),"")="",0,IFERROR(VLOOKUP($B138,手順2!$A$12:$P$107,L$1,FALSE),"")&amp;IFERROR(VLOOKUP($B138,手順3!$A$12:$U$107,L$1,FALSE),"")))</f>
        <v/>
      </c>
      <c r="M138" s="121" t="str">
        <f>IF(L138="","",IF(IFERROR(VLOOKUP($B138,手順2!$A$12:$P$107,M$1,FALSE),"")&amp;IFERROR(VLOOKUP($B138,手順3!$A$12:$U$107,M$1,FALSE),"")="",0,IFERROR(VLOOKUP($B138,手順2!$A$12:$P$107,M$1,FALSE),"")&amp;IFERROR(VLOOKUP($B138,手順3!$A$12:$U$107,M$1,FALSE),"")))</f>
        <v/>
      </c>
      <c r="N138" s="77" t="str">
        <f>IFERROR(VLOOKUP($B138,手順2!$A$12:$P$107,N$1,FALSE),"")&amp;IFERROR(VLOOKUP($B138,手順3!$A$12:$U$107,N$1,FALSE),"")</f>
        <v/>
      </c>
      <c r="O138" s="121" t="str">
        <f>IF(N138="","",IF(IFERROR(VLOOKUP($B138,手順2!$A$12:$P$107,O$1,FALSE),"")&amp;IFERROR(VLOOKUP($B138,手順3!$A$12:$U$107,O$1,FALSE),"")="",0,IFERROR(VLOOKUP($B138,手順2!$A$12:$P$107,O$1,FALSE),"")&amp;IFERROR(VLOOKUP($B138,手順3!$A$12:$U$107,O$1,FALSE),"")))</f>
        <v/>
      </c>
      <c r="P138" s="121" t="str">
        <f>IF(O138="","",IF(IFERROR(VLOOKUP($B138,手順2!$A$12:$P$107,P$1,FALSE),"")&amp;IFERROR(VLOOKUP($B138,手順3!$A$12:$U$107,P$1,FALSE),"")="",0,IFERROR(VLOOKUP($B138,手順2!$A$12:$P$107,P$1,FALSE),"")&amp;IFERROR(VLOOKUP($B138,手順3!$A$12:$U$107,P$1,FALSE),"")))</f>
        <v/>
      </c>
      <c r="Q138" s="121" t="str">
        <f>IF(P138="","",IF(IFERROR(VLOOKUP($B138,手順2!$A$12:$P$107,Q$1,FALSE),"")&amp;IFERROR(VLOOKUP($B138,手順3!$A$12:$U$107,Q$1,FALSE),"")="",0,IFERROR(VLOOKUP($B138,手順2!$A$12:$P$107,Q$1,FALSE),"")&amp;IFERROR(VLOOKUP($B138,手順3!$A$12:$U$107,Q$1,FALSE),"")))</f>
        <v/>
      </c>
      <c r="R138" s="77" t="str">
        <f>IFERROR(VLOOKUP($B138,手順2!$A$12:$Q$107,R$1,FALSE),"")&amp;IFERROR(VLOOKUP($B138,手順3!$A$12:$U$107,R$1,FALSE),"")</f>
        <v/>
      </c>
      <c r="S138" s="102"/>
      <c r="T138" s="102"/>
      <c r="U138" s="102"/>
      <c r="AA138" s="174" t="str">
        <f>IF($AK138="","",COUNTIF($AU$18:$AU138,AA$17))</f>
        <v/>
      </c>
      <c r="AB138" s="129" t="str">
        <f>IF($AK138="","",COUNTIF($AU$18:$AU138,AB$17))</f>
        <v/>
      </c>
      <c r="AC138" s="129" t="str">
        <f>IF($AK138="","",COUNTIF($AU$18:$AU138,AC$17))</f>
        <v/>
      </c>
      <c r="AD138" s="129" t="str">
        <f>IF($AK138="","",COUNTIF($AU$18:$AU138,AD$17))</f>
        <v/>
      </c>
      <c r="AE138" s="129" t="str">
        <f>IF($AK138="","",COUNTIF($AU$18:$AU138,AE$17))</f>
        <v/>
      </c>
      <c r="AF138" s="129" t="str">
        <f>IF($AK138="","",COUNTIF($AU$18:$AU138,AF$17))</f>
        <v/>
      </c>
      <c r="AG138" s="129" t="str">
        <f>IF($AK138="","",COUNTIF($AU$18:$AU138,AG$17))</f>
        <v/>
      </c>
      <c r="AH138" s="129" t="str">
        <f>IF($AK138="","",COUNTIF($AU$18:$AU138,AH$17))</f>
        <v/>
      </c>
      <c r="AI138" s="129" t="str">
        <f>IF($AK138="","",COUNTIF($AU$18:$AU138,AI$17))</f>
        <v/>
      </c>
      <c r="AJ138" s="175" t="str">
        <f>IF($AK138="","",COUNTIF($AU$18:$AU138,AJ$17))</f>
        <v/>
      </c>
      <c r="AK138" s="95" t="str">
        <f t="shared" si="31"/>
        <v/>
      </c>
      <c r="AL138" s="96" t="str">
        <f t="shared" si="32"/>
        <v/>
      </c>
      <c r="AM138" s="38" t="str">
        <f t="shared" si="33"/>
        <v/>
      </c>
      <c r="AN138" s="96" t="str">
        <f t="shared" si="34"/>
        <v/>
      </c>
      <c r="AO138" s="96" t="str">
        <f t="shared" si="35"/>
        <v/>
      </c>
      <c r="AP138" s="96" t="str">
        <f t="shared" si="36"/>
        <v/>
      </c>
      <c r="AQ138" s="96" t="str">
        <f t="shared" si="37"/>
        <v/>
      </c>
      <c r="AR138" s="96" t="str">
        <f t="shared" si="38"/>
        <v/>
      </c>
      <c r="AS138" s="96" t="str">
        <f t="shared" si="39"/>
        <v/>
      </c>
      <c r="AT138" s="96" t="str">
        <f t="shared" si="40"/>
        <v/>
      </c>
      <c r="AU138" s="97" t="str">
        <f t="shared" si="41"/>
        <v/>
      </c>
    </row>
    <row r="139" spans="1:47">
      <c r="A139">
        <v>122</v>
      </c>
      <c r="B139" t="str">
        <f>IFERROR(IF(B138=手順3!$A$11,"",IF(B138&lt;=100,IF(手順2!A133=手順５!A139,手順５!A139,手順3!$A$12),B138+1)),"")</f>
        <v/>
      </c>
      <c r="C139" s="10" t="str">
        <f>IFERROR(VLOOKUP($B139,手順2!$A$12:$T$107,C$1,FALSE),"")&amp;IFERROR(VLOOKUP($B139,手順3!$A$12:$U$107,C$1,FALSE),"")</f>
        <v/>
      </c>
      <c r="D139" s="10" t="str">
        <f>IFERROR(VLOOKUP($B139,手順2!$A$12:$T$107,D$1,FALSE),"")&amp;IFERROR(VLOOKUP($B139,手順3!$A$12:$U$107,D$1,FALSE),"")</f>
        <v/>
      </c>
      <c r="E139" s="10" t="str">
        <f>IFERROR(VLOOKUP($B139,手順2!$A$12:$T$107,E$1,FALSE),"")&amp;IFERROR(VLOOKUP($B139,手順3!$A$12:$U$107,E$1,FALSE),"")</f>
        <v/>
      </c>
      <c r="F139" s="10" t="str">
        <f>IFERROR(VLOOKUP($B139,手順2!$A$12:$T$107,F$1,FALSE),"")&amp;IFERROR(VLOOKUP($B139,手順3!$A$12:$U$107,F$1,FALSE),"")</f>
        <v/>
      </c>
      <c r="G139" s="10" t="str">
        <f>IFERROR(VLOOKUP($B139,手順2!$A$12:$T$107,G$1,FALSE),"")&amp;IFERROR(VLOOKUP($B139,手順3!$A$12:$U$107,G$1,FALSE),"")</f>
        <v/>
      </c>
      <c r="H139" s="10" t="str">
        <f>IFERROR(VLOOKUP($B139,手順2!$A$12:$T$107,H$1,FALSE),"")&amp;IFERROR(VLOOKUP($B139,手順3!$A$12:$U$107,H$1,FALSE),"")</f>
        <v/>
      </c>
      <c r="I139" s="10" t="str">
        <f>IFERROR(VLOOKUP($B139,手順2!$A$12:$T$107,I$1,FALSE),"")&amp;IFERROR(VLOOKUP($B139,手順3!$A$12:$U$107,I$1,FALSE),"")</f>
        <v/>
      </c>
      <c r="J139" s="77" t="str">
        <f>IFERROR(VLOOKUP($B139,手順2!$A$12:$P$107,J$1,FALSE),"")&amp;IFERROR(VLOOKUP($B139,手順3!$A$12:$U$107,J$1,FALSE),"")</f>
        <v/>
      </c>
      <c r="K139" s="121" t="str">
        <f>IF(J139="","",IF(IFERROR(VLOOKUP($B139,手順2!$A$12:$P$107,K$1,FALSE),"")&amp;IFERROR(VLOOKUP($B139,手順3!$A$12:$U$107,K$1,FALSE),"")="",0,IFERROR(VLOOKUP($B139,手順2!$A$12:$P$107,K$1,FALSE),"")&amp;IFERROR(VLOOKUP($B139,手順3!$A$12:$U$107,K$1,FALSE),"")))</f>
        <v/>
      </c>
      <c r="L139" s="121" t="str">
        <f>IF(K139="","",IF(IFERROR(VLOOKUP($B139,手順2!$A$12:$P$107,L$1,FALSE),"")&amp;IFERROR(VLOOKUP($B139,手順3!$A$12:$U$107,L$1,FALSE),"")="",0,IFERROR(VLOOKUP($B139,手順2!$A$12:$P$107,L$1,FALSE),"")&amp;IFERROR(VLOOKUP($B139,手順3!$A$12:$U$107,L$1,FALSE),"")))</f>
        <v/>
      </c>
      <c r="M139" s="121" t="str">
        <f>IF(L139="","",IF(IFERROR(VLOOKUP($B139,手順2!$A$12:$P$107,M$1,FALSE),"")&amp;IFERROR(VLOOKUP($B139,手順3!$A$12:$U$107,M$1,FALSE),"")="",0,IFERROR(VLOOKUP($B139,手順2!$A$12:$P$107,M$1,FALSE),"")&amp;IFERROR(VLOOKUP($B139,手順3!$A$12:$U$107,M$1,FALSE),"")))</f>
        <v/>
      </c>
      <c r="N139" s="77" t="str">
        <f>IFERROR(VLOOKUP($B139,手順2!$A$12:$P$107,N$1,FALSE),"")&amp;IFERROR(VLOOKUP($B139,手順3!$A$12:$U$107,N$1,FALSE),"")</f>
        <v/>
      </c>
      <c r="O139" s="121" t="str">
        <f>IF(N139="","",IF(IFERROR(VLOOKUP($B139,手順2!$A$12:$P$107,O$1,FALSE),"")&amp;IFERROR(VLOOKUP($B139,手順3!$A$12:$U$107,O$1,FALSE),"")="",0,IFERROR(VLOOKUP($B139,手順2!$A$12:$P$107,O$1,FALSE),"")&amp;IFERROR(VLOOKUP($B139,手順3!$A$12:$U$107,O$1,FALSE),"")))</f>
        <v/>
      </c>
      <c r="P139" s="121" t="str">
        <f>IF(O139="","",IF(IFERROR(VLOOKUP($B139,手順2!$A$12:$P$107,P$1,FALSE),"")&amp;IFERROR(VLOOKUP($B139,手順3!$A$12:$U$107,P$1,FALSE),"")="",0,IFERROR(VLOOKUP($B139,手順2!$A$12:$P$107,P$1,FALSE),"")&amp;IFERROR(VLOOKUP($B139,手順3!$A$12:$U$107,P$1,FALSE),"")))</f>
        <v/>
      </c>
      <c r="Q139" s="121" t="str">
        <f>IF(P139="","",IF(IFERROR(VLOOKUP($B139,手順2!$A$12:$P$107,Q$1,FALSE),"")&amp;IFERROR(VLOOKUP($B139,手順3!$A$12:$U$107,Q$1,FALSE),"")="",0,IFERROR(VLOOKUP($B139,手順2!$A$12:$P$107,Q$1,FALSE),"")&amp;IFERROR(VLOOKUP($B139,手順3!$A$12:$U$107,Q$1,FALSE),"")))</f>
        <v/>
      </c>
      <c r="R139" s="77" t="str">
        <f>IFERROR(VLOOKUP($B139,手順2!$A$12:$Q$107,R$1,FALSE),"")&amp;IFERROR(VLOOKUP($B139,手順3!$A$12:$U$107,R$1,FALSE),"")</f>
        <v/>
      </c>
      <c r="S139" s="102"/>
      <c r="T139" s="102"/>
      <c r="U139" s="102"/>
      <c r="AA139" s="174" t="str">
        <f>IF($AK139="","",COUNTIF($AU$18:$AU139,AA$17))</f>
        <v/>
      </c>
      <c r="AB139" s="129" t="str">
        <f>IF($AK139="","",COUNTIF($AU$18:$AU139,AB$17))</f>
        <v/>
      </c>
      <c r="AC139" s="129" t="str">
        <f>IF($AK139="","",COUNTIF($AU$18:$AU139,AC$17))</f>
        <v/>
      </c>
      <c r="AD139" s="129" t="str">
        <f>IF($AK139="","",COUNTIF($AU$18:$AU139,AD$17))</f>
        <v/>
      </c>
      <c r="AE139" s="129" t="str">
        <f>IF($AK139="","",COUNTIF($AU$18:$AU139,AE$17))</f>
        <v/>
      </c>
      <c r="AF139" s="129" t="str">
        <f>IF($AK139="","",COUNTIF($AU$18:$AU139,AF$17))</f>
        <v/>
      </c>
      <c r="AG139" s="129" t="str">
        <f>IF($AK139="","",COUNTIF($AU$18:$AU139,AG$17))</f>
        <v/>
      </c>
      <c r="AH139" s="129" t="str">
        <f>IF($AK139="","",COUNTIF($AU$18:$AU139,AH$17))</f>
        <v/>
      </c>
      <c r="AI139" s="129" t="str">
        <f>IF($AK139="","",COUNTIF($AU$18:$AU139,AI$17))</f>
        <v/>
      </c>
      <c r="AJ139" s="175" t="str">
        <f>IF($AK139="","",COUNTIF($AU$18:$AU139,AJ$17))</f>
        <v/>
      </c>
      <c r="AK139" s="95" t="str">
        <f t="shared" si="31"/>
        <v/>
      </c>
      <c r="AL139" s="96" t="str">
        <f t="shared" si="32"/>
        <v/>
      </c>
      <c r="AM139" s="38" t="str">
        <f t="shared" si="33"/>
        <v/>
      </c>
      <c r="AN139" s="96" t="str">
        <f t="shared" si="34"/>
        <v/>
      </c>
      <c r="AO139" s="96" t="str">
        <f t="shared" si="35"/>
        <v/>
      </c>
      <c r="AP139" s="96" t="str">
        <f t="shared" si="36"/>
        <v/>
      </c>
      <c r="AQ139" s="96" t="str">
        <f t="shared" si="37"/>
        <v/>
      </c>
      <c r="AR139" s="96" t="str">
        <f t="shared" si="38"/>
        <v/>
      </c>
      <c r="AS139" s="96" t="str">
        <f t="shared" si="39"/>
        <v/>
      </c>
      <c r="AT139" s="96" t="str">
        <f t="shared" si="40"/>
        <v/>
      </c>
      <c r="AU139" s="97" t="str">
        <f t="shared" si="41"/>
        <v/>
      </c>
    </row>
    <row r="140" spans="1:47">
      <c r="A140">
        <v>123</v>
      </c>
      <c r="B140" t="str">
        <f>IFERROR(IF(B139=手順3!$A$11,"",IF(B139&lt;=100,IF(手順2!A134=手順５!A140,手順５!A140,手順3!$A$12),B139+1)),"")</f>
        <v/>
      </c>
      <c r="C140" s="10" t="str">
        <f>IFERROR(VLOOKUP($B140,手順2!$A$12:$T$107,C$1,FALSE),"")&amp;IFERROR(VLOOKUP($B140,手順3!$A$12:$U$107,C$1,FALSE),"")</f>
        <v/>
      </c>
      <c r="D140" s="10" t="str">
        <f>IFERROR(VLOOKUP($B140,手順2!$A$12:$T$107,D$1,FALSE),"")&amp;IFERROR(VLOOKUP($B140,手順3!$A$12:$U$107,D$1,FALSE),"")</f>
        <v/>
      </c>
      <c r="E140" s="10" t="str">
        <f>IFERROR(VLOOKUP($B140,手順2!$A$12:$T$107,E$1,FALSE),"")&amp;IFERROR(VLOOKUP($B140,手順3!$A$12:$U$107,E$1,FALSE),"")</f>
        <v/>
      </c>
      <c r="F140" s="10" t="str">
        <f>IFERROR(VLOOKUP($B140,手順2!$A$12:$T$107,F$1,FALSE),"")&amp;IFERROR(VLOOKUP($B140,手順3!$A$12:$U$107,F$1,FALSE),"")</f>
        <v/>
      </c>
      <c r="G140" s="10" t="str">
        <f>IFERROR(VLOOKUP($B140,手順2!$A$12:$T$107,G$1,FALSE),"")&amp;IFERROR(VLOOKUP($B140,手順3!$A$12:$U$107,G$1,FALSE),"")</f>
        <v/>
      </c>
      <c r="H140" s="10" t="str">
        <f>IFERROR(VLOOKUP($B140,手順2!$A$12:$T$107,H$1,FALSE),"")&amp;IFERROR(VLOOKUP($B140,手順3!$A$12:$U$107,H$1,FALSE),"")</f>
        <v/>
      </c>
      <c r="I140" s="10" t="str">
        <f>IFERROR(VLOOKUP($B140,手順2!$A$12:$T$107,I$1,FALSE),"")&amp;IFERROR(VLOOKUP($B140,手順3!$A$12:$U$107,I$1,FALSE),"")</f>
        <v/>
      </c>
      <c r="J140" s="77" t="str">
        <f>IFERROR(VLOOKUP($B140,手順2!$A$12:$P$107,J$1,FALSE),"")&amp;IFERROR(VLOOKUP($B140,手順3!$A$12:$U$107,J$1,FALSE),"")</f>
        <v/>
      </c>
      <c r="K140" s="121" t="str">
        <f>IF(J140="","",IF(IFERROR(VLOOKUP($B140,手順2!$A$12:$P$107,K$1,FALSE),"")&amp;IFERROR(VLOOKUP($B140,手順3!$A$12:$U$107,K$1,FALSE),"")="",0,IFERROR(VLOOKUP($B140,手順2!$A$12:$P$107,K$1,FALSE),"")&amp;IFERROR(VLOOKUP($B140,手順3!$A$12:$U$107,K$1,FALSE),"")))</f>
        <v/>
      </c>
      <c r="L140" s="121" t="str">
        <f>IF(K140="","",IF(IFERROR(VLOOKUP($B140,手順2!$A$12:$P$107,L$1,FALSE),"")&amp;IFERROR(VLOOKUP($B140,手順3!$A$12:$U$107,L$1,FALSE),"")="",0,IFERROR(VLOOKUP($B140,手順2!$A$12:$P$107,L$1,FALSE),"")&amp;IFERROR(VLOOKUP($B140,手順3!$A$12:$U$107,L$1,FALSE),"")))</f>
        <v/>
      </c>
      <c r="M140" s="121" t="str">
        <f>IF(L140="","",IF(IFERROR(VLOOKUP($B140,手順2!$A$12:$P$107,M$1,FALSE),"")&amp;IFERROR(VLOOKUP($B140,手順3!$A$12:$U$107,M$1,FALSE),"")="",0,IFERROR(VLOOKUP($B140,手順2!$A$12:$P$107,M$1,FALSE),"")&amp;IFERROR(VLOOKUP($B140,手順3!$A$12:$U$107,M$1,FALSE),"")))</f>
        <v/>
      </c>
      <c r="N140" s="77" t="str">
        <f>IFERROR(VLOOKUP($B140,手順2!$A$12:$P$107,N$1,FALSE),"")&amp;IFERROR(VLOOKUP($B140,手順3!$A$12:$U$107,N$1,FALSE),"")</f>
        <v/>
      </c>
      <c r="O140" s="121" t="str">
        <f>IF(N140="","",IF(IFERROR(VLOOKUP($B140,手順2!$A$12:$P$107,O$1,FALSE),"")&amp;IFERROR(VLOOKUP($B140,手順3!$A$12:$U$107,O$1,FALSE),"")="",0,IFERROR(VLOOKUP($B140,手順2!$A$12:$P$107,O$1,FALSE),"")&amp;IFERROR(VLOOKUP($B140,手順3!$A$12:$U$107,O$1,FALSE),"")))</f>
        <v/>
      </c>
      <c r="P140" s="121" t="str">
        <f>IF(O140="","",IF(IFERROR(VLOOKUP($B140,手順2!$A$12:$P$107,P$1,FALSE),"")&amp;IFERROR(VLOOKUP($B140,手順3!$A$12:$U$107,P$1,FALSE),"")="",0,IFERROR(VLOOKUP($B140,手順2!$A$12:$P$107,P$1,FALSE),"")&amp;IFERROR(VLOOKUP($B140,手順3!$A$12:$U$107,P$1,FALSE),"")))</f>
        <v/>
      </c>
      <c r="Q140" s="121" t="str">
        <f>IF(P140="","",IF(IFERROR(VLOOKUP($B140,手順2!$A$12:$P$107,Q$1,FALSE),"")&amp;IFERROR(VLOOKUP($B140,手順3!$A$12:$U$107,Q$1,FALSE),"")="",0,IFERROR(VLOOKUP($B140,手順2!$A$12:$P$107,Q$1,FALSE),"")&amp;IFERROR(VLOOKUP($B140,手順3!$A$12:$U$107,Q$1,FALSE),"")))</f>
        <v/>
      </c>
      <c r="R140" s="77" t="str">
        <f>IFERROR(VLOOKUP($B140,手順2!$A$12:$Q$107,R$1,FALSE),"")&amp;IFERROR(VLOOKUP($B140,手順3!$A$12:$U$107,R$1,FALSE),"")</f>
        <v/>
      </c>
      <c r="S140" s="102"/>
      <c r="T140" s="102"/>
      <c r="U140" s="102"/>
      <c r="AA140" s="174" t="str">
        <f>IF($AK140="","",COUNTIF($AU$18:$AU140,AA$17))</f>
        <v/>
      </c>
      <c r="AB140" s="129" t="str">
        <f>IF($AK140="","",COUNTIF($AU$18:$AU140,AB$17))</f>
        <v/>
      </c>
      <c r="AC140" s="129" t="str">
        <f>IF($AK140="","",COUNTIF($AU$18:$AU140,AC$17))</f>
        <v/>
      </c>
      <c r="AD140" s="129" t="str">
        <f>IF($AK140="","",COUNTIF($AU$18:$AU140,AD$17))</f>
        <v/>
      </c>
      <c r="AE140" s="129" t="str">
        <f>IF($AK140="","",COUNTIF($AU$18:$AU140,AE$17))</f>
        <v/>
      </c>
      <c r="AF140" s="129" t="str">
        <f>IF($AK140="","",COUNTIF($AU$18:$AU140,AF$17))</f>
        <v/>
      </c>
      <c r="AG140" s="129" t="str">
        <f>IF($AK140="","",COUNTIF($AU$18:$AU140,AG$17))</f>
        <v/>
      </c>
      <c r="AH140" s="129" t="str">
        <f>IF($AK140="","",COUNTIF($AU$18:$AU140,AH$17))</f>
        <v/>
      </c>
      <c r="AI140" s="129" t="str">
        <f>IF($AK140="","",COUNTIF($AU$18:$AU140,AI$17))</f>
        <v/>
      </c>
      <c r="AJ140" s="175" t="str">
        <f>IF($AK140="","",COUNTIF($AU$18:$AU140,AJ$17))</f>
        <v/>
      </c>
      <c r="AK140" s="95" t="str">
        <f t="shared" si="31"/>
        <v/>
      </c>
      <c r="AL140" s="96" t="str">
        <f t="shared" si="32"/>
        <v/>
      </c>
      <c r="AM140" s="38" t="str">
        <f t="shared" si="33"/>
        <v/>
      </c>
      <c r="AN140" s="96" t="str">
        <f t="shared" si="34"/>
        <v/>
      </c>
      <c r="AO140" s="96" t="str">
        <f t="shared" si="35"/>
        <v/>
      </c>
      <c r="AP140" s="96" t="str">
        <f t="shared" si="36"/>
        <v/>
      </c>
      <c r="AQ140" s="96" t="str">
        <f t="shared" si="37"/>
        <v/>
      </c>
      <c r="AR140" s="96" t="str">
        <f t="shared" si="38"/>
        <v/>
      </c>
      <c r="AS140" s="96" t="str">
        <f t="shared" si="39"/>
        <v/>
      </c>
      <c r="AT140" s="96" t="str">
        <f t="shared" si="40"/>
        <v/>
      </c>
      <c r="AU140" s="97" t="str">
        <f t="shared" si="41"/>
        <v/>
      </c>
    </row>
    <row r="141" spans="1:47">
      <c r="A141">
        <v>124</v>
      </c>
      <c r="B141" t="str">
        <f>IFERROR(IF(B140=手順3!$A$11,"",IF(B140&lt;=100,IF(手順2!A135=手順５!A141,手順５!A141,手順3!$A$12),B140+1)),"")</f>
        <v/>
      </c>
      <c r="C141" s="10" t="str">
        <f>IFERROR(VLOOKUP($B141,手順2!$A$12:$T$107,C$1,FALSE),"")&amp;IFERROR(VLOOKUP($B141,手順3!$A$12:$U$107,C$1,FALSE),"")</f>
        <v/>
      </c>
      <c r="D141" s="10" t="str">
        <f>IFERROR(VLOOKUP($B141,手順2!$A$12:$T$107,D$1,FALSE),"")&amp;IFERROR(VLOOKUP($B141,手順3!$A$12:$U$107,D$1,FALSE),"")</f>
        <v/>
      </c>
      <c r="E141" s="10" t="str">
        <f>IFERROR(VLOOKUP($B141,手順2!$A$12:$T$107,E$1,FALSE),"")&amp;IFERROR(VLOOKUP($B141,手順3!$A$12:$U$107,E$1,FALSE),"")</f>
        <v/>
      </c>
      <c r="F141" s="10" t="str">
        <f>IFERROR(VLOOKUP($B141,手順2!$A$12:$T$107,F$1,FALSE),"")&amp;IFERROR(VLOOKUP($B141,手順3!$A$12:$U$107,F$1,FALSE),"")</f>
        <v/>
      </c>
      <c r="G141" s="10" t="str">
        <f>IFERROR(VLOOKUP($B141,手順2!$A$12:$T$107,G$1,FALSE),"")&amp;IFERROR(VLOOKUP($B141,手順3!$A$12:$U$107,G$1,FALSE),"")</f>
        <v/>
      </c>
      <c r="H141" s="10" t="str">
        <f>IFERROR(VLOOKUP($B141,手順2!$A$12:$T$107,H$1,FALSE),"")&amp;IFERROR(VLOOKUP($B141,手順3!$A$12:$U$107,H$1,FALSE),"")</f>
        <v/>
      </c>
      <c r="I141" s="10" t="str">
        <f>IFERROR(VLOOKUP($B141,手順2!$A$12:$T$107,I$1,FALSE),"")&amp;IFERROR(VLOOKUP($B141,手順3!$A$12:$U$107,I$1,FALSE),"")</f>
        <v/>
      </c>
      <c r="J141" s="77" t="str">
        <f>IFERROR(VLOOKUP($B141,手順2!$A$12:$P$107,J$1,FALSE),"")&amp;IFERROR(VLOOKUP($B141,手順3!$A$12:$U$107,J$1,FALSE),"")</f>
        <v/>
      </c>
      <c r="K141" s="121" t="str">
        <f>IF(J141="","",IF(IFERROR(VLOOKUP($B141,手順2!$A$12:$P$107,K$1,FALSE),"")&amp;IFERROR(VLOOKUP($B141,手順3!$A$12:$U$107,K$1,FALSE),"")="",0,IFERROR(VLOOKUP($B141,手順2!$A$12:$P$107,K$1,FALSE),"")&amp;IFERROR(VLOOKUP($B141,手順3!$A$12:$U$107,K$1,FALSE),"")))</f>
        <v/>
      </c>
      <c r="L141" s="121" t="str">
        <f>IF(K141="","",IF(IFERROR(VLOOKUP($B141,手順2!$A$12:$P$107,L$1,FALSE),"")&amp;IFERROR(VLOOKUP($B141,手順3!$A$12:$U$107,L$1,FALSE),"")="",0,IFERROR(VLOOKUP($B141,手順2!$A$12:$P$107,L$1,FALSE),"")&amp;IFERROR(VLOOKUP($B141,手順3!$A$12:$U$107,L$1,FALSE),"")))</f>
        <v/>
      </c>
      <c r="M141" s="121" t="str">
        <f>IF(L141="","",IF(IFERROR(VLOOKUP($B141,手順2!$A$12:$P$107,M$1,FALSE),"")&amp;IFERROR(VLOOKUP($B141,手順3!$A$12:$U$107,M$1,FALSE),"")="",0,IFERROR(VLOOKUP($B141,手順2!$A$12:$P$107,M$1,FALSE),"")&amp;IFERROR(VLOOKUP($B141,手順3!$A$12:$U$107,M$1,FALSE),"")))</f>
        <v/>
      </c>
      <c r="N141" s="77" t="str">
        <f>IFERROR(VLOOKUP($B141,手順2!$A$12:$P$107,N$1,FALSE),"")&amp;IFERROR(VLOOKUP($B141,手順3!$A$12:$U$107,N$1,FALSE),"")</f>
        <v/>
      </c>
      <c r="O141" s="121" t="str">
        <f>IF(N141="","",IF(IFERROR(VLOOKUP($B141,手順2!$A$12:$P$107,O$1,FALSE),"")&amp;IFERROR(VLOOKUP($B141,手順3!$A$12:$U$107,O$1,FALSE),"")="",0,IFERROR(VLOOKUP($B141,手順2!$A$12:$P$107,O$1,FALSE),"")&amp;IFERROR(VLOOKUP($B141,手順3!$A$12:$U$107,O$1,FALSE),"")))</f>
        <v/>
      </c>
      <c r="P141" s="121" t="str">
        <f>IF(O141="","",IF(IFERROR(VLOOKUP($B141,手順2!$A$12:$P$107,P$1,FALSE),"")&amp;IFERROR(VLOOKUP($B141,手順3!$A$12:$U$107,P$1,FALSE),"")="",0,IFERROR(VLOOKUP($B141,手順2!$A$12:$P$107,P$1,FALSE),"")&amp;IFERROR(VLOOKUP($B141,手順3!$A$12:$U$107,P$1,FALSE),"")))</f>
        <v/>
      </c>
      <c r="Q141" s="121" t="str">
        <f>IF(P141="","",IF(IFERROR(VLOOKUP($B141,手順2!$A$12:$P$107,Q$1,FALSE),"")&amp;IFERROR(VLOOKUP($B141,手順3!$A$12:$U$107,Q$1,FALSE),"")="",0,IFERROR(VLOOKUP($B141,手順2!$A$12:$P$107,Q$1,FALSE),"")&amp;IFERROR(VLOOKUP($B141,手順3!$A$12:$U$107,Q$1,FALSE),"")))</f>
        <v/>
      </c>
      <c r="R141" s="77" t="str">
        <f>IFERROR(VLOOKUP($B141,手順2!$A$12:$Q$107,R$1,FALSE),"")&amp;IFERROR(VLOOKUP($B141,手順3!$A$12:$U$107,R$1,FALSE),"")</f>
        <v/>
      </c>
      <c r="S141" s="102"/>
      <c r="T141" s="102"/>
      <c r="U141" s="102"/>
      <c r="AA141" s="174" t="str">
        <f>IF($AK141="","",COUNTIF($AU$18:$AU141,AA$17))</f>
        <v/>
      </c>
      <c r="AB141" s="129" t="str">
        <f>IF($AK141="","",COUNTIF($AU$18:$AU141,AB$17))</f>
        <v/>
      </c>
      <c r="AC141" s="129" t="str">
        <f>IF($AK141="","",COUNTIF($AU$18:$AU141,AC$17))</f>
        <v/>
      </c>
      <c r="AD141" s="129" t="str">
        <f>IF($AK141="","",COUNTIF($AU$18:$AU141,AD$17))</f>
        <v/>
      </c>
      <c r="AE141" s="129" t="str">
        <f>IF($AK141="","",COUNTIF($AU$18:$AU141,AE$17))</f>
        <v/>
      </c>
      <c r="AF141" s="129" t="str">
        <f>IF($AK141="","",COUNTIF($AU$18:$AU141,AF$17))</f>
        <v/>
      </c>
      <c r="AG141" s="129" t="str">
        <f>IF($AK141="","",COUNTIF($AU$18:$AU141,AG$17))</f>
        <v/>
      </c>
      <c r="AH141" s="129" t="str">
        <f>IF($AK141="","",COUNTIF($AU$18:$AU141,AH$17))</f>
        <v/>
      </c>
      <c r="AI141" s="129" t="str">
        <f>IF($AK141="","",COUNTIF($AU$18:$AU141,AI$17))</f>
        <v/>
      </c>
      <c r="AJ141" s="175" t="str">
        <f>IF($AK141="","",COUNTIF($AU$18:$AU141,AJ$17))</f>
        <v/>
      </c>
      <c r="AK141" s="95" t="str">
        <f t="shared" si="31"/>
        <v/>
      </c>
      <c r="AL141" s="96" t="str">
        <f t="shared" si="32"/>
        <v/>
      </c>
      <c r="AM141" s="38" t="str">
        <f t="shared" si="33"/>
        <v/>
      </c>
      <c r="AN141" s="96" t="str">
        <f t="shared" si="34"/>
        <v/>
      </c>
      <c r="AO141" s="96" t="str">
        <f t="shared" si="35"/>
        <v/>
      </c>
      <c r="AP141" s="96" t="str">
        <f t="shared" si="36"/>
        <v/>
      </c>
      <c r="AQ141" s="96" t="str">
        <f t="shared" si="37"/>
        <v/>
      </c>
      <c r="AR141" s="96" t="str">
        <f t="shared" si="38"/>
        <v/>
      </c>
      <c r="AS141" s="96" t="str">
        <f t="shared" si="39"/>
        <v/>
      </c>
      <c r="AT141" s="96" t="str">
        <f t="shared" si="40"/>
        <v/>
      </c>
      <c r="AU141" s="97" t="str">
        <f t="shared" si="41"/>
        <v/>
      </c>
    </row>
    <row r="142" spans="1:47">
      <c r="A142">
        <v>125</v>
      </c>
      <c r="B142" t="str">
        <f>IFERROR(IF(B141=手順3!$A$11,"",IF(B141&lt;=100,IF(手順2!A136=手順５!A142,手順５!A142,手順3!$A$12),B141+1)),"")</f>
        <v/>
      </c>
      <c r="C142" s="10" t="str">
        <f>IFERROR(VLOOKUP($B142,手順2!$A$12:$T$107,C$1,FALSE),"")&amp;IFERROR(VLOOKUP($B142,手順3!$A$12:$U$107,C$1,FALSE),"")</f>
        <v/>
      </c>
      <c r="D142" s="10" t="str">
        <f>IFERROR(VLOOKUP($B142,手順2!$A$12:$T$107,D$1,FALSE),"")&amp;IFERROR(VLOOKUP($B142,手順3!$A$12:$U$107,D$1,FALSE),"")</f>
        <v/>
      </c>
      <c r="E142" s="10" t="str">
        <f>IFERROR(VLOOKUP($B142,手順2!$A$12:$T$107,E$1,FALSE),"")&amp;IFERROR(VLOOKUP($B142,手順3!$A$12:$U$107,E$1,FALSE),"")</f>
        <v/>
      </c>
      <c r="F142" s="10" t="str">
        <f>IFERROR(VLOOKUP($B142,手順2!$A$12:$T$107,F$1,FALSE),"")&amp;IFERROR(VLOOKUP($B142,手順3!$A$12:$U$107,F$1,FALSE),"")</f>
        <v/>
      </c>
      <c r="G142" s="10" t="str">
        <f>IFERROR(VLOOKUP($B142,手順2!$A$12:$T$107,G$1,FALSE),"")&amp;IFERROR(VLOOKUP($B142,手順3!$A$12:$U$107,G$1,FALSE),"")</f>
        <v/>
      </c>
      <c r="H142" s="10" t="str">
        <f>IFERROR(VLOOKUP($B142,手順2!$A$12:$T$107,H$1,FALSE),"")&amp;IFERROR(VLOOKUP($B142,手順3!$A$12:$U$107,H$1,FALSE),"")</f>
        <v/>
      </c>
      <c r="I142" s="10" t="str">
        <f>IFERROR(VLOOKUP($B142,手順2!$A$12:$T$107,I$1,FALSE),"")&amp;IFERROR(VLOOKUP($B142,手順3!$A$12:$U$107,I$1,FALSE),"")</f>
        <v/>
      </c>
      <c r="J142" s="77" t="str">
        <f>IFERROR(VLOOKUP($B142,手順2!$A$12:$P$107,J$1,FALSE),"")&amp;IFERROR(VLOOKUP($B142,手順3!$A$12:$U$107,J$1,FALSE),"")</f>
        <v/>
      </c>
      <c r="K142" s="121" t="str">
        <f>IF(J142="","",IF(IFERROR(VLOOKUP($B142,手順2!$A$12:$P$107,K$1,FALSE),"")&amp;IFERROR(VLOOKUP($B142,手順3!$A$12:$U$107,K$1,FALSE),"")="",0,IFERROR(VLOOKUP($B142,手順2!$A$12:$P$107,K$1,FALSE),"")&amp;IFERROR(VLOOKUP($B142,手順3!$A$12:$U$107,K$1,FALSE),"")))</f>
        <v/>
      </c>
      <c r="L142" s="121" t="str">
        <f>IF(K142="","",IF(IFERROR(VLOOKUP($B142,手順2!$A$12:$P$107,L$1,FALSE),"")&amp;IFERROR(VLOOKUP($B142,手順3!$A$12:$U$107,L$1,FALSE),"")="",0,IFERROR(VLOOKUP($B142,手順2!$A$12:$P$107,L$1,FALSE),"")&amp;IFERROR(VLOOKUP($B142,手順3!$A$12:$U$107,L$1,FALSE),"")))</f>
        <v/>
      </c>
      <c r="M142" s="121" t="str">
        <f>IF(L142="","",IF(IFERROR(VLOOKUP($B142,手順2!$A$12:$P$107,M$1,FALSE),"")&amp;IFERROR(VLOOKUP($B142,手順3!$A$12:$U$107,M$1,FALSE),"")="",0,IFERROR(VLOOKUP($B142,手順2!$A$12:$P$107,M$1,FALSE),"")&amp;IFERROR(VLOOKUP($B142,手順3!$A$12:$U$107,M$1,FALSE),"")))</f>
        <v/>
      </c>
      <c r="N142" s="77" t="str">
        <f>IFERROR(VLOOKUP($B142,手順2!$A$12:$P$107,N$1,FALSE),"")&amp;IFERROR(VLOOKUP($B142,手順3!$A$12:$U$107,N$1,FALSE),"")</f>
        <v/>
      </c>
      <c r="O142" s="121" t="str">
        <f>IF(N142="","",IF(IFERROR(VLOOKUP($B142,手順2!$A$12:$P$107,O$1,FALSE),"")&amp;IFERROR(VLOOKUP($B142,手順3!$A$12:$U$107,O$1,FALSE),"")="",0,IFERROR(VLOOKUP($B142,手順2!$A$12:$P$107,O$1,FALSE),"")&amp;IFERROR(VLOOKUP($B142,手順3!$A$12:$U$107,O$1,FALSE),"")))</f>
        <v/>
      </c>
      <c r="P142" s="121" t="str">
        <f>IF(O142="","",IF(IFERROR(VLOOKUP($B142,手順2!$A$12:$P$107,P$1,FALSE),"")&amp;IFERROR(VLOOKUP($B142,手順3!$A$12:$U$107,P$1,FALSE),"")="",0,IFERROR(VLOOKUP($B142,手順2!$A$12:$P$107,P$1,FALSE),"")&amp;IFERROR(VLOOKUP($B142,手順3!$A$12:$U$107,P$1,FALSE),"")))</f>
        <v/>
      </c>
      <c r="Q142" s="121" t="str">
        <f>IF(P142="","",IF(IFERROR(VLOOKUP($B142,手順2!$A$12:$P$107,Q$1,FALSE),"")&amp;IFERROR(VLOOKUP($B142,手順3!$A$12:$U$107,Q$1,FALSE),"")="",0,IFERROR(VLOOKUP($B142,手順2!$A$12:$P$107,Q$1,FALSE),"")&amp;IFERROR(VLOOKUP($B142,手順3!$A$12:$U$107,Q$1,FALSE),"")))</f>
        <v/>
      </c>
      <c r="R142" s="77" t="str">
        <f>IFERROR(VLOOKUP($B142,手順2!$A$12:$Q$107,R$1,FALSE),"")&amp;IFERROR(VLOOKUP($B142,手順3!$A$12:$U$107,R$1,FALSE),"")</f>
        <v/>
      </c>
      <c r="S142" s="102"/>
      <c r="T142" s="102"/>
      <c r="U142" s="102"/>
      <c r="AA142" s="174" t="str">
        <f>IF($AK142="","",COUNTIF($AU$18:$AU142,AA$17))</f>
        <v/>
      </c>
      <c r="AB142" s="129" t="str">
        <f>IF($AK142="","",COUNTIF($AU$18:$AU142,AB$17))</f>
        <v/>
      </c>
      <c r="AC142" s="129" t="str">
        <f>IF($AK142="","",COUNTIF($AU$18:$AU142,AC$17))</f>
        <v/>
      </c>
      <c r="AD142" s="129" t="str">
        <f>IF($AK142="","",COUNTIF($AU$18:$AU142,AD$17))</f>
        <v/>
      </c>
      <c r="AE142" s="129" t="str">
        <f>IF($AK142="","",COUNTIF($AU$18:$AU142,AE$17))</f>
        <v/>
      </c>
      <c r="AF142" s="129" t="str">
        <f>IF($AK142="","",COUNTIF($AU$18:$AU142,AF$17))</f>
        <v/>
      </c>
      <c r="AG142" s="129" t="str">
        <f>IF($AK142="","",COUNTIF($AU$18:$AU142,AG$17))</f>
        <v/>
      </c>
      <c r="AH142" s="129" t="str">
        <f>IF($AK142="","",COUNTIF($AU$18:$AU142,AH$17))</f>
        <v/>
      </c>
      <c r="AI142" s="129" t="str">
        <f>IF($AK142="","",COUNTIF($AU$18:$AU142,AI$17))</f>
        <v/>
      </c>
      <c r="AJ142" s="175" t="str">
        <f>IF($AK142="","",COUNTIF($AU$18:$AU142,AJ$17))</f>
        <v/>
      </c>
      <c r="AK142" s="95" t="str">
        <f t="shared" si="31"/>
        <v/>
      </c>
      <c r="AL142" s="96" t="str">
        <f t="shared" si="32"/>
        <v/>
      </c>
      <c r="AM142" s="38" t="str">
        <f t="shared" si="33"/>
        <v/>
      </c>
      <c r="AN142" s="96" t="str">
        <f t="shared" si="34"/>
        <v/>
      </c>
      <c r="AO142" s="96" t="str">
        <f t="shared" si="35"/>
        <v/>
      </c>
      <c r="AP142" s="96" t="str">
        <f t="shared" si="36"/>
        <v/>
      </c>
      <c r="AQ142" s="96" t="str">
        <f t="shared" si="37"/>
        <v/>
      </c>
      <c r="AR142" s="96" t="str">
        <f t="shared" si="38"/>
        <v/>
      </c>
      <c r="AS142" s="96" t="str">
        <f t="shared" si="39"/>
        <v/>
      </c>
      <c r="AT142" s="96" t="str">
        <f t="shared" si="40"/>
        <v/>
      </c>
      <c r="AU142" s="97" t="str">
        <f t="shared" si="41"/>
        <v/>
      </c>
    </row>
    <row r="143" spans="1:47">
      <c r="A143">
        <v>126</v>
      </c>
      <c r="B143" t="str">
        <f>IFERROR(IF(B142=手順3!$A$11,"",IF(B142&lt;=100,IF(手順2!A137=手順５!A143,手順５!A143,手順3!$A$12),B142+1)),"")</f>
        <v/>
      </c>
      <c r="C143" s="10" t="str">
        <f>IFERROR(VLOOKUP($B143,手順2!$A$12:$T$107,C$1,FALSE),"")&amp;IFERROR(VLOOKUP($B143,手順3!$A$12:$U$107,C$1,FALSE),"")</f>
        <v/>
      </c>
      <c r="D143" s="10" t="str">
        <f>IFERROR(VLOOKUP($B143,手順2!$A$12:$T$107,D$1,FALSE),"")&amp;IFERROR(VLOOKUP($B143,手順3!$A$12:$U$107,D$1,FALSE),"")</f>
        <v/>
      </c>
      <c r="E143" s="10" t="str">
        <f>IFERROR(VLOOKUP($B143,手順2!$A$12:$T$107,E$1,FALSE),"")&amp;IFERROR(VLOOKUP($B143,手順3!$A$12:$U$107,E$1,FALSE),"")</f>
        <v/>
      </c>
      <c r="F143" s="10" t="str">
        <f>IFERROR(VLOOKUP($B143,手順2!$A$12:$T$107,F$1,FALSE),"")&amp;IFERROR(VLOOKUP($B143,手順3!$A$12:$U$107,F$1,FALSE),"")</f>
        <v/>
      </c>
      <c r="G143" s="10" t="str">
        <f>IFERROR(VLOOKUP($B143,手順2!$A$12:$T$107,G$1,FALSE),"")&amp;IFERROR(VLOOKUP($B143,手順3!$A$12:$U$107,G$1,FALSE),"")</f>
        <v/>
      </c>
      <c r="H143" s="10" t="str">
        <f>IFERROR(VLOOKUP($B143,手順2!$A$12:$T$107,H$1,FALSE),"")&amp;IFERROR(VLOOKUP($B143,手順3!$A$12:$U$107,H$1,FALSE),"")</f>
        <v/>
      </c>
      <c r="I143" s="10" t="str">
        <f>IFERROR(VLOOKUP($B143,手順2!$A$12:$T$107,I$1,FALSE),"")&amp;IFERROR(VLOOKUP($B143,手順3!$A$12:$U$107,I$1,FALSE),"")</f>
        <v/>
      </c>
      <c r="J143" s="77" t="str">
        <f>IFERROR(VLOOKUP($B143,手順2!$A$12:$P$107,J$1,FALSE),"")&amp;IFERROR(VLOOKUP($B143,手順3!$A$12:$U$107,J$1,FALSE),"")</f>
        <v/>
      </c>
      <c r="K143" s="121" t="str">
        <f>IF(J143="","",IF(IFERROR(VLOOKUP($B143,手順2!$A$12:$P$107,K$1,FALSE),"")&amp;IFERROR(VLOOKUP($B143,手順3!$A$12:$U$107,K$1,FALSE),"")="",0,IFERROR(VLOOKUP($B143,手順2!$A$12:$P$107,K$1,FALSE),"")&amp;IFERROR(VLOOKUP($B143,手順3!$A$12:$U$107,K$1,FALSE),"")))</f>
        <v/>
      </c>
      <c r="L143" s="121" t="str">
        <f>IF(K143="","",IF(IFERROR(VLOOKUP($B143,手順2!$A$12:$P$107,L$1,FALSE),"")&amp;IFERROR(VLOOKUP($B143,手順3!$A$12:$U$107,L$1,FALSE),"")="",0,IFERROR(VLOOKUP($B143,手順2!$A$12:$P$107,L$1,FALSE),"")&amp;IFERROR(VLOOKUP($B143,手順3!$A$12:$U$107,L$1,FALSE),"")))</f>
        <v/>
      </c>
      <c r="M143" s="121" t="str">
        <f>IF(L143="","",IF(IFERROR(VLOOKUP($B143,手順2!$A$12:$P$107,M$1,FALSE),"")&amp;IFERROR(VLOOKUP($B143,手順3!$A$12:$U$107,M$1,FALSE),"")="",0,IFERROR(VLOOKUP($B143,手順2!$A$12:$P$107,M$1,FALSE),"")&amp;IFERROR(VLOOKUP($B143,手順3!$A$12:$U$107,M$1,FALSE),"")))</f>
        <v/>
      </c>
      <c r="N143" s="77" t="str">
        <f>IFERROR(VLOOKUP($B143,手順2!$A$12:$P$107,N$1,FALSE),"")&amp;IFERROR(VLOOKUP($B143,手順3!$A$12:$U$107,N$1,FALSE),"")</f>
        <v/>
      </c>
      <c r="O143" s="121" t="str">
        <f>IF(N143="","",IF(IFERROR(VLOOKUP($B143,手順2!$A$12:$P$107,O$1,FALSE),"")&amp;IFERROR(VLOOKUP($B143,手順3!$A$12:$U$107,O$1,FALSE),"")="",0,IFERROR(VLOOKUP($B143,手順2!$A$12:$P$107,O$1,FALSE),"")&amp;IFERROR(VLOOKUP($B143,手順3!$A$12:$U$107,O$1,FALSE),"")))</f>
        <v/>
      </c>
      <c r="P143" s="121" t="str">
        <f>IF(O143="","",IF(IFERROR(VLOOKUP($B143,手順2!$A$12:$P$107,P$1,FALSE),"")&amp;IFERROR(VLOOKUP($B143,手順3!$A$12:$U$107,P$1,FALSE),"")="",0,IFERROR(VLOOKUP($B143,手順2!$A$12:$P$107,P$1,FALSE),"")&amp;IFERROR(VLOOKUP($B143,手順3!$A$12:$U$107,P$1,FALSE),"")))</f>
        <v/>
      </c>
      <c r="Q143" s="121" t="str">
        <f>IF(P143="","",IF(IFERROR(VLOOKUP($B143,手順2!$A$12:$P$107,Q$1,FALSE),"")&amp;IFERROR(VLOOKUP($B143,手順3!$A$12:$U$107,Q$1,FALSE),"")="",0,IFERROR(VLOOKUP($B143,手順2!$A$12:$P$107,Q$1,FALSE),"")&amp;IFERROR(VLOOKUP($B143,手順3!$A$12:$U$107,Q$1,FALSE),"")))</f>
        <v/>
      </c>
      <c r="R143" s="77" t="str">
        <f>IFERROR(VLOOKUP($B143,手順2!$A$12:$Q$107,R$1,FALSE),"")&amp;IFERROR(VLOOKUP($B143,手順3!$A$12:$U$107,R$1,FALSE),"")</f>
        <v/>
      </c>
      <c r="S143" s="102"/>
      <c r="T143" s="102"/>
      <c r="U143" s="102"/>
      <c r="AA143" s="174" t="str">
        <f>IF($AK143="","",COUNTIF($AU$18:$AU143,AA$17))</f>
        <v/>
      </c>
      <c r="AB143" s="129" t="str">
        <f>IF($AK143="","",COUNTIF($AU$18:$AU143,AB$17))</f>
        <v/>
      </c>
      <c r="AC143" s="129" t="str">
        <f>IF($AK143="","",COUNTIF($AU$18:$AU143,AC$17))</f>
        <v/>
      </c>
      <c r="AD143" s="129" t="str">
        <f>IF($AK143="","",COUNTIF($AU$18:$AU143,AD$17))</f>
        <v/>
      </c>
      <c r="AE143" s="129" t="str">
        <f>IF($AK143="","",COUNTIF($AU$18:$AU143,AE$17))</f>
        <v/>
      </c>
      <c r="AF143" s="129" t="str">
        <f>IF($AK143="","",COUNTIF($AU$18:$AU143,AF$17))</f>
        <v/>
      </c>
      <c r="AG143" s="129" t="str">
        <f>IF($AK143="","",COUNTIF($AU$18:$AU143,AG$17))</f>
        <v/>
      </c>
      <c r="AH143" s="129" t="str">
        <f>IF($AK143="","",COUNTIF($AU$18:$AU143,AH$17))</f>
        <v/>
      </c>
      <c r="AI143" s="129" t="str">
        <f>IF($AK143="","",COUNTIF($AU$18:$AU143,AI$17))</f>
        <v/>
      </c>
      <c r="AJ143" s="175" t="str">
        <f>IF($AK143="","",COUNTIF($AU$18:$AU143,AJ$17))</f>
        <v/>
      </c>
      <c r="AK143" s="95" t="str">
        <f t="shared" si="31"/>
        <v/>
      </c>
      <c r="AL143" s="96" t="str">
        <f t="shared" si="32"/>
        <v/>
      </c>
      <c r="AM143" s="38" t="str">
        <f t="shared" si="33"/>
        <v/>
      </c>
      <c r="AN143" s="96" t="str">
        <f t="shared" si="34"/>
        <v/>
      </c>
      <c r="AO143" s="96" t="str">
        <f t="shared" si="35"/>
        <v/>
      </c>
      <c r="AP143" s="96" t="str">
        <f t="shared" si="36"/>
        <v/>
      </c>
      <c r="AQ143" s="96" t="str">
        <f t="shared" si="37"/>
        <v/>
      </c>
      <c r="AR143" s="96" t="str">
        <f t="shared" si="38"/>
        <v/>
      </c>
      <c r="AS143" s="96" t="str">
        <f t="shared" si="39"/>
        <v/>
      </c>
      <c r="AT143" s="96" t="str">
        <f t="shared" si="40"/>
        <v/>
      </c>
      <c r="AU143" s="97" t="str">
        <f t="shared" si="41"/>
        <v/>
      </c>
    </row>
    <row r="144" spans="1:47">
      <c r="A144">
        <v>127</v>
      </c>
      <c r="B144" t="str">
        <f>IFERROR(IF(B143=手順3!$A$11,"",IF(B143&lt;=100,IF(手順2!A138=手順５!A144,手順５!A144,手順3!$A$12),B143+1)),"")</f>
        <v/>
      </c>
      <c r="C144" s="10" t="str">
        <f>IFERROR(VLOOKUP($B144,手順2!$A$12:$T$107,C$1,FALSE),"")&amp;IFERROR(VLOOKUP($B144,手順3!$A$12:$U$107,C$1,FALSE),"")</f>
        <v/>
      </c>
      <c r="D144" s="10" t="str">
        <f>IFERROR(VLOOKUP($B144,手順2!$A$12:$T$107,D$1,FALSE),"")&amp;IFERROR(VLOOKUP($B144,手順3!$A$12:$U$107,D$1,FALSE),"")</f>
        <v/>
      </c>
      <c r="E144" s="10" t="str">
        <f>IFERROR(VLOOKUP($B144,手順2!$A$12:$T$107,E$1,FALSE),"")&amp;IFERROR(VLOOKUP($B144,手順3!$A$12:$U$107,E$1,FALSE),"")</f>
        <v/>
      </c>
      <c r="F144" s="10" t="str">
        <f>IFERROR(VLOOKUP($B144,手順2!$A$12:$T$107,F$1,FALSE),"")&amp;IFERROR(VLOOKUP($B144,手順3!$A$12:$U$107,F$1,FALSE),"")</f>
        <v/>
      </c>
      <c r="G144" s="10" t="str">
        <f>IFERROR(VLOOKUP($B144,手順2!$A$12:$T$107,G$1,FALSE),"")&amp;IFERROR(VLOOKUP($B144,手順3!$A$12:$U$107,G$1,FALSE),"")</f>
        <v/>
      </c>
      <c r="H144" s="10" t="str">
        <f>IFERROR(VLOOKUP($B144,手順2!$A$12:$T$107,H$1,FALSE),"")&amp;IFERROR(VLOOKUP($B144,手順3!$A$12:$U$107,H$1,FALSE),"")</f>
        <v/>
      </c>
      <c r="I144" s="10" t="str">
        <f>IFERROR(VLOOKUP($B144,手順2!$A$12:$T$107,I$1,FALSE),"")&amp;IFERROR(VLOOKUP($B144,手順3!$A$12:$U$107,I$1,FALSE),"")</f>
        <v/>
      </c>
      <c r="J144" s="77" t="str">
        <f>IFERROR(VLOOKUP($B144,手順2!$A$12:$P$107,J$1,FALSE),"")&amp;IFERROR(VLOOKUP($B144,手順3!$A$12:$U$107,J$1,FALSE),"")</f>
        <v/>
      </c>
      <c r="K144" s="121" t="str">
        <f>IF(J144="","",IF(IFERROR(VLOOKUP($B144,手順2!$A$12:$P$107,K$1,FALSE),"")&amp;IFERROR(VLOOKUP($B144,手順3!$A$12:$U$107,K$1,FALSE),"")="",0,IFERROR(VLOOKUP($B144,手順2!$A$12:$P$107,K$1,FALSE),"")&amp;IFERROR(VLOOKUP($B144,手順3!$A$12:$U$107,K$1,FALSE),"")))</f>
        <v/>
      </c>
      <c r="L144" s="121" t="str">
        <f>IF(K144="","",IF(IFERROR(VLOOKUP($B144,手順2!$A$12:$P$107,L$1,FALSE),"")&amp;IFERROR(VLOOKUP($B144,手順3!$A$12:$U$107,L$1,FALSE),"")="",0,IFERROR(VLOOKUP($B144,手順2!$A$12:$P$107,L$1,FALSE),"")&amp;IFERROR(VLOOKUP($B144,手順3!$A$12:$U$107,L$1,FALSE),"")))</f>
        <v/>
      </c>
      <c r="M144" s="121" t="str">
        <f>IF(L144="","",IF(IFERROR(VLOOKUP($B144,手順2!$A$12:$P$107,M$1,FALSE),"")&amp;IFERROR(VLOOKUP($B144,手順3!$A$12:$U$107,M$1,FALSE),"")="",0,IFERROR(VLOOKUP($B144,手順2!$A$12:$P$107,M$1,FALSE),"")&amp;IFERROR(VLOOKUP($B144,手順3!$A$12:$U$107,M$1,FALSE),"")))</f>
        <v/>
      </c>
      <c r="N144" s="77" t="str">
        <f>IFERROR(VLOOKUP($B144,手順2!$A$12:$P$107,N$1,FALSE),"")&amp;IFERROR(VLOOKUP($B144,手順3!$A$12:$U$107,N$1,FALSE),"")</f>
        <v/>
      </c>
      <c r="O144" s="121" t="str">
        <f>IF(N144="","",IF(IFERROR(VLOOKUP($B144,手順2!$A$12:$P$107,O$1,FALSE),"")&amp;IFERROR(VLOOKUP($B144,手順3!$A$12:$U$107,O$1,FALSE),"")="",0,IFERROR(VLOOKUP($B144,手順2!$A$12:$P$107,O$1,FALSE),"")&amp;IFERROR(VLOOKUP($B144,手順3!$A$12:$U$107,O$1,FALSE),"")))</f>
        <v/>
      </c>
      <c r="P144" s="121" t="str">
        <f>IF(O144="","",IF(IFERROR(VLOOKUP($B144,手順2!$A$12:$P$107,P$1,FALSE),"")&amp;IFERROR(VLOOKUP($B144,手順3!$A$12:$U$107,P$1,FALSE),"")="",0,IFERROR(VLOOKUP($B144,手順2!$A$12:$P$107,P$1,FALSE),"")&amp;IFERROR(VLOOKUP($B144,手順3!$A$12:$U$107,P$1,FALSE),"")))</f>
        <v/>
      </c>
      <c r="Q144" s="121" t="str">
        <f>IF(P144="","",IF(IFERROR(VLOOKUP($B144,手順2!$A$12:$P$107,Q$1,FALSE),"")&amp;IFERROR(VLOOKUP($B144,手順3!$A$12:$U$107,Q$1,FALSE),"")="",0,IFERROR(VLOOKUP($B144,手順2!$A$12:$P$107,Q$1,FALSE),"")&amp;IFERROR(VLOOKUP($B144,手順3!$A$12:$U$107,Q$1,FALSE),"")))</f>
        <v/>
      </c>
      <c r="R144" s="77" t="str">
        <f>IFERROR(VLOOKUP($B144,手順2!$A$12:$Q$107,R$1,FALSE),"")&amp;IFERROR(VLOOKUP($B144,手順3!$A$12:$U$107,R$1,FALSE),"")</f>
        <v/>
      </c>
      <c r="S144" s="102"/>
      <c r="T144" s="102"/>
      <c r="U144" s="102"/>
      <c r="AA144" s="174" t="str">
        <f>IF($AK144="","",COUNTIF($AU$18:$AU144,AA$17))</f>
        <v/>
      </c>
      <c r="AB144" s="129" t="str">
        <f>IF($AK144="","",COUNTIF($AU$18:$AU144,AB$17))</f>
        <v/>
      </c>
      <c r="AC144" s="129" t="str">
        <f>IF($AK144="","",COUNTIF($AU$18:$AU144,AC$17))</f>
        <v/>
      </c>
      <c r="AD144" s="129" t="str">
        <f>IF($AK144="","",COUNTIF($AU$18:$AU144,AD$17))</f>
        <v/>
      </c>
      <c r="AE144" s="129" t="str">
        <f>IF($AK144="","",COUNTIF($AU$18:$AU144,AE$17))</f>
        <v/>
      </c>
      <c r="AF144" s="129" t="str">
        <f>IF($AK144="","",COUNTIF($AU$18:$AU144,AF$17))</f>
        <v/>
      </c>
      <c r="AG144" s="129" t="str">
        <f>IF($AK144="","",COUNTIF($AU$18:$AU144,AG$17))</f>
        <v/>
      </c>
      <c r="AH144" s="129" t="str">
        <f>IF($AK144="","",COUNTIF($AU$18:$AU144,AH$17))</f>
        <v/>
      </c>
      <c r="AI144" s="129" t="str">
        <f>IF($AK144="","",COUNTIF($AU$18:$AU144,AI$17))</f>
        <v/>
      </c>
      <c r="AJ144" s="175" t="str">
        <f>IF($AK144="","",COUNTIF($AU$18:$AU144,AJ$17))</f>
        <v/>
      </c>
      <c r="AK144" s="95" t="str">
        <f t="shared" si="31"/>
        <v/>
      </c>
      <c r="AL144" s="96" t="str">
        <f t="shared" si="32"/>
        <v/>
      </c>
      <c r="AM144" s="38" t="str">
        <f t="shared" si="33"/>
        <v/>
      </c>
      <c r="AN144" s="96" t="str">
        <f t="shared" si="34"/>
        <v/>
      </c>
      <c r="AO144" s="96" t="str">
        <f t="shared" si="35"/>
        <v/>
      </c>
      <c r="AP144" s="96" t="str">
        <f t="shared" si="36"/>
        <v/>
      </c>
      <c r="AQ144" s="96" t="str">
        <f t="shared" si="37"/>
        <v/>
      </c>
      <c r="AR144" s="96" t="str">
        <f t="shared" si="38"/>
        <v/>
      </c>
      <c r="AS144" s="96" t="str">
        <f t="shared" si="39"/>
        <v/>
      </c>
      <c r="AT144" s="96" t="str">
        <f t="shared" si="40"/>
        <v/>
      </c>
      <c r="AU144" s="97" t="str">
        <f t="shared" si="41"/>
        <v/>
      </c>
    </row>
    <row r="145" spans="1:47">
      <c r="A145">
        <v>128</v>
      </c>
      <c r="B145" t="str">
        <f>IFERROR(IF(B144=手順3!$A$11,"",IF(B144&lt;=100,IF(手順2!A139=手順５!A145,手順５!A145,手順3!$A$12),B144+1)),"")</f>
        <v/>
      </c>
      <c r="C145" s="10" t="str">
        <f>IFERROR(VLOOKUP($B145,手順2!$A$12:$T$107,C$1,FALSE),"")&amp;IFERROR(VLOOKUP($B145,手順3!$A$12:$U$107,C$1,FALSE),"")</f>
        <v/>
      </c>
      <c r="D145" s="10" t="str">
        <f>IFERROR(VLOOKUP($B145,手順2!$A$12:$T$107,D$1,FALSE),"")&amp;IFERROR(VLOOKUP($B145,手順3!$A$12:$U$107,D$1,FALSE),"")</f>
        <v/>
      </c>
      <c r="E145" s="10" t="str">
        <f>IFERROR(VLOOKUP($B145,手順2!$A$12:$T$107,E$1,FALSE),"")&amp;IFERROR(VLOOKUP($B145,手順3!$A$12:$U$107,E$1,FALSE),"")</f>
        <v/>
      </c>
      <c r="F145" s="10" t="str">
        <f>IFERROR(VLOOKUP($B145,手順2!$A$12:$T$107,F$1,FALSE),"")&amp;IFERROR(VLOOKUP($B145,手順3!$A$12:$U$107,F$1,FALSE),"")</f>
        <v/>
      </c>
      <c r="G145" s="10" t="str">
        <f>IFERROR(VLOOKUP($B145,手順2!$A$12:$T$107,G$1,FALSE),"")&amp;IFERROR(VLOOKUP($B145,手順3!$A$12:$U$107,G$1,FALSE),"")</f>
        <v/>
      </c>
      <c r="H145" s="10" t="str">
        <f>IFERROR(VLOOKUP($B145,手順2!$A$12:$T$107,H$1,FALSE),"")&amp;IFERROR(VLOOKUP($B145,手順3!$A$12:$U$107,H$1,FALSE),"")</f>
        <v/>
      </c>
      <c r="I145" s="10" t="str">
        <f>IFERROR(VLOOKUP($B145,手順2!$A$12:$T$107,I$1,FALSE),"")&amp;IFERROR(VLOOKUP($B145,手順3!$A$12:$U$107,I$1,FALSE),"")</f>
        <v/>
      </c>
      <c r="J145" s="77" t="str">
        <f>IFERROR(VLOOKUP($B145,手順2!$A$12:$P$107,J$1,FALSE),"")&amp;IFERROR(VLOOKUP($B145,手順3!$A$12:$U$107,J$1,FALSE),"")</f>
        <v/>
      </c>
      <c r="K145" s="121" t="str">
        <f>IF(J145="","",IF(IFERROR(VLOOKUP($B145,手順2!$A$12:$P$107,K$1,FALSE),"")&amp;IFERROR(VLOOKUP($B145,手順3!$A$12:$U$107,K$1,FALSE),"")="",0,IFERROR(VLOOKUP($B145,手順2!$A$12:$P$107,K$1,FALSE),"")&amp;IFERROR(VLOOKUP($B145,手順3!$A$12:$U$107,K$1,FALSE),"")))</f>
        <v/>
      </c>
      <c r="L145" s="121" t="str">
        <f>IF(K145="","",IF(IFERROR(VLOOKUP($B145,手順2!$A$12:$P$107,L$1,FALSE),"")&amp;IFERROR(VLOOKUP($B145,手順3!$A$12:$U$107,L$1,FALSE),"")="",0,IFERROR(VLOOKUP($B145,手順2!$A$12:$P$107,L$1,FALSE),"")&amp;IFERROR(VLOOKUP($B145,手順3!$A$12:$U$107,L$1,FALSE),"")))</f>
        <v/>
      </c>
      <c r="M145" s="121" t="str">
        <f>IF(L145="","",IF(IFERROR(VLOOKUP($B145,手順2!$A$12:$P$107,M$1,FALSE),"")&amp;IFERROR(VLOOKUP($B145,手順3!$A$12:$U$107,M$1,FALSE),"")="",0,IFERROR(VLOOKUP($B145,手順2!$A$12:$P$107,M$1,FALSE),"")&amp;IFERROR(VLOOKUP($B145,手順3!$A$12:$U$107,M$1,FALSE),"")))</f>
        <v/>
      </c>
      <c r="N145" s="77" t="str">
        <f>IFERROR(VLOOKUP($B145,手順2!$A$12:$P$107,N$1,FALSE),"")&amp;IFERROR(VLOOKUP($B145,手順3!$A$12:$U$107,N$1,FALSE),"")</f>
        <v/>
      </c>
      <c r="O145" s="121" t="str">
        <f>IF(N145="","",IF(IFERROR(VLOOKUP($B145,手順2!$A$12:$P$107,O$1,FALSE),"")&amp;IFERROR(VLOOKUP($B145,手順3!$A$12:$U$107,O$1,FALSE),"")="",0,IFERROR(VLOOKUP($B145,手順2!$A$12:$P$107,O$1,FALSE),"")&amp;IFERROR(VLOOKUP($B145,手順3!$A$12:$U$107,O$1,FALSE),"")))</f>
        <v/>
      </c>
      <c r="P145" s="121" t="str">
        <f>IF(O145="","",IF(IFERROR(VLOOKUP($B145,手順2!$A$12:$P$107,P$1,FALSE),"")&amp;IFERROR(VLOOKUP($B145,手順3!$A$12:$U$107,P$1,FALSE),"")="",0,IFERROR(VLOOKUP($B145,手順2!$A$12:$P$107,P$1,FALSE),"")&amp;IFERROR(VLOOKUP($B145,手順3!$A$12:$U$107,P$1,FALSE),"")))</f>
        <v/>
      </c>
      <c r="Q145" s="121" t="str">
        <f>IF(P145="","",IF(IFERROR(VLOOKUP($B145,手順2!$A$12:$P$107,Q$1,FALSE),"")&amp;IFERROR(VLOOKUP($B145,手順3!$A$12:$U$107,Q$1,FALSE),"")="",0,IFERROR(VLOOKUP($B145,手順2!$A$12:$P$107,Q$1,FALSE),"")&amp;IFERROR(VLOOKUP($B145,手順3!$A$12:$U$107,Q$1,FALSE),"")))</f>
        <v/>
      </c>
      <c r="R145" s="77" t="str">
        <f>IFERROR(VLOOKUP($B145,手順2!$A$12:$Q$107,R$1,FALSE),"")&amp;IFERROR(VLOOKUP($B145,手順3!$A$12:$U$107,R$1,FALSE),"")</f>
        <v/>
      </c>
      <c r="S145" s="102"/>
      <c r="T145" s="102"/>
      <c r="U145" s="102"/>
      <c r="AA145" s="174" t="str">
        <f>IF($AK145="","",COUNTIF($AU$18:$AU145,AA$17))</f>
        <v/>
      </c>
      <c r="AB145" s="129" t="str">
        <f>IF($AK145="","",COUNTIF($AU$18:$AU145,AB$17))</f>
        <v/>
      </c>
      <c r="AC145" s="129" t="str">
        <f>IF($AK145="","",COUNTIF($AU$18:$AU145,AC$17))</f>
        <v/>
      </c>
      <c r="AD145" s="129" t="str">
        <f>IF($AK145="","",COUNTIF($AU$18:$AU145,AD$17))</f>
        <v/>
      </c>
      <c r="AE145" s="129" t="str">
        <f>IF($AK145="","",COUNTIF($AU$18:$AU145,AE$17))</f>
        <v/>
      </c>
      <c r="AF145" s="129" t="str">
        <f>IF($AK145="","",COUNTIF($AU$18:$AU145,AF$17))</f>
        <v/>
      </c>
      <c r="AG145" s="129" t="str">
        <f>IF($AK145="","",COUNTIF($AU$18:$AU145,AG$17))</f>
        <v/>
      </c>
      <c r="AH145" s="129" t="str">
        <f>IF($AK145="","",COUNTIF($AU$18:$AU145,AH$17))</f>
        <v/>
      </c>
      <c r="AI145" s="129" t="str">
        <f>IF($AK145="","",COUNTIF($AU$18:$AU145,AI$17))</f>
        <v/>
      </c>
      <c r="AJ145" s="175" t="str">
        <f>IF($AK145="","",COUNTIF($AU$18:$AU145,AJ$17))</f>
        <v/>
      </c>
      <c r="AK145" s="95" t="str">
        <f t="shared" si="31"/>
        <v/>
      </c>
      <c r="AL145" s="96" t="str">
        <f t="shared" si="32"/>
        <v/>
      </c>
      <c r="AM145" s="38" t="str">
        <f t="shared" si="33"/>
        <v/>
      </c>
      <c r="AN145" s="96" t="str">
        <f t="shared" si="34"/>
        <v/>
      </c>
      <c r="AO145" s="96" t="str">
        <f t="shared" si="35"/>
        <v/>
      </c>
      <c r="AP145" s="96" t="str">
        <f t="shared" si="36"/>
        <v/>
      </c>
      <c r="AQ145" s="96" t="str">
        <f t="shared" si="37"/>
        <v/>
      </c>
      <c r="AR145" s="96" t="str">
        <f t="shared" si="38"/>
        <v/>
      </c>
      <c r="AS145" s="96" t="str">
        <f t="shared" si="39"/>
        <v/>
      </c>
      <c r="AT145" s="96" t="str">
        <f t="shared" si="40"/>
        <v/>
      </c>
      <c r="AU145" s="97" t="str">
        <f t="shared" si="41"/>
        <v/>
      </c>
    </row>
    <row r="146" spans="1:47">
      <c r="A146">
        <v>129</v>
      </c>
      <c r="B146" t="str">
        <f>IFERROR(IF(B145=手順3!$A$11,"",IF(B145&lt;=100,IF(手順2!A140=手順５!A146,手順５!A146,手順3!$A$12),B145+1)),"")</f>
        <v/>
      </c>
      <c r="C146" s="10" t="str">
        <f>IFERROR(VLOOKUP($B146,手順2!$A$12:$T$107,C$1,FALSE),"")&amp;IFERROR(VLOOKUP($B146,手順3!$A$12:$U$107,C$1,FALSE),"")</f>
        <v/>
      </c>
      <c r="D146" s="10" t="str">
        <f>IFERROR(VLOOKUP($B146,手順2!$A$12:$T$107,D$1,FALSE),"")&amp;IFERROR(VLOOKUP($B146,手順3!$A$12:$U$107,D$1,FALSE),"")</f>
        <v/>
      </c>
      <c r="E146" s="10" t="str">
        <f>IFERROR(VLOOKUP($B146,手順2!$A$12:$T$107,E$1,FALSE),"")&amp;IFERROR(VLOOKUP($B146,手順3!$A$12:$U$107,E$1,FALSE),"")</f>
        <v/>
      </c>
      <c r="F146" s="10" t="str">
        <f>IFERROR(VLOOKUP($B146,手順2!$A$12:$T$107,F$1,FALSE),"")&amp;IFERROR(VLOOKUP($B146,手順3!$A$12:$U$107,F$1,FALSE),"")</f>
        <v/>
      </c>
      <c r="G146" s="10" t="str">
        <f>IFERROR(VLOOKUP($B146,手順2!$A$12:$T$107,G$1,FALSE),"")&amp;IFERROR(VLOOKUP($B146,手順3!$A$12:$U$107,G$1,FALSE),"")</f>
        <v/>
      </c>
      <c r="H146" s="10" t="str">
        <f>IFERROR(VLOOKUP($B146,手順2!$A$12:$T$107,H$1,FALSE),"")&amp;IFERROR(VLOOKUP($B146,手順3!$A$12:$U$107,H$1,FALSE),"")</f>
        <v/>
      </c>
      <c r="I146" s="10" t="str">
        <f>IFERROR(VLOOKUP($B146,手順2!$A$12:$T$107,I$1,FALSE),"")&amp;IFERROR(VLOOKUP($B146,手順3!$A$12:$U$107,I$1,FALSE),"")</f>
        <v/>
      </c>
      <c r="J146" s="77" t="str">
        <f>IFERROR(VLOOKUP($B146,手順2!$A$12:$P$107,J$1,FALSE),"")&amp;IFERROR(VLOOKUP($B146,手順3!$A$12:$U$107,J$1,FALSE),"")</f>
        <v/>
      </c>
      <c r="K146" s="121" t="str">
        <f>IF(J146="","",IF(IFERROR(VLOOKUP($B146,手順2!$A$12:$P$107,K$1,FALSE),"")&amp;IFERROR(VLOOKUP($B146,手順3!$A$12:$U$107,K$1,FALSE),"")="",0,IFERROR(VLOOKUP($B146,手順2!$A$12:$P$107,K$1,FALSE),"")&amp;IFERROR(VLOOKUP($B146,手順3!$A$12:$U$107,K$1,FALSE),"")))</f>
        <v/>
      </c>
      <c r="L146" s="121" t="str">
        <f>IF(K146="","",IF(IFERROR(VLOOKUP($B146,手順2!$A$12:$P$107,L$1,FALSE),"")&amp;IFERROR(VLOOKUP($B146,手順3!$A$12:$U$107,L$1,FALSE),"")="",0,IFERROR(VLOOKUP($B146,手順2!$A$12:$P$107,L$1,FALSE),"")&amp;IFERROR(VLOOKUP($B146,手順3!$A$12:$U$107,L$1,FALSE),"")))</f>
        <v/>
      </c>
      <c r="M146" s="121" t="str">
        <f>IF(L146="","",IF(IFERROR(VLOOKUP($B146,手順2!$A$12:$P$107,M$1,FALSE),"")&amp;IFERROR(VLOOKUP($B146,手順3!$A$12:$U$107,M$1,FALSE),"")="",0,IFERROR(VLOOKUP($B146,手順2!$A$12:$P$107,M$1,FALSE),"")&amp;IFERROR(VLOOKUP($B146,手順3!$A$12:$U$107,M$1,FALSE),"")))</f>
        <v/>
      </c>
      <c r="N146" s="77" t="str">
        <f>IFERROR(VLOOKUP($B146,手順2!$A$12:$P$107,N$1,FALSE),"")&amp;IFERROR(VLOOKUP($B146,手順3!$A$12:$U$107,N$1,FALSE),"")</f>
        <v/>
      </c>
      <c r="O146" s="121" t="str">
        <f>IF(N146="","",IF(IFERROR(VLOOKUP($B146,手順2!$A$12:$P$107,O$1,FALSE),"")&amp;IFERROR(VLOOKUP($B146,手順3!$A$12:$U$107,O$1,FALSE),"")="",0,IFERROR(VLOOKUP($B146,手順2!$A$12:$P$107,O$1,FALSE),"")&amp;IFERROR(VLOOKUP($B146,手順3!$A$12:$U$107,O$1,FALSE),"")))</f>
        <v/>
      </c>
      <c r="P146" s="121" t="str">
        <f>IF(O146="","",IF(IFERROR(VLOOKUP($B146,手順2!$A$12:$P$107,P$1,FALSE),"")&amp;IFERROR(VLOOKUP($B146,手順3!$A$12:$U$107,P$1,FALSE),"")="",0,IFERROR(VLOOKUP($B146,手順2!$A$12:$P$107,P$1,FALSE),"")&amp;IFERROR(VLOOKUP($B146,手順3!$A$12:$U$107,P$1,FALSE),"")))</f>
        <v/>
      </c>
      <c r="Q146" s="121" t="str">
        <f>IF(P146="","",IF(IFERROR(VLOOKUP($B146,手順2!$A$12:$P$107,Q$1,FALSE),"")&amp;IFERROR(VLOOKUP($B146,手順3!$A$12:$U$107,Q$1,FALSE),"")="",0,IFERROR(VLOOKUP($B146,手順2!$A$12:$P$107,Q$1,FALSE),"")&amp;IFERROR(VLOOKUP($B146,手順3!$A$12:$U$107,Q$1,FALSE),"")))</f>
        <v/>
      </c>
      <c r="R146" s="77" t="str">
        <f>IFERROR(VLOOKUP($B146,手順2!$A$12:$Q$107,R$1,FALSE),"")&amp;IFERROR(VLOOKUP($B146,手順3!$A$12:$U$107,R$1,FALSE),"")</f>
        <v/>
      </c>
      <c r="S146" s="102"/>
      <c r="T146" s="102"/>
      <c r="U146" s="102"/>
      <c r="AA146" s="174" t="str">
        <f>IF($AK146="","",COUNTIF($AU$18:$AU146,AA$17))</f>
        <v/>
      </c>
      <c r="AB146" s="129" t="str">
        <f>IF($AK146="","",COUNTIF($AU$18:$AU146,AB$17))</f>
        <v/>
      </c>
      <c r="AC146" s="129" t="str">
        <f>IF($AK146="","",COUNTIF($AU$18:$AU146,AC$17))</f>
        <v/>
      </c>
      <c r="AD146" s="129" t="str">
        <f>IF($AK146="","",COUNTIF($AU$18:$AU146,AD$17))</f>
        <v/>
      </c>
      <c r="AE146" s="129" t="str">
        <f>IF($AK146="","",COUNTIF($AU$18:$AU146,AE$17))</f>
        <v/>
      </c>
      <c r="AF146" s="129" t="str">
        <f>IF($AK146="","",COUNTIF($AU$18:$AU146,AF$17))</f>
        <v/>
      </c>
      <c r="AG146" s="129" t="str">
        <f>IF($AK146="","",COUNTIF($AU$18:$AU146,AG$17))</f>
        <v/>
      </c>
      <c r="AH146" s="129" t="str">
        <f>IF($AK146="","",COUNTIF($AU$18:$AU146,AH$17))</f>
        <v/>
      </c>
      <c r="AI146" s="129" t="str">
        <f>IF($AK146="","",COUNTIF($AU$18:$AU146,AI$17))</f>
        <v/>
      </c>
      <c r="AJ146" s="175" t="str">
        <f>IF($AK146="","",COUNTIF($AU$18:$AU146,AJ$17))</f>
        <v/>
      </c>
      <c r="AK146" s="95" t="str">
        <f t="shared" si="31"/>
        <v/>
      </c>
      <c r="AL146" s="96" t="str">
        <f t="shared" si="32"/>
        <v/>
      </c>
      <c r="AM146" s="38" t="str">
        <f t="shared" si="33"/>
        <v/>
      </c>
      <c r="AN146" s="96" t="str">
        <f t="shared" si="34"/>
        <v/>
      </c>
      <c r="AO146" s="96" t="str">
        <f t="shared" si="35"/>
        <v/>
      </c>
      <c r="AP146" s="96" t="str">
        <f t="shared" si="36"/>
        <v/>
      </c>
      <c r="AQ146" s="96" t="str">
        <f t="shared" si="37"/>
        <v/>
      </c>
      <c r="AR146" s="96" t="str">
        <f t="shared" si="38"/>
        <v/>
      </c>
      <c r="AS146" s="96" t="str">
        <f t="shared" si="39"/>
        <v/>
      </c>
      <c r="AT146" s="96" t="str">
        <f t="shared" si="40"/>
        <v/>
      </c>
      <c r="AU146" s="97" t="str">
        <f t="shared" si="41"/>
        <v/>
      </c>
    </row>
    <row r="147" spans="1:47">
      <c r="A147">
        <v>130</v>
      </c>
      <c r="B147" t="str">
        <f>IFERROR(IF(B146=手順3!$A$11,"",IF(B146&lt;=100,IF(手順2!A141=手順５!A147,手順５!A147,手順3!$A$12),B146+1)),"")</f>
        <v/>
      </c>
      <c r="C147" s="10" t="str">
        <f>IFERROR(VLOOKUP($B147,手順2!$A$12:$T$107,C$1,FALSE),"")&amp;IFERROR(VLOOKUP($B147,手順3!$A$12:$U$107,C$1,FALSE),"")</f>
        <v/>
      </c>
      <c r="D147" s="10" t="str">
        <f>IFERROR(VLOOKUP($B147,手順2!$A$12:$T$107,D$1,FALSE),"")&amp;IFERROR(VLOOKUP($B147,手順3!$A$12:$U$107,D$1,FALSE),"")</f>
        <v/>
      </c>
      <c r="E147" s="10" t="str">
        <f>IFERROR(VLOOKUP($B147,手順2!$A$12:$T$107,E$1,FALSE),"")&amp;IFERROR(VLOOKUP($B147,手順3!$A$12:$U$107,E$1,FALSE),"")</f>
        <v/>
      </c>
      <c r="F147" s="10" t="str">
        <f>IFERROR(VLOOKUP($B147,手順2!$A$12:$T$107,F$1,FALSE),"")&amp;IFERROR(VLOOKUP($B147,手順3!$A$12:$U$107,F$1,FALSE),"")</f>
        <v/>
      </c>
      <c r="G147" s="10" t="str">
        <f>IFERROR(VLOOKUP($B147,手順2!$A$12:$T$107,G$1,FALSE),"")&amp;IFERROR(VLOOKUP($B147,手順3!$A$12:$U$107,G$1,FALSE),"")</f>
        <v/>
      </c>
      <c r="H147" s="10" t="str">
        <f>IFERROR(VLOOKUP($B147,手順2!$A$12:$T$107,H$1,FALSE),"")&amp;IFERROR(VLOOKUP($B147,手順3!$A$12:$U$107,H$1,FALSE),"")</f>
        <v/>
      </c>
      <c r="I147" s="10" t="str">
        <f>IFERROR(VLOOKUP($B147,手順2!$A$12:$T$107,I$1,FALSE),"")&amp;IFERROR(VLOOKUP($B147,手順3!$A$12:$U$107,I$1,FALSE),"")</f>
        <v/>
      </c>
      <c r="J147" s="77" t="str">
        <f>IFERROR(VLOOKUP($B147,手順2!$A$12:$P$107,J$1,FALSE),"")&amp;IFERROR(VLOOKUP($B147,手順3!$A$12:$U$107,J$1,FALSE),"")</f>
        <v/>
      </c>
      <c r="K147" s="121" t="str">
        <f>IF(J147="","",IF(IFERROR(VLOOKUP($B147,手順2!$A$12:$P$107,K$1,FALSE),"")&amp;IFERROR(VLOOKUP($B147,手順3!$A$12:$U$107,K$1,FALSE),"")="",0,IFERROR(VLOOKUP($B147,手順2!$A$12:$P$107,K$1,FALSE),"")&amp;IFERROR(VLOOKUP($B147,手順3!$A$12:$U$107,K$1,FALSE),"")))</f>
        <v/>
      </c>
      <c r="L147" s="121" t="str">
        <f>IF(K147="","",IF(IFERROR(VLOOKUP($B147,手順2!$A$12:$P$107,L$1,FALSE),"")&amp;IFERROR(VLOOKUP($B147,手順3!$A$12:$U$107,L$1,FALSE),"")="",0,IFERROR(VLOOKUP($B147,手順2!$A$12:$P$107,L$1,FALSE),"")&amp;IFERROR(VLOOKUP($B147,手順3!$A$12:$U$107,L$1,FALSE),"")))</f>
        <v/>
      </c>
      <c r="M147" s="121" t="str">
        <f>IF(L147="","",IF(IFERROR(VLOOKUP($B147,手順2!$A$12:$P$107,M$1,FALSE),"")&amp;IFERROR(VLOOKUP($B147,手順3!$A$12:$U$107,M$1,FALSE),"")="",0,IFERROR(VLOOKUP($B147,手順2!$A$12:$P$107,M$1,FALSE),"")&amp;IFERROR(VLOOKUP($B147,手順3!$A$12:$U$107,M$1,FALSE),"")))</f>
        <v/>
      </c>
      <c r="N147" s="77" t="str">
        <f>IFERROR(VLOOKUP($B147,手順2!$A$12:$P$107,N$1,FALSE),"")&amp;IFERROR(VLOOKUP($B147,手順3!$A$12:$U$107,N$1,FALSE),"")</f>
        <v/>
      </c>
      <c r="O147" s="121" t="str">
        <f>IF(N147="","",IF(IFERROR(VLOOKUP($B147,手順2!$A$12:$P$107,O$1,FALSE),"")&amp;IFERROR(VLOOKUP($B147,手順3!$A$12:$U$107,O$1,FALSE),"")="",0,IFERROR(VLOOKUP($B147,手順2!$A$12:$P$107,O$1,FALSE),"")&amp;IFERROR(VLOOKUP($B147,手順3!$A$12:$U$107,O$1,FALSE),"")))</f>
        <v/>
      </c>
      <c r="P147" s="121" t="str">
        <f>IF(O147="","",IF(IFERROR(VLOOKUP($B147,手順2!$A$12:$P$107,P$1,FALSE),"")&amp;IFERROR(VLOOKUP($B147,手順3!$A$12:$U$107,P$1,FALSE),"")="",0,IFERROR(VLOOKUP($B147,手順2!$A$12:$P$107,P$1,FALSE),"")&amp;IFERROR(VLOOKUP($B147,手順3!$A$12:$U$107,P$1,FALSE),"")))</f>
        <v/>
      </c>
      <c r="Q147" s="121" t="str">
        <f>IF(P147="","",IF(IFERROR(VLOOKUP($B147,手順2!$A$12:$P$107,Q$1,FALSE),"")&amp;IFERROR(VLOOKUP($B147,手順3!$A$12:$U$107,Q$1,FALSE),"")="",0,IFERROR(VLOOKUP($B147,手順2!$A$12:$P$107,Q$1,FALSE),"")&amp;IFERROR(VLOOKUP($B147,手順3!$A$12:$U$107,Q$1,FALSE),"")))</f>
        <v/>
      </c>
      <c r="R147" s="77" t="str">
        <f>IFERROR(VLOOKUP($B147,手順2!$A$12:$Q$107,R$1,FALSE),"")&amp;IFERROR(VLOOKUP($B147,手順3!$A$12:$U$107,R$1,FALSE),"")</f>
        <v/>
      </c>
      <c r="S147" s="102"/>
      <c r="T147" s="102"/>
      <c r="U147" s="102"/>
      <c r="AA147" s="174" t="str">
        <f>IF($AK147="","",COUNTIF($AU$18:$AU147,AA$17))</f>
        <v/>
      </c>
      <c r="AB147" s="129" t="str">
        <f>IF($AK147="","",COUNTIF($AU$18:$AU147,AB$17))</f>
        <v/>
      </c>
      <c r="AC147" s="129" t="str">
        <f>IF($AK147="","",COUNTIF($AU$18:$AU147,AC$17))</f>
        <v/>
      </c>
      <c r="AD147" s="129" t="str">
        <f>IF($AK147="","",COUNTIF($AU$18:$AU147,AD$17))</f>
        <v/>
      </c>
      <c r="AE147" s="129" t="str">
        <f>IF($AK147="","",COUNTIF($AU$18:$AU147,AE$17))</f>
        <v/>
      </c>
      <c r="AF147" s="129" t="str">
        <f>IF($AK147="","",COUNTIF($AU$18:$AU147,AF$17))</f>
        <v/>
      </c>
      <c r="AG147" s="129" t="str">
        <f>IF($AK147="","",COUNTIF($AU$18:$AU147,AG$17))</f>
        <v/>
      </c>
      <c r="AH147" s="129" t="str">
        <f>IF($AK147="","",COUNTIF($AU$18:$AU147,AH$17))</f>
        <v/>
      </c>
      <c r="AI147" s="129" t="str">
        <f>IF($AK147="","",COUNTIF($AU$18:$AU147,AI$17))</f>
        <v/>
      </c>
      <c r="AJ147" s="175" t="str">
        <f>IF($AK147="","",COUNTIF($AU$18:$AU147,AJ$17))</f>
        <v/>
      </c>
      <c r="AK147" s="95" t="str">
        <f t="shared" si="31"/>
        <v/>
      </c>
      <c r="AL147" s="96" t="str">
        <f t="shared" si="32"/>
        <v/>
      </c>
      <c r="AM147" s="38" t="str">
        <f t="shared" si="33"/>
        <v/>
      </c>
      <c r="AN147" s="96" t="str">
        <f t="shared" si="34"/>
        <v/>
      </c>
      <c r="AO147" s="96" t="str">
        <f t="shared" si="35"/>
        <v/>
      </c>
      <c r="AP147" s="96" t="str">
        <f t="shared" si="36"/>
        <v/>
      </c>
      <c r="AQ147" s="96" t="str">
        <f t="shared" si="37"/>
        <v/>
      </c>
      <c r="AR147" s="96" t="str">
        <f t="shared" si="38"/>
        <v/>
      </c>
      <c r="AS147" s="96" t="str">
        <f t="shared" si="39"/>
        <v/>
      </c>
      <c r="AT147" s="96" t="str">
        <f t="shared" si="40"/>
        <v/>
      </c>
      <c r="AU147" s="97" t="str">
        <f t="shared" si="41"/>
        <v/>
      </c>
    </row>
    <row r="148" spans="1:47">
      <c r="A148">
        <v>131</v>
      </c>
      <c r="B148" t="str">
        <f>IFERROR(IF(B147=手順3!$A$11,"",IF(B147&lt;=100,IF(手順2!A142=手順５!A148,手順５!A148,手順3!$A$12),B147+1)),"")</f>
        <v/>
      </c>
      <c r="C148" s="10" t="str">
        <f>IFERROR(VLOOKUP($B148,手順2!$A$12:$T$107,C$1,FALSE),"")&amp;IFERROR(VLOOKUP($B148,手順3!$A$12:$U$107,C$1,FALSE),"")</f>
        <v/>
      </c>
      <c r="D148" s="10" t="str">
        <f>IFERROR(VLOOKUP($B148,手順2!$A$12:$T$107,D$1,FALSE),"")&amp;IFERROR(VLOOKUP($B148,手順3!$A$12:$U$107,D$1,FALSE),"")</f>
        <v/>
      </c>
      <c r="E148" s="10" t="str">
        <f>IFERROR(VLOOKUP($B148,手順2!$A$12:$T$107,E$1,FALSE),"")&amp;IFERROR(VLOOKUP($B148,手順3!$A$12:$U$107,E$1,FALSE),"")</f>
        <v/>
      </c>
      <c r="F148" s="10" t="str">
        <f>IFERROR(VLOOKUP($B148,手順2!$A$12:$T$107,F$1,FALSE),"")&amp;IFERROR(VLOOKUP($B148,手順3!$A$12:$U$107,F$1,FALSE),"")</f>
        <v/>
      </c>
      <c r="G148" s="10" t="str">
        <f>IFERROR(VLOOKUP($B148,手順2!$A$12:$T$107,G$1,FALSE),"")&amp;IFERROR(VLOOKUP($B148,手順3!$A$12:$U$107,G$1,FALSE),"")</f>
        <v/>
      </c>
      <c r="H148" s="10" t="str">
        <f>IFERROR(VLOOKUP($B148,手順2!$A$12:$T$107,H$1,FALSE),"")&amp;IFERROR(VLOOKUP($B148,手順3!$A$12:$U$107,H$1,FALSE),"")</f>
        <v/>
      </c>
      <c r="I148" s="10" t="str">
        <f>IFERROR(VLOOKUP($B148,手順2!$A$12:$T$107,I$1,FALSE),"")&amp;IFERROR(VLOOKUP($B148,手順3!$A$12:$U$107,I$1,FALSE),"")</f>
        <v/>
      </c>
      <c r="J148" s="77" t="str">
        <f>IFERROR(VLOOKUP($B148,手順2!$A$12:$P$107,J$1,FALSE),"")&amp;IFERROR(VLOOKUP($B148,手順3!$A$12:$U$107,J$1,FALSE),"")</f>
        <v/>
      </c>
      <c r="K148" s="121" t="str">
        <f>IF(J148="","",IF(IFERROR(VLOOKUP($B148,手順2!$A$12:$P$107,K$1,FALSE),"")&amp;IFERROR(VLOOKUP($B148,手順3!$A$12:$U$107,K$1,FALSE),"")="",0,IFERROR(VLOOKUP($B148,手順2!$A$12:$P$107,K$1,FALSE),"")&amp;IFERROR(VLOOKUP($B148,手順3!$A$12:$U$107,K$1,FALSE),"")))</f>
        <v/>
      </c>
      <c r="L148" s="121" t="str">
        <f>IF(K148="","",IF(IFERROR(VLOOKUP($B148,手順2!$A$12:$P$107,L$1,FALSE),"")&amp;IFERROR(VLOOKUP($B148,手順3!$A$12:$U$107,L$1,FALSE),"")="",0,IFERROR(VLOOKUP($B148,手順2!$A$12:$P$107,L$1,FALSE),"")&amp;IFERROR(VLOOKUP($B148,手順3!$A$12:$U$107,L$1,FALSE),"")))</f>
        <v/>
      </c>
      <c r="M148" s="121" t="str">
        <f>IF(L148="","",IF(IFERROR(VLOOKUP($B148,手順2!$A$12:$P$107,M$1,FALSE),"")&amp;IFERROR(VLOOKUP($B148,手順3!$A$12:$U$107,M$1,FALSE),"")="",0,IFERROR(VLOOKUP($B148,手順2!$A$12:$P$107,M$1,FALSE),"")&amp;IFERROR(VLOOKUP($B148,手順3!$A$12:$U$107,M$1,FALSE),"")))</f>
        <v/>
      </c>
      <c r="N148" s="77" t="str">
        <f>IFERROR(VLOOKUP($B148,手順2!$A$12:$P$107,N$1,FALSE),"")&amp;IFERROR(VLOOKUP($B148,手順3!$A$12:$U$107,N$1,FALSE),"")</f>
        <v/>
      </c>
      <c r="O148" s="121" t="str">
        <f>IF(N148="","",IF(IFERROR(VLOOKUP($B148,手順2!$A$12:$P$107,O$1,FALSE),"")&amp;IFERROR(VLOOKUP($B148,手順3!$A$12:$U$107,O$1,FALSE),"")="",0,IFERROR(VLOOKUP($B148,手順2!$A$12:$P$107,O$1,FALSE),"")&amp;IFERROR(VLOOKUP($B148,手順3!$A$12:$U$107,O$1,FALSE),"")))</f>
        <v/>
      </c>
      <c r="P148" s="121" t="str">
        <f>IF(O148="","",IF(IFERROR(VLOOKUP($B148,手順2!$A$12:$P$107,P$1,FALSE),"")&amp;IFERROR(VLOOKUP($B148,手順3!$A$12:$U$107,P$1,FALSE),"")="",0,IFERROR(VLOOKUP($B148,手順2!$A$12:$P$107,P$1,FALSE),"")&amp;IFERROR(VLOOKUP($B148,手順3!$A$12:$U$107,P$1,FALSE),"")))</f>
        <v/>
      </c>
      <c r="Q148" s="121" t="str">
        <f>IF(P148="","",IF(IFERROR(VLOOKUP($B148,手順2!$A$12:$P$107,Q$1,FALSE),"")&amp;IFERROR(VLOOKUP($B148,手順3!$A$12:$U$107,Q$1,FALSE),"")="",0,IFERROR(VLOOKUP($B148,手順2!$A$12:$P$107,Q$1,FALSE),"")&amp;IFERROR(VLOOKUP($B148,手順3!$A$12:$U$107,Q$1,FALSE),"")))</f>
        <v/>
      </c>
      <c r="R148" s="77" t="str">
        <f>IFERROR(VLOOKUP($B148,手順2!$A$12:$Q$107,R$1,FALSE),"")&amp;IFERROR(VLOOKUP($B148,手順3!$A$12:$U$107,R$1,FALSE),"")</f>
        <v/>
      </c>
      <c r="S148" s="102"/>
      <c r="T148" s="102"/>
      <c r="U148" s="102"/>
      <c r="AA148" s="174" t="str">
        <f>IF($AK148="","",COUNTIF($AU$18:$AU148,AA$17))</f>
        <v/>
      </c>
      <c r="AB148" s="129" t="str">
        <f>IF($AK148="","",COUNTIF($AU$18:$AU148,AB$17))</f>
        <v/>
      </c>
      <c r="AC148" s="129" t="str">
        <f>IF($AK148="","",COUNTIF($AU$18:$AU148,AC$17))</f>
        <v/>
      </c>
      <c r="AD148" s="129" t="str">
        <f>IF($AK148="","",COUNTIF($AU$18:$AU148,AD$17))</f>
        <v/>
      </c>
      <c r="AE148" s="129" t="str">
        <f>IF($AK148="","",COUNTIF($AU$18:$AU148,AE$17))</f>
        <v/>
      </c>
      <c r="AF148" s="129" t="str">
        <f>IF($AK148="","",COUNTIF($AU$18:$AU148,AF$17))</f>
        <v/>
      </c>
      <c r="AG148" s="129" t="str">
        <f>IF($AK148="","",COUNTIF($AU$18:$AU148,AG$17))</f>
        <v/>
      </c>
      <c r="AH148" s="129" t="str">
        <f>IF($AK148="","",COUNTIF($AU$18:$AU148,AH$17))</f>
        <v/>
      </c>
      <c r="AI148" s="129" t="str">
        <f>IF($AK148="","",COUNTIF($AU$18:$AU148,AI$17))</f>
        <v/>
      </c>
      <c r="AJ148" s="175" t="str">
        <f>IF($AK148="","",COUNTIF($AU$18:$AU148,AJ$17))</f>
        <v/>
      </c>
      <c r="AK148" s="95" t="str">
        <f t="shared" si="31"/>
        <v/>
      </c>
      <c r="AL148" s="96" t="str">
        <f t="shared" si="32"/>
        <v/>
      </c>
      <c r="AM148" s="38" t="str">
        <f t="shared" si="33"/>
        <v/>
      </c>
      <c r="AN148" s="96" t="str">
        <f t="shared" si="34"/>
        <v/>
      </c>
      <c r="AO148" s="96" t="str">
        <f t="shared" si="35"/>
        <v/>
      </c>
      <c r="AP148" s="96" t="str">
        <f t="shared" si="36"/>
        <v/>
      </c>
      <c r="AQ148" s="96" t="str">
        <f t="shared" si="37"/>
        <v/>
      </c>
      <c r="AR148" s="96" t="str">
        <f t="shared" si="38"/>
        <v/>
      </c>
      <c r="AS148" s="96" t="str">
        <f t="shared" si="39"/>
        <v/>
      </c>
      <c r="AT148" s="96" t="str">
        <f t="shared" si="40"/>
        <v/>
      </c>
      <c r="AU148" s="97" t="str">
        <f t="shared" si="41"/>
        <v/>
      </c>
    </row>
    <row r="149" spans="1:47">
      <c r="A149">
        <v>132</v>
      </c>
      <c r="B149" t="str">
        <f>IFERROR(IF(B148=手順3!$A$11,"",IF(B148&lt;=100,IF(手順2!A143=手順５!A149,手順５!A149,手順3!$A$12),B148+1)),"")</f>
        <v/>
      </c>
      <c r="C149" s="10" t="str">
        <f>IFERROR(VLOOKUP($B149,手順2!$A$12:$T$107,C$1,FALSE),"")&amp;IFERROR(VLOOKUP($B149,手順3!$A$12:$U$107,C$1,FALSE),"")</f>
        <v/>
      </c>
      <c r="D149" s="10" t="str">
        <f>IFERROR(VLOOKUP($B149,手順2!$A$12:$T$107,D$1,FALSE),"")&amp;IFERROR(VLOOKUP($B149,手順3!$A$12:$U$107,D$1,FALSE),"")</f>
        <v/>
      </c>
      <c r="E149" s="10" t="str">
        <f>IFERROR(VLOOKUP($B149,手順2!$A$12:$T$107,E$1,FALSE),"")&amp;IFERROR(VLOOKUP($B149,手順3!$A$12:$U$107,E$1,FALSE),"")</f>
        <v/>
      </c>
      <c r="F149" s="10" t="str">
        <f>IFERROR(VLOOKUP($B149,手順2!$A$12:$T$107,F$1,FALSE),"")&amp;IFERROR(VLOOKUP($B149,手順3!$A$12:$U$107,F$1,FALSE),"")</f>
        <v/>
      </c>
      <c r="G149" s="10" t="str">
        <f>IFERROR(VLOOKUP($B149,手順2!$A$12:$T$107,G$1,FALSE),"")&amp;IFERROR(VLOOKUP($B149,手順3!$A$12:$U$107,G$1,FALSE),"")</f>
        <v/>
      </c>
      <c r="H149" s="10" t="str">
        <f>IFERROR(VLOOKUP($B149,手順2!$A$12:$T$107,H$1,FALSE),"")&amp;IFERROR(VLOOKUP($B149,手順3!$A$12:$U$107,H$1,FALSE),"")</f>
        <v/>
      </c>
      <c r="I149" s="10" t="str">
        <f>IFERROR(VLOOKUP($B149,手順2!$A$12:$T$107,I$1,FALSE),"")&amp;IFERROR(VLOOKUP($B149,手順3!$A$12:$U$107,I$1,FALSE),"")</f>
        <v/>
      </c>
      <c r="J149" s="77" t="str">
        <f>IFERROR(VLOOKUP($B149,手順2!$A$12:$P$107,J$1,FALSE),"")&amp;IFERROR(VLOOKUP($B149,手順3!$A$12:$U$107,J$1,FALSE),"")</f>
        <v/>
      </c>
      <c r="K149" s="121" t="str">
        <f>IF(J149="","",IF(IFERROR(VLOOKUP($B149,手順2!$A$12:$P$107,K$1,FALSE),"")&amp;IFERROR(VLOOKUP($B149,手順3!$A$12:$U$107,K$1,FALSE),"")="",0,IFERROR(VLOOKUP($B149,手順2!$A$12:$P$107,K$1,FALSE),"")&amp;IFERROR(VLOOKUP($B149,手順3!$A$12:$U$107,K$1,FALSE),"")))</f>
        <v/>
      </c>
      <c r="L149" s="121" t="str">
        <f>IF(K149="","",IF(IFERROR(VLOOKUP($B149,手順2!$A$12:$P$107,L$1,FALSE),"")&amp;IFERROR(VLOOKUP($B149,手順3!$A$12:$U$107,L$1,FALSE),"")="",0,IFERROR(VLOOKUP($B149,手順2!$A$12:$P$107,L$1,FALSE),"")&amp;IFERROR(VLOOKUP($B149,手順3!$A$12:$U$107,L$1,FALSE),"")))</f>
        <v/>
      </c>
      <c r="M149" s="121" t="str">
        <f>IF(L149="","",IF(IFERROR(VLOOKUP($B149,手順2!$A$12:$P$107,M$1,FALSE),"")&amp;IFERROR(VLOOKUP($B149,手順3!$A$12:$U$107,M$1,FALSE),"")="",0,IFERROR(VLOOKUP($B149,手順2!$A$12:$P$107,M$1,FALSE),"")&amp;IFERROR(VLOOKUP($B149,手順3!$A$12:$U$107,M$1,FALSE),"")))</f>
        <v/>
      </c>
      <c r="N149" s="77" t="str">
        <f>IFERROR(VLOOKUP($B149,手順2!$A$12:$P$107,N$1,FALSE),"")&amp;IFERROR(VLOOKUP($B149,手順3!$A$12:$U$107,N$1,FALSE),"")</f>
        <v/>
      </c>
      <c r="O149" s="121" t="str">
        <f>IF(N149="","",IF(IFERROR(VLOOKUP($B149,手順2!$A$12:$P$107,O$1,FALSE),"")&amp;IFERROR(VLOOKUP($B149,手順3!$A$12:$U$107,O$1,FALSE),"")="",0,IFERROR(VLOOKUP($B149,手順2!$A$12:$P$107,O$1,FALSE),"")&amp;IFERROR(VLOOKUP($B149,手順3!$A$12:$U$107,O$1,FALSE),"")))</f>
        <v/>
      </c>
      <c r="P149" s="121" t="str">
        <f>IF(O149="","",IF(IFERROR(VLOOKUP($B149,手順2!$A$12:$P$107,P$1,FALSE),"")&amp;IFERROR(VLOOKUP($B149,手順3!$A$12:$U$107,P$1,FALSE),"")="",0,IFERROR(VLOOKUP($B149,手順2!$A$12:$P$107,P$1,FALSE),"")&amp;IFERROR(VLOOKUP($B149,手順3!$A$12:$U$107,P$1,FALSE),"")))</f>
        <v/>
      </c>
      <c r="Q149" s="121" t="str">
        <f>IF(P149="","",IF(IFERROR(VLOOKUP($B149,手順2!$A$12:$P$107,Q$1,FALSE),"")&amp;IFERROR(VLOOKUP($B149,手順3!$A$12:$U$107,Q$1,FALSE),"")="",0,IFERROR(VLOOKUP($B149,手順2!$A$12:$P$107,Q$1,FALSE),"")&amp;IFERROR(VLOOKUP($B149,手順3!$A$12:$U$107,Q$1,FALSE),"")))</f>
        <v/>
      </c>
      <c r="R149" s="77" t="str">
        <f>IFERROR(VLOOKUP($B149,手順2!$A$12:$Q$107,R$1,FALSE),"")&amp;IFERROR(VLOOKUP($B149,手順3!$A$12:$U$107,R$1,FALSE),"")</f>
        <v/>
      </c>
      <c r="S149" s="102"/>
      <c r="T149" s="102"/>
      <c r="U149" s="102"/>
      <c r="AA149" s="174" t="str">
        <f>IF($AK149="","",COUNTIF($AU$18:$AU149,AA$17))</f>
        <v/>
      </c>
      <c r="AB149" s="129" t="str">
        <f>IF($AK149="","",COUNTIF($AU$18:$AU149,AB$17))</f>
        <v/>
      </c>
      <c r="AC149" s="129" t="str">
        <f>IF($AK149="","",COUNTIF($AU$18:$AU149,AC$17))</f>
        <v/>
      </c>
      <c r="AD149" s="129" t="str">
        <f>IF($AK149="","",COUNTIF($AU$18:$AU149,AD$17))</f>
        <v/>
      </c>
      <c r="AE149" s="129" t="str">
        <f>IF($AK149="","",COUNTIF($AU$18:$AU149,AE$17))</f>
        <v/>
      </c>
      <c r="AF149" s="129" t="str">
        <f>IF($AK149="","",COUNTIF($AU$18:$AU149,AF$17))</f>
        <v/>
      </c>
      <c r="AG149" s="129" t="str">
        <f>IF($AK149="","",COUNTIF($AU$18:$AU149,AG$17))</f>
        <v/>
      </c>
      <c r="AH149" s="129" t="str">
        <f>IF($AK149="","",COUNTIF($AU$18:$AU149,AH$17))</f>
        <v/>
      </c>
      <c r="AI149" s="129" t="str">
        <f>IF($AK149="","",COUNTIF($AU$18:$AU149,AI$17))</f>
        <v/>
      </c>
      <c r="AJ149" s="175" t="str">
        <f>IF($AK149="","",COUNTIF($AU$18:$AU149,AJ$17))</f>
        <v/>
      </c>
      <c r="AK149" s="95" t="str">
        <f t="shared" si="31"/>
        <v/>
      </c>
      <c r="AL149" s="96" t="str">
        <f t="shared" si="32"/>
        <v/>
      </c>
      <c r="AM149" s="38" t="str">
        <f t="shared" si="33"/>
        <v/>
      </c>
      <c r="AN149" s="96" t="str">
        <f t="shared" si="34"/>
        <v/>
      </c>
      <c r="AO149" s="96" t="str">
        <f t="shared" si="35"/>
        <v/>
      </c>
      <c r="AP149" s="96" t="str">
        <f t="shared" si="36"/>
        <v/>
      </c>
      <c r="AQ149" s="96" t="str">
        <f t="shared" si="37"/>
        <v/>
      </c>
      <c r="AR149" s="96" t="str">
        <f t="shared" si="38"/>
        <v/>
      </c>
      <c r="AS149" s="96" t="str">
        <f t="shared" si="39"/>
        <v/>
      </c>
      <c r="AT149" s="96" t="str">
        <f t="shared" si="40"/>
        <v/>
      </c>
      <c r="AU149" s="97" t="str">
        <f t="shared" si="41"/>
        <v/>
      </c>
    </row>
    <row r="150" spans="1:47">
      <c r="A150">
        <v>133</v>
      </c>
      <c r="B150" t="str">
        <f>IFERROR(IF(B149=手順3!$A$11,"",IF(B149&lt;=100,IF(手順2!A144=手順５!A150,手順５!A150,手順3!$A$12),B149+1)),"")</f>
        <v/>
      </c>
      <c r="C150" s="10" t="str">
        <f>IFERROR(VLOOKUP($B150,手順2!$A$12:$T$107,C$1,FALSE),"")&amp;IFERROR(VLOOKUP($B150,手順3!$A$12:$U$107,C$1,FALSE),"")</f>
        <v/>
      </c>
      <c r="D150" s="10" t="str">
        <f>IFERROR(VLOOKUP($B150,手順2!$A$12:$T$107,D$1,FALSE),"")&amp;IFERROR(VLOOKUP($B150,手順3!$A$12:$U$107,D$1,FALSE),"")</f>
        <v/>
      </c>
      <c r="E150" s="10" t="str">
        <f>IFERROR(VLOOKUP($B150,手順2!$A$12:$T$107,E$1,FALSE),"")&amp;IFERROR(VLOOKUP($B150,手順3!$A$12:$U$107,E$1,FALSE),"")</f>
        <v/>
      </c>
      <c r="F150" s="10" t="str">
        <f>IFERROR(VLOOKUP($B150,手順2!$A$12:$T$107,F$1,FALSE),"")&amp;IFERROR(VLOOKUP($B150,手順3!$A$12:$U$107,F$1,FALSE),"")</f>
        <v/>
      </c>
      <c r="G150" s="10" t="str">
        <f>IFERROR(VLOOKUP($B150,手順2!$A$12:$T$107,G$1,FALSE),"")&amp;IFERROR(VLOOKUP($B150,手順3!$A$12:$U$107,G$1,FALSE),"")</f>
        <v/>
      </c>
      <c r="H150" s="10" t="str">
        <f>IFERROR(VLOOKUP($B150,手順2!$A$12:$T$107,H$1,FALSE),"")&amp;IFERROR(VLOOKUP($B150,手順3!$A$12:$U$107,H$1,FALSE),"")</f>
        <v/>
      </c>
      <c r="I150" s="10" t="str">
        <f>IFERROR(VLOOKUP($B150,手順2!$A$12:$T$107,I$1,FALSE),"")&amp;IFERROR(VLOOKUP($B150,手順3!$A$12:$U$107,I$1,FALSE),"")</f>
        <v/>
      </c>
      <c r="J150" s="77" t="str">
        <f>IFERROR(VLOOKUP($B150,手順2!$A$12:$P$107,J$1,FALSE),"")&amp;IFERROR(VLOOKUP($B150,手順3!$A$12:$U$107,J$1,FALSE),"")</f>
        <v/>
      </c>
      <c r="K150" s="121" t="str">
        <f>IF(J150="","",IF(IFERROR(VLOOKUP($B150,手順2!$A$12:$P$107,K$1,FALSE),"")&amp;IFERROR(VLOOKUP($B150,手順3!$A$12:$U$107,K$1,FALSE),"")="",0,IFERROR(VLOOKUP($B150,手順2!$A$12:$P$107,K$1,FALSE),"")&amp;IFERROR(VLOOKUP($B150,手順3!$A$12:$U$107,K$1,FALSE),"")))</f>
        <v/>
      </c>
      <c r="L150" s="121" t="str">
        <f>IF(K150="","",IF(IFERROR(VLOOKUP($B150,手順2!$A$12:$P$107,L$1,FALSE),"")&amp;IFERROR(VLOOKUP($B150,手順3!$A$12:$U$107,L$1,FALSE),"")="",0,IFERROR(VLOOKUP($B150,手順2!$A$12:$P$107,L$1,FALSE),"")&amp;IFERROR(VLOOKUP($B150,手順3!$A$12:$U$107,L$1,FALSE),"")))</f>
        <v/>
      </c>
      <c r="M150" s="121" t="str">
        <f>IF(L150="","",IF(IFERROR(VLOOKUP($B150,手順2!$A$12:$P$107,M$1,FALSE),"")&amp;IFERROR(VLOOKUP($B150,手順3!$A$12:$U$107,M$1,FALSE),"")="",0,IFERROR(VLOOKUP($B150,手順2!$A$12:$P$107,M$1,FALSE),"")&amp;IFERROR(VLOOKUP($B150,手順3!$A$12:$U$107,M$1,FALSE),"")))</f>
        <v/>
      </c>
      <c r="N150" s="77" t="str">
        <f>IFERROR(VLOOKUP($B150,手順2!$A$12:$P$107,N$1,FALSE),"")&amp;IFERROR(VLOOKUP($B150,手順3!$A$12:$U$107,N$1,FALSE),"")</f>
        <v/>
      </c>
      <c r="O150" s="121" t="str">
        <f>IF(N150="","",IF(IFERROR(VLOOKUP($B150,手順2!$A$12:$P$107,O$1,FALSE),"")&amp;IFERROR(VLOOKUP($B150,手順3!$A$12:$U$107,O$1,FALSE),"")="",0,IFERROR(VLOOKUP($B150,手順2!$A$12:$P$107,O$1,FALSE),"")&amp;IFERROR(VLOOKUP($B150,手順3!$A$12:$U$107,O$1,FALSE),"")))</f>
        <v/>
      </c>
      <c r="P150" s="121" t="str">
        <f>IF(O150="","",IF(IFERROR(VLOOKUP($B150,手順2!$A$12:$P$107,P$1,FALSE),"")&amp;IFERROR(VLOOKUP($B150,手順3!$A$12:$U$107,P$1,FALSE),"")="",0,IFERROR(VLOOKUP($B150,手順2!$A$12:$P$107,P$1,FALSE),"")&amp;IFERROR(VLOOKUP($B150,手順3!$A$12:$U$107,P$1,FALSE),"")))</f>
        <v/>
      </c>
      <c r="Q150" s="121" t="str">
        <f>IF(P150="","",IF(IFERROR(VLOOKUP($B150,手順2!$A$12:$P$107,Q$1,FALSE),"")&amp;IFERROR(VLOOKUP($B150,手順3!$A$12:$U$107,Q$1,FALSE),"")="",0,IFERROR(VLOOKUP($B150,手順2!$A$12:$P$107,Q$1,FALSE),"")&amp;IFERROR(VLOOKUP($B150,手順3!$A$12:$U$107,Q$1,FALSE),"")))</f>
        <v/>
      </c>
      <c r="R150" s="77" t="str">
        <f>IFERROR(VLOOKUP($B150,手順2!$A$12:$Q$107,R$1,FALSE),"")&amp;IFERROR(VLOOKUP($B150,手順3!$A$12:$U$107,R$1,FALSE),"")</f>
        <v/>
      </c>
      <c r="S150" s="102"/>
      <c r="T150" s="102"/>
      <c r="U150" s="102"/>
      <c r="AA150" s="174" t="str">
        <f>IF($AK150="","",COUNTIF($AU$18:$AU150,AA$17))</f>
        <v/>
      </c>
      <c r="AB150" s="129" t="str">
        <f>IF($AK150="","",COUNTIF($AU$18:$AU150,AB$17))</f>
        <v/>
      </c>
      <c r="AC150" s="129" t="str">
        <f>IF($AK150="","",COUNTIF($AU$18:$AU150,AC$17))</f>
        <v/>
      </c>
      <c r="AD150" s="129" t="str">
        <f>IF($AK150="","",COUNTIF($AU$18:$AU150,AD$17))</f>
        <v/>
      </c>
      <c r="AE150" s="129" t="str">
        <f>IF($AK150="","",COUNTIF($AU$18:$AU150,AE$17))</f>
        <v/>
      </c>
      <c r="AF150" s="129" t="str">
        <f>IF($AK150="","",COUNTIF($AU$18:$AU150,AF$17))</f>
        <v/>
      </c>
      <c r="AG150" s="129" t="str">
        <f>IF($AK150="","",COUNTIF($AU$18:$AU150,AG$17))</f>
        <v/>
      </c>
      <c r="AH150" s="129" t="str">
        <f>IF($AK150="","",COUNTIF($AU$18:$AU150,AH$17))</f>
        <v/>
      </c>
      <c r="AI150" s="129" t="str">
        <f>IF($AK150="","",COUNTIF($AU$18:$AU150,AI$17))</f>
        <v/>
      </c>
      <c r="AJ150" s="175" t="str">
        <f>IF($AK150="","",COUNTIF($AU$18:$AU150,AJ$17))</f>
        <v/>
      </c>
      <c r="AK150" s="95" t="str">
        <f t="shared" si="31"/>
        <v/>
      </c>
      <c r="AL150" s="96" t="str">
        <f t="shared" si="32"/>
        <v/>
      </c>
      <c r="AM150" s="38" t="str">
        <f t="shared" si="33"/>
        <v/>
      </c>
      <c r="AN150" s="96" t="str">
        <f t="shared" si="34"/>
        <v/>
      </c>
      <c r="AO150" s="96" t="str">
        <f t="shared" si="35"/>
        <v/>
      </c>
      <c r="AP150" s="96" t="str">
        <f t="shared" si="36"/>
        <v/>
      </c>
      <c r="AQ150" s="96" t="str">
        <f t="shared" si="37"/>
        <v/>
      </c>
      <c r="AR150" s="96" t="str">
        <f t="shared" si="38"/>
        <v/>
      </c>
      <c r="AS150" s="96" t="str">
        <f t="shared" si="39"/>
        <v/>
      </c>
      <c r="AT150" s="96" t="str">
        <f t="shared" si="40"/>
        <v/>
      </c>
      <c r="AU150" s="97" t="str">
        <f t="shared" si="41"/>
        <v/>
      </c>
    </row>
    <row r="151" spans="1:47">
      <c r="A151">
        <v>134</v>
      </c>
      <c r="B151" t="str">
        <f>IFERROR(IF(B150=手順3!$A$11,"",IF(B150&lt;=100,IF(手順2!A145=手順５!A151,手順５!A151,手順3!$A$12),B150+1)),"")</f>
        <v/>
      </c>
      <c r="C151" s="10" t="str">
        <f>IFERROR(VLOOKUP($B151,手順2!$A$12:$T$107,C$1,FALSE),"")&amp;IFERROR(VLOOKUP($B151,手順3!$A$12:$U$107,C$1,FALSE),"")</f>
        <v/>
      </c>
      <c r="D151" s="10" t="str">
        <f>IFERROR(VLOOKUP($B151,手順2!$A$12:$T$107,D$1,FALSE),"")&amp;IFERROR(VLOOKUP($B151,手順3!$A$12:$U$107,D$1,FALSE),"")</f>
        <v/>
      </c>
      <c r="E151" s="10" t="str">
        <f>IFERROR(VLOOKUP($B151,手順2!$A$12:$T$107,E$1,FALSE),"")&amp;IFERROR(VLOOKUP($B151,手順3!$A$12:$U$107,E$1,FALSE),"")</f>
        <v/>
      </c>
      <c r="F151" s="10" t="str">
        <f>IFERROR(VLOOKUP($B151,手順2!$A$12:$T$107,F$1,FALSE),"")&amp;IFERROR(VLOOKUP($B151,手順3!$A$12:$U$107,F$1,FALSE),"")</f>
        <v/>
      </c>
      <c r="G151" s="10" t="str">
        <f>IFERROR(VLOOKUP($B151,手順2!$A$12:$T$107,G$1,FALSE),"")&amp;IFERROR(VLOOKUP($B151,手順3!$A$12:$U$107,G$1,FALSE),"")</f>
        <v/>
      </c>
      <c r="H151" s="10" t="str">
        <f>IFERROR(VLOOKUP($B151,手順2!$A$12:$T$107,H$1,FALSE),"")&amp;IFERROR(VLOOKUP($B151,手順3!$A$12:$U$107,H$1,FALSE),"")</f>
        <v/>
      </c>
      <c r="I151" s="10" t="str">
        <f>IFERROR(VLOOKUP($B151,手順2!$A$12:$T$107,I$1,FALSE),"")&amp;IFERROR(VLOOKUP($B151,手順3!$A$12:$U$107,I$1,FALSE),"")</f>
        <v/>
      </c>
      <c r="J151" s="77" t="str">
        <f>IFERROR(VLOOKUP($B151,手順2!$A$12:$P$107,J$1,FALSE),"")&amp;IFERROR(VLOOKUP($B151,手順3!$A$12:$U$107,J$1,FALSE),"")</f>
        <v/>
      </c>
      <c r="K151" s="121" t="str">
        <f>IF(J151="","",IF(IFERROR(VLOOKUP($B151,手順2!$A$12:$P$107,K$1,FALSE),"")&amp;IFERROR(VLOOKUP($B151,手順3!$A$12:$U$107,K$1,FALSE),"")="",0,IFERROR(VLOOKUP($B151,手順2!$A$12:$P$107,K$1,FALSE),"")&amp;IFERROR(VLOOKUP($B151,手順3!$A$12:$U$107,K$1,FALSE),"")))</f>
        <v/>
      </c>
      <c r="L151" s="121" t="str">
        <f>IF(K151="","",IF(IFERROR(VLOOKUP($B151,手順2!$A$12:$P$107,L$1,FALSE),"")&amp;IFERROR(VLOOKUP($B151,手順3!$A$12:$U$107,L$1,FALSE),"")="",0,IFERROR(VLOOKUP($B151,手順2!$A$12:$P$107,L$1,FALSE),"")&amp;IFERROR(VLOOKUP($B151,手順3!$A$12:$U$107,L$1,FALSE),"")))</f>
        <v/>
      </c>
      <c r="M151" s="121" t="str">
        <f>IF(L151="","",IF(IFERROR(VLOOKUP($B151,手順2!$A$12:$P$107,M$1,FALSE),"")&amp;IFERROR(VLOOKUP($B151,手順3!$A$12:$U$107,M$1,FALSE),"")="",0,IFERROR(VLOOKUP($B151,手順2!$A$12:$P$107,M$1,FALSE),"")&amp;IFERROR(VLOOKUP($B151,手順3!$A$12:$U$107,M$1,FALSE),"")))</f>
        <v/>
      </c>
      <c r="N151" s="77" t="str">
        <f>IFERROR(VLOOKUP($B151,手順2!$A$12:$P$107,N$1,FALSE),"")&amp;IFERROR(VLOOKUP($B151,手順3!$A$12:$U$107,N$1,FALSE),"")</f>
        <v/>
      </c>
      <c r="O151" s="121" t="str">
        <f>IF(N151="","",IF(IFERROR(VLOOKUP($B151,手順2!$A$12:$P$107,O$1,FALSE),"")&amp;IFERROR(VLOOKUP($B151,手順3!$A$12:$U$107,O$1,FALSE),"")="",0,IFERROR(VLOOKUP($B151,手順2!$A$12:$P$107,O$1,FALSE),"")&amp;IFERROR(VLOOKUP($B151,手順3!$A$12:$U$107,O$1,FALSE),"")))</f>
        <v/>
      </c>
      <c r="P151" s="121" t="str">
        <f>IF(O151="","",IF(IFERROR(VLOOKUP($B151,手順2!$A$12:$P$107,P$1,FALSE),"")&amp;IFERROR(VLOOKUP($B151,手順3!$A$12:$U$107,P$1,FALSE),"")="",0,IFERROR(VLOOKUP($B151,手順2!$A$12:$P$107,P$1,FALSE),"")&amp;IFERROR(VLOOKUP($B151,手順3!$A$12:$U$107,P$1,FALSE),"")))</f>
        <v/>
      </c>
      <c r="Q151" s="121" t="str">
        <f>IF(P151="","",IF(IFERROR(VLOOKUP($B151,手順2!$A$12:$P$107,Q$1,FALSE),"")&amp;IFERROR(VLOOKUP($B151,手順3!$A$12:$U$107,Q$1,FALSE),"")="",0,IFERROR(VLOOKUP($B151,手順2!$A$12:$P$107,Q$1,FALSE),"")&amp;IFERROR(VLOOKUP($B151,手順3!$A$12:$U$107,Q$1,FALSE),"")))</f>
        <v/>
      </c>
      <c r="R151" s="77" t="str">
        <f>IFERROR(VLOOKUP($B151,手順2!$A$12:$Q$107,R$1,FALSE),"")&amp;IFERROR(VLOOKUP($B151,手順3!$A$12:$U$107,R$1,FALSE),"")</f>
        <v/>
      </c>
      <c r="S151" s="102"/>
      <c r="T151" s="102"/>
      <c r="U151" s="102"/>
      <c r="AA151" s="174" t="str">
        <f>IF($AK151="","",COUNTIF($AU$18:$AU151,AA$17))</f>
        <v/>
      </c>
      <c r="AB151" s="129" t="str">
        <f>IF($AK151="","",COUNTIF($AU$18:$AU151,AB$17))</f>
        <v/>
      </c>
      <c r="AC151" s="129" t="str">
        <f>IF($AK151="","",COUNTIF($AU$18:$AU151,AC$17))</f>
        <v/>
      </c>
      <c r="AD151" s="129" t="str">
        <f>IF($AK151="","",COUNTIF($AU$18:$AU151,AD$17))</f>
        <v/>
      </c>
      <c r="AE151" s="129" t="str">
        <f>IF($AK151="","",COUNTIF($AU$18:$AU151,AE$17))</f>
        <v/>
      </c>
      <c r="AF151" s="129" t="str">
        <f>IF($AK151="","",COUNTIF($AU$18:$AU151,AF$17))</f>
        <v/>
      </c>
      <c r="AG151" s="129" t="str">
        <f>IF($AK151="","",COUNTIF($AU$18:$AU151,AG$17))</f>
        <v/>
      </c>
      <c r="AH151" s="129" t="str">
        <f>IF($AK151="","",COUNTIF($AU$18:$AU151,AH$17))</f>
        <v/>
      </c>
      <c r="AI151" s="129" t="str">
        <f>IF($AK151="","",COUNTIF($AU$18:$AU151,AI$17))</f>
        <v/>
      </c>
      <c r="AJ151" s="175" t="str">
        <f>IF($AK151="","",COUNTIF($AU$18:$AU151,AJ$17))</f>
        <v/>
      </c>
      <c r="AK151" s="95" t="str">
        <f t="shared" si="31"/>
        <v/>
      </c>
      <c r="AL151" s="96" t="str">
        <f t="shared" si="32"/>
        <v/>
      </c>
      <c r="AM151" s="38" t="str">
        <f t="shared" si="33"/>
        <v/>
      </c>
      <c r="AN151" s="96" t="str">
        <f t="shared" si="34"/>
        <v/>
      </c>
      <c r="AO151" s="96" t="str">
        <f t="shared" si="35"/>
        <v/>
      </c>
      <c r="AP151" s="96" t="str">
        <f t="shared" si="36"/>
        <v/>
      </c>
      <c r="AQ151" s="96" t="str">
        <f t="shared" si="37"/>
        <v/>
      </c>
      <c r="AR151" s="96" t="str">
        <f t="shared" si="38"/>
        <v/>
      </c>
      <c r="AS151" s="96" t="str">
        <f t="shared" si="39"/>
        <v/>
      </c>
      <c r="AT151" s="96" t="str">
        <f t="shared" si="40"/>
        <v/>
      </c>
      <c r="AU151" s="97" t="str">
        <f t="shared" si="41"/>
        <v/>
      </c>
    </row>
    <row r="152" spans="1:47">
      <c r="A152">
        <v>135</v>
      </c>
      <c r="B152" t="str">
        <f>IFERROR(IF(B151=手順3!$A$11,"",IF(B151&lt;=100,IF(手順2!A146=手順５!A152,手順５!A152,手順3!$A$12),B151+1)),"")</f>
        <v/>
      </c>
      <c r="C152" s="10" t="str">
        <f>IFERROR(VLOOKUP($B152,手順2!$A$12:$T$107,C$1,FALSE),"")&amp;IFERROR(VLOOKUP($B152,手順3!$A$12:$U$107,C$1,FALSE),"")</f>
        <v/>
      </c>
      <c r="D152" s="10" t="str">
        <f>IFERROR(VLOOKUP($B152,手順2!$A$12:$T$107,D$1,FALSE),"")&amp;IFERROR(VLOOKUP($B152,手順3!$A$12:$U$107,D$1,FALSE),"")</f>
        <v/>
      </c>
      <c r="E152" s="10" t="str">
        <f>IFERROR(VLOOKUP($B152,手順2!$A$12:$T$107,E$1,FALSE),"")&amp;IFERROR(VLOOKUP($B152,手順3!$A$12:$U$107,E$1,FALSE),"")</f>
        <v/>
      </c>
      <c r="F152" s="10" t="str">
        <f>IFERROR(VLOOKUP($B152,手順2!$A$12:$T$107,F$1,FALSE),"")&amp;IFERROR(VLOOKUP($B152,手順3!$A$12:$U$107,F$1,FALSE),"")</f>
        <v/>
      </c>
      <c r="G152" s="10" t="str">
        <f>IFERROR(VLOOKUP($B152,手順2!$A$12:$T$107,G$1,FALSE),"")&amp;IFERROR(VLOOKUP($B152,手順3!$A$12:$U$107,G$1,FALSE),"")</f>
        <v/>
      </c>
      <c r="H152" s="10" t="str">
        <f>IFERROR(VLOOKUP($B152,手順2!$A$12:$T$107,H$1,FALSE),"")&amp;IFERROR(VLOOKUP($B152,手順3!$A$12:$U$107,H$1,FALSE),"")</f>
        <v/>
      </c>
      <c r="I152" s="10" t="str">
        <f>IFERROR(VLOOKUP($B152,手順2!$A$12:$T$107,I$1,FALSE),"")&amp;IFERROR(VLOOKUP($B152,手順3!$A$12:$U$107,I$1,FALSE),"")</f>
        <v/>
      </c>
      <c r="J152" s="77" t="str">
        <f>IFERROR(VLOOKUP($B152,手順2!$A$12:$P$107,J$1,FALSE),"")&amp;IFERROR(VLOOKUP($B152,手順3!$A$12:$U$107,J$1,FALSE),"")</f>
        <v/>
      </c>
      <c r="K152" s="121" t="str">
        <f>IF(J152="","",IF(IFERROR(VLOOKUP($B152,手順2!$A$12:$P$107,K$1,FALSE),"")&amp;IFERROR(VLOOKUP($B152,手順3!$A$12:$U$107,K$1,FALSE),"")="",0,IFERROR(VLOOKUP($B152,手順2!$A$12:$P$107,K$1,FALSE),"")&amp;IFERROR(VLOOKUP($B152,手順3!$A$12:$U$107,K$1,FALSE),"")))</f>
        <v/>
      </c>
      <c r="L152" s="121" t="str">
        <f>IF(K152="","",IF(IFERROR(VLOOKUP($B152,手順2!$A$12:$P$107,L$1,FALSE),"")&amp;IFERROR(VLOOKUP($B152,手順3!$A$12:$U$107,L$1,FALSE),"")="",0,IFERROR(VLOOKUP($B152,手順2!$A$12:$P$107,L$1,FALSE),"")&amp;IFERROR(VLOOKUP($B152,手順3!$A$12:$U$107,L$1,FALSE),"")))</f>
        <v/>
      </c>
      <c r="M152" s="121" t="str">
        <f>IF(L152="","",IF(IFERROR(VLOOKUP($B152,手順2!$A$12:$P$107,M$1,FALSE),"")&amp;IFERROR(VLOOKUP($B152,手順3!$A$12:$U$107,M$1,FALSE),"")="",0,IFERROR(VLOOKUP($B152,手順2!$A$12:$P$107,M$1,FALSE),"")&amp;IFERROR(VLOOKUP($B152,手順3!$A$12:$U$107,M$1,FALSE),"")))</f>
        <v/>
      </c>
      <c r="N152" s="77" t="str">
        <f>IFERROR(VLOOKUP($B152,手順2!$A$12:$P$107,N$1,FALSE),"")&amp;IFERROR(VLOOKUP($B152,手順3!$A$12:$U$107,N$1,FALSE),"")</f>
        <v/>
      </c>
      <c r="O152" s="121" t="str">
        <f>IF(N152="","",IF(IFERROR(VLOOKUP($B152,手順2!$A$12:$P$107,O$1,FALSE),"")&amp;IFERROR(VLOOKUP($B152,手順3!$A$12:$U$107,O$1,FALSE),"")="",0,IFERROR(VLOOKUP($B152,手順2!$A$12:$P$107,O$1,FALSE),"")&amp;IFERROR(VLOOKUP($B152,手順3!$A$12:$U$107,O$1,FALSE),"")))</f>
        <v/>
      </c>
      <c r="P152" s="121" t="str">
        <f>IF(O152="","",IF(IFERROR(VLOOKUP($B152,手順2!$A$12:$P$107,P$1,FALSE),"")&amp;IFERROR(VLOOKUP($B152,手順3!$A$12:$U$107,P$1,FALSE),"")="",0,IFERROR(VLOOKUP($B152,手順2!$A$12:$P$107,P$1,FALSE),"")&amp;IFERROR(VLOOKUP($B152,手順3!$A$12:$U$107,P$1,FALSE),"")))</f>
        <v/>
      </c>
      <c r="Q152" s="121" t="str">
        <f>IF(P152="","",IF(IFERROR(VLOOKUP($B152,手順2!$A$12:$P$107,Q$1,FALSE),"")&amp;IFERROR(VLOOKUP($B152,手順3!$A$12:$U$107,Q$1,FALSE),"")="",0,IFERROR(VLOOKUP($B152,手順2!$A$12:$P$107,Q$1,FALSE),"")&amp;IFERROR(VLOOKUP($B152,手順3!$A$12:$U$107,Q$1,FALSE),"")))</f>
        <v/>
      </c>
      <c r="R152" s="77" t="str">
        <f>IFERROR(VLOOKUP($B152,手順2!$A$12:$Q$107,R$1,FALSE),"")&amp;IFERROR(VLOOKUP($B152,手順3!$A$12:$U$107,R$1,FALSE),"")</f>
        <v/>
      </c>
      <c r="S152" s="102"/>
      <c r="T152" s="102"/>
      <c r="U152" s="102"/>
      <c r="AA152" s="174" t="str">
        <f>IF($AK152="","",COUNTIF($AU$18:$AU152,AA$17))</f>
        <v/>
      </c>
      <c r="AB152" s="129" t="str">
        <f>IF($AK152="","",COUNTIF($AU$18:$AU152,AB$17))</f>
        <v/>
      </c>
      <c r="AC152" s="129" t="str">
        <f>IF($AK152="","",COUNTIF($AU$18:$AU152,AC$17))</f>
        <v/>
      </c>
      <c r="AD152" s="129" t="str">
        <f>IF($AK152="","",COUNTIF($AU$18:$AU152,AD$17))</f>
        <v/>
      </c>
      <c r="AE152" s="129" t="str">
        <f>IF($AK152="","",COUNTIF($AU$18:$AU152,AE$17))</f>
        <v/>
      </c>
      <c r="AF152" s="129" t="str">
        <f>IF($AK152="","",COUNTIF($AU$18:$AU152,AF$17))</f>
        <v/>
      </c>
      <c r="AG152" s="129" t="str">
        <f>IF($AK152="","",COUNTIF($AU$18:$AU152,AG$17))</f>
        <v/>
      </c>
      <c r="AH152" s="129" t="str">
        <f>IF($AK152="","",COUNTIF($AU$18:$AU152,AH$17))</f>
        <v/>
      </c>
      <c r="AI152" s="129" t="str">
        <f>IF($AK152="","",COUNTIF($AU$18:$AU152,AI$17))</f>
        <v/>
      </c>
      <c r="AJ152" s="175" t="str">
        <f>IF($AK152="","",COUNTIF($AU$18:$AU152,AJ$17))</f>
        <v/>
      </c>
      <c r="AK152" s="95" t="str">
        <f t="shared" si="31"/>
        <v/>
      </c>
      <c r="AL152" s="96" t="str">
        <f t="shared" si="32"/>
        <v/>
      </c>
      <c r="AM152" s="38" t="str">
        <f t="shared" si="33"/>
        <v/>
      </c>
      <c r="AN152" s="96" t="str">
        <f t="shared" si="34"/>
        <v/>
      </c>
      <c r="AO152" s="96" t="str">
        <f t="shared" si="35"/>
        <v/>
      </c>
      <c r="AP152" s="96" t="str">
        <f t="shared" si="36"/>
        <v/>
      </c>
      <c r="AQ152" s="96" t="str">
        <f t="shared" si="37"/>
        <v/>
      </c>
      <c r="AR152" s="96" t="str">
        <f t="shared" si="38"/>
        <v/>
      </c>
      <c r="AS152" s="96" t="str">
        <f t="shared" si="39"/>
        <v/>
      </c>
      <c r="AT152" s="96" t="str">
        <f t="shared" si="40"/>
        <v/>
      </c>
      <c r="AU152" s="97" t="str">
        <f t="shared" si="41"/>
        <v/>
      </c>
    </row>
    <row r="153" spans="1:47">
      <c r="A153">
        <v>136</v>
      </c>
      <c r="B153" t="str">
        <f>IFERROR(IF(B152=手順3!$A$11,"",IF(B152&lt;=100,IF(手順2!A147=手順５!A153,手順５!A153,手順3!$A$12),B152+1)),"")</f>
        <v/>
      </c>
      <c r="C153" s="10" t="str">
        <f>IFERROR(VLOOKUP($B153,手順2!$A$12:$T$107,C$1,FALSE),"")&amp;IFERROR(VLOOKUP($B153,手順3!$A$12:$U$107,C$1,FALSE),"")</f>
        <v/>
      </c>
      <c r="D153" s="10" t="str">
        <f>IFERROR(VLOOKUP($B153,手順2!$A$12:$T$107,D$1,FALSE),"")&amp;IFERROR(VLOOKUP($B153,手順3!$A$12:$U$107,D$1,FALSE),"")</f>
        <v/>
      </c>
      <c r="E153" s="10" t="str">
        <f>IFERROR(VLOOKUP($B153,手順2!$A$12:$T$107,E$1,FALSE),"")&amp;IFERROR(VLOOKUP($B153,手順3!$A$12:$U$107,E$1,FALSE),"")</f>
        <v/>
      </c>
      <c r="F153" s="10" t="str">
        <f>IFERROR(VLOOKUP($B153,手順2!$A$12:$T$107,F$1,FALSE),"")&amp;IFERROR(VLOOKUP($B153,手順3!$A$12:$U$107,F$1,FALSE),"")</f>
        <v/>
      </c>
      <c r="G153" s="10" t="str">
        <f>IFERROR(VLOOKUP($B153,手順2!$A$12:$T$107,G$1,FALSE),"")&amp;IFERROR(VLOOKUP($B153,手順3!$A$12:$U$107,G$1,FALSE),"")</f>
        <v/>
      </c>
      <c r="H153" s="10" t="str">
        <f>IFERROR(VLOOKUP($B153,手順2!$A$12:$T$107,H$1,FALSE),"")&amp;IFERROR(VLOOKUP($B153,手順3!$A$12:$U$107,H$1,FALSE),"")</f>
        <v/>
      </c>
      <c r="I153" s="10" t="str">
        <f>IFERROR(VLOOKUP($B153,手順2!$A$12:$T$107,I$1,FALSE),"")&amp;IFERROR(VLOOKUP($B153,手順3!$A$12:$U$107,I$1,FALSE),"")</f>
        <v/>
      </c>
      <c r="J153" s="77" t="str">
        <f>IFERROR(VLOOKUP($B153,手順2!$A$12:$P$107,J$1,FALSE),"")&amp;IFERROR(VLOOKUP($B153,手順3!$A$12:$U$107,J$1,FALSE),"")</f>
        <v/>
      </c>
      <c r="K153" s="121" t="str">
        <f>IF(J153="","",IF(IFERROR(VLOOKUP($B153,手順2!$A$12:$P$107,K$1,FALSE),"")&amp;IFERROR(VLOOKUP($B153,手順3!$A$12:$U$107,K$1,FALSE),"")="",0,IFERROR(VLOOKUP($B153,手順2!$A$12:$P$107,K$1,FALSE),"")&amp;IFERROR(VLOOKUP($B153,手順3!$A$12:$U$107,K$1,FALSE),"")))</f>
        <v/>
      </c>
      <c r="L153" s="121" t="str">
        <f>IF(K153="","",IF(IFERROR(VLOOKUP($B153,手順2!$A$12:$P$107,L$1,FALSE),"")&amp;IFERROR(VLOOKUP($B153,手順3!$A$12:$U$107,L$1,FALSE),"")="",0,IFERROR(VLOOKUP($B153,手順2!$A$12:$P$107,L$1,FALSE),"")&amp;IFERROR(VLOOKUP($B153,手順3!$A$12:$U$107,L$1,FALSE),"")))</f>
        <v/>
      </c>
      <c r="M153" s="121" t="str">
        <f>IF(L153="","",IF(IFERROR(VLOOKUP($B153,手順2!$A$12:$P$107,M$1,FALSE),"")&amp;IFERROR(VLOOKUP($B153,手順3!$A$12:$U$107,M$1,FALSE),"")="",0,IFERROR(VLOOKUP($B153,手順2!$A$12:$P$107,M$1,FALSE),"")&amp;IFERROR(VLOOKUP($B153,手順3!$A$12:$U$107,M$1,FALSE),"")))</f>
        <v/>
      </c>
      <c r="N153" s="77" t="str">
        <f>IFERROR(VLOOKUP($B153,手順2!$A$12:$P$107,N$1,FALSE),"")&amp;IFERROR(VLOOKUP($B153,手順3!$A$12:$U$107,N$1,FALSE),"")</f>
        <v/>
      </c>
      <c r="O153" s="121" t="str">
        <f>IF(N153="","",IF(IFERROR(VLOOKUP($B153,手順2!$A$12:$P$107,O$1,FALSE),"")&amp;IFERROR(VLOOKUP($B153,手順3!$A$12:$U$107,O$1,FALSE),"")="",0,IFERROR(VLOOKUP($B153,手順2!$A$12:$P$107,O$1,FALSE),"")&amp;IFERROR(VLOOKUP($B153,手順3!$A$12:$U$107,O$1,FALSE),"")))</f>
        <v/>
      </c>
      <c r="P153" s="121" t="str">
        <f>IF(O153="","",IF(IFERROR(VLOOKUP($B153,手順2!$A$12:$P$107,P$1,FALSE),"")&amp;IFERROR(VLOOKUP($B153,手順3!$A$12:$U$107,P$1,FALSE),"")="",0,IFERROR(VLOOKUP($B153,手順2!$A$12:$P$107,P$1,FALSE),"")&amp;IFERROR(VLOOKUP($B153,手順3!$A$12:$U$107,P$1,FALSE),"")))</f>
        <v/>
      </c>
      <c r="Q153" s="121" t="str">
        <f>IF(P153="","",IF(IFERROR(VLOOKUP($B153,手順2!$A$12:$P$107,Q$1,FALSE),"")&amp;IFERROR(VLOOKUP($B153,手順3!$A$12:$U$107,Q$1,FALSE),"")="",0,IFERROR(VLOOKUP($B153,手順2!$A$12:$P$107,Q$1,FALSE),"")&amp;IFERROR(VLOOKUP($B153,手順3!$A$12:$U$107,Q$1,FALSE),"")))</f>
        <v/>
      </c>
      <c r="R153" s="77" t="str">
        <f>IFERROR(VLOOKUP($B153,手順2!$A$12:$Q$107,R$1,FALSE),"")&amp;IFERROR(VLOOKUP($B153,手順3!$A$12:$U$107,R$1,FALSE),"")</f>
        <v/>
      </c>
      <c r="S153" s="102"/>
      <c r="T153" s="102"/>
      <c r="U153" s="102"/>
      <c r="AA153" s="174" t="str">
        <f>IF($AK153="","",COUNTIF($AU$18:$AU153,AA$17))</f>
        <v/>
      </c>
      <c r="AB153" s="129" t="str">
        <f>IF($AK153="","",COUNTIF($AU$18:$AU153,AB$17))</f>
        <v/>
      </c>
      <c r="AC153" s="129" t="str">
        <f>IF($AK153="","",COUNTIF($AU$18:$AU153,AC$17))</f>
        <v/>
      </c>
      <c r="AD153" s="129" t="str">
        <f>IF($AK153="","",COUNTIF($AU$18:$AU153,AD$17))</f>
        <v/>
      </c>
      <c r="AE153" s="129" t="str">
        <f>IF($AK153="","",COUNTIF($AU$18:$AU153,AE$17))</f>
        <v/>
      </c>
      <c r="AF153" s="129" t="str">
        <f>IF($AK153="","",COUNTIF($AU$18:$AU153,AF$17))</f>
        <v/>
      </c>
      <c r="AG153" s="129" t="str">
        <f>IF($AK153="","",COUNTIF($AU$18:$AU153,AG$17))</f>
        <v/>
      </c>
      <c r="AH153" s="129" t="str">
        <f>IF($AK153="","",COUNTIF($AU$18:$AU153,AH$17))</f>
        <v/>
      </c>
      <c r="AI153" s="129" t="str">
        <f>IF($AK153="","",COUNTIF($AU$18:$AU153,AI$17))</f>
        <v/>
      </c>
      <c r="AJ153" s="175" t="str">
        <f>IF($AK153="","",COUNTIF($AU$18:$AU153,AJ$17))</f>
        <v/>
      </c>
      <c r="AK153" s="95" t="str">
        <f t="shared" si="31"/>
        <v/>
      </c>
      <c r="AL153" s="96" t="str">
        <f t="shared" si="32"/>
        <v/>
      </c>
      <c r="AM153" s="38" t="str">
        <f t="shared" si="33"/>
        <v/>
      </c>
      <c r="AN153" s="96" t="str">
        <f t="shared" si="34"/>
        <v/>
      </c>
      <c r="AO153" s="96" t="str">
        <f t="shared" si="35"/>
        <v/>
      </c>
      <c r="AP153" s="96" t="str">
        <f t="shared" si="36"/>
        <v/>
      </c>
      <c r="AQ153" s="96" t="str">
        <f t="shared" si="37"/>
        <v/>
      </c>
      <c r="AR153" s="96" t="str">
        <f t="shared" si="38"/>
        <v/>
      </c>
      <c r="AS153" s="96" t="str">
        <f t="shared" si="39"/>
        <v/>
      </c>
      <c r="AT153" s="96" t="str">
        <f t="shared" si="40"/>
        <v/>
      </c>
      <c r="AU153" s="97" t="str">
        <f t="shared" si="41"/>
        <v/>
      </c>
    </row>
    <row r="154" spans="1:47">
      <c r="A154">
        <v>137</v>
      </c>
      <c r="B154" t="str">
        <f>IFERROR(IF(B153=手順3!$A$11,"",IF(B153&lt;=100,IF(手順2!A148=手順５!A154,手順５!A154,手順3!$A$12),B153+1)),"")</f>
        <v/>
      </c>
      <c r="C154" s="10" t="str">
        <f>IFERROR(VLOOKUP($B154,手順2!$A$12:$T$107,C$1,FALSE),"")&amp;IFERROR(VLOOKUP($B154,手順3!$A$12:$U$107,C$1,FALSE),"")</f>
        <v/>
      </c>
      <c r="D154" s="10" t="str">
        <f>IFERROR(VLOOKUP($B154,手順2!$A$12:$T$107,D$1,FALSE),"")&amp;IFERROR(VLOOKUP($B154,手順3!$A$12:$U$107,D$1,FALSE),"")</f>
        <v/>
      </c>
      <c r="E154" s="10" t="str">
        <f>IFERROR(VLOOKUP($B154,手順2!$A$12:$T$107,E$1,FALSE),"")&amp;IFERROR(VLOOKUP($B154,手順3!$A$12:$U$107,E$1,FALSE),"")</f>
        <v/>
      </c>
      <c r="F154" s="10" t="str">
        <f>IFERROR(VLOOKUP($B154,手順2!$A$12:$T$107,F$1,FALSE),"")&amp;IFERROR(VLOOKUP($B154,手順3!$A$12:$U$107,F$1,FALSE),"")</f>
        <v/>
      </c>
      <c r="G154" s="10" t="str">
        <f>IFERROR(VLOOKUP($B154,手順2!$A$12:$T$107,G$1,FALSE),"")&amp;IFERROR(VLOOKUP($B154,手順3!$A$12:$U$107,G$1,FALSE),"")</f>
        <v/>
      </c>
      <c r="H154" s="10" t="str">
        <f>IFERROR(VLOOKUP($B154,手順2!$A$12:$T$107,H$1,FALSE),"")&amp;IFERROR(VLOOKUP($B154,手順3!$A$12:$U$107,H$1,FALSE),"")</f>
        <v/>
      </c>
      <c r="I154" s="10" t="str">
        <f>IFERROR(VLOOKUP($B154,手順2!$A$12:$T$107,I$1,FALSE),"")&amp;IFERROR(VLOOKUP($B154,手順3!$A$12:$U$107,I$1,FALSE),"")</f>
        <v/>
      </c>
      <c r="J154" s="77" t="str">
        <f>IFERROR(VLOOKUP($B154,手順2!$A$12:$P$107,J$1,FALSE),"")&amp;IFERROR(VLOOKUP($B154,手順3!$A$12:$U$107,J$1,FALSE),"")</f>
        <v/>
      </c>
      <c r="K154" s="121" t="str">
        <f>IF(J154="","",IF(IFERROR(VLOOKUP($B154,手順2!$A$12:$P$107,K$1,FALSE),"")&amp;IFERROR(VLOOKUP($B154,手順3!$A$12:$U$107,K$1,FALSE),"")="",0,IFERROR(VLOOKUP($B154,手順2!$A$12:$P$107,K$1,FALSE),"")&amp;IFERROR(VLOOKUP($B154,手順3!$A$12:$U$107,K$1,FALSE),"")))</f>
        <v/>
      </c>
      <c r="L154" s="121" t="str">
        <f>IF(K154="","",IF(IFERROR(VLOOKUP($B154,手順2!$A$12:$P$107,L$1,FALSE),"")&amp;IFERROR(VLOOKUP($B154,手順3!$A$12:$U$107,L$1,FALSE),"")="",0,IFERROR(VLOOKUP($B154,手順2!$A$12:$P$107,L$1,FALSE),"")&amp;IFERROR(VLOOKUP($B154,手順3!$A$12:$U$107,L$1,FALSE),"")))</f>
        <v/>
      </c>
      <c r="M154" s="121" t="str">
        <f>IF(L154="","",IF(IFERROR(VLOOKUP($B154,手順2!$A$12:$P$107,M$1,FALSE),"")&amp;IFERROR(VLOOKUP($B154,手順3!$A$12:$U$107,M$1,FALSE),"")="",0,IFERROR(VLOOKUP($B154,手順2!$A$12:$P$107,M$1,FALSE),"")&amp;IFERROR(VLOOKUP($B154,手順3!$A$12:$U$107,M$1,FALSE),"")))</f>
        <v/>
      </c>
      <c r="N154" s="77" t="str">
        <f>IFERROR(VLOOKUP($B154,手順2!$A$12:$P$107,N$1,FALSE),"")&amp;IFERROR(VLOOKUP($B154,手順3!$A$12:$U$107,N$1,FALSE),"")</f>
        <v/>
      </c>
      <c r="O154" s="121" t="str">
        <f>IF(N154="","",IF(IFERROR(VLOOKUP($B154,手順2!$A$12:$P$107,O$1,FALSE),"")&amp;IFERROR(VLOOKUP($B154,手順3!$A$12:$U$107,O$1,FALSE),"")="",0,IFERROR(VLOOKUP($B154,手順2!$A$12:$P$107,O$1,FALSE),"")&amp;IFERROR(VLOOKUP($B154,手順3!$A$12:$U$107,O$1,FALSE),"")))</f>
        <v/>
      </c>
      <c r="P154" s="121" t="str">
        <f>IF(O154="","",IF(IFERROR(VLOOKUP($B154,手順2!$A$12:$P$107,P$1,FALSE),"")&amp;IFERROR(VLOOKUP($B154,手順3!$A$12:$U$107,P$1,FALSE),"")="",0,IFERROR(VLOOKUP($B154,手順2!$A$12:$P$107,P$1,FALSE),"")&amp;IFERROR(VLOOKUP($B154,手順3!$A$12:$U$107,P$1,FALSE),"")))</f>
        <v/>
      </c>
      <c r="Q154" s="121" t="str">
        <f>IF(P154="","",IF(IFERROR(VLOOKUP($B154,手順2!$A$12:$P$107,Q$1,FALSE),"")&amp;IFERROR(VLOOKUP($B154,手順3!$A$12:$U$107,Q$1,FALSE),"")="",0,IFERROR(VLOOKUP($B154,手順2!$A$12:$P$107,Q$1,FALSE),"")&amp;IFERROR(VLOOKUP($B154,手順3!$A$12:$U$107,Q$1,FALSE),"")))</f>
        <v/>
      </c>
      <c r="R154" s="77" t="str">
        <f>IFERROR(VLOOKUP($B154,手順2!$A$12:$Q$107,R$1,FALSE),"")&amp;IFERROR(VLOOKUP($B154,手順3!$A$12:$U$107,R$1,FALSE),"")</f>
        <v/>
      </c>
      <c r="S154" s="102"/>
      <c r="T154" s="102"/>
      <c r="U154" s="102"/>
      <c r="AA154" s="174" t="str">
        <f>IF($AK154="","",COUNTIF($AU$18:$AU154,AA$17))</f>
        <v/>
      </c>
      <c r="AB154" s="129" t="str">
        <f>IF($AK154="","",COUNTIF($AU$18:$AU154,AB$17))</f>
        <v/>
      </c>
      <c r="AC154" s="129" t="str">
        <f>IF($AK154="","",COUNTIF($AU$18:$AU154,AC$17))</f>
        <v/>
      </c>
      <c r="AD154" s="129" t="str">
        <f>IF($AK154="","",COUNTIF($AU$18:$AU154,AD$17))</f>
        <v/>
      </c>
      <c r="AE154" s="129" t="str">
        <f>IF($AK154="","",COUNTIF($AU$18:$AU154,AE$17))</f>
        <v/>
      </c>
      <c r="AF154" s="129" t="str">
        <f>IF($AK154="","",COUNTIF($AU$18:$AU154,AF$17))</f>
        <v/>
      </c>
      <c r="AG154" s="129" t="str">
        <f>IF($AK154="","",COUNTIF($AU$18:$AU154,AG$17))</f>
        <v/>
      </c>
      <c r="AH154" s="129" t="str">
        <f>IF($AK154="","",COUNTIF($AU$18:$AU154,AH$17))</f>
        <v/>
      </c>
      <c r="AI154" s="129" t="str">
        <f>IF($AK154="","",COUNTIF($AU$18:$AU154,AI$17))</f>
        <v/>
      </c>
      <c r="AJ154" s="175" t="str">
        <f>IF($AK154="","",COUNTIF($AU$18:$AU154,AJ$17))</f>
        <v/>
      </c>
      <c r="AK154" s="95" t="str">
        <f t="shared" si="31"/>
        <v/>
      </c>
      <c r="AL154" s="96" t="str">
        <f t="shared" si="32"/>
        <v/>
      </c>
      <c r="AM154" s="38" t="str">
        <f t="shared" si="33"/>
        <v/>
      </c>
      <c r="AN154" s="96" t="str">
        <f t="shared" si="34"/>
        <v/>
      </c>
      <c r="AO154" s="96" t="str">
        <f t="shared" si="35"/>
        <v/>
      </c>
      <c r="AP154" s="96" t="str">
        <f t="shared" si="36"/>
        <v/>
      </c>
      <c r="AQ154" s="96" t="str">
        <f t="shared" si="37"/>
        <v/>
      </c>
      <c r="AR154" s="96" t="str">
        <f t="shared" si="38"/>
        <v/>
      </c>
      <c r="AS154" s="96" t="str">
        <f t="shared" si="39"/>
        <v/>
      </c>
      <c r="AT154" s="96" t="str">
        <f t="shared" si="40"/>
        <v/>
      </c>
      <c r="AU154" s="97" t="str">
        <f t="shared" si="41"/>
        <v/>
      </c>
    </row>
    <row r="155" spans="1:47">
      <c r="A155">
        <v>138</v>
      </c>
      <c r="B155" t="str">
        <f>IFERROR(IF(B154=手順3!$A$11,"",IF(B154&lt;=100,IF(手順2!A149=手順５!A155,手順５!A155,手順3!$A$12),B154+1)),"")</f>
        <v/>
      </c>
      <c r="C155" s="10" t="str">
        <f>IFERROR(VLOOKUP($B155,手順2!$A$12:$T$107,C$1,FALSE),"")&amp;IFERROR(VLOOKUP($B155,手順3!$A$12:$U$107,C$1,FALSE),"")</f>
        <v/>
      </c>
      <c r="D155" s="10" t="str">
        <f>IFERROR(VLOOKUP($B155,手順2!$A$12:$T$107,D$1,FALSE),"")&amp;IFERROR(VLOOKUP($B155,手順3!$A$12:$U$107,D$1,FALSE),"")</f>
        <v/>
      </c>
      <c r="E155" s="10" t="str">
        <f>IFERROR(VLOOKUP($B155,手順2!$A$12:$T$107,E$1,FALSE),"")&amp;IFERROR(VLOOKUP($B155,手順3!$A$12:$U$107,E$1,FALSE),"")</f>
        <v/>
      </c>
      <c r="F155" s="10" t="str">
        <f>IFERROR(VLOOKUP($B155,手順2!$A$12:$T$107,F$1,FALSE),"")&amp;IFERROR(VLOOKUP($B155,手順3!$A$12:$U$107,F$1,FALSE),"")</f>
        <v/>
      </c>
      <c r="G155" s="10" t="str">
        <f>IFERROR(VLOOKUP($B155,手順2!$A$12:$T$107,G$1,FALSE),"")&amp;IFERROR(VLOOKUP($B155,手順3!$A$12:$U$107,G$1,FALSE),"")</f>
        <v/>
      </c>
      <c r="H155" s="10" t="str">
        <f>IFERROR(VLOOKUP($B155,手順2!$A$12:$T$107,H$1,FALSE),"")&amp;IFERROR(VLOOKUP($B155,手順3!$A$12:$U$107,H$1,FALSE),"")</f>
        <v/>
      </c>
      <c r="I155" s="10" t="str">
        <f>IFERROR(VLOOKUP($B155,手順2!$A$12:$T$107,I$1,FALSE),"")&amp;IFERROR(VLOOKUP($B155,手順3!$A$12:$U$107,I$1,FALSE),"")</f>
        <v/>
      </c>
      <c r="J155" s="77" t="str">
        <f>IFERROR(VLOOKUP($B155,手順2!$A$12:$P$107,J$1,FALSE),"")&amp;IFERROR(VLOOKUP($B155,手順3!$A$12:$U$107,J$1,FALSE),"")</f>
        <v/>
      </c>
      <c r="K155" s="121" t="str">
        <f>IF(J155="","",IF(IFERROR(VLOOKUP($B155,手順2!$A$12:$P$107,K$1,FALSE),"")&amp;IFERROR(VLOOKUP($B155,手順3!$A$12:$U$107,K$1,FALSE),"")="",0,IFERROR(VLOOKUP($B155,手順2!$A$12:$P$107,K$1,FALSE),"")&amp;IFERROR(VLOOKUP($B155,手順3!$A$12:$U$107,K$1,FALSE),"")))</f>
        <v/>
      </c>
      <c r="L155" s="121" t="str">
        <f>IF(K155="","",IF(IFERROR(VLOOKUP($B155,手順2!$A$12:$P$107,L$1,FALSE),"")&amp;IFERROR(VLOOKUP($B155,手順3!$A$12:$U$107,L$1,FALSE),"")="",0,IFERROR(VLOOKUP($B155,手順2!$A$12:$P$107,L$1,FALSE),"")&amp;IFERROR(VLOOKUP($B155,手順3!$A$12:$U$107,L$1,FALSE),"")))</f>
        <v/>
      </c>
      <c r="M155" s="121" t="str">
        <f>IF(L155="","",IF(IFERROR(VLOOKUP($B155,手順2!$A$12:$P$107,M$1,FALSE),"")&amp;IFERROR(VLOOKUP($B155,手順3!$A$12:$U$107,M$1,FALSE),"")="",0,IFERROR(VLOOKUP($B155,手順2!$A$12:$P$107,M$1,FALSE),"")&amp;IFERROR(VLOOKUP($B155,手順3!$A$12:$U$107,M$1,FALSE),"")))</f>
        <v/>
      </c>
      <c r="N155" s="77" t="str">
        <f>IFERROR(VLOOKUP($B155,手順2!$A$12:$P$107,N$1,FALSE),"")&amp;IFERROR(VLOOKUP($B155,手順3!$A$12:$U$107,N$1,FALSE),"")</f>
        <v/>
      </c>
      <c r="O155" s="121" t="str">
        <f>IF(N155="","",IF(IFERROR(VLOOKUP($B155,手順2!$A$12:$P$107,O$1,FALSE),"")&amp;IFERROR(VLOOKUP($B155,手順3!$A$12:$U$107,O$1,FALSE),"")="",0,IFERROR(VLOOKUP($B155,手順2!$A$12:$P$107,O$1,FALSE),"")&amp;IFERROR(VLOOKUP($B155,手順3!$A$12:$U$107,O$1,FALSE),"")))</f>
        <v/>
      </c>
      <c r="P155" s="121" t="str">
        <f>IF(O155="","",IF(IFERROR(VLOOKUP($B155,手順2!$A$12:$P$107,P$1,FALSE),"")&amp;IFERROR(VLOOKUP($B155,手順3!$A$12:$U$107,P$1,FALSE),"")="",0,IFERROR(VLOOKUP($B155,手順2!$A$12:$P$107,P$1,FALSE),"")&amp;IFERROR(VLOOKUP($B155,手順3!$A$12:$U$107,P$1,FALSE),"")))</f>
        <v/>
      </c>
      <c r="Q155" s="121" t="str">
        <f>IF(P155="","",IF(IFERROR(VLOOKUP($B155,手順2!$A$12:$P$107,Q$1,FALSE),"")&amp;IFERROR(VLOOKUP($B155,手順3!$A$12:$U$107,Q$1,FALSE),"")="",0,IFERROR(VLOOKUP($B155,手順2!$A$12:$P$107,Q$1,FALSE),"")&amp;IFERROR(VLOOKUP($B155,手順3!$A$12:$U$107,Q$1,FALSE),"")))</f>
        <v/>
      </c>
      <c r="R155" s="77" t="str">
        <f>IFERROR(VLOOKUP($B155,手順2!$A$12:$Q$107,R$1,FALSE),"")&amp;IFERROR(VLOOKUP($B155,手順3!$A$12:$U$107,R$1,FALSE),"")</f>
        <v/>
      </c>
      <c r="S155" s="102"/>
      <c r="T155" s="102"/>
      <c r="U155" s="102"/>
      <c r="AA155" s="174" t="str">
        <f>IF($AK155="","",COUNTIF($AU$18:$AU155,AA$17))</f>
        <v/>
      </c>
      <c r="AB155" s="129" t="str">
        <f>IF($AK155="","",COUNTIF($AU$18:$AU155,AB$17))</f>
        <v/>
      </c>
      <c r="AC155" s="129" t="str">
        <f>IF($AK155="","",COUNTIF($AU$18:$AU155,AC$17))</f>
        <v/>
      </c>
      <c r="AD155" s="129" t="str">
        <f>IF($AK155="","",COUNTIF($AU$18:$AU155,AD$17))</f>
        <v/>
      </c>
      <c r="AE155" s="129" t="str">
        <f>IF($AK155="","",COUNTIF($AU$18:$AU155,AE$17))</f>
        <v/>
      </c>
      <c r="AF155" s="129" t="str">
        <f>IF($AK155="","",COUNTIF($AU$18:$AU155,AF$17))</f>
        <v/>
      </c>
      <c r="AG155" s="129" t="str">
        <f>IF($AK155="","",COUNTIF($AU$18:$AU155,AG$17))</f>
        <v/>
      </c>
      <c r="AH155" s="129" t="str">
        <f>IF($AK155="","",COUNTIF($AU$18:$AU155,AH$17))</f>
        <v/>
      </c>
      <c r="AI155" s="129" t="str">
        <f>IF($AK155="","",COUNTIF($AU$18:$AU155,AI$17))</f>
        <v/>
      </c>
      <c r="AJ155" s="175" t="str">
        <f>IF($AK155="","",COUNTIF($AU$18:$AU155,AJ$17))</f>
        <v/>
      </c>
      <c r="AK155" s="95" t="str">
        <f t="shared" si="31"/>
        <v/>
      </c>
      <c r="AL155" s="96" t="str">
        <f t="shared" si="32"/>
        <v/>
      </c>
      <c r="AM155" s="38" t="str">
        <f t="shared" si="33"/>
        <v/>
      </c>
      <c r="AN155" s="96" t="str">
        <f t="shared" si="34"/>
        <v/>
      </c>
      <c r="AO155" s="96" t="str">
        <f t="shared" si="35"/>
        <v/>
      </c>
      <c r="AP155" s="96" t="str">
        <f t="shared" si="36"/>
        <v/>
      </c>
      <c r="AQ155" s="96" t="str">
        <f t="shared" si="37"/>
        <v/>
      </c>
      <c r="AR155" s="96" t="str">
        <f t="shared" si="38"/>
        <v/>
      </c>
      <c r="AS155" s="96" t="str">
        <f t="shared" si="39"/>
        <v/>
      </c>
      <c r="AT155" s="96" t="str">
        <f t="shared" si="40"/>
        <v/>
      </c>
      <c r="AU155" s="97" t="str">
        <f t="shared" si="41"/>
        <v/>
      </c>
    </row>
    <row r="156" spans="1:47">
      <c r="A156">
        <v>139</v>
      </c>
      <c r="B156" t="str">
        <f>IFERROR(IF(B155=手順3!$A$11,"",IF(B155&lt;=100,IF(手順2!A150=手順５!A156,手順５!A156,手順3!$A$12),B155+1)),"")</f>
        <v/>
      </c>
      <c r="C156" s="10" t="str">
        <f>IFERROR(VLOOKUP($B156,手順2!$A$12:$T$107,C$1,FALSE),"")&amp;IFERROR(VLOOKUP($B156,手順3!$A$12:$U$107,C$1,FALSE),"")</f>
        <v/>
      </c>
      <c r="D156" s="10" t="str">
        <f>IFERROR(VLOOKUP($B156,手順2!$A$12:$T$107,D$1,FALSE),"")&amp;IFERROR(VLOOKUP($B156,手順3!$A$12:$U$107,D$1,FALSE),"")</f>
        <v/>
      </c>
      <c r="E156" s="10" t="str">
        <f>IFERROR(VLOOKUP($B156,手順2!$A$12:$T$107,E$1,FALSE),"")&amp;IFERROR(VLOOKUP($B156,手順3!$A$12:$U$107,E$1,FALSE),"")</f>
        <v/>
      </c>
      <c r="F156" s="10" t="str">
        <f>IFERROR(VLOOKUP($B156,手順2!$A$12:$T$107,F$1,FALSE),"")&amp;IFERROR(VLOOKUP($B156,手順3!$A$12:$U$107,F$1,FALSE),"")</f>
        <v/>
      </c>
      <c r="G156" s="10" t="str">
        <f>IFERROR(VLOOKUP($B156,手順2!$A$12:$T$107,G$1,FALSE),"")&amp;IFERROR(VLOOKUP($B156,手順3!$A$12:$U$107,G$1,FALSE),"")</f>
        <v/>
      </c>
      <c r="H156" s="10" t="str">
        <f>IFERROR(VLOOKUP($B156,手順2!$A$12:$T$107,H$1,FALSE),"")&amp;IFERROR(VLOOKUP($B156,手順3!$A$12:$U$107,H$1,FALSE),"")</f>
        <v/>
      </c>
      <c r="I156" s="10" t="str">
        <f>IFERROR(VLOOKUP($B156,手順2!$A$12:$T$107,I$1,FALSE),"")&amp;IFERROR(VLOOKUP($B156,手順3!$A$12:$U$107,I$1,FALSE),"")</f>
        <v/>
      </c>
      <c r="J156" s="77" t="str">
        <f>IFERROR(VLOOKUP($B156,手順2!$A$12:$P$107,J$1,FALSE),"")&amp;IFERROR(VLOOKUP($B156,手順3!$A$12:$U$107,J$1,FALSE),"")</f>
        <v/>
      </c>
      <c r="K156" s="121" t="str">
        <f>IF(J156="","",IF(IFERROR(VLOOKUP($B156,手順2!$A$12:$P$107,K$1,FALSE),"")&amp;IFERROR(VLOOKUP($B156,手順3!$A$12:$U$107,K$1,FALSE),"")="",0,IFERROR(VLOOKUP($B156,手順2!$A$12:$P$107,K$1,FALSE),"")&amp;IFERROR(VLOOKUP($B156,手順3!$A$12:$U$107,K$1,FALSE),"")))</f>
        <v/>
      </c>
      <c r="L156" s="121" t="str">
        <f>IF(K156="","",IF(IFERROR(VLOOKUP($B156,手順2!$A$12:$P$107,L$1,FALSE),"")&amp;IFERROR(VLOOKUP($B156,手順3!$A$12:$U$107,L$1,FALSE),"")="",0,IFERROR(VLOOKUP($B156,手順2!$A$12:$P$107,L$1,FALSE),"")&amp;IFERROR(VLOOKUP($B156,手順3!$A$12:$U$107,L$1,FALSE),"")))</f>
        <v/>
      </c>
      <c r="M156" s="121" t="str">
        <f>IF(L156="","",IF(IFERROR(VLOOKUP($B156,手順2!$A$12:$P$107,M$1,FALSE),"")&amp;IFERROR(VLOOKUP($B156,手順3!$A$12:$U$107,M$1,FALSE),"")="",0,IFERROR(VLOOKUP($B156,手順2!$A$12:$P$107,M$1,FALSE),"")&amp;IFERROR(VLOOKUP($B156,手順3!$A$12:$U$107,M$1,FALSE),"")))</f>
        <v/>
      </c>
      <c r="N156" s="77" t="str">
        <f>IFERROR(VLOOKUP($B156,手順2!$A$12:$P$107,N$1,FALSE),"")&amp;IFERROR(VLOOKUP($B156,手順3!$A$12:$U$107,N$1,FALSE),"")</f>
        <v/>
      </c>
      <c r="O156" s="121" t="str">
        <f>IF(N156="","",IF(IFERROR(VLOOKUP($B156,手順2!$A$12:$P$107,O$1,FALSE),"")&amp;IFERROR(VLOOKUP($B156,手順3!$A$12:$U$107,O$1,FALSE),"")="",0,IFERROR(VLOOKUP($B156,手順2!$A$12:$P$107,O$1,FALSE),"")&amp;IFERROR(VLOOKUP($B156,手順3!$A$12:$U$107,O$1,FALSE),"")))</f>
        <v/>
      </c>
      <c r="P156" s="121" t="str">
        <f>IF(O156="","",IF(IFERROR(VLOOKUP($B156,手順2!$A$12:$P$107,P$1,FALSE),"")&amp;IFERROR(VLOOKUP($B156,手順3!$A$12:$U$107,P$1,FALSE),"")="",0,IFERROR(VLOOKUP($B156,手順2!$A$12:$P$107,P$1,FALSE),"")&amp;IFERROR(VLOOKUP($B156,手順3!$A$12:$U$107,P$1,FALSE),"")))</f>
        <v/>
      </c>
      <c r="Q156" s="121" t="str">
        <f>IF(P156="","",IF(IFERROR(VLOOKUP($B156,手順2!$A$12:$P$107,Q$1,FALSE),"")&amp;IFERROR(VLOOKUP($B156,手順3!$A$12:$U$107,Q$1,FALSE),"")="",0,IFERROR(VLOOKUP($B156,手順2!$A$12:$P$107,Q$1,FALSE),"")&amp;IFERROR(VLOOKUP($B156,手順3!$A$12:$U$107,Q$1,FALSE),"")))</f>
        <v/>
      </c>
      <c r="R156" s="77" t="str">
        <f>IFERROR(VLOOKUP($B156,手順2!$A$12:$Q$107,R$1,FALSE),"")&amp;IFERROR(VLOOKUP($B156,手順3!$A$12:$U$107,R$1,FALSE),"")</f>
        <v/>
      </c>
      <c r="S156" s="102"/>
      <c r="T156" s="102"/>
      <c r="U156" s="102"/>
      <c r="AA156" s="174" t="str">
        <f>IF($AK156="","",COUNTIF($AU$18:$AU156,AA$17))</f>
        <v/>
      </c>
      <c r="AB156" s="129" t="str">
        <f>IF($AK156="","",COUNTIF($AU$18:$AU156,AB$17))</f>
        <v/>
      </c>
      <c r="AC156" s="129" t="str">
        <f>IF($AK156="","",COUNTIF($AU$18:$AU156,AC$17))</f>
        <v/>
      </c>
      <c r="AD156" s="129" t="str">
        <f>IF($AK156="","",COUNTIF($AU$18:$AU156,AD$17))</f>
        <v/>
      </c>
      <c r="AE156" s="129" t="str">
        <f>IF($AK156="","",COUNTIF($AU$18:$AU156,AE$17))</f>
        <v/>
      </c>
      <c r="AF156" s="129" t="str">
        <f>IF($AK156="","",COUNTIF($AU$18:$AU156,AF$17))</f>
        <v/>
      </c>
      <c r="AG156" s="129" t="str">
        <f>IF($AK156="","",COUNTIF($AU$18:$AU156,AG$17))</f>
        <v/>
      </c>
      <c r="AH156" s="129" t="str">
        <f>IF($AK156="","",COUNTIF($AU$18:$AU156,AH$17))</f>
        <v/>
      </c>
      <c r="AI156" s="129" t="str">
        <f>IF($AK156="","",COUNTIF($AU$18:$AU156,AI$17))</f>
        <v/>
      </c>
      <c r="AJ156" s="175" t="str">
        <f>IF($AK156="","",COUNTIF($AU$18:$AU156,AJ$17))</f>
        <v/>
      </c>
      <c r="AK156" s="95" t="str">
        <f t="shared" si="31"/>
        <v/>
      </c>
      <c r="AL156" s="96" t="str">
        <f t="shared" si="32"/>
        <v/>
      </c>
      <c r="AM156" s="38" t="str">
        <f t="shared" si="33"/>
        <v/>
      </c>
      <c r="AN156" s="96" t="str">
        <f t="shared" si="34"/>
        <v/>
      </c>
      <c r="AO156" s="96" t="str">
        <f t="shared" si="35"/>
        <v/>
      </c>
      <c r="AP156" s="96" t="str">
        <f t="shared" si="36"/>
        <v/>
      </c>
      <c r="AQ156" s="96" t="str">
        <f t="shared" si="37"/>
        <v/>
      </c>
      <c r="AR156" s="96" t="str">
        <f t="shared" si="38"/>
        <v/>
      </c>
      <c r="AS156" s="96" t="str">
        <f t="shared" si="39"/>
        <v/>
      </c>
      <c r="AT156" s="96" t="str">
        <f t="shared" si="40"/>
        <v/>
      </c>
      <c r="AU156" s="97" t="str">
        <f t="shared" si="41"/>
        <v/>
      </c>
    </row>
    <row r="157" spans="1:47">
      <c r="A157">
        <v>140</v>
      </c>
      <c r="B157" t="str">
        <f>IFERROR(IF(B156=手順3!$A$11,"",IF(B156&lt;=100,IF(手順2!A151=手順５!A157,手順５!A157,手順3!$A$12),B156+1)),"")</f>
        <v/>
      </c>
      <c r="C157" s="10" t="str">
        <f>IFERROR(VLOOKUP($B157,手順2!$A$12:$T$107,C$1,FALSE),"")&amp;IFERROR(VLOOKUP($B157,手順3!$A$12:$U$107,C$1,FALSE),"")</f>
        <v/>
      </c>
      <c r="D157" s="10" t="str">
        <f>IFERROR(VLOOKUP($B157,手順2!$A$12:$T$107,D$1,FALSE),"")&amp;IFERROR(VLOOKUP($B157,手順3!$A$12:$U$107,D$1,FALSE),"")</f>
        <v/>
      </c>
      <c r="E157" s="10" t="str">
        <f>IFERROR(VLOOKUP($B157,手順2!$A$12:$T$107,E$1,FALSE),"")&amp;IFERROR(VLOOKUP($B157,手順3!$A$12:$U$107,E$1,FALSE),"")</f>
        <v/>
      </c>
      <c r="F157" s="10" t="str">
        <f>IFERROR(VLOOKUP($B157,手順2!$A$12:$T$107,F$1,FALSE),"")&amp;IFERROR(VLOOKUP($B157,手順3!$A$12:$U$107,F$1,FALSE),"")</f>
        <v/>
      </c>
      <c r="G157" s="10" t="str">
        <f>IFERROR(VLOOKUP($B157,手順2!$A$12:$T$107,G$1,FALSE),"")&amp;IFERROR(VLOOKUP($B157,手順3!$A$12:$U$107,G$1,FALSE),"")</f>
        <v/>
      </c>
      <c r="H157" s="10" t="str">
        <f>IFERROR(VLOOKUP($B157,手順2!$A$12:$T$107,H$1,FALSE),"")&amp;IFERROR(VLOOKUP($B157,手順3!$A$12:$U$107,H$1,FALSE),"")</f>
        <v/>
      </c>
      <c r="I157" s="10" t="str">
        <f>IFERROR(VLOOKUP($B157,手順2!$A$12:$T$107,I$1,FALSE),"")&amp;IFERROR(VLOOKUP($B157,手順3!$A$12:$U$107,I$1,FALSE),"")</f>
        <v/>
      </c>
      <c r="J157" s="77" t="str">
        <f>IFERROR(VLOOKUP($B157,手順2!$A$12:$P$107,J$1,FALSE),"")&amp;IFERROR(VLOOKUP($B157,手順3!$A$12:$U$107,J$1,FALSE),"")</f>
        <v/>
      </c>
      <c r="K157" s="121" t="str">
        <f>IF(J157="","",IF(IFERROR(VLOOKUP($B157,手順2!$A$12:$P$107,K$1,FALSE),"")&amp;IFERROR(VLOOKUP($B157,手順3!$A$12:$U$107,K$1,FALSE),"")="",0,IFERROR(VLOOKUP($B157,手順2!$A$12:$P$107,K$1,FALSE),"")&amp;IFERROR(VLOOKUP($B157,手順3!$A$12:$U$107,K$1,FALSE),"")))</f>
        <v/>
      </c>
      <c r="L157" s="121" t="str">
        <f>IF(K157="","",IF(IFERROR(VLOOKUP($B157,手順2!$A$12:$P$107,L$1,FALSE),"")&amp;IFERROR(VLOOKUP($B157,手順3!$A$12:$U$107,L$1,FALSE),"")="",0,IFERROR(VLOOKUP($B157,手順2!$A$12:$P$107,L$1,FALSE),"")&amp;IFERROR(VLOOKUP($B157,手順3!$A$12:$U$107,L$1,FALSE),"")))</f>
        <v/>
      </c>
      <c r="M157" s="121" t="str">
        <f>IF(L157="","",IF(IFERROR(VLOOKUP($B157,手順2!$A$12:$P$107,M$1,FALSE),"")&amp;IFERROR(VLOOKUP($B157,手順3!$A$12:$U$107,M$1,FALSE),"")="",0,IFERROR(VLOOKUP($B157,手順2!$A$12:$P$107,M$1,FALSE),"")&amp;IFERROR(VLOOKUP($B157,手順3!$A$12:$U$107,M$1,FALSE),"")))</f>
        <v/>
      </c>
      <c r="N157" s="77" t="str">
        <f>IFERROR(VLOOKUP($B157,手順2!$A$12:$P$107,N$1,FALSE),"")&amp;IFERROR(VLOOKUP($B157,手順3!$A$12:$U$107,N$1,FALSE),"")</f>
        <v/>
      </c>
      <c r="O157" s="121" t="str">
        <f>IF(N157="","",IF(IFERROR(VLOOKUP($B157,手順2!$A$12:$P$107,O$1,FALSE),"")&amp;IFERROR(VLOOKUP($B157,手順3!$A$12:$U$107,O$1,FALSE),"")="",0,IFERROR(VLOOKUP($B157,手順2!$A$12:$P$107,O$1,FALSE),"")&amp;IFERROR(VLOOKUP($B157,手順3!$A$12:$U$107,O$1,FALSE),"")))</f>
        <v/>
      </c>
      <c r="P157" s="121" t="str">
        <f>IF(O157="","",IF(IFERROR(VLOOKUP($B157,手順2!$A$12:$P$107,P$1,FALSE),"")&amp;IFERROR(VLOOKUP($B157,手順3!$A$12:$U$107,P$1,FALSE),"")="",0,IFERROR(VLOOKUP($B157,手順2!$A$12:$P$107,P$1,FALSE),"")&amp;IFERROR(VLOOKUP($B157,手順3!$A$12:$U$107,P$1,FALSE),"")))</f>
        <v/>
      </c>
      <c r="Q157" s="121" t="str">
        <f>IF(P157="","",IF(IFERROR(VLOOKUP($B157,手順2!$A$12:$P$107,Q$1,FALSE),"")&amp;IFERROR(VLOOKUP($B157,手順3!$A$12:$U$107,Q$1,FALSE),"")="",0,IFERROR(VLOOKUP($B157,手順2!$A$12:$P$107,Q$1,FALSE),"")&amp;IFERROR(VLOOKUP($B157,手順3!$A$12:$U$107,Q$1,FALSE),"")))</f>
        <v/>
      </c>
      <c r="R157" s="77" t="str">
        <f>IFERROR(VLOOKUP($B157,手順2!$A$12:$Q$107,R$1,FALSE),"")&amp;IFERROR(VLOOKUP($B157,手順3!$A$12:$U$107,R$1,FALSE),"")</f>
        <v/>
      </c>
      <c r="S157" s="102"/>
      <c r="T157" s="102"/>
      <c r="U157" s="102"/>
      <c r="AA157" s="174" t="str">
        <f>IF($AK157="","",COUNTIF($AU$18:$AU157,AA$17))</f>
        <v/>
      </c>
      <c r="AB157" s="129" t="str">
        <f>IF($AK157="","",COUNTIF($AU$18:$AU157,AB$17))</f>
        <v/>
      </c>
      <c r="AC157" s="129" t="str">
        <f>IF($AK157="","",COUNTIF($AU$18:$AU157,AC$17))</f>
        <v/>
      </c>
      <c r="AD157" s="129" t="str">
        <f>IF($AK157="","",COUNTIF($AU$18:$AU157,AD$17))</f>
        <v/>
      </c>
      <c r="AE157" s="129" t="str">
        <f>IF($AK157="","",COUNTIF($AU$18:$AU157,AE$17))</f>
        <v/>
      </c>
      <c r="AF157" s="129" t="str">
        <f>IF($AK157="","",COUNTIF($AU$18:$AU157,AF$17))</f>
        <v/>
      </c>
      <c r="AG157" s="129" t="str">
        <f>IF($AK157="","",COUNTIF($AU$18:$AU157,AG$17))</f>
        <v/>
      </c>
      <c r="AH157" s="129" t="str">
        <f>IF($AK157="","",COUNTIF($AU$18:$AU157,AH$17))</f>
        <v/>
      </c>
      <c r="AI157" s="129" t="str">
        <f>IF($AK157="","",COUNTIF($AU$18:$AU157,AI$17))</f>
        <v/>
      </c>
      <c r="AJ157" s="175" t="str">
        <f>IF($AK157="","",COUNTIF($AU$18:$AU157,AJ$17))</f>
        <v/>
      </c>
      <c r="AK157" s="95" t="str">
        <f t="shared" si="31"/>
        <v/>
      </c>
      <c r="AL157" s="96" t="str">
        <f t="shared" si="32"/>
        <v/>
      </c>
      <c r="AM157" s="38" t="str">
        <f t="shared" si="33"/>
        <v/>
      </c>
      <c r="AN157" s="96" t="str">
        <f t="shared" si="34"/>
        <v/>
      </c>
      <c r="AO157" s="96" t="str">
        <f t="shared" si="35"/>
        <v/>
      </c>
      <c r="AP157" s="96" t="str">
        <f t="shared" si="36"/>
        <v/>
      </c>
      <c r="AQ157" s="96" t="str">
        <f t="shared" si="37"/>
        <v/>
      </c>
      <c r="AR157" s="96" t="str">
        <f t="shared" si="38"/>
        <v/>
      </c>
      <c r="AS157" s="96" t="str">
        <f t="shared" si="39"/>
        <v/>
      </c>
      <c r="AT157" s="96" t="str">
        <f t="shared" si="40"/>
        <v/>
      </c>
      <c r="AU157" s="97" t="str">
        <f t="shared" si="41"/>
        <v/>
      </c>
    </row>
    <row r="158" spans="1:47">
      <c r="A158">
        <v>141</v>
      </c>
      <c r="B158" t="str">
        <f>IFERROR(IF(B157=手順3!$A$11,"",IF(B157&lt;=100,IF(手順2!A152=手順５!A158,手順５!A158,手順3!$A$12),B157+1)),"")</f>
        <v/>
      </c>
      <c r="C158" s="10" t="str">
        <f>IFERROR(VLOOKUP($B158,手順2!$A$12:$T$107,C$1,FALSE),"")&amp;IFERROR(VLOOKUP($B158,手順3!$A$12:$U$107,C$1,FALSE),"")</f>
        <v/>
      </c>
      <c r="D158" s="10" t="str">
        <f>IFERROR(VLOOKUP($B158,手順2!$A$12:$T$107,D$1,FALSE),"")&amp;IFERROR(VLOOKUP($B158,手順3!$A$12:$U$107,D$1,FALSE),"")</f>
        <v/>
      </c>
      <c r="E158" s="10" t="str">
        <f>IFERROR(VLOOKUP($B158,手順2!$A$12:$T$107,E$1,FALSE),"")&amp;IFERROR(VLOOKUP($B158,手順3!$A$12:$U$107,E$1,FALSE),"")</f>
        <v/>
      </c>
      <c r="F158" s="10" t="str">
        <f>IFERROR(VLOOKUP($B158,手順2!$A$12:$T$107,F$1,FALSE),"")&amp;IFERROR(VLOOKUP($B158,手順3!$A$12:$U$107,F$1,FALSE),"")</f>
        <v/>
      </c>
      <c r="G158" s="10" t="str">
        <f>IFERROR(VLOOKUP($B158,手順2!$A$12:$T$107,G$1,FALSE),"")&amp;IFERROR(VLOOKUP($B158,手順3!$A$12:$U$107,G$1,FALSE),"")</f>
        <v/>
      </c>
      <c r="H158" s="10" t="str">
        <f>IFERROR(VLOOKUP($B158,手順2!$A$12:$T$107,H$1,FALSE),"")&amp;IFERROR(VLOOKUP($B158,手順3!$A$12:$U$107,H$1,FALSE),"")</f>
        <v/>
      </c>
      <c r="I158" s="10" t="str">
        <f>IFERROR(VLOOKUP($B158,手順2!$A$12:$T$107,I$1,FALSE),"")&amp;IFERROR(VLOOKUP($B158,手順3!$A$12:$U$107,I$1,FALSE),"")</f>
        <v/>
      </c>
      <c r="J158" s="77" t="str">
        <f>IFERROR(VLOOKUP($B158,手順2!$A$12:$P$107,J$1,FALSE),"")&amp;IFERROR(VLOOKUP($B158,手順3!$A$12:$U$107,J$1,FALSE),"")</f>
        <v/>
      </c>
      <c r="K158" s="121" t="str">
        <f>IF(J158="","",IF(IFERROR(VLOOKUP($B158,手順2!$A$12:$P$107,K$1,FALSE),"")&amp;IFERROR(VLOOKUP($B158,手順3!$A$12:$U$107,K$1,FALSE),"")="",0,IFERROR(VLOOKUP($B158,手順2!$A$12:$P$107,K$1,FALSE),"")&amp;IFERROR(VLOOKUP($B158,手順3!$A$12:$U$107,K$1,FALSE),"")))</f>
        <v/>
      </c>
      <c r="L158" s="121" t="str">
        <f>IF(K158="","",IF(IFERROR(VLOOKUP($B158,手順2!$A$12:$P$107,L$1,FALSE),"")&amp;IFERROR(VLOOKUP($B158,手順3!$A$12:$U$107,L$1,FALSE),"")="",0,IFERROR(VLOOKUP($B158,手順2!$A$12:$P$107,L$1,FALSE),"")&amp;IFERROR(VLOOKUP($B158,手順3!$A$12:$U$107,L$1,FALSE),"")))</f>
        <v/>
      </c>
      <c r="M158" s="121" t="str">
        <f>IF(L158="","",IF(IFERROR(VLOOKUP($B158,手順2!$A$12:$P$107,M$1,FALSE),"")&amp;IFERROR(VLOOKUP($B158,手順3!$A$12:$U$107,M$1,FALSE),"")="",0,IFERROR(VLOOKUP($B158,手順2!$A$12:$P$107,M$1,FALSE),"")&amp;IFERROR(VLOOKUP($B158,手順3!$A$12:$U$107,M$1,FALSE),"")))</f>
        <v/>
      </c>
      <c r="N158" s="77" t="str">
        <f>IFERROR(VLOOKUP($B158,手順2!$A$12:$P$107,N$1,FALSE),"")&amp;IFERROR(VLOOKUP($B158,手順3!$A$12:$U$107,N$1,FALSE),"")</f>
        <v/>
      </c>
      <c r="O158" s="121" t="str">
        <f>IF(N158="","",IF(IFERROR(VLOOKUP($B158,手順2!$A$12:$P$107,O$1,FALSE),"")&amp;IFERROR(VLOOKUP($B158,手順3!$A$12:$U$107,O$1,FALSE),"")="",0,IFERROR(VLOOKUP($B158,手順2!$A$12:$P$107,O$1,FALSE),"")&amp;IFERROR(VLOOKUP($B158,手順3!$A$12:$U$107,O$1,FALSE),"")))</f>
        <v/>
      </c>
      <c r="P158" s="121" t="str">
        <f>IF(O158="","",IF(IFERROR(VLOOKUP($B158,手順2!$A$12:$P$107,P$1,FALSE),"")&amp;IFERROR(VLOOKUP($B158,手順3!$A$12:$U$107,P$1,FALSE),"")="",0,IFERROR(VLOOKUP($B158,手順2!$A$12:$P$107,P$1,FALSE),"")&amp;IFERROR(VLOOKUP($B158,手順3!$A$12:$U$107,P$1,FALSE),"")))</f>
        <v/>
      </c>
      <c r="Q158" s="121" t="str">
        <f>IF(P158="","",IF(IFERROR(VLOOKUP($B158,手順2!$A$12:$P$107,Q$1,FALSE),"")&amp;IFERROR(VLOOKUP($B158,手順3!$A$12:$U$107,Q$1,FALSE),"")="",0,IFERROR(VLOOKUP($B158,手順2!$A$12:$P$107,Q$1,FALSE),"")&amp;IFERROR(VLOOKUP($B158,手順3!$A$12:$U$107,Q$1,FALSE),"")))</f>
        <v/>
      </c>
      <c r="R158" s="77" t="str">
        <f>IFERROR(VLOOKUP($B158,手順2!$A$12:$Q$107,R$1,FALSE),"")&amp;IFERROR(VLOOKUP($B158,手順3!$A$12:$U$107,R$1,FALSE),"")</f>
        <v/>
      </c>
      <c r="S158" s="102"/>
      <c r="T158" s="102"/>
      <c r="U158" s="102"/>
      <c r="AA158" s="174" t="str">
        <f>IF($AK158="","",COUNTIF($AU$18:$AU158,AA$17))</f>
        <v/>
      </c>
      <c r="AB158" s="129" t="str">
        <f>IF($AK158="","",COUNTIF($AU$18:$AU158,AB$17))</f>
        <v/>
      </c>
      <c r="AC158" s="129" t="str">
        <f>IF($AK158="","",COUNTIF($AU$18:$AU158,AC$17))</f>
        <v/>
      </c>
      <c r="AD158" s="129" t="str">
        <f>IF($AK158="","",COUNTIF($AU$18:$AU158,AD$17))</f>
        <v/>
      </c>
      <c r="AE158" s="129" t="str">
        <f>IF($AK158="","",COUNTIF($AU$18:$AU158,AE$17))</f>
        <v/>
      </c>
      <c r="AF158" s="129" t="str">
        <f>IF($AK158="","",COUNTIF($AU$18:$AU158,AF$17))</f>
        <v/>
      </c>
      <c r="AG158" s="129" t="str">
        <f>IF($AK158="","",COUNTIF($AU$18:$AU158,AG$17))</f>
        <v/>
      </c>
      <c r="AH158" s="129" t="str">
        <f>IF($AK158="","",COUNTIF($AU$18:$AU158,AH$17))</f>
        <v/>
      </c>
      <c r="AI158" s="129" t="str">
        <f>IF($AK158="","",COUNTIF($AU$18:$AU158,AI$17))</f>
        <v/>
      </c>
      <c r="AJ158" s="175" t="str">
        <f>IF($AK158="","",COUNTIF($AU$18:$AU158,AJ$17))</f>
        <v/>
      </c>
      <c r="AK158" s="95" t="str">
        <f t="shared" si="31"/>
        <v/>
      </c>
      <c r="AL158" s="96" t="str">
        <f t="shared" si="32"/>
        <v/>
      </c>
      <c r="AM158" s="38" t="str">
        <f t="shared" si="33"/>
        <v/>
      </c>
      <c r="AN158" s="96" t="str">
        <f t="shared" si="34"/>
        <v/>
      </c>
      <c r="AO158" s="96" t="str">
        <f t="shared" si="35"/>
        <v/>
      </c>
      <c r="AP158" s="96" t="str">
        <f t="shared" si="36"/>
        <v/>
      </c>
      <c r="AQ158" s="96" t="str">
        <f t="shared" si="37"/>
        <v/>
      </c>
      <c r="AR158" s="96" t="str">
        <f t="shared" si="38"/>
        <v/>
      </c>
      <c r="AS158" s="96" t="str">
        <f t="shared" si="39"/>
        <v/>
      </c>
      <c r="AT158" s="96" t="str">
        <f t="shared" si="40"/>
        <v/>
      </c>
      <c r="AU158" s="97" t="str">
        <f t="shared" si="41"/>
        <v/>
      </c>
    </row>
    <row r="159" spans="1:47">
      <c r="A159">
        <v>142</v>
      </c>
      <c r="B159" t="str">
        <f>IFERROR(IF(B158=手順3!$A$11,"",IF(B158&lt;=100,IF(手順2!A153=手順５!A159,手順５!A159,手順3!$A$12),B158+1)),"")</f>
        <v/>
      </c>
      <c r="C159" s="10" t="str">
        <f>IFERROR(VLOOKUP($B159,手順2!$A$12:$T$107,C$1,FALSE),"")&amp;IFERROR(VLOOKUP($B159,手順3!$A$12:$U$107,C$1,FALSE),"")</f>
        <v/>
      </c>
      <c r="D159" s="10" t="str">
        <f>IFERROR(VLOOKUP($B159,手順2!$A$12:$T$107,D$1,FALSE),"")&amp;IFERROR(VLOOKUP($B159,手順3!$A$12:$U$107,D$1,FALSE),"")</f>
        <v/>
      </c>
      <c r="E159" s="10" t="str">
        <f>IFERROR(VLOOKUP($B159,手順2!$A$12:$T$107,E$1,FALSE),"")&amp;IFERROR(VLOOKUP($B159,手順3!$A$12:$U$107,E$1,FALSE),"")</f>
        <v/>
      </c>
      <c r="F159" s="10" t="str">
        <f>IFERROR(VLOOKUP($B159,手順2!$A$12:$T$107,F$1,FALSE),"")&amp;IFERROR(VLOOKUP($B159,手順3!$A$12:$U$107,F$1,FALSE),"")</f>
        <v/>
      </c>
      <c r="G159" s="10" t="str">
        <f>IFERROR(VLOOKUP($B159,手順2!$A$12:$T$107,G$1,FALSE),"")&amp;IFERROR(VLOOKUP($B159,手順3!$A$12:$U$107,G$1,FALSE),"")</f>
        <v/>
      </c>
      <c r="H159" s="10" t="str">
        <f>IFERROR(VLOOKUP($B159,手順2!$A$12:$T$107,H$1,FALSE),"")&amp;IFERROR(VLOOKUP($B159,手順3!$A$12:$U$107,H$1,FALSE),"")</f>
        <v/>
      </c>
      <c r="I159" s="10" t="str">
        <f>IFERROR(VLOOKUP($B159,手順2!$A$12:$T$107,I$1,FALSE),"")&amp;IFERROR(VLOOKUP($B159,手順3!$A$12:$U$107,I$1,FALSE),"")</f>
        <v/>
      </c>
      <c r="J159" s="77" t="str">
        <f>IFERROR(VLOOKUP($B159,手順2!$A$12:$P$107,J$1,FALSE),"")&amp;IFERROR(VLOOKUP($B159,手順3!$A$12:$U$107,J$1,FALSE),"")</f>
        <v/>
      </c>
      <c r="K159" s="121" t="str">
        <f>IF(J159="","",IF(IFERROR(VLOOKUP($B159,手順2!$A$12:$P$107,K$1,FALSE),"")&amp;IFERROR(VLOOKUP($B159,手順3!$A$12:$U$107,K$1,FALSE),"")="",0,IFERROR(VLOOKUP($B159,手順2!$A$12:$P$107,K$1,FALSE),"")&amp;IFERROR(VLOOKUP($B159,手順3!$A$12:$U$107,K$1,FALSE),"")))</f>
        <v/>
      </c>
      <c r="L159" s="121" t="str">
        <f>IF(K159="","",IF(IFERROR(VLOOKUP($B159,手順2!$A$12:$P$107,L$1,FALSE),"")&amp;IFERROR(VLOOKUP($B159,手順3!$A$12:$U$107,L$1,FALSE),"")="",0,IFERROR(VLOOKUP($B159,手順2!$A$12:$P$107,L$1,FALSE),"")&amp;IFERROR(VLOOKUP($B159,手順3!$A$12:$U$107,L$1,FALSE),"")))</f>
        <v/>
      </c>
      <c r="M159" s="121" t="str">
        <f>IF(L159="","",IF(IFERROR(VLOOKUP($B159,手順2!$A$12:$P$107,M$1,FALSE),"")&amp;IFERROR(VLOOKUP($B159,手順3!$A$12:$U$107,M$1,FALSE),"")="",0,IFERROR(VLOOKUP($B159,手順2!$A$12:$P$107,M$1,FALSE),"")&amp;IFERROR(VLOOKUP($B159,手順3!$A$12:$U$107,M$1,FALSE),"")))</f>
        <v/>
      </c>
      <c r="N159" s="77" t="str">
        <f>IFERROR(VLOOKUP($B159,手順2!$A$12:$P$107,N$1,FALSE),"")&amp;IFERROR(VLOOKUP($B159,手順3!$A$12:$U$107,N$1,FALSE),"")</f>
        <v/>
      </c>
      <c r="O159" s="121" t="str">
        <f>IF(N159="","",IF(IFERROR(VLOOKUP($B159,手順2!$A$12:$P$107,O$1,FALSE),"")&amp;IFERROR(VLOOKUP($B159,手順3!$A$12:$U$107,O$1,FALSE),"")="",0,IFERROR(VLOOKUP($B159,手順2!$A$12:$P$107,O$1,FALSE),"")&amp;IFERROR(VLOOKUP($B159,手順3!$A$12:$U$107,O$1,FALSE),"")))</f>
        <v/>
      </c>
      <c r="P159" s="121" t="str">
        <f>IF(O159="","",IF(IFERROR(VLOOKUP($B159,手順2!$A$12:$P$107,P$1,FALSE),"")&amp;IFERROR(VLOOKUP($B159,手順3!$A$12:$U$107,P$1,FALSE),"")="",0,IFERROR(VLOOKUP($B159,手順2!$A$12:$P$107,P$1,FALSE),"")&amp;IFERROR(VLOOKUP($B159,手順3!$A$12:$U$107,P$1,FALSE),"")))</f>
        <v/>
      </c>
      <c r="Q159" s="121" t="str">
        <f>IF(P159="","",IF(IFERROR(VLOOKUP($B159,手順2!$A$12:$P$107,Q$1,FALSE),"")&amp;IFERROR(VLOOKUP($B159,手順3!$A$12:$U$107,Q$1,FALSE),"")="",0,IFERROR(VLOOKUP($B159,手順2!$A$12:$P$107,Q$1,FALSE),"")&amp;IFERROR(VLOOKUP($B159,手順3!$A$12:$U$107,Q$1,FALSE),"")))</f>
        <v/>
      </c>
      <c r="R159" s="77" t="str">
        <f>IFERROR(VLOOKUP($B159,手順2!$A$12:$Q$107,R$1,FALSE),"")&amp;IFERROR(VLOOKUP($B159,手順3!$A$12:$U$107,R$1,FALSE),"")</f>
        <v/>
      </c>
      <c r="S159" s="102"/>
      <c r="T159" s="102"/>
      <c r="U159" s="102"/>
      <c r="AA159" s="174" t="str">
        <f>IF($AK159="","",COUNTIF($AU$18:$AU159,AA$17))</f>
        <v/>
      </c>
      <c r="AB159" s="129" t="str">
        <f>IF($AK159="","",COUNTIF($AU$18:$AU159,AB$17))</f>
        <v/>
      </c>
      <c r="AC159" s="129" t="str">
        <f>IF($AK159="","",COUNTIF($AU$18:$AU159,AC$17))</f>
        <v/>
      </c>
      <c r="AD159" s="129" t="str">
        <f>IF($AK159="","",COUNTIF($AU$18:$AU159,AD$17))</f>
        <v/>
      </c>
      <c r="AE159" s="129" t="str">
        <f>IF($AK159="","",COUNTIF($AU$18:$AU159,AE$17))</f>
        <v/>
      </c>
      <c r="AF159" s="129" t="str">
        <f>IF($AK159="","",COUNTIF($AU$18:$AU159,AF$17))</f>
        <v/>
      </c>
      <c r="AG159" s="129" t="str">
        <f>IF($AK159="","",COUNTIF($AU$18:$AU159,AG$17))</f>
        <v/>
      </c>
      <c r="AH159" s="129" t="str">
        <f>IF($AK159="","",COUNTIF($AU$18:$AU159,AH$17))</f>
        <v/>
      </c>
      <c r="AI159" s="129" t="str">
        <f>IF($AK159="","",COUNTIF($AU$18:$AU159,AI$17))</f>
        <v/>
      </c>
      <c r="AJ159" s="175" t="str">
        <f>IF($AK159="","",COUNTIF($AU$18:$AU159,AJ$17))</f>
        <v/>
      </c>
      <c r="AK159" s="95" t="str">
        <f t="shared" si="31"/>
        <v/>
      </c>
      <c r="AL159" s="96" t="str">
        <f t="shared" si="32"/>
        <v/>
      </c>
      <c r="AM159" s="38" t="str">
        <f t="shared" si="33"/>
        <v/>
      </c>
      <c r="AN159" s="96" t="str">
        <f t="shared" si="34"/>
        <v/>
      </c>
      <c r="AO159" s="96" t="str">
        <f t="shared" si="35"/>
        <v/>
      </c>
      <c r="AP159" s="96" t="str">
        <f t="shared" si="36"/>
        <v/>
      </c>
      <c r="AQ159" s="96" t="str">
        <f t="shared" si="37"/>
        <v/>
      </c>
      <c r="AR159" s="96" t="str">
        <f t="shared" si="38"/>
        <v/>
      </c>
      <c r="AS159" s="96" t="str">
        <f t="shared" si="39"/>
        <v/>
      </c>
      <c r="AT159" s="96" t="str">
        <f t="shared" si="40"/>
        <v/>
      </c>
      <c r="AU159" s="97" t="str">
        <f t="shared" si="41"/>
        <v/>
      </c>
    </row>
    <row r="160" spans="1:47">
      <c r="A160">
        <v>143</v>
      </c>
      <c r="B160" t="str">
        <f>IFERROR(IF(B159=手順3!$A$11,"",IF(B159&lt;=100,IF(手順2!A154=手順５!A160,手順５!A160,手順3!$A$12),B159+1)),"")</f>
        <v/>
      </c>
      <c r="C160" s="10" t="str">
        <f>IFERROR(VLOOKUP($B160,手順2!$A$12:$T$107,C$1,FALSE),"")&amp;IFERROR(VLOOKUP($B160,手順3!$A$12:$U$107,C$1,FALSE),"")</f>
        <v/>
      </c>
      <c r="D160" s="10" t="str">
        <f>IFERROR(VLOOKUP($B160,手順2!$A$12:$T$107,D$1,FALSE),"")&amp;IFERROR(VLOOKUP($B160,手順3!$A$12:$U$107,D$1,FALSE),"")</f>
        <v/>
      </c>
      <c r="E160" s="10" t="str">
        <f>IFERROR(VLOOKUP($B160,手順2!$A$12:$T$107,E$1,FALSE),"")&amp;IFERROR(VLOOKUP($B160,手順3!$A$12:$U$107,E$1,FALSE),"")</f>
        <v/>
      </c>
      <c r="F160" s="10" t="str">
        <f>IFERROR(VLOOKUP($B160,手順2!$A$12:$T$107,F$1,FALSE),"")&amp;IFERROR(VLOOKUP($B160,手順3!$A$12:$U$107,F$1,FALSE),"")</f>
        <v/>
      </c>
      <c r="G160" s="10" t="str">
        <f>IFERROR(VLOOKUP($B160,手順2!$A$12:$T$107,G$1,FALSE),"")&amp;IFERROR(VLOOKUP($B160,手順3!$A$12:$U$107,G$1,FALSE),"")</f>
        <v/>
      </c>
      <c r="H160" s="10" t="str">
        <f>IFERROR(VLOOKUP($B160,手順2!$A$12:$T$107,H$1,FALSE),"")&amp;IFERROR(VLOOKUP($B160,手順3!$A$12:$U$107,H$1,FALSE),"")</f>
        <v/>
      </c>
      <c r="I160" s="10" t="str">
        <f>IFERROR(VLOOKUP($B160,手順2!$A$12:$T$107,I$1,FALSE),"")&amp;IFERROR(VLOOKUP($B160,手順3!$A$12:$U$107,I$1,FALSE),"")</f>
        <v/>
      </c>
      <c r="J160" s="77" t="str">
        <f>IFERROR(VLOOKUP($B160,手順2!$A$12:$P$107,J$1,FALSE),"")&amp;IFERROR(VLOOKUP($B160,手順3!$A$12:$U$107,J$1,FALSE),"")</f>
        <v/>
      </c>
      <c r="K160" s="121" t="str">
        <f>IF(J160="","",IF(IFERROR(VLOOKUP($B160,手順2!$A$12:$P$107,K$1,FALSE),"")&amp;IFERROR(VLOOKUP($B160,手順3!$A$12:$U$107,K$1,FALSE),"")="",0,IFERROR(VLOOKUP($B160,手順2!$A$12:$P$107,K$1,FALSE),"")&amp;IFERROR(VLOOKUP($B160,手順3!$A$12:$U$107,K$1,FALSE),"")))</f>
        <v/>
      </c>
      <c r="L160" s="121" t="str">
        <f>IF(K160="","",IF(IFERROR(VLOOKUP($B160,手順2!$A$12:$P$107,L$1,FALSE),"")&amp;IFERROR(VLOOKUP($B160,手順3!$A$12:$U$107,L$1,FALSE),"")="",0,IFERROR(VLOOKUP($B160,手順2!$A$12:$P$107,L$1,FALSE),"")&amp;IFERROR(VLOOKUP($B160,手順3!$A$12:$U$107,L$1,FALSE),"")))</f>
        <v/>
      </c>
      <c r="M160" s="121" t="str">
        <f>IF(L160="","",IF(IFERROR(VLOOKUP($B160,手順2!$A$12:$P$107,M$1,FALSE),"")&amp;IFERROR(VLOOKUP($B160,手順3!$A$12:$U$107,M$1,FALSE),"")="",0,IFERROR(VLOOKUP($B160,手順2!$A$12:$P$107,M$1,FALSE),"")&amp;IFERROR(VLOOKUP($B160,手順3!$A$12:$U$107,M$1,FALSE),"")))</f>
        <v/>
      </c>
      <c r="N160" s="77" t="str">
        <f>IFERROR(VLOOKUP($B160,手順2!$A$12:$P$107,N$1,FALSE),"")&amp;IFERROR(VLOOKUP($B160,手順3!$A$12:$U$107,N$1,FALSE),"")</f>
        <v/>
      </c>
      <c r="O160" s="121" t="str">
        <f>IF(N160="","",IF(IFERROR(VLOOKUP($B160,手順2!$A$12:$P$107,O$1,FALSE),"")&amp;IFERROR(VLOOKUP($B160,手順3!$A$12:$U$107,O$1,FALSE),"")="",0,IFERROR(VLOOKUP($B160,手順2!$A$12:$P$107,O$1,FALSE),"")&amp;IFERROR(VLOOKUP($B160,手順3!$A$12:$U$107,O$1,FALSE),"")))</f>
        <v/>
      </c>
      <c r="P160" s="121" t="str">
        <f>IF(O160="","",IF(IFERROR(VLOOKUP($B160,手順2!$A$12:$P$107,P$1,FALSE),"")&amp;IFERROR(VLOOKUP($B160,手順3!$A$12:$U$107,P$1,FALSE),"")="",0,IFERROR(VLOOKUP($B160,手順2!$A$12:$P$107,P$1,FALSE),"")&amp;IFERROR(VLOOKUP($B160,手順3!$A$12:$U$107,P$1,FALSE),"")))</f>
        <v/>
      </c>
      <c r="Q160" s="121" t="str">
        <f>IF(P160="","",IF(IFERROR(VLOOKUP($B160,手順2!$A$12:$P$107,Q$1,FALSE),"")&amp;IFERROR(VLOOKUP($B160,手順3!$A$12:$U$107,Q$1,FALSE),"")="",0,IFERROR(VLOOKUP($B160,手順2!$A$12:$P$107,Q$1,FALSE),"")&amp;IFERROR(VLOOKUP($B160,手順3!$A$12:$U$107,Q$1,FALSE),"")))</f>
        <v/>
      </c>
      <c r="R160" s="77" t="str">
        <f>IFERROR(VLOOKUP($B160,手順2!$A$12:$Q$107,R$1,FALSE),"")&amp;IFERROR(VLOOKUP($B160,手順3!$A$12:$U$107,R$1,FALSE),"")</f>
        <v/>
      </c>
      <c r="S160" s="102"/>
      <c r="T160" s="102"/>
      <c r="U160" s="102"/>
      <c r="AA160" s="174" t="str">
        <f>IF($AK160="","",COUNTIF($AU$18:$AU160,AA$17))</f>
        <v/>
      </c>
      <c r="AB160" s="129" t="str">
        <f>IF($AK160="","",COUNTIF($AU$18:$AU160,AB$17))</f>
        <v/>
      </c>
      <c r="AC160" s="129" t="str">
        <f>IF($AK160="","",COUNTIF($AU$18:$AU160,AC$17))</f>
        <v/>
      </c>
      <c r="AD160" s="129" t="str">
        <f>IF($AK160="","",COUNTIF($AU$18:$AU160,AD$17))</f>
        <v/>
      </c>
      <c r="AE160" s="129" t="str">
        <f>IF($AK160="","",COUNTIF($AU$18:$AU160,AE$17))</f>
        <v/>
      </c>
      <c r="AF160" s="129" t="str">
        <f>IF($AK160="","",COUNTIF($AU$18:$AU160,AF$17))</f>
        <v/>
      </c>
      <c r="AG160" s="129" t="str">
        <f>IF($AK160="","",COUNTIF($AU$18:$AU160,AG$17))</f>
        <v/>
      </c>
      <c r="AH160" s="129" t="str">
        <f>IF($AK160="","",COUNTIF($AU$18:$AU160,AH$17))</f>
        <v/>
      </c>
      <c r="AI160" s="129" t="str">
        <f>IF($AK160="","",COUNTIF($AU$18:$AU160,AI$17))</f>
        <v/>
      </c>
      <c r="AJ160" s="175" t="str">
        <f>IF($AK160="","",COUNTIF($AU$18:$AU160,AJ$17))</f>
        <v/>
      </c>
      <c r="AK160" s="95" t="str">
        <f t="shared" si="31"/>
        <v/>
      </c>
      <c r="AL160" s="96" t="str">
        <f t="shared" si="32"/>
        <v/>
      </c>
      <c r="AM160" s="38" t="str">
        <f t="shared" si="33"/>
        <v/>
      </c>
      <c r="AN160" s="96" t="str">
        <f t="shared" si="34"/>
        <v/>
      </c>
      <c r="AO160" s="96" t="str">
        <f t="shared" si="35"/>
        <v/>
      </c>
      <c r="AP160" s="96" t="str">
        <f t="shared" si="36"/>
        <v/>
      </c>
      <c r="AQ160" s="96" t="str">
        <f t="shared" si="37"/>
        <v/>
      </c>
      <c r="AR160" s="96" t="str">
        <f t="shared" si="38"/>
        <v/>
      </c>
      <c r="AS160" s="96" t="str">
        <f t="shared" si="39"/>
        <v/>
      </c>
      <c r="AT160" s="96" t="str">
        <f t="shared" si="40"/>
        <v/>
      </c>
      <c r="AU160" s="97" t="str">
        <f t="shared" si="41"/>
        <v/>
      </c>
    </row>
    <row r="161" spans="1:47">
      <c r="A161">
        <v>144</v>
      </c>
      <c r="B161" t="str">
        <f>IFERROR(IF(B160=手順3!$A$11,"",IF(B160&lt;=100,IF(手順2!A155=手順５!A161,手順５!A161,手順3!$A$12),B160+1)),"")</f>
        <v/>
      </c>
      <c r="C161" s="10" t="str">
        <f>IFERROR(VLOOKUP($B161,手順2!$A$12:$T$107,C$1,FALSE),"")&amp;IFERROR(VLOOKUP($B161,手順3!$A$12:$U$107,C$1,FALSE),"")</f>
        <v/>
      </c>
      <c r="D161" s="10" t="str">
        <f>IFERROR(VLOOKUP($B161,手順2!$A$12:$T$107,D$1,FALSE),"")&amp;IFERROR(VLOOKUP($B161,手順3!$A$12:$U$107,D$1,FALSE),"")</f>
        <v/>
      </c>
      <c r="E161" s="10" t="str">
        <f>IFERROR(VLOOKUP($B161,手順2!$A$12:$T$107,E$1,FALSE),"")&amp;IFERROR(VLOOKUP($B161,手順3!$A$12:$U$107,E$1,FALSE),"")</f>
        <v/>
      </c>
      <c r="F161" s="10" t="str">
        <f>IFERROR(VLOOKUP($B161,手順2!$A$12:$T$107,F$1,FALSE),"")&amp;IFERROR(VLOOKUP($B161,手順3!$A$12:$U$107,F$1,FALSE),"")</f>
        <v/>
      </c>
      <c r="G161" s="10" t="str">
        <f>IFERROR(VLOOKUP($B161,手順2!$A$12:$T$107,G$1,FALSE),"")&amp;IFERROR(VLOOKUP($B161,手順3!$A$12:$U$107,G$1,FALSE),"")</f>
        <v/>
      </c>
      <c r="H161" s="10" t="str">
        <f>IFERROR(VLOOKUP($B161,手順2!$A$12:$T$107,H$1,FALSE),"")&amp;IFERROR(VLOOKUP($B161,手順3!$A$12:$U$107,H$1,FALSE),"")</f>
        <v/>
      </c>
      <c r="I161" s="10" t="str">
        <f>IFERROR(VLOOKUP($B161,手順2!$A$12:$T$107,I$1,FALSE),"")&amp;IFERROR(VLOOKUP($B161,手順3!$A$12:$U$107,I$1,FALSE),"")</f>
        <v/>
      </c>
      <c r="J161" s="77" t="str">
        <f>IFERROR(VLOOKUP($B161,手順2!$A$12:$P$107,J$1,FALSE),"")&amp;IFERROR(VLOOKUP($B161,手順3!$A$12:$U$107,J$1,FALSE),"")</f>
        <v/>
      </c>
      <c r="K161" s="121" t="str">
        <f>IF(J161="","",IF(IFERROR(VLOOKUP($B161,手順2!$A$12:$P$107,K$1,FALSE),"")&amp;IFERROR(VLOOKUP($B161,手順3!$A$12:$U$107,K$1,FALSE),"")="",0,IFERROR(VLOOKUP($B161,手順2!$A$12:$P$107,K$1,FALSE),"")&amp;IFERROR(VLOOKUP($B161,手順3!$A$12:$U$107,K$1,FALSE),"")))</f>
        <v/>
      </c>
      <c r="L161" s="121" t="str">
        <f>IF(K161="","",IF(IFERROR(VLOOKUP($B161,手順2!$A$12:$P$107,L$1,FALSE),"")&amp;IFERROR(VLOOKUP($B161,手順3!$A$12:$U$107,L$1,FALSE),"")="",0,IFERROR(VLOOKUP($B161,手順2!$A$12:$P$107,L$1,FALSE),"")&amp;IFERROR(VLOOKUP($B161,手順3!$A$12:$U$107,L$1,FALSE),"")))</f>
        <v/>
      </c>
      <c r="M161" s="121" t="str">
        <f>IF(L161="","",IF(IFERROR(VLOOKUP($B161,手順2!$A$12:$P$107,M$1,FALSE),"")&amp;IFERROR(VLOOKUP($B161,手順3!$A$12:$U$107,M$1,FALSE),"")="",0,IFERROR(VLOOKUP($B161,手順2!$A$12:$P$107,M$1,FALSE),"")&amp;IFERROR(VLOOKUP($B161,手順3!$A$12:$U$107,M$1,FALSE),"")))</f>
        <v/>
      </c>
      <c r="N161" s="77" t="str">
        <f>IFERROR(VLOOKUP($B161,手順2!$A$12:$P$107,N$1,FALSE),"")&amp;IFERROR(VLOOKUP($B161,手順3!$A$12:$U$107,N$1,FALSE),"")</f>
        <v/>
      </c>
      <c r="O161" s="121" t="str">
        <f>IF(N161="","",IF(IFERROR(VLOOKUP($B161,手順2!$A$12:$P$107,O$1,FALSE),"")&amp;IFERROR(VLOOKUP($B161,手順3!$A$12:$U$107,O$1,FALSE),"")="",0,IFERROR(VLOOKUP($B161,手順2!$A$12:$P$107,O$1,FALSE),"")&amp;IFERROR(VLOOKUP($B161,手順3!$A$12:$U$107,O$1,FALSE),"")))</f>
        <v/>
      </c>
      <c r="P161" s="121" t="str">
        <f>IF(O161="","",IF(IFERROR(VLOOKUP($B161,手順2!$A$12:$P$107,P$1,FALSE),"")&amp;IFERROR(VLOOKUP($B161,手順3!$A$12:$U$107,P$1,FALSE),"")="",0,IFERROR(VLOOKUP($B161,手順2!$A$12:$P$107,P$1,FALSE),"")&amp;IFERROR(VLOOKUP($B161,手順3!$A$12:$U$107,P$1,FALSE),"")))</f>
        <v/>
      </c>
      <c r="Q161" s="121" t="str">
        <f>IF(P161="","",IF(IFERROR(VLOOKUP($B161,手順2!$A$12:$P$107,Q$1,FALSE),"")&amp;IFERROR(VLOOKUP($B161,手順3!$A$12:$U$107,Q$1,FALSE),"")="",0,IFERROR(VLOOKUP($B161,手順2!$A$12:$P$107,Q$1,FALSE),"")&amp;IFERROR(VLOOKUP($B161,手順3!$A$12:$U$107,Q$1,FALSE),"")))</f>
        <v/>
      </c>
      <c r="R161" s="77" t="str">
        <f>IFERROR(VLOOKUP($B161,手順2!$A$12:$Q$107,R$1,FALSE),"")&amp;IFERROR(VLOOKUP($B161,手順3!$A$12:$U$107,R$1,FALSE),"")</f>
        <v/>
      </c>
      <c r="S161" s="102"/>
      <c r="T161" s="102"/>
      <c r="U161" s="102"/>
      <c r="AA161" s="174" t="str">
        <f>IF($AK161="","",COUNTIF($AU$18:$AU161,AA$17))</f>
        <v/>
      </c>
      <c r="AB161" s="129" t="str">
        <f>IF($AK161="","",COUNTIF($AU$18:$AU161,AB$17))</f>
        <v/>
      </c>
      <c r="AC161" s="129" t="str">
        <f>IF($AK161="","",COUNTIF($AU$18:$AU161,AC$17))</f>
        <v/>
      </c>
      <c r="AD161" s="129" t="str">
        <f>IF($AK161="","",COUNTIF($AU$18:$AU161,AD$17))</f>
        <v/>
      </c>
      <c r="AE161" s="129" t="str">
        <f>IF($AK161="","",COUNTIF($AU$18:$AU161,AE$17))</f>
        <v/>
      </c>
      <c r="AF161" s="129" t="str">
        <f>IF($AK161="","",COUNTIF($AU$18:$AU161,AF$17))</f>
        <v/>
      </c>
      <c r="AG161" s="129" t="str">
        <f>IF($AK161="","",COUNTIF($AU$18:$AU161,AG$17))</f>
        <v/>
      </c>
      <c r="AH161" s="129" t="str">
        <f>IF($AK161="","",COUNTIF($AU$18:$AU161,AH$17))</f>
        <v/>
      </c>
      <c r="AI161" s="129" t="str">
        <f>IF($AK161="","",COUNTIF($AU$18:$AU161,AI$17))</f>
        <v/>
      </c>
      <c r="AJ161" s="175" t="str">
        <f>IF($AK161="","",COUNTIF($AU$18:$AU161,AJ$17))</f>
        <v/>
      </c>
      <c r="AK161" s="95" t="str">
        <f t="shared" si="31"/>
        <v/>
      </c>
      <c r="AL161" s="96" t="str">
        <f t="shared" si="32"/>
        <v/>
      </c>
      <c r="AM161" s="38" t="str">
        <f t="shared" si="33"/>
        <v/>
      </c>
      <c r="AN161" s="96" t="str">
        <f t="shared" si="34"/>
        <v/>
      </c>
      <c r="AO161" s="96" t="str">
        <f t="shared" si="35"/>
        <v/>
      </c>
      <c r="AP161" s="96" t="str">
        <f t="shared" si="36"/>
        <v/>
      </c>
      <c r="AQ161" s="96" t="str">
        <f t="shared" si="37"/>
        <v/>
      </c>
      <c r="AR161" s="96" t="str">
        <f t="shared" si="38"/>
        <v/>
      </c>
      <c r="AS161" s="96" t="str">
        <f t="shared" si="39"/>
        <v/>
      </c>
      <c r="AT161" s="96" t="str">
        <f t="shared" si="40"/>
        <v/>
      </c>
      <c r="AU161" s="97" t="str">
        <f t="shared" si="41"/>
        <v/>
      </c>
    </row>
    <row r="162" spans="1:47">
      <c r="A162">
        <v>145</v>
      </c>
      <c r="B162" t="str">
        <f>IFERROR(IF(B161=手順3!$A$11,"",IF(B161&lt;=100,IF(手順2!A156=手順５!A162,手順５!A162,手順3!$A$12),B161+1)),"")</f>
        <v/>
      </c>
      <c r="C162" s="10" t="str">
        <f>IFERROR(VLOOKUP($B162,手順2!$A$12:$T$107,C$1,FALSE),"")&amp;IFERROR(VLOOKUP($B162,手順3!$A$12:$U$107,C$1,FALSE),"")</f>
        <v/>
      </c>
      <c r="D162" s="10" t="str">
        <f>IFERROR(VLOOKUP($B162,手順2!$A$12:$T$107,D$1,FALSE),"")&amp;IFERROR(VLOOKUP($B162,手順3!$A$12:$U$107,D$1,FALSE),"")</f>
        <v/>
      </c>
      <c r="E162" s="10" t="str">
        <f>IFERROR(VLOOKUP($B162,手順2!$A$12:$T$107,E$1,FALSE),"")&amp;IFERROR(VLOOKUP($B162,手順3!$A$12:$U$107,E$1,FALSE),"")</f>
        <v/>
      </c>
      <c r="F162" s="10" t="str">
        <f>IFERROR(VLOOKUP($B162,手順2!$A$12:$T$107,F$1,FALSE),"")&amp;IFERROR(VLOOKUP($B162,手順3!$A$12:$U$107,F$1,FALSE),"")</f>
        <v/>
      </c>
      <c r="G162" s="10" t="str">
        <f>IFERROR(VLOOKUP($B162,手順2!$A$12:$T$107,G$1,FALSE),"")&amp;IFERROR(VLOOKUP($B162,手順3!$A$12:$U$107,G$1,FALSE),"")</f>
        <v/>
      </c>
      <c r="H162" s="10" t="str">
        <f>IFERROR(VLOOKUP($B162,手順2!$A$12:$T$107,H$1,FALSE),"")&amp;IFERROR(VLOOKUP($B162,手順3!$A$12:$U$107,H$1,FALSE),"")</f>
        <v/>
      </c>
      <c r="I162" s="10" t="str">
        <f>IFERROR(VLOOKUP($B162,手順2!$A$12:$T$107,I$1,FALSE),"")&amp;IFERROR(VLOOKUP($B162,手順3!$A$12:$U$107,I$1,FALSE),"")</f>
        <v/>
      </c>
      <c r="J162" s="77" t="str">
        <f>IFERROR(VLOOKUP($B162,手順2!$A$12:$P$107,J$1,FALSE),"")&amp;IFERROR(VLOOKUP($B162,手順3!$A$12:$U$107,J$1,FALSE),"")</f>
        <v/>
      </c>
      <c r="K162" s="121" t="str">
        <f>IF(J162="","",IF(IFERROR(VLOOKUP($B162,手順2!$A$12:$P$107,K$1,FALSE),"")&amp;IFERROR(VLOOKUP($B162,手順3!$A$12:$U$107,K$1,FALSE),"")="",0,IFERROR(VLOOKUP($B162,手順2!$A$12:$P$107,K$1,FALSE),"")&amp;IFERROR(VLOOKUP($B162,手順3!$A$12:$U$107,K$1,FALSE),"")))</f>
        <v/>
      </c>
      <c r="L162" s="121" t="str">
        <f>IF(K162="","",IF(IFERROR(VLOOKUP($B162,手順2!$A$12:$P$107,L$1,FALSE),"")&amp;IFERROR(VLOOKUP($B162,手順3!$A$12:$U$107,L$1,FALSE),"")="",0,IFERROR(VLOOKUP($B162,手順2!$A$12:$P$107,L$1,FALSE),"")&amp;IFERROR(VLOOKUP($B162,手順3!$A$12:$U$107,L$1,FALSE),"")))</f>
        <v/>
      </c>
      <c r="M162" s="121" t="str">
        <f>IF(L162="","",IF(IFERROR(VLOOKUP($B162,手順2!$A$12:$P$107,M$1,FALSE),"")&amp;IFERROR(VLOOKUP($B162,手順3!$A$12:$U$107,M$1,FALSE),"")="",0,IFERROR(VLOOKUP($B162,手順2!$A$12:$P$107,M$1,FALSE),"")&amp;IFERROR(VLOOKUP($B162,手順3!$A$12:$U$107,M$1,FALSE),"")))</f>
        <v/>
      </c>
      <c r="N162" s="77" t="str">
        <f>IFERROR(VLOOKUP($B162,手順2!$A$12:$P$107,N$1,FALSE),"")&amp;IFERROR(VLOOKUP($B162,手順3!$A$12:$U$107,N$1,FALSE),"")</f>
        <v/>
      </c>
      <c r="O162" s="121" t="str">
        <f>IF(N162="","",IF(IFERROR(VLOOKUP($B162,手順2!$A$12:$P$107,O$1,FALSE),"")&amp;IFERROR(VLOOKUP($B162,手順3!$A$12:$U$107,O$1,FALSE),"")="",0,IFERROR(VLOOKUP($B162,手順2!$A$12:$P$107,O$1,FALSE),"")&amp;IFERROR(VLOOKUP($B162,手順3!$A$12:$U$107,O$1,FALSE),"")))</f>
        <v/>
      </c>
      <c r="P162" s="121" t="str">
        <f>IF(O162="","",IF(IFERROR(VLOOKUP($B162,手順2!$A$12:$P$107,P$1,FALSE),"")&amp;IFERROR(VLOOKUP($B162,手順3!$A$12:$U$107,P$1,FALSE),"")="",0,IFERROR(VLOOKUP($B162,手順2!$A$12:$P$107,P$1,FALSE),"")&amp;IFERROR(VLOOKUP($B162,手順3!$A$12:$U$107,P$1,FALSE),"")))</f>
        <v/>
      </c>
      <c r="Q162" s="121" t="str">
        <f>IF(P162="","",IF(IFERROR(VLOOKUP($B162,手順2!$A$12:$P$107,Q$1,FALSE),"")&amp;IFERROR(VLOOKUP($B162,手順3!$A$12:$U$107,Q$1,FALSE),"")="",0,IFERROR(VLOOKUP($B162,手順2!$A$12:$P$107,Q$1,FALSE),"")&amp;IFERROR(VLOOKUP($B162,手順3!$A$12:$U$107,Q$1,FALSE),"")))</f>
        <v/>
      </c>
      <c r="R162" s="77" t="str">
        <f>IFERROR(VLOOKUP($B162,手順2!$A$12:$Q$107,R$1,FALSE),"")&amp;IFERROR(VLOOKUP($B162,手順3!$A$12:$U$107,R$1,FALSE),"")</f>
        <v/>
      </c>
      <c r="S162" s="102"/>
      <c r="T162" s="102"/>
      <c r="U162" s="102"/>
      <c r="AA162" s="174" t="str">
        <f>IF($AK162="","",COUNTIF($AU$18:$AU162,AA$17))</f>
        <v/>
      </c>
      <c r="AB162" s="129" t="str">
        <f>IF($AK162="","",COUNTIF($AU$18:$AU162,AB$17))</f>
        <v/>
      </c>
      <c r="AC162" s="129" t="str">
        <f>IF($AK162="","",COUNTIF($AU$18:$AU162,AC$17))</f>
        <v/>
      </c>
      <c r="AD162" s="129" t="str">
        <f>IF($AK162="","",COUNTIF($AU$18:$AU162,AD$17))</f>
        <v/>
      </c>
      <c r="AE162" s="129" t="str">
        <f>IF($AK162="","",COUNTIF($AU$18:$AU162,AE$17))</f>
        <v/>
      </c>
      <c r="AF162" s="129" t="str">
        <f>IF($AK162="","",COUNTIF($AU$18:$AU162,AF$17))</f>
        <v/>
      </c>
      <c r="AG162" s="129" t="str">
        <f>IF($AK162="","",COUNTIF($AU$18:$AU162,AG$17))</f>
        <v/>
      </c>
      <c r="AH162" s="129" t="str">
        <f>IF($AK162="","",COUNTIF($AU$18:$AU162,AH$17))</f>
        <v/>
      </c>
      <c r="AI162" s="129" t="str">
        <f>IF($AK162="","",COUNTIF($AU$18:$AU162,AI$17))</f>
        <v/>
      </c>
      <c r="AJ162" s="175" t="str">
        <f>IF($AK162="","",COUNTIF($AU$18:$AU162,AJ$17))</f>
        <v/>
      </c>
      <c r="AK162" s="95" t="str">
        <f t="shared" si="31"/>
        <v/>
      </c>
      <c r="AL162" s="96" t="str">
        <f t="shared" si="32"/>
        <v/>
      </c>
      <c r="AM162" s="38" t="str">
        <f t="shared" si="33"/>
        <v/>
      </c>
      <c r="AN162" s="96" t="str">
        <f t="shared" si="34"/>
        <v/>
      </c>
      <c r="AO162" s="96" t="str">
        <f t="shared" si="35"/>
        <v/>
      </c>
      <c r="AP162" s="96" t="str">
        <f t="shared" si="36"/>
        <v/>
      </c>
      <c r="AQ162" s="96" t="str">
        <f t="shared" si="37"/>
        <v/>
      </c>
      <c r="AR162" s="96" t="str">
        <f t="shared" si="38"/>
        <v/>
      </c>
      <c r="AS162" s="96" t="str">
        <f t="shared" si="39"/>
        <v/>
      </c>
      <c r="AT162" s="96" t="str">
        <f t="shared" si="40"/>
        <v/>
      </c>
      <c r="AU162" s="97" t="str">
        <f t="shared" si="41"/>
        <v/>
      </c>
    </row>
    <row r="163" spans="1:47">
      <c r="A163">
        <v>146</v>
      </c>
      <c r="B163" t="str">
        <f>IFERROR(IF(B162=手順3!$A$11,"",IF(B162&lt;=100,IF(手順2!A157=手順５!A163,手順５!A163,手順3!$A$12),B162+1)),"")</f>
        <v/>
      </c>
      <c r="C163" s="10" t="str">
        <f>IFERROR(VLOOKUP($B163,手順2!$A$12:$T$107,C$1,FALSE),"")&amp;IFERROR(VLOOKUP($B163,手順3!$A$12:$U$107,C$1,FALSE),"")</f>
        <v/>
      </c>
      <c r="D163" s="10" t="str">
        <f>IFERROR(VLOOKUP($B163,手順2!$A$12:$T$107,D$1,FALSE),"")&amp;IFERROR(VLOOKUP($B163,手順3!$A$12:$U$107,D$1,FALSE),"")</f>
        <v/>
      </c>
      <c r="E163" s="10" t="str">
        <f>IFERROR(VLOOKUP($B163,手順2!$A$12:$T$107,E$1,FALSE),"")&amp;IFERROR(VLOOKUP($B163,手順3!$A$12:$U$107,E$1,FALSE),"")</f>
        <v/>
      </c>
      <c r="F163" s="10" t="str">
        <f>IFERROR(VLOOKUP($B163,手順2!$A$12:$T$107,F$1,FALSE),"")&amp;IFERROR(VLOOKUP($B163,手順3!$A$12:$U$107,F$1,FALSE),"")</f>
        <v/>
      </c>
      <c r="G163" s="10" t="str">
        <f>IFERROR(VLOOKUP($B163,手順2!$A$12:$T$107,G$1,FALSE),"")&amp;IFERROR(VLOOKUP($B163,手順3!$A$12:$U$107,G$1,FALSE),"")</f>
        <v/>
      </c>
      <c r="H163" s="10" t="str">
        <f>IFERROR(VLOOKUP($B163,手順2!$A$12:$T$107,H$1,FALSE),"")&amp;IFERROR(VLOOKUP($B163,手順3!$A$12:$U$107,H$1,FALSE),"")</f>
        <v/>
      </c>
      <c r="I163" s="10" t="str">
        <f>IFERROR(VLOOKUP($B163,手順2!$A$12:$T$107,I$1,FALSE),"")&amp;IFERROR(VLOOKUP($B163,手順3!$A$12:$U$107,I$1,FALSE),"")</f>
        <v/>
      </c>
      <c r="J163" s="77" t="str">
        <f>IFERROR(VLOOKUP($B163,手順2!$A$12:$P$107,J$1,FALSE),"")&amp;IFERROR(VLOOKUP($B163,手順3!$A$12:$U$107,J$1,FALSE),"")</f>
        <v/>
      </c>
      <c r="K163" s="121" t="str">
        <f>IF(J163="","",IF(IFERROR(VLOOKUP($B163,手順2!$A$12:$P$107,K$1,FALSE),"")&amp;IFERROR(VLOOKUP($B163,手順3!$A$12:$U$107,K$1,FALSE),"")="",0,IFERROR(VLOOKUP($B163,手順2!$A$12:$P$107,K$1,FALSE),"")&amp;IFERROR(VLOOKUP($B163,手順3!$A$12:$U$107,K$1,FALSE),"")))</f>
        <v/>
      </c>
      <c r="L163" s="121" t="str">
        <f>IF(K163="","",IF(IFERROR(VLOOKUP($B163,手順2!$A$12:$P$107,L$1,FALSE),"")&amp;IFERROR(VLOOKUP($B163,手順3!$A$12:$U$107,L$1,FALSE),"")="",0,IFERROR(VLOOKUP($B163,手順2!$A$12:$P$107,L$1,FALSE),"")&amp;IFERROR(VLOOKUP($B163,手順3!$A$12:$U$107,L$1,FALSE),"")))</f>
        <v/>
      </c>
      <c r="M163" s="121" t="str">
        <f>IF(L163="","",IF(IFERROR(VLOOKUP($B163,手順2!$A$12:$P$107,M$1,FALSE),"")&amp;IFERROR(VLOOKUP($B163,手順3!$A$12:$U$107,M$1,FALSE),"")="",0,IFERROR(VLOOKUP($B163,手順2!$A$12:$P$107,M$1,FALSE),"")&amp;IFERROR(VLOOKUP($B163,手順3!$A$12:$U$107,M$1,FALSE),"")))</f>
        <v/>
      </c>
      <c r="N163" s="77" t="str">
        <f>IFERROR(VLOOKUP($B163,手順2!$A$12:$P$107,N$1,FALSE),"")&amp;IFERROR(VLOOKUP($B163,手順3!$A$12:$U$107,N$1,FALSE),"")</f>
        <v/>
      </c>
      <c r="O163" s="121" t="str">
        <f>IF(N163="","",IF(IFERROR(VLOOKUP($B163,手順2!$A$12:$P$107,O$1,FALSE),"")&amp;IFERROR(VLOOKUP($B163,手順3!$A$12:$U$107,O$1,FALSE),"")="",0,IFERROR(VLOOKUP($B163,手順2!$A$12:$P$107,O$1,FALSE),"")&amp;IFERROR(VLOOKUP($B163,手順3!$A$12:$U$107,O$1,FALSE),"")))</f>
        <v/>
      </c>
      <c r="P163" s="121" t="str">
        <f>IF(O163="","",IF(IFERROR(VLOOKUP($B163,手順2!$A$12:$P$107,P$1,FALSE),"")&amp;IFERROR(VLOOKUP($B163,手順3!$A$12:$U$107,P$1,FALSE),"")="",0,IFERROR(VLOOKUP($B163,手順2!$A$12:$P$107,P$1,FALSE),"")&amp;IFERROR(VLOOKUP($B163,手順3!$A$12:$U$107,P$1,FALSE),"")))</f>
        <v/>
      </c>
      <c r="Q163" s="121" t="str">
        <f>IF(P163="","",IF(IFERROR(VLOOKUP($B163,手順2!$A$12:$P$107,Q$1,FALSE),"")&amp;IFERROR(VLOOKUP($B163,手順3!$A$12:$U$107,Q$1,FALSE),"")="",0,IFERROR(VLOOKUP($B163,手順2!$A$12:$P$107,Q$1,FALSE),"")&amp;IFERROR(VLOOKUP($B163,手順3!$A$12:$U$107,Q$1,FALSE),"")))</f>
        <v/>
      </c>
      <c r="R163" s="77" t="str">
        <f>IFERROR(VLOOKUP($B163,手順2!$A$12:$Q$107,R$1,FALSE),"")&amp;IFERROR(VLOOKUP($B163,手順3!$A$12:$U$107,R$1,FALSE),"")</f>
        <v/>
      </c>
      <c r="S163" s="102"/>
      <c r="T163" s="102"/>
      <c r="U163" s="102"/>
      <c r="AA163" s="174" t="str">
        <f>IF($AK163="","",COUNTIF($AU$18:$AU163,AA$17))</f>
        <v/>
      </c>
      <c r="AB163" s="129" t="str">
        <f>IF($AK163="","",COUNTIF($AU$18:$AU163,AB$17))</f>
        <v/>
      </c>
      <c r="AC163" s="129" t="str">
        <f>IF($AK163="","",COUNTIF($AU$18:$AU163,AC$17))</f>
        <v/>
      </c>
      <c r="AD163" s="129" t="str">
        <f>IF($AK163="","",COUNTIF($AU$18:$AU163,AD$17))</f>
        <v/>
      </c>
      <c r="AE163" s="129" t="str">
        <f>IF($AK163="","",COUNTIF($AU$18:$AU163,AE$17))</f>
        <v/>
      </c>
      <c r="AF163" s="129" t="str">
        <f>IF($AK163="","",COUNTIF($AU$18:$AU163,AF$17))</f>
        <v/>
      </c>
      <c r="AG163" s="129" t="str">
        <f>IF($AK163="","",COUNTIF($AU$18:$AU163,AG$17))</f>
        <v/>
      </c>
      <c r="AH163" s="129" t="str">
        <f>IF($AK163="","",COUNTIF($AU$18:$AU163,AH$17))</f>
        <v/>
      </c>
      <c r="AI163" s="129" t="str">
        <f>IF($AK163="","",COUNTIF($AU$18:$AU163,AI$17))</f>
        <v/>
      </c>
      <c r="AJ163" s="175" t="str">
        <f>IF($AK163="","",COUNTIF($AU$18:$AU163,AJ$17))</f>
        <v/>
      </c>
      <c r="AK163" s="95" t="str">
        <f t="shared" si="31"/>
        <v/>
      </c>
      <c r="AL163" s="96" t="str">
        <f t="shared" si="32"/>
        <v/>
      </c>
      <c r="AM163" s="38" t="str">
        <f t="shared" si="33"/>
        <v/>
      </c>
      <c r="AN163" s="96" t="str">
        <f t="shared" si="34"/>
        <v/>
      </c>
      <c r="AO163" s="96" t="str">
        <f t="shared" si="35"/>
        <v/>
      </c>
      <c r="AP163" s="96" t="str">
        <f t="shared" si="36"/>
        <v/>
      </c>
      <c r="AQ163" s="96" t="str">
        <f t="shared" si="37"/>
        <v/>
      </c>
      <c r="AR163" s="96" t="str">
        <f t="shared" si="38"/>
        <v/>
      </c>
      <c r="AS163" s="96" t="str">
        <f t="shared" si="39"/>
        <v/>
      </c>
      <c r="AT163" s="96" t="str">
        <f t="shared" si="40"/>
        <v/>
      </c>
      <c r="AU163" s="97" t="str">
        <f t="shared" si="41"/>
        <v/>
      </c>
    </row>
    <row r="164" spans="1:47">
      <c r="A164">
        <v>147</v>
      </c>
      <c r="B164" t="str">
        <f>IFERROR(IF(B163=手順3!$A$11,"",IF(B163&lt;=100,IF(手順2!A158=手順５!A164,手順５!A164,手順3!$A$12),B163+1)),"")</f>
        <v/>
      </c>
      <c r="C164" s="10" t="str">
        <f>IFERROR(VLOOKUP($B164,手順2!$A$12:$T$107,C$1,FALSE),"")&amp;IFERROR(VLOOKUP($B164,手順3!$A$12:$U$107,C$1,FALSE),"")</f>
        <v/>
      </c>
      <c r="D164" s="10" t="str">
        <f>IFERROR(VLOOKUP($B164,手順2!$A$12:$T$107,D$1,FALSE),"")&amp;IFERROR(VLOOKUP($B164,手順3!$A$12:$U$107,D$1,FALSE),"")</f>
        <v/>
      </c>
      <c r="E164" s="10" t="str">
        <f>IFERROR(VLOOKUP($B164,手順2!$A$12:$T$107,E$1,FALSE),"")&amp;IFERROR(VLOOKUP($B164,手順3!$A$12:$U$107,E$1,FALSE),"")</f>
        <v/>
      </c>
      <c r="F164" s="10" t="str">
        <f>IFERROR(VLOOKUP($B164,手順2!$A$12:$T$107,F$1,FALSE),"")&amp;IFERROR(VLOOKUP($B164,手順3!$A$12:$U$107,F$1,FALSE),"")</f>
        <v/>
      </c>
      <c r="G164" s="10" t="str">
        <f>IFERROR(VLOOKUP($B164,手順2!$A$12:$T$107,G$1,FALSE),"")&amp;IFERROR(VLOOKUP($B164,手順3!$A$12:$U$107,G$1,FALSE),"")</f>
        <v/>
      </c>
      <c r="H164" s="10" t="str">
        <f>IFERROR(VLOOKUP($B164,手順2!$A$12:$T$107,H$1,FALSE),"")&amp;IFERROR(VLOOKUP($B164,手順3!$A$12:$U$107,H$1,FALSE),"")</f>
        <v/>
      </c>
      <c r="I164" s="10" t="str">
        <f>IFERROR(VLOOKUP($B164,手順2!$A$12:$T$107,I$1,FALSE),"")&amp;IFERROR(VLOOKUP($B164,手順3!$A$12:$U$107,I$1,FALSE),"")</f>
        <v/>
      </c>
      <c r="J164" s="77" t="str">
        <f>IFERROR(VLOOKUP($B164,手順2!$A$12:$P$107,J$1,FALSE),"")&amp;IFERROR(VLOOKUP($B164,手順3!$A$12:$U$107,J$1,FALSE),"")</f>
        <v/>
      </c>
      <c r="K164" s="121" t="str">
        <f>IF(J164="","",IF(IFERROR(VLOOKUP($B164,手順2!$A$12:$P$107,K$1,FALSE),"")&amp;IFERROR(VLOOKUP($B164,手順3!$A$12:$U$107,K$1,FALSE),"")="",0,IFERROR(VLOOKUP($B164,手順2!$A$12:$P$107,K$1,FALSE),"")&amp;IFERROR(VLOOKUP($B164,手順3!$A$12:$U$107,K$1,FALSE),"")))</f>
        <v/>
      </c>
      <c r="L164" s="121" t="str">
        <f>IF(K164="","",IF(IFERROR(VLOOKUP($B164,手順2!$A$12:$P$107,L$1,FALSE),"")&amp;IFERROR(VLOOKUP($B164,手順3!$A$12:$U$107,L$1,FALSE),"")="",0,IFERROR(VLOOKUP($B164,手順2!$A$12:$P$107,L$1,FALSE),"")&amp;IFERROR(VLOOKUP($B164,手順3!$A$12:$U$107,L$1,FALSE),"")))</f>
        <v/>
      </c>
      <c r="M164" s="121" t="str">
        <f>IF(L164="","",IF(IFERROR(VLOOKUP($B164,手順2!$A$12:$P$107,M$1,FALSE),"")&amp;IFERROR(VLOOKUP($B164,手順3!$A$12:$U$107,M$1,FALSE),"")="",0,IFERROR(VLOOKUP($B164,手順2!$A$12:$P$107,M$1,FALSE),"")&amp;IFERROR(VLOOKUP($B164,手順3!$A$12:$U$107,M$1,FALSE),"")))</f>
        <v/>
      </c>
      <c r="N164" s="77" t="str">
        <f>IFERROR(VLOOKUP($B164,手順2!$A$12:$P$107,N$1,FALSE),"")&amp;IFERROR(VLOOKUP($B164,手順3!$A$12:$U$107,N$1,FALSE),"")</f>
        <v/>
      </c>
      <c r="O164" s="121" t="str">
        <f>IF(N164="","",IF(IFERROR(VLOOKUP($B164,手順2!$A$12:$P$107,O$1,FALSE),"")&amp;IFERROR(VLOOKUP($B164,手順3!$A$12:$U$107,O$1,FALSE),"")="",0,IFERROR(VLOOKUP($B164,手順2!$A$12:$P$107,O$1,FALSE),"")&amp;IFERROR(VLOOKUP($B164,手順3!$A$12:$U$107,O$1,FALSE),"")))</f>
        <v/>
      </c>
      <c r="P164" s="121" t="str">
        <f>IF(O164="","",IF(IFERROR(VLOOKUP($B164,手順2!$A$12:$P$107,P$1,FALSE),"")&amp;IFERROR(VLOOKUP($B164,手順3!$A$12:$U$107,P$1,FALSE),"")="",0,IFERROR(VLOOKUP($B164,手順2!$A$12:$P$107,P$1,FALSE),"")&amp;IFERROR(VLOOKUP($B164,手順3!$A$12:$U$107,P$1,FALSE),"")))</f>
        <v/>
      </c>
      <c r="Q164" s="121" t="str">
        <f>IF(P164="","",IF(IFERROR(VLOOKUP($B164,手順2!$A$12:$P$107,Q$1,FALSE),"")&amp;IFERROR(VLOOKUP($B164,手順3!$A$12:$U$107,Q$1,FALSE),"")="",0,IFERROR(VLOOKUP($B164,手順2!$A$12:$P$107,Q$1,FALSE),"")&amp;IFERROR(VLOOKUP($B164,手順3!$A$12:$U$107,Q$1,FALSE),"")))</f>
        <v/>
      </c>
      <c r="R164" s="77" t="str">
        <f>IFERROR(VLOOKUP($B164,手順2!$A$12:$Q$107,R$1,FALSE),"")&amp;IFERROR(VLOOKUP($B164,手順3!$A$12:$U$107,R$1,FALSE),"")</f>
        <v/>
      </c>
      <c r="S164" s="102"/>
      <c r="T164" s="102"/>
      <c r="U164" s="102"/>
      <c r="AA164" s="174" t="str">
        <f>IF($AK164="","",COUNTIF($AU$18:$AU164,AA$17))</f>
        <v/>
      </c>
      <c r="AB164" s="129" t="str">
        <f>IF($AK164="","",COUNTIF($AU$18:$AU164,AB$17))</f>
        <v/>
      </c>
      <c r="AC164" s="129" t="str">
        <f>IF($AK164="","",COUNTIF($AU$18:$AU164,AC$17))</f>
        <v/>
      </c>
      <c r="AD164" s="129" t="str">
        <f>IF($AK164="","",COUNTIF($AU$18:$AU164,AD$17))</f>
        <v/>
      </c>
      <c r="AE164" s="129" t="str">
        <f>IF($AK164="","",COUNTIF($AU$18:$AU164,AE$17))</f>
        <v/>
      </c>
      <c r="AF164" s="129" t="str">
        <f>IF($AK164="","",COUNTIF($AU$18:$AU164,AF$17))</f>
        <v/>
      </c>
      <c r="AG164" s="129" t="str">
        <f>IF($AK164="","",COUNTIF($AU$18:$AU164,AG$17))</f>
        <v/>
      </c>
      <c r="AH164" s="129" t="str">
        <f>IF($AK164="","",COUNTIF($AU$18:$AU164,AH$17))</f>
        <v/>
      </c>
      <c r="AI164" s="129" t="str">
        <f>IF($AK164="","",COUNTIF($AU$18:$AU164,AI$17))</f>
        <v/>
      </c>
      <c r="AJ164" s="175" t="str">
        <f>IF($AK164="","",COUNTIF($AU$18:$AU164,AJ$17))</f>
        <v/>
      </c>
      <c r="AK164" s="95" t="str">
        <f t="shared" si="31"/>
        <v/>
      </c>
      <c r="AL164" s="96" t="str">
        <f t="shared" si="32"/>
        <v/>
      </c>
      <c r="AM164" s="38" t="str">
        <f t="shared" si="33"/>
        <v/>
      </c>
      <c r="AN164" s="96" t="str">
        <f t="shared" si="34"/>
        <v/>
      </c>
      <c r="AO164" s="96" t="str">
        <f t="shared" si="35"/>
        <v/>
      </c>
      <c r="AP164" s="96" t="str">
        <f t="shared" si="36"/>
        <v/>
      </c>
      <c r="AQ164" s="96" t="str">
        <f t="shared" si="37"/>
        <v/>
      </c>
      <c r="AR164" s="96" t="str">
        <f t="shared" si="38"/>
        <v/>
      </c>
      <c r="AS164" s="96" t="str">
        <f t="shared" si="39"/>
        <v/>
      </c>
      <c r="AT164" s="96" t="str">
        <f t="shared" si="40"/>
        <v/>
      </c>
      <c r="AU164" s="97" t="str">
        <f t="shared" si="41"/>
        <v/>
      </c>
    </row>
    <row r="165" spans="1:47">
      <c r="A165">
        <v>148</v>
      </c>
      <c r="B165" t="str">
        <f>IFERROR(IF(B164=手順3!$A$11,"",IF(B164&lt;=100,IF(手順2!A159=手順５!A165,手順５!A165,手順3!$A$12),B164+1)),"")</f>
        <v/>
      </c>
      <c r="C165" s="10" t="str">
        <f>IFERROR(VLOOKUP($B165,手順2!$A$12:$T$107,C$1,FALSE),"")&amp;IFERROR(VLOOKUP($B165,手順3!$A$12:$U$107,C$1,FALSE),"")</f>
        <v/>
      </c>
      <c r="D165" s="10" t="str">
        <f>IFERROR(VLOOKUP($B165,手順2!$A$12:$T$107,D$1,FALSE),"")&amp;IFERROR(VLOOKUP($B165,手順3!$A$12:$U$107,D$1,FALSE),"")</f>
        <v/>
      </c>
      <c r="E165" s="10" t="str">
        <f>IFERROR(VLOOKUP($B165,手順2!$A$12:$T$107,E$1,FALSE),"")&amp;IFERROR(VLOOKUP($B165,手順3!$A$12:$U$107,E$1,FALSE),"")</f>
        <v/>
      </c>
      <c r="F165" s="10" t="str">
        <f>IFERROR(VLOOKUP($B165,手順2!$A$12:$T$107,F$1,FALSE),"")&amp;IFERROR(VLOOKUP($B165,手順3!$A$12:$U$107,F$1,FALSE),"")</f>
        <v/>
      </c>
      <c r="G165" s="10" t="str">
        <f>IFERROR(VLOOKUP($B165,手順2!$A$12:$T$107,G$1,FALSE),"")&amp;IFERROR(VLOOKUP($B165,手順3!$A$12:$U$107,G$1,FALSE),"")</f>
        <v/>
      </c>
      <c r="H165" s="10" t="str">
        <f>IFERROR(VLOOKUP($B165,手順2!$A$12:$T$107,H$1,FALSE),"")&amp;IFERROR(VLOOKUP($B165,手順3!$A$12:$U$107,H$1,FALSE),"")</f>
        <v/>
      </c>
      <c r="I165" s="10" t="str">
        <f>IFERROR(VLOOKUP($B165,手順2!$A$12:$T$107,I$1,FALSE),"")&amp;IFERROR(VLOOKUP($B165,手順3!$A$12:$U$107,I$1,FALSE),"")</f>
        <v/>
      </c>
      <c r="J165" s="77" t="str">
        <f>IFERROR(VLOOKUP($B165,手順2!$A$12:$P$107,J$1,FALSE),"")&amp;IFERROR(VLOOKUP($B165,手順3!$A$12:$U$107,J$1,FALSE),"")</f>
        <v/>
      </c>
      <c r="K165" s="121" t="str">
        <f>IF(J165="","",IF(IFERROR(VLOOKUP($B165,手順2!$A$12:$P$107,K$1,FALSE),"")&amp;IFERROR(VLOOKUP($B165,手順3!$A$12:$U$107,K$1,FALSE),"")="",0,IFERROR(VLOOKUP($B165,手順2!$A$12:$P$107,K$1,FALSE),"")&amp;IFERROR(VLOOKUP($B165,手順3!$A$12:$U$107,K$1,FALSE),"")))</f>
        <v/>
      </c>
      <c r="L165" s="121" t="str">
        <f>IF(K165="","",IF(IFERROR(VLOOKUP($B165,手順2!$A$12:$P$107,L$1,FALSE),"")&amp;IFERROR(VLOOKUP($B165,手順3!$A$12:$U$107,L$1,FALSE),"")="",0,IFERROR(VLOOKUP($B165,手順2!$A$12:$P$107,L$1,FALSE),"")&amp;IFERROR(VLOOKUP($B165,手順3!$A$12:$U$107,L$1,FALSE),"")))</f>
        <v/>
      </c>
      <c r="M165" s="121" t="str">
        <f>IF(L165="","",IF(IFERROR(VLOOKUP($B165,手順2!$A$12:$P$107,M$1,FALSE),"")&amp;IFERROR(VLOOKUP($B165,手順3!$A$12:$U$107,M$1,FALSE),"")="",0,IFERROR(VLOOKUP($B165,手順2!$A$12:$P$107,M$1,FALSE),"")&amp;IFERROR(VLOOKUP($B165,手順3!$A$12:$U$107,M$1,FALSE),"")))</f>
        <v/>
      </c>
      <c r="N165" s="77" t="str">
        <f>IFERROR(VLOOKUP($B165,手順2!$A$12:$P$107,N$1,FALSE),"")&amp;IFERROR(VLOOKUP($B165,手順3!$A$12:$U$107,N$1,FALSE),"")</f>
        <v/>
      </c>
      <c r="O165" s="121" t="str">
        <f>IF(N165="","",IF(IFERROR(VLOOKUP($B165,手順2!$A$12:$P$107,O$1,FALSE),"")&amp;IFERROR(VLOOKUP($B165,手順3!$A$12:$U$107,O$1,FALSE),"")="",0,IFERROR(VLOOKUP($B165,手順2!$A$12:$P$107,O$1,FALSE),"")&amp;IFERROR(VLOOKUP($B165,手順3!$A$12:$U$107,O$1,FALSE),"")))</f>
        <v/>
      </c>
      <c r="P165" s="121" t="str">
        <f>IF(O165="","",IF(IFERROR(VLOOKUP($B165,手順2!$A$12:$P$107,P$1,FALSE),"")&amp;IFERROR(VLOOKUP($B165,手順3!$A$12:$U$107,P$1,FALSE),"")="",0,IFERROR(VLOOKUP($B165,手順2!$A$12:$P$107,P$1,FALSE),"")&amp;IFERROR(VLOOKUP($B165,手順3!$A$12:$U$107,P$1,FALSE),"")))</f>
        <v/>
      </c>
      <c r="Q165" s="121" t="str">
        <f>IF(P165="","",IF(IFERROR(VLOOKUP($B165,手順2!$A$12:$P$107,Q$1,FALSE),"")&amp;IFERROR(VLOOKUP($B165,手順3!$A$12:$U$107,Q$1,FALSE),"")="",0,IFERROR(VLOOKUP($B165,手順2!$A$12:$P$107,Q$1,FALSE),"")&amp;IFERROR(VLOOKUP($B165,手順3!$A$12:$U$107,Q$1,FALSE),"")))</f>
        <v/>
      </c>
      <c r="R165" s="77" t="str">
        <f>IFERROR(VLOOKUP($B165,手順2!$A$12:$Q$107,R$1,FALSE),"")&amp;IFERROR(VLOOKUP($B165,手順3!$A$12:$U$107,R$1,FALSE),"")</f>
        <v/>
      </c>
      <c r="S165" s="102"/>
      <c r="T165" s="102"/>
      <c r="U165" s="102"/>
      <c r="AA165" s="174" t="str">
        <f>IF($AK165="","",COUNTIF($AU$18:$AU165,AA$17))</f>
        <v/>
      </c>
      <c r="AB165" s="129" t="str">
        <f>IF($AK165="","",COUNTIF($AU$18:$AU165,AB$17))</f>
        <v/>
      </c>
      <c r="AC165" s="129" t="str">
        <f>IF($AK165="","",COUNTIF($AU$18:$AU165,AC$17))</f>
        <v/>
      </c>
      <c r="AD165" s="129" t="str">
        <f>IF($AK165="","",COUNTIF($AU$18:$AU165,AD$17))</f>
        <v/>
      </c>
      <c r="AE165" s="129" t="str">
        <f>IF($AK165="","",COUNTIF($AU$18:$AU165,AE$17))</f>
        <v/>
      </c>
      <c r="AF165" s="129" t="str">
        <f>IF($AK165="","",COUNTIF($AU$18:$AU165,AF$17))</f>
        <v/>
      </c>
      <c r="AG165" s="129" t="str">
        <f>IF($AK165="","",COUNTIF($AU$18:$AU165,AG$17))</f>
        <v/>
      </c>
      <c r="AH165" s="129" t="str">
        <f>IF($AK165="","",COUNTIF($AU$18:$AU165,AH$17))</f>
        <v/>
      </c>
      <c r="AI165" s="129" t="str">
        <f>IF($AK165="","",COUNTIF($AU$18:$AU165,AI$17))</f>
        <v/>
      </c>
      <c r="AJ165" s="175" t="str">
        <f>IF($AK165="","",COUNTIF($AU$18:$AU165,AJ$17))</f>
        <v/>
      </c>
      <c r="AK165" s="95" t="str">
        <f t="shared" si="31"/>
        <v/>
      </c>
      <c r="AL165" s="96" t="str">
        <f t="shared" si="32"/>
        <v/>
      </c>
      <c r="AM165" s="38" t="str">
        <f t="shared" si="33"/>
        <v/>
      </c>
      <c r="AN165" s="96" t="str">
        <f t="shared" si="34"/>
        <v/>
      </c>
      <c r="AO165" s="96" t="str">
        <f t="shared" si="35"/>
        <v/>
      </c>
      <c r="AP165" s="96" t="str">
        <f t="shared" si="36"/>
        <v/>
      </c>
      <c r="AQ165" s="96" t="str">
        <f t="shared" si="37"/>
        <v/>
      </c>
      <c r="AR165" s="96" t="str">
        <f t="shared" si="38"/>
        <v/>
      </c>
      <c r="AS165" s="96" t="str">
        <f t="shared" si="39"/>
        <v/>
      </c>
      <c r="AT165" s="96" t="str">
        <f t="shared" si="40"/>
        <v/>
      </c>
      <c r="AU165" s="97" t="str">
        <f t="shared" si="41"/>
        <v/>
      </c>
    </row>
    <row r="166" spans="1:47">
      <c r="A166">
        <v>149</v>
      </c>
      <c r="B166" t="str">
        <f>IFERROR(IF(B165=手順3!$A$11,"",IF(B165&lt;=100,IF(手順2!A160=手順５!A166,手順５!A166,手順3!$A$12),B165+1)),"")</f>
        <v/>
      </c>
      <c r="C166" s="10" t="str">
        <f>IFERROR(VLOOKUP($B166,手順2!$A$12:$T$107,C$1,FALSE),"")&amp;IFERROR(VLOOKUP($B166,手順3!$A$12:$U$107,C$1,FALSE),"")</f>
        <v/>
      </c>
      <c r="D166" s="10" t="str">
        <f>IFERROR(VLOOKUP($B166,手順2!$A$12:$T$107,D$1,FALSE),"")&amp;IFERROR(VLOOKUP($B166,手順3!$A$12:$U$107,D$1,FALSE),"")</f>
        <v/>
      </c>
      <c r="E166" s="10" t="str">
        <f>IFERROR(VLOOKUP($B166,手順2!$A$12:$T$107,E$1,FALSE),"")&amp;IFERROR(VLOOKUP($B166,手順3!$A$12:$U$107,E$1,FALSE),"")</f>
        <v/>
      </c>
      <c r="F166" s="10" t="str">
        <f>IFERROR(VLOOKUP($B166,手順2!$A$12:$T$107,F$1,FALSE),"")&amp;IFERROR(VLOOKUP($B166,手順3!$A$12:$U$107,F$1,FALSE),"")</f>
        <v/>
      </c>
      <c r="G166" s="10" t="str">
        <f>IFERROR(VLOOKUP($B166,手順2!$A$12:$T$107,G$1,FALSE),"")&amp;IFERROR(VLOOKUP($B166,手順3!$A$12:$U$107,G$1,FALSE),"")</f>
        <v/>
      </c>
      <c r="H166" s="10" t="str">
        <f>IFERROR(VLOOKUP($B166,手順2!$A$12:$T$107,H$1,FALSE),"")&amp;IFERROR(VLOOKUP($B166,手順3!$A$12:$U$107,H$1,FALSE),"")</f>
        <v/>
      </c>
      <c r="I166" s="10" t="str">
        <f>IFERROR(VLOOKUP($B166,手順2!$A$12:$T$107,I$1,FALSE),"")&amp;IFERROR(VLOOKUP($B166,手順3!$A$12:$U$107,I$1,FALSE),"")</f>
        <v/>
      </c>
      <c r="J166" s="77" t="str">
        <f>IFERROR(VLOOKUP($B166,手順2!$A$12:$P$107,J$1,FALSE),"")&amp;IFERROR(VLOOKUP($B166,手順3!$A$12:$U$107,J$1,FALSE),"")</f>
        <v/>
      </c>
      <c r="K166" s="121" t="str">
        <f>IF(J166="","",IF(IFERROR(VLOOKUP($B166,手順2!$A$12:$P$107,K$1,FALSE),"")&amp;IFERROR(VLOOKUP($B166,手順3!$A$12:$U$107,K$1,FALSE),"")="",0,IFERROR(VLOOKUP($B166,手順2!$A$12:$P$107,K$1,FALSE),"")&amp;IFERROR(VLOOKUP($B166,手順3!$A$12:$U$107,K$1,FALSE),"")))</f>
        <v/>
      </c>
      <c r="L166" s="121" t="str">
        <f>IF(K166="","",IF(IFERROR(VLOOKUP($B166,手順2!$A$12:$P$107,L$1,FALSE),"")&amp;IFERROR(VLOOKUP($B166,手順3!$A$12:$U$107,L$1,FALSE),"")="",0,IFERROR(VLOOKUP($B166,手順2!$A$12:$P$107,L$1,FALSE),"")&amp;IFERROR(VLOOKUP($B166,手順3!$A$12:$U$107,L$1,FALSE),"")))</f>
        <v/>
      </c>
      <c r="M166" s="121" t="str">
        <f>IF(L166="","",IF(IFERROR(VLOOKUP($B166,手順2!$A$12:$P$107,M$1,FALSE),"")&amp;IFERROR(VLOOKUP($B166,手順3!$A$12:$U$107,M$1,FALSE),"")="",0,IFERROR(VLOOKUP($B166,手順2!$A$12:$P$107,M$1,FALSE),"")&amp;IFERROR(VLOOKUP($B166,手順3!$A$12:$U$107,M$1,FALSE),"")))</f>
        <v/>
      </c>
      <c r="N166" s="77" t="str">
        <f>IFERROR(VLOOKUP($B166,手順2!$A$12:$P$107,N$1,FALSE),"")&amp;IFERROR(VLOOKUP($B166,手順3!$A$12:$U$107,N$1,FALSE),"")</f>
        <v/>
      </c>
      <c r="O166" s="121" t="str">
        <f>IF(N166="","",IF(IFERROR(VLOOKUP($B166,手順2!$A$12:$P$107,O$1,FALSE),"")&amp;IFERROR(VLOOKUP($B166,手順3!$A$12:$U$107,O$1,FALSE),"")="",0,IFERROR(VLOOKUP($B166,手順2!$A$12:$P$107,O$1,FALSE),"")&amp;IFERROR(VLOOKUP($B166,手順3!$A$12:$U$107,O$1,FALSE),"")))</f>
        <v/>
      </c>
      <c r="P166" s="121" t="str">
        <f>IF(O166="","",IF(IFERROR(VLOOKUP($B166,手順2!$A$12:$P$107,P$1,FALSE),"")&amp;IFERROR(VLOOKUP($B166,手順3!$A$12:$U$107,P$1,FALSE),"")="",0,IFERROR(VLOOKUP($B166,手順2!$A$12:$P$107,P$1,FALSE),"")&amp;IFERROR(VLOOKUP($B166,手順3!$A$12:$U$107,P$1,FALSE),"")))</f>
        <v/>
      </c>
      <c r="Q166" s="121" t="str">
        <f>IF(P166="","",IF(IFERROR(VLOOKUP($B166,手順2!$A$12:$P$107,Q$1,FALSE),"")&amp;IFERROR(VLOOKUP($B166,手順3!$A$12:$U$107,Q$1,FALSE),"")="",0,IFERROR(VLOOKUP($B166,手順2!$A$12:$P$107,Q$1,FALSE),"")&amp;IFERROR(VLOOKUP($B166,手順3!$A$12:$U$107,Q$1,FALSE),"")))</f>
        <v/>
      </c>
      <c r="R166" s="77" t="str">
        <f>IFERROR(VLOOKUP($B166,手順2!$A$12:$Q$107,R$1,FALSE),"")&amp;IFERROR(VLOOKUP($B166,手順3!$A$12:$U$107,R$1,FALSE),"")</f>
        <v/>
      </c>
      <c r="S166" s="102"/>
      <c r="T166" s="102"/>
      <c r="U166" s="102"/>
      <c r="AA166" s="174" t="str">
        <f>IF($AK166="","",COUNTIF($AU$18:$AU166,AA$17))</f>
        <v/>
      </c>
      <c r="AB166" s="129" t="str">
        <f>IF($AK166="","",COUNTIF($AU$18:$AU166,AB$17))</f>
        <v/>
      </c>
      <c r="AC166" s="129" t="str">
        <f>IF($AK166="","",COUNTIF($AU$18:$AU166,AC$17))</f>
        <v/>
      </c>
      <c r="AD166" s="129" t="str">
        <f>IF($AK166="","",COUNTIF($AU$18:$AU166,AD$17))</f>
        <v/>
      </c>
      <c r="AE166" s="129" t="str">
        <f>IF($AK166="","",COUNTIF($AU$18:$AU166,AE$17))</f>
        <v/>
      </c>
      <c r="AF166" s="129" t="str">
        <f>IF($AK166="","",COUNTIF($AU$18:$AU166,AF$17))</f>
        <v/>
      </c>
      <c r="AG166" s="129" t="str">
        <f>IF($AK166="","",COUNTIF($AU$18:$AU166,AG$17))</f>
        <v/>
      </c>
      <c r="AH166" s="129" t="str">
        <f>IF($AK166="","",COUNTIF($AU$18:$AU166,AH$17))</f>
        <v/>
      </c>
      <c r="AI166" s="129" t="str">
        <f>IF($AK166="","",COUNTIF($AU$18:$AU166,AI$17))</f>
        <v/>
      </c>
      <c r="AJ166" s="175" t="str">
        <f>IF($AK166="","",COUNTIF($AU$18:$AU166,AJ$17))</f>
        <v/>
      </c>
      <c r="AK166" s="95" t="str">
        <f t="shared" si="31"/>
        <v/>
      </c>
      <c r="AL166" s="96" t="str">
        <f t="shared" si="32"/>
        <v/>
      </c>
      <c r="AM166" s="38" t="str">
        <f t="shared" si="33"/>
        <v/>
      </c>
      <c r="AN166" s="96" t="str">
        <f t="shared" si="34"/>
        <v/>
      </c>
      <c r="AO166" s="96" t="str">
        <f t="shared" si="35"/>
        <v/>
      </c>
      <c r="AP166" s="96" t="str">
        <f t="shared" si="36"/>
        <v/>
      </c>
      <c r="AQ166" s="96" t="str">
        <f t="shared" si="37"/>
        <v/>
      </c>
      <c r="AR166" s="96" t="str">
        <f t="shared" si="38"/>
        <v/>
      </c>
      <c r="AS166" s="96" t="str">
        <f t="shared" si="39"/>
        <v/>
      </c>
      <c r="AT166" s="96" t="str">
        <f t="shared" si="40"/>
        <v/>
      </c>
      <c r="AU166" s="97" t="str">
        <f t="shared" si="41"/>
        <v/>
      </c>
    </row>
    <row r="167" spans="1:47">
      <c r="A167">
        <v>150</v>
      </c>
      <c r="B167" t="str">
        <f>IFERROR(IF(B166=手順3!$A$11,"",IF(B166&lt;=100,IF(手順2!A161=手順５!A167,手順５!A167,手順3!$A$12),B166+1)),"")</f>
        <v/>
      </c>
      <c r="C167" s="10" t="str">
        <f>IFERROR(VLOOKUP($B167,手順2!$A$12:$T$107,C$1,FALSE),"")&amp;IFERROR(VLOOKUP($B167,手順3!$A$12:$U$107,C$1,FALSE),"")</f>
        <v/>
      </c>
      <c r="D167" s="10" t="str">
        <f>IFERROR(VLOOKUP($B167,手順2!$A$12:$T$107,D$1,FALSE),"")&amp;IFERROR(VLOOKUP($B167,手順3!$A$12:$U$107,D$1,FALSE),"")</f>
        <v/>
      </c>
      <c r="E167" s="10" t="str">
        <f>IFERROR(VLOOKUP($B167,手順2!$A$12:$T$107,E$1,FALSE),"")&amp;IFERROR(VLOOKUP($B167,手順3!$A$12:$U$107,E$1,FALSE),"")</f>
        <v/>
      </c>
      <c r="F167" s="10" t="str">
        <f>IFERROR(VLOOKUP($B167,手順2!$A$12:$T$107,F$1,FALSE),"")&amp;IFERROR(VLOOKUP($B167,手順3!$A$12:$U$107,F$1,FALSE),"")</f>
        <v/>
      </c>
      <c r="G167" s="10" t="str">
        <f>IFERROR(VLOOKUP($B167,手順2!$A$12:$T$107,G$1,FALSE),"")&amp;IFERROR(VLOOKUP($B167,手順3!$A$12:$U$107,G$1,FALSE),"")</f>
        <v/>
      </c>
      <c r="H167" s="10" t="str">
        <f>IFERROR(VLOOKUP($B167,手順2!$A$12:$T$107,H$1,FALSE),"")&amp;IFERROR(VLOOKUP($B167,手順3!$A$12:$U$107,H$1,FALSE),"")</f>
        <v/>
      </c>
      <c r="I167" s="10" t="str">
        <f>IFERROR(VLOOKUP($B167,手順2!$A$12:$T$107,I$1,FALSE),"")&amp;IFERROR(VLOOKUP($B167,手順3!$A$12:$U$107,I$1,FALSE),"")</f>
        <v/>
      </c>
      <c r="J167" s="77" t="str">
        <f>IFERROR(VLOOKUP($B167,手順2!$A$12:$P$107,J$1,FALSE),"")&amp;IFERROR(VLOOKUP($B167,手順3!$A$12:$U$107,J$1,FALSE),"")</f>
        <v/>
      </c>
      <c r="K167" s="121" t="str">
        <f>IF(J167="","",IF(IFERROR(VLOOKUP($B167,手順2!$A$12:$P$107,K$1,FALSE),"")&amp;IFERROR(VLOOKUP($B167,手順3!$A$12:$U$107,K$1,FALSE),"")="",0,IFERROR(VLOOKUP($B167,手順2!$A$12:$P$107,K$1,FALSE),"")&amp;IFERROR(VLOOKUP($B167,手順3!$A$12:$U$107,K$1,FALSE),"")))</f>
        <v/>
      </c>
      <c r="L167" s="121" t="str">
        <f>IF(K167="","",IF(IFERROR(VLOOKUP($B167,手順2!$A$12:$P$107,L$1,FALSE),"")&amp;IFERROR(VLOOKUP($B167,手順3!$A$12:$U$107,L$1,FALSE),"")="",0,IFERROR(VLOOKUP($B167,手順2!$A$12:$P$107,L$1,FALSE),"")&amp;IFERROR(VLOOKUP($B167,手順3!$A$12:$U$107,L$1,FALSE),"")))</f>
        <v/>
      </c>
      <c r="M167" s="121" t="str">
        <f>IF(L167="","",IF(IFERROR(VLOOKUP($B167,手順2!$A$12:$P$107,M$1,FALSE),"")&amp;IFERROR(VLOOKUP($B167,手順3!$A$12:$U$107,M$1,FALSE),"")="",0,IFERROR(VLOOKUP($B167,手順2!$A$12:$P$107,M$1,FALSE),"")&amp;IFERROR(VLOOKUP($B167,手順3!$A$12:$U$107,M$1,FALSE),"")))</f>
        <v/>
      </c>
      <c r="N167" s="77" t="str">
        <f>IFERROR(VLOOKUP($B167,手順2!$A$12:$P$107,N$1,FALSE),"")&amp;IFERROR(VLOOKUP($B167,手順3!$A$12:$U$107,N$1,FALSE),"")</f>
        <v/>
      </c>
      <c r="O167" s="121" t="str">
        <f>IF(N167="","",IF(IFERROR(VLOOKUP($B167,手順2!$A$12:$P$107,O$1,FALSE),"")&amp;IFERROR(VLOOKUP($B167,手順3!$A$12:$U$107,O$1,FALSE),"")="",0,IFERROR(VLOOKUP($B167,手順2!$A$12:$P$107,O$1,FALSE),"")&amp;IFERROR(VLOOKUP($B167,手順3!$A$12:$U$107,O$1,FALSE),"")))</f>
        <v/>
      </c>
      <c r="P167" s="121" t="str">
        <f>IF(O167="","",IF(IFERROR(VLOOKUP($B167,手順2!$A$12:$P$107,P$1,FALSE),"")&amp;IFERROR(VLOOKUP($B167,手順3!$A$12:$U$107,P$1,FALSE),"")="",0,IFERROR(VLOOKUP($B167,手順2!$A$12:$P$107,P$1,FALSE),"")&amp;IFERROR(VLOOKUP($B167,手順3!$A$12:$U$107,P$1,FALSE),"")))</f>
        <v/>
      </c>
      <c r="Q167" s="121" t="str">
        <f>IF(P167="","",IF(IFERROR(VLOOKUP($B167,手順2!$A$12:$P$107,Q$1,FALSE),"")&amp;IFERROR(VLOOKUP($B167,手順3!$A$12:$U$107,Q$1,FALSE),"")="",0,IFERROR(VLOOKUP($B167,手順2!$A$12:$P$107,Q$1,FALSE),"")&amp;IFERROR(VLOOKUP($B167,手順3!$A$12:$U$107,Q$1,FALSE),"")))</f>
        <v/>
      </c>
      <c r="R167" s="77" t="str">
        <f>IFERROR(VLOOKUP($B167,手順2!$A$12:$Q$107,R$1,FALSE),"")&amp;IFERROR(VLOOKUP($B167,手順3!$A$12:$U$107,R$1,FALSE),"")</f>
        <v/>
      </c>
      <c r="S167" s="102"/>
      <c r="T167" s="102"/>
      <c r="U167" s="102"/>
      <c r="AA167" s="174" t="str">
        <f>IF($AK167="","",COUNTIF($AU$18:$AU167,AA$17))</f>
        <v/>
      </c>
      <c r="AB167" s="129" t="str">
        <f>IF($AK167="","",COUNTIF($AU$18:$AU167,AB$17))</f>
        <v/>
      </c>
      <c r="AC167" s="129" t="str">
        <f>IF($AK167="","",COUNTIF($AU$18:$AU167,AC$17))</f>
        <v/>
      </c>
      <c r="AD167" s="129" t="str">
        <f>IF($AK167="","",COUNTIF($AU$18:$AU167,AD$17))</f>
        <v/>
      </c>
      <c r="AE167" s="129" t="str">
        <f>IF($AK167="","",COUNTIF($AU$18:$AU167,AE$17))</f>
        <v/>
      </c>
      <c r="AF167" s="129" t="str">
        <f>IF($AK167="","",COUNTIF($AU$18:$AU167,AF$17))</f>
        <v/>
      </c>
      <c r="AG167" s="129" t="str">
        <f>IF($AK167="","",COUNTIF($AU$18:$AU167,AG$17))</f>
        <v/>
      </c>
      <c r="AH167" s="129" t="str">
        <f>IF($AK167="","",COUNTIF($AU$18:$AU167,AH$17))</f>
        <v/>
      </c>
      <c r="AI167" s="129" t="str">
        <f>IF($AK167="","",COUNTIF($AU$18:$AU167,AI$17))</f>
        <v/>
      </c>
      <c r="AJ167" s="175" t="str">
        <f>IF($AK167="","",COUNTIF($AU$18:$AU167,AJ$17))</f>
        <v/>
      </c>
      <c r="AK167" s="95" t="str">
        <f t="shared" si="31"/>
        <v/>
      </c>
      <c r="AL167" s="96" t="str">
        <f t="shared" si="32"/>
        <v/>
      </c>
      <c r="AM167" s="38" t="str">
        <f t="shared" si="33"/>
        <v/>
      </c>
      <c r="AN167" s="96" t="str">
        <f t="shared" si="34"/>
        <v/>
      </c>
      <c r="AO167" s="96" t="str">
        <f t="shared" si="35"/>
        <v/>
      </c>
      <c r="AP167" s="96" t="str">
        <f t="shared" si="36"/>
        <v/>
      </c>
      <c r="AQ167" s="96" t="str">
        <f t="shared" si="37"/>
        <v/>
      </c>
      <c r="AR167" s="96" t="str">
        <f t="shared" si="38"/>
        <v/>
      </c>
      <c r="AS167" s="96" t="str">
        <f t="shared" si="39"/>
        <v/>
      </c>
      <c r="AT167" s="96" t="str">
        <f t="shared" si="40"/>
        <v/>
      </c>
      <c r="AU167" s="97" t="str">
        <f t="shared" si="41"/>
        <v/>
      </c>
    </row>
    <row r="168" spans="1:47">
      <c r="A168">
        <v>151</v>
      </c>
      <c r="B168" t="str">
        <f>IFERROR(IF(B167=手順3!$A$11,"",IF(B167&lt;=100,IF(手順2!A162=手順５!A168,手順５!A168,手順3!$A$12),B167+1)),"")</f>
        <v/>
      </c>
      <c r="C168" s="10" t="str">
        <f>IFERROR(VLOOKUP($B168,手順2!$A$12:$T$107,C$1,FALSE),"")&amp;IFERROR(VLOOKUP($B168,手順3!$A$12:$U$107,C$1,FALSE),"")</f>
        <v/>
      </c>
      <c r="D168" s="10" t="str">
        <f>IFERROR(VLOOKUP($B168,手順2!$A$12:$T$107,D$1,FALSE),"")&amp;IFERROR(VLOOKUP($B168,手順3!$A$12:$U$107,D$1,FALSE),"")</f>
        <v/>
      </c>
      <c r="E168" s="10" t="str">
        <f>IFERROR(VLOOKUP($B168,手順2!$A$12:$T$107,E$1,FALSE),"")&amp;IFERROR(VLOOKUP($B168,手順3!$A$12:$U$107,E$1,FALSE),"")</f>
        <v/>
      </c>
      <c r="F168" s="10" t="str">
        <f>IFERROR(VLOOKUP($B168,手順2!$A$12:$T$107,F$1,FALSE),"")&amp;IFERROR(VLOOKUP($B168,手順3!$A$12:$U$107,F$1,FALSE),"")</f>
        <v/>
      </c>
      <c r="G168" s="10" t="str">
        <f>IFERROR(VLOOKUP($B168,手順2!$A$12:$T$107,G$1,FALSE),"")&amp;IFERROR(VLOOKUP($B168,手順3!$A$12:$U$107,G$1,FALSE),"")</f>
        <v/>
      </c>
      <c r="H168" s="10" t="str">
        <f>IFERROR(VLOOKUP($B168,手順2!$A$12:$T$107,H$1,FALSE),"")&amp;IFERROR(VLOOKUP($B168,手順3!$A$12:$U$107,H$1,FALSE),"")</f>
        <v/>
      </c>
      <c r="I168" s="10" t="str">
        <f>IFERROR(VLOOKUP($B168,手順2!$A$12:$T$107,I$1,FALSE),"")&amp;IFERROR(VLOOKUP($B168,手順3!$A$12:$U$107,I$1,FALSE),"")</f>
        <v/>
      </c>
      <c r="J168" s="77" t="str">
        <f>IFERROR(VLOOKUP($B168,手順2!$A$12:$P$107,J$1,FALSE),"")&amp;IFERROR(VLOOKUP($B168,手順3!$A$12:$U$107,J$1,FALSE),"")</f>
        <v/>
      </c>
      <c r="K168" s="121" t="str">
        <f>IF(J168="","",IF(IFERROR(VLOOKUP($B168,手順2!$A$12:$P$107,K$1,FALSE),"")&amp;IFERROR(VLOOKUP($B168,手順3!$A$12:$U$107,K$1,FALSE),"")="",0,IFERROR(VLOOKUP($B168,手順2!$A$12:$P$107,K$1,FALSE),"")&amp;IFERROR(VLOOKUP($B168,手順3!$A$12:$U$107,K$1,FALSE),"")))</f>
        <v/>
      </c>
      <c r="L168" s="121" t="str">
        <f>IF(K168="","",IF(IFERROR(VLOOKUP($B168,手順2!$A$12:$P$107,L$1,FALSE),"")&amp;IFERROR(VLOOKUP($B168,手順3!$A$12:$U$107,L$1,FALSE),"")="",0,IFERROR(VLOOKUP($B168,手順2!$A$12:$P$107,L$1,FALSE),"")&amp;IFERROR(VLOOKUP($B168,手順3!$A$12:$U$107,L$1,FALSE),"")))</f>
        <v/>
      </c>
      <c r="M168" s="121" t="str">
        <f>IF(L168="","",IF(IFERROR(VLOOKUP($B168,手順2!$A$12:$P$107,M$1,FALSE),"")&amp;IFERROR(VLOOKUP($B168,手順3!$A$12:$U$107,M$1,FALSE),"")="",0,IFERROR(VLOOKUP($B168,手順2!$A$12:$P$107,M$1,FALSE),"")&amp;IFERROR(VLOOKUP($B168,手順3!$A$12:$U$107,M$1,FALSE),"")))</f>
        <v/>
      </c>
      <c r="N168" s="77" t="str">
        <f>IFERROR(VLOOKUP($B168,手順2!$A$12:$P$107,N$1,FALSE),"")&amp;IFERROR(VLOOKUP($B168,手順3!$A$12:$U$107,N$1,FALSE),"")</f>
        <v/>
      </c>
      <c r="O168" s="121" t="str">
        <f>IF(N168="","",IF(IFERROR(VLOOKUP($B168,手順2!$A$12:$P$107,O$1,FALSE),"")&amp;IFERROR(VLOOKUP($B168,手順3!$A$12:$U$107,O$1,FALSE),"")="",0,IFERROR(VLOOKUP($B168,手順2!$A$12:$P$107,O$1,FALSE),"")&amp;IFERROR(VLOOKUP($B168,手順3!$A$12:$U$107,O$1,FALSE),"")))</f>
        <v/>
      </c>
      <c r="P168" s="121" t="str">
        <f>IF(O168="","",IF(IFERROR(VLOOKUP($B168,手順2!$A$12:$P$107,P$1,FALSE),"")&amp;IFERROR(VLOOKUP($B168,手順3!$A$12:$U$107,P$1,FALSE),"")="",0,IFERROR(VLOOKUP($B168,手順2!$A$12:$P$107,P$1,FALSE),"")&amp;IFERROR(VLOOKUP($B168,手順3!$A$12:$U$107,P$1,FALSE),"")))</f>
        <v/>
      </c>
      <c r="Q168" s="121" t="str">
        <f>IF(P168="","",IF(IFERROR(VLOOKUP($B168,手順2!$A$12:$P$107,Q$1,FALSE),"")&amp;IFERROR(VLOOKUP($B168,手順3!$A$12:$U$107,Q$1,FALSE),"")="",0,IFERROR(VLOOKUP($B168,手順2!$A$12:$P$107,Q$1,FALSE),"")&amp;IFERROR(VLOOKUP($B168,手順3!$A$12:$U$107,Q$1,FALSE),"")))</f>
        <v/>
      </c>
      <c r="R168" s="77" t="str">
        <f>IFERROR(VLOOKUP($B168,手順2!$A$12:$Q$107,R$1,FALSE),"")&amp;IFERROR(VLOOKUP($B168,手順3!$A$12:$U$107,R$1,FALSE),"")</f>
        <v/>
      </c>
      <c r="S168" s="102"/>
      <c r="T168" s="102"/>
      <c r="U168" s="102"/>
      <c r="AA168" s="174" t="str">
        <f>IF($AK168="","",COUNTIF($AU$18:$AU168,AA$17))</f>
        <v/>
      </c>
      <c r="AB168" s="129" t="str">
        <f>IF($AK168="","",COUNTIF($AU$18:$AU168,AB$17))</f>
        <v/>
      </c>
      <c r="AC168" s="129" t="str">
        <f>IF($AK168="","",COUNTIF($AU$18:$AU168,AC$17))</f>
        <v/>
      </c>
      <c r="AD168" s="129" t="str">
        <f>IF($AK168="","",COUNTIF($AU$18:$AU168,AD$17))</f>
        <v/>
      </c>
      <c r="AE168" s="129" t="str">
        <f>IF($AK168="","",COUNTIF($AU$18:$AU168,AE$17))</f>
        <v/>
      </c>
      <c r="AF168" s="129" t="str">
        <f>IF($AK168="","",COUNTIF($AU$18:$AU168,AF$17))</f>
        <v/>
      </c>
      <c r="AG168" s="129" t="str">
        <f>IF($AK168="","",COUNTIF($AU$18:$AU168,AG$17))</f>
        <v/>
      </c>
      <c r="AH168" s="129" t="str">
        <f>IF($AK168="","",COUNTIF($AU$18:$AU168,AH$17))</f>
        <v/>
      </c>
      <c r="AI168" s="129" t="str">
        <f>IF($AK168="","",COUNTIF($AU$18:$AU168,AI$17))</f>
        <v/>
      </c>
      <c r="AJ168" s="175" t="str">
        <f>IF($AK168="","",COUNTIF($AU$18:$AU168,AJ$17))</f>
        <v/>
      </c>
      <c r="AK168" s="95" t="str">
        <f t="shared" si="31"/>
        <v/>
      </c>
      <c r="AL168" s="96" t="str">
        <f t="shared" si="32"/>
        <v/>
      </c>
      <c r="AM168" s="38" t="str">
        <f t="shared" si="33"/>
        <v/>
      </c>
      <c r="AN168" s="96" t="str">
        <f t="shared" si="34"/>
        <v/>
      </c>
      <c r="AO168" s="96" t="str">
        <f t="shared" si="35"/>
        <v/>
      </c>
      <c r="AP168" s="96" t="str">
        <f t="shared" si="36"/>
        <v/>
      </c>
      <c r="AQ168" s="96" t="str">
        <f t="shared" si="37"/>
        <v/>
      </c>
      <c r="AR168" s="96" t="str">
        <f t="shared" si="38"/>
        <v/>
      </c>
      <c r="AS168" s="96" t="str">
        <f t="shared" si="39"/>
        <v/>
      </c>
      <c r="AT168" s="96" t="str">
        <f t="shared" si="40"/>
        <v/>
      </c>
      <c r="AU168" s="97" t="str">
        <f t="shared" si="41"/>
        <v/>
      </c>
    </row>
    <row r="169" spans="1:47">
      <c r="A169">
        <v>152</v>
      </c>
      <c r="B169" t="str">
        <f>IFERROR(IF(B168=手順3!$A$11,"",IF(B168&lt;=100,IF(手順2!A163=手順５!A169,手順５!A169,手順3!$A$12),B168+1)),"")</f>
        <v/>
      </c>
      <c r="C169" s="10" t="str">
        <f>IFERROR(VLOOKUP($B169,手順2!$A$12:$T$107,C$1,FALSE),"")&amp;IFERROR(VLOOKUP($B169,手順3!$A$12:$U$107,C$1,FALSE),"")</f>
        <v/>
      </c>
      <c r="D169" s="10" t="str">
        <f>IFERROR(VLOOKUP($B169,手順2!$A$12:$T$107,D$1,FALSE),"")&amp;IFERROR(VLOOKUP($B169,手順3!$A$12:$U$107,D$1,FALSE),"")</f>
        <v/>
      </c>
      <c r="E169" s="10" t="str">
        <f>IFERROR(VLOOKUP($B169,手順2!$A$12:$T$107,E$1,FALSE),"")&amp;IFERROR(VLOOKUP($B169,手順3!$A$12:$U$107,E$1,FALSE),"")</f>
        <v/>
      </c>
      <c r="F169" s="10" t="str">
        <f>IFERROR(VLOOKUP($B169,手順2!$A$12:$T$107,F$1,FALSE),"")&amp;IFERROR(VLOOKUP($B169,手順3!$A$12:$U$107,F$1,FALSE),"")</f>
        <v/>
      </c>
      <c r="G169" s="10" t="str">
        <f>IFERROR(VLOOKUP($B169,手順2!$A$12:$T$107,G$1,FALSE),"")&amp;IFERROR(VLOOKUP($B169,手順3!$A$12:$U$107,G$1,FALSE),"")</f>
        <v/>
      </c>
      <c r="H169" s="10" t="str">
        <f>IFERROR(VLOOKUP($B169,手順2!$A$12:$T$107,H$1,FALSE),"")&amp;IFERROR(VLOOKUP($B169,手順3!$A$12:$U$107,H$1,FALSE),"")</f>
        <v/>
      </c>
      <c r="I169" s="10" t="str">
        <f>IFERROR(VLOOKUP($B169,手順2!$A$12:$T$107,I$1,FALSE),"")&amp;IFERROR(VLOOKUP($B169,手順3!$A$12:$U$107,I$1,FALSE),"")</f>
        <v/>
      </c>
      <c r="J169" s="77" t="str">
        <f>IFERROR(VLOOKUP($B169,手順2!$A$12:$P$107,J$1,FALSE),"")&amp;IFERROR(VLOOKUP($B169,手順3!$A$12:$U$107,J$1,FALSE),"")</f>
        <v/>
      </c>
      <c r="K169" s="121" t="str">
        <f>IF(J169="","",IF(IFERROR(VLOOKUP($B169,手順2!$A$12:$P$107,K$1,FALSE),"")&amp;IFERROR(VLOOKUP($B169,手順3!$A$12:$U$107,K$1,FALSE),"")="",0,IFERROR(VLOOKUP($B169,手順2!$A$12:$P$107,K$1,FALSE),"")&amp;IFERROR(VLOOKUP($B169,手順3!$A$12:$U$107,K$1,FALSE),"")))</f>
        <v/>
      </c>
      <c r="L169" s="121" t="str">
        <f>IF(K169="","",IF(IFERROR(VLOOKUP($B169,手順2!$A$12:$P$107,L$1,FALSE),"")&amp;IFERROR(VLOOKUP($B169,手順3!$A$12:$U$107,L$1,FALSE),"")="",0,IFERROR(VLOOKUP($B169,手順2!$A$12:$P$107,L$1,FALSE),"")&amp;IFERROR(VLOOKUP($B169,手順3!$A$12:$U$107,L$1,FALSE),"")))</f>
        <v/>
      </c>
      <c r="M169" s="121" t="str">
        <f>IF(L169="","",IF(IFERROR(VLOOKUP($B169,手順2!$A$12:$P$107,M$1,FALSE),"")&amp;IFERROR(VLOOKUP($B169,手順3!$A$12:$U$107,M$1,FALSE),"")="",0,IFERROR(VLOOKUP($B169,手順2!$A$12:$P$107,M$1,FALSE),"")&amp;IFERROR(VLOOKUP($B169,手順3!$A$12:$U$107,M$1,FALSE),"")))</f>
        <v/>
      </c>
      <c r="N169" s="77" t="str">
        <f>IFERROR(VLOOKUP($B169,手順2!$A$12:$P$107,N$1,FALSE),"")&amp;IFERROR(VLOOKUP($B169,手順3!$A$12:$U$107,N$1,FALSE),"")</f>
        <v/>
      </c>
      <c r="O169" s="121" t="str">
        <f>IF(N169="","",IF(IFERROR(VLOOKUP($B169,手順2!$A$12:$P$107,O$1,FALSE),"")&amp;IFERROR(VLOOKUP($B169,手順3!$A$12:$U$107,O$1,FALSE),"")="",0,IFERROR(VLOOKUP($B169,手順2!$A$12:$P$107,O$1,FALSE),"")&amp;IFERROR(VLOOKUP($B169,手順3!$A$12:$U$107,O$1,FALSE),"")))</f>
        <v/>
      </c>
      <c r="P169" s="121" t="str">
        <f>IF(O169="","",IF(IFERROR(VLOOKUP($B169,手順2!$A$12:$P$107,P$1,FALSE),"")&amp;IFERROR(VLOOKUP($B169,手順3!$A$12:$U$107,P$1,FALSE),"")="",0,IFERROR(VLOOKUP($B169,手順2!$A$12:$P$107,P$1,FALSE),"")&amp;IFERROR(VLOOKUP($B169,手順3!$A$12:$U$107,P$1,FALSE),"")))</f>
        <v/>
      </c>
      <c r="Q169" s="121" t="str">
        <f>IF(P169="","",IF(IFERROR(VLOOKUP($B169,手順2!$A$12:$P$107,Q$1,FALSE),"")&amp;IFERROR(VLOOKUP($B169,手順3!$A$12:$U$107,Q$1,FALSE),"")="",0,IFERROR(VLOOKUP($B169,手順2!$A$12:$P$107,Q$1,FALSE),"")&amp;IFERROR(VLOOKUP($B169,手順3!$A$12:$U$107,Q$1,FALSE),"")))</f>
        <v/>
      </c>
      <c r="R169" s="77" t="str">
        <f>IFERROR(VLOOKUP($B169,手順2!$A$12:$Q$107,R$1,FALSE),"")&amp;IFERROR(VLOOKUP($B169,手順3!$A$12:$U$107,R$1,FALSE),"")</f>
        <v/>
      </c>
      <c r="S169" s="102"/>
      <c r="T169" s="102"/>
      <c r="U169" s="102"/>
      <c r="AA169" s="174" t="str">
        <f>IF($AK169="","",COUNTIF($AU$18:$AU169,AA$17))</f>
        <v/>
      </c>
      <c r="AB169" s="129" t="str">
        <f>IF($AK169="","",COUNTIF($AU$18:$AU169,AB$17))</f>
        <v/>
      </c>
      <c r="AC169" s="129" t="str">
        <f>IF($AK169="","",COUNTIF($AU$18:$AU169,AC$17))</f>
        <v/>
      </c>
      <c r="AD169" s="129" t="str">
        <f>IF($AK169="","",COUNTIF($AU$18:$AU169,AD$17))</f>
        <v/>
      </c>
      <c r="AE169" s="129" t="str">
        <f>IF($AK169="","",COUNTIF($AU$18:$AU169,AE$17))</f>
        <v/>
      </c>
      <c r="AF169" s="129" t="str">
        <f>IF($AK169="","",COUNTIF($AU$18:$AU169,AF$17))</f>
        <v/>
      </c>
      <c r="AG169" s="129" t="str">
        <f>IF($AK169="","",COUNTIF($AU$18:$AU169,AG$17))</f>
        <v/>
      </c>
      <c r="AH169" s="129" t="str">
        <f>IF($AK169="","",COUNTIF($AU$18:$AU169,AH$17))</f>
        <v/>
      </c>
      <c r="AI169" s="129" t="str">
        <f>IF($AK169="","",COUNTIF($AU$18:$AU169,AI$17))</f>
        <v/>
      </c>
      <c r="AJ169" s="175" t="str">
        <f>IF($AK169="","",COUNTIF($AU$18:$AU169,AJ$17))</f>
        <v/>
      </c>
      <c r="AK169" s="95" t="str">
        <f t="shared" si="31"/>
        <v/>
      </c>
      <c r="AL169" s="96" t="str">
        <f t="shared" si="32"/>
        <v/>
      </c>
      <c r="AM169" s="38" t="str">
        <f t="shared" si="33"/>
        <v/>
      </c>
      <c r="AN169" s="96" t="str">
        <f t="shared" si="34"/>
        <v/>
      </c>
      <c r="AO169" s="96" t="str">
        <f t="shared" si="35"/>
        <v/>
      </c>
      <c r="AP169" s="96" t="str">
        <f t="shared" si="36"/>
        <v/>
      </c>
      <c r="AQ169" s="96" t="str">
        <f t="shared" si="37"/>
        <v/>
      </c>
      <c r="AR169" s="96" t="str">
        <f t="shared" si="38"/>
        <v/>
      </c>
      <c r="AS169" s="96" t="str">
        <f t="shared" si="39"/>
        <v/>
      </c>
      <c r="AT169" s="96" t="str">
        <f t="shared" si="40"/>
        <v/>
      </c>
      <c r="AU169" s="97" t="str">
        <f t="shared" si="41"/>
        <v/>
      </c>
    </row>
    <row r="170" spans="1:47">
      <c r="A170">
        <v>153</v>
      </c>
      <c r="B170" t="str">
        <f>IFERROR(IF(B169=手順3!$A$11,"",IF(B169&lt;=100,IF(手順2!A164=手順５!A170,手順５!A170,手順3!$A$12),B169+1)),"")</f>
        <v/>
      </c>
      <c r="C170" s="10" t="str">
        <f>IFERROR(VLOOKUP($B170,手順2!$A$12:$T$107,C$1,FALSE),"")&amp;IFERROR(VLOOKUP($B170,手順3!$A$12:$U$107,C$1,FALSE),"")</f>
        <v/>
      </c>
      <c r="D170" s="10" t="str">
        <f>IFERROR(VLOOKUP($B170,手順2!$A$12:$T$107,D$1,FALSE),"")&amp;IFERROR(VLOOKUP($B170,手順3!$A$12:$U$107,D$1,FALSE),"")</f>
        <v/>
      </c>
      <c r="E170" s="10" t="str">
        <f>IFERROR(VLOOKUP($B170,手順2!$A$12:$T$107,E$1,FALSE),"")&amp;IFERROR(VLOOKUP($B170,手順3!$A$12:$U$107,E$1,FALSE),"")</f>
        <v/>
      </c>
      <c r="F170" s="10" t="str">
        <f>IFERROR(VLOOKUP($B170,手順2!$A$12:$T$107,F$1,FALSE),"")&amp;IFERROR(VLOOKUP($B170,手順3!$A$12:$U$107,F$1,FALSE),"")</f>
        <v/>
      </c>
      <c r="G170" s="10" t="str">
        <f>IFERROR(VLOOKUP($B170,手順2!$A$12:$T$107,G$1,FALSE),"")&amp;IFERROR(VLOOKUP($B170,手順3!$A$12:$U$107,G$1,FALSE),"")</f>
        <v/>
      </c>
      <c r="H170" s="10" t="str">
        <f>IFERROR(VLOOKUP($B170,手順2!$A$12:$T$107,H$1,FALSE),"")&amp;IFERROR(VLOOKUP($B170,手順3!$A$12:$U$107,H$1,FALSE),"")</f>
        <v/>
      </c>
      <c r="I170" s="10" t="str">
        <f>IFERROR(VLOOKUP($B170,手順2!$A$12:$T$107,I$1,FALSE),"")&amp;IFERROR(VLOOKUP($B170,手順3!$A$12:$U$107,I$1,FALSE),"")</f>
        <v/>
      </c>
      <c r="J170" s="77" t="str">
        <f>IFERROR(VLOOKUP($B170,手順2!$A$12:$P$107,J$1,FALSE),"")&amp;IFERROR(VLOOKUP($B170,手順3!$A$12:$U$107,J$1,FALSE),"")</f>
        <v/>
      </c>
      <c r="K170" s="121" t="str">
        <f>IF(J170="","",IF(IFERROR(VLOOKUP($B170,手順2!$A$12:$P$107,K$1,FALSE),"")&amp;IFERROR(VLOOKUP($B170,手順3!$A$12:$U$107,K$1,FALSE),"")="",0,IFERROR(VLOOKUP($B170,手順2!$A$12:$P$107,K$1,FALSE),"")&amp;IFERROR(VLOOKUP($B170,手順3!$A$12:$U$107,K$1,FALSE),"")))</f>
        <v/>
      </c>
      <c r="L170" s="121" t="str">
        <f>IF(K170="","",IF(IFERROR(VLOOKUP($B170,手順2!$A$12:$P$107,L$1,FALSE),"")&amp;IFERROR(VLOOKUP($B170,手順3!$A$12:$U$107,L$1,FALSE),"")="",0,IFERROR(VLOOKUP($B170,手順2!$A$12:$P$107,L$1,FALSE),"")&amp;IFERROR(VLOOKUP($B170,手順3!$A$12:$U$107,L$1,FALSE),"")))</f>
        <v/>
      </c>
      <c r="M170" s="121" t="str">
        <f>IF(L170="","",IF(IFERROR(VLOOKUP($B170,手順2!$A$12:$P$107,M$1,FALSE),"")&amp;IFERROR(VLOOKUP($B170,手順3!$A$12:$U$107,M$1,FALSE),"")="",0,IFERROR(VLOOKUP($B170,手順2!$A$12:$P$107,M$1,FALSE),"")&amp;IFERROR(VLOOKUP($B170,手順3!$A$12:$U$107,M$1,FALSE),"")))</f>
        <v/>
      </c>
      <c r="N170" s="77" t="str">
        <f>IFERROR(VLOOKUP($B170,手順2!$A$12:$P$107,N$1,FALSE),"")&amp;IFERROR(VLOOKUP($B170,手順3!$A$12:$U$107,N$1,FALSE),"")</f>
        <v/>
      </c>
      <c r="O170" s="121" t="str">
        <f>IF(N170="","",IF(IFERROR(VLOOKUP($B170,手順2!$A$12:$P$107,O$1,FALSE),"")&amp;IFERROR(VLOOKUP($B170,手順3!$A$12:$U$107,O$1,FALSE),"")="",0,IFERROR(VLOOKUP($B170,手順2!$A$12:$P$107,O$1,FALSE),"")&amp;IFERROR(VLOOKUP($B170,手順3!$A$12:$U$107,O$1,FALSE),"")))</f>
        <v/>
      </c>
      <c r="P170" s="121" t="str">
        <f>IF(O170="","",IF(IFERROR(VLOOKUP($B170,手順2!$A$12:$P$107,P$1,FALSE),"")&amp;IFERROR(VLOOKUP($B170,手順3!$A$12:$U$107,P$1,FALSE),"")="",0,IFERROR(VLOOKUP($B170,手順2!$A$12:$P$107,P$1,FALSE),"")&amp;IFERROR(VLOOKUP($B170,手順3!$A$12:$U$107,P$1,FALSE),"")))</f>
        <v/>
      </c>
      <c r="Q170" s="121" t="str">
        <f>IF(P170="","",IF(IFERROR(VLOOKUP($B170,手順2!$A$12:$P$107,Q$1,FALSE),"")&amp;IFERROR(VLOOKUP($B170,手順3!$A$12:$U$107,Q$1,FALSE),"")="",0,IFERROR(VLOOKUP($B170,手順2!$A$12:$P$107,Q$1,FALSE),"")&amp;IFERROR(VLOOKUP($B170,手順3!$A$12:$U$107,Q$1,FALSE),"")))</f>
        <v/>
      </c>
      <c r="R170" s="77" t="str">
        <f>IFERROR(VLOOKUP($B170,手順2!$A$12:$Q$107,R$1,FALSE),"")&amp;IFERROR(VLOOKUP($B170,手順3!$A$12:$U$107,R$1,FALSE),"")</f>
        <v/>
      </c>
      <c r="S170" s="102"/>
      <c r="T170" s="102"/>
      <c r="U170" s="102"/>
      <c r="AA170" s="174" t="str">
        <f>IF($AK170="","",COUNTIF($AU$18:$AU170,AA$17))</f>
        <v/>
      </c>
      <c r="AB170" s="129" t="str">
        <f>IF($AK170="","",COUNTIF($AU$18:$AU170,AB$17))</f>
        <v/>
      </c>
      <c r="AC170" s="129" t="str">
        <f>IF($AK170="","",COUNTIF($AU$18:$AU170,AC$17))</f>
        <v/>
      </c>
      <c r="AD170" s="129" t="str">
        <f>IF($AK170="","",COUNTIF($AU$18:$AU170,AD$17))</f>
        <v/>
      </c>
      <c r="AE170" s="129" t="str">
        <f>IF($AK170="","",COUNTIF($AU$18:$AU170,AE$17))</f>
        <v/>
      </c>
      <c r="AF170" s="129" t="str">
        <f>IF($AK170="","",COUNTIF($AU$18:$AU170,AF$17))</f>
        <v/>
      </c>
      <c r="AG170" s="129" t="str">
        <f>IF($AK170="","",COUNTIF($AU$18:$AU170,AG$17))</f>
        <v/>
      </c>
      <c r="AH170" s="129" t="str">
        <f>IF($AK170="","",COUNTIF($AU$18:$AU170,AH$17))</f>
        <v/>
      </c>
      <c r="AI170" s="129" t="str">
        <f>IF($AK170="","",COUNTIF($AU$18:$AU170,AI$17))</f>
        <v/>
      </c>
      <c r="AJ170" s="175" t="str">
        <f>IF($AK170="","",COUNTIF($AU$18:$AU170,AJ$17))</f>
        <v/>
      </c>
      <c r="AK170" s="95" t="str">
        <f t="shared" si="31"/>
        <v/>
      </c>
      <c r="AL170" s="96" t="str">
        <f t="shared" si="32"/>
        <v/>
      </c>
      <c r="AM170" s="38" t="str">
        <f t="shared" si="33"/>
        <v/>
      </c>
      <c r="AN170" s="96" t="str">
        <f t="shared" si="34"/>
        <v/>
      </c>
      <c r="AO170" s="96" t="str">
        <f t="shared" si="35"/>
        <v/>
      </c>
      <c r="AP170" s="96" t="str">
        <f t="shared" si="36"/>
        <v/>
      </c>
      <c r="AQ170" s="96" t="str">
        <f t="shared" si="37"/>
        <v/>
      </c>
      <c r="AR170" s="96" t="str">
        <f t="shared" si="38"/>
        <v/>
      </c>
      <c r="AS170" s="96" t="str">
        <f t="shared" si="39"/>
        <v/>
      </c>
      <c r="AT170" s="96" t="str">
        <f t="shared" si="40"/>
        <v/>
      </c>
      <c r="AU170" s="97" t="str">
        <f t="shared" si="41"/>
        <v/>
      </c>
    </row>
    <row r="171" spans="1:47">
      <c r="A171">
        <v>154</v>
      </c>
      <c r="B171" t="str">
        <f>IFERROR(IF(B170=手順3!$A$11,"",IF(B170&lt;=100,IF(手順2!A165=手順５!A171,手順５!A171,手順3!$A$12),B170+1)),"")</f>
        <v/>
      </c>
      <c r="C171" s="10" t="str">
        <f>IFERROR(VLOOKUP($B171,手順2!$A$12:$T$107,C$1,FALSE),"")&amp;IFERROR(VLOOKUP($B171,手順3!$A$12:$U$107,C$1,FALSE),"")</f>
        <v/>
      </c>
      <c r="D171" s="10" t="str">
        <f>IFERROR(VLOOKUP($B171,手順2!$A$12:$T$107,D$1,FALSE),"")&amp;IFERROR(VLOOKUP($B171,手順3!$A$12:$U$107,D$1,FALSE),"")</f>
        <v/>
      </c>
      <c r="E171" s="10" t="str">
        <f>IFERROR(VLOOKUP($B171,手順2!$A$12:$T$107,E$1,FALSE),"")&amp;IFERROR(VLOOKUP($B171,手順3!$A$12:$U$107,E$1,FALSE),"")</f>
        <v/>
      </c>
      <c r="F171" s="10" t="str">
        <f>IFERROR(VLOOKUP($B171,手順2!$A$12:$T$107,F$1,FALSE),"")&amp;IFERROR(VLOOKUP($B171,手順3!$A$12:$U$107,F$1,FALSE),"")</f>
        <v/>
      </c>
      <c r="G171" s="10" t="str">
        <f>IFERROR(VLOOKUP($B171,手順2!$A$12:$T$107,G$1,FALSE),"")&amp;IFERROR(VLOOKUP($B171,手順3!$A$12:$U$107,G$1,FALSE),"")</f>
        <v/>
      </c>
      <c r="H171" s="10" t="str">
        <f>IFERROR(VLOOKUP($B171,手順2!$A$12:$T$107,H$1,FALSE),"")&amp;IFERROR(VLOOKUP($B171,手順3!$A$12:$U$107,H$1,FALSE),"")</f>
        <v/>
      </c>
      <c r="I171" s="10" t="str">
        <f>IFERROR(VLOOKUP($B171,手順2!$A$12:$T$107,I$1,FALSE),"")&amp;IFERROR(VLOOKUP($B171,手順3!$A$12:$U$107,I$1,FALSE),"")</f>
        <v/>
      </c>
      <c r="J171" s="77" t="str">
        <f>IFERROR(VLOOKUP($B171,手順2!$A$12:$P$107,J$1,FALSE),"")&amp;IFERROR(VLOOKUP($B171,手順3!$A$12:$U$107,J$1,FALSE),"")</f>
        <v/>
      </c>
      <c r="K171" s="121" t="str">
        <f>IF(J171="","",IF(IFERROR(VLOOKUP($B171,手順2!$A$12:$P$107,K$1,FALSE),"")&amp;IFERROR(VLOOKUP($B171,手順3!$A$12:$U$107,K$1,FALSE),"")="",0,IFERROR(VLOOKUP($B171,手順2!$A$12:$P$107,K$1,FALSE),"")&amp;IFERROR(VLOOKUP($B171,手順3!$A$12:$U$107,K$1,FALSE),"")))</f>
        <v/>
      </c>
      <c r="L171" s="121" t="str">
        <f>IF(K171="","",IF(IFERROR(VLOOKUP($B171,手順2!$A$12:$P$107,L$1,FALSE),"")&amp;IFERROR(VLOOKUP($B171,手順3!$A$12:$U$107,L$1,FALSE),"")="",0,IFERROR(VLOOKUP($B171,手順2!$A$12:$P$107,L$1,FALSE),"")&amp;IFERROR(VLOOKUP($B171,手順3!$A$12:$U$107,L$1,FALSE),"")))</f>
        <v/>
      </c>
      <c r="M171" s="121" t="str">
        <f>IF(L171="","",IF(IFERROR(VLOOKUP($B171,手順2!$A$12:$P$107,M$1,FALSE),"")&amp;IFERROR(VLOOKUP($B171,手順3!$A$12:$U$107,M$1,FALSE),"")="",0,IFERROR(VLOOKUP($B171,手順2!$A$12:$P$107,M$1,FALSE),"")&amp;IFERROR(VLOOKUP($B171,手順3!$A$12:$U$107,M$1,FALSE),"")))</f>
        <v/>
      </c>
      <c r="N171" s="77" t="str">
        <f>IFERROR(VLOOKUP($B171,手順2!$A$12:$P$107,N$1,FALSE),"")&amp;IFERROR(VLOOKUP($B171,手順3!$A$12:$U$107,N$1,FALSE),"")</f>
        <v/>
      </c>
      <c r="O171" s="121" t="str">
        <f>IF(N171="","",IF(IFERROR(VLOOKUP($B171,手順2!$A$12:$P$107,O$1,FALSE),"")&amp;IFERROR(VLOOKUP($B171,手順3!$A$12:$U$107,O$1,FALSE),"")="",0,IFERROR(VLOOKUP($B171,手順2!$A$12:$P$107,O$1,FALSE),"")&amp;IFERROR(VLOOKUP($B171,手順3!$A$12:$U$107,O$1,FALSE),"")))</f>
        <v/>
      </c>
      <c r="P171" s="121" t="str">
        <f>IF(O171="","",IF(IFERROR(VLOOKUP($B171,手順2!$A$12:$P$107,P$1,FALSE),"")&amp;IFERROR(VLOOKUP($B171,手順3!$A$12:$U$107,P$1,FALSE),"")="",0,IFERROR(VLOOKUP($B171,手順2!$A$12:$P$107,P$1,FALSE),"")&amp;IFERROR(VLOOKUP($B171,手順3!$A$12:$U$107,P$1,FALSE),"")))</f>
        <v/>
      </c>
      <c r="Q171" s="121" t="str">
        <f>IF(P171="","",IF(IFERROR(VLOOKUP($B171,手順2!$A$12:$P$107,Q$1,FALSE),"")&amp;IFERROR(VLOOKUP($B171,手順3!$A$12:$U$107,Q$1,FALSE),"")="",0,IFERROR(VLOOKUP($B171,手順2!$A$12:$P$107,Q$1,FALSE),"")&amp;IFERROR(VLOOKUP($B171,手順3!$A$12:$U$107,Q$1,FALSE),"")))</f>
        <v/>
      </c>
      <c r="R171" s="77" t="str">
        <f>IFERROR(VLOOKUP($B171,手順2!$A$12:$Q$107,R$1,FALSE),"")&amp;IFERROR(VLOOKUP($B171,手順3!$A$12:$U$107,R$1,FALSE),"")</f>
        <v/>
      </c>
      <c r="S171" s="102"/>
      <c r="T171" s="102"/>
      <c r="U171" s="102"/>
      <c r="AA171" s="174" t="str">
        <f>IF($AK171="","",COUNTIF($AU$18:$AU171,AA$17))</f>
        <v/>
      </c>
      <c r="AB171" s="129" t="str">
        <f>IF($AK171="","",COUNTIF($AU$18:$AU171,AB$17))</f>
        <v/>
      </c>
      <c r="AC171" s="129" t="str">
        <f>IF($AK171="","",COUNTIF($AU$18:$AU171,AC$17))</f>
        <v/>
      </c>
      <c r="AD171" s="129" t="str">
        <f>IF($AK171="","",COUNTIF($AU$18:$AU171,AD$17))</f>
        <v/>
      </c>
      <c r="AE171" s="129" t="str">
        <f>IF($AK171="","",COUNTIF($AU$18:$AU171,AE$17))</f>
        <v/>
      </c>
      <c r="AF171" s="129" t="str">
        <f>IF($AK171="","",COUNTIF($AU$18:$AU171,AF$17))</f>
        <v/>
      </c>
      <c r="AG171" s="129" t="str">
        <f>IF($AK171="","",COUNTIF($AU$18:$AU171,AG$17))</f>
        <v/>
      </c>
      <c r="AH171" s="129" t="str">
        <f>IF($AK171="","",COUNTIF($AU$18:$AU171,AH$17))</f>
        <v/>
      </c>
      <c r="AI171" s="129" t="str">
        <f>IF($AK171="","",COUNTIF($AU$18:$AU171,AI$17))</f>
        <v/>
      </c>
      <c r="AJ171" s="175" t="str">
        <f>IF($AK171="","",COUNTIF($AU$18:$AU171,AJ$17))</f>
        <v/>
      </c>
      <c r="AK171" s="95" t="str">
        <f t="shared" si="31"/>
        <v/>
      </c>
      <c r="AL171" s="96" t="str">
        <f t="shared" si="32"/>
        <v/>
      </c>
      <c r="AM171" s="38" t="str">
        <f t="shared" si="33"/>
        <v/>
      </c>
      <c r="AN171" s="96" t="str">
        <f t="shared" si="34"/>
        <v/>
      </c>
      <c r="AO171" s="96" t="str">
        <f t="shared" si="35"/>
        <v/>
      </c>
      <c r="AP171" s="96" t="str">
        <f t="shared" si="36"/>
        <v/>
      </c>
      <c r="AQ171" s="96" t="str">
        <f t="shared" si="37"/>
        <v/>
      </c>
      <c r="AR171" s="96" t="str">
        <f t="shared" si="38"/>
        <v/>
      </c>
      <c r="AS171" s="96" t="str">
        <f t="shared" si="39"/>
        <v/>
      </c>
      <c r="AT171" s="96" t="str">
        <f t="shared" si="40"/>
        <v/>
      </c>
      <c r="AU171" s="97" t="str">
        <f t="shared" si="41"/>
        <v/>
      </c>
    </row>
    <row r="172" spans="1:47">
      <c r="A172">
        <v>155</v>
      </c>
      <c r="B172" t="str">
        <f>IFERROR(IF(B171=手順3!$A$11,"",IF(B171&lt;=100,IF(手順2!A166=手順５!A172,手順５!A172,手順3!$A$12),B171+1)),"")</f>
        <v/>
      </c>
      <c r="C172" s="10" t="str">
        <f>IFERROR(VLOOKUP($B172,手順2!$A$12:$T$107,C$1,FALSE),"")&amp;IFERROR(VLOOKUP($B172,手順3!$A$12:$U$107,C$1,FALSE),"")</f>
        <v/>
      </c>
      <c r="D172" s="10" t="str">
        <f>IFERROR(VLOOKUP($B172,手順2!$A$12:$T$107,D$1,FALSE),"")&amp;IFERROR(VLOOKUP($B172,手順3!$A$12:$U$107,D$1,FALSE),"")</f>
        <v/>
      </c>
      <c r="E172" s="10" t="str">
        <f>IFERROR(VLOOKUP($B172,手順2!$A$12:$T$107,E$1,FALSE),"")&amp;IFERROR(VLOOKUP($B172,手順3!$A$12:$U$107,E$1,FALSE),"")</f>
        <v/>
      </c>
      <c r="F172" s="10" t="str">
        <f>IFERROR(VLOOKUP($B172,手順2!$A$12:$T$107,F$1,FALSE),"")&amp;IFERROR(VLOOKUP($B172,手順3!$A$12:$U$107,F$1,FALSE),"")</f>
        <v/>
      </c>
      <c r="G172" s="10" t="str">
        <f>IFERROR(VLOOKUP($B172,手順2!$A$12:$T$107,G$1,FALSE),"")&amp;IFERROR(VLOOKUP($B172,手順3!$A$12:$U$107,G$1,FALSE),"")</f>
        <v/>
      </c>
      <c r="H172" s="10" t="str">
        <f>IFERROR(VLOOKUP($B172,手順2!$A$12:$T$107,H$1,FALSE),"")&amp;IFERROR(VLOOKUP($B172,手順3!$A$12:$U$107,H$1,FALSE),"")</f>
        <v/>
      </c>
      <c r="I172" s="10" t="str">
        <f>IFERROR(VLOOKUP($B172,手順2!$A$12:$T$107,I$1,FALSE),"")&amp;IFERROR(VLOOKUP($B172,手順3!$A$12:$U$107,I$1,FALSE),"")</f>
        <v/>
      </c>
      <c r="J172" s="77" t="str">
        <f>IFERROR(VLOOKUP($B172,手順2!$A$12:$P$107,J$1,FALSE),"")&amp;IFERROR(VLOOKUP($B172,手順3!$A$12:$U$107,J$1,FALSE),"")</f>
        <v/>
      </c>
      <c r="K172" s="121" t="str">
        <f>IF(J172="","",IF(IFERROR(VLOOKUP($B172,手順2!$A$12:$P$107,K$1,FALSE),"")&amp;IFERROR(VLOOKUP($B172,手順3!$A$12:$U$107,K$1,FALSE),"")="",0,IFERROR(VLOOKUP($B172,手順2!$A$12:$P$107,K$1,FALSE),"")&amp;IFERROR(VLOOKUP($B172,手順3!$A$12:$U$107,K$1,FALSE),"")))</f>
        <v/>
      </c>
      <c r="L172" s="121" t="str">
        <f>IF(K172="","",IF(IFERROR(VLOOKUP($B172,手順2!$A$12:$P$107,L$1,FALSE),"")&amp;IFERROR(VLOOKUP($B172,手順3!$A$12:$U$107,L$1,FALSE),"")="",0,IFERROR(VLOOKUP($B172,手順2!$A$12:$P$107,L$1,FALSE),"")&amp;IFERROR(VLOOKUP($B172,手順3!$A$12:$U$107,L$1,FALSE),"")))</f>
        <v/>
      </c>
      <c r="M172" s="121" t="str">
        <f>IF(L172="","",IF(IFERROR(VLOOKUP($B172,手順2!$A$12:$P$107,M$1,FALSE),"")&amp;IFERROR(VLOOKUP($B172,手順3!$A$12:$U$107,M$1,FALSE),"")="",0,IFERROR(VLOOKUP($B172,手順2!$A$12:$P$107,M$1,FALSE),"")&amp;IFERROR(VLOOKUP($B172,手順3!$A$12:$U$107,M$1,FALSE),"")))</f>
        <v/>
      </c>
      <c r="N172" s="77" t="str">
        <f>IFERROR(VLOOKUP($B172,手順2!$A$12:$P$107,N$1,FALSE),"")&amp;IFERROR(VLOOKUP($B172,手順3!$A$12:$U$107,N$1,FALSE),"")</f>
        <v/>
      </c>
      <c r="O172" s="121" t="str">
        <f>IF(N172="","",IF(IFERROR(VLOOKUP($B172,手順2!$A$12:$P$107,O$1,FALSE),"")&amp;IFERROR(VLOOKUP($B172,手順3!$A$12:$U$107,O$1,FALSE),"")="",0,IFERROR(VLOOKUP($B172,手順2!$A$12:$P$107,O$1,FALSE),"")&amp;IFERROR(VLOOKUP($B172,手順3!$A$12:$U$107,O$1,FALSE),"")))</f>
        <v/>
      </c>
      <c r="P172" s="121" t="str">
        <f>IF(O172="","",IF(IFERROR(VLOOKUP($B172,手順2!$A$12:$P$107,P$1,FALSE),"")&amp;IFERROR(VLOOKUP($B172,手順3!$A$12:$U$107,P$1,FALSE),"")="",0,IFERROR(VLOOKUP($B172,手順2!$A$12:$P$107,P$1,FALSE),"")&amp;IFERROR(VLOOKUP($B172,手順3!$A$12:$U$107,P$1,FALSE),"")))</f>
        <v/>
      </c>
      <c r="Q172" s="121" t="str">
        <f>IF(P172="","",IF(IFERROR(VLOOKUP($B172,手順2!$A$12:$P$107,Q$1,FALSE),"")&amp;IFERROR(VLOOKUP($B172,手順3!$A$12:$U$107,Q$1,FALSE),"")="",0,IFERROR(VLOOKUP($B172,手順2!$A$12:$P$107,Q$1,FALSE),"")&amp;IFERROR(VLOOKUP($B172,手順3!$A$12:$U$107,Q$1,FALSE),"")))</f>
        <v/>
      </c>
      <c r="R172" s="77" t="str">
        <f>IFERROR(VLOOKUP($B172,手順2!$A$12:$Q$107,R$1,FALSE),"")&amp;IFERROR(VLOOKUP($B172,手順3!$A$12:$U$107,R$1,FALSE),"")</f>
        <v/>
      </c>
      <c r="S172" s="102"/>
      <c r="T172" s="102"/>
      <c r="U172" s="102"/>
      <c r="AA172" s="174" t="str">
        <f>IF($AK172="","",COUNTIF($AU$18:$AU172,AA$17))</f>
        <v/>
      </c>
      <c r="AB172" s="129" t="str">
        <f>IF($AK172="","",COUNTIF($AU$18:$AU172,AB$17))</f>
        <v/>
      </c>
      <c r="AC172" s="129" t="str">
        <f>IF($AK172="","",COUNTIF($AU$18:$AU172,AC$17))</f>
        <v/>
      </c>
      <c r="AD172" s="129" t="str">
        <f>IF($AK172="","",COUNTIF($AU$18:$AU172,AD$17))</f>
        <v/>
      </c>
      <c r="AE172" s="129" t="str">
        <f>IF($AK172="","",COUNTIF($AU$18:$AU172,AE$17))</f>
        <v/>
      </c>
      <c r="AF172" s="129" t="str">
        <f>IF($AK172="","",COUNTIF($AU$18:$AU172,AF$17))</f>
        <v/>
      </c>
      <c r="AG172" s="129" t="str">
        <f>IF($AK172="","",COUNTIF($AU$18:$AU172,AG$17))</f>
        <v/>
      </c>
      <c r="AH172" s="129" t="str">
        <f>IF($AK172="","",COUNTIF($AU$18:$AU172,AH$17))</f>
        <v/>
      </c>
      <c r="AI172" s="129" t="str">
        <f>IF($AK172="","",COUNTIF($AU$18:$AU172,AI$17))</f>
        <v/>
      </c>
      <c r="AJ172" s="175" t="str">
        <f>IF($AK172="","",COUNTIF($AU$18:$AU172,AJ$17))</f>
        <v/>
      </c>
      <c r="AK172" s="95" t="str">
        <f t="shared" si="31"/>
        <v/>
      </c>
      <c r="AL172" s="96" t="str">
        <f t="shared" si="32"/>
        <v/>
      </c>
      <c r="AM172" s="38" t="str">
        <f t="shared" si="33"/>
        <v/>
      </c>
      <c r="AN172" s="96" t="str">
        <f t="shared" si="34"/>
        <v/>
      </c>
      <c r="AO172" s="96" t="str">
        <f t="shared" si="35"/>
        <v/>
      </c>
      <c r="AP172" s="96" t="str">
        <f t="shared" si="36"/>
        <v/>
      </c>
      <c r="AQ172" s="96" t="str">
        <f t="shared" si="37"/>
        <v/>
      </c>
      <c r="AR172" s="96" t="str">
        <f t="shared" si="38"/>
        <v/>
      </c>
      <c r="AS172" s="96" t="str">
        <f t="shared" si="39"/>
        <v/>
      </c>
      <c r="AT172" s="96" t="str">
        <f t="shared" si="40"/>
        <v/>
      </c>
      <c r="AU172" s="97" t="str">
        <f t="shared" si="41"/>
        <v/>
      </c>
    </row>
    <row r="173" spans="1:47">
      <c r="A173">
        <v>156</v>
      </c>
      <c r="B173" t="str">
        <f>IFERROR(IF(B172=手順3!$A$11,"",IF(B172&lt;=100,IF(手順2!A167=手順５!A173,手順５!A173,手順3!$A$12),B172+1)),"")</f>
        <v/>
      </c>
      <c r="C173" s="10" t="str">
        <f>IFERROR(VLOOKUP($B173,手順2!$A$12:$T$107,C$1,FALSE),"")&amp;IFERROR(VLOOKUP($B173,手順3!$A$12:$U$107,C$1,FALSE),"")</f>
        <v/>
      </c>
      <c r="D173" s="10" t="str">
        <f>IFERROR(VLOOKUP($B173,手順2!$A$12:$T$107,D$1,FALSE),"")&amp;IFERROR(VLOOKUP($B173,手順3!$A$12:$U$107,D$1,FALSE),"")</f>
        <v/>
      </c>
      <c r="E173" s="10" t="str">
        <f>IFERROR(VLOOKUP($B173,手順2!$A$12:$T$107,E$1,FALSE),"")&amp;IFERROR(VLOOKUP($B173,手順3!$A$12:$U$107,E$1,FALSE),"")</f>
        <v/>
      </c>
      <c r="F173" s="10" t="str">
        <f>IFERROR(VLOOKUP($B173,手順2!$A$12:$T$107,F$1,FALSE),"")&amp;IFERROR(VLOOKUP($B173,手順3!$A$12:$U$107,F$1,FALSE),"")</f>
        <v/>
      </c>
      <c r="G173" s="10" t="str">
        <f>IFERROR(VLOOKUP($B173,手順2!$A$12:$T$107,G$1,FALSE),"")&amp;IFERROR(VLOOKUP($B173,手順3!$A$12:$U$107,G$1,FALSE),"")</f>
        <v/>
      </c>
      <c r="H173" s="10" t="str">
        <f>IFERROR(VLOOKUP($B173,手順2!$A$12:$T$107,H$1,FALSE),"")&amp;IFERROR(VLOOKUP($B173,手順3!$A$12:$U$107,H$1,FALSE),"")</f>
        <v/>
      </c>
      <c r="I173" s="10" t="str">
        <f>IFERROR(VLOOKUP($B173,手順2!$A$12:$T$107,I$1,FALSE),"")&amp;IFERROR(VLOOKUP($B173,手順3!$A$12:$U$107,I$1,FALSE),"")</f>
        <v/>
      </c>
      <c r="J173" s="77" t="str">
        <f>IFERROR(VLOOKUP($B173,手順2!$A$12:$P$107,J$1,FALSE),"")&amp;IFERROR(VLOOKUP($B173,手順3!$A$12:$U$107,J$1,FALSE),"")</f>
        <v/>
      </c>
      <c r="K173" s="121" t="str">
        <f>IF(J173="","",IF(IFERROR(VLOOKUP($B173,手順2!$A$12:$P$107,K$1,FALSE),"")&amp;IFERROR(VLOOKUP($B173,手順3!$A$12:$U$107,K$1,FALSE),"")="",0,IFERROR(VLOOKUP($B173,手順2!$A$12:$P$107,K$1,FALSE),"")&amp;IFERROR(VLOOKUP($B173,手順3!$A$12:$U$107,K$1,FALSE),"")))</f>
        <v/>
      </c>
      <c r="L173" s="121" t="str">
        <f>IF(K173="","",IF(IFERROR(VLOOKUP($B173,手順2!$A$12:$P$107,L$1,FALSE),"")&amp;IFERROR(VLOOKUP($B173,手順3!$A$12:$U$107,L$1,FALSE),"")="",0,IFERROR(VLOOKUP($B173,手順2!$A$12:$P$107,L$1,FALSE),"")&amp;IFERROR(VLOOKUP($B173,手順3!$A$12:$U$107,L$1,FALSE),"")))</f>
        <v/>
      </c>
      <c r="M173" s="121" t="str">
        <f>IF(L173="","",IF(IFERROR(VLOOKUP($B173,手順2!$A$12:$P$107,M$1,FALSE),"")&amp;IFERROR(VLOOKUP($B173,手順3!$A$12:$U$107,M$1,FALSE),"")="",0,IFERROR(VLOOKUP($B173,手順2!$A$12:$P$107,M$1,FALSE),"")&amp;IFERROR(VLOOKUP($B173,手順3!$A$12:$U$107,M$1,FALSE),"")))</f>
        <v/>
      </c>
      <c r="N173" s="77" t="str">
        <f>IFERROR(VLOOKUP($B173,手順2!$A$12:$P$107,N$1,FALSE),"")&amp;IFERROR(VLOOKUP($B173,手順3!$A$12:$U$107,N$1,FALSE),"")</f>
        <v/>
      </c>
      <c r="O173" s="121" t="str">
        <f>IF(N173="","",IF(IFERROR(VLOOKUP($B173,手順2!$A$12:$P$107,O$1,FALSE),"")&amp;IFERROR(VLOOKUP($B173,手順3!$A$12:$U$107,O$1,FALSE),"")="",0,IFERROR(VLOOKUP($B173,手順2!$A$12:$P$107,O$1,FALSE),"")&amp;IFERROR(VLOOKUP($B173,手順3!$A$12:$U$107,O$1,FALSE),"")))</f>
        <v/>
      </c>
      <c r="P173" s="121" t="str">
        <f>IF(O173="","",IF(IFERROR(VLOOKUP($B173,手順2!$A$12:$P$107,P$1,FALSE),"")&amp;IFERROR(VLOOKUP($B173,手順3!$A$12:$U$107,P$1,FALSE),"")="",0,IFERROR(VLOOKUP($B173,手順2!$A$12:$P$107,P$1,FALSE),"")&amp;IFERROR(VLOOKUP($B173,手順3!$A$12:$U$107,P$1,FALSE),"")))</f>
        <v/>
      </c>
      <c r="Q173" s="121" t="str">
        <f>IF(P173="","",IF(IFERROR(VLOOKUP($B173,手順2!$A$12:$P$107,Q$1,FALSE),"")&amp;IFERROR(VLOOKUP($B173,手順3!$A$12:$U$107,Q$1,FALSE),"")="",0,IFERROR(VLOOKUP($B173,手順2!$A$12:$P$107,Q$1,FALSE),"")&amp;IFERROR(VLOOKUP($B173,手順3!$A$12:$U$107,Q$1,FALSE),"")))</f>
        <v/>
      </c>
      <c r="R173" s="77" t="str">
        <f>IFERROR(VLOOKUP($B173,手順2!$A$12:$Q$107,R$1,FALSE),"")&amp;IFERROR(VLOOKUP($B173,手順3!$A$12:$U$107,R$1,FALSE),"")</f>
        <v/>
      </c>
      <c r="S173" s="102"/>
      <c r="T173" s="102"/>
      <c r="U173" s="102"/>
      <c r="AA173" s="174" t="str">
        <f>IF($AK173="","",COUNTIF($AU$18:$AU173,AA$17))</f>
        <v/>
      </c>
      <c r="AB173" s="129" t="str">
        <f>IF($AK173="","",COUNTIF($AU$18:$AU173,AB$17))</f>
        <v/>
      </c>
      <c r="AC173" s="129" t="str">
        <f>IF($AK173="","",COUNTIF($AU$18:$AU173,AC$17))</f>
        <v/>
      </c>
      <c r="AD173" s="129" t="str">
        <f>IF($AK173="","",COUNTIF($AU$18:$AU173,AD$17))</f>
        <v/>
      </c>
      <c r="AE173" s="129" t="str">
        <f>IF($AK173="","",COUNTIF($AU$18:$AU173,AE$17))</f>
        <v/>
      </c>
      <c r="AF173" s="129" t="str">
        <f>IF($AK173="","",COUNTIF($AU$18:$AU173,AF$17))</f>
        <v/>
      </c>
      <c r="AG173" s="129" t="str">
        <f>IF($AK173="","",COUNTIF($AU$18:$AU173,AG$17))</f>
        <v/>
      </c>
      <c r="AH173" s="129" t="str">
        <f>IF($AK173="","",COUNTIF($AU$18:$AU173,AH$17))</f>
        <v/>
      </c>
      <c r="AI173" s="129" t="str">
        <f>IF($AK173="","",COUNTIF($AU$18:$AU173,AI$17))</f>
        <v/>
      </c>
      <c r="AJ173" s="175" t="str">
        <f>IF($AK173="","",COUNTIF($AU$18:$AU173,AJ$17))</f>
        <v/>
      </c>
      <c r="AK173" s="95" t="str">
        <f t="shared" si="31"/>
        <v/>
      </c>
      <c r="AL173" s="96" t="str">
        <f t="shared" si="32"/>
        <v/>
      </c>
      <c r="AM173" s="38" t="str">
        <f t="shared" si="33"/>
        <v/>
      </c>
      <c r="AN173" s="96" t="str">
        <f t="shared" si="34"/>
        <v/>
      </c>
      <c r="AO173" s="96" t="str">
        <f t="shared" si="35"/>
        <v/>
      </c>
      <c r="AP173" s="96" t="str">
        <f t="shared" si="36"/>
        <v/>
      </c>
      <c r="AQ173" s="96" t="str">
        <f t="shared" si="37"/>
        <v/>
      </c>
      <c r="AR173" s="96" t="str">
        <f t="shared" si="38"/>
        <v/>
      </c>
      <c r="AS173" s="96" t="str">
        <f t="shared" si="39"/>
        <v/>
      </c>
      <c r="AT173" s="96" t="str">
        <f t="shared" si="40"/>
        <v/>
      </c>
      <c r="AU173" s="97" t="str">
        <f t="shared" si="41"/>
        <v/>
      </c>
    </row>
    <row r="174" spans="1:47">
      <c r="A174">
        <v>157</v>
      </c>
      <c r="B174" t="str">
        <f>IFERROR(IF(B173=手順3!$A$11,"",IF(B173&lt;=100,IF(手順2!A168=手順５!A174,手順５!A174,手順3!$A$12),B173+1)),"")</f>
        <v/>
      </c>
      <c r="C174" s="10" t="str">
        <f>IFERROR(VLOOKUP($B174,手順2!$A$12:$T$107,C$1,FALSE),"")&amp;IFERROR(VLOOKUP($B174,手順3!$A$12:$U$107,C$1,FALSE),"")</f>
        <v/>
      </c>
      <c r="D174" s="10" t="str">
        <f>IFERROR(VLOOKUP($B174,手順2!$A$12:$T$107,D$1,FALSE),"")&amp;IFERROR(VLOOKUP($B174,手順3!$A$12:$U$107,D$1,FALSE),"")</f>
        <v/>
      </c>
      <c r="E174" s="10" t="str">
        <f>IFERROR(VLOOKUP($B174,手順2!$A$12:$T$107,E$1,FALSE),"")&amp;IFERROR(VLOOKUP($B174,手順3!$A$12:$U$107,E$1,FALSE),"")</f>
        <v/>
      </c>
      <c r="F174" s="10" t="str">
        <f>IFERROR(VLOOKUP($B174,手順2!$A$12:$T$107,F$1,FALSE),"")&amp;IFERROR(VLOOKUP($B174,手順3!$A$12:$U$107,F$1,FALSE),"")</f>
        <v/>
      </c>
      <c r="G174" s="10" t="str">
        <f>IFERROR(VLOOKUP($B174,手順2!$A$12:$T$107,G$1,FALSE),"")&amp;IFERROR(VLOOKUP($B174,手順3!$A$12:$U$107,G$1,FALSE),"")</f>
        <v/>
      </c>
      <c r="H174" s="10" t="str">
        <f>IFERROR(VLOOKUP($B174,手順2!$A$12:$T$107,H$1,FALSE),"")&amp;IFERROR(VLOOKUP($B174,手順3!$A$12:$U$107,H$1,FALSE),"")</f>
        <v/>
      </c>
      <c r="I174" s="10" t="str">
        <f>IFERROR(VLOOKUP($B174,手順2!$A$12:$T$107,I$1,FALSE),"")&amp;IFERROR(VLOOKUP($B174,手順3!$A$12:$U$107,I$1,FALSE),"")</f>
        <v/>
      </c>
      <c r="J174" s="77" t="str">
        <f>IFERROR(VLOOKUP($B174,手順2!$A$12:$P$107,J$1,FALSE),"")&amp;IFERROR(VLOOKUP($B174,手順3!$A$12:$U$107,J$1,FALSE),"")</f>
        <v/>
      </c>
      <c r="K174" s="121" t="str">
        <f>IF(J174="","",IF(IFERROR(VLOOKUP($B174,手順2!$A$12:$P$107,K$1,FALSE),"")&amp;IFERROR(VLOOKUP($B174,手順3!$A$12:$U$107,K$1,FALSE),"")="",0,IFERROR(VLOOKUP($B174,手順2!$A$12:$P$107,K$1,FALSE),"")&amp;IFERROR(VLOOKUP($B174,手順3!$A$12:$U$107,K$1,FALSE),"")))</f>
        <v/>
      </c>
      <c r="L174" s="121" t="str">
        <f>IF(K174="","",IF(IFERROR(VLOOKUP($B174,手順2!$A$12:$P$107,L$1,FALSE),"")&amp;IFERROR(VLOOKUP($B174,手順3!$A$12:$U$107,L$1,FALSE),"")="",0,IFERROR(VLOOKUP($B174,手順2!$A$12:$P$107,L$1,FALSE),"")&amp;IFERROR(VLOOKUP($B174,手順3!$A$12:$U$107,L$1,FALSE),"")))</f>
        <v/>
      </c>
      <c r="M174" s="121" t="str">
        <f>IF(L174="","",IF(IFERROR(VLOOKUP($B174,手順2!$A$12:$P$107,M$1,FALSE),"")&amp;IFERROR(VLOOKUP($B174,手順3!$A$12:$U$107,M$1,FALSE),"")="",0,IFERROR(VLOOKUP($B174,手順2!$A$12:$P$107,M$1,FALSE),"")&amp;IFERROR(VLOOKUP($B174,手順3!$A$12:$U$107,M$1,FALSE),"")))</f>
        <v/>
      </c>
      <c r="N174" s="77" t="str">
        <f>IFERROR(VLOOKUP($B174,手順2!$A$12:$P$107,N$1,FALSE),"")&amp;IFERROR(VLOOKUP($B174,手順3!$A$12:$U$107,N$1,FALSE),"")</f>
        <v/>
      </c>
      <c r="O174" s="121" t="str">
        <f>IF(N174="","",IF(IFERROR(VLOOKUP($B174,手順2!$A$12:$P$107,O$1,FALSE),"")&amp;IFERROR(VLOOKUP($B174,手順3!$A$12:$U$107,O$1,FALSE),"")="",0,IFERROR(VLOOKUP($B174,手順2!$A$12:$P$107,O$1,FALSE),"")&amp;IFERROR(VLOOKUP($B174,手順3!$A$12:$U$107,O$1,FALSE),"")))</f>
        <v/>
      </c>
      <c r="P174" s="121" t="str">
        <f>IF(O174="","",IF(IFERROR(VLOOKUP($B174,手順2!$A$12:$P$107,P$1,FALSE),"")&amp;IFERROR(VLOOKUP($B174,手順3!$A$12:$U$107,P$1,FALSE),"")="",0,IFERROR(VLOOKUP($B174,手順2!$A$12:$P$107,P$1,FALSE),"")&amp;IFERROR(VLOOKUP($B174,手順3!$A$12:$U$107,P$1,FALSE),"")))</f>
        <v/>
      </c>
      <c r="Q174" s="121" t="str">
        <f>IF(P174="","",IF(IFERROR(VLOOKUP($B174,手順2!$A$12:$P$107,Q$1,FALSE),"")&amp;IFERROR(VLOOKUP($B174,手順3!$A$12:$U$107,Q$1,FALSE),"")="",0,IFERROR(VLOOKUP($B174,手順2!$A$12:$P$107,Q$1,FALSE),"")&amp;IFERROR(VLOOKUP($B174,手順3!$A$12:$U$107,Q$1,FALSE),"")))</f>
        <v/>
      </c>
      <c r="R174" s="77" t="str">
        <f>IFERROR(VLOOKUP($B174,手順2!$A$12:$Q$107,R$1,FALSE),"")&amp;IFERROR(VLOOKUP($B174,手順3!$A$12:$U$107,R$1,FALSE),"")</f>
        <v/>
      </c>
      <c r="S174" s="102"/>
      <c r="T174" s="102"/>
      <c r="U174" s="102"/>
      <c r="AA174" s="174" t="str">
        <f>IF($AK174="","",COUNTIF($AU$18:$AU174,AA$17))</f>
        <v/>
      </c>
      <c r="AB174" s="129" t="str">
        <f>IF($AK174="","",COUNTIF($AU$18:$AU174,AB$17))</f>
        <v/>
      </c>
      <c r="AC174" s="129" t="str">
        <f>IF($AK174="","",COUNTIF($AU$18:$AU174,AC$17))</f>
        <v/>
      </c>
      <c r="AD174" s="129" t="str">
        <f>IF($AK174="","",COUNTIF($AU$18:$AU174,AD$17))</f>
        <v/>
      </c>
      <c r="AE174" s="129" t="str">
        <f>IF($AK174="","",COUNTIF($AU$18:$AU174,AE$17))</f>
        <v/>
      </c>
      <c r="AF174" s="129" t="str">
        <f>IF($AK174="","",COUNTIF($AU$18:$AU174,AF$17))</f>
        <v/>
      </c>
      <c r="AG174" s="129" t="str">
        <f>IF($AK174="","",COUNTIF($AU$18:$AU174,AG$17))</f>
        <v/>
      </c>
      <c r="AH174" s="129" t="str">
        <f>IF($AK174="","",COUNTIF($AU$18:$AU174,AH$17))</f>
        <v/>
      </c>
      <c r="AI174" s="129" t="str">
        <f>IF($AK174="","",COUNTIF($AU$18:$AU174,AI$17))</f>
        <v/>
      </c>
      <c r="AJ174" s="175" t="str">
        <f>IF($AK174="","",COUNTIF($AU$18:$AU174,AJ$17))</f>
        <v/>
      </c>
      <c r="AK174" s="95" t="str">
        <f t="shared" si="31"/>
        <v/>
      </c>
      <c r="AL174" s="96" t="str">
        <f t="shared" si="32"/>
        <v/>
      </c>
      <c r="AM174" s="38" t="str">
        <f t="shared" si="33"/>
        <v/>
      </c>
      <c r="AN174" s="96" t="str">
        <f t="shared" si="34"/>
        <v/>
      </c>
      <c r="AO174" s="96" t="str">
        <f t="shared" si="35"/>
        <v/>
      </c>
      <c r="AP174" s="96" t="str">
        <f t="shared" si="36"/>
        <v/>
      </c>
      <c r="AQ174" s="96" t="str">
        <f t="shared" si="37"/>
        <v/>
      </c>
      <c r="AR174" s="96" t="str">
        <f t="shared" si="38"/>
        <v/>
      </c>
      <c r="AS174" s="96" t="str">
        <f t="shared" si="39"/>
        <v/>
      </c>
      <c r="AT174" s="96" t="str">
        <f t="shared" si="40"/>
        <v/>
      </c>
      <c r="AU174" s="97" t="str">
        <f t="shared" si="41"/>
        <v/>
      </c>
    </row>
    <row r="175" spans="1:47">
      <c r="A175">
        <v>158</v>
      </c>
      <c r="B175" t="str">
        <f>IFERROR(IF(B174=手順3!$A$11,"",IF(B174&lt;=100,IF(手順2!A169=手順５!A175,手順５!A175,手順3!$A$12),B174+1)),"")</f>
        <v/>
      </c>
      <c r="C175" s="10" t="str">
        <f>IFERROR(VLOOKUP($B175,手順2!$A$12:$T$107,C$1,FALSE),"")&amp;IFERROR(VLOOKUP($B175,手順3!$A$12:$U$107,C$1,FALSE),"")</f>
        <v/>
      </c>
      <c r="D175" s="10" t="str">
        <f>IFERROR(VLOOKUP($B175,手順2!$A$12:$T$107,D$1,FALSE),"")&amp;IFERROR(VLOOKUP($B175,手順3!$A$12:$U$107,D$1,FALSE),"")</f>
        <v/>
      </c>
      <c r="E175" s="10" t="str">
        <f>IFERROR(VLOOKUP($B175,手順2!$A$12:$T$107,E$1,FALSE),"")&amp;IFERROR(VLOOKUP($B175,手順3!$A$12:$U$107,E$1,FALSE),"")</f>
        <v/>
      </c>
      <c r="F175" s="10" t="str">
        <f>IFERROR(VLOOKUP($B175,手順2!$A$12:$T$107,F$1,FALSE),"")&amp;IFERROR(VLOOKUP($B175,手順3!$A$12:$U$107,F$1,FALSE),"")</f>
        <v/>
      </c>
      <c r="G175" s="10" t="str">
        <f>IFERROR(VLOOKUP($B175,手順2!$A$12:$T$107,G$1,FALSE),"")&amp;IFERROR(VLOOKUP($B175,手順3!$A$12:$U$107,G$1,FALSE),"")</f>
        <v/>
      </c>
      <c r="H175" s="10" t="str">
        <f>IFERROR(VLOOKUP($B175,手順2!$A$12:$T$107,H$1,FALSE),"")&amp;IFERROR(VLOOKUP($B175,手順3!$A$12:$U$107,H$1,FALSE),"")</f>
        <v/>
      </c>
      <c r="I175" s="10" t="str">
        <f>IFERROR(VLOOKUP($B175,手順2!$A$12:$T$107,I$1,FALSE),"")&amp;IFERROR(VLOOKUP($B175,手順3!$A$12:$U$107,I$1,FALSE),"")</f>
        <v/>
      </c>
      <c r="J175" s="77" t="str">
        <f>IFERROR(VLOOKUP($B175,手順2!$A$12:$P$107,J$1,FALSE),"")&amp;IFERROR(VLOOKUP($B175,手順3!$A$12:$U$107,J$1,FALSE),"")</f>
        <v/>
      </c>
      <c r="K175" s="121" t="str">
        <f>IF(J175="","",IF(IFERROR(VLOOKUP($B175,手順2!$A$12:$P$107,K$1,FALSE),"")&amp;IFERROR(VLOOKUP($B175,手順3!$A$12:$U$107,K$1,FALSE),"")="",0,IFERROR(VLOOKUP($B175,手順2!$A$12:$P$107,K$1,FALSE),"")&amp;IFERROR(VLOOKUP($B175,手順3!$A$12:$U$107,K$1,FALSE),"")))</f>
        <v/>
      </c>
      <c r="L175" s="121" t="str">
        <f>IF(K175="","",IF(IFERROR(VLOOKUP($B175,手順2!$A$12:$P$107,L$1,FALSE),"")&amp;IFERROR(VLOOKUP($B175,手順3!$A$12:$U$107,L$1,FALSE),"")="",0,IFERROR(VLOOKUP($B175,手順2!$A$12:$P$107,L$1,FALSE),"")&amp;IFERROR(VLOOKUP($B175,手順3!$A$12:$U$107,L$1,FALSE),"")))</f>
        <v/>
      </c>
      <c r="M175" s="121" t="str">
        <f>IF(L175="","",IF(IFERROR(VLOOKUP($B175,手順2!$A$12:$P$107,M$1,FALSE),"")&amp;IFERROR(VLOOKUP($B175,手順3!$A$12:$U$107,M$1,FALSE),"")="",0,IFERROR(VLOOKUP($B175,手順2!$A$12:$P$107,M$1,FALSE),"")&amp;IFERROR(VLOOKUP($B175,手順3!$A$12:$U$107,M$1,FALSE),"")))</f>
        <v/>
      </c>
      <c r="N175" s="77" t="str">
        <f>IFERROR(VLOOKUP($B175,手順2!$A$12:$P$107,N$1,FALSE),"")&amp;IFERROR(VLOOKUP($B175,手順3!$A$12:$U$107,N$1,FALSE),"")</f>
        <v/>
      </c>
      <c r="O175" s="121" t="str">
        <f>IF(N175="","",IF(IFERROR(VLOOKUP($B175,手順2!$A$12:$P$107,O$1,FALSE),"")&amp;IFERROR(VLOOKUP($B175,手順3!$A$12:$U$107,O$1,FALSE),"")="",0,IFERROR(VLOOKUP($B175,手順2!$A$12:$P$107,O$1,FALSE),"")&amp;IFERROR(VLOOKUP($B175,手順3!$A$12:$U$107,O$1,FALSE),"")))</f>
        <v/>
      </c>
      <c r="P175" s="121" t="str">
        <f>IF(O175="","",IF(IFERROR(VLOOKUP($B175,手順2!$A$12:$P$107,P$1,FALSE),"")&amp;IFERROR(VLOOKUP($B175,手順3!$A$12:$U$107,P$1,FALSE),"")="",0,IFERROR(VLOOKUP($B175,手順2!$A$12:$P$107,P$1,FALSE),"")&amp;IFERROR(VLOOKUP($B175,手順3!$A$12:$U$107,P$1,FALSE),"")))</f>
        <v/>
      </c>
      <c r="Q175" s="121" t="str">
        <f>IF(P175="","",IF(IFERROR(VLOOKUP($B175,手順2!$A$12:$P$107,Q$1,FALSE),"")&amp;IFERROR(VLOOKUP($B175,手順3!$A$12:$U$107,Q$1,FALSE),"")="",0,IFERROR(VLOOKUP($B175,手順2!$A$12:$P$107,Q$1,FALSE),"")&amp;IFERROR(VLOOKUP($B175,手順3!$A$12:$U$107,Q$1,FALSE),"")))</f>
        <v/>
      </c>
      <c r="R175" s="77" t="str">
        <f>IFERROR(VLOOKUP($B175,手順2!$A$12:$Q$107,R$1,FALSE),"")&amp;IFERROR(VLOOKUP($B175,手順3!$A$12:$U$107,R$1,FALSE),"")</f>
        <v/>
      </c>
      <c r="S175" s="102"/>
      <c r="T175" s="102"/>
      <c r="U175" s="102"/>
      <c r="AA175" s="174" t="str">
        <f>IF($AK175="","",COUNTIF($AU$18:$AU175,AA$17))</f>
        <v/>
      </c>
      <c r="AB175" s="129" t="str">
        <f>IF($AK175="","",COUNTIF($AU$18:$AU175,AB$17))</f>
        <v/>
      </c>
      <c r="AC175" s="129" t="str">
        <f>IF($AK175="","",COUNTIF($AU$18:$AU175,AC$17))</f>
        <v/>
      </c>
      <c r="AD175" s="129" t="str">
        <f>IF($AK175="","",COUNTIF($AU$18:$AU175,AD$17))</f>
        <v/>
      </c>
      <c r="AE175" s="129" t="str">
        <f>IF($AK175="","",COUNTIF($AU$18:$AU175,AE$17))</f>
        <v/>
      </c>
      <c r="AF175" s="129" t="str">
        <f>IF($AK175="","",COUNTIF($AU$18:$AU175,AF$17))</f>
        <v/>
      </c>
      <c r="AG175" s="129" t="str">
        <f>IF($AK175="","",COUNTIF($AU$18:$AU175,AG$17))</f>
        <v/>
      </c>
      <c r="AH175" s="129" t="str">
        <f>IF($AK175="","",COUNTIF($AU$18:$AU175,AH$17))</f>
        <v/>
      </c>
      <c r="AI175" s="129" t="str">
        <f>IF($AK175="","",COUNTIF($AU$18:$AU175,AI$17))</f>
        <v/>
      </c>
      <c r="AJ175" s="175" t="str">
        <f>IF($AK175="","",COUNTIF($AU$18:$AU175,AJ$17))</f>
        <v/>
      </c>
      <c r="AK175" s="95" t="str">
        <f t="shared" si="31"/>
        <v/>
      </c>
      <c r="AL175" s="96" t="str">
        <f t="shared" si="32"/>
        <v/>
      </c>
      <c r="AM175" s="38" t="str">
        <f t="shared" si="33"/>
        <v/>
      </c>
      <c r="AN175" s="96" t="str">
        <f t="shared" si="34"/>
        <v/>
      </c>
      <c r="AO175" s="96" t="str">
        <f t="shared" si="35"/>
        <v/>
      </c>
      <c r="AP175" s="96" t="str">
        <f t="shared" si="36"/>
        <v/>
      </c>
      <c r="AQ175" s="96" t="str">
        <f t="shared" si="37"/>
        <v/>
      </c>
      <c r="AR175" s="96" t="str">
        <f t="shared" si="38"/>
        <v/>
      </c>
      <c r="AS175" s="96" t="str">
        <f t="shared" si="39"/>
        <v/>
      </c>
      <c r="AT175" s="96" t="str">
        <f t="shared" si="40"/>
        <v/>
      </c>
      <c r="AU175" s="97" t="str">
        <f t="shared" si="41"/>
        <v/>
      </c>
    </row>
    <row r="176" spans="1:47">
      <c r="A176">
        <v>159</v>
      </c>
      <c r="B176" t="str">
        <f>IFERROR(IF(B175=手順3!$A$11,"",IF(B175&lt;=100,IF(手順2!A170=手順５!A176,手順５!A176,手順3!$A$12),B175+1)),"")</f>
        <v/>
      </c>
      <c r="C176" s="10" t="str">
        <f>IFERROR(VLOOKUP($B176,手順2!$A$12:$T$107,C$1,FALSE),"")&amp;IFERROR(VLOOKUP($B176,手順3!$A$12:$U$107,C$1,FALSE),"")</f>
        <v/>
      </c>
      <c r="D176" s="10" t="str">
        <f>IFERROR(VLOOKUP($B176,手順2!$A$12:$T$107,D$1,FALSE),"")&amp;IFERROR(VLOOKUP($B176,手順3!$A$12:$U$107,D$1,FALSE),"")</f>
        <v/>
      </c>
      <c r="E176" s="10" t="str">
        <f>IFERROR(VLOOKUP($B176,手順2!$A$12:$T$107,E$1,FALSE),"")&amp;IFERROR(VLOOKUP($B176,手順3!$A$12:$U$107,E$1,FALSE),"")</f>
        <v/>
      </c>
      <c r="F176" s="10" t="str">
        <f>IFERROR(VLOOKUP($B176,手順2!$A$12:$T$107,F$1,FALSE),"")&amp;IFERROR(VLOOKUP($B176,手順3!$A$12:$U$107,F$1,FALSE),"")</f>
        <v/>
      </c>
      <c r="G176" s="10" t="str">
        <f>IFERROR(VLOOKUP($B176,手順2!$A$12:$T$107,G$1,FALSE),"")&amp;IFERROR(VLOOKUP($B176,手順3!$A$12:$U$107,G$1,FALSE),"")</f>
        <v/>
      </c>
      <c r="H176" s="10" t="str">
        <f>IFERROR(VLOOKUP($B176,手順2!$A$12:$T$107,H$1,FALSE),"")&amp;IFERROR(VLOOKUP($B176,手順3!$A$12:$U$107,H$1,FALSE),"")</f>
        <v/>
      </c>
      <c r="I176" s="10" t="str">
        <f>IFERROR(VLOOKUP($B176,手順2!$A$12:$T$107,I$1,FALSE),"")&amp;IFERROR(VLOOKUP($B176,手順3!$A$12:$U$107,I$1,FALSE),"")</f>
        <v/>
      </c>
      <c r="J176" s="77" t="str">
        <f>IFERROR(VLOOKUP($B176,手順2!$A$12:$P$107,J$1,FALSE),"")&amp;IFERROR(VLOOKUP($B176,手順3!$A$12:$U$107,J$1,FALSE),"")</f>
        <v/>
      </c>
      <c r="K176" s="121" t="str">
        <f>IF(J176="","",IF(IFERROR(VLOOKUP($B176,手順2!$A$12:$P$107,K$1,FALSE),"")&amp;IFERROR(VLOOKUP($B176,手順3!$A$12:$U$107,K$1,FALSE),"")="",0,IFERROR(VLOOKUP($B176,手順2!$A$12:$P$107,K$1,FALSE),"")&amp;IFERROR(VLOOKUP($B176,手順3!$A$12:$U$107,K$1,FALSE),"")))</f>
        <v/>
      </c>
      <c r="L176" s="121" t="str">
        <f>IF(K176="","",IF(IFERROR(VLOOKUP($B176,手順2!$A$12:$P$107,L$1,FALSE),"")&amp;IFERROR(VLOOKUP($B176,手順3!$A$12:$U$107,L$1,FALSE),"")="",0,IFERROR(VLOOKUP($B176,手順2!$A$12:$P$107,L$1,FALSE),"")&amp;IFERROR(VLOOKUP($B176,手順3!$A$12:$U$107,L$1,FALSE),"")))</f>
        <v/>
      </c>
      <c r="M176" s="121" t="str">
        <f>IF(L176="","",IF(IFERROR(VLOOKUP($B176,手順2!$A$12:$P$107,M$1,FALSE),"")&amp;IFERROR(VLOOKUP($B176,手順3!$A$12:$U$107,M$1,FALSE),"")="",0,IFERROR(VLOOKUP($B176,手順2!$A$12:$P$107,M$1,FALSE),"")&amp;IFERROR(VLOOKUP($B176,手順3!$A$12:$U$107,M$1,FALSE),"")))</f>
        <v/>
      </c>
      <c r="N176" s="77" t="str">
        <f>IFERROR(VLOOKUP($B176,手順2!$A$12:$P$107,N$1,FALSE),"")&amp;IFERROR(VLOOKUP($B176,手順3!$A$12:$U$107,N$1,FALSE),"")</f>
        <v/>
      </c>
      <c r="O176" s="121" t="str">
        <f>IF(N176="","",IF(IFERROR(VLOOKUP($B176,手順2!$A$12:$P$107,O$1,FALSE),"")&amp;IFERROR(VLOOKUP($B176,手順3!$A$12:$U$107,O$1,FALSE),"")="",0,IFERROR(VLOOKUP($B176,手順2!$A$12:$P$107,O$1,FALSE),"")&amp;IFERROR(VLOOKUP($B176,手順3!$A$12:$U$107,O$1,FALSE),"")))</f>
        <v/>
      </c>
      <c r="P176" s="121" t="str">
        <f>IF(O176="","",IF(IFERROR(VLOOKUP($B176,手順2!$A$12:$P$107,P$1,FALSE),"")&amp;IFERROR(VLOOKUP($B176,手順3!$A$12:$U$107,P$1,FALSE),"")="",0,IFERROR(VLOOKUP($B176,手順2!$A$12:$P$107,P$1,FALSE),"")&amp;IFERROR(VLOOKUP($B176,手順3!$A$12:$U$107,P$1,FALSE),"")))</f>
        <v/>
      </c>
      <c r="Q176" s="121" t="str">
        <f>IF(P176="","",IF(IFERROR(VLOOKUP($B176,手順2!$A$12:$P$107,Q$1,FALSE),"")&amp;IFERROR(VLOOKUP($B176,手順3!$A$12:$U$107,Q$1,FALSE),"")="",0,IFERROR(VLOOKUP($B176,手順2!$A$12:$P$107,Q$1,FALSE),"")&amp;IFERROR(VLOOKUP($B176,手順3!$A$12:$U$107,Q$1,FALSE),"")))</f>
        <v/>
      </c>
      <c r="R176" s="77" t="str">
        <f>IFERROR(VLOOKUP($B176,手順2!$A$12:$Q$107,R$1,FALSE),"")&amp;IFERROR(VLOOKUP($B176,手順3!$A$12:$U$107,R$1,FALSE),"")</f>
        <v/>
      </c>
      <c r="S176" s="102"/>
      <c r="T176" s="102"/>
      <c r="U176" s="102"/>
      <c r="AA176" s="174" t="str">
        <f>IF($AK176="","",COUNTIF($AU$18:$AU176,AA$17))</f>
        <v/>
      </c>
      <c r="AB176" s="129" t="str">
        <f>IF($AK176="","",COUNTIF($AU$18:$AU176,AB$17))</f>
        <v/>
      </c>
      <c r="AC176" s="129" t="str">
        <f>IF($AK176="","",COUNTIF($AU$18:$AU176,AC$17))</f>
        <v/>
      </c>
      <c r="AD176" s="129" t="str">
        <f>IF($AK176="","",COUNTIF($AU$18:$AU176,AD$17))</f>
        <v/>
      </c>
      <c r="AE176" s="129" t="str">
        <f>IF($AK176="","",COUNTIF($AU$18:$AU176,AE$17))</f>
        <v/>
      </c>
      <c r="AF176" s="129" t="str">
        <f>IF($AK176="","",COUNTIF($AU$18:$AU176,AF$17))</f>
        <v/>
      </c>
      <c r="AG176" s="129" t="str">
        <f>IF($AK176="","",COUNTIF($AU$18:$AU176,AG$17))</f>
        <v/>
      </c>
      <c r="AH176" s="129" t="str">
        <f>IF($AK176="","",COUNTIF($AU$18:$AU176,AH$17))</f>
        <v/>
      </c>
      <c r="AI176" s="129" t="str">
        <f>IF($AK176="","",COUNTIF($AU$18:$AU176,AI$17))</f>
        <v/>
      </c>
      <c r="AJ176" s="175" t="str">
        <f>IF($AK176="","",COUNTIF($AU$18:$AU176,AJ$17))</f>
        <v/>
      </c>
      <c r="AK176" s="95" t="str">
        <f t="shared" si="31"/>
        <v/>
      </c>
      <c r="AL176" s="96" t="str">
        <f t="shared" si="32"/>
        <v/>
      </c>
      <c r="AM176" s="38" t="str">
        <f t="shared" si="33"/>
        <v/>
      </c>
      <c r="AN176" s="96" t="str">
        <f t="shared" si="34"/>
        <v/>
      </c>
      <c r="AO176" s="96" t="str">
        <f t="shared" si="35"/>
        <v/>
      </c>
      <c r="AP176" s="96" t="str">
        <f t="shared" si="36"/>
        <v/>
      </c>
      <c r="AQ176" s="96" t="str">
        <f t="shared" si="37"/>
        <v/>
      </c>
      <c r="AR176" s="96" t="str">
        <f t="shared" si="38"/>
        <v/>
      </c>
      <c r="AS176" s="96" t="str">
        <f t="shared" si="39"/>
        <v/>
      </c>
      <c r="AT176" s="96" t="str">
        <f t="shared" si="40"/>
        <v/>
      </c>
      <c r="AU176" s="97" t="str">
        <f t="shared" si="41"/>
        <v/>
      </c>
    </row>
    <row r="177" spans="1:47">
      <c r="A177">
        <v>160</v>
      </c>
      <c r="B177" t="str">
        <f>IFERROR(IF(B176=手順3!$A$11,"",IF(B176&lt;=100,IF(手順2!A171=手順５!A177,手順５!A177,手順3!$A$12),B176+1)),"")</f>
        <v/>
      </c>
      <c r="C177" s="10" t="str">
        <f>IFERROR(VLOOKUP($B177,手順2!$A$12:$T$107,C$1,FALSE),"")&amp;IFERROR(VLOOKUP($B177,手順3!$A$12:$U$107,C$1,FALSE),"")</f>
        <v/>
      </c>
      <c r="D177" s="10" t="str">
        <f>IFERROR(VLOOKUP($B177,手順2!$A$12:$T$107,D$1,FALSE),"")&amp;IFERROR(VLOOKUP($B177,手順3!$A$12:$U$107,D$1,FALSE),"")</f>
        <v/>
      </c>
      <c r="E177" s="10" t="str">
        <f>IFERROR(VLOOKUP($B177,手順2!$A$12:$T$107,E$1,FALSE),"")&amp;IFERROR(VLOOKUP($B177,手順3!$A$12:$U$107,E$1,FALSE),"")</f>
        <v/>
      </c>
      <c r="F177" s="10" t="str">
        <f>IFERROR(VLOOKUP($B177,手順2!$A$12:$T$107,F$1,FALSE),"")&amp;IFERROR(VLOOKUP($B177,手順3!$A$12:$U$107,F$1,FALSE),"")</f>
        <v/>
      </c>
      <c r="G177" s="10" t="str">
        <f>IFERROR(VLOOKUP($B177,手順2!$A$12:$T$107,G$1,FALSE),"")&amp;IFERROR(VLOOKUP($B177,手順3!$A$12:$U$107,G$1,FALSE),"")</f>
        <v/>
      </c>
      <c r="H177" s="10" t="str">
        <f>IFERROR(VLOOKUP($B177,手順2!$A$12:$T$107,H$1,FALSE),"")&amp;IFERROR(VLOOKUP($B177,手順3!$A$12:$U$107,H$1,FALSE),"")</f>
        <v/>
      </c>
      <c r="I177" s="10" t="str">
        <f>IFERROR(VLOOKUP($B177,手順2!$A$12:$T$107,I$1,FALSE),"")&amp;IFERROR(VLOOKUP($B177,手順3!$A$12:$U$107,I$1,FALSE),"")</f>
        <v/>
      </c>
      <c r="J177" s="77" t="str">
        <f>IFERROR(VLOOKUP($B177,手順2!$A$12:$P$107,J$1,FALSE),"")&amp;IFERROR(VLOOKUP($B177,手順3!$A$12:$U$107,J$1,FALSE),"")</f>
        <v/>
      </c>
      <c r="K177" s="121" t="str">
        <f>IF(J177="","",IF(IFERROR(VLOOKUP($B177,手順2!$A$12:$P$107,K$1,FALSE),"")&amp;IFERROR(VLOOKUP($B177,手順3!$A$12:$U$107,K$1,FALSE),"")="",0,IFERROR(VLOOKUP($B177,手順2!$A$12:$P$107,K$1,FALSE),"")&amp;IFERROR(VLOOKUP($B177,手順3!$A$12:$U$107,K$1,FALSE),"")))</f>
        <v/>
      </c>
      <c r="L177" s="121" t="str">
        <f>IF(K177="","",IF(IFERROR(VLOOKUP($B177,手順2!$A$12:$P$107,L$1,FALSE),"")&amp;IFERROR(VLOOKUP($B177,手順3!$A$12:$U$107,L$1,FALSE),"")="",0,IFERROR(VLOOKUP($B177,手順2!$A$12:$P$107,L$1,FALSE),"")&amp;IFERROR(VLOOKUP($B177,手順3!$A$12:$U$107,L$1,FALSE),"")))</f>
        <v/>
      </c>
      <c r="M177" s="121" t="str">
        <f>IF(L177="","",IF(IFERROR(VLOOKUP($B177,手順2!$A$12:$P$107,M$1,FALSE),"")&amp;IFERROR(VLOOKUP($B177,手順3!$A$12:$U$107,M$1,FALSE),"")="",0,IFERROR(VLOOKUP($B177,手順2!$A$12:$P$107,M$1,FALSE),"")&amp;IFERROR(VLOOKUP($B177,手順3!$A$12:$U$107,M$1,FALSE),"")))</f>
        <v/>
      </c>
      <c r="N177" s="77" t="str">
        <f>IFERROR(VLOOKUP($B177,手順2!$A$12:$P$107,N$1,FALSE),"")&amp;IFERROR(VLOOKUP($B177,手順3!$A$12:$U$107,N$1,FALSE),"")</f>
        <v/>
      </c>
      <c r="O177" s="121" t="str">
        <f>IF(N177="","",IF(IFERROR(VLOOKUP($B177,手順2!$A$12:$P$107,O$1,FALSE),"")&amp;IFERROR(VLOOKUP($B177,手順3!$A$12:$U$107,O$1,FALSE),"")="",0,IFERROR(VLOOKUP($B177,手順2!$A$12:$P$107,O$1,FALSE),"")&amp;IFERROR(VLOOKUP($B177,手順3!$A$12:$U$107,O$1,FALSE),"")))</f>
        <v/>
      </c>
      <c r="P177" s="121" t="str">
        <f>IF(O177="","",IF(IFERROR(VLOOKUP($B177,手順2!$A$12:$P$107,P$1,FALSE),"")&amp;IFERROR(VLOOKUP($B177,手順3!$A$12:$U$107,P$1,FALSE),"")="",0,IFERROR(VLOOKUP($B177,手順2!$A$12:$P$107,P$1,FALSE),"")&amp;IFERROR(VLOOKUP($B177,手順3!$A$12:$U$107,P$1,FALSE),"")))</f>
        <v/>
      </c>
      <c r="Q177" s="121" t="str">
        <f>IF(P177="","",IF(IFERROR(VLOOKUP($B177,手順2!$A$12:$P$107,Q$1,FALSE),"")&amp;IFERROR(VLOOKUP($B177,手順3!$A$12:$U$107,Q$1,FALSE),"")="",0,IFERROR(VLOOKUP($B177,手順2!$A$12:$P$107,Q$1,FALSE),"")&amp;IFERROR(VLOOKUP($B177,手順3!$A$12:$U$107,Q$1,FALSE),"")))</f>
        <v/>
      </c>
      <c r="R177" s="77" t="str">
        <f>IFERROR(VLOOKUP($B177,手順2!$A$12:$Q$107,R$1,FALSE),"")&amp;IFERROR(VLOOKUP($B177,手順3!$A$12:$U$107,R$1,FALSE),"")</f>
        <v/>
      </c>
      <c r="S177" s="102"/>
      <c r="T177" s="102"/>
      <c r="U177" s="102"/>
      <c r="AA177" s="174" t="str">
        <f>IF($AK177="","",COUNTIF($AU$18:$AU177,AA$17))</f>
        <v/>
      </c>
      <c r="AB177" s="129" t="str">
        <f>IF($AK177="","",COUNTIF($AU$18:$AU177,AB$17))</f>
        <v/>
      </c>
      <c r="AC177" s="129" t="str">
        <f>IF($AK177="","",COUNTIF($AU$18:$AU177,AC$17))</f>
        <v/>
      </c>
      <c r="AD177" s="129" t="str">
        <f>IF($AK177="","",COUNTIF($AU$18:$AU177,AD$17))</f>
        <v/>
      </c>
      <c r="AE177" s="129" t="str">
        <f>IF($AK177="","",COUNTIF($AU$18:$AU177,AE$17))</f>
        <v/>
      </c>
      <c r="AF177" s="129" t="str">
        <f>IF($AK177="","",COUNTIF($AU$18:$AU177,AF$17))</f>
        <v/>
      </c>
      <c r="AG177" s="129" t="str">
        <f>IF($AK177="","",COUNTIF($AU$18:$AU177,AG$17))</f>
        <v/>
      </c>
      <c r="AH177" s="129" t="str">
        <f>IF($AK177="","",COUNTIF($AU$18:$AU177,AH$17))</f>
        <v/>
      </c>
      <c r="AI177" s="129" t="str">
        <f>IF($AK177="","",COUNTIF($AU$18:$AU177,AI$17))</f>
        <v/>
      </c>
      <c r="AJ177" s="175" t="str">
        <f>IF($AK177="","",COUNTIF($AU$18:$AU177,AJ$17))</f>
        <v/>
      </c>
      <c r="AK177" s="95" t="str">
        <f t="shared" si="31"/>
        <v/>
      </c>
      <c r="AL177" s="96" t="str">
        <f t="shared" si="32"/>
        <v/>
      </c>
      <c r="AM177" s="38" t="str">
        <f t="shared" si="33"/>
        <v/>
      </c>
      <c r="AN177" s="96" t="str">
        <f t="shared" si="34"/>
        <v/>
      </c>
      <c r="AO177" s="96" t="str">
        <f t="shared" si="35"/>
        <v/>
      </c>
      <c r="AP177" s="96" t="str">
        <f t="shared" si="36"/>
        <v/>
      </c>
      <c r="AQ177" s="96" t="str">
        <f t="shared" si="37"/>
        <v/>
      </c>
      <c r="AR177" s="96" t="str">
        <f t="shared" si="38"/>
        <v/>
      </c>
      <c r="AS177" s="96" t="str">
        <f t="shared" si="39"/>
        <v/>
      </c>
      <c r="AT177" s="96" t="str">
        <f t="shared" si="40"/>
        <v/>
      </c>
      <c r="AU177" s="97" t="str">
        <f t="shared" si="41"/>
        <v/>
      </c>
    </row>
    <row r="178" spans="1:47">
      <c r="A178">
        <v>161</v>
      </c>
      <c r="B178" t="str">
        <f>IFERROR(IF(B177=手順3!$A$11,"",IF(B177&lt;=100,IF(手順2!A172=手順５!A178,手順５!A178,手順3!$A$12),B177+1)),"")</f>
        <v/>
      </c>
      <c r="C178" s="10" t="str">
        <f>IFERROR(VLOOKUP($B178,手順2!$A$12:$T$107,C$1,FALSE),"")&amp;IFERROR(VLOOKUP($B178,手順3!$A$12:$U$107,C$1,FALSE),"")</f>
        <v/>
      </c>
      <c r="D178" s="10" t="str">
        <f>IFERROR(VLOOKUP($B178,手順2!$A$12:$T$107,D$1,FALSE),"")&amp;IFERROR(VLOOKUP($B178,手順3!$A$12:$U$107,D$1,FALSE),"")</f>
        <v/>
      </c>
      <c r="E178" s="10" t="str">
        <f>IFERROR(VLOOKUP($B178,手順2!$A$12:$T$107,E$1,FALSE),"")&amp;IFERROR(VLOOKUP($B178,手順3!$A$12:$U$107,E$1,FALSE),"")</f>
        <v/>
      </c>
      <c r="F178" s="10" t="str">
        <f>IFERROR(VLOOKUP($B178,手順2!$A$12:$T$107,F$1,FALSE),"")&amp;IFERROR(VLOOKUP($B178,手順3!$A$12:$U$107,F$1,FALSE),"")</f>
        <v/>
      </c>
      <c r="G178" s="10" t="str">
        <f>IFERROR(VLOOKUP($B178,手順2!$A$12:$T$107,G$1,FALSE),"")&amp;IFERROR(VLOOKUP($B178,手順3!$A$12:$U$107,G$1,FALSE),"")</f>
        <v/>
      </c>
      <c r="H178" s="10" t="str">
        <f>IFERROR(VLOOKUP($B178,手順2!$A$12:$T$107,H$1,FALSE),"")&amp;IFERROR(VLOOKUP($B178,手順3!$A$12:$U$107,H$1,FALSE),"")</f>
        <v/>
      </c>
      <c r="I178" s="10" t="str">
        <f>IFERROR(VLOOKUP($B178,手順2!$A$12:$T$107,I$1,FALSE),"")&amp;IFERROR(VLOOKUP($B178,手順3!$A$12:$U$107,I$1,FALSE),"")</f>
        <v/>
      </c>
      <c r="J178" s="77" t="str">
        <f>IFERROR(VLOOKUP($B178,手順2!$A$12:$P$107,J$1,FALSE),"")&amp;IFERROR(VLOOKUP($B178,手順3!$A$12:$U$107,J$1,FALSE),"")</f>
        <v/>
      </c>
      <c r="K178" s="121" t="str">
        <f>IF(J178="","",IF(IFERROR(VLOOKUP($B178,手順2!$A$12:$P$107,K$1,FALSE),"")&amp;IFERROR(VLOOKUP($B178,手順3!$A$12:$U$107,K$1,FALSE),"")="",0,IFERROR(VLOOKUP($B178,手順2!$A$12:$P$107,K$1,FALSE),"")&amp;IFERROR(VLOOKUP($B178,手順3!$A$12:$U$107,K$1,FALSE),"")))</f>
        <v/>
      </c>
      <c r="L178" s="121" t="str">
        <f>IF(K178="","",IF(IFERROR(VLOOKUP($B178,手順2!$A$12:$P$107,L$1,FALSE),"")&amp;IFERROR(VLOOKUP($B178,手順3!$A$12:$U$107,L$1,FALSE),"")="",0,IFERROR(VLOOKUP($B178,手順2!$A$12:$P$107,L$1,FALSE),"")&amp;IFERROR(VLOOKUP($B178,手順3!$A$12:$U$107,L$1,FALSE),"")))</f>
        <v/>
      </c>
      <c r="M178" s="121" t="str">
        <f>IF(L178="","",IF(IFERROR(VLOOKUP($B178,手順2!$A$12:$P$107,M$1,FALSE),"")&amp;IFERROR(VLOOKUP($B178,手順3!$A$12:$U$107,M$1,FALSE),"")="",0,IFERROR(VLOOKUP($B178,手順2!$A$12:$P$107,M$1,FALSE),"")&amp;IFERROR(VLOOKUP($B178,手順3!$A$12:$U$107,M$1,FALSE),"")))</f>
        <v/>
      </c>
      <c r="N178" s="77" t="str">
        <f>IFERROR(VLOOKUP($B178,手順2!$A$12:$P$107,N$1,FALSE),"")&amp;IFERROR(VLOOKUP($B178,手順3!$A$12:$U$107,N$1,FALSE),"")</f>
        <v/>
      </c>
      <c r="O178" s="121" t="str">
        <f>IF(N178="","",IF(IFERROR(VLOOKUP($B178,手順2!$A$12:$P$107,O$1,FALSE),"")&amp;IFERROR(VLOOKUP($B178,手順3!$A$12:$U$107,O$1,FALSE),"")="",0,IFERROR(VLOOKUP($B178,手順2!$A$12:$P$107,O$1,FALSE),"")&amp;IFERROR(VLOOKUP($B178,手順3!$A$12:$U$107,O$1,FALSE),"")))</f>
        <v/>
      </c>
      <c r="P178" s="121" t="str">
        <f>IF(O178="","",IF(IFERROR(VLOOKUP($B178,手順2!$A$12:$P$107,P$1,FALSE),"")&amp;IFERROR(VLOOKUP($B178,手順3!$A$12:$U$107,P$1,FALSE),"")="",0,IFERROR(VLOOKUP($B178,手順2!$A$12:$P$107,P$1,FALSE),"")&amp;IFERROR(VLOOKUP($B178,手順3!$A$12:$U$107,P$1,FALSE),"")))</f>
        <v/>
      </c>
      <c r="Q178" s="121" t="str">
        <f>IF(P178="","",IF(IFERROR(VLOOKUP($B178,手順2!$A$12:$P$107,Q$1,FALSE),"")&amp;IFERROR(VLOOKUP($B178,手順3!$A$12:$U$107,Q$1,FALSE),"")="",0,IFERROR(VLOOKUP($B178,手順2!$A$12:$P$107,Q$1,FALSE),"")&amp;IFERROR(VLOOKUP($B178,手順3!$A$12:$U$107,Q$1,FALSE),"")))</f>
        <v/>
      </c>
      <c r="R178" s="77" t="str">
        <f>IFERROR(VLOOKUP($B178,手順2!$A$12:$Q$107,R$1,FALSE),"")&amp;IFERROR(VLOOKUP($B178,手順3!$A$12:$U$107,R$1,FALSE),"")</f>
        <v/>
      </c>
      <c r="S178" s="102"/>
      <c r="T178" s="102"/>
      <c r="U178" s="102"/>
      <c r="AA178" s="174" t="str">
        <f>IF($AK178="","",COUNTIF($AU$18:$AU178,AA$17))</f>
        <v/>
      </c>
      <c r="AB178" s="129" t="str">
        <f>IF($AK178="","",COUNTIF($AU$18:$AU178,AB$17))</f>
        <v/>
      </c>
      <c r="AC178" s="129" t="str">
        <f>IF($AK178="","",COUNTIF($AU$18:$AU178,AC$17))</f>
        <v/>
      </c>
      <c r="AD178" s="129" t="str">
        <f>IF($AK178="","",COUNTIF($AU$18:$AU178,AD$17))</f>
        <v/>
      </c>
      <c r="AE178" s="129" t="str">
        <f>IF($AK178="","",COUNTIF($AU$18:$AU178,AE$17))</f>
        <v/>
      </c>
      <c r="AF178" s="129" t="str">
        <f>IF($AK178="","",COUNTIF($AU$18:$AU178,AF$17))</f>
        <v/>
      </c>
      <c r="AG178" s="129" t="str">
        <f>IF($AK178="","",COUNTIF($AU$18:$AU178,AG$17))</f>
        <v/>
      </c>
      <c r="AH178" s="129" t="str">
        <f>IF($AK178="","",COUNTIF($AU$18:$AU178,AH$17))</f>
        <v/>
      </c>
      <c r="AI178" s="129" t="str">
        <f>IF($AK178="","",COUNTIF($AU$18:$AU178,AI$17))</f>
        <v/>
      </c>
      <c r="AJ178" s="175" t="str">
        <f>IF($AK178="","",COUNTIF($AU$18:$AU178,AJ$17))</f>
        <v/>
      </c>
      <c r="AK178" s="95" t="str">
        <f t="shared" si="31"/>
        <v/>
      </c>
      <c r="AL178" s="96" t="str">
        <f t="shared" si="32"/>
        <v/>
      </c>
      <c r="AM178" s="38" t="str">
        <f t="shared" si="33"/>
        <v/>
      </c>
      <c r="AN178" s="96" t="str">
        <f t="shared" si="34"/>
        <v/>
      </c>
      <c r="AO178" s="96" t="str">
        <f t="shared" si="35"/>
        <v/>
      </c>
      <c r="AP178" s="96" t="str">
        <f t="shared" si="36"/>
        <v/>
      </c>
      <c r="AQ178" s="96" t="str">
        <f t="shared" si="37"/>
        <v/>
      </c>
      <c r="AR178" s="96" t="str">
        <f t="shared" si="38"/>
        <v/>
      </c>
      <c r="AS178" s="96" t="str">
        <f t="shared" si="39"/>
        <v/>
      </c>
      <c r="AT178" s="96" t="str">
        <f t="shared" si="40"/>
        <v/>
      </c>
      <c r="AU178" s="97" t="str">
        <f t="shared" si="41"/>
        <v/>
      </c>
    </row>
    <row r="179" spans="1:47">
      <c r="A179">
        <v>162</v>
      </c>
      <c r="B179" t="str">
        <f>IFERROR(IF(B178=手順3!$A$11,"",IF(B178&lt;=100,IF(手順2!A173=手順５!A179,手順５!A179,手順3!$A$12),B178+1)),"")</f>
        <v/>
      </c>
      <c r="C179" s="10" t="str">
        <f>IFERROR(VLOOKUP($B179,手順2!$A$12:$T$107,C$1,FALSE),"")&amp;IFERROR(VLOOKUP($B179,手順3!$A$12:$U$107,C$1,FALSE),"")</f>
        <v/>
      </c>
      <c r="D179" s="10" t="str">
        <f>IFERROR(VLOOKUP($B179,手順2!$A$12:$T$107,D$1,FALSE),"")&amp;IFERROR(VLOOKUP($B179,手順3!$A$12:$U$107,D$1,FALSE),"")</f>
        <v/>
      </c>
      <c r="E179" s="10" t="str">
        <f>IFERROR(VLOOKUP($B179,手順2!$A$12:$T$107,E$1,FALSE),"")&amp;IFERROR(VLOOKUP($B179,手順3!$A$12:$U$107,E$1,FALSE),"")</f>
        <v/>
      </c>
      <c r="F179" s="10" t="str">
        <f>IFERROR(VLOOKUP($B179,手順2!$A$12:$T$107,F$1,FALSE),"")&amp;IFERROR(VLOOKUP($B179,手順3!$A$12:$U$107,F$1,FALSE),"")</f>
        <v/>
      </c>
      <c r="G179" s="10" t="str">
        <f>IFERROR(VLOOKUP($B179,手順2!$A$12:$T$107,G$1,FALSE),"")&amp;IFERROR(VLOOKUP($B179,手順3!$A$12:$U$107,G$1,FALSE),"")</f>
        <v/>
      </c>
      <c r="H179" s="10" t="str">
        <f>IFERROR(VLOOKUP($B179,手順2!$A$12:$T$107,H$1,FALSE),"")&amp;IFERROR(VLOOKUP($B179,手順3!$A$12:$U$107,H$1,FALSE),"")</f>
        <v/>
      </c>
      <c r="I179" s="10" t="str">
        <f>IFERROR(VLOOKUP($B179,手順2!$A$12:$T$107,I$1,FALSE),"")&amp;IFERROR(VLOOKUP($B179,手順3!$A$12:$U$107,I$1,FALSE),"")</f>
        <v/>
      </c>
      <c r="J179" s="77" t="str">
        <f>IFERROR(VLOOKUP($B179,手順2!$A$12:$P$107,J$1,FALSE),"")&amp;IFERROR(VLOOKUP($B179,手順3!$A$12:$U$107,J$1,FALSE),"")</f>
        <v/>
      </c>
      <c r="K179" s="121" t="str">
        <f>IF(J179="","",IF(IFERROR(VLOOKUP($B179,手順2!$A$12:$P$107,K$1,FALSE),"")&amp;IFERROR(VLOOKUP($B179,手順3!$A$12:$U$107,K$1,FALSE),"")="",0,IFERROR(VLOOKUP($B179,手順2!$A$12:$P$107,K$1,FALSE),"")&amp;IFERROR(VLOOKUP($B179,手順3!$A$12:$U$107,K$1,FALSE),"")))</f>
        <v/>
      </c>
      <c r="L179" s="121" t="str">
        <f>IF(K179="","",IF(IFERROR(VLOOKUP($B179,手順2!$A$12:$P$107,L$1,FALSE),"")&amp;IFERROR(VLOOKUP($B179,手順3!$A$12:$U$107,L$1,FALSE),"")="",0,IFERROR(VLOOKUP($B179,手順2!$A$12:$P$107,L$1,FALSE),"")&amp;IFERROR(VLOOKUP($B179,手順3!$A$12:$U$107,L$1,FALSE),"")))</f>
        <v/>
      </c>
      <c r="M179" s="121" t="str">
        <f>IF(L179="","",IF(IFERROR(VLOOKUP($B179,手順2!$A$12:$P$107,M$1,FALSE),"")&amp;IFERROR(VLOOKUP($B179,手順3!$A$12:$U$107,M$1,FALSE),"")="",0,IFERROR(VLOOKUP($B179,手順2!$A$12:$P$107,M$1,FALSE),"")&amp;IFERROR(VLOOKUP($B179,手順3!$A$12:$U$107,M$1,FALSE),"")))</f>
        <v/>
      </c>
      <c r="N179" s="77" t="str">
        <f>IFERROR(VLOOKUP($B179,手順2!$A$12:$P$107,N$1,FALSE),"")&amp;IFERROR(VLOOKUP($B179,手順3!$A$12:$U$107,N$1,FALSE),"")</f>
        <v/>
      </c>
      <c r="O179" s="121" t="str">
        <f>IF(N179="","",IF(IFERROR(VLOOKUP($B179,手順2!$A$12:$P$107,O$1,FALSE),"")&amp;IFERROR(VLOOKUP($B179,手順3!$A$12:$U$107,O$1,FALSE),"")="",0,IFERROR(VLOOKUP($B179,手順2!$A$12:$P$107,O$1,FALSE),"")&amp;IFERROR(VLOOKUP($B179,手順3!$A$12:$U$107,O$1,FALSE),"")))</f>
        <v/>
      </c>
      <c r="P179" s="121" t="str">
        <f>IF(O179="","",IF(IFERROR(VLOOKUP($B179,手順2!$A$12:$P$107,P$1,FALSE),"")&amp;IFERROR(VLOOKUP($B179,手順3!$A$12:$U$107,P$1,FALSE),"")="",0,IFERROR(VLOOKUP($B179,手順2!$A$12:$P$107,P$1,FALSE),"")&amp;IFERROR(VLOOKUP($B179,手順3!$A$12:$U$107,P$1,FALSE),"")))</f>
        <v/>
      </c>
      <c r="Q179" s="121" t="str">
        <f>IF(P179="","",IF(IFERROR(VLOOKUP($B179,手順2!$A$12:$P$107,Q$1,FALSE),"")&amp;IFERROR(VLOOKUP($B179,手順3!$A$12:$U$107,Q$1,FALSE),"")="",0,IFERROR(VLOOKUP($B179,手順2!$A$12:$P$107,Q$1,FALSE),"")&amp;IFERROR(VLOOKUP($B179,手順3!$A$12:$U$107,Q$1,FALSE),"")))</f>
        <v/>
      </c>
      <c r="R179" s="77" t="str">
        <f>IFERROR(VLOOKUP($B179,手順2!$A$12:$Q$107,R$1,FALSE),"")&amp;IFERROR(VLOOKUP($B179,手順3!$A$12:$U$107,R$1,FALSE),"")</f>
        <v/>
      </c>
      <c r="S179" s="102"/>
      <c r="T179" s="102"/>
      <c r="U179" s="102"/>
      <c r="AA179" s="174" t="str">
        <f>IF($AK179="","",COUNTIF($AU$18:$AU179,AA$17))</f>
        <v/>
      </c>
      <c r="AB179" s="129" t="str">
        <f>IF($AK179="","",COUNTIF($AU$18:$AU179,AB$17))</f>
        <v/>
      </c>
      <c r="AC179" s="129" t="str">
        <f>IF($AK179="","",COUNTIF($AU$18:$AU179,AC$17))</f>
        <v/>
      </c>
      <c r="AD179" s="129" t="str">
        <f>IF($AK179="","",COUNTIF($AU$18:$AU179,AD$17))</f>
        <v/>
      </c>
      <c r="AE179" s="129" t="str">
        <f>IF($AK179="","",COUNTIF($AU$18:$AU179,AE$17))</f>
        <v/>
      </c>
      <c r="AF179" s="129" t="str">
        <f>IF($AK179="","",COUNTIF($AU$18:$AU179,AF$17))</f>
        <v/>
      </c>
      <c r="AG179" s="129" t="str">
        <f>IF($AK179="","",COUNTIF($AU$18:$AU179,AG$17))</f>
        <v/>
      </c>
      <c r="AH179" s="129" t="str">
        <f>IF($AK179="","",COUNTIF($AU$18:$AU179,AH$17))</f>
        <v/>
      </c>
      <c r="AI179" s="129" t="str">
        <f>IF($AK179="","",COUNTIF($AU$18:$AU179,AI$17))</f>
        <v/>
      </c>
      <c r="AJ179" s="175" t="str">
        <f>IF($AK179="","",COUNTIF($AU$18:$AU179,AJ$17))</f>
        <v/>
      </c>
      <c r="AK179" s="95" t="str">
        <f t="shared" si="31"/>
        <v/>
      </c>
      <c r="AL179" s="96" t="str">
        <f t="shared" si="32"/>
        <v/>
      </c>
      <c r="AM179" s="38" t="str">
        <f t="shared" si="33"/>
        <v/>
      </c>
      <c r="AN179" s="96" t="str">
        <f t="shared" si="34"/>
        <v/>
      </c>
      <c r="AO179" s="96" t="str">
        <f t="shared" si="35"/>
        <v/>
      </c>
      <c r="AP179" s="96" t="str">
        <f t="shared" si="36"/>
        <v/>
      </c>
      <c r="AQ179" s="96" t="str">
        <f t="shared" si="37"/>
        <v/>
      </c>
      <c r="AR179" s="96" t="str">
        <f t="shared" si="38"/>
        <v/>
      </c>
      <c r="AS179" s="96" t="str">
        <f t="shared" si="39"/>
        <v/>
      </c>
      <c r="AT179" s="96" t="str">
        <f t="shared" si="40"/>
        <v/>
      </c>
      <c r="AU179" s="97" t="str">
        <f t="shared" si="41"/>
        <v/>
      </c>
    </row>
    <row r="180" spans="1:47">
      <c r="A180">
        <v>163</v>
      </c>
      <c r="B180" t="str">
        <f>IFERROR(IF(B179=手順3!$A$11,"",IF(B179&lt;=100,IF(手順2!A174=手順５!A180,手順５!A180,手順3!$A$12),B179+1)),"")</f>
        <v/>
      </c>
      <c r="C180" s="10" t="str">
        <f>IFERROR(VLOOKUP($B180,手順2!$A$12:$T$107,C$1,FALSE),"")&amp;IFERROR(VLOOKUP($B180,手順3!$A$12:$U$107,C$1,FALSE),"")</f>
        <v/>
      </c>
      <c r="D180" s="10" t="str">
        <f>IFERROR(VLOOKUP($B180,手順2!$A$12:$T$107,D$1,FALSE),"")&amp;IFERROR(VLOOKUP($B180,手順3!$A$12:$U$107,D$1,FALSE),"")</f>
        <v/>
      </c>
      <c r="E180" s="10" t="str">
        <f>IFERROR(VLOOKUP($B180,手順2!$A$12:$T$107,E$1,FALSE),"")&amp;IFERROR(VLOOKUP($B180,手順3!$A$12:$U$107,E$1,FALSE),"")</f>
        <v/>
      </c>
      <c r="F180" s="10" t="str">
        <f>IFERROR(VLOOKUP($B180,手順2!$A$12:$T$107,F$1,FALSE),"")&amp;IFERROR(VLOOKUP($B180,手順3!$A$12:$U$107,F$1,FALSE),"")</f>
        <v/>
      </c>
      <c r="G180" s="10" t="str">
        <f>IFERROR(VLOOKUP($B180,手順2!$A$12:$T$107,G$1,FALSE),"")&amp;IFERROR(VLOOKUP($B180,手順3!$A$12:$U$107,G$1,FALSE),"")</f>
        <v/>
      </c>
      <c r="H180" s="10" t="str">
        <f>IFERROR(VLOOKUP($B180,手順2!$A$12:$T$107,H$1,FALSE),"")&amp;IFERROR(VLOOKUP($B180,手順3!$A$12:$U$107,H$1,FALSE),"")</f>
        <v/>
      </c>
      <c r="I180" s="10" t="str">
        <f>IFERROR(VLOOKUP($B180,手順2!$A$12:$T$107,I$1,FALSE),"")&amp;IFERROR(VLOOKUP($B180,手順3!$A$12:$U$107,I$1,FALSE),"")</f>
        <v/>
      </c>
      <c r="J180" s="77" t="str">
        <f>IFERROR(VLOOKUP($B180,手順2!$A$12:$P$107,J$1,FALSE),"")&amp;IFERROR(VLOOKUP($B180,手順3!$A$12:$U$107,J$1,FALSE),"")</f>
        <v/>
      </c>
      <c r="K180" s="121" t="str">
        <f>IF(J180="","",IF(IFERROR(VLOOKUP($B180,手順2!$A$12:$P$107,K$1,FALSE),"")&amp;IFERROR(VLOOKUP($B180,手順3!$A$12:$U$107,K$1,FALSE),"")="",0,IFERROR(VLOOKUP($B180,手順2!$A$12:$P$107,K$1,FALSE),"")&amp;IFERROR(VLOOKUP($B180,手順3!$A$12:$U$107,K$1,FALSE),"")))</f>
        <v/>
      </c>
      <c r="L180" s="121" t="str">
        <f>IF(K180="","",IF(IFERROR(VLOOKUP($B180,手順2!$A$12:$P$107,L$1,FALSE),"")&amp;IFERROR(VLOOKUP($B180,手順3!$A$12:$U$107,L$1,FALSE),"")="",0,IFERROR(VLOOKUP($B180,手順2!$A$12:$P$107,L$1,FALSE),"")&amp;IFERROR(VLOOKUP($B180,手順3!$A$12:$U$107,L$1,FALSE),"")))</f>
        <v/>
      </c>
      <c r="M180" s="121" t="str">
        <f>IF(L180="","",IF(IFERROR(VLOOKUP($B180,手順2!$A$12:$P$107,M$1,FALSE),"")&amp;IFERROR(VLOOKUP($B180,手順3!$A$12:$U$107,M$1,FALSE),"")="",0,IFERROR(VLOOKUP($B180,手順2!$A$12:$P$107,M$1,FALSE),"")&amp;IFERROR(VLOOKUP($B180,手順3!$A$12:$U$107,M$1,FALSE),"")))</f>
        <v/>
      </c>
      <c r="N180" s="77" t="str">
        <f>IFERROR(VLOOKUP($B180,手順2!$A$12:$P$107,N$1,FALSE),"")&amp;IFERROR(VLOOKUP($B180,手順3!$A$12:$U$107,N$1,FALSE),"")</f>
        <v/>
      </c>
      <c r="O180" s="121" t="str">
        <f>IF(N180="","",IF(IFERROR(VLOOKUP($B180,手順2!$A$12:$P$107,O$1,FALSE),"")&amp;IFERROR(VLOOKUP($B180,手順3!$A$12:$U$107,O$1,FALSE),"")="",0,IFERROR(VLOOKUP($B180,手順2!$A$12:$P$107,O$1,FALSE),"")&amp;IFERROR(VLOOKUP($B180,手順3!$A$12:$U$107,O$1,FALSE),"")))</f>
        <v/>
      </c>
      <c r="P180" s="121" t="str">
        <f>IF(O180="","",IF(IFERROR(VLOOKUP($B180,手順2!$A$12:$P$107,P$1,FALSE),"")&amp;IFERROR(VLOOKUP($B180,手順3!$A$12:$U$107,P$1,FALSE),"")="",0,IFERROR(VLOOKUP($B180,手順2!$A$12:$P$107,P$1,FALSE),"")&amp;IFERROR(VLOOKUP($B180,手順3!$A$12:$U$107,P$1,FALSE),"")))</f>
        <v/>
      </c>
      <c r="Q180" s="121" t="str">
        <f>IF(P180="","",IF(IFERROR(VLOOKUP($B180,手順2!$A$12:$P$107,Q$1,FALSE),"")&amp;IFERROR(VLOOKUP($B180,手順3!$A$12:$U$107,Q$1,FALSE),"")="",0,IFERROR(VLOOKUP($B180,手順2!$A$12:$P$107,Q$1,FALSE),"")&amp;IFERROR(VLOOKUP($B180,手順3!$A$12:$U$107,Q$1,FALSE),"")))</f>
        <v/>
      </c>
      <c r="R180" s="77" t="str">
        <f>IFERROR(VLOOKUP($B180,手順2!$A$12:$Q$107,R$1,FALSE),"")&amp;IFERROR(VLOOKUP($B180,手順3!$A$12:$U$107,R$1,FALSE),"")</f>
        <v/>
      </c>
      <c r="S180" s="102"/>
      <c r="T180" s="102"/>
      <c r="U180" s="102"/>
      <c r="AA180" s="174" t="str">
        <f>IF($AK180="","",COUNTIF($AU$18:$AU180,AA$17))</f>
        <v/>
      </c>
      <c r="AB180" s="129" t="str">
        <f>IF($AK180="","",COUNTIF($AU$18:$AU180,AB$17))</f>
        <v/>
      </c>
      <c r="AC180" s="129" t="str">
        <f>IF($AK180="","",COUNTIF($AU$18:$AU180,AC$17))</f>
        <v/>
      </c>
      <c r="AD180" s="129" t="str">
        <f>IF($AK180="","",COUNTIF($AU$18:$AU180,AD$17))</f>
        <v/>
      </c>
      <c r="AE180" s="129" t="str">
        <f>IF($AK180="","",COUNTIF($AU$18:$AU180,AE$17))</f>
        <v/>
      </c>
      <c r="AF180" s="129" t="str">
        <f>IF($AK180="","",COUNTIF($AU$18:$AU180,AF$17))</f>
        <v/>
      </c>
      <c r="AG180" s="129" t="str">
        <f>IF($AK180="","",COUNTIF($AU$18:$AU180,AG$17))</f>
        <v/>
      </c>
      <c r="AH180" s="129" t="str">
        <f>IF($AK180="","",COUNTIF($AU$18:$AU180,AH$17))</f>
        <v/>
      </c>
      <c r="AI180" s="129" t="str">
        <f>IF($AK180="","",COUNTIF($AU$18:$AU180,AI$17))</f>
        <v/>
      </c>
      <c r="AJ180" s="175" t="str">
        <f>IF($AK180="","",COUNTIF($AU$18:$AU180,AJ$17))</f>
        <v/>
      </c>
      <c r="AK180" s="95" t="str">
        <f t="shared" si="31"/>
        <v/>
      </c>
      <c r="AL180" s="96" t="str">
        <f t="shared" si="32"/>
        <v/>
      </c>
      <c r="AM180" s="38" t="str">
        <f t="shared" si="33"/>
        <v/>
      </c>
      <c r="AN180" s="96" t="str">
        <f t="shared" si="34"/>
        <v/>
      </c>
      <c r="AO180" s="96" t="str">
        <f t="shared" si="35"/>
        <v/>
      </c>
      <c r="AP180" s="96" t="str">
        <f t="shared" si="36"/>
        <v/>
      </c>
      <c r="AQ180" s="96" t="str">
        <f t="shared" si="37"/>
        <v/>
      </c>
      <c r="AR180" s="96" t="str">
        <f t="shared" si="38"/>
        <v/>
      </c>
      <c r="AS180" s="96" t="str">
        <f t="shared" si="39"/>
        <v/>
      </c>
      <c r="AT180" s="96" t="str">
        <f t="shared" si="40"/>
        <v/>
      </c>
      <c r="AU180" s="97" t="str">
        <f t="shared" si="41"/>
        <v/>
      </c>
    </row>
    <row r="181" spans="1:47">
      <c r="A181">
        <v>164</v>
      </c>
      <c r="B181" t="str">
        <f>IFERROR(IF(B180=手順3!$A$11,"",IF(B180&lt;=100,IF(手順2!A175=手順５!A181,手順５!A181,手順3!$A$12),B180+1)),"")</f>
        <v/>
      </c>
      <c r="C181" s="10" t="str">
        <f>IFERROR(VLOOKUP($B181,手順2!$A$12:$T$107,C$1,FALSE),"")&amp;IFERROR(VLOOKUP($B181,手順3!$A$12:$U$107,C$1,FALSE),"")</f>
        <v/>
      </c>
      <c r="D181" s="10" t="str">
        <f>IFERROR(VLOOKUP($B181,手順2!$A$12:$T$107,D$1,FALSE),"")&amp;IFERROR(VLOOKUP($B181,手順3!$A$12:$U$107,D$1,FALSE),"")</f>
        <v/>
      </c>
      <c r="E181" s="10" t="str">
        <f>IFERROR(VLOOKUP($B181,手順2!$A$12:$T$107,E$1,FALSE),"")&amp;IFERROR(VLOOKUP($B181,手順3!$A$12:$U$107,E$1,FALSE),"")</f>
        <v/>
      </c>
      <c r="F181" s="10" t="str">
        <f>IFERROR(VLOOKUP($B181,手順2!$A$12:$T$107,F$1,FALSE),"")&amp;IFERROR(VLOOKUP($B181,手順3!$A$12:$U$107,F$1,FALSE),"")</f>
        <v/>
      </c>
      <c r="G181" s="10" t="str">
        <f>IFERROR(VLOOKUP($B181,手順2!$A$12:$T$107,G$1,FALSE),"")&amp;IFERROR(VLOOKUP($B181,手順3!$A$12:$U$107,G$1,FALSE),"")</f>
        <v/>
      </c>
      <c r="H181" s="10" t="str">
        <f>IFERROR(VLOOKUP($B181,手順2!$A$12:$T$107,H$1,FALSE),"")&amp;IFERROR(VLOOKUP($B181,手順3!$A$12:$U$107,H$1,FALSE),"")</f>
        <v/>
      </c>
      <c r="I181" s="10" t="str">
        <f>IFERROR(VLOOKUP($B181,手順2!$A$12:$T$107,I$1,FALSE),"")&amp;IFERROR(VLOOKUP($B181,手順3!$A$12:$U$107,I$1,FALSE),"")</f>
        <v/>
      </c>
      <c r="J181" s="77" t="str">
        <f>IFERROR(VLOOKUP($B181,手順2!$A$12:$P$107,J$1,FALSE),"")&amp;IFERROR(VLOOKUP($B181,手順3!$A$12:$U$107,J$1,FALSE),"")</f>
        <v/>
      </c>
      <c r="K181" s="121" t="str">
        <f>IF(J181="","",IF(IFERROR(VLOOKUP($B181,手順2!$A$12:$P$107,K$1,FALSE),"")&amp;IFERROR(VLOOKUP($B181,手順3!$A$12:$U$107,K$1,FALSE),"")="",0,IFERROR(VLOOKUP($B181,手順2!$A$12:$P$107,K$1,FALSE),"")&amp;IFERROR(VLOOKUP($B181,手順3!$A$12:$U$107,K$1,FALSE),"")))</f>
        <v/>
      </c>
      <c r="L181" s="121" t="str">
        <f>IF(K181="","",IF(IFERROR(VLOOKUP($B181,手順2!$A$12:$P$107,L$1,FALSE),"")&amp;IFERROR(VLOOKUP($B181,手順3!$A$12:$U$107,L$1,FALSE),"")="",0,IFERROR(VLOOKUP($B181,手順2!$A$12:$P$107,L$1,FALSE),"")&amp;IFERROR(VLOOKUP($B181,手順3!$A$12:$U$107,L$1,FALSE),"")))</f>
        <v/>
      </c>
      <c r="M181" s="121" t="str">
        <f>IF(L181="","",IF(IFERROR(VLOOKUP($B181,手順2!$A$12:$P$107,M$1,FALSE),"")&amp;IFERROR(VLOOKUP($B181,手順3!$A$12:$U$107,M$1,FALSE),"")="",0,IFERROR(VLOOKUP($B181,手順2!$A$12:$P$107,M$1,FALSE),"")&amp;IFERROR(VLOOKUP($B181,手順3!$A$12:$U$107,M$1,FALSE),"")))</f>
        <v/>
      </c>
      <c r="N181" s="77" t="str">
        <f>IFERROR(VLOOKUP($B181,手順2!$A$12:$P$107,N$1,FALSE),"")&amp;IFERROR(VLOOKUP($B181,手順3!$A$12:$U$107,N$1,FALSE),"")</f>
        <v/>
      </c>
      <c r="O181" s="121" t="str">
        <f>IF(N181="","",IF(IFERROR(VLOOKUP($B181,手順2!$A$12:$P$107,O$1,FALSE),"")&amp;IFERROR(VLOOKUP($B181,手順3!$A$12:$U$107,O$1,FALSE),"")="",0,IFERROR(VLOOKUP($B181,手順2!$A$12:$P$107,O$1,FALSE),"")&amp;IFERROR(VLOOKUP($B181,手順3!$A$12:$U$107,O$1,FALSE),"")))</f>
        <v/>
      </c>
      <c r="P181" s="121" t="str">
        <f>IF(O181="","",IF(IFERROR(VLOOKUP($B181,手順2!$A$12:$P$107,P$1,FALSE),"")&amp;IFERROR(VLOOKUP($B181,手順3!$A$12:$U$107,P$1,FALSE),"")="",0,IFERROR(VLOOKUP($B181,手順2!$A$12:$P$107,P$1,FALSE),"")&amp;IFERROR(VLOOKUP($B181,手順3!$A$12:$U$107,P$1,FALSE),"")))</f>
        <v/>
      </c>
      <c r="Q181" s="121" t="str">
        <f>IF(P181="","",IF(IFERROR(VLOOKUP($B181,手順2!$A$12:$P$107,Q$1,FALSE),"")&amp;IFERROR(VLOOKUP($B181,手順3!$A$12:$U$107,Q$1,FALSE),"")="",0,IFERROR(VLOOKUP($B181,手順2!$A$12:$P$107,Q$1,FALSE),"")&amp;IFERROR(VLOOKUP($B181,手順3!$A$12:$U$107,Q$1,FALSE),"")))</f>
        <v/>
      </c>
      <c r="R181" s="77" t="str">
        <f>IFERROR(VLOOKUP($B181,手順2!$A$12:$Q$107,R$1,FALSE),"")&amp;IFERROR(VLOOKUP($B181,手順3!$A$12:$U$107,R$1,FALSE),"")</f>
        <v/>
      </c>
      <c r="S181" s="102"/>
      <c r="T181" s="102"/>
      <c r="U181" s="102"/>
      <c r="AA181" s="174" t="str">
        <f>IF($AK181="","",COUNTIF($AU$18:$AU181,AA$17))</f>
        <v/>
      </c>
      <c r="AB181" s="129" t="str">
        <f>IF($AK181="","",COUNTIF($AU$18:$AU181,AB$17))</f>
        <v/>
      </c>
      <c r="AC181" s="129" t="str">
        <f>IF($AK181="","",COUNTIF($AU$18:$AU181,AC$17))</f>
        <v/>
      </c>
      <c r="AD181" s="129" t="str">
        <f>IF($AK181="","",COUNTIF($AU$18:$AU181,AD$17))</f>
        <v/>
      </c>
      <c r="AE181" s="129" t="str">
        <f>IF($AK181="","",COUNTIF($AU$18:$AU181,AE$17))</f>
        <v/>
      </c>
      <c r="AF181" s="129" t="str">
        <f>IF($AK181="","",COUNTIF($AU$18:$AU181,AF$17))</f>
        <v/>
      </c>
      <c r="AG181" s="129" t="str">
        <f>IF($AK181="","",COUNTIF($AU$18:$AU181,AG$17))</f>
        <v/>
      </c>
      <c r="AH181" s="129" t="str">
        <f>IF($AK181="","",COUNTIF($AU$18:$AU181,AH$17))</f>
        <v/>
      </c>
      <c r="AI181" s="129" t="str">
        <f>IF($AK181="","",COUNTIF($AU$18:$AU181,AI$17))</f>
        <v/>
      </c>
      <c r="AJ181" s="175" t="str">
        <f>IF($AK181="","",COUNTIF($AU$18:$AU181,AJ$17))</f>
        <v/>
      </c>
      <c r="AK181" s="95" t="str">
        <f t="shared" si="31"/>
        <v/>
      </c>
      <c r="AL181" s="96" t="str">
        <f t="shared" si="32"/>
        <v/>
      </c>
      <c r="AM181" s="38" t="str">
        <f t="shared" si="33"/>
        <v/>
      </c>
      <c r="AN181" s="96" t="str">
        <f t="shared" si="34"/>
        <v/>
      </c>
      <c r="AO181" s="96" t="str">
        <f t="shared" si="35"/>
        <v/>
      </c>
      <c r="AP181" s="96" t="str">
        <f t="shared" si="36"/>
        <v/>
      </c>
      <c r="AQ181" s="96" t="str">
        <f t="shared" si="37"/>
        <v/>
      </c>
      <c r="AR181" s="96" t="str">
        <f t="shared" si="38"/>
        <v/>
      </c>
      <c r="AS181" s="96" t="str">
        <f t="shared" si="39"/>
        <v/>
      </c>
      <c r="AT181" s="96" t="str">
        <f t="shared" si="40"/>
        <v/>
      </c>
      <c r="AU181" s="97" t="str">
        <f t="shared" si="41"/>
        <v/>
      </c>
    </row>
    <row r="182" spans="1:47">
      <c r="A182">
        <v>165</v>
      </c>
      <c r="B182" t="str">
        <f>IFERROR(IF(B181=手順3!$A$11,"",IF(B181&lt;=100,IF(手順2!A176=手順５!A182,手順５!A182,手順3!$A$12),B181+1)),"")</f>
        <v/>
      </c>
      <c r="C182" s="10" t="str">
        <f>IFERROR(VLOOKUP($B182,手順2!$A$12:$T$107,C$1,FALSE),"")&amp;IFERROR(VLOOKUP($B182,手順3!$A$12:$U$107,C$1,FALSE),"")</f>
        <v/>
      </c>
      <c r="D182" s="10" t="str">
        <f>IFERROR(VLOOKUP($B182,手順2!$A$12:$T$107,D$1,FALSE),"")&amp;IFERROR(VLOOKUP($B182,手順3!$A$12:$U$107,D$1,FALSE),"")</f>
        <v/>
      </c>
      <c r="E182" s="10" t="str">
        <f>IFERROR(VLOOKUP($B182,手順2!$A$12:$T$107,E$1,FALSE),"")&amp;IFERROR(VLOOKUP($B182,手順3!$A$12:$U$107,E$1,FALSE),"")</f>
        <v/>
      </c>
      <c r="F182" s="10" t="str">
        <f>IFERROR(VLOOKUP($B182,手順2!$A$12:$T$107,F$1,FALSE),"")&amp;IFERROR(VLOOKUP($B182,手順3!$A$12:$U$107,F$1,FALSE),"")</f>
        <v/>
      </c>
      <c r="G182" s="10" t="str">
        <f>IFERROR(VLOOKUP($B182,手順2!$A$12:$T$107,G$1,FALSE),"")&amp;IFERROR(VLOOKUP($B182,手順3!$A$12:$U$107,G$1,FALSE),"")</f>
        <v/>
      </c>
      <c r="H182" s="10" t="str">
        <f>IFERROR(VLOOKUP($B182,手順2!$A$12:$T$107,H$1,FALSE),"")&amp;IFERROR(VLOOKUP($B182,手順3!$A$12:$U$107,H$1,FALSE),"")</f>
        <v/>
      </c>
      <c r="I182" s="10" t="str">
        <f>IFERROR(VLOOKUP($B182,手順2!$A$12:$T$107,I$1,FALSE),"")&amp;IFERROR(VLOOKUP($B182,手順3!$A$12:$U$107,I$1,FALSE),"")</f>
        <v/>
      </c>
      <c r="J182" s="77" t="str">
        <f>IFERROR(VLOOKUP($B182,手順2!$A$12:$P$107,J$1,FALSE),"")&amp;IFERROR(VLOOKUP($B182,手順3!$A$12:$U$107,J$1,FALSE),"")</f>
        <v/>
      </c>
      <c r="K182" s="121" t="str">
        <f>IF(J182="","",IF(IFERROR(VLOOKUP($B182,手順2!$A$12:$P$107,K$1,FALSE),"")&amp;IFERROR(VLOOKUP($B182,手順3!$A$12:$U$107,K$1,FALSE),"")="",0,IFERROR(VLOOKUP($B182,手順2!$A$12:$P$107,K$1,FALSE),"")&amp;IFERROR(VLOOKUP($B182,手順3!$A$12:$U$107,K$1,FALSE),"")))</f>
        <v/>
      </c>
      <c r="L182" s="121" t="str">
        <f>IF(K182="","",IF(IFERROR(VLOOKUP($B182,手順2!$A$12:$P$107,L$1,FALSE),"")&amp;IFERROR(VLOOKUP($B182,手順3!$A$12:$U$107,L$1,FALSE),"")="",0,IFERROR(VLOOKUP($B182,手順2!$A$12:$P$107,L$1,FALSE),"")&amp;IFERROR(VLOOKUP($B182,手順3!$A$12:$U$107,L$1,FALSE),"")))</f>
        <v/>
      </c>
      <c r="M182" s="121" t="str">
        <f>IF(L182="","",IF(IFERROR(VLOOKUP($B182,手順2!$A$12:$P$107,M$1,FALSE),"")&amp;IFERROR(VLOOKUP($B182,手順3!$A$12:$U$107,M$1,FALSE),"")="",0,IFERROR(VLOOKUP($B182,手順2!$A$12:$P$107,M$1,FALSE),"")&amp;IFERROR(VLOOKUP($B182,手順3!$A$12:$U$107,M$1,FALSE),"")))</f>
        <v/>
      </c>
      <c r="N182" s="77" t="str">
        <f>IFERROR(VLOOKUP($B182,手順2!$A$12:$P$107,N$1,FALSE),"")&amp;IFERROR(VLOOKUP($B182,手順3!$A$12:$U$107,N$1,FALSE),"")</f>
        <v/>
      </c>
      <c r="O182" s="121" t="str">
        <f>IF(N182="","",IF(IFERROR(VLOOKUP($B182,手順2!$A$12:$P$107,O$1,FALSE),"")&amp;IFERROR(VLOOKUP($B182,手順3!$A$12:$U$107,O$1,FALSE),"")="",0,IFERROR(VLOOKUP($B182,手順2!$A$12:$P$107,O$1,FALSE),"")&amp;IFERROR(VLOOKUP($B182,手順3!$A$12:$U$107,O$1,FALSE),"")))</f>
        <v/>
      </c>
      <c r="P182" s="121" t="str">
        <f>IF(O182="","",IF(IFERROR(VLOOKUP($B182,手順2!$A$12:$P$107,P$1,FALSE),"")&amp;IFERROR(VLOOKUP($B182,手順3!$A$12:$U$107,P$1,FALSE),"")="",0,IFERROR(VLOOKUP($B182,手順2!$A$12:$P$107,P$1,FALSE),"")&amp;IFERROR(VLOOKUP($B182,手順3!$A$12:$U$107,P$1,FALSE),"")))</f>
        <v/>
      </c>
      <c r="Q182" s="121" t="str">
        <f>IF(P182="","",IF(IFERROR(VLOOKUP($B182,手順2!$A$12:$P$107,Q$1,FALSE),"")&amp;IFERROR(VLOOKUP($B182,手順3!$A$12:$U$107,Q$1,FALSE),"")="",0,IFERROR(VLOOKUP($B182,手順2!$A$12:$P$107,Q$1,FALSE),"")&amp;IFERROR(VLOOKUP($B182,手順3!$A$12:$U$107,Q$1,FALSE),"")))</f>
        <v/>
      </c>
      <c r="R182" s="77" t="str">
        <f>IFERROR(VLOOKUP($B182,手順2!$A$12:$Q$107,R$1,FALSE),"")&amp;IFERROR(VLOOKUP($B182,手順3!$A$12:$U$107,R$1,FALSE),"")</f>
        <v/>
      </c>
      <c r="S182" s="102"/>
      <c r="T182" s="102"/>
      <c r="U182" s="102"/>
      <c r="AA182" s="174" t="str">
        <f>IF($AK182="","",COUNTIF($AU$18:$AU182,AA$17))</f>
        <v/>
      </c>
      <c r="AB182" s="129" t="str">
        <f>IF($AK182="","",COUNTIF($AU$18:$AU182,AB$17))</f>
        <v/>
      </c>
      <c r="AC182" s="129" t="str">
        <f>IF($AK182="","",COUNTIF($AU$18:$AU182,AC$17))</f>
        <v/>
      </c>
      <c r="AD182" s="129" t="str">
        <f>IF($AK182="","",COUNTIF($AU$18:$AU182,AD$17))</f>
        <v/>
      </c>
      <c r="AE182" s="129" t="str">
        <f>IF($AK182="","",COUNTIF($AU$18:$AU182,AE$17))</f>
        <v/>
      </c>
      <c r="AF182" s="129" t="str">
        <f>IF($AK182="","",COUNTIF($AU$18:$AU182,AF$17))</f>
        <v/>
      </c>
      <c r="AG182" s="129" t="str">
        <f>IF($AK182="","",COUNTIF($AU$18:$AU182,AG$17))</f>
        <v/>
      </c>
      <c r="AH182" s="129" t="str">
        <f>IF($AK182="","",COUNTIF($AU$18:$AU182,AH$17))</f>
        <v/>
      </c>
      <c r="AI182" s="129" t="str">
        <f>IF($AK182="","",COUNTIF($AU$18:$AU182,AI$17))</f>
        <v/>
      </c>
      <c r="AJ182" s="175" t="str">
        <f>IF($AK182="","",COUNTIF($AU$18:$AU182,AJ$17))</f>
        <v/>
      </c>
      <c r="AK182" s="95" t="str">
        <f t="shared" si="31"/>
        <v/>
      </c>
      <c r="AL182" s="96" t="str">
        <f t="shared" si="32"/>
        <v/>
      </c>
      <c r="AM182" s="38" t="str">
        <f t="shared" si="33"/>
        <v/>
      </c>
      <c r="AN182" s="96" t="str">
        <f t="shared" si="34"/>
        <v/>
      </c>
      <c r="AO182" s="96" t="str">
        <f t="shared" si="35"/>
        <v/>
      </c>
      <c r="AP182" s="96" t="str">
        <f t="shared" si="36"/>
        <v/>
      </c>
      <c r="AQ182" s="96" t="str">
        <f t="shared" si="37"/>
        <v/>
      </c>
      <c r="AR182" s="96" t="str">
        <f t="shared" si="38"/>
        <v/>
      </c>
      <c r="AS182" s="96" t="str">
        <f t="shared" si="39"/>
        <v/>
      </c>
      <c r="AT182" s="96" t="str">
        <f t="shared" si="40"/>
        <v/>
      </c>
      <c r="AU182" s="97" t="str">
        <f t="shared" si="41"/>
        <v/>
      </c>
    </row>
    <row r="183" spans="1:47">
      <c r="A183">
        <v>166</v>
      </c>
      <c r="B183" t="str">
        <f>IFERROR(IF(B182=手順3!$A$11,"",IF(B182&lt;=100,IF(手順2!A177=手順５!A183,手順５!A183,手順3!$A$12),B182+1)),"")</f>
        <v/>
      </c>
      <c r="C183" s="10" t="str">
        <f>IFERROR(VLOOKUP($B183,手順2!$A$12:$T$107,C$1,FALSE),"")&amp;IFERROR(VLOOKUP($B183,手順3!$A$12:$U$107,C$1,FALSE),"")</f>
        <v/>
      </c>
      <c r="D183" s="10" t="str">
        <f>IFERROR(VLOOKUP($B183,手順2!$A$12:$T$107,D$1,FALSE),"")&amp;IFERROR(VLOOKUP($B183,手順3!$A$12:$U$107,D$1,FALSE),"")</f>
        <v/>
      </c>
      <c r="E183" s="10" t="str">
        <f>IFERROR(VLOOKUP($B183,手順2!$A$12:$T$107,E$1,FALSE),"")&amp;IFERROR(VLOOKUP($B183,手順3!$A$12:$U$107,E$1,FALSE),"")</f>
        <v/>
      </c>
      <c r="F183" s="10" t="str">
        <f>IFERROR(VLOOKUP($B183,手順2!$A$12:$T$107,F$1,FALSE),"")&amp;IFERROR(VLOOKUP($B183,手順3!$A$12:$U$107,F$1,FALSE),"")</f>
        <v/>
      </c>
      <c r="G183" s="10" t="str">
        <f>IFERROR(VLOOKUP($B183,手順2!$A$12:$T$107,G$1,FALSE),"")&amp;IFERROR(VLOOKUP($B183,手順3!$A$12:$U$107,G$1,FALSE),"")</f>
        <v/>
      </c>
      <c r="H183" s="10" t="str">
        <f>IFERROR(VLOOKUP($B183,手順2!$A$12:$T$107,H$1,FALSE),"")&amp;IFERROR(VLOOKUP($B183,手順3!$A$12:$U$107,H$1,FALSE),"")</f>
        <v/>
      </c>
      <c r="I183" s="10" t="str">
        <f>IFERROR(VLOOKUP($B183,手順2!$A$12:$T$107,I$1,FALSE),"")&amp;IFERROR(VLOOKUP($B183,手順3!$A$12:$U$107,I$1,FALSE),"")</f>
        <v/>
      </c>
      <c r="J183" s="77" t="str">
        <f>IFERROR(VLOOKUP($B183,手順2!$A$12:$P$107,J$1,FALSE),"")&amp;IFERROR(VLOOKUP($B183,手順3!$A$12:$U$107,J$1,FALSE),"")</f>
        <v/>
      </c>
      <c r="K183" s="121" t="str">
        <f>IF(J183="","",IF(IFERROR(VLOOKUP($B183,手順2!$A$12:$P$107,K$1,FALSE),"")&amp;IFERROR(VLOOKUP($B183,手順3!$A$12:$U$107,K$1,FALSE),"")="",0,IFERROR(VLOOKUP($B183,手順2!$A$12:$P$107,K$1,FALSE),"")&amp;IFERROR(VLOOKUP($B183,手順3!$A$12:$U$107,K$1,FALSE),"")))</f>
        <v/>
      </c>
      <c r="L183" s="121" t="str">
        <f>IF(K183="","",IF(IFERROR(VLOOKUP($B183,手順2!$A$12:$P$107,L$1,FALSE),"")&amp;IFERROR(VLOOKUP($B183,手順3!$A$12:$U$107,L$1,FALSE),"")="",0,IFERROR(VLOOKUP($B183,手順2!$A$12:$P$107,L$1,FALSE),"")&amp;IFERROR(VLOOKUP($B183,手順3!$A$12:$U$107,L$1,FALSE),"")))</f>
        <v/>
      </c>
      <c r="M183" s="121" t="str">
        <f>IF(L183="","",IF(IFERROR(VLOOKUP($B183,手順2!$A$12:$P$107,M$1,FALSE),"")&amp;IFERROR(VLOOKUP($B183,手順3!$A$12:$U$107,M$1,FALSE),"")="",0,IFERROR(VLOOKUP($B183,手順2!$A$12:$P$107,M$1,FALSE),"")&amp;IFERROR(VLOOKUP($B183,手順3!$A$12:$U$107,M$1,FALSE),"")))</f>
        <v/>
      </c>
      <c r="N183" s="77" t="str">
        <f>IFERROR(VLOOKUP($B183,手順2!$A$12:$P$107,N$1,FALSE),"")&amp;IFERROR(VLOOKUP($B183,手順3!$A$12:$U$107,N$1,FALSE),"")</f>
        <v/>
      </c>
      <c r="O183" s="121" t="str">
        <f>IF(N183="","",IF(IFERROR(VLOOKUP($B183,手順2!$A$12:$P$107,O$1,FALSE),"")&amp;IFERROR(VLOOKUP($B183,手順3!$A$12:$U$107,O$1,FALSE),"")="",0,IFERROR(VLOOKUP($B183,手順2!$A$12:$P$107,O$1,FALSE),"")&amp;IFERROR(VLOOKUP($B183,手順3!$A$12:$U$107,O$1,FALSE),"")))</f>
        <v/>
      </c>
      <c r="P183" s="121" t="str">
        <f>IF(O183="","",IF(IFERROR(VLOOKUP($B183,手順2!$A$12:$P$107,P$1,FALSE),"")&amp;IFERROR(VLOOKUP($B183,手順3!$A$12:$U$107,P$1,FALSE),"")="",0,IFERROR(VLOOKUP($B183,手順2!$A$12:$P$107,P$1,FALSE),"")&amp;IFERROR(VLOOKUP($B183,手順3!$A$12:$U$107,P$1,FALSE),"")))</f>
        <v/>
      </c>
      <c r="Q183" s="121" t="str">
        <f>IF(P183="","",IF(IFERROR(VLOOKUP($B183,手順2!$A$12:$P$107,Q$1,FALSE),"")&amp;IFERROR(VLOOKUP($B183,手順3!$A$12:$U$107,Q$1,FALSE),"")="",0,IFERROR(VLOOKUP($B183,手順2!$A$12:$P$107,Q$1,FALSE),"")&amp;IFERROR(VLOOKUP($B183,手順3!$A$12:$U$107,Q$1,FALSE),"")))</f>
        <v/>
      </c>
      <c r="R183" s="77" t="str">
        <f>IFERROR(VLOOKUP($B183,手順2!$A$12:$Q$107,R$1,FALSE),"")&amp;IFERROR(VLOOKUP($B183,手順3!$A$12:$U$107,R$1,FALSE),"")</f>
        <v/>
      </c>
      <c r="S183" s="102"/>
      <c r="T183" s="102"/>
      <c r="U183" s="102"/>
      <c r="AA183" s="174" t="str">
        <f>IF($AK183="","",COUNTIF($AU$18:$AU183,AA$17))</f>
        <v/>
      </c>
      <c r="AB183" s="129" t="str">
        <f>IF($AK183="","",COUNTIF($AU$18:$AU183,AB$17))</f>
        <v/>
      </c>
      <c r="AC183" s="129" t="str">
        <f>IF($AK183="","",COUNTIF($AU$18:$AU183,AC$17))</f>
        <v/>
      </c>
      <c r="AD183" s="129" t="str">
        <f>IF($AK183="","",COUNTIF($AU$18:$AU183,AD$17))</f>
        <v/>
      </c>
      <c r="AE183" s="129" t="str">
        <f>IF($AK183="","",COUNTIF($AU$18:$AU183,AE$17))</f>
        <v/>
      </c>
      <c r="AF183" s="129" t="str">
        <f>IF($AK183="","",COUNTIF($AU$18:$AU183,AF$17))</f>
        <v/>
      </c>
      <c r="AG183" s="129" t="str">
        <f>IF($AK183="","",COUNTIF($AU$18:$AU183,AG$17))</f>
        <v/>
      </c>
      <c r="AH183" s="129" t="str">
        <f>IF($AK183="","",COUNTIF($AU$18:$AU183,AH$17))</f>
        <v/>
      </c>
      <c r="AI183" s="129" t="str">
        <f>IF($AK183="","",COUNTIF($AU$18:$AU183,AI$17))</f>
        <v/>
      </c>
      <c r="AJ183" s="175" t="str">
        <f>IF($AK183="","",COUNTIF($AU$18:$AU183,AJ$17))</f>
        <v/>
      </c>
      <c r="AK183" s="95" t="str">
        <f t="shared" si="31"/>
        <v/>
      </c>
      <c r="AL183" s="96" t="str">
        <f t="shared" si="32"/>
        <v/>
      </c>
      <c r="AM183" s="38" t="str">
        <f t="shared" si="33"/>
        <v/>
      </c>
      <c r="AN183" s="96" t="str">
        <f t="shared" si="34"/>
        <v/>
      </c>
      <c r="AO183" s="96" t="str">
        <f t="shared" si="35"/>
        <v/>
      </c>
      <c r="AP183" s="96" t="str">
        <f t="shared" si="36"/>
        <v/>
      </c>
      <c r="AQ183" s="96" t="str">
        <f t="shared" si="37"/>
        <v/>
      </c>
      <c r="AR183" s="96" t="str">
        <f t="shared" si="38"/>
        <v/>
      </c>
      <c r="AS183" s="96" t="str">
        <f t="shared" si="39"/>
        <v/>
      </c>
      <c r="AT183" s="96" t="str">
        <f t="shared" si="40"/>
        <v/>
      </c>
      <c r="AU183" s="97" t="str">
        <f t="shared" si="41"/>
        <v/>
      </c>
    </row>
    <row r="184" spans="1:47">
      <c r="A184">
        <v>167</v>
      </c>
      <c r="B184" t="str">
        <f>IFERROR(IF(B183=手順3!$A$11,"",IF(B183&lt;=100,IF(手順2!A178=手順５!A184,手順５!A184,手順3!$A$12),B183+1)),"")</f>
        <v/>
      </c>
      <c r="C184" s="10" t="str">
        <f>IFERROR(VLOOKUP($B184,手順2!$A$12:$T$107,C$1,FALSE),"")&amp;IFERROR(VLOOKUP($B184,手順3!$A$12:$U$107,C$1,FALSE),"")</f>
        <v/>
      </c>
      <c r="D184" s="10" t="str">
        <f>IFERROR(VLOOKUP($B184,手順2!$A$12:$T$107,D$1,FALSE),"")&amp;IFERROR(VLOOKUP($B184,手順3!$A$12:$U$107,D$1,FALSE),"")</f>
        <v/>
      </c>
      <c r="E184" s="10" t="str">
        <f>IFERROR(VLOOKUP($B184,手順2!$A$12:$T$107,E$1,FALSE),"")&amp;IFERROR(VLOOKUP($B184,手順3!$A$12:$U$107,E$1,FALSE),"")</f>
        <v/>
      </c>
      <c r="F184" s="10" t="str">
        <f>IFERROR(VLOOKUP($B184,手順2!$A$12:$T$107,F$1,FALSE),"")&amp;IFERROR(VLOOKUP($B184,手順3!$A$12:$U$107,F$1,FALSE),"")</f>
        <v/>
      </c>
      <c r="G184" s="10" t="str">
        <f>IFERROR(VLOOKUP($B184,手順2!$A$12:$T$107,G$1,FALSE),"")&amp;IFERROR(VLOOKUP($B184,手順3!$A$12:$U$107,G$1,FALSE),"")</f>
        <v/>
      </c>
      <c r="H184" s="10" t="str">
        <f>IFERROR(VLOOKUP($B184,手順2!$A$12:$T$107,H$1,FALSE),"")&amp;IFERROR(VLOOKUP($B184,手順3!$A$12:$U$107,H$1,FALSE),"")</f>
        <v/>
      </c>
      <c r="I184" s="10" t="str">
        <f>IFERROR(VLOOKUP($B184,手順2!$A$12:$T$107,I$1,FALSE),"")&amp;IFERROR(VLOOKUP($B184,手順3!$A$12:$U$107,I$1,FALSE),"")</f>
        <v/>
      </c>
      <c r="J184" s="77" t="str">
        <f>IFERROR(VLOOKUP($B184,手順2!$A$12:$P$107,J$1,FALSE),"")&amp;IFERROR(VLOOKUP($B184,手順3!$A$12:$U$107,J$1,FALSE),"")</f>
        <v/>
      </c>
      <c r="K184" s="121" t="str">
        <f>IF(J184="","",IF(IFERROR(VLOOKUP($B184,手順2!$A$12:$P$107,K$1,FALSE),"")&amp;IFERROR(VLOOKUP($B184,手順3!$A$12:$U$107,K$1,FALSE),"")="",0,IFERROR(VLOOKUP($B184,手順2!$A$12:$P$107,K$1,FALSE),"")&amp;IFERROR(VLOOKUP($B184,手順3!$A$12:$U$107,K$1,FALSE),"")))</f>
        <v/>
      </c>
      <c r="L184" s="121" t="str">
        <f>IF(K184="","",IF(IFERROR(VLOOKUP($B184,手順2!$A$12:$P$107,L$1,FALSE),"")&amp;IFERROR(VLOOKUP($B184,手順3!$A$12:$U$107,L$1,FALSE),"")="",0,IFERROR(VLOOKUP($B184,手順2!$A$12:$P$107,L$1,FALSE),"")&amp;IFERROR(VLOOKUP($B184,手順3!$A$12:$U$107,L$1,FALSE),"")))</f>
        <v/>
      </c>
      <c r="M184" s="121" t="str">
        <f>IF(L184="","",IF(IFERROR(VLOOKUP($B184,手順2!$A$12:$P$107,M$1,FALSE),"")&amp;IFERROR(VLOOKUP($B184,手順3!$A$12:$U$107,M$1,FALSE),"")="",0,IFERROR(VLOOKUP($B184,手順2!$A$12:$P$107,M$1,FALSE),"")&amp;IFERROR(VLOOKUP($B184,手順3!$A$12:$U$107,M$1,FALSE),"")))</f>
        <v/>
      </c>
      <c r="N184" s="77" t="str">
        <f>IFERROR(VLOOKUP($B184,手順2!$A$12:$P$107,N$1,FALSE),"")&amp;IFERROR(VLOOKUP($B184,手順3!$A$12:$U$107,N$1,FALSE),"")</f>
        <v/>
      </c>
      <c r="O184" s="121" t="str">
        <f>IF(N184="","",IF(IFERROR(VLOOKUP($B184,手順2!$A$12:$P$107,O$1,FALSE),"")&amp;IFERROR(VLOOKUP($B184,手順3!$A$12:$U$107,O$1,FALSE),"")="",0,IFERROR(VLOOKUP($B184,手順2!$A$12:$P$107,O$1,FALSE),"")&amp;IFERROR(VLOOKUP($B184,手順3!$A$12:$U$107,O$1,FALSE),"")))</f>
        <v/>
      </c>
      <c r="P184" s="121" t="str">
        <f>IF(O184="","",IF(IFERROR(VLOOKUP($B184,手順2!$A$12:$P$107,P$1,FALSE),"")&amp;IFERROR(VLOOKUP($B184,手順3!$A$12:$U$107,P$1,FALSE),"")="",0,IFERROR(VLOOKUP($B184,手順2!$A$12:$P$107,P$1,FALSE),"")&amp;IFERROR(VLOOKUP($B184,手順3!$A$12:$U$107,P$1,FALSE),"")))</f>
        <v/>
      </c>
      <c r="Q184" s="121" t="str">
        <f>IF(P184="","",IF(IFERROR(VLOOKUP($B184,手順2!$A$12:$P$107,Q$1,FALSE),"")&amp;IFERROR(VLOOKUP($B184,手順3!$A$12:$U$107,Q$1,FALSE),"")="",0,IFERROR(VLOOKUP($B184,手順2!$A$12:$P$107,Q$1,FALSE),"")&amp;IFERROR(VLOOKUP($B184,手順3!$A$12:$U$107,Q$1,FALSE),"")))</f>
        <v/>
      </c>
      <c r="R184" s="77" t="str">
        <f>IFERROR(VLOOKUP($B184,手順2!$A$12:$Q$107,R$1,FALSE),"")&amp;IFERROR(VLOOKUP($B184,手順3!$A$12:$U$107,R$1,FALSE),"")</f>
        <v/>
      </c>
      <c r="S184" s="102"/>
      <c r="T184" s="102"/>
      <c r="U184" s="102"/>
      <c r="AA184" s="174" t="str">
        <f>IF($AK184="","",COUNTIF($AU$18:$AU184,AA$17))</f>
        <v/>
      </c>
      <c r="AB184" s="129" t="str">
        <f>IF($AK184="","",COUNTIF($AU$18:$AU184,AB$17))</f>
        <v/>
      </c>
      <c r="AC184" s="129" t="str">
        <f>IF($AK184="","",COUNTIF($AU$18:$AU184,AC$17))</f>
        <v/>
      </c>
      <c r="AD184" s="129" t="str">
        <f>IF($AK184="","",COUNTIF($AU$18:$AU184,AD$17))</f>
        <v/>
      </c>
      <c r="AE184" s="129" t="str">
        <f>IF($AK184="","",COUNTIF($AU$18:$AU184,AE$17))</f>
        <v/>
      </c>
      <c r="AF184" s="129" t="str">
        <f>IF($AK184="","",COUNTIF($AU$18:$AU184,AF$17))</f>
        <v/>
      </c>
      <c r="AG184" s="129" t="str">
        <f>IF($AK184="","",COUNTIF($AU$18:$AU184,AG$17))</f>
        <v/>
      </c>
      <c r="AH184" s="129" t="str">
        <f>IF($AK184="","",COUNTIF($AU$18:$AU184,AH$17))</f>
        <v/>
      </c>
      <c r="AI184" s="129" t="str">
        <f>IF($AK184="","",COUNTIF($AU$18:$AU184,AI$17))</f>
        <v/>
      </c>
      <c r="AJ184" s="175" t="str">
        <f>IF($AK184="","",COUNTIF($AU$18:$AU184,AJ$17))</f>
        <v/>
      </c>
      <c r="AK184" s="95" t="str">
        <f t="shared" si="31"/>
        <v/>
      </c>
      <c r="AL184" s="96" t="str">
        <f t="shared" si="32"/>
        <v/>
      </c>
      <c r="AM184" s="38" t="str">
        <f t="shared" si="33"/>
        <v/>
      </c>
      <c r="AN184" s="96" t="str">
        <f t="shared" si="34"/>
        <v/>
      </c>
      <c r="AO184" s="96" t="str">
        <f t="shared" si="35"/>
        <v/>
      </c>
      <c r="AP184" s="96" t="str">
        <f t="shared" si="36"/>
        <v/>
      </c>
      <c r="AQ184" s="96" t="str">
        <f t="shared" si="37"/>
        <v/>
      </c>
      <c r="AR184" s="96" t="str">
        <f t="shared" si="38"/>
        <v/>
      </c>
      <c r="AS184" s="96" t="str">
        <f t="shared" si="39"/>
        <v/>
      </c>
      <c r="AT184" s="96" t="str">
        <f t="shared" si="40"/>
        <v/>
      </c>
      <c r="AU184" s="97" t="str">
        <f t="shared" si="41"/>
        <v/>
      </c>
    </row>
    <row r="185" spans="1:47">
      <c r="A185">
        <v>168</v>
      </c>
      <c r="B185" t="str">
        <f>IFERROR(IF(B184=手順3!$A$11,"",IF(B184&lt;=100,IF(手順2!A179=手順５!A185,手順５!A185,手順3!$A$12),B184+1)),"")</f>
        <v/>
      </c>
      <c r="C185" s="10" t="str">
        <f>IFERROR(VLOOKUP($B185,手順2!$A$12:$T$107,C$1,FALSE),"")&amp;IFERROR(VLOOKUP($B185,手順3!$A$12:$U$107,C$1,FALSE),"")</f>
        <v/>
      </c>
      <c r="D185" s="10" t="str">
        <f>IFERROR(VLOOKUP($B185,手順2!$A$12:$T$107,D$1,FALSE),"")&amp;IFERROR(VLOOKUP($B185,手順3!$A$12:$U$107,D$1,FALSE),"")</f>
        <v/>
      </c>
      <c r="E185" s="10" t="str">
        <f>IFERROR(VLOOKUP($B185,手順2!$A$12:$T$107,E$1,FALSE),"")&amp;IFERROR(VLOOKUP($B185,手順3!$A$12:$U$107,E$1,FALSE),"")</f>
        <v/>
      </c>
      <c r="F185" s="10" t="str">
        <f>IFERROR(VLOOKUP($B185,手順2!$A$12:$T$107,F$1,FALSE),"")&amp;IFERROR(VLOOKUP($B185,手順3!$A$12:$U$107,F$1,FALSE),"")</f>
        <v/>
      </c>
      <c r="G185" s="10" t="str">
        <f>IFERROR(VLOOKUP($B185,手順2!$A$12:$T$107,G$1,FALSE),"")&amp;IFERROR(VLOOKUP($B185,手順3!$A$12:$U$107,G$1,FALSE),"")</f>
        <v/>
      </c>
      <c r="H185" s="10" t="str">
        <f>IFERROR(VLOOKUP($B185,手順2!$A$12:$T$107,H$1,FALSE),"")&amp;IFERROR(VLOOKUP($B185,手順3!$A$12:$U$107,H$1,FALSE),"")</f>
        <v/>
      </c>
      <c r="I185" s="10" t="str">
        <f>IFERROR(VLOOKUP($B185,手順2!$A$12:$T$107,I$1,FALSE),"")&amp;IFERROR(VLOOKUP($B185,手順3!$A$12:$U$107,I$1,FALSE),"")</f>
        <v/>
      </c>
      <c r="J185" s="77" t="str">
        <f>IFERROR(VLOOKUP($B185,手順2!$A$12:$P$107,J$1,FALSE),"")&amp;IFERROR(VLOOKUP($B185,手順3!$A$12:$U$107,J$1,FALSE),"")</f>
        <v/>
      </c>
      <c r="K185" s="121" t="str">
        <f>IF(J185="","",IF(IFERROR(VLOOKUP($B185,手順2!$A$12:$P$107,K$1,FALSE),"")&amp;IFERROR(VLOOKUP($B185,手順3!$A$12:$U$107,K$1,FALSE),"")="",0,IFERROR(VLOOKUP($B185,手順2!$A$12:$P$107,K$1,FALSE),"")&amp;IFERROR(VLOOKUP($B185,手順3!$A$12:$U$107,K$1,FALSE),"")))</f>
        <v/>
      </c>
      <c r="L185" s="121" t="str">
        <f>IF(K185="","",IF(IFERROR(VLOOKUP($B185,手順2!$A$12:$P$107,L$1,FALSE),"")&amp;IFERROR(VLOOKUP($B185,手順3!$A$12:$U$107,L$1,FALSE),"")="",0,IFERROR(VLOOKUP($B185,手順2!$A$12:$P$107,L$1,FALSE),"")&amp;IFERROR(VLOOKUP($B185,手順3!$A$12:$U$107,L$1,FALSE),"")))</f>
        <v/>
      </c>
      <c r="M185" s="121" t="str">
        <f>IF(L185="","",IF(IFERROR(VLOOKUP($B185,手順2!$A$12:$P$107,M$1,FALSE),"")&amp;IFERROR(VLOOKUP($B185,手順3!$A$12:$U$107,M$1,FALSE),"")="",0,IFERROR(VLOOKUP($B185,手順2!$A$12:$P$107,M$1,FALSE),"")&amp;IFERROR(VLOOKUP($B185,手順3!$A$12:$U$107,M$1,FALSE),"")))</f>
        <v/>
      </c>
      <c r="N185" s="77" t="str">
        <f>IFERROR(VLOOKUP($B185,手順2!$A$12:$P$107,N$1,FALSE),"")&amp;IFERROR(VLOOKUP($B185,手順3!$A$12:$U$107,N$1,FALSE),"")</f>
        <v/>
      </c>
      <c r="O185" s="121" t="str">
        <f>IF(N185="","",IF(IFERROR(VLOOKUP($B185,手順2!$A$12:$P$107,O$1,FALSE),"")&amp;IFERROR(VLOOKUP($B185,手順3!$A$12:$U$107,O$1,FALSE),"")="",0,IFERROR(VLOOKUP($B185,手順2!$A$12:$P$107,O$1,FALSE),"")&amp;IFERROR(VLOOKUP($B185,手順3!$A$12:$U$107,O$1,FALSE),"")))</f>
        <v/>
      </c>
      <c r="P185" s="121" t="str">
        <f>IF(O185="","",IF(IFERROR(VLOOKUP($B185,手順2!$A$12:$P$107,P$1,FALSE),"")&amp;IFERROR(VLOOKUP($B185,手順3!$A$12:$U$107,P$1,FALSE),"")="",0,IFERROR(VLOOKUP($B185,手順2!$A$12:$P$107,P$1,FALSE),"")&amp;IFERROR(VLOOKUP($B185,手順3!$A$12:$U$107,P$1,FALSE),"")))</f>
        <v/>
      </c>
      <c r="Q185" s="121" t="str">
        <f>IF(P185="","",IF(IFERROR(VLOOKUP($B185,手順2!$A$12:$P$107,Q$1,FALSE),"")&amp;IFERROR(VLOOKUP($B185,手順3!$A$12:$U$107,Q$1,FALSE),"")="",0,IFERROR(VLOOKUP($B185,手順2!$A$12:$P$107,Q$1,FALSE),"")&amp;IFERROR(VLOOKUP($B185,手順3!$A$12:$U$107,Q$1,FALSE),"")))</f>
        <v/>
      </c>
      <c r="R185" s="77" t="str">
        <f>IFERROR(VLOOKUP($B185,手順2!$A$12:$Q$107,R$1,FALSE),"")&amp;IFERROR(VLOOKUP($B185,手順3!$A$12:$U$107,R$1,FALSE),"")</f>
        <v/>
      </c>
      <c r="S185" s="102"/>
      <c r="T185" s="102"/>
      <c r="U185" s="102"/>
      <c r="AA185" s="174" t="str">
        <f>IF($AK185="","",COUNTIF($AU$18:$AU185,AA$17))</f>
        <v/>
      </c>
      <c r="AB185" s="129" t="str">
        <f>IF($AK185="","",COUNTIF($AU$18:$AU185,AB$17))</f>
        <v/>
      </c>
      <c r="AC185" s="129" t="str">
        <f>IF($AK185="","",COUNTIF($AU$18:$AU185,AC$17))</f>
        <v/>
      </c>
      <c r="AD185" s="129" t="str">
        <f>IF($AK185="","",COUNTIF($AU$18:$AU185,AD$17))</f>
        <v/>
      </c>
      <c r="AE185" s="129" t="str">
        <f>IF($AK185="","",COUNTIF($AU$18:$AU185,AE$17))</f>
        <v/>
      </c>
      <c r="AF185" s="129" t="str">
        <f>IF($AK185="","",COUNTIF($AU$18:$AU185,AF$17))</f>
        <v/>
      </c>
      <c r="AG185" s="129" t="str">
        <f>IF($AK185="","",COUNTIF($AU$18:$AU185,AG$17))</f>
        <v/>
      </c>
      <c r="AH185" s="129" t="str">
        <f>IF($AK185="","",COUNTIF($AU$18:$AU185,AH$17))</f>
        <v/>
      </c>
      <c r="AI185" s="129" t="str">
        <f>IF($AK185="","",COUNTIF($AU$18:$AU185,AI$17))</f>
        <v/>
      </c>
      <c r="AJ185" s="175" t="str">
        <f>IF($AK185="","",COUNTIF($AU$18:$AU185,AJ$17))</f>
        <v/>
      </c>
      <c r="AK185" s="95" t="str">
        <f t="shared" si="31"/>
        <v/>
      </c>
      <c r="AL185" s="96" t="str">
        <f t="shared" si="32"/>
        <v/>
      </c>
      <c r="AM185" s="38" t="str">
        <f t="shared" si="33"/>
        <v/>
      </c>
      <c r="AN185" s="96" t="str">
        <f t="shared" si="34"/>
        <v/>
      </c>
      <c r="AO185" s="96" t="str">
        <f t="shared" si="35"/>
        <v/>
      </c>
      <c r="AP185" s="96" t="str">
        <f t="shared" si="36"/>
        <v/>
      </c>
      <c r="AQ185" s="96" t="str">
        <f t="shared" si="37"/>
        <v/>
      </c>
      <c r="AR185" s="96" t="str">
        <f t="shared" si="38"/>
        <v/>
      </c>
      <c r="AS185" s="96" t="str">
        <f t="shared" si="39"/>
        <v/>
      </c>
      <c r="AT185" s="96" t="str">
        <f t="shared" si="40"/>
        <v/>
      </c>
      <c r="AU185" s="97" t="str">
        <f t="shared" si="41"/>
        <v/>
      </c>
    </row>
    <row r="186" spans="1:47">
      <c r="A186">
        <v>169</v>
      </c>
      <c r="B186" t="str">
        <f>IFERROR(IF(B185=手順3!$A$11,"",IF(B185&lt;=100,IF(手順2!A180=手順５!A186,手順５!A186,手順3!$A$12),B185+1)),"")</f>
        <v/>
      </c>
      <c r="C186" s="10" t="str">
        <f>IFERROR(VLOOKUP($B186,手順2!$A$12:$T$107,C$1,FALSE),"")&amp;IFERROR(VLOOKUP($B186,手順3!$A$12:$U$107,C$1,FALSE),"")</f>
        <v/>
      </c>
      <c r="D186" s="10" t="str">
        <f>IFERROR(VLOOKUP($B186,手順2!$A$12:$T$107,D$1,FALSE),"")&amp;IFERROR(VLOOKUP($B186,手順3!$A$12:$U$107,D$1,FALSE),"")</f>
        <v/>
      </c>
      <c r="E186" s="10" t="str">
        <f>IFERROR(VLOOKUP($B186,手順2!$A$12:$T$107,E$1,FALSE),"")&amp;IFERROR(VLOOKUP($B186,手順3!$A$12:$U$107,E$1,FALSE),"")</f>
        <v/>
      </c>
      <c r="F186" s="10" t="str">
        <f>IFERROR(VLOOKUP($B186,手順2!$A$12:$T$107,F$1,FALSE),"")&amp;IFERROR(VLOOKUP($B186,手順3!$A$12:$U$107,F$1,FALSE),"")</f>
        <v/>
      </c>
      <c r="G186" s="10" t="str">
        <f>IFERROR(VLOOKUP($B186,手順2!$A$12:$T$107,G$1,FALSE),"")&amp;IFERROR(VLOOKUP($B186,手順3!$A$12:$U$107,G$1,FALSE),"")</f>
        <v/>
      </c>
      <c r="H186" s="10" t="str">
        <f>IFERROR(VLOOKUP($B186,手順2!$A$12:$T$107,H$1,FALSE),"")&amp;IFERROR(VLOOKUP($B186,手順3!$A$12:$U$107,H$1,FALSE),"")</f>
        <v/>
      </c>
      <c r="I186" s="10" t="str">
        <f>IFERROR(VLOOKUP($B186,手順2!$A$12:$T$107,I$1,FALSE),"")&amp;IFERROR(VLOOKUP($B186,手順3!$A$12:$U$107,I$1,FALSE),"")</f>
        <v/>
      </c>
      <c r="J186" s="77" t="str">
        <f>IFERROR(VLOOKUP($B186,手順2!$A$12:$P$107,J$1,FALSE),"")&amp;IFERROR(VLOOKUP($B186,手順3!$A$12:$U$107,J$1,FALSE),"")</f>
        <v/>
      </c>
      <c r="K186" s="121" t="str">
        <f>IF(J186="","",IF(IFERROR(VLOOKUP($B186,手順2!$A$12:$P$107,K$1,FALSE),"")&amp;IFERROR(VLOOKUP($B186,手順3!$A$12:$U$107,K$1,FALSE),"")="",0,IFERROR(VLOOKUP($B186,手順2!$A$12:$P$107,K$1,FALSE),"")&amp;IFERROR(VLOOKUP($B186,手順3!$A$12:$U$107,K$1,FALSE),"")))</f>
        <v/>
      </c>
      <c r="L186" s="121" t="str">
        <f>IF(K186="","",IF(IFERROR(VLOOKUP($B186,手順2!$A$12:$P$107,L$1,FALSE),"")&amp;IFERROR(VLOOKUP($B186,手順3!$A$12:$U$107,L$1,FALSE),"")="",0,IFERROR(VLOOKUP($B186,手順2!$A$12:$P$107,L$1,FALSE),"")&amp;IFERROR(VLOOKUP($B186,手順3!$A$12:$U$107,L$1,FALSE),"")))</f>
        <v/>
      </c>
      <c r="M186" s="121" t="str">
        <f>IF(L186="","",IF(IFERROR(VLOOKUP($B186,手順2!$A$12:$P$107,M$1,FALSE),"")&amp;IFERROR(VLOOKUP($B186,手順3!$A$12:$U$107,M$1,FALSE),"")="",0,IFERROR(VLOOKUP($B186,手順2!$A$12:$P$107,M$1,FALSE),"")&amp;IFERROR(VLOOKUP($B186,手順3!$A$12:$U$107,M$1,FALSE),"")))</f>
        <v/>
      </c>
      <c r="N186" s="77" t="str">
        <f>IFERROR(VLOOKUP($B186,手順2!$A$12:$P$107,N$1,FALSE),"")&amp;IFERROR(VLOOKUP($B186,手順3!$A$12:$U$107,N$1,FALSE),"")</f>
        <v/>
      </c>
      <c r="O186" s="121" t="str">
        <f>IF(N186="","",IF(IFERROR(VLOOKUP($B186,手順2!$A$12:$P$107,O$1,FALSE),"")&amp;IFERROR(VLOOKUP($B186,手順3!$A$12:$U$107,O$1,FALSE),"")="",0,IFERROR(VLOOKUP($B186,手順2!$A$12:$P$107,O$1,FALSE),"")&amp;IFERROR(VLOOKUP($B186,手順3!$A$12:$U$107,O$1,FALSE),"")))</f>
        <v/>
      </c>
      <c r="P186" s="121" t="str">
        <f>IF(O186="","",IF(IFERROR(VLOOKUP($B186,手順2!$A$12:$P$107,P$1,FALSE),"")&amp;IFERROR(VLOOKUP($B186,手順3!$A$12:$U$107,P$1,FALSE),"")="",0,IFERROR(VLOOKUP($B186,手順2!$A$12:$P$107,P$1,FALSE),"")&amp;IFERROR(VLOOKUP($B186,手順3!$A$12:$U$107,P$1,FALSE),"")))</f>
        <v/>
      </c>
      <c r="Q186" s="121" t="str">
        <f>IF(P186="","",IF(IFERROR(VLOOKUP($B186,手順2!$A$12:$P$107,Q$1,FALSE),"")&amp;IFERROR(VLOOKUP($B186,手順3!$A$12:$U$107,Q$1,FALSE),"")="",0,IFERROR(VLOOKUP($B186,手順2!$A$12:$P$107,Q$1,FALSE),"")&amp;IFERROR(VLOOKUP($B186,手順3!$A$12:$U$107,Q$1,FALSE),"")))</f>
        <v/>
      </c>
      <c r="R186" s="77" t="str">
        <f>IFERROR(VLOOKUP($B186,手順2!$A$12:$Q$107,R$1,FALSE),"")&amp;IFERROR(VLOOKUP($B186,手順3!$A$12:$U$107,R$1,FALSE),"")</f>
        <v/>
      </c>
      <c r="S186" s="102"/>
      <c r="T186" s="102"/>
      <c r="U186" s="102"/>
      <c r="AA186" s="174" t="str">
        <f>IF($AK186="","",COUNTIF($AU$18:$AU186,AA$17))</f>
        <v/>
      </c>
      <c r="AB186" s="129" t="str">
        <f>IF($AK186="","",COUNTIF($AU$18:$AU186,AB$17))</f>
        <v/>
      </c>
      <c r="AC186" s="129" t="str">
        <f>IF($AK186="","",COUNTIF($AU$18:$AU186,AC$17))</f>
        <v/>
      </c>
      <c r="AD186" s="129" t="str">
        <f>IF($AK186="","",COUNTIF($AU$18:$AU186,AD$17))</f>
        <v/>
      </c>
      <c r="AE186" s="129" t="str">
        <f>IF($AK186="","",COUNTIF($AU$18:$AU186,AE$17))</f>
        <v/>
      </c>
      <c r="AF186" s="129" t="str">
        <f>IF($AK186="","",COUNTIF($AU$18:$AU186,AF$17))</f>
        <v/>
      </c>
      <c r="AG186" s="129" t="str">
        <f>IF($AK186="","",COUNTIF($AU$18:$AU186,AG$17))</f>
        <v/>
      </c>
      <c r="AH186" s="129" t="str">
        <f>IF($AK186="","",COUNTIF($AU$18:$AU186,AH$17))</f>
        <v/>
      </c>
      <c r="AI186" s="129" t="str">
        <f>IF($AK186="","",COUNTIF($AU$18:$AU186,AI$17))</f>
        <v/>
      </c>
      <c r="AJ186" s="175" t="str">
        <f>IF($AK186="","",COUNTIF($AU$18:$AU186,AJ$17))</f>
        <v/>
      </c>
      <c r="AK186" s="95" t="str">
        <f t="shared" si="31"/>
        <v/>
      </c>
      <c r="AL186" s="96" t="str">
        <f t="shared" si="32"/>
        <v/>
      </c>
      <c r="AM186" s="38" t="str">
        <f t="shared" si="33"/>
        <v/>
      </c>
      <c r="AN186" s="96" t="str">
        <f t="shared" si="34"/>
        <v/>
      </c>
      <c r="AO186" s="96" t="str">
        <f t="shared" si="35"/>
        <v/>
      </c>
      <c r="AP186" s="96" t="str">
        <f t="shared" si="36"/>
        <v/>
      </c>
      <c r="AQ186" s="96" t="str">
        <f t="shared" si="37"/>
        <v/>
      </c>
      <c r="AR186" s="96" t="str">
        <f t="shared" si="38"/>
        <v/>
      </c>
      <c r="AS186" s="96" t="str">
        <f t="shared" si="39"/>
        <v/>
      </c>
      <c r="AT186" s="96" t="str">
        <f t="shared" si="40"/>
        <v/>
      </c>
      <c r="AU186" s="97" t="str">
        <f t="shared" si="41"/>
        <v/>
      </c>
    </row>
    <row r="187" spans="1:47">
      <c r="A187">
        <v>170</v>
      </c>
      <c r="B187" t="str">
        <f>IFERROR(IF(B186=手順3!$A$11,"",IF(B186&lt;=100,IF(手順2!A181=手順５!A187,手順５!A187,手順3!$A$12),B186+1)),"")</f>
        <v/>
      </c>
      <c r="C187" s="10" t="str">
        <f>IFERROR(VLOOKUP($B187,手順2!$A$12:$T$107,C$1,FALSE),"")&amp;IFERROR(VLOOKUP($B187,手順3!$A$12:$U$107,C$1,FALSE),"")</f>
        <v/>
      </c>
      <c r="D187" s="10" t="str">
        <f>IFERROR(VLOOKUP($B187,手順2!$A$12:$T$107,D$1,FALSE),"")&amp;IFERROR(VLOOKUP($B187,手順3!$A$12:$U$107,D$1,FALSE),"")</f>
        <v/>
      </c>
      <c r="E187" s="10" t="str">
        <f>IFERROR(VLOOKUP($B187,手順2!$A$12:$T$107,E$1,FALSE),"")&amp;IFERROR(VLOOKUP($B187,手順3!$A$12:$U$107,E$1,FALSE),"")</f>
        <v/>
      </c>
      <c r="F187" s="10" t="str">
        <f>IFERROR(VLOOKUP($B187,手順2!$A$12:$T$107,F$1,FALSE),"")&amp;IFERROR(VLOOKUP($B187,手順3!$A$12:$U$107,F$1,FALSE),"")</f>
        <v/>
      </c>
      <c r="G187" s="10" t="str">
        <f>IFERROR(VLOOKUP($B187,手順2!$A$12:$T$107,G$1,FALSE),"")&amp;IFERROR(VLOOKUP($B187,手順3!$A$12:$U$107,G$1,FALSE),"")</f>
        <v/>
      </c>
      <c r="H187" s="10" t="str">
        <f>IFERROR(VLOOKUP($B187,手順2!$A$12:$T$107,H$1,FALSE),"")&amp;IFERROR(VLOOKUP($B187,手順3!$A$12:$U$107,H$1,FALSE),"")</f>
        <v/>
      </c>
      <c r="I187" s="10" t="str">
        <f>IFERROR(VLOOKUP($B187,手順2!$A$12:$T$107,I$1,FALSE),"")&amp;IFERROR(VLOOKUP($B187,手順3!$A$12:$U$107,I$1,FALSE),"")</f>
        <v/>
      </c>
      <c r="J187" s="77" t="str">
        <f>IFERROR(VLOOKUP($B187,手順2!$A$12:$P$107,J$1,FALSE),"")&amp;IFERROR(VLOOKUP($B187,手順3!$A$12:$U$107,J$1,FALSE),"")</f>
        <v/>
      </c>
      <c r="K187" s="121" t="str">
        <f>IF(J187="","",IF(IFERROR(VLOOKUP($B187,手順2!$A$12:$P$107,K$1,FALSE),"")&amp;IFERROR(VLOOKUP($B187,手順3!$A$12:$U$107,K$1,FALSE),"")="",0,IFERROR(VLOOKUP($B187,手順2!$A$12:$P$107,K$1,FALSE),"")&amp;IFERROR(VLOOKUP($B187,手順3!$A$12:$U$107,K$1,FALSE),"")))</f>
        <v/>
      </c>
      <c r="L187" s="121" t="str">
        <f>IF(K187="","",IF(IFERROR(VLOOKUP($B187,手順2!$A$12:$P$107,L$1,FALSE),"")&amp;IFERROR(VLOOKUP($B187,手順3!$A$12:$U$107,L$1,FALSE),"")="",0,IFERROR(VLOOKUP($B187,手順2!$A$12:$P$107,L$1,FALSE),"")&amp;IFERROR(VLOOKUP($B187,手順3!$A$12:$U$107,L$1,FALSE),"")))</f>
        <v/>
      </c>
      <c r="M187" s="121" t="str">
        <f>IF(L187="","",IF(IFERROR(VLOOKUP($B187,手順2!$A$12:$P$107,M$1,FALSE),"")&amp;IFERROR(VLOOKUP($B187,手順3!$A$12:$U$107,M$1,FALSE),"")="",0,IFERROR(VLOOKUP($B187,手順2!$A$12:$P$107,M$1,FALSE),"")&amp;IFERROR(VLOOKUP($B187,手順3!$A$12:$U$107,M$1,FALSE),"")))</f>
        <v/>
      </c>
      <c r="N187" s="77" t="str">
        <f>IFERROR(VLOOKUP($B187,手順2!$A$12:$P$107,N$1,FALSE),"")&amp;IFERROR(VLOOKUP($B187,手順3!$A$12:$U$107,N$1,FALSE),"")</f>
        <v/>
      </c>
      <c r="O187" s="121" t="str">
        <f>IF(N187="","",IF(IFERROR(VLOOKUP($B187,手順2!$A$12:$P$107,O$1,FALSE),"")&amp;IFERROR(VLOOKUP($B187,手順3!$A$12:$U$107,O$1,FALSE),"")="",0,IFERROR(VLOOKUP($B187,手順2!$A$12:$P$107,O$1,FALSE),"")&amp;IFERROR(VLOOKUP($B187,手順3!$A$12:$U$107,O$1,FALSE),"")))</f>
        <v/>
      </c>
      <c r="P187" s="121" t="str">
        <f>IF(O187="","",IF(IFERROR(VLOOKUP($B187,手順2!$A$12:$P$107,P$1,FALSE),"")&amp;IFERROR(VLOOKUP($B187,手順3!$A$12:$U$107,P$1,FALSE),"")="",0,IFERROR(VLOOKUP($B187,手順2!$A$12:$P$107,P$1,FALSE),"")&amp;IFERROR(VLOOKUP($B187,手順3!$A$12:$U$107,P$1,FALSE),"")))</f>
        <v/>
      </c>
      <c r="Q187" s="121" t="str">
        <f>IF(P187="","",IF(IFERROR(VLOOKUP($B187,手順2!$A$12:$P$107,Q$1,FALSE),"")&amp;IFERROR(VLOOKUP($B187,手順3!$A$12:$U$107,Q$1,FALSE),"")="",0,IFERROR(VLOOKUP($B187,手順2!$A$12:$P$107,Q$1,FALSE),"")&amp;IFERROR(VLOOKUP($B187,手順3!$A$12:$U$107,Q$1,FALSE),"")))</f>
        <v/>
      </c>
      <c r="R187" s="77" t="str">
        <f>IFERROR(VLOOKUP($B187,手順2!$A$12:$Q$107,R$1,FALSE),"")&amp;IFERROR(VLOOKUP($B187,手順3!$A$12:$U$107,R$1,FALSE),"")</f>
        <v/>
      </c>
      <c r="S187" s="102"/>
      <c r="T187" s="102"/>
      <c r="U187" s="102"/>
      <c r="AA187" s="174" t="str">
        <f>IF($AK187="","",COUNTIF($AU$18:$AU187,AA$17))</f>
        <v/>
      </c>
      <c r="AB187" s="129" t="str">
        <f>IF($AK187="","",COUNTIF($AU$18:$AU187,AB$17))</f>
        <v/>
      </c>
      <c r="AC187" s="129" t="str">
        <f>IF($AK187="","",COUNTIF($AU$18:$AU187,AC$17))</f>
        <v/>
      </c>
      <c r="AD187" s="129" t="str">
        <f>IF($AK187="","",COUNTIF($AU$18:$AU187,AD$17))</f>
        <v/>
      </c>
      <c r="AE187" s="129" t="str">
        <f>IF($AK187="","",COUNTIF($AU$18:$AU187,AE$17))</f>
        <v/>
      </c>
      <c r="AF187" s="129" t="str">
        <f>IF($AK187="","",COUNTIF($AU$18:$AU187,AF$17))</f>
        <v/>
      </c>
      <c r="AG187" s="129" t="str">
        <f>IF($AK187="","",COUNTIF($AU$18:$AU187,AG$17))</f>
        <v/>
      </c>
      <c r="AH187" s="129" t="str">
        <f>IF($AK187="","",COUNTIF($AU$18:$AU187,AH$17))</f>
        <v/>
      </c>
      <c r="AI187" s="129" t="str">
        <f>IF($AK187="","",COUNTIF($AU$18:$AU187,AI$17))</f>
        <v/>
      </c>
      <c r="AJ187" s="175" t="str">
        <f>IF($AK187="","",COUNTIF($AU$18:$AU187,AJ$17))</f>
        <v/>
      </c>
      <c r="AK187" s="95" t="str">
        <f t="shared" si="31"/>
        <v/>
      </c>
      <c r="AL187" s="96" t="str">
        <f t="shared" si="32"/>
        <v/>
      </c>
      <c r="AM187" s="38" t="str">
        <f t="shared" si="33"/>
        <v/>
      </c>
      <c r="AN187" s="96" t="str">
        <f t="shared" si="34"/>
        <v/>
      </c>
      <c r="AO187" s="96" t="str">
        <f t="shared" si="35"/>
        <v/>
      </c>
      <c r="AP187" s="96" t="str">
        <f t="shared" si="36"/>
        <v/>
      </c>
      <c r="AQ187" s="96" t="str">
        <f t="shared" si="37"/>
        <v/>
      </c>
      <c r="AR187" s="96" t="str">
        <f t="shared" si="38"/>
        <v/>
      </c>
      <c r="AS187" s="96" t="str">
        <f t="shared" si="39"/>
        <v/>
      </c>
      <c r="AT187" s="96" t="str">
        <f t="shared" si="40"/>
        <v/>
      </c>
      <c r="AU187" s="97" t="str">
        <f t="shared" si="41"/>
        <v/>
      </c>
    </row>
    <row r="188" spans="1:47">
      <c r="A188">
        <v>171</v>
      </c>
      <c r="B188" t="str">
        <f>IFERROR(IF(B187=手順3!$A$11,"",IF(B187&lt;=100,IF(手順2!A182=手順５!A188,手順５!A188,手順3!$A$12),B187+1)),"")</f>
        <v/>
      </c>
      <c r="C188" s="10" t="str">
        <f>IFERROR(VLOOKUP($B188,手順2!$A$12:$T$107,C$1,FALSE),"")&amp;IFERROR(VLOOKUP($B188,手順3!$A$12:$U$107,C$1,FALSE),"")</f>
        <v/>
      </c>
      <c r="D188" s="10" t="str">
        <f>IFERROR(VLOOKUP($B188,手順2!$A$12:$T$107,D$1,FALSE),"")&amp;IFERROR(VLOOKUP($B188,手順3!$A$12:$U$107,D$1,FALSE),"")</f>
        <v/>
      </c>
      <c r="E188" s="10" t="str">
        <f>IFERROR(VLOOKUP($B188,手順2!$A$12:$T$107,E$1,FALSE),"")&amp;IFERROR(VLOOKUP($B188,手順3!$A$12:$U$107,E$1,FALSE),"")</f>
        <v/>
      </c>
      <c r="F188" s="10" t="str">
        <f>IFERROR(VLOOKUP($B188,手順2!$A$12:$T$107,F$1,FALSE),"")&amp;IFERROR(VLOOKUP($B188,手順3!$A$12:$U$107,F$1,FALSE),"")</f>
        <v/>
      </c>
      <c r="G188" s="10" t="str">
        <f>IFERROR(VLOOKUP($B188,手順2!$A$12:$T$107,G$1,FALSE),"")&amp;IFERROR(VLOOKUP($B188,手順3!$A$12:$U$107,G$1,FALSE),"")</f>
        <v/>
      </c>
      <c r="H188" s="10" t="str">
        <f>IFERROR(VLOOKUP($B188,手順2!$A$12:$T$107,H$1,FALSE),"")&amp;IFERROR(VLOOKUP($B188,手順3!$A$12:$U$107,H$1,FALSE),"")</f>
        <v/>
      </c>
      <c r="I188" s="10" t="str">
        <f>IFERROR(VLOOKUP($B188,手順2!$A$12:$T$107,I$1,FALSE),"")&amp;IFERROR(VLOOKUP($B188,手順3!$A$12:$U$107,I$1,FALSE),"")</f>
        <v/>
      </c>
      <c r="J188" s="77" t="str">
        <f>IFERROR(VLOOKUP($B188,手順2!$A$12:$P$107,J$1,FALSE),"")&amp;IFERROR(VLOOKUP($B188,手順3!$A$12:$U$107,J$1,FALSE),"")</f>
        <v/>
      </c>
      <c r="K188" s="121" t="str">
        <f>IF(J188="","",IF(IFERROR(VLOOKUP($B188,手順2!$A$12:$P$107,K$1,FALSE),"")&amp;IFERROR(VLOOKUP($B188,手順3!$A$12:$U$107,K$1,FALSE),"")="",0,IFERROR(VLOOKUP($B188,手順2!$A$12:$P$107,K$1,FALSE),"")&amp;IFERROR(VLOOKUP($B188,手順3!$A$12:$U$107,K$1,FALSE),"")))</f>
        <v/>
      </c>
      <c r="L188" s="121" t="str">
        <f>IF(K188="","",IF(IFERROR(VLOOKUP($B188,手順2!$A$12:$P$107,L$1,FALSE),"")&amp;IFERROR(VLOOKUP($B188,手順3!$A$12:$U$107,L$1,FALSE),"")="",0,IFERROR(VLOOKUP($B188,手順2!$A$12:$P$107,L$1,FALSE),"")&amp;IFERROR(VLOOKUP($B188,手順3!$A$12:$U$107,L$1,FALSE),"")))</f>
        <v/>
      </c>
      <c r="M188" s="121" t="str">
        <f>IF(L188="","",IF(IFERROR(VLOOKUP($B188,手順2!$A$12:$P$107,M$1,FALSE),"")&amp;IFERROR(VLOOKUP($B188,手順3!$A$12:$U$107,M$1,FALSE),"")="",0,IFERROR(VLOOKUP($B188,手順2!$A$12:$P$107,M$1,FALSE),"")&amp;IFERROR(VLOOKUP($B188,手順3!$A$12:$U$107,M$1,FALSE),"")))</f>
        <v/>
      </c>
      <c r="N188" s="77" t="str">
        <f>IFERROR(VLOOKUP($B188,手順2!$A$12:$P$107,N$1,FALSE),"")&amp;IFERROR(VLOOKUP($B188,手順3!$A$12:$U$107,N$1,FALSE),"")</f>
        <v/>
      </c>
      <c r="O188" s="121" t="str">
        <f>IF(N188="","",IF(IFERROR(VLOOKUP($B188,手順2!$A$12:$P$107,O$1,FALSE),"")&amp;IFERROR(VLOOKUP($B188,手順3!$A$12:$U$107,O$1,FALSE),"")="",0,IFERROR(VLOOKUP($B188,手順2!$A$12:$P$107,O$1,FALSE),"")&amp;IFERROR(VLOOKUP($B188,手順3!$A$12:$U$107,O$1,FALSE),"")))</f>
        <v/>
      </c>
      <c r="P188" s="121" t="str">
        <f>IF(O188="","",IF(IFERROR(VLOOKUP($B188,手順2!$A$12:$P$107,P$1,FALSE),"")&amp;IFERROR(VLOOKUP($B188,手順3!$A$12:$U$107,P$1,FALSE),"")="",0,IFERROR(VLOOKUP($B188,手順2!$A$12:$P$107,P$1,FALSE),"")&amp;IFERROR(VLOOKUP($B188,手順3!$A$12:$U$107,P$1,FALSE),"")))</f>
        <v/>
      </c>
      <c r="Q188" s="121" t="str">
        <f>IF(P188="","",IF(IFERROR(VLOOKUP($B188,手順2!$A$12:$P$107,Q$1,FALSE),"")&amp;IFERROR(VLOOKUP($B188,手順3!$A$12:$U$107,Q$1,FALSE),"")="",0,IFERROR(VLOOKUP($B188,手順2!$A$12:$P$107,Q$1,FALSE),"")&amp;IFERROR(VLOOKUP($B188,手順3!$A$12:$U$107,Q$1,FALSE),"")))</f>
        <v/>
      </c>
      <c r="R188" s="77" t="str">
        <f>IFERROR(VLOOKUP($B188,手順2!$A$12:$Q$107,R$1,FALSE),"")&amp;IFERROR(VLOOKUP($B188,手順3!$A$12:$U$107,R$1,FALSE),"")</f>
        <v/>
      </c>
      <c r="S188" s="102"/>
      <c r="T188" s="102"/>
      <c r="U188" s="102"/>
      <c r="AA188" s="174" t="str">
        <f>IF($AK188="","",COUNTIF($AU$18:$AU188,AA$17))</f>
        <v/>
      </c>
      <c r="AB188" s="129" t="str">
        <f>IF($AK188="","",COUNTIF($AU$18:$AU188,AB$17))</f>
        <v/>
      </c>
      <c r="AC188" s="129" t="str">
        <f>IF($AK188="","",COUNTIF($AU$18:$AU188,AC$17))</f>
        <v/>
      </c>
      <c r="AD188" s="129" t="str">
        <f>IF($AK188="","",COUNTIF($AU$18:$AU188,AD$17))</f>
        <v/>
      </c>
      <c r="AE188" s="129" t="str">
        <f>IF($AK188="","",COUNTIF($AU$18:$AU188,AE$17))</f>
        <v/>
      </c>
      <c r="AF188" s="129" t="str">
        <f>IF($AK188="","",COUNTIF($AU$18:$AU188,AF$17))</f>
        <v/>
      </c>
      <c r="AG188" s="129" t="str">
        <f>IF($AK188="","",COUNTIF($AU$18:$AU188,AG$17))</f>
        <v/>
      </c>
      <c r="AH188" s="129" t="str">
        <f>IF($AK188="","",COUNTIF($AU$18:$AU188,AH$17))</f>
        <v/>
      </c>
      <c r="AI188" s="129" t="str">
        <f>IF($AK188="","",COUNTIF($AU$18:$AU188,AI$17))</f>
        <v/>
      </c>
      <c r="AJ188" s="175" t="str">
        <f>IF($AK188="","",COUNTIF($AU$18:$AU188,AJ$17))</f>
        <v/>
      </c>
      <c r="AK188" s="95" t="str">
        <f t="shared" si="31"/>
        <v/>
      </c>
      <c r="AL188" s="96" t="str">
        <f t="shared" si="32"/>
        <v/>
      </c>
      <c r="AM188" s="38" t="str">
        <f t="shared" si="33"/>
        <v/>
      </c>
      <c r="AN188" s="96" t="str">
        <f t="shared" si="34"/>
        <v/>
      </c>
      <c r="AO188" s="96" t="str">
        <f t="shared" si="35"/>
        <v/>
      </c>
      <c r="AP188" s="96" t="str">
        <f t="shared" si="36"/>
        <v/>
      </c>
      <c r="AQ188" s="96" t="str">
        <f t="shared" si="37"/>
        <v/>
      </c>
      <c r="AR188" s="96" t="str">
        <f t="shared" si="38"/>
        <v/>
      </c>
      <c r="AS188" s="96" t="str">
        <f t="shared" si="39"/>
        <v/>
      </c>
      <c r="AT188" s="96" t="str">
        <f t="shared" si="40"/>
        <v/>
      </c>
      <c r="AU188" s="97" t="str">
        <f t="shared" si="41"/>
        <v/>
      </c>
    </row>
    <row r="189" spans="1:47">
      <c r="A189">
        <v>172</v>
      </c>
      <c r="B189" t="str">
        <f>IFERROR(IF(B188=手順3!$A$11,"",IF(B188&lt;=100,IF(手順2!A183=手順５!A189,手順５!A189,手順3!$A$12),B188+1)),"")</f>
        <v/>
      </c>
      <c r="C189" s="10" t="str">
        <f>IFERROR(VLOOKUP($B189,手順2!$A$12:$T$107,C$1,FALSE),"")&amp;IFERROR(VLOOKUP($B189,手順3!$A$12:$U$107,C$1,FALSE),"")</f>
        <v/>
      </c>
      <c r="D189" s="10" t="str">
        <f>IFERROR(VLOOKUP($B189,手順2!$A$12:$T$107,D$1,FALSE),"")&amp;IFERROR(VLOOKUP($B189,手順3!$A$12:$U$107,D$1,FALSE),"")</f>
        <v/>
      </c>
      <c r="E189" s="10" t="str">
        <f>IFERROR(VLOOKUP($B189,手順2!$A$12:$T$107,E$1,FALSE),"")&amp;IFERROR(VLOOKUP($B189,手順3!$A$12:$U$107,E$1,FALSE),"")</f>
        <v/>
      </c>
      <c r="F189" s="10" t="str">
        <f>IFERROR(VLOOKUP($B189,手順2!$A$12:$T$107,F$1,FALSE),"")&amp;IFERROR(VLOOKUP($B189,手順3!$A$12:$U$107,F$1,FALSE),"")</f>
        <v/>
      </c>
      <c r="G189" s="10" t="str">
        <f>IFERROR(VLOOKUP($B189,手順2!$A$12:$T$107,G$1,FALSE),"")&amp;IFERROR(VLOOKUP($B189,手順3!$A$12:$U$107,G$1,FALSE),"")</f>
        <v/>
      </c>
      <c r="H189" s="10" t="str">
        <f>IFERROR(VLOOKUP($B189,手順2!$A$12:$T$107,H$1,FALSE),"")&amp;IFERROR(VLOOKUP($B189,手順3!$A$12:$U$107,H$1,FALSE),"")</f>
        <v/>
      </c>
      <c r="I189" s="10" t="str">
        <f>IFERROR(VLOOKUP($B189,手順2!$A$12:$T$107,I$1,FALSE),"")&amp;IFERROR(VLOOKUP($B189,手順3!$A$12:$U$107,I$1,FALSE),"")</f>
        <v/>
      </c>
      <c r="J189" s="77" t="str">
        <f>IFERROR(VLOOKUP($B189,手順2!$A$12:$P$107,J$1,FALSE),"")&amp;IFERROR(VLOOKUP($B189,手順3!$A$12:$U$107,J$1,FALSE),"")</f>
        <v/>
      </c>
      <c r="K189" s="121" t="str">
        <f>IF(J189="","",IF(IFERROR(VLOOKUP($B189,手順2!$A$12:$P$107,K$1,FALSE),"")&amp;IFERROR(VLOOKUP($B189,手順3!$A$12:$U$107,K$1,FALSE),"")="",0,IFERROR(VLOOKUP($B189,手順2!$A$12:$P$107,K$1,FALSE),"")&amp;IFERROR(VLOOKUP($B189,手順3!$A$12:$U$107,K$1,FALSE),"")))</f>
        <v/>
      </c>
      <c r="L189" s="121" t="str">
        <f>IF(K189="","",IF(IFERROR(VLOOKUP($B189,手順2!$A$12:$P$107,L$1,FALSE),"")&amp;IFERROR(VLOOKUP($B189,手順3!$A$12:$U$107,L$1,FALSE),"")="",0,IFERROR(VLOOKUP($B189,手順2!$A$12:$P$107,L$1,FALSE),"")&amp;IFERROR(VLOOKUP($B189,手順3!$A$12:$U$107,L$1,FALSE),"")))</f>
        <v/>
      </c>
      <c r="M189" s="121" t="str">
        <f>IF(L189="","",IF(IFERROR(VLOOKUP($B189,手順2!$A$12:$P$107,M$1,FALSE),"")&amp;IFERROR(VLOOKUP($B189,手順3!$A$12:$U$107,M$1,FALSE),"")="",0,IFERROR(VLOOKUP($B189,手順2!$A$12:$P$107,M$1,FALSE),"")&amp;IFERROR(VLOOKUP($B189,手順3!$A$12:$U$107,M$1,FALSE),"")))</f>
        <v/>
      </c>
      <c r="N189" s="77" t="str">
        <f>IFERROR(VLOOKUP($B189,手順2!$A$12:$P$107,N$1,FALSE),"")&amp;IFERROR(VLOOKUP($B189,手順3!$A$12:$U$107,N$1,FALSE),"")</f>
        <v/>
      </c>
      <c r="O189" s="121" t="str">
        <f>IF(N189="","",IF(IFERROR(VLOOKUP($B189,手順2!$A$12:$P$107,O$1,FALSE),"")&amp;IFERROR(VLOOKUP($B189,手順3!$A$12:$U$107,O$1,FALSE),"")="",0,IFERROR(VLOOKUP($B189,手順2!$A$12:$P$107,O$1,FALSE),"")&amp;IFERROR(VLOOKUP($B189,手順3!$A$12:$U$107,O$1,FALSE),"")))</f>
        <v/>
      </c>
      <c r="P189" s="121" t="str">
        <f>IF(O189="","",IF(IFERROR(VLOOKUP($B189,手順2!$A$12:$P$107,P$1,FALSE),"")&amp;IFERROR(VLOOKUP($B189,手順3!$A$12:$U$107,P$1,FALSE),"")="",0,IFERROR(VLOOKUP($B189,手順2!$A$12:$P$107,P$1,FALSE),"")&amp;IFERROR(VLOOKUP($B189,手順3!$A$12:$U$107,P$1,FALSE),"")))</f>
        <v/>
      </c>
      <c r="Q189" s="121" t="str">
        <f>IF(P189="","",IF(IFERROR(VLOOKUP($B189,手順2!$A$12:$P$107,Q$1,FALSE),"")&amp;IFERROR(VLOOKUP($B189,手順3!$A$12:$U$107,Q$1,FALSE),"")="",0,IFERROR(VLOOKUP($B189,手順2!$A$12:$P$107,Q$1,FALSE),"")&amp;IFERROR(VLOOKUP($B189,手順3!$A$12:$U$107,Q$1,FALSE),"")))</f>
        <v/>
      </c>
      <c r="R189" s="77" t="str">
        <f>IFERROR(VLOOKUP($B189,手順2!$A$12:$Q$107,R$1,FALSE),"")&amp;IFERROR(VLOOKUP($B189,手順3!$A$12:$U$107,R$1,FALSE),"")</f>
        <v/>
      </c>
      <c r="S189" s="102"/>
      <c r="T189" s="102"/>
      <c r="U189" s="102"/>
      <c r="AA189" s="174" t="str">
        <f>IF($AK189="","",COUNTIF($AU$18:$AU189,AA$17))</f>
        <v/>
      </c>
      <c r="AB189" s="129" t="str">
        <f>IF($AK189="","",COUNTIF($AU$18:$AU189,AB$17))</f>
        <v/>
      </c>
      <c r="AC189" s="129" t="str">
        <f>IF($AK189="","",COUNTIF($AU$18:$AU189,AC$17))</f>
        <v/>
      </c>
      <c r="AD189" s="129" t="str">
        <f>IF($AK189="","",COUNTIF($AU$18:$AU189,AD$17))</f>
        <v/>
      </c>
      <c r="AE189" s="129" t="str">
        <f>IF($AK189="","",COUNTIF($AU$18:$AU189,AE$17))</f>
        <v/>
      </c>
      <c r="AF189" s="129" t="str">
        <f>IF($AK189="","",COUNTIF($AU$18:$AU189,AF$17))</f>
        <v/>
      </c>
      <c r="AG189" s="129" t="str">
        <f>IF($AK189="","",COUNTIF($AU$18:$AU189,AG$17))</f>
        <v/>
      </c>
      <c r="AH189" s="129" t="str">
        <f>IF($AK189="","",COUNTIF($AU$18:$AU189,AH$17))</f>
        <v/>
      </c>
      <c r="AI189" s="129" t="str">
        <f>IF($AK189="","",COUNTIF($AU$18:$AU189,AI$17))</f>
        <v/>
      </c>
      <c r="AJ189" s="175" t="str">
        <f>IF($AK189="","",COUNTIF($AU$18:$AU189,AJ$17))</f>
        <v/>
      </c>
      <c r="AK189" s="95" t="str">
        <f t="shared" si="31"/>
        <v/>
      </c>
      <c r="AL189" s="96" t="str">
        <f t="shared" si="32"/>
        <v/>
      </c>
      <c r="AM189" s="38" t="str">
        <f t="shared" si="33"/>
        <v/>
      </c>
      <c r="AN189" s="96" t="str">
        <f t="shared" si="34"/>
        <v/>
      </c>
      <c r="AO189" s="96" t="str">
        <f t="shared" si="35"/>
        <v/>
      </c>
      <c r="AP189" s="96" t="str">
        <f t="shared" si="36"/>
        <v/>
      </c>
      <c r="AQ189" s="96" t="str">
        <f t="shared" si="37"/>
        <v/>
      </c>
      <c r="AR189" s="96" t="str">
        <f t="shared" si="38"/>
        <v/>
      </c>
      <c r="AS189" s="96" t="str">
        <f t="shared" si="39"/>
        <v/>
      </c>
      <c r="AT189" s="96" t="str">
        <f t="shared" si="40"/>
        <v/>
      </c>
      <c r="AU189" s="97" t="str">
        <f t="shared" si="41"/>
        <v/>
      </c>
    </row>
    <row r="190" spans="1:47">
      <c r="A190">
        <v>173</v>
      </c>
      <c r="B190" t="str">
        <f>IFERROR(IF(B189=手順3!$A$11,"",IF(B189&lt;=100,IF(手順2!A184=手順５!A190,手順５!A190,手順3!$A$12),B189+1)),"")</f>
        <v/>
      </c>
      <c r="C190" s="10" t="str">
        <f>IFERROR(VLOOKUP($B190,手順2!$A$12:$T$107,C$1,FALSE),"")&amp;IFERROR(VLOOKUP($B190,手順3!$A$12:$U$107,C$1,FALSE),"")</f>
        <v/>
      </c>
      <c r="D190" s="10" t="str">
        <f>IFERROR(VLOOKUP($B190,手順2!$A$12:$T$107,D$1,FALSE),"")&amp;IFERROR(VLOOKUP($B190,手順3!$A$12:$U$107,D$1,FALSE),"")</f>
        <v/>
      </c>
      <c r="E190" s="10" t="str">
        <f>IFERROR(VLOOKUP($B190,手順2!$A$12:$T$107,E$1,FALSE),"")&amp;IFERROR(VLOOKUP($B190,手順3!$A$12:$U$107,E$1,FALSE),"")</f>
        <v/>
      </c>
      <c r="F190" s="10" t="str">
        <f>IFERROR(VLOOKUP($B190,手順2!$A$12:$T$107,F$1,FALSE),"")&amp;IFERROR(VLOOKUP($B190,手順3!$A$12:$U$107,F$1,FALSE),"")</f>
        <v/>
      </c>
      <c r="G190" s="10" t="str">
        <f>IFERROR(VLOOKUP($B190,手順2!$A$12:$T$107,G$1,FALSE),"")&amp;IFERROR(VLOOKUP($B190,手順3!$A$12:$U$107,G$1,FALSE),"")</f>
        <v/>
      </c>
      <c r="H190" s="10" t="str">
        <f>IFERROR(VLOOKUP($B190,手順2!$A$12:$T$107,H$1,FALSE),"")&amp;IFERROR(VLOOKUP($B190,手順3!$A$12:$U$107,H$1,FALSE),"")</f>
        <v/>
      </c>
      <c r="I190" s="10" t="str">
        <f>IFERROR(VLOOKUP($B190,手順2!$A$12:$T$107,I$1,FALSE),"")&amp;IFERROR(VLOOKUP($B190,手順3!$A$12:$U$107,I$1,FALSE),"")</f>
        <v/>
      </c>
      <c r="J190" s="77" t="str">
        <f>IFERROR(VLOOKUP($B190,手順2!$A$12:$P$107,J$1,FALSE),"")&amp;IFERROR(VLOOKUP($B190,手順3!$A$12:$U$107,J$1,FALSE),"")</f>
        <v/>
      </c>
      <c r="K190" s="121" t="str">
        <f>IF(J190="","",IF(IFERROR(VLOOKUP($B190,手順2!$A$12:$P$107,K$1,FALSE),"")&amp;IFERROR(VLOOKUP($B190,手順3!$A$12:$U$107,K$1,FALSE),"")="",0,IFERROR(VLOOKUP($B190,手順2!$A$12:$P$107,K$1,FALSE),"")&amp;IFERROR(VLOOKUP($B190,手順3!$A$12:$U$107,K$1,FALSE),"")))</f>
        <v/>
      </c>
      <c r="L190" s="121" t="str">
        <f>IF(K190="","",IF(IFERROR(VLOOKUP($B190,手順2!$A$12:$P$107,L$1,FALSE),"")&amp;IFERROR(VLOOKUP($B190,手順3!$A$12:$U$107,L$1,FALSE),"")="",0,IFERROR(VLOOKUP($B190,手順2!$A$12:$P$107,L$1,FALSE),"")&amp;IFERROR(VLOOKUP($B190,手順3!$A$12:$U$107,L$1,FALSE),"")))</f>
        <v/>
      </c>
      <c r="M190" s="121" t="str">
        <f>IF(L190="","",IF(IFERROR(VLOOKUP($B190,手順2!$A$12:$P$107,M$1,FALSE),"")&amp;IFERROR(VLOOKUP($B190,手順3!$A$12:$U$107,M$1,FALSE),"")="",0,IFERROR(VLOOKUP($B190,手順2!$A$12:$P$107,M$1,FALSE),"")&amp;IFERROR(VLOOKUP($B190,手順3!$A$12:$U$107,M$1,FALSE),"")))</f>
        <v/>
      </c>
      <c r="N190" s="77" t="str">
        <f>IFERROR(VLOOKUP($B190,手順2!$A$12:$P$107,N$1,FALSE),"")&amp;IFERROR(VLOOKUP($B190,手順3!$A$12:$U$107,N$1,FALSE),"")</f>
        <v/>
      </c>
      <c r="O190" s="121" t="str">
        <f>IF(N190="","",IF(IFERROR(VLOOKUP($B190,手順2!$A$12:$P$107,O$1,FALSE),"")&amp;IFERROR(VLOOKUP($B190,手順3!$A$12:$U$107,O$1,FALSE),"")="",0,IFERROR(VLOOKUP($B190,手順2!$A$12:$P$107,O$1,FALSE),"")&amp;IFERROR(VLOOKUP($B190,手順3!$A$12:$U$107,O$1,FALSE),"")))</f>
        <v/>
      </c>
      <c r="P190" s="121" t="str">
        <f>IF(O190="","",IF(IFERROR(VLOOKUP($B190,手順2!$A$12:$P$107,P$1,FALSE),"")&amp;IFERROR(VLOOKUP($B190,手順3!$A$12:$U$107,P$1,FALSE),"")="",0,IFERROR(VLOOKUP($B190,手順2!$A$12:$P$107,P$1,FALSE),"")&amp;IFERROR(VLOOKUP($B190,手順3!$A$12:$U$107,P$1,FALSE),"")))</f>
        <v/>
      </c>
      <c r="Q190" s="121" t="str">
        <f>IF(P190="","",IF(IFERROR(VLOOKUP($B190,手順2!$A$12:$P$107,Q$1,FALSE),"")&amp;IFERROR(VLOOKUP($B190,手順3!$A$12:$U$107,Q$1,FALSE),"")="",0,IFERROR(VLOOKUP($B190,手順2!$A$12:$P$107,Q$1,FALSE),"")&amp;IFERROR(VLOOKUP($B190,手順3!$A$12:$U$107,Q$1,FALSE),"")))</f>
        <v/>
      </c>
      <c r="R190" s="77" t="str">
        <f>IFERROR(VLOOKUP($B190,手順2!$A$12:$Q$107,R$1,FALSE),"")&amp;IFERROR(VLOOKUP($B190,手順3!$A$12:$U$107,R$1,FALSE),"")</f>
        <v/>
      </c>
      <c r="S190" s="102"/>
      <c r="T190" s="102"/>
      <c r="U190" s="102"/>
      <c r="AA190" s="174" t="str">
        <f>IF($AK190="","",COUNTIF($AU$18:$AU190,AA$17))</f>
        <v/>
      </c>
      <c r="AB190" s="129" t="str">
        <f>IF($AK190="","",COUNTIF($AU$18:$AU190,AB$17))</f>
        <v/>
      </c>
      <c r="AC190" s="129" t="str">
        <f>IF($AK190="","",COUNTIF($AU$18:$AU190,AC$17))</f>
        <v/>
      </c>
      <c r="AD190" s="129" t="str">
        <f>IF($AK190="","",COUNTIF($AU$18:$AU190,AD$17))</f>
        <v/>
      </c>
      <c r="AE190" s="129" t="str">
        <f>IF($AK190="","",COUNTIF($AU$18:$AU190,AE$17))</f>
        <v/>
      </c>
      <c r="AF190" s="129" t="str">
        <f>IF($AK190="","",COUNTIF($AU$18:$AU190,AF$17))</f>
        <v/>
      </c>
      <c r="AG190" s="129" t="str">
        <f>IF($AK190="","",COUNTIF($AU$18:$AU190,AG$17))</f>
        <v/>
      </c>
      <c r="AH190" s="129" t="str">
        <f>IF($AK190="","",COUNTIF($AU$18:$AU190,AH$17))</f>
        <v/>
      </c>
      <c r="AI190" s="129" t="str">
        <f>IF($AK190="","",COUNTIF($AU$18:$AU190,AI$17))</f>
        <v/>
      </c>
      <c r="AJ190" s="175" t="str">
        <f>IF($AK190="","",COUNTIF($AU$18:$AU190,AJ$17))</f>
        <v/>
      </c>
      <c r="AK190" s="95" t="str">
        <f t="shared" si="31"/>
        <v/>
      </c>
      <c r="AL190" s="96" t="str">
        <f t="shared" si="32"/>
        <v/>
      </c>
      <c r="AM190" s="38" t="str">
        <f t="shared" si="33"/>
        <v/>
      </c>
      <c r="AN190" s="96" t="str">
        <f t="shared" si="34"/>
        <v/>
      </c>
      <c r="AO190" s="96" t="str">
        <f t="shared" si="35"/>
        <v/>
      </c>
      <c r="AP190" s="96" t="str">
        <f t="shared" si="36"/>
        <v/>
      </c>
      <c r="AQ190" s="96" t="str">
        <f t="shared" si="37"/>
        <v/>
      </c>
      <c r="AR190" s="96" t="str">
        <f t="shared" si="38"/>
        <v/>
      </c>
      <c r="AS190" s="96" t="str">
        <f t="shared" si="39"/>
        <v/>
      </c>
      <c r="AT190" s="96" t="str">
        <f t="shared" si="40"/>
        <v/>
      </c>
      <c r="AU190" s="97" t="str">
        <f t="shared" si="41"/>
        <v/>
      </c>
    </row>
    <row r="191" spans="1:47">
      <c r="A191">
        <v>174</v>
      </c>
      <c r="B191" t="str">
        <f>IFERROR(IF(B190=手順3!$A$11,"",IF(B190&lt;=100,IF(手順2!A185=手順５!A191,手順５!A191,手順3!$A$12),B190+1)),"")</f>
        <v/>
      </c>
      <c r="C191" s="10" t="str">
        <f>IFERROR(VLOOKUP($B191,手順2!$A$12:$T$107,C$1,FALSE),"")&amp;IFERROR(VLOOKUP($B191,手順3!$A$12:$U$107,C$1,FALSE),"")</f>
        <v/>
      </c>
      <c r="D191" s="10" t="str">
        <f>IFERROR(VLOOKUP($B191,手順2!$A$12:$T$107,D$1,FALSE),"")&amp;IFERROR(VLOOKUP($B191,手順3!$A$12:$U$107,D$1,FALSE),"")</f>
        <v/>
      </c>
      <c r="E191" s="10" t="str">
        <f>IFERROR(VLOOKUP($B191,手順2!$A$12:$T$107,E$1,FALSE),"")&amp;IFERROR(VLOOKUP($B191,手順3!$A$12:$U$107,E$1,FALSE),"")</f>
        <v/>
      </c>
      <c r="F191" s="10" t="str">
        <f>IFERROR(VLOOKUP($B191,手順2!$A$12:$T$107,F$1,FALSE),"")&amp;IFERROR(VLOOKUP($B191,手順3!$A$12:$U$107,F$1,FALSE),"")</f>
        <v/>
      </c>
      <c r="G191" s="10" t="str">
        <f>IFERROR(VLOOKUP($B191,手順2!$A$12:$T$107,G$1,FALSE),"")&amp;IFERROR(VLOOKUP($B191,手順3!$A$12:$U$107,G$1,FALSE),"")</f>
        <v/>
      </c>
      <c r="H191" s="10" t="str">
        <f>IFERROR(VLOOKUP($B191,手順2!$A$12:$T$107,H$1,FALSE),"")&amp;IFERROR(VLOOKUP($B191,手順3!$A$12:$U$107,H$1,FALSE),"")</f>
        <v/>
      </c>
      <c r="I191" s="10" t="str">
        <f>IFERROR(VLOOKUP($B191,手順2!$A$12:$T$107,I$1,FALSE),"")&amp;IFERROR(VLOOKUP($B191,手順3!$A$12:$U$107,I$1,FALSE),"")</f>
        <v/>
      </c>
      <c r="J191" s="77" t="str">
        <f>IFERROR(VLOOKUP($B191,手順2!$A$12:$P$107,J$1,FALSE),"")&amp;IFERROR(VLOOKUP($B191,手順3!$A$12:$U$107,J$1,FALSE),"")</f>
        <v/>
      </c>
      <c r="K191" s="121" t="str">
        <f>IF(J191="","",IF(IFERROR(VLOOKUP($B191,手順2!$A$12:$P$107,K$1,FALSE),"")&amp;IFERROR(VLOOKUP($B191,手順3!$A$12:$U$107,K$1,FALSE),"")="",0,IFERROR(VLOOKUP($B191,手順2!$A$12:$P$107,K$1,FALSE),"")&amp;IFERROR(VLOOKUP($B191,手順3!$A$12:$U$107,K$1,FALSE),"")))</f>
        <v/>
      </c>
      <c r="L191" s="121" t="str">
        <f>IF(K191="","",IF(IFERROR(VLOOKUP($B191,手順2!$A$12:$P$107,L$1,FALSE),"")&amp;IFERROR(VLOOKUP($B191,手順3!$A$12:$U$107,L$1,FALSE),"")="",0,IFERROR(VLOOKUP($B191,手順2!$A$12:$P$107,L$1,FALSE),"")&amp;IFERROR(VLOOKUP($B191,手順3!$A$12:$U$107,L$1,FALSE),"")))</f>
        <v/>
      </c>
      <c r="M191" s="121" t="str">
        <f>IF(L191="","",IF(IFERROR(VLOOKUP($B191,手順2!$A$12:$P$107,M$1,FALSE),"")&amp;IFERROR(VLOOKUP($B191,手順3!$A$12:$U$107,M$1,FALSE),"")="",0,IFERROR(VLOOKUP($B191,手順2!$A$12:$P$107,M$1,FALSE),"")&amp;IFERROR(VLOOKUP($B191,手順3!$A$12:$U$107,M$1,FALSE),"")))</f>
        <v/>
      </c>
      <c r="N191" s="77" t="str">
        <f>IFERROR(VLOOKUP($B191,手順2!$A$12:$P$107,N$1,FALSE),"")&amp;IFERROR(VLOOKUP($B191,手順3!$A$12:$U$107,N$1,FALSE),"")</f>
        <v/>
      </c>
      <c r="O191" s="121" t="str">
        <f>IF(N191="","",IF(IFERROR(VLOOKUP($B191,手順2!$A$12:$P$107,O$1,FALSE),"")&amp;IFERROR(VLOOKUP($B191,手順3!$A$12:$U$107,O$1,FALSE),"")="",0,IFERROR(VLOOKUP($B191,手順2!$A$12:$P$107,O$1,FALSE),"")&amp;IFERROR(VLOOKUP($B191,手順3!$A$12:$U$107,O$1,FALSE),"")))</f>
        <v/>
      </c>
      <c r="P191" s="121" t="str">
        <f>IF(O191="","",IF(IFERROR(VLOOKUP($B191,手順2!$A$12:$P$107,P$1,FALSE),"")&amp;IFERROR(VLOOKUP($B191,手順3!$A$12:$U$107,P$1,FALSE),"")="",0,IFERROR(VLOOKUP($B191,手順2!$A$12:$P$107,P$1,FALSE),"")&amp;IFERROR(VLOOKUP($B191,手順3!$A$12:$U$107,P$1,FALSE),"")))</f>
        <v/>
      </c>
      <c r="Q191" s="121" t="str">
        <f>IF(P191="","",IF(IFERROR(VLOOKUP($B191,手順2!$A$12:$P$107,Q$1,FALSE),"")&amp;IFERROR(VLOOKUP($B191,手順3!$A$12:$U$107,Q$1,FALSE),"")="",0,IFERROR(VLOOKUP($B191,手順2!$A$12:$P$107,Q$1,FALSE),"")&amp;IFERROR(VLOOKUP($B191,手順3!$A$12:$U$107,Q$1,FALSE),"")))</f>
        <v/>
      </c>
      <c r="R191" s="77" t="str">
        <f>IFERROR(VLOOKUP($B191,手順2!$A$12:$Q$107,R$1,FALSE),"")&amp;IFERROR(VLOOKUP($B191,手順3!$A$12:$U$107,R$1,FALSE),"")</f>
        <v/>
      </c>
      <c r="S191" s="102"/>
      <c r="T191" s="102"/>
      <c r="U191" s="102"/>
      <c r="AA191" s="174" t="str">
        <f>IF($AK191="","",COUNTIF($AU$18:$AU191,AA$17))</f>
        <v/>
      </c>
      <c r="AB191" s="129" t="str">
        <f>IF($AK191="","",COUNTIF($AU$18:$AU191,AB$17))</f>
        <v/>
      </c>
      <c r="AC191" s="129" t="str">
        <f>IF($AK191="","",COUNTIF($AU$18:$AU191,AC$17))</f>
        <v/>
      </c>
      <c r="AD191" s="129" t="str">
        <f>IF($AK191="","",COUNTIF($AU$18:$AU191,AD$17))</f>
        <v/>
      </c>
      <c r="AE191" s="129" t="str">
        <f>IF($AK191="","",COUNTIF($AU$18:$AU191,AE$17))</f>
        <v/>
      </c>
      <c r="AF191" s="129" t="str">
        <f>IF($AK191="","",COUNTIF($AU$18:$AU191,AF$17))</f>
        <v/>
      </c>
      <c r="AG191" s="129" t="str">
        <f>IF($AK191="","",COUNTIF($AU$18:$AU191,AG$17))</f>
        <v/>
      </c>
      <c r="AH191" s="129" t="str">
        <f>IF($AK191="","",COUNTIF($AU$18:$AU191,AH$17))</f>
        <v/>
      </c>
      <c r="AI191" s="129" t="str">
        <f>IF($AK191="","",COUNTIF($AU$18:$AU191,AI$17))</f>
        <v/>
      </c>
      <c r="AJ191" s="175" t="str">
        <f>IF($AK191="","",COUNTIF($AU$18:$AU191,AJ$17))</f>
        <v/>
      </c>
      <c r="AK191" s="95" t="str">
        <f t="shared" si="31"/>
        <v/>
      </c>
      <c r="AL191" s="96" t="str">
        <f t="shared" si="32"/>
        <v/>
      </c>
      <c r="AM191" s="38" t="str">
        <f t="shared" si="33"/>
        <v/>
      </c>
      <c r="AN191" s="96" t="str">
        <f t="shared" si="34"/>
        <v/>
      </c>
      <c r="AO191" s="96" t="str">
        <f t="shared" si="35"/>
        <v/>
      </c>
      <c r="AP191" s="96" t="str">
        <f t="shared" si="36"/>
        <v/>
      </c>
      <c r="AQ191" s="96" t="str">
        <f t="shared" si="37"/>
        <v/>
      </c>
      <c r="AR191" s="96" t="str">
        <f t="shared" si="38"/>
        <v/>
      </c>
      <c r="AS191" s="96" t="str">
        <f t="shared" si="39"/>
        <v/>
      </c>
      <c r="AT191" s="96" t="str">
        <f t="shared" si="40"/>
        <v/>
      </c>
      <c r="AU191" s="97" t="str">
        <f t="shared" si="41"/>
        <v/>
      </c>
    </row>
    <row r="192" spans="1:47">
      <c r="A192">
        <v>175</v>
      </c>
      <c r="B192" t="str">
        <f>IFERROR(IF(B191=手順3!$A$11,"",IF(B191&lt;=100,IF(手順2!A186=手順５!A192,手順５!A192,手順3!$A$12),B191+1)),"")</f>
        <v/>
      </c>
      <c r="C192" s="10" t="str">
        <f>IFERROR(VLOOKUP($B192,手順2!$A$12:$T$107,C$1,FALSE),"")&amp;IFERROR(VLOOKUP($B192,手順3!$A$12:$U$107,C$1,FALSE),"")</f>
        <v/>
      </c>
      <c r="D192" s="10" t="str">
        <f>IFERROR(VLOOKUP($B192,手順2!$A$12:$T$107,D$1,FALSE),"")&amp;IFERROR(VLOOKUP($B192,手順3!$A$12:$U$107,D$1,FALSE),"")</f>
        <v/>
      </c>
      <c r="E192" s="10" t="str">
        <f>IFERROR(VLOOKUP($B192,手順2!$A$12:$T$107,E$1,FALSE),"")&amp;IFERROR(VLOOKUP($B192,手順3!$A$12:$U$107,E$1,FALSE),"")</f>
        <v/>
      </c>
      <c r="F192" s="10" t="str">
        <f>IFERROR(VLOOKUP($B192,手順2!$A$12:$T$107,F$1,FALSE),"")&amp;IFERROR(VLOOKUP($B192,手順3!$A$12:$U$107,F$1,FALSE),"")</f>
        <v/>
      </c>
      <c r="G192" s="10" t="str">
        <f>IFERROR(VLOOKUP($B192,手順2!$A$12:$T$107,G$1,FALSE),"")&amp;IFERROR(VLOOKUP($B192,手順3!$A$12:$U$107,G$1,FALSE),"")</f>
        <v/>
      </c>
      <c r="H192" s="10" t="str">
        <f>IFERROR(VLOOKUP($B192,手順2!$A$12:$T$107,H$1,FALSE),"")&amp;IFERROR(VLOOKUP($B192,手順3!$A$12:$U$107,H$1,FALSE),"")</f>
        <v/>
      </c>
      <c r="I192" s="10" t="str">
        <f>IFERROR(VLOOKUP($B192,手順2!$A$12:$T$107,I$1,FALSE),"")&amp;IFERROR(VLOOKUP($B192,手順3!$A$12:$U$107,I$1,FALSE),"")</f>
        <v/>
      </c>
      <c r="J192" s="77" t="str">
        <f>IFERROR(VLOOKUP($B192,手順2!$A$12:$P$107,J$1,FALSE),"")&amp;IFERROR(VLOOKUP($B192,手順3!$A$12:$U$107,J$1,FALSE),"")</f>
        <v/>
      </c>
      <c r="K192" s="121" t="str">
        <f>IF(J192="","",IF(IFERROR(VLOOKUP($B192,手順2!$A$12:$P$107,K$1,FALSE),"")&amp;IFERROR(VLOOKUP($B192,手順3!$A$12:$U$107,K$1,FALSE),"")="",0,IFERROR(VLOOKUP($B192,手順2!$A$12:$P$107,K$1,FALSE),"")&amp;IFERROR(VLOOKUP($B192,手順3!$A$12:$U$107,K$1,FALSE),"")))</f>
        <v/>
      </c>
      <c r="L192" s="121" t="str">
        <f>IF(K192="","",IF(IFERROR(VLOOKUP($B192,手順2!$A$12:$P$107,L$1,FALSE),"")&amp;IFERROR(VLOOKUP($B192,手順3!$A$12:$U$107,L$1,FALSE),"")="",0,IFERROR(VLOOKUP($B192,手順2!$A$12:$P$107,L$1,FALSE),"")&amp;IFERROR(VLOOKUP($B192,手順3!$A$12:$U$107,L$1,FALSE),"")))</f>
        <v/>
      </c>
      <c r="M192" s="121" t="str">
        <f>IF(L192="","",IF(IFERROR(VLOOKUP($B192,手順2!$A$12:$P$107,M$1,FALSE),"")&amp;IFERROR(VLOOKUP($B192,手順3!$A$12:$U$107,M$1,FALSE),"")="",0,IFERROR(VLOOKUP($B192,手順2!$A$12:$P$107,M$1,FALSE),"")&amp;IFERROR(VLOOKUP($B192,手順3!$A$12:$U$107,M$1,FALSE),"")))</f>
        <v/>
      </c>
      <c r="N192" s="77" t="str">
        <f>IFERROR(VLOOKUP($B192,手順2!$A$12:$P$107,N$1,FALSE),"")&amp;IFERROR(VLOOKUP($B192,手順3!$A$12:$U$107,N$1,FALSE),"")</f>
        <v/>
      </c>
      <c r="O192" s="121" t="str">
        <f>IF(N192="","",IF(IFERROR(VLOOKUP($B192,手順2!$A$12:$P$107,O$1,FALSE),"")&amp;IFERROR(VLOOKUP($B192,手順3!$A$12:$U$107,O$1,FALSE),"")="",0,IFERROR(VLOOKUP($B192,手順2!$A$12:$P$107,O$1,FALSE),"")&amp;IFERROR(VLOOKUP($B192,手順3!$A$12:$U$107,O$1,FALSE),"")))</f>
        <v/>
      </c>
      <c r="P192" s="121" t="str">
        <f>IF(O192="","",IF(IFERROR(VLOOKUP($B192,手順2!$A$12:$P$107,P$1,FALSE),"")&amp;IFERROR(VLOOKUP($B192,手順3!$A$12:$U$107,P$1,FALSE),"")="",0,IFERROR(VLOOKUP($B192,手順2!$A$12:$P$107,P$1,FALSE),"")&amp;IFERROR(VLOOKUP($B192,手順3!$A$12:$U$107,P$1,FALSE),"")))</f>
        <v/>
      </c>
      <c r="Q192" s="121" t="str">
        <f>IF(P192="","",IF(IFERROR(VLOOKUP($B192,手順2!$A$12:$P$107,Q$1,FALSE),"")&amp;IFERROR(VLOOKUP($B192,手順3!$A$12:$U$107,Q$1,FALSE),"")="",0,IFERROR(VLOOKUP($B192,手順2!$A$12:$P$107,Q$1,FALSE),"")&amp;IFERROR(VLOOKUP($B192,手順3!$A$12:$U$107,Q$1,FALSE),"")))</f>
        <v/>
      </c>
      <c r="R192" s="77" t="str">
        <f>IFERROR(VLOOKUP($B192,手順2!$A$12:$Q$107,R$1,FALSE),"")&amp;IFERROR(VLOOKUP($B192,手順3!$A$12:$U$107,R$1,FALSE),"")</f>
        <v/>
      </c>
      <c r="S192" s="102"/>
      <c r="T192" s="102"/>
      <c r="U192" s="102"/>
      <c r="AA192" s="174" t="str">
        <f>IF($AK192="","",COUNTIF($AU$18:$AU192,AA$17))</f>
        <v/>
      </c>
      <c r="AB192" s="129" t="str">
        <f>IF($AK192="","",COUNTIF($AU$18:$AU192,AB$17))</f>
        <v/>
      </c>
      <c r="AC192" s="129" t="str">
        <f>IF($AK192="","",COUNTIF($AU$18:$AU192,AC$17))</f>
        <v/>
      </c>
      <c r="AD192" s="129" t="str">
        <f>IF($AK192="","",COUNTIF($AU$18:$AU192,AD$17))</f>
        <v/>
      </c>
      <c r="AE192" s="129" t="str">
        <f>IF($AK192="","",COUNTIF($AU$18:$AU192,AE$17))</f>
        <v/>
      </c>
      <c r="AF192" s="129" t="str">
        <f>IF($AK192="","",COUNTIF($AU$18:$AU192,AF$17))</f>
        <v/>
      </c>
      <c r="AG192" s="129" t="str">
        <f>IF($AK192="","",COUNTIF($AU$18:$AU192,AG$17))</f>
        <v/>
      </c>
      <c r="AH192" s="129" t="str">
        <f>IF($AK192="","",COUNTIF($AU$18:$AU192,AH$17))</f>
        <v/>
      </c>
      <c r="AI192" s="129" t="str">
        <f>IF($AK192="","",COUNTIF($AU$18:$AU192,AI$17))</f>
        <v/>
      </c>
      <c r="AJ192" s="175" t="str">
        <f>IF($AK192="","",COUNTIF($AU$18:$AU192,AJ$17))</f>
        <v/>
      </c>
      <c r="AK192" s="95" t="str">
        <f t="shared" si="31"/>
        <v/>
      </c>
      <c r="AL192" s="96" t="str">
        <f t="shared" si="32"/>
        <v/>
      </c>
      <c r="AM192" s="38" t="str">
        <f t="shared" si="33"/>
        <v/>
      </c>
      <c r="AN192" s="96" t="str">
        <f t="shared" si="34"/>
        <v/>
      </c>
      <c r="AO192" s="96" t="str">
        <f t="shared" si="35"/>
        <v/>
      </c>
      <c r="AP192" s="96" t="str">
        <f t="shared" si="36"/>
        <v/>
      </c>
      <c r="AQ192" s="96" t="str">
        <f t="shared" si="37"/>
        <v/>
      </c>
      <c r="AR192" s="96" t="str">
        <f t="shared" si="38"/>
        <v/>
      </c>
      <c r="AS192" s="96" t="str">
        <f t="shared" si="39"/>
        <v/>
      </c>
      <c r="AT192" s="96" t="str">
        <f t="shared" si="40"/>
        <v/>
      </c>
      <c r="AU192" s="97" t="str">
        <f t="shared" si="41"/>
        <v/>
      </c>
    </row>
    <row r="193" spans="1:47">
      <c r="A193">
        <v>176</v>
      </c>
      <c r="B193" t="str">
        <f>IFERROR(IF(B192=手順3!$A$11,"",IF(B192&lt;=100,IF(手順2!A187=手順５!A193,手順５!A193,手順3!$A$12),B192+1)),"")</f>
        <v/>
      </c>
      <c r="C193" s="10" t="str">
        <f>IFERROR(VLOOKUP($B193,手順2!$A$12:$T$107,C$1,FALSE),"")&amp;IFERROR(VLOOKUP($B193,手順3!$A$12:$U$107,C$1,FALSE),"")</f>
        <v/>
      </c>
      <c r="D193" s="10" t="str">
        <f>IFERROR(VLOOKUP($B193,手順2!$A$12:$T$107,D$1,FALSE),"")&amp;IFERROR(VLOOKUP($B193,手順3!$A$12:$U$107,D$1,FALSE),"")</f>
        <v/>
      </c>
      <c r="E193" s="10" t="str">
        <f>IFERROR(VLOOKUP($B193,手順2!$A$12:$T$107,E$1,FALSE),"")&amp;IFERROR(VLOOKUP($B193,手順3!$A$12:$U$107,E$1,FALSE),"")</f>
        <v/>
      </c>
      <c r="F193" s="10" t="str">
        <f>IFERROR(VLOOKUP($B193,手順2!$A$12:$T$107,F$1,FALSE),"")&amp;IFERROR(VLOOKUP($B193,手順3!$A$12:$U$107,F$1,FALSE),"")</f>
        <v/>
      </c>
      <c r="G193" s="10" t="str">
        <f>IFERROR(VLOOKUP($B193,手順2!$A$12:$T$107,G$1,FALSE),"")&amp;IFERROR(VLOOKUP($B193,手順3!$A$12:$U$107,G$1,FALSE),"")</f>
        <v/>
      </c>
      <c r="H193" s="10" t="str">
        <f>IFERROR(VLOOKUP($B193,手順2!$A$12:$T$107,H$1,FALSE),"")&amp;IFERROR(VLOOKUP($B193,手順3!$A$12:$U$107,H$1,FALSE),"")</f>
        <v/>
      </c>
      <c r="I193" s="10" t="str">
        <f>IFERROR(VLOOKUP($B193,手順2!$A$12:$T$107,I$1,FALSE),"")&amp;IFERROR(VLOOKUP($B193,手順3!$A$12:$U$107,I$1,FALSE),"")</f>
        <v/>
      </c>
      <c r="J193" s="77" t="str">
        <f>IFERROR(VLOOKUP($B193,手順2!$A$12:$P$107,J$1,FALSE),"")&amp;IFERROR(VLOOKUP($B193,手順3!$A$12:$U$107,J$1,FALSE),"")</f>
        <v/>
      </c>
      <c r="K193" s="121" t="str">
        <f>IF(J193="","",IF(IFERROR(VLOOKUP($B193,手順2!$A$12:$P$107,K$1,FALSE),"")&amp;IFERROR(VLOOKUP($B193,手順3!$A$12:$U$107,K$1,FALSE),"")="",0,IFERROR(VLOOKUP($B193,手順2!$A$12:$P$107,K$1,FALSE),"")&amp;IFERROR(VLOOKUP($B193,手順3!$A$12:$U$107,K$1,FALSE),"")))</f>
        <v/>
      </c>
      <c r="L193" s="121" t="str">
        <f>IF(K193="","",IF(IFERROR(VLOOKUP($B193,手順2!$A$12:$P$107,L$1,FALSE),"")&amp;IFERROR(VLOOKUP($B193,手順3!$A$12:$U$107,L$1,FALSE),"")="",0,IFERROR(VLOOKUP($B193,手順2!$A$12:$P$107,L$1,FALSE),"")&amp;IFERROR(VLOOKUP($B193,手順3!$A$12:$U$107,L$1,FALSE),"")))</f>
        <v/>
      </c>
      <c r="M193" s="121" t="str">
        <f>IF(L193="","",IF(IFERROR(VLOOKUP($B193,手順2!$A$12:$P$107,M$1,FALSE),"")&amp;IFERROR(VLOOKUP($B193,手順3!$A$12:$U$107,M$1,FALSE),"")="",0,IFERROR(VLOOKUP($B193,手順2!$A$12:$P$107,M$1,FALSE),"")&amp;IFERROR(VLOOKUP($B193,手順3!$A$12:$U$107,M$1,FALSE),"")))</f>
        <v/>
      </c>
      <c r="N193" s="77" t="str">
        <f>IFERROR(VLOOKUP($B193,手順2!$A$12:$P$107,N$1,FALSE),"")&amp;IFERROR(VLOOKUP($B193,手順3!$A$12:$U$107,N$1,FALSE),"")</f>
        <v/>
      </c>
      <c r="O193" s="121" t="str">
        <f>IF(N193="","",IF(IFERROR(VLOOKUP($B193,手順2!$A$12:$P$107,O$1,FALSE),"")&amp;IFERROR(VLOOKUP($B193,手順3!$A$12:$U$107,O$1,FALSE),"")="",0,IFERROR(VLOOKUP($B193,手順2!$A$12:$P$107,O$1,FALSE),"")&amp;IFERROR(VLOOKUP($B193,手順3!$A$12:$U$107,O$1,FALSE),"")))</f>
        <v/>
      </c>
      <c r="P193" s="121" t="str">
        <f>IF(O193="","",IF(IFERROR(VLOOKUP($B193,手順2!$A$12:$P$107,P$1,FALSE),"")&amp;IFERROR(VLOOKUP($B193,手順3!$A$12:$U$107,P$1,FALSE),"")="",0,IFERROR(VLOOKUP($B193,手順2!$A$12:$P$107,P$1,FALSE),"")&amp;IFERROR(VLOOKUP($B193,手順3!$A$12:$U$107,P$1,FALSE),"")))</f>
        <v/>
      </c>
      <c r="Q193" s="121" t="str">
        <f>IF(P193="","",IF(IFERROR(VLOOKUP($B193,手順2!$A$12:$P$107,Q$1,FALSE),"")&amp;IFERROR(VLOOKUP($B193,手順3!$A$12:$U$107,Q$1,FALSE),"")="",0,IFERROR(VLOOKUP($B193,手順2!$A$12:$P$107,Q$1,FALSE),"")&amp;IFERROR(VLOOKUP($B193,手順3!$A$12:$U$107,Q$1,FALSE),"")))</f>
        <v/>
      </c>
      <c r="R193" s="77" t="str">
        <f>IFERROR(VLOOKUP($B193,手順2!$A$12:$Q$107,R$1,FALSE),"")&amp;IFERROR(VLOOKUP($B193,手順3!$A$12:$U$107,R$1,FALSE),"")</f>
        <v/>
      </c>
      <c r="S193" s="102"/>
      <c r="T193" s="102"/>
      <c r="U193" s="102"/>
      <c r="AA193" s="174" t="str">
        <f>IF($AK193="","",COUNTIF($AU$18:$AU193,AA$17))</f>
        <v/>
      </c>
      <c r="AB193" s="129" t="str">
        <f>IF($AK193="","",COUNTIF($AU$18:$AU193,AB$17))</f>
        <v/>
      </c>
      <c r="AC193" s="129" t="str">
        <f>IF($AK193="","",COUNTIF($AU$18:$AU193,AC$17))</f>
        <v/>
      </c>
      <c r="AD193" s="129" t="str">
        <f>IF($AK193="","",COUNTIF($AU$18:$AU193,AD$17))</f>
        <v/>
      </c>
      <c r="AE193" s="129" t="str">
        <f>IF($AK193="","",COUNTIF($AU$18:$AU193,AE$17))</f>
        <v/>
      </c>
      <c r="AF193" s="129" t="str">
        <f>IF($AK193="","",COUNTIF($AU$18:$AU193,AF$17))</f>
        <v/>
      </c>
      <c r="AG193" s="129" t="str">
        <f>IF($AK193="","",COUNTIF($AU$18:$AU193,AG$17))</f>
        <v/>
      </c>
      <c r="AH193" s="129" t="str">
        <f>IF($AK193="","",COUNTIF($AU$18:$AU193,AH$17))</f>
        <v/>
      </c>
      <c r="AI193" s="129" t="str">
        <f>IF($AK193="","",COUNTIF($AU$18:$AU193,AI$17))</f>
        <v/>
      </c>
      <c r="AJ193" s="175" t="str">
        <f>IF($AK193="","",COUNTIF($AU$18:$AU193,AJ$17))</f>
        <v/>
      </c>
      <c r="AK193" s="95" t="str">
        <f t="shared" si="31"/>
        <v/>
      </c>
      <c r="AL193" s="96" t="str">
        <f t="shared" si="32"/>
        <v/>
      </c>
      <c r="AM193" s="38" t="str">
        <f t="shared" si="33"/>
        <v/>
      </c>
      <c r="AN193" s="96" t="str">
        <f t="shared" si="34"/>
        <v/>
      </c>
      <c r="AO193" s="96" t="str">
        <f t="shared" si="35"/>
        <v/>
      </c>
      <c r="AP193" s="96" t="str">
        <f t="shared" si="36"/>
        <v/>
      </c>
      <c r="AQ193" s="96" t="str">
        <f t="shared" si="37"/>
        <v/>
      </c>
      <c r="AR193" s="96" t="str">
        <f t="shared" si="38"/>
        <v/>
      </c>
      <c r="AS193" s="96" t="str">
        <f t="shared" si="39"/>
        <v/>
      </c>
      <c r="AT193" s="96" t="str">
        <f t="shared" si="40"/>
        <v/>
      </c>
      <c r="AU193" s="97" t="str">
        <f t="shared" si="41"/>
        <v/>
      </c>
    </row>
    <row r="194" spans="1:47">
      <c r="A194">
        <v>177</v>
      </c>
      <c r="B194" t="str">
        <f>IFERROR(IF(B193=手順3!$A$11,"",IF(B193&lt;=100,IF(手順2!A188=手順５!A194,手順５!A194,手順3!$A$12),B193+1)),"")</f>
        <v/>
      </c>
      <c r="C194" s="10" t="str">
        <f>IFERROR(VLOOKUP($B194,手順2!$A$12:$T$107,C$1,FALSE),"")&amp;IFERROR(VLOOKUP($B194,手順3!$A$12:$U$107,C$1,FALSE),"")</f>
        <v/>
      </c>
      <c r="D194" s="10" t="str">
        <f>IFERROR(VLOOKUP($B194,手順2!$A$12:$T$107,D$1,FALSE),"")&amp;IFERROR(VLOOKUP($B194,手順3!$A$12:$U$107,D$1,FALSE),"")</f>
        <v/>
      </c>
      <c r="E194" s="10" t="str">
        <f>IFERROR(VLOOKUP($B194,手順2!$A$12:$T$107,E$1,FALSE),"")&amp;IFERROR(VLOOKUP($B194,手順3!$A$12:$U$107,E$1,FALSE),"")</f>
        <v/>
      </c>
      <c r="F194" s="10" t="str">
        <f>IFERROR(VLOOKUP($B194,手順2!$A$12:$T$107,F$1,FALSE),"")&amp;IFERROR(VLOOKUP($B194,手順3!$A$12:$U$107,F$1,FALSE),"")</f>
        <v/>
      </c>
      <c r="G194" s="10" t="str">
        <f>IFERROR(VLOOKUP($B194,手順2!$A$12:$T$107,G$1,FALSE),"")&amp;IFERROR(VLOOKUP($B194,手順3!$A$12:$U$107,G$1,FALSE),"")</f>
        <v/>
      </c>
      <c r="H194" s="10" t="str">
        <f>IFERROR(VLOOKUP($B194,手順2!$A$12:$T$107,H$1,FALSE),"")&amp;IFERROR(VLOOKUP($B194,手順3!$A$12:$U$107,H$1,FALSE),"")</f>
        <v/>
      </c>
      <c r="I194" s="10" t="str">
        <f>IFERROR(VLOOKUP($B194,手順2!$A$12:$T$107,I$1,FALSE),"")&amp;IFERROR(VLOOKUP($B194,手順3!$A$12:$U$107,I$1,FALSE),"")</f>
        <v/>
      </c>
      <c r="J194" s="77" t="str">
        <f>IFERROR(VLOOKUP($B194,手順2!$A$12:$P$107,J$1,FALSE),"")&amp;IFERROR(VLOOKUP($B194,手順3!$A$12:$U$107,J$1,FALSE),"")</f>
        <v/>
      </c>
      <c r="K194" s="121" t="str">
        <f>IF(J194="","",IF(IFERROR(VLOOKUP($B194,手順2!$A$12:$P$107,K$1,FALSE),"")&amp;IFERROR(VLOOKUP($B194,手順3!$A$12:$U$107,K$1,FALSE),"")="",0,IFERROR(VLOOKUP($B194,手順2!$A$12:$P$107,K$1,FALSE),"")&amp;IFERROR(VLOOKUP($B194,手順3!$A$12:$U$107,K$1,FALSE),"")))</f>
        <v/>
      </c>
      <c r="L194" s="121" t="str">
        <f>IF(K194="","",IF(IFERROR(VLOOKUP($B194,手順2!$A$12:$P$107,L$1,FALSE),"")&amp;IFERROR(VLOOKUP($B194,手順3!$A$12:$U$107,L$1,FALSE),"")="",0,IFERROR(VLOOKUP($B194,手順2!$A$12:$P$107,L$1,FALSE),"")&amp;IFERROR(VLOOKUP($B194,手順3!$A$12:$U$107,L$1,FALSE),"")))</f>
        <v/>
      </c>
      <c r="M194" s="121" t="str">
        <f>IF(L194="","",IF(IFERROR(VLOOKUP($B194,手順2!$A$12:$P$107,M$1,FALSE),"")&amp;IFERROR(VLOOKUP($B194,手順3!$A$12:$U$107,M$1,FALSE),"")="",0,IFERROR(VLOOKUP($B194,手順2!$A$12:$P$107,M$1,FALSE),"")&amp;IFERROR(VLOOKUP($B194,手順3!$A$12:$U$107,M$1,FALSE),"")))</f>
        <v/>
      </c>
      <c r="N194" s="77" t="str">
        <f>IFERROR(VLOOKUP($B194,手順2!$A$12:$P$107,N$1,FALSE),"")&amp;IFERROR(VLOOKUP($B194,手順3!$A$12:$U$107,N$1,FALSE),"")</f>
        <v/>
      </c>
      <c r="O194" s="121" t="str">
        <f>IF(N194="","",IF(IFERROR(VLOOKUP($B194,手順2!$A$12:$P$107,O$1,FALSE),"")&amp;IFERROR(VLOOKUP($B194,手順3!$A$12:$U$107,O$1,FALSE),"")="",0,IFERROR(VLOOKUP($B194,手順2!$A$12:$P$107,O$1,FALSE),"")&amp;IFERROR(VLOOKUP($B194,手順3!$A$12:$U$107,O$1,FALSE),"")))</f>
        <v/>
      </c>
      <c r="P194" s="121" t="str">
        <f>IF(O194="","",IF(IFERROR(VLOOKUP($B194,手順2!$A$12:$P$107,P$1,FALSE),"")&amp;IFERROR(VLOOKUP($B194,手順3!$A$12:$U$107,P$1,FALSE),"")="",0,IFERROR(VLOOKUP($B194,手順2!$A$12:$P$107,P$1,FALSE),"")&amp;IFERROR(VLOOKUP($B194,手順3!$A$12:$U$107,P$1,FALSE),"")))</f>
        <v/>
      </c>
      <c r="Q194" s="121" t="str">
        <f>IF(P194="","",IF(IFERROR(VLOOKUP($B194,手順2!$A$12:$P$107,Q$1,FALSE),"")&amp;IFERROR(VLOOKUP($B194,手順3!$A$12:$U$107,Q$1,FALSE),"")="",0,IFERROR(VLOOKUP($B194,手順2!$A$12:$P$107,Q$1,FALSE),"")&amp;IFERROR(VLOOKUP($B194,手順3!$A$12:$U$107,Q$1,FALSE),"")))</f>
        <v/>
      </c>
      <c r="R194" s="77" t="str">
        <f>IFERROR(VLOOKUP($B194,手順2!$A$12:$Q$107,R$1,FALSE),"")&amp;IFERROR(VLOOKUP($B194,手順3!$A$12:$U$107,R$1,FALSE),"")</f>
        <v/>
      </c>
      <c r="S194" s="102"/>
      <c r="T194" s="102"/>
      <c r="U194" s="102"/>
      <c r="AA194" s="174" t="str">
        <f>IF($AK194="","",COUNTIF($AU$18:$AU194,AA$17))</f>
        <v/>
      </c>
      <c r="AB194" s="129" t="str">
        <f>IF($AK194="","",COUNTIF($AU$18:$AU194,AB$17))</f>
        <v/>
      </c>
      <c r="AC194" s="129" t="str">
        <f>IF($AK194="","",COUNTIF($AU$18:$AU194,AC$17))</f>
        <v/>
      </c>
      <c r="AD194" s="129" t="str">
        <f>IF($AK194="","",COUNTIF($AU$18:$AU194,AD$17))</f>
        <v/>
      </c>
      <c r="AE194" s="129" t="str">
        <f>IF($AK194="","",COUNTIF($AU$18:$AU194,AE$17))</f>
        <v/>
      </c>
      <c r="AF194" s="129" t="str">
        <f>IF($AK194="","",COUNTIF($AU$18:$AU194,AF$17))</f>
        <v/>
      </c>
      <c r="AG194" s="129" t="str">
        <f>IF($AK194="","",COUNTIF($AU$18:$AU194,AG$17))</f>
        <v/>
      </c>
      <c r="AH194" s="129" t="str">
        <f>IF($AK194="","",COUNTIF($AU$18:$AU194,AH$17))</f>
        <v/>
      </c>
      <c r="AI194" s="129" t="str">
        <f>IF($AK194="","",COUNTIF($AU$18:$AU194,AI$17))</f>
        <v/>
      </c>
      <c r="AJ194" s="175" t="str">
        <f>IF($AK194="","",COUNTIF($AU$18:$AU194,AJ$17))</f>
        <v/>
      </c>
      <c r="AK194" s="95" t="str">
        <f t="shared" si="31"/>
        <v/>
      </c>
      <c r="AL194" s="96" t="str">
        <f t="shared" si="32"/>
        <v/>
      </c>
      <c r="AM194" s="38" t="str">
        <f t="shared" si="33"/>
        <v/>
      </c>
      <c r="AN194" s="96" t="str">
        <f t="shared" si="34"/>
        <v/>
      </c>
      <c r="AO194" s="96" t="str">
        <f t="shared" si="35"/>
        <v/>
      </c>
      <c r="AP194" s="96" t="str">
        <f t="shared" si="36"/>
        <v/>
      </c>
      <c r="AQ194" s="96" t="str">
        <f t="shared" si="37"/>
        <v/>
      </c>
      <c r="AR194" s="96" t="str">
        <f t="shared" si="38"/>
        <v/>
      </c>
      <c r="AS194" s="96" t="str">
        <f t="shared" si="39"/>
        <v/>
      </c>
      <c r="AT194" s="96" t="str">
        <f t="shared" si="40"/>
        <v/>
      </c>
      <c r="AU194" s="97" t="str">
        <f t="shared" si="41"/>
        <v/>
      </c>
    </row>
    <row r="195" spans="1:47">
      <c r="A195">
        <v>178</v>
      </c>
      <c r="B195" t="str">
        <f>IFERROR(IF(B194=手順3!$A$11,"",IF(B194&lt;=100,IF(手順2!A189=手順５!A195,手順５!A195,手順3!$A$12),B194+1)),"")</f>
        <v/>
      </c>
      <c r="C195" s="10" t="str">
        <f>IFERROR(VLOOKUP($B195,手順2!$A$12:$T$107,C$1,FALSE),"")&amp;IFERROR(VLOOKUP($B195,手順3!$A$12:$U$107,C$1,FALSE),"")</f>
        <v/>
      </c>
      <c r="D195" s="10" t="str">
        <f>IFERROR(VLOOKUP($B195,手順2!$A$12:$T$107,D$1,FALSE),"")&amp;IFERROR(VLOOKUP($B195,手順3!$A$12:$U$107,D$1,FALSE),"")</f>
        <v/>
      </c>
      <c r="E195" s="10" t="str">
        <f>IFERROR(VLOOKUP($B195,手順2!$A$12:$T$107,E$1,FALSE),"")&amp;IFERROR(VLOOKUP($B195,手順3!$A$12:$U$107,E$1,FALSE),"")</f>
        <v/>
      </c>
      <c r="F195" s="10" t="str">
        <f>IFERROR(VLOOKUP($B195,手順2!$A$12:$T$107,F$1,FALSE),"")&amp;IFERROR(VLOOKUP($B195,手順3!$A$12:$U$107,F$1,FALSE),"")</f>
        <v/>
      </c>
      <c r="G195" s="10" t="str">
        <f>IFERROR(VLOOKUP($B195,手順2!$A$12:$T$107,G$1,FALSE),"")&amp;IFERROR(VLOOKUP($B195,手順3!$A$12:$U$107,G$1,FALSE),"")</f>
        <v/>
      </c>
      <c r="H195" s="10" t="str">
        <f>IFERROR(VLOOKUP($B195,手順2!$A$12:$T$107,H$1,FALSE),"")&amp;IFERROR(VLOOKUP($B195,手順3!$A$12:$U$107,H$1,FALSE),"")</f>
        <v/>
      </c>
      <c r="I195" s="10" t="str">
        <f>IFERROR(VLOOKUP($B195,手順2!$A$12:$T$107,I$1,FALSE),"")&amp;IFERROR(VLOOKUP($B195,手順3!$A$12:$U$107,I$1,FALSE),"")</f>
        <v/>
      </c>
      <c r="J195" s="77" t="str">
        <f>IFERROR(VLOOKUP($B195,手順2!$A$12:$P$107,J$1,FALSE),"")&amp;IFERROR(VLOOKUP($B195,手順3!$A$12:$U$107,J$1,FALSE),"")</f>
        <v/>
      </c>
      <c r="K195" s="121" t="str">
        <f>IF(J195="","",IF(IFERROR(VLOOKUP($B195,手順2!$A$12:$P$107,K$1,FALSE),"")&amp;IFERROR(VLOOKUP($B195,手順3!$A$12:$U$107,K$1,FALSE),"")="",0,IFERROR(VLOOKUP($B195,手順2!$A$12:$P$107,K$1,FALSE),"")&amp;IFERROR(VLOOKUP($B195,手順3!$A$12:$U$107,K$1,FALSE),"")))</f>
        <v/>
      </c>
      <c r="L195" s="121" t="str">
        <f>IF(K195="","",IF(IFERROR(VLOOKUP($B195,手順2!$A$12:$P$107,L$1,FALSE),"")&amp;IFERROR(VLOOKUP($B195,手順3!$A$12:$U$107,L$1,FALSE),"")="",0,IFERROR(VLOOKUP($B195,手順2!$A$12:$P$107,L$1,FALSE),"")&amp;IFERROR(VLOOKUP($B195,手順3!$A$12:$U$107,L$1,FALSE),"")))</f>
        <v/>
      </c>
      <c r="M195" s="121" t="str">
        <f>IF(L195="","",IF(IFERROR(VLOOKUP($B195,手順2!$A$12:$P$107,M$1,FALSE),"")&amp;IFERROR(VLOOKUP($B195,手順3!$A$12:$U$107,M$1,FALSE),"")="",0,IFERROR(VLOOKUP($B195,手順2!$A$12:$P$107,M$1,FALSE),"")&amp;IFERROR(VLOOKUP($B195,手順3!$A$12:$U$107,M$1,FALSE),"")))</f>
        <v/>
      </c>
      <c r="N195" s="77" t="str">
        <f>IFERROR(VLOOKUP($B195,手順2!$A$12:$P$107,N$1,FALSE),"")&amp;IFERROR(VLOOKUP($B195,手順3!$A$12:$U$107,N$1,FALSE),"")</f>
        <v/>
      </c>
      <c r="O195" s="121" t="str">
        <f>IF(N195="","",IF(IFERROR(VLOOKUP($B195,手順2!$A$12:$P$107,O$1,FALSE),"")&amp;IFERROR(VLOOKUP($B195,手順3!$A$12:$U$107,O$1,FALSE),"")="",0,IFERROR(VLOOKUP($B195,手順2!$A$12:$P$107,O$1,FALSE),"")&amp;IFERROR(VLOOKUP($B195,手順3!$A$12:$U$107,O$1,FALSE),"")))</f>
        <v/>
      </c>
      <c r="P195" s="121" t="str">
        <f>IF(O195="","",IF(IFERROR(VLOOKUP($B195,手順2!$A$12:$P$107,P$1,FALSE),"")&amp;IFERROR(VLOOKUP($B195,手順3!$A$12:$U$107,P$1,FALSE),"")="",0,IFERROR(VLOOKUP($B195,手順2!$A$12:$P$107,P$1,FALSE),"")&amp;IFERROR(VLOOKUP($B195,手順3!$A$12:$U$107,P$1,FALSE),"")))</f>
        <v/>
      </c>
      <c r="Q195" s="121" t="str">
        <f>IF(P195="","",IF(IFERROR(VLOOKUP($B195,手順2!$A$12:$P$107,Q$1,FALSE),"")&amp;IFERROR(VLOOKUP($B195,手順3!$A$12:$U$107,Q$1,FALSE),"")="",0,IFERROR(VLOOKUP($B195,手順2!$A$12:$P$107,Q$1,FALSE),"")&amp;IFERROR(VLOOKUP($B195,手順3!$A$12:$U$107,Q$1,FALSE),"")))</f>
        <v/>
      </c>
      <c r="R195" s="77" t="str">
        <f>IFERROR(VLOOKUP($B195,手順2!$A$12:$Q$107,R$1,FALSE),"")&amp;IFERROR(VLOOKUP($B195,手順3!$A$12:$U$107,R$1,FALSE),"")</f>
        <v/>
      </c>
      <c r="S195" s="102"/>
      <c r="T195" s="102"/>
      <c r="U195" s="102"/>
      <c r="AA195" s="174" t="str">
        <f>IF($AK195="","",COUNTIF($AU$18:$AU195,AA$17))</f>
        <v/>
      </c>
      <c r="AB195" s="129" t="str">
        <f>IF($AK195="","",COUNTIF($AU$18:$AU195,AB$17))</f>
        <v/>
      </c>
      <c r="AC195" s="129" t="str">
        <f>IF($AK195="","",COUNTIF($AU$18:$AU195,AC$17))</f>
        <v/>
      </c>
      <c r="AD195" s="129" t="str">
        <f>IF($AK195="","",COUNTIF($AU$18:$AU195,AD$17))</f>
        <v/>
      </c>
      <c r="AE195" s="129" t="str">
        <f>IF($AK195="","",COUNTIF($AU$18:$AU195,AE$17))</f>
        <v/>
      </c>
      <c r="AF195" s="129" t="str">
        <f>IF($AK195="","",COUNTIF($AU$18:$AU195,AF$17))</f>
        <v/>
      </c>
      <c r="AG195" s="129" t="str">
        <f>IF($AK195="","",COUNTIF($AU$18:$AU195,AG$17))</f>
        <v/>
      </c>
      <c r="AH195" s="129" t="str">
        <f>IF($AK195="","",COUNTIF($AU$18:$AU195,AH$17))</f>
        <v/>
      </c>
      <c r="AI195" s="129" t="str">
        <f>IF($AK195="","",COUNTIF($AU$18:$AU195,AI$17))</f>
        <v/>
      </c>
      <c r="AJ195" s="175" t="str">
        <f>IF($AK195="","",COUNTIF($AU$18:$AU195,AJ$17))</f>
        <v/>
      </c>
      <c r="AK195" s="95" t="str">
        <f t="shared" si="31"/>
        <v/>
      </c>
      <c r="AL195" s="96" t="str">
        <f t="shared" si="32"/>
        <v/>
      </c>
      <c r="AM195" s="38" t="str">
        <f t="shared" si="33"/>
        <v/>
      </c>
      <c r="AN195" s="96" t="str">
        <f t="shared" si="34"/>
        <v/>
      </c>
      <c r="AO195" s="96" t="str">
        <f t="shared" si="35"/>
        <v/>
      </c>
      <c r="AP195" s="96" t="str">
        <f t="shared" si="36"/>
        <v/>
      </c>
      <c r="AQ195" s="96" t="str">
        <f t="shared" si="37"/>
        <v/>
      </c>
      <c r="AR195" s="96" t="str">
        <f t="shared" si="38"/>
        <v/>
      </c>
      <c r="AS195" s="96" t="str">
        <f t="shared" si="39"/>
        <v/>
      </c>
      <c r="AT195" s="96" t="str">
        <f t="shared" si="40"/>
        <v/>
      </c>
      <c r="AU195" s="97" t="str">
        <f t="shared" si="41"/>
        <v/>
      </c>
    </row>
    <row r="196" spans="1:47">
      <c r="A196">
        <v>179</v>
      </c>
      <c r="B196" t="str">
        <f>IFERROR(IF(B195=手順3!$A$11,"",IF(B195&lt;=100,IF(手順2!A190=手順５!A196,手順５!A196,手順3!$A$12),B195+1)),"")</f>
        <v/>
      </c>
      <c r="C196" s="10" t="str">
        <f>IFERROR(VLOOKUP($B196,手順2!$A$12:$T$107,C$1,FALSE),"")&amp;IFERROR(VLOOKUP($B196,手順3!$A$12:$U$107,C$1,FALSE),"")</f>
        <v/>
      </c>
      <c r="D196" s="10" t="str">
        <f>IFERROR(VLOOKUP($B196,手順2!$A$12:$T$107,D$1,FALSE),"")&amp;IFERROR(VLOOKUP($B196,手順3!$A$12:$U$107,D$1,FALSE),"")</f>
        <v/>
      </c>
      <c r="E196" s="10" t="str">
        <f>IFERROR(VLOOKUP($B196,手順2!$A$12:$T$107,E$1,FALSE),"")&amp;IFERROR(VLOOKUP($B196,手順3!$A$12:$U$107,E$1,FALSE),"")</f>
        <v/>
      </c>
      <c r="F196" s="10" t="str">
        <f>IFERROR(VLOOKUP($B196,手順2!$A$12:$T$107,F$1,FALSE),"")&amp;IFERROR(VLOOKUP($B196,手順3!$A$12:$U$107,F$1,FALSE),"")</f>
        <v/>
      </c>
      <c r="G196" s="10" t="str">
        <f>IFERROR(VLOOKUP($B196,手順2!$A$12:$T$107,G$1,FALSE),"")&amp;IFERROR(VLOOKUP($B196,手順3!$A$12:$U$107,G$1,FALSE),"")</f>
        <v/>
      </c>
      <c r="H196" s="10" t="str">
        <f>IFERROR(VLOOKUP($B196,手順2!$A$12:$T$107,H$1,FALSE),"")&amp;IFERROR(VLOOKUP($B196,手順3!$A$12:$U$107,H$1,FALSE),"")</f>
        <v/>
      </c>
      <c r="I196" s="10" t="str">
        <f>IFERROR(VLOOKUP($B196,手順2!$A$12:$T$107,I$1,FALSE),"")&amp;IFERROR(VLOOKUP($B196,手順3!$A$12:$U$107,I$1,FALSE),"")</f>
        <v/>
      </c>
      <c r="J196" s="77" t="str">
        <f>IFERROR(VLOOKUP($B196,手順2!$A$12:$P$107,J$1,FALSE),"")&amp;IFERROR(VLOOKUP($B196,手順3!$A$12:$U$107,J$1,FALSE),"")</f>
        <v/>
      </c>
      <c r="K196" s="121" t="str">
        <f>IF(J196="","",IF(IFERROR(VLOOKUP($B196,手順2!$A$12:$P$107,K$1,FALSE),"")&amp;IFERROR(VLOOKUP($B196,手順3!$A$12:$U$107,K$1,FALSE),"")="",0,IFERROR(VLOOKUP($B196,手順2!$A$12:$P$107,K$1,FALSE),"")&amp;IFERROR(VLOOKUP($B196,手順3!$A$12:$U$107,K$1,FALSE),"")))</f>
        <v/>
      </c>
      <c r="L196" s="121" t="str">
        <f>IF(K196="","",IF(IFERROR(VLOOKUP($B196,手順2!$A$12:$P$107,L$1,FALSE),"")&amp;IFERROR(VLOOKUP($B196,手順3!$A$12:$U$107,L$1,FALSE),"")="",0,IFERROR(VLOOKUP($B196,手順2!$A$12:$P$107,L$1,FALSE),"")&amp;IFERROR(VLOOKUP($B196,手順3!$A$12:$U$107,L$1,FALSE),"")))</f>
        <v/>
      </c>
      <c r="M196" s="121" t="str">
        <f>IF(L196="","",IF(IFERROR(VLOOKUP($B196,手順2!$A$12:$P$107,M$1,FALSE),"")&amp;IFERROR(VLOOKUP($B196,手順3!$A$12:$U$107,M$1,FALSE),"")="",0,IFERROR(VLOOKUP($B196,手順2!$A$12:$P$107,M$1,FALSE),"")&amp;IFERROR(VLOOKUP($B196,手順3!$A$12:$U$107,M$1,FALSE),"")))</f>
        <v/>
      </c>
      <c r="N196" s="77" t="str">
        <f>IFERROR(VLOOKUP($B196,手順2!$A$12:$P$107,N$1,FALSE),"")&amp;IFERROR(VLOOKUP($B196,手順3!$A$12:$U$107,N$1,FALSE),"")</f>
        <v/>
      </c>
      <c r="O196" s="121" t="str">
        <f>IF(N196="","",IF(IFERROR(VLOOKUP($B196,手順2!$A$12:$P$107,O$1,FALSE),"")&amp;IFERROR(VLOOKUP($B196,手順3!$A$12:$U$107,O$1,FALSE),"")="",0,IFERROR(VLOOKUP($B196,手順2!$A$12:$P$107,O$1,FALSE),"")&amp;IFERROR(VLOOKUP($B196,手順3!$A$12:$U$107,O$1,FALSE),"")))</f>
        <v/>
      </c>
      <c r="P196" s="121" t="str">
        <f>IF(O196="","",IF(IFERROR(VLOOKUP($B196,手順2!$A$12:$P$107,P$1,FALSE),"")&amp;IFERROR(VLOOKUP($B196,手順3!$A$12:$U$107,P$1,FALSE),"")="",0,IFERROR(VLOOKUP($B196,手順2!$A$12:$P$107,P$1,FALSE),"")&amp;IFERROR(VLOOKUP($B196,手順3!$A$12:$U$107,P$1,FALSE),"")))</f>
        <v/>
      </c>
      <c r="Q196" s="121" t="str">
        <f>IF(P196="","",IF(IFERROR(VLOOKUP($B196,手順2!$A$12:$P$107,Q$1,FALSE),"")&amp;IFERROR(VLOOKUP($B196,手順3!$A$12:$U$107,Q$1,FALSE),"")="",0,IFERROR(VLOOKUP($B196,手順2!$A$12:$P$107,Q$1,FALSE),"")&amp;IFERROR(VLOOKUP($B196,手順3!$A$12:$U$107,Q$1,FALSE),"")))</f>
        <v/>
      </c>
      <c r="R196" s="77" t="str">
        <f>IFERROR(VLOOKUP($B196,手順2!$A$12:$Q$107,R$1,FALSE),"")&amp;IFERROR(VLOOKUP($B196,手順3!$A$12:$U$107,R$1,FALSE),"")</f>
        <v/>
      </c>
      <c r="S196" s="102"/>
      <c r="T196" s="102"/>
      <c r="U196" s="102"/>
      <c r="AA196" s="174" t="str">
        <f>IF($AK196="","",COUNTIF($AU$18:$AU196,AA$17))</f>
        <v/>
      </c>
      <c r="AB196" s="129" t="str">
        <f>IF($AK196="","",COUNTIF($AU$18:$AU196,AB$17))</f>
        <v/>
      </c>
      <c r="AC196" s="129" t="str">
        <f>IF($AK196="","",COUNTIF($AU$18:$AU196,AC$17))</f>
        <v/>
      </c>
      <c r="AD196" s="129" t="str">
        <f>IF($AK196="","",COUNTIF($AU$18:$AU196,AD$17))</f>
        <v/>
      </c>
      <c r="AE196" s="129" t="str">
        <f>IF($AK196="","",COUNTIF($AU$18:$AU196,AE$17))</f>
        <v/>
      </c>
      <c r="AF196" s="129" t="str">
        <f>IF($AK196="","",COUNTIF($AU$18:$AU196,AF$17))</f>
        <v/>
      </c>
      <c r="AG196" s="129" t="str">
        <f>IF($AK196="","",COUNTIF($AU$18:$AU196,AG$17))</f>
        <v/>
      </c>
      <c r="AH196" s="129" t="str">
        <f>IF($AK196="","",COUNTIF($AU$18:$AU196,AH$17))</f>
        <v/>
      </c>
      <c r="AI196" s="129" t="str">
        <f>IF($AK196="","",COUNTIF($AU$18:$AU196,AI$17))</f>
        <v/>
      </c>
      <c r="AJ196" s="175" t="str">
        <f>IF($AK196="","",COUNTIF($AU$18:$AU196,AJ$17))</f>
        <v/>
      </c>
      <c r="AK196" s="95" t="str">
        <f t="shared" si="31"/>
        <v/>
      </c>
      <c r="AL196" s="96" t="str">
        <f t="shared" si="32"/>
        <v/>
      </c>
      <c r="AM196" s="38" t="str">
        <f t="shared" si="33"/>
        <v/>
      </c>
      <c r="AN196" s="96" t="str">
        <f t="shared" si="34"/>
        <v/>
      </c>
      <c r="AO196" s="96" t="str">
        <f t="shared" si="35"/>
        <v/>
      </c>
      <c r="AP196" s="96" t="str">
        <f t="shared" si="36"/>
        <v/>
      </c>
      <c r="AQ196" s="96" t="str">
        <f t="shared" si="37"/>
        <v/>
      </c>
      <c r="AR196" s="96" t="str">
        <f t="shared" si="38"/>
        <v/>
      </c>
      <c r="AS196" s="96" t="str">
        <f t="shared" si="39"/>
        <v/>
      </c>
      <c r="AT196" s="96" t="str">
        <f t="shared" si="40"/>
        <v/>
      </c>
      <c r="AU196" s="97" t="str">
        <f t="shared" si="41"/>
        <v/>
      </c>
    </row>
    <row r="197" spans="1:47">
      <c r="A197">
        <v>180</v>
      </c>
      <c r="B197" t="str">
        <f>IFERROR(IF(B196=手順3!$A$11,"",IF(B196&lt;=100,IF(手順2!A191=手順５!A197,手順５!A197,手順3!$A$12),B196+1)),"")</f>
        <v/>
      </c>
      <c r="C197" s="10" t="str">
        <f>IFERROR(VLOOKUP($B197,手順2!$A$12:$T$107,C$1,FALSE),"")&amp;IFERROR(VLOOKUP($B197,手順3!$A$12:$U$107,C$1,FALSE),"")</f>
        <v/>
      </c>
      <c r="D197" s="10" t="str">
        <f>IFERROR(VLOOKUP($B197,手順2!$A$12:$T$107,D$1,FALSE),"")&amp;IFERROR(VLOOKUP($B197,手順3!$A$12:$U$107,D$1,FALSE),"")</f>
        <v/>
      </c>
      <c r="E197" s="10" t="str">
        <f>IFERROR(VLOOKUP($B197,手順2!$A$12:$T$107,E$1,FALSE),"")&amp;IFERROR(VLOOKUP($B197,手順3!$A$12:$U$107,E$1,FALSE),"")</f>
        <v/>
      </c>
      <c r="F197" s="10" t="str">
        <f>IFERROR(VLOOKUP($B197,手順2!$A$12:$T$107,F$1,FALSE),"")&amp;IFERROR(VLOOKUP($B197,手順3!$A$12:$U$107,F$1,FALSE),"")</f>
        <v/>
      </c>
      <c r="G197" s="10" t="str">
        <f>IFERROR(VLOOKUP($B197,手順2!$A$12:$T$107,G$1,FALSE),"")&amp;IFERROR(VLOOKUP($B197,手順3!$A$12:$U$107,G$1,FALSE),"")</f>
        <v/>
      </c>
      <c r="H197" s="10" t="str">
        <f>IFERROR(VLOOKUP($B197,手順2!$A$12:$T$107,H$1,FALSE),"")&amp;IFERROR(VLOOKUP($B197,手順3!$A$12:$U$107,H$1,FALSE),"")</f>
        <v/>
      </c>
      <c r="I197" s="10" t="str">
        <f>IFERROR(VLOOKUP($B197,手順2!$A$12:$T$107,I$1,FALSE),"")&amp;IFERROR(VLOOKUP($B197,手順3!$A$12:$U$107,I$1,FALSE),"")</f>
        <v/>
      </c>
      <c r="J197" s="77" t="str">
        <f>IFERROR(VLOOKUP($B197,手順2!$A$12:$P$107,J$1,FALSE),"")&amp;IFERROR(VLOOKUP($B197,手順3!$A$12:$U$107,J$1,FALSE),"")</f>
        <v/>
      </c>
      <c r="K197" s="121" t="str">
        <f>IF(J197="","",IF(IFERROR(VLOOKUP($B197,手順2!$A$12:$P$107,K$1,FALSE),"")&amp;IFERROR(VLOOKUP($B197,手順3!$A$12:$U$107,K$1,FALSE),"")="",0,IFERROR(VLOOKUP($B197,手順2!$A$12:$P$107,K$1,FALSE),"")&amp;IFERROR(VLOOKUP($B197,手順3!$A$12:$U$107,K$1,FALSE),"")))</f>
        <v/>
      </c>
      <c r="L197" s="121" t="str">
        <f>IF(K197="","",IF(IFERROR(VLOOKUP($B197,手順2!$A$12:$P$107,L$1,FALSE),"")&amp;IFERROR(VLOOKUP($B197,手順3!$A$12:$U$107,L$1,FALSE),"")="",0,IFERROR(VLOOKUP($B197,手順2!$A$12:$P$107,L$1,FALSE),"")&amp;IFERROR(VLOOKUP($B197,手順3!$A$12:$U$107,L$1,FALSE),"")))</f>
        <v/>
      </c>
      <c r="M197" s="121" t="str">
        <f>IF(L197="","",IF(IFERROR(VLOOKUP($B197,手順2!$A$12:$P$107,M$1,FALSE),"")&amp;IFERROR(VLOOKUP($B197,手順3!$A$12:$U$107,M$1,FALSE),"")="",0,IFERROR(VLOOKUP($B197,手順2!$A$12:$P$107,M$1,FALSE),"")&amp;IFERROR(VLOOKUP($B197,手順3!$A$12:$U$107,M$1,FALSE),"")))</f>
        <v/>
      </c>
      <c r="N197" s="77" t="str">
        <f>IFERROR(VLOOKUP($B197,手順2!$A$12:$P$107,N$1,FALSE),"")&amp;IFERROR(VLOOKUP($B197,手順3!$A$12:$U$107,N$1,FALSE),"")</f>
        <v/>
      </c>
      <c r="O197" s="121" t="str">
        <f>IF(N197="","",IF(IFERROR(VLOOKUP($B197,手順2!$A$12:$P$107,O$1,FALSE),"")&amp;IFERROR(VLOOKUP($B197,手順3!$A$12:$U$107,O$1,FALSE),"")="",0,IFERROR(VLOOKUP($B197,手順2!$A$12:$P$107,O$1,FALSE),"")&amp;IFERROR(VLOOKUP($B197,手順3!$A$12:$U$107,O$1,FALSE),"")))</f>
        <v/>
      </c>
      <c r="P197" s="121" t="str">
        <f>IF(O197="","",IF(IFERROR(VLOOKUP($B197,手順2!$A$12:$P$107,P$1,FALSE),"")&amp;IFERROR(VLOOKUP($B197,手順3!$A$12:$U$107,P$1,FALSE),"")="",0,IFERROR(VLOOKUP($B197,手順2!$A$12:$P$107,P$1,FALSE),"")&amp;IFERROR(VLOOKUP($B197,手順3!$A$12:$U$107,P$1,FALSE),"")))</f>
        <v/>
      </c>
      <c r="Q197" s="121" t="str">
        <f>IF(P197="","",IF(IFERROR(VLOOKUP($B197,手順2!$A$12:$P$107,Q$1,FALSE),"")&amp;IFERROR(VLOOKUP($B197,手順3!$A$12:$U$107,Q$1,FALSE),"")="",0,IFERROR(VLOOKUP($B197,手順2!$A$12:$P$107,Q$1,FALSE),"")&amp;IFERROR(VLOOKUP($B197,手順3!$A$12:$U$107,Q$1,FALSE),"")))</f>
        <v/>
      </c>
      <c r="R197" s="77" t="str">
        <f>IFERROR(VLOOKUP($B197,手順2!$A$12:$Q$107,R$1,FALSE),"")&amp;IFERROR(VLOOKUP($B197,手順3!$A$12:$U$107,R$1,FALSE),"")</f>
        <v/>
      </c>
      <c r="S197" s="102"/>
      <c r="T197" s="102"/>
      <c r="U197" s="102"/>
      <c r="AA197" s="174" t="str">
        <f>IF($AK197="","",COUNTIF($AU$18:$AU197,AA$17))</f>
        <v/>
      </c>
      <c r="AB197" s="129" t="str">
        <f>IF($AK197="","",COUNTIF($AU$18:$AU197,AB$17))</f>
        <v/>
      </c>
      <c r="AC197" s="129" t="str">
        <f>IF($AK197="","",COUNTIF($AU$18:$AU197,AC$17))</f>
        <v/>
      </c>
      <c r="AD197" s="129" t="str">
        <f>IF($AK197="","",COUNTIF($AU$18:$AU197,AD$17))</f>
        <v/>
      </c>
      <c r="AE197" s="129" t="str">
        <f>IF($AK197="","",COUNTIF($AU$18:$AU197,AE$17))</f>
        <v/>
      </c>
      <c r="AF197" s="129" t="str">
        <f>IF($AK197="","",COUNTIF($AU$18:$AU197,AF$17))</f>
        <v/>
      </c>
      <c r="AG197" s="129" t="str">
        <f>IF($AK197="","",COUNTIF($AU$18:$AU197,AG$17))</f>
        <v/>
      </c>
      <c r="AH197" s="129" t="str">
        <f>IF($AK197="","",COUNTIF($AU$18:$AU197,AH$17))</f>
        <v/>
      </c>
      <c r="AI197" s="129" t="str">
        <f>IF($AK197="","",COUNTIF($AU$18:$AU197,AI$17))</f>
        <v/>
      </c>
      <c r="AJ197" s="175" t="str">
        <f>IF($AK197="","",COUNTIF($AU$18:$AU197,AJ$17))</f>
        <v/>
      </c>
      <c r="AK197" s="95" t="str">
        <f t="shared" si="31"/>
        <v/>
      </c>
      <c r="AL197" s="96" t="str">
        <f t="shared" si="32"/>
        <v/>
      </c>
      <c r="AM197" s="38" t="str">
        <f t="shared" si="33"/>
        <v/>
      </c>
      <c r="AN197" s="96" t="str">
        <f t="shared" si="34"/>
        <v/>
      </c>
      <c r="AO197" s="96" t="str">
        <f t="shared" si="35"/>
        <v/>
      </c>
      <c r="AP197" s="96" t="str">
        <f t="shared" si="36"/>
        <v/>
      </c>
      <c r="AQ197" s="96" t="str">
        <f t="shared" si="37"/>
        <v/>
      </c>
      <c r="AR197" s="96" t="str">
        <f t="shared" si="38"/>
        <v/>
      </c>
      <c r="AS197" s="96" t="str">
        <f t="shared" si="39"/>
        <v/>
      </c>
      <c r="AT197" s="96" t="str">
        <f t="shared" si="40"/>
        <v/>
      </c>
      <c r="AU197" s="97" t="str">
        <f t="shared" si="41"/>
        <v/>
      </c>
    </row>
    <row r="198" spans="1:47">
      <c r="A198">
        <v>181</v>
      </c>
      <c r="B198" t="str">
        <f>IFERROR(IF(B197=手順3!$A$11,"",IF(B197&lt;=100,IF(手順2!A192=手順５!A198,手順５!A198,手順3!$A$12),B197+1)),"")</f>
        <v/>
      </c>
      <c r="C198" s="10" t="str">
        <f>IFERROR(VLOOKUP($B198,手順2!$A$12:$T$107,C$1,FALSE),"")&amp;IFERROR(VLOOKUP($B198,手順3!$A$12:$U$107,C$1,FALSE),"")</f>
        <v/>
      </c>
      <c r="D198" s="10" t="str">
        <f>IFERROR(VLOOKUP($B198,手順2!$A$12:$T$107,D$1,FALSE),"")&amp;IFERROR(VLOOKUP($B198,手順3!$A$12:$U$107,D$1,FALSE),"")</f>
        <v/>
      </c>
      <c r="E198" s="10" t="str">
        <f>IFERROR(VLOOKUP($B198,手順2!$A$12:$T$107,E$1,FALSE),"")&amp;IFERROR(VLOOKUP($B198,手順3!$A$12:$U$107,E$1,FALSE),"")</f>
        <v/>
      </c>
      <c r="F198" s="10" t="str">
        <f>IFERROR(VLOOKUP($B198,手順2!$A$12:$T$107,F$1,FALSE),"")&amp;IFERROR(VLOOKUP($B198,手順3!$A$12:$U$107,F$1,FALSE),"")</f>
        <v/>
      </c>
      <c r="G198" s="10" t="str">
        <f>IFERROR(VLOOKUP($B198,手順2!$A$12:$T$107,G$1,FALSE),"")&amp;IFERROR(VLOOKUP($B198,手順3!$A$12:$U$107,G$1,FALSE),"")</f>
        <v/>
      </c>
      <c r="H198" s="10" t="str">
        <f>IFERROR(VLOOKUP($B198,手順2!$A$12:$T$107,H$1,FALSE),"")&amp;IFERROR(VLOOKUP($B198,手順3!$A$12:$U$107,H$1,FALSE),"")</f>
        <v/>
      </c>
      <c r="I198" s="10" t="str">
        <f>IFERROR(VLOOKUP($B198,手順2!$A$12:$T$107,I$1,FALSE),"")&amp;IFERROR(VLOOKUP($B198,手順3!$A$12:$U$107,I$1,FALSE),"")</f>
        <v/>
      </c>
      <c r="J198" s="77" t="str">
        <f>IFERROR(VLOOKUP($B198,手順2!$A$12:$P$107,J$1,FALSE),"")&amp;IFERROR(VLOOKUP($B198,手順3!$A$12:$U$107,J$1,FALSE),"")</f>
        <v/>
      </c>
      <c r="K198" s="121" t="str">
        <f>IF(J198="","",IF(IFERROR(VLOOKUP($B198,手順2!$A$12:$P$107,K$1,FALSE),"")&amp;IFERROR(VLOOKUP($B198,手順3!$A$12:$U$107,K$1,FALSE),"")="",0,IFERROR(VLOOKUP($B198,手順2!$A$12:$P$107,K$1,FALSE),"")&amp;IFERROR(VLOOKUP($B198,手順3!$A$12:$U$107,K$1,FALSE),"")))</f>
        <v/>
      </c>
      <c r="L198" s="121" t="str">
        <f>IF(K198="","",IF(IFERROR(VLOOKUP($B198,手順2!$A$12:$P$107,L$1,FALSE),"")&amp;IFERROR(VLOOKUP($B198,手順3!$A$12:$U$107,L$1,FALSE),"")="",0,IFERROR(VLOOKUP($B198,手順2!$A$12:$P$107,L$1,FALSE),"")&amp;IFERROR(VLOOKUP($B198,手順3!$A$12:$U$107,L$1,FALSE),"")))</f>
        <v/>
      </c>
      <c r="M198" s="121" t="str">
        <f>IF(L198="","",IF(IFERROR(VLOOKUP($B198,手順2!$A$12:$P$107,M$1,FALSE),"")&amp;IFERROR(VLOOKUP($B198,手順3!$A$12:$U$107,M$1,FALSE),"")="",0,IFERROR(VLOOKUP($B198,手順2!$A$12:$P$107,M$1,FALSE),"")&amp;IFERROR(VLOOKUP($B198,手順3!$A$12:$U$107,M$1,FALSE),"")))</f>
        <v/>
      </c>
      <c r="N198" s="77" t="str">
        <f>IFERROR(VLOOKUP($B198,手順2!$A$12:$P$107,N$1,FALSE),"")&amp;IFERROR(VLOOKUP($B198,手順3!$A$12:$U$107,N$1,FALSE),"")</f>
        <v/>
      </c>
      <c r="O198" s="121" t="str">
        <f>IF(N198="","",IF(IFERROR(VLOOKUP($B198,手順2!$A$12:$P$107,O$1,FALSE),"")&amp;IFERROR(VLOOKUP($B198,手順3!$A$12:$U$107,O$1,FALSE),"")="",0,IFERROR(VLOOKUP($B198,手順2!$A$12:$P$107,O$1,FALSE),"")&amp;IFERROR(VLOOKUP($B198,手順3!$A$12:$U$107,O$1,FALSE),"")))</f>
        <v/>
      </c>
      <c r="P198" s="121" t="str">
        <f>IF(O198="","",IF(IFERROR(VLOOKUP($B198,手順2!$A$12:$P$107,P$1,FALSE),"")&amp;IFERROR(VLOOKUP($B198,手順3!$A$12:$U$107,P$1,FALSE),"")="",0,IFERROR(VLOOKUP($B198,手順2!$A$12:$P$107,P$1,FALSE),"")&amp;IFERROR(VLOOKUP($B198,手順3!$A$12:$U$107,P$1,FALSE),"")))</f>
        <v/>
      </c>
      <c r="Q198" s="121" t="str">
        <f>IF(P198="","",IF(IFERROR(VLOOKUP($B198,手順2!$A$12:$P$107,Q$1,FALSE),"")&amp;IFERROR(VLOOKUP($B198,手順3!$A$12:$U$107,Q$1,FALSE),"")="",0,IFERROR(VLOOKUP($B198,手順2!$A$12:$P$107,Q$1,FALSE),"")&amp;IFERROR(VLOOKUP($B198,手順3!$A$12:$U$107,Q$1,FALSE),"")))</f>
        <v/>
      </c>
      <c r="R198" s="77" t="str">
        <f>IFERROR(VLOOKUP($B198,手順2!$A$12:$Q$107,R$1,FALSE),"")&amp;IFERROR(VLOOKUP($B198,手順3!$A$12:$U$107,R$1,FALSE),"")</f>
        <v/>
      </c>
      <c r="S198" s="102"/>
      <c r="T198" s="102"/>
      <c r="U198" s="102"/>
      <c r="AA198" s="174" t="str">
        <f>IF($AK198="","",COUNTIF($AU$18:$AU198,AA$17))</f>
        <v/>
      </c>
      <c r="AB198" s="129" t="str">
        <f>IF($AK198="","",COUNTIF($AU$18:$AU198,AB$17))</f>
        <v/>
      </c>
      <c r="AC198" s="129" t="str">
        <f>IF($AK198="","",COUNTIF($AU$18:$AU198,AC$17))</f>
        <v/>
      </c>
      <c r="AD198" s="129" t="str">
        <f>IF($AK198="","",COUNTIF($AU$18:$AU198,AD$17))</f>
        <v/>
      </c>
      <c r="AE198" s="129" t="str">
        <f>IF($AK198="","",COUNTIF($AU$18:$AU198,AE$17))</f>
        <v/>
      </c>
      <c r="AF198" s="129" t="str">
        <f>IF($AK198="","",COUNTIF($AU$18:$AU198,AF$17))</f>
        <v/>
      </c>
      <c r="AG198" s="129" t="str">
        <f>IF($AK198="","",COUNTIF($AU$18:$AU198,AG$17))</f>
        <v/>
      </c>
      <c r="AH198" s="129" t="str">
        <f>IF($AK198="","",COUNTIF($AU$18:$AU198,AH$17))</f>
        <v/>
      </c>
      <c r="AI198" s="129" t="str">
        <f>IF($AK198="","",COUNTIF($AU$18:$AU198,AI$17))</f>
        <v/>
      </c>
      <c r="AJ198" s="175" t="str">
        <f>IF($AK198="","",COUNTIF($AU$18:$AU198,AJ$17))</f>
        <v/>
      </c>
      <c r="AK198" s="95" t="str">
        <f t="shared" ref="AK198:AK209" si="42">IF(C198="","",$F$9)</f>
        <v/>
      </c>
      <c r="AL198" s="96" t="str">
        <f t="shared" ref="AL198:AL209" si="43">IF(AK198="","",AO198*100000000+AQ198*100+RIGHT(AR198,2))</f>
        <v/>
      </c>
      <c r="AM198" s="38" t="str">
        <f t="shared" ref="AM198:AM209" si="44">IF(C198="","",IF(LEN(D198)+LEN(E198)&lt;4,D198&amp;"    "&amp;E198&amp;"("&amp;H198&amp;")",IF(LEN(D198)+LEN(E198)&gt;4,D198&amp;E198&amp;"("&amp;H198&amp;")",D198&amp;"  "&amp;E198&amp;"("&amp;H198&amp;")")))</f>
        <v/>
      </c>
      <c r="AN198" s="96" t="str">
        <f t="shared" ref="AN198:AN209" si="45">IF(C198="","",F198&amp;" "&amp;G198)</f>
        <v/>
      </c>
      <c r="AO198" s="96" t="str">
        <f t="shared" ref="AO198:AO209" si="46">IF(C198="","",IF(I198="男",1,2))</f>
        <v/>
      </c>
      <c r="AP198" s="96" t="str">
        <f t="shared" ref="AP198:AP209" si="47">IF(C198="","",28)</f>
        <v/>
      </c>
      <c r="AQ198" s="96" t="str">
        <f t="shared" ref="AQ198:AQ209" si="48">IF(C198="","",LEFT(AK198,6))</f>
        <v/>
      </c>
      <c r="AR198" s="96" t="str">
        <f t="shared" ref="AR198:AR209" si="49">IF(C198="","",C198)</f>
        <v/>
      </c>
      <c r="AS198" s="96" t="str">
        <f t="shared" ref="AS198:AS209" si="50">IF(J198="","",IF(VLOOKUP(J198,$AW$18:$AY$102,3,FALSE)&gt;=71,VLOOKUP(J198,$AW$18:$AY$102,2,FALSE)&amp;TEXT(L198,"00")&amp;TEXT(M198,"00"),VLOOKUP(J198,$AW$18:$AY$102,2,FALSE)&amp;TEXT(K198,"00")&amp;TEXT(L198,"00")&amp;TEXT(M198,"00")))</f>
        <v/>
      </c>
      <c r="AT198" s="96" t="str">
        <f t="shared" ref="AT198:AT209" si="51">IF(N198="","",IF(VLOOKUP(N198,$AW$18:$AY$102,3,FALSE)&gt;=71,VLOOKUP(N198,$AW$18:$AY$102,2,FALSE)&amp;TEXT(P198,"00")&amp;TEXT(Q198,"00"),VLOOKUP(N198,$AW$18:$AY$102,2,FALSE)&amp;TEXT(O198,"00")&amp;TEXT(P198,"00")&amp;TEXT(Q198,"00")))</f>
        <v/>
      </c>
      <c r="AU198" s="97" t="str">
        <f t="shared" ref="AU198:AU209" si="52">IF(R198="","",R198)</f>
        <v/>
      </c>
    </row>
    <row r="199" spans="1:47">
      <c r="A199">
        <v>182</v>
      </c>
      <c r="B199" t="str">
        <f>IFERROR(IF(B198=手順3!$A$11,"",IF(B198&lt;=100,IF(手順2!A193=手順５!A199,手順５!A199,手順3!$A$12),B198+1)),"")</f>
        <v/>
      </c>
      <c r="C199" s="10" t="str">
        <f>IFERROR(VLOOKUP($B199,手順2!$A$12:$T$107,C$1,FALSE),"")&amp;IFERROR(VLOOKUP($B199,手順3!$A$12:$U$107,C$1,FALSE),"")</f>
        <v/>
      </c>
      <c r="D199" s="10" t="str">
        <f>IFERROR(VLOOKUP($B199,手順2!$A$12:$T$107,D$1,FALSE),"")&amp;IFERROR(VLOOKUP($B199,手順3!$A$12:$U$107,D$1,FALSE),"")</f>
        <v/>
      </c>
      <c r="E199" s="10" t="str">
        <f>IFERROR(VLOOKUP($B199,手順2!$A$12:$T$107,E$1,FALSE),"")&amp;IFERROR(VLOOKUP($B199,手順3!$A$12:$U$107,E$1,FALSE),"")</f>
        <v/>
      </c>
      <c r="F199" s="10" t="str">
        <f>IFERROR(VLOOKUP($B199,手順2!$A$12:$T$107,F$1,FALSE),"")&amp;IFERROR(VLOOKUP($B199,手順3!$A$12:$U$107,F$1,FALSE),"")</f>
        <v/>
      </c>
      <c r="G199" s="10" t="str">
        <f>IFERROR(VLOOKUP($B199,手順2!$A$12:$T$107,G$1,FALSE),"")&amp;IFERROR(VLOOKUP($B199,手順3!$A$12:$U$107,G$1,FALSE),"")</f>
        <v/>
      </c>
      <c r="H199" s="10" t="str">
        <f>IFERROR(VLOOKUP($B199,手順2!$A$12:$T$107,H$1,FALSE),"")&amp;IFERROR(VLOOKUP($B199,手順3!$A$12:$U$107,H$1,FALSE),"")</f>
        <v/>
      </c>
      <c r="I199" s="10" t="str">
        <f>IFERROR(VLOOKUP($B199,手順2!$A$12:$T$107,I$1,FALSE),"")&amp;IFERROR(VLOOKUP($B199,手順3!$A$12:$U$107,I$1,FALSE),"")</f>
        <v/>
      </c>
      <c r="J199" s="77" t="str">
        <f>IFERROR(VLOOKUP($B199,手順2!$A$12:$P$107,J$1,FALSE),"")&amp;IFERROR(VLOOKUP($B199,手順3!$A$12:$U$107,J$1,FALSE),"")</f>
        <v/>
      </c>
      <c r="K199" s="121" t="str">
        <f>IF(J199="","",IF(IFERROR(VLOOKUP($B199,手順2!$A$12:$P$107,K$1,FALSE),"")&amp;IFERROR(VLOOKUP($B199,手順3!$A$12:$U$107,K$1,FALSE),"")="",0,IFERROR(VLOOKUP($B199,手順2!$A$12:$P$107,K$1,FALSE),"")&amp;IFERROR(VLOOKUP($B199,手順3!$A$12:$U$107,K$1,FALSE),"")))</f>
        <v/>
      </c>
      <c r="L199" s="121" t="str">
        <f>IF(K199="","",IF(IFERROR(VLOOKUP($B199,手順2!$A$12:$P$107,L$1,FALSE),"")&amp;IFERROR(VLOOKUP($B199,手順3!$A$12:$U$107,L$1,FALSE),"")="",0,IFERROR(VLOOKUP($B199,手順2!$A$12:$P$107,L$1,FALSE),"")&amp;IFERROR(VLOOKUP($B199,手順3!$A$12:$U$107,L$1,FALSE),"")))</f>
        <v/>
      </c>
      <c r="M199" s="121" t="str">
        <f>IF(L199="","",IF(IFERROR(VLOOKUP($B199,手順2!$A$12:$P$107,M$1,FALSE),"")&amp;IFERROR(VLOOKUP($B199,手順3!$A$12:$U$107,M$1,FALSE),"")="",0,IFERROR(VLOOKUP($B199,手順2!$A$12:$P$107,M$1,FALSE),"")&amp;IFERROR(VLOOKUP($B199,手順3!$A$12:$U$107,M$1,FALSE),"")))</f>
        <v/>
      </c>
      <c r="N199" s="77" t="str">
        <f>IFERROR(VLOOKUP($B199,手順2!$A$12:$P$107,N$1,FALSE),"")&amp;IFERROR(VLOOKUP($B199,手順3!$A$12:$U$107,N$1,FALSE),"")</f>
        <v/>
      </c>
      <c r="O199" s="121" t="str">
        <f>IF(N199="","",IF(IFERROR(VLOOKUP($B199,手順2!$A$12:$P$107,O$1,FALSE),"")&amp;IFERROR(VLOOKUP($B199,手順3!$A$12:$U$107,O$1,FALSE),"")="",0,IFERROR(VLOOKUP($B199,手順2!$A$12:$P$107,O$1,FALSE),"")&amp;IFERROR(VLOOKUP($B199,手順3!$A$12:$U$107,O$1,FALSE),"")))</f>
        <v/>
      </c>
      <c r="P199" s="121" t="str">
        <f>IF(O199="","",IF(IFERROR(VLOOKUP($B199,手順2!$A$12:$P$107,P$1,FALSE),"")&amp;IFERROR(VLOOKUP($B199,手順3!$A$12:$U$107,P$1,FALSE),"")="",0,IFERROR(VLOOKUP($B199,手順2!$A$12:$P$107,P$1,FALSE),"")&amp;IFERROR(VLOOKUP($B199,手順3!$A$12:$U$107,P$1,FALSE),"")))</f>
        <v/>
      </c>
      <c r="Q199" s="121" t="str">
        <f>IF(P199="","",IF(IFERROR(VLOOKUP($B199,手順2!$A$12:$P$107,Q$1,FALSE),"")&amp;IFERROR(VLOOKUP($B199,手順3!$A$12:$U$107,Q$1,FALSE),"")="",0,IFERROR(VLOOKUP($B199,手順2!$A$12:$P$107,Q$1,FALSE),"")&amp;IFERROR(VLOOKUP($B199,手順3!$A$12:$U$107,Q$1,FALSE),"")))</f>
        <v/>
      </c>
      <c r="R199" s="77" t="str">
        <f>IFERROR(VLOOKUP($B199,手順2!$A$12:$Q$107,R$1,FALSE),"")&amp;IFERROR(VLOOKUP($B199,手順3!$A$12:$U$107,R$1,FALSE),"")</f>
        <v/>
      </c>
      <c r="S199" s="102"/>
      <c r="T199" s="102"/>
      <c r="U199" s="102"/>
      <c r="AA199" s="174" t="str">
        <f>IF($AK199="","",COUNTIF($AU$18:$AU199,AA$17))</f>
        <v/>
      </c>
      <c r="AB199" s="129" t="str">
        <f>IF($AK199="","",COUNTIF($AU$18:$AU199,AB$17))</f>
        <v/>
      </c>
      <c r="AC199" s="129" t="str">
        <f>IF($AK199="","",COUNTIF($AU$18:$AU199,AC$17))</f>
        <v/>
      </c>
      <c r="AD199" s="129" t="str">
        <f>IF($AK199="","",COUNTIF($AU$18:$AU199,AD$17))</f>
        <v/>
      </c>
      <c r="AE199" s="129" t="str">
        <f>IF($AK199="","",COUNTIF($AU$18:$AU199,AE$17))</f>
        <v/>
      </c>
      <c r="AF199" s="129" t="str">
        <f>IF($AK199="","",COUNTIF($AU$18:$AU199,AF$17))</f>
        <v/>
      </c>
      <c r="AG199" s="129" t="str">
        <f>IF($AK199="","",COUNTIF($AU$18:$AU199,AG$17))</f>
        <v/>
      </c>
      <c r="AH199" s="129" t="str">
        <f>IF($AK199="","",COUNTIF($AU$18:$AU199,AH$17))</f>
        <v/>
      </c>
      <c r="AI199" s="129" t="str">
        <f>IF($AK199="","",COUNTIF($AU$18:$AU199,AI$17))</f>
        <v/>
      </c>
      <c r="AJ199" s="175" t="str">
        <f>IF($AK199="","",COUNTIF($AU$18:$AU199,AJ$17))</f>
        <v/>
      </c>
      <c r="AK199" s="95" t="str">
        <f t="shared" si="42"/>
        <v/>
      </c>
      <c r="AL199" s="96" t="str">
        <f t="shared" si="43"/>
        <v/>
      </c>
      <c r="AM199" s="38" t="str">
        <f t="shared" si="44"/>
        <v/>
      </c>
      <c r="AN199" s="96" t="str">
        <f t="shared" si="45"/>
        <v/>
      </c>
      <c r="AO199" s="96" t="str">
        <f t="shared" si="46"/>
        <v/>
      </c>
      <c r="AP199" s="96" t="str">
        <f t="shared" si="47"/>
        <v/>
      </c>
      <c r="AQ199" s="96" t="str">
        <f t="shared" si="48"/>
        <v/>
      </c>
      <c r="AR199" s="96" t="str">
        <f t="shared" si="49"/>
        <v/>
      </c>
      <c r="AS199" s="96" t="str">
        <f t="shared" si="50"/>
        <v/>
      </c>
      <c r="AT199" s="96" t="str">
        <f t="shared" si="51"/>
        <v/>
      </c>
      <c r="AU199" s="97" t="str">
        <f t="shared" si="52"/>
        <v/>
      </c>
    </row>
    <row r="200" spans="1:47">
      <c r="A200">
        <v>183</v>
      </c>
      <c r="B200" t="str">
        <f>IFERROR(IF(B199=手順3!$A$11,"",IF(B199&lt;=100,IF(手順2!A194=手順５!A200,手順５!A200,手順3!$A$12),B199+1)),"")</f>
        <v/>
      </c>
      <c r="C200" s="10" t="str">
        <f>IFERROR(VLOOKUP($B200,手順2!$A$12:$T$107,C$1,FALSE),"")&amp;IFERROR(VLOOKUP($B200,手順3!$A$12:$U$107,C$1,FALSE),"")</f>
        <v/>
      </c>
      <c r="D200" s="10" t="str">
        <f>IFERROR(VLOOKUP($B200,手順2!$A$12:$T$107,D$1,FALSE),"")&amp;IFERROR(VLOOKUP($B200,手順3!$A$12:$U$107,D$1,FALSE),"")</f>
        <v/>
      </c>
      <c r="E200" s="10" t="str">
        <f>IFERROR(VLOOKUP($B200,手順2!$A$12:$T$107,E$1,FALSE),"")&amp;IFERROR(VLOOKUP($B200,手順3!$A$12:$U$107,E$1,FALSE),"")</f>
        <v/>
      </c>
      <c r="F200" s="10" t="str">
        <f>IFERROR(VLOOKUP($B200,手順2!$A$12:$T$107,F$1,FALSE),"")&amp;IFERROR(VLOOKUP($B200,手順3!$A$12:$U$107,F$1,FALSE),"")</f>
        <v/>
      </c>
      <c r="G200" s="10" t="str">
        <f>IFERROR(VLOOKUP($B200,手順2!$A$12:$T$107,G$1,FALSE),"")&amp;IFERROR(VLOOKUP($B200,手順3!$A$12:$U$107,G$1,FALSE),"")</f>
        <v/>
      </c>
      <c r="H200" s="10" t="str">
        <f>IFERROR(VLOOKUP($B200,手順2!$A$12:$T$107,H$1,FALSE),"")&amp;IFERROR(VLOOKUP($B200,手順3!$A$12:$U$107,H$1,FALSE),"")</f>
        <v/>
      </c>
      <c r="I200" s="10" t="str">
        <f>IFERROR(VLOOKUP($B200,手順2!$A$12:$T$107,I$1,FALSE),"")&amp;IFERROR(VLOOKUP($B200,手順3!$A$12:$U$107,I$1,FALSE),"")</f>
        <v/>
      </c>
      <c r="J200" s="77" t="str">
        <f>IFERROR(VLOOKUP($B200,手順2!$A$12:$P$107,J$1,FALSE),"")&amp;IFERROR(VLOOKUP($B200,手順3!$A$12:$U$107,J$1,FALSE),"")</f>
        <v/>
      </c>
      <c r="K200" s="121" t="str">
        <f>IF(J200="","",IF(IFERROR(VLOOKUP($B200,手順2!$A$12:$P$107,K$1,FALSE),"")&amp;IFERROR(VLOOKUP($B200,手順3!$A$12:$U$107,K$1,FALSE),"")="",0,IFERROR(VLOOKUP($B200,手順2!$A$12:$P$107,K$1,FALSE),"")&amp;IFERROR(VLOOKUP($B200,手順3!$A$12:$U$107,K$1,FALSE),"")))</f>
        <v/>
      </c>
      <c r="L200" s="121" t="str">
        <f>IF(K200="","",IF(IFERROR(VLOOKUP($B200,手順2!$A$12:$P$107,L$1,FALSE),"")&amp;IFERROR(VLOOKUP($B200,手順3!$A$12:$U$107,L$1,FALSE),"")="",0,IFERROR(VLOOKUP($B200,手順2!$A$12:$P$107,L$1,FALSE),"")&amp;IFERROR(VLOOKUP($B200,手順3!$A$12:$U$107,L$1,FALSE),"")))</f>
        <v/>
      </c>
      <c r="M200" s="121" t="str">
        <f>IF(L200="","",IF(IFERROR(VLOOKUP($B200,手順2!$A$12:$P$107,M$1,FALSE),"")&amp;IFERROR(VLOOKUP($B200,手順3!$A$12:$U$107,M$1,FALSE),"")="",0,IFERROR(VLOOKUP($B200,手順2!$A$12:$P$107,M$1,FALSE),"")&amp;IFERROR(VLOOKUP($B200,手順3!$A$12:$U$107,M$1,FALSE),"")))</f>
        <v/>
      </c>
      <c r="N200" s="77" t="str">
        <f>IFERROR(VLOOKUP($B200,手順2!$A$12:$P$107,N$1,FALSE),"")&amp;IFERROR(VLOOKUP($B200,手順3!$A$12:$U$107,N$1,FALSE),"")</f>
        <v/>
      </c>
      <c r="O200" s="121" t="str">
        <f>IF(N200="","",IF(IFERROR(VLOOKUP($B200,手順2!$A$12:$P$107,O$1,FALSE),"")&amp;IFERROR(VLOOKUP($B200,手順3!$A$12:$U$107,O$1,FALSE),"")="",0,IFERROR(VLOOKUP($B200,手順2!$A$12:$P$107,O$1,FALSE),"")&amp;IFERROR(VLOOKUP($B200,手順3!$A$12:$U$107,O$1,FALSE),"")))</f>
        <v/>
      </c>
      <c r="P200" s="121" t="str">
        <f>IF(O200="","",IF(IFERROR(VLOOKUP($B200,手順2!$A$12:$P$107,P$1,FALSE),"")&amp;IFERROR(VLOOKUP($B200,手順3!$A$12:$U$107,P$1,FALSE),"")="",0,IFERROR(VLOOKUP($B200,手順2!$A$12:$P$107,P$1,FALSE),"")&amp;IFERROR(VLOOKUP($B200,手順3!$A$12:$U$107,P$1,FALSE),"")))</f>
        <v/>
      </c>
      <c r="Q200" s="121" t="str">
        <f>IF(P200="","",IF(IFERROR(VLOOKUP($B200,手順2!$A$12:$P$107,Q$1,FALSE),"")&amp;IFERROR(VLOOKUP($B200,手順3!$A$12:$U$107,Q$1,FALSE),"")="",0,IFERROR(VLOOKUP($B200,手順2!$A$12:$P$107,Q$1,FALSE),"")&amp;IFERROR(VLOOKUP($B200,手順3!$A$12:$U$107,Q$1,FALSE),"")))</f>
        <v/>
      </c>
      <c r="R200" s="77" t="str">
        <f>IFERROR(VLOOKUP($B200,手順2!$A$12:$Q$107,R$1,FALSE),"")&amp;IFERROR(VLOOKUP($B200,手順3!$A$12:$U$107,R$1,FALSE),"")</f>
        <v/>
      </c>
      <c r="S200" s="102"/>
      <c r="T200" s="102"/>
      <c r="U200" s="102"/>
      <c r="AA200" s="174" t="str">
        <f>IF($AK200="","",COUNTIF($AU$18:$AU200,AA$17))</f>
        <v/>
      </c>
      <c r="AB200" s="129" t="str">
        <f>IF($AK200="","",COUNTIF($AU$18:$AU200,AB$17))</f>
        <v/>
      </c>
      <c r="AC200" s="129" t="str">
        <f>IF($AK200="","",COUNTIF($AU$18:$AU200,AC$17))</f>
        <v/>
      </c>
      <c r="AD200" s="129" t="str">
        <f>IF($AK200="","",COUNTIF($AU$18:$AU200,AD$17))</f>
        <v/>
      </c>
      <c r="AE200" s="129" t="str">
        <f>IF($AK200="","",COUNTIF($AU$18:$AU200,AE$17))</f>
        <v/>
      </c>
      <c r="AF200" s="129" t="str">
        <f>IF($AK200="","",COUNTIF($AU$18:$AU200,AF$17))</f>
        <v/>
      </c>
      <c r="AG200" s="129" t="str">
        <f>IF($AK200="","",COUNTIF($AU$18:$AU200,AG$17))</f>
        <v/>
      </c>
      <c r="AH200" s="129" t="str">
        <f>IF($AK200="","",COUNTIF($AU$18:$AU200,AH$17))</f>
        <v/>
      </c>
      <c r="AI200" s="129" t="str">
        <f>IF($AK200="","",COUNTIF($AU$18:$AU200,AI$17))</f>
        <v/>
      </c>
      <c r="AJ200" s="175" t="str">
        <f>IF($AK200="","",COUNTIF($AU$18:$AU200,AJ$17))</f>
        <v/>
      </c>
      <c r="AK200" s="95" t="str">
        <f t="shared" si="42"/>
        <v/>
      </c>
      <c r="AL200" s="96" t="str">
        <f t="shared" si="43"/>
        <v/>
      </c>
      <c r="AM200" s="38" t="str">
        <f t="shared" si="44"/>
        <v/>
      </c>
      <c r="AN200" s="96" t="str">
        <f t="shared" si="45"/>
        <v/>
      </c>
      <c r="AO200" s="96" t="str">
        <f t="shared" si="46"/>
        <v/>
      </c>
      <c r="AP200" s="96" t="str">
        <f t="shared" si="47"/>
        <v/>
      </c>
      <c r="AQ200" s="96" t="str">
        <f t="shared" si="48"/>
        <v/>
      </c>
      <c r="AR200" s="96" t="str">
        <f t="shared" si="49"/>
        <v/>
      </c>
      <c r="AS200" s="96" t="str">
        <f t="shared" si="50"/>
        <v/>
      </c>
      <c r="AT200" s="96" t="str">
        <f t="shared" si="51"/>
        <v/>
      </c>
      <c r="AU200" s="97" t="str">
        <f t="shared" si="52"/>
        <v/>
      </c>
    </row>
    <row r="201" spans="1:47">
      <c r="A201">
        <v>184</v>
      </c>
      <c r="C201" s="10" t="str">
        <f>IFERROR(VLOOKUP($B201,手順2!$A$12:$T$107,C$1,FALSE),"")&amp;IFERROR(VLOOKUP($B201,手順3!$A$12:$U$107,C$1,FALSE),"")</f>
        <v/>
      </c>
      <c r="D201" s="10" t="str">
        <f>IFERROR(VLOOKUP($B201,手順2!$A$12:$T$107,D$1,FALSE),"")&amp;IFERROR(VLOOKUP($B201,手順3!$A$12:$U$107,D$1,FALSE),"")</f>
        <v/>
      </c>
      <c r="E201" s="10" t="str">
        <f>IFERROR(VLOOKUP($B201,手順2!$A$12:$T$107,E$1,FALSE),"")&amp;IFERROR(VLOOKUP($B201,手順3!$A$12:$U$107,E$1,FALSE),"")</f>
        <v/>
      </c>
      <c r="F201" s="10" t="str">
        <f>IFERROR(VLOOKUP($B201,手順2!$A$12:$T$107,F$1,FALSE),"")&amp;IFERROR(VLOOKUP($B201,手順3!$A$12:$U$107,F$1,FALSE),"")</f>
        <v/>
      </c>
      <c r="G201" s="10" t="str">
        <f>IFERROR(VLOOKUP($B201,手順2!$A$12:$T$107,G$1,FALSE),"")&amp;IFERROR(VLOOKUP($B201,手順3!$A$12:$U$107,G$1,FALSE),"")</f>
        <v/>
      </c>
      <c r="H201" s="10" t="str">
        <f>IFERROR(VLOOKUP($B201,手順2!$A$12:$T$107,H$1,FALSE),"")&amp;IFERROR(VLOOKUP($B201,手順3!$A$12:$U$107,H$1,FALSE),"")</f>
        <v/>
      </c>
      <c r="I201" s="10" t="str">
        <f>IFERROR(VLOOKUP($B201,手順2!$A$12:$T$107,I$1,FALSE),"")&amp;IFERROR(VLOOKUP($B201,手順3!$A$12:$U$107,I$1,FALSE),"")</f>
        <v/>
      </c>
      <c r="J201" s="77" t="str">
        <f>IFERROR(VLOOKUP($B201,手順2!$A$12:$P$107,J$1,FALSE),"")&amp;IFERROR(VLOOKUP($B201,手順3!$A$12:$U$107,J$1,FALSE),"")</f>
        <v/>
      </c>
      <c r="K201" s="121" t="str">
        <f>IF(J201="","",IF(IFERROR(VLOOKUP($B201,手順2!$A$12:$P$107,K$1,FALSE),"")&amp;IFERROR(VLOOKUP($B201,手順3!$A$12:$U$107,K$1,FALSE),"")="",0,IFERROR(VLOOKUP($B201,手順2!$A$12:$P$107,K$1,FALSE),"")&amp;IFERROR(VLOOKUP($B201,手順3!$A$12:$U$107,K$1,FALSE),"")))</f>
        <v/>
      </c>
      <c r="L201" s="121" t="str">
        <f>IF(K201="","",IF(IFERROR(VLOOKUP($B201,手順2!$A$12:$P$107,L$1,FALSE),"")&amp;IFERROR(VLOOKUP($B201,手順3!$A$12:$U$107,L$1,FALSE),"")="",0,IFERROR(VLOOKUP($B201,手順2!$A$12:$P$107,L$1,FALSE),"")&amp;IFERROR(VLOOKUP($B201,手順3!$A$12:$U$107,L$1,FALSE),"")))</f>
        <v/>
      </c>
      <c r="M201" s="121" t="str">
        <f>IF(L201="","",IF(IFERROR(VLOOKUP($B201,手順2!$A$12:$P$107,M$1,FALSE),"")&amp;IFERROR(VLOOKUP($B201,手順3!$A$12:$U$107,M$1,FALSE),"")="",0,IFERROR(VLOOKUP($B201,手順2!$A$12:$P$107,M$1,FALSE),"")&amp;IFERROR(VLOOKUP($B201,手順3!$A$12:$U$107,M$1,FALSE),"")))</f>
        <v/>
      </c>
      <c r="N201" s="77" t="str">
        <f>IFERROR(VLOOKUP($B201,手順2!$A$12:$P$107,N$1,FALSE),"")&amp;IFERROR(VLOOKUP($B201,手順3!$A$12:$U$107,N$1,FALSE),"")</f>
        <v/>
      </c>
      <c r="O201" s="121" t="str">
        <f>IF(N201="","",IF(IFERROR(VLOOKUP($B201,手順2!$A$12:$P$107,O$1,FALSE),"")&amp;IFERROR(VLOOKUP($B201,手順3!$A$12:$U$107,O$1,FALSE),"")="",0,IFERROR(VLOOKUP($B201,手順2!$A$12:$P$107,O$1,FALSE),"")&amp;IFERROR(VLOOKUP($B201,手順3!$A$12:$U$107,O$1,FALSE),"")))</f>
        <v/>
      </c>
      <c r="P201" s="121" t="str">
        <f>IF(O201="","",IF(IFERROR(VLOOKUP($B201,手順2!$A$12:$P$107,P$1,FALSE),"")&amp;IFERROR(VLOOKUP($B201,手順3!$A$12:$U$107,P$1,FALSE),"")="",0,IFERROR(VLOOKUP($B201,手順2!$A$12:$P$107,P$1,FALSE),"")&amp;IFERROR(VLOOKUP($B201,手順3!$A$12:$U$107,P$1,FALSE),"")))</f>
        <v/>
      </c>
      <c r="Q201" s="121" t="str">
        <f>IF(P201="","",IF(IFERROR(VLOOKUP($B201,手順2!$A$12:$P$107,Q$1,FALSE),"")&amp;IFERROR(VLOOKUP($B201,手順3!$A$12:$U$107,Q$1,FALSE),"")="",0,IFERROR(VLOOKUP($B201,手順2!$A$12:$P$107,Q$1,FALSE),"")&amp;IFERROR(VLOOKUP($B201,手順3!$A$12:$U$107,Q$1,FALSE),"")))</f>
        <v/>
      </c>
      <c r="R201" s="77" t="str">
        <f>IFERROR(VLOOKUP($B201,手順2!$A$12:$Q$107,R$1,FALSE),"")&amp;IFERROR(VLOOKUP($B201,手順3!$A$12:$U$107,R$1,FALSE),"")</f>
        <v/>
      </c>
      <c r="S201" s="102"/>
      <c r="T201" s="102"/>
      <c r="U201" s="102"/>
      <c r="AA201" s="174" t="str">
        <f>IF($AK201="","",COUNTIF($AU$18:$AU201,AA$17))</f>
        <v/>
      </c>
      <c r="AB201" s="129" t="str">
        <f>IF($AK201="","",COUNTIF($AU$18:$AU201,AB$17))</f>
        <v/>
      </c>
      <c r="AC201" s="129" t="str">
        <f>IF($AK201="","",COUNTIF($AU$18:$AU201,AC$17))</f>
        <v/>
      </c>
      <c r="AD201" s="129" t="str">
        <f>IF($AK201="","",COUNTIF($AU$18:$AU201,AD$17))</f>
        <v/>
      </c>
      <c r="AE201" s="129" t="str">
        <f>IF($AK201="","",COUNTIF($AU$18:$AU201,AE$17))</f>
        <v/>
      </c>
      <c r="AF201" s="129" t="str">
        <f>IF($AK201="","",COUNTIF($AU$18:$AU201,AF$17))</f>
        <v/>
      </c>
      <c r="AG201" s="129" t="str">
        <f>IF($AK201="","",COUNTIF($AU$18:$AU201,AG$17))</f>
        <v/>
      </c>
      <c r="AH201" s="129" t="str">
        <f>IF($AK201="","",COUNTIF($AU$18:$AU201,AH$17))</f>
        <v/>
      </c>
      <c r="AI201" s="129" t="str">
        <f>IF($AK201="","",COUNTIF($AU$18:$AU201,AI$17))</f>
        <v/>
      </c>
      <c r="AJ201" s="175" t="str">
        <f>IF($AK201="","",COUNTIF($AU$18:$AU201,AJ$17))</f>
        <v/>
      </c>
      <c r="AK201" s="95" t="str">
        <f t="shared" si="42"/>
        <v/>
      </c>
      <c r="AL201" s="96" t="str">
        <f t="shared" si="43"/>
        <v/>
      </c>
      <c r="AM201" s="38" t="str">
        <f t="shared" si="44"/>
        <v/>
      </c>
      <c r="AN201" s="96" t="str">
        <f t="shared" si="45"/>
        <v/>
      </c>
      <c r="AO201" s="96" t="str">
        <f t="shared" si="46"/>
        <v/>
      </c>
      <c r="AP201" s="96" t="str">
        <f t="shared" si="47"/>
        <v/>
      </c>
      <c r="AQ201" s="96" t="str">
        <f t="shared" si="48"/>
        <v/>
      </c>
      <c r="AR201" s="96" t="str">
        <f t="shared" si="49"/>
        <v/>
      </c>
      <c r="AS201" s="96" t="str">
        <f t="shared" si="50"/>
        <v/>
      </c>
      <c r="AT201" s="96" t="str">
        <f t="shared" si="51"/>
        <v/>
      </c>
      <c r="AU201" s="97" t="str">
        <f t="shared" si="52"/>
        <v/>
      </c>
    </row>
    <row r="202" spans="1:47">
      <c r="A202">
        <v>185</v>
      </c>
      <c r="C202" s="10" t="str">
        <f>IFERROR(VLOOKUP($B202,手順2!$A$12:$T$107,C$1,FALSE),"")&amp;IFERROR(VLOOKUP($B202,手順3!$A$12:$U$107,C$1,FALSE),"")</f>
        <v/>
      </c>
      <c r="D202" s="10" t="str">
        <f>IFERROR(VLOOKUP($B202,手順2!$A$12:$T$107,D$1,FALSE),"")&amp;IFERROR(VLOOKUP($B202,手順3!$A$12:$U$107,D$1,FALSE),"")</f>
        <v/>
      </c>
      <c r="E202" s="10" t="str">
        <f>IFERROR(VLOOKUP($B202,手順2!$A$12:$T$107,E$1,FALSE),"")&amp;IFERROR(VLOOKUP($B202,手順3!$A$12:$U$107,E$1,FALSE),"")</f>
        <v/>
      </c>
      <c r="F202" s="10" t="str">
        <f>IFERROR(VLOOKUP($B202,手順2!$A$12:$T$107,F$1,FALSE),"")&amp;IFERROR(VLOOKUP($B202,手順3!$A$12:$U$107,F$1,FALSE),"")</f>
        <v/>
      </c>
      <c r="G202" s="10" t="str">
        <f>IFERROR(VLOOKUP($B202,手順2!$A$12:$T$107,G$1,FALSE),"")&amp;IFERROR(VLOOKUP($B202,手順3!$A$12:$U$107,G$1,FALSE),"")</f>
        <v/>
      </c>
      <c r="H202" s="10" t="str">
        <f>IFERROR(VLOOKUP($B202,手順2!$A$12:$T$107,H$1,FALSE),"")&amp;IFERROR(VLOOKUP($B202,手順3!$A$12:$U$107,H$1,FALSE),"")</f>
        <v/>
      </c>
      <c r="I202" s="10" t="str">
        <f>IFERROR(VLOOKUP($B202,手順2!$A$12:$T$107,I$1,FALSE),"")&amp;IFERROR(VLOOKUP($B202,手順3!$A$12:$U$107,I$1,FALSE),"")</f>
        <v/>
      </c>
      <c r="J202" s="77" t="str">
        <f>IFERROR(VLOOKUP($B202,手順2!$A$12:$P$107,J$1,FALSE),"")&amp;IFERROR(VLOOKUP($B202,手順3!$A$12:$U$107,J$1,FALSE),"")</f>
        <v/>
      </c>
      <c r="K202" s="121" t="str">
        <f>IF(J202="","",IF(IFERROR(VLOOKUP($B202,手順2!$A$12:$P$107,K$1,FALSE),"")&amp;IFERROR(VLOOKUP($B202,手順3!$A$12:$U$107,K$1,FALSE),"")="",0,IFERROR(VLOOKUP($B202,手順2!$A$12:$P$107,K$1,FALSE),"")&amp;IFERROR(VLOOKUP($B202,手順3!$A$12:$U$107,K$1,FALSE),"")))</f>
        <v/>
      </c>
      <c r="L202" s="121" t="str">
        <f>IF(K202="","",IF(IFERROR(VLOOKUP($B202,手順2!$A$12:$P$107,L$1,FALSE),"")&amp;IFERROR(VLOOKUP($B202,手順3!$A$12:$U$107,L$1,FALSE),"")="",0,IFERROR(VLOOKUP($B202,手順2!$A$12:$P$107,L$1,FALSE),"")&amp;IFERROR(VLOOKUP($B202,手順3!$A$12:$U$107,L$1,FALSE),"")))</f>
        <v/>
      </c>
      <c r="M202" s="121" t="str">
        <f>IF(L202="","",IF(IFERROR(VLOOKUP($B202,手順2!$A$12:$P$107,M$1,FALSE),"")&amp;IFERROR(VLOOKUP($B202,手順3!$A$12:$U$107,M$1,FALSE),"")="",0,IFERROR(VLOOKUP($B202,手順2!$A$12:$P$107,M$1,FALSE),"")&amp;IFERROR(VLOOKUP($B202,手順3!$A$12:$U$107,M$1,FALSE),"")))</f>
        <v/>
      </c>
      <c r="N202" s="77" t="str">
        <f>IFERROR(VLOOKUP($B202,手順2!$A$12:$P$107,N$1,FALSE),"")&amp;IFERROR(VLOOKUP($B202,手順3!$A$12:$U$107,N$1,FALSE),"")</f>
        <v/>
      </c>
      <c r="O202" s="121" t="str">
        <f>IF(N202="","",IF(IFERROR(VLOOKUP($B202,手順2!$A$12:$P$107,O$1,FALSE),"")&amp;IFERROR(VLOOKUP($B202,手順3!$A$12:$U$107,O$1,FALSE),"")="",0,IFERROR(VLOOKUP($B202,手順2!$A$12:$P$107,O$1,FALSE),"")&amp;IFERROR(VLOOKUP($B202,手順3!$A$12:$U$107,O$1,FALSE),"")))</f>
        <v/>
      </c>
      <c r="P202" s="121" t="str">
        <f>IF(O202="","",IF(IFERROR(VLOOKUP($B202,手順2!$A$12:$P$107,P$1,FALSE),"")&amp;IFERROR(VLOOKUP($B202,手順3!$A$12:$U$107,P$1,FALSE),"")="",0,IFERROR(VLOOKUP($B202,手順2!$A$12:$P$107,P$1,FALSE),"")&amp;IFERROR(VLOOKUP($B202,手順3!$A$12:$U$107,P$1,FALSE),"")))</f>
        <v/>
      </c>
      <c r="Q202" s="121" t="str">
        <f>IF(P202="","",IF(IFERROR(VLOOKUP($B202,手順2!$A$12:$P$107,Q$1,FALSE),"")&amp;IFERROR(VLOOKUP($B202,手順3!$A$12:$U$107,Q$1,FALSE),"")="",0,IFERROR(VLOOKUP($B202,手順2!$A$12:$P$107,Q$1,FALSE),"")&amp;IFERROR(VLOOKUP($B202,手順3!$A$12:$U$107,Q$1,FALSE),"")))</f>
        <v/>
      </c>
      <c r="R202" s="77" t="str">
        <f>IFERROR(VLOOKUP($B202,手順2!$A$12:$Q$107,R$1,FALSE),"")&amp;IFERROR(VLOOKUP($B202,手順3!$A$12:$U$107,R$1,FALSE),"")</f>
        <v/>
      </c>
      <c r="S202" s="102"/>
      <c r="T202" s="102"/>
      <c r="U202" s="102"/>
      <c r="AA202" s="174" t="str">
        <f>IF($AK202="","",COUNTIF($AU$18:$AU202,AA$17))</f>
        <v/>
      </c>
      <c r="AB202" s="129" t="str">
        <f>IF($AK202="","",COUNTIF($AU$18:$AU202,AB$17))</f>
        <v/>
      </c>
      <c r="AC202" s="129" t="str">
        <f>IF($AK202="","",COUNTIF($AU$18:$AU202,AC$17))</f>
        <v/>
      </c>
      <c r="AD202" s="129" t="str">
        <f>IF($AK202="","",COUNTIF($AU$18:$AU202,AD$17))</f>
        <v/>
      </c>
      <c r="AE202" s="129" t="str">
        <f>IF($AK202="","",COUNTIF($AU$18:$AU202,AE$17))</f>
        <v/>
      </c>
      <c r="AF202" s="129" t="str">
        <f>IF($AK202="","",COUNTIF($AU$18:$AU202,AF$17))</f>
        <v/>
      </c>
      <c r="AG202" s="129" t="str">
        <f>IF($AK202="","",COUNTIF($AU$18:$AU202,AG$17))</f>
        <v/>
      </c>
      <c r="AH202" s="129" t="str">
        <f>IF($AK202="","",COUNTIF($AU$18:$AU202,AH$17))</f>
        <v/>
      </c>
      <c r="AI202" s="129" t="str">
        <f>IF($AK202="","",COUNTIF($AU$18:$AU202,AI$17))</f>
        <v/>
      </c>
      <c r="AJ202" s="175" t="str">
        <f>IF($AK202="","",COUNTIF($AU$18:$AU202,AJ$17))</f>
        <v/>
      </c>
      <c r="AK202" s="95" t="str">
        <f t="shared" si="42"/>
        <v/>
      </c>
      <c r="AL202" s="96" t="str">
        <f t="shared" si="43"/>
        <v/>
      </c>
      <c r="AM202" s="38" t="str">
        <f t="shared" si="44"/>
        <v/>
      </c>
      <c r="AN202" s="96" t="str">
        <f t="shared" si="45"/>
        <v/>
      </c>
      <c r="AO202" s="96" t="str">
        <f t="shared" si="46"/>
        <v/>
      </c>
      <c r="AP202" s="96" t="str">
        <f t="shared" si="47"/>
        <v/>
      </c>
      <c r="AQ202" s="96" t="str">
        <f t="shared" si="48"/>
        <v/>
      </c>
      <c r="AR202" s="96" t="str">
        <f t="shared" si="49"/>
        <v/>
      </c>
      <c r="AS202" s="96" t="str">
        <f t="shared" si="50"/>
        <v/>
      </c>
      <c r="AT202" s="96" t="str">
        <f t="shared" si="51"/>
        <v/>
      </c>
      <c r="AU202" s="97" t="str">
        <f t="shared" si="52"/>
        <v/>
      </c>
    </row>
    <row r="203" spans="1:47">
      <c r="A203">
        <v>186</v>
      </c>
      <c r="C203" s="10" t="str">
        <f>IFERROR(VLOOKUP($B203,手順2!$A$12:$T$107,C$1,FALSE),"")&amp;IFERROR(VLOOKUP($B203,手順3!$A$12:$U$107,C$1,FALSE),"")</f>
        <v/>
      </c>
      <c r="D203" s="10" t="str">
        <f>IFERROR(VLOOKUP($B203,手順2!$A$12:$T$107,D$1,FALSE),"")&amp;IFERROR(VLOOKUP($B203,手順3!$A$12:$U$107,D$1,FALSE),"")</f>
        <v/>
      </c>
      <c r="E203" s="10" t="str">
        <f>IFERROR(VLOOKUP($B203,手順2!$A$12:$T$107,E$1,FALSE),"")&amp;IFERROR(VLOOKUP($B203,手順3!$A$12:$U$107,E$1,FALSE),"")</f>
        <v/>
      </c>
      <c r="F203" s="10" t="str">
        <f>IFERROR(VLOOKUP($B203,手順2!$A$12:$T$107,F$1,FALSE),"")&amp;IFERROR(VLOOKUP($B203,手順3!$A$12:$U$107,F$1,FALSE),"")</f>
        <v/>
      </c>
      <c r="G203" s="10" t="str">
        <f>IFERROR(VLOOKUP($B203,手順2!$A$12:$T$107,G$1,FALSE),"")&amp;IFERROR(VLOOKUP($B203,手順3!$A$12:$U$107,G$1,FALSE),"")</f>
        <v/>
      </c>
      <c r="H203" s="10" t="str">
        <f>IFERROR(VLOOKUP($B203,手順2!$A$12:$T$107,H$1,FALSE),"")&amp;IFERROR(VLOOKUP($B203,手順3!$A$12:$U$107,H$1,FALSE),"")</f>
        <v/>
      </c>
      <c r="I203" s="10" t="str">
        <f>IFERROR(VLOOKUP($B203,手順2!$A$12:$T$107,I$1,FALSE),"")&amp;IFERROR(VLOOKUP($B203,手順3!$A$12:$U$107,I$1,FALSE),"")</f>
        <v/>
      </c>
      <c r="J203" s="77" t="str">
        <f>IFERROR(VLOOKUP($B203,手順2!$A$12:$P$107,J$1,FALSE),"")&amp;IFERROR(VLOOKUP($B203,手順3!$A$12:$U$107,J$1,FALSE),"")</f>
        <v/>
      </c>
      <c r="K203" s="121" t="str">
        <f>IF(J203="","",IF(IFERROR(VLOOKUP($B203,手順2!$A$12:$P$107,K$1,FALSE),"")&amp;IFERROR(VLOOKUP($B203,手順3!$A$12:$U$107,K$1,FALSE),"")="",0,IFERROR(VLOOKUP($B203,手順2!$A$12:$P$107,K$1,FALSE),"")&amp;IFERROR(VLOOKUP($B203,手順3!$A$12:$U$107,K$1,FALSE),"")))</f>
        <v/>
      </c>
      <c r="L203" s="121" t="str">
        <f>IF(K203="","",IF(IFERROR(VLOOKUP($B203,手順2!$A$12:$P$107,L$1,FALSE),"")&amp;IFERROR(VLOOKUP($B203,手順3!$A$12:$U$107,L$1,FALSE),"")="",0,IFERROR(VLOOKUP($B203,手順2!$A$12:$P$107,L$1,FALSE),"")&amp;IFERROR(VLOOKUP($B203,手順3!$A$12:$U$107,L$1,FALSE),"")))</f>
        <v/>
      </c>
      <c r="M203" s="121" t="str">
        <f>IF(L203="","",IF(IFERROR(VLOOKUP($B203,手順2!$A$12:$P$107,M$1,FALSE),"")&amp;IFERROR(VLOOKUP($B203,手順3!$A$12:$U$107,M$1,FALSE),"")="",0,IFERROR(VLOOKUP($B203,手順2!$A$12:$P$107,M$1,FALSE),"")&amp;IFERROR(VLOOKUP($B203,手順3!$A$12:$U$107,M$1,FALSE),"")))</f>
        <v/>
      </c>
      <c r="N203" s="77" t="str">
        <f>IFERROR(VLOOKUP($B203,手順2!$A$12:$P$107,N$1,FALSE),"")&amp;IFERROR(VLOOKUP($B203,手順3!$A$12:$U$107,N$1,FALSE),"")</f>
        <v/>
      </c>
      <c r="O203" s="121" t="str">
        <f>IF(N203="","",IF(IFERROR(VLOOKUP($B203,手順2!$A$12:$P$107,O$1,FALSE),"")&amp;IFERROR(VLOOKUP($B203,手順3!$A$12:$U$107,O$1,FALSE),"")="",0,IFERROR(VLOOKUP($B203,手順2!$A$12:$P$107,O$1,FALSE),"")&amp;IFERROR(VLOOKUP($B203,手順3!$A$12:$U$107,O$1,FALSE),"")))</f>
        <v/>
      </c>
      <c r="P203" s="121" t="str">
        <f>IF(O203="","",IF(IFERROR(VLOOKUP($B203,手順2!$A$12:$P$107,P$1,FALSE),"")&amp;IFERROR(VLOOKUP($B203,手順3!$A$12:$U$107,P$1,FALSE),"")="",0,IFERROR(VLOOKUP($B203,手順2!$A$12:$P$107,P$1,FALSE),"")&amp;IFERROR(VLOOKUP($B203,手順3!$A$12:$U$107,P$1,FALSE),"")))</f>
        <v/>
      </c>
      <c r="Q203" s="121" t="str">
        <f>IF(P203="","",IF(IFERROR(VLOOKUP($B203,手順2!$A$12:$P$107,Q$1,FALSE),"")&amp;IFERROR(VLOOKUP($B203,手順3!$A$12:$U$107,Q$1,FALSE),"")="",0,IFERROR(VLOOKUP($B203,手順2!$A$12:$P$107,Q$1,FALSE),"")&amp;IFERROR(VLOOKUP($B203,手順3!$A$12:$U$107,Q$1,FALSE),"")))</f>
        <v/>
      </c>
      <c r="R203" s="77" t="str">
        <f>IFERROR(VLOOKUP($B203,手順2!$A$12:$Q$107,R$1,FALSE),"")&amp;IFERROR(VLOOKUP($B203,手順3!$A$12:$U$107,R$1,FALSE),"")</f>
        <v/>
      </c>
      <c r="S203" s="102"/>
      <c r="T203" s="102"/>
      <c r="U203" s="102"/>
      <c r="AA203" s="174" t="str">
        <f>IF($AK203="","",COUNTIF($AU$18:$AU203,AA$17))</f>
        <v/>
      </c>
      <c r="AB203" s="129" t="str">
        <f>IF($AK203="","",COUNTIF($AU$18:$AU203,AB$17))</f>
        <v/>
      </c>
      <c r="AC203" s="129" t="str">
        <f>IF($AK203="","",COUNTIF($AU$18:$AU203,AC$17))</f>
        <v/>
      </c>
      <c r="AD203" s="129" t="str">
        <f>IF($AK203="","",COUNTIF($AU$18:$AU203,AD$17))</f>
        <v/>
      </c>
      <c r="AE203" s="129" t="str">
        <f>IF($AK203="","",COUNTIF($AU$18:$AU203,AE$17))</f>
        <v/>
      </c>
      <c r="AF203" s="129" t="str">
        <f>IF($AK203="","",COUNTIF($AU$18:$AU203,AF$17))</f>
        <v/>
      </c>
      <c r="AG203" s="129" t="str">
        <f>IF($AK203="","",COUNTIF($AU$18:$AU203,AG$17))</f>
        <v/>
      </c>
      <c r="AH203" s="129" t="str">
        <f>IF($AK203="","",COUNTIF($AU$18:$AU203,AH$17))</f>
        <v/>
      </c>
      <c r="AI203" s="129" t="str">
        <f>IF($AK203="","",COUNTIF($AU$18:$AU203,AI$17))</f>
        <v/>
      </c>
      <c r="AJ203" s="175" t="str">
        <f>IF($AK203="","",COUNTIF($AU$18:$AU203,AJ$17))</f>
        <v/>
      </c>
      <c r="AK203" s="95" t="str">
        <f t="shared" si="42"/>
        <v/>
      </c>
      <c r="AL203" s="96" t="str">
        <f t="shared" si="43"/>
        <v/>
      </c>
      <c r="AM203" s="38" t="str">
        <f t="shared" si="44"/>
        <v/>
      </c>
      <c r="AN203" s="96" t="str">
        <f t="shared" si="45"/>
        <v/>
      </c>
      <c r="AO203" s="96" t="str">
        <f t="shared" si="46"/>
        <v/>
      </c>
      <c r="AP203" s="96" t="str">
        <f t="shared" si="47"/>
        <v/>
      </c>
      <c r="AQ203" s="96" t="str">
        <f t="shared" si="48"/>
        <v/>
      </c>
      <c r="AR203" s="96" t="str">
        <f t="shared" si="49"/>
        <v/>
      </c>
      <c r="AS203" s="96" t="str">
        <f t="shared" si="50"/>
        <v/>
      </c>
      <c r="AT203" s="96" t="str">
        <f t="shared" si="51"/>
        <v/>
      </c>
      <c r="AU203" s="97" t="str">
        <f t="shared" si="52"/>
        <v/>
      </c>
    </row>
    <row r="204" spans="1:47">
      <c r="A204">
        <v>187</v>
      </c>
      <c r="C204" s="10" t="str">
        <f>IFERROR(VLOOKUP($B204,手順2!$A$12:$T$107,C$1,FALSE),"")&amp;IFERROR(VLOOKUP($B204,手順3!$A$12:$U$107,C$1,FALSE),"")</f>
        <v/>
      </c>
      <c r="D204" s="10" t="str">
        <f>IFERROR(VLOOKUP($B204,手順2!$A$12:$T$107,D$1,FALSE),"")&amp;IFERROR(VLOOKUP($B204,手順3!$A$12:$U$107,D$1,FALSE),"")</f>
        <v/>
      </c>
      <c r="E204" s="10" t="str">
        <f>IFERROR(VLOOKUP($B204,手順2!$A$12:$T$107,E$1,FALSE),"")&amp;IFERROR(VLOOKUP($B204,手順3!$A$12:$U$107,E$1,FALSE),"")</f>
        <v/>
      </c>
      <c r="F204" s="10" t="str">
        <f>IFERROR(VLOOKUP($B204,手順2!$A$12:$T$107,F$1,FALSE),"")&amp;IFERROR(VLOOKUP($B204,手順3!$A$12:$U$107,F$1,FALSE),"")</f>
        <v/>
      </c>
      <c r="G204" s="10" t="str">
        <f>IFERROR(VLOOKUP($B204,手順2!$A$12:$T$107,G$1,FALSE),"")&amp;IFERROR(VLOOKUP($B204,手順3!$A$12:$U$107,G$1,FALSE),"")</f>
        <v/>
      </c>
      <c r="H204" s="10" t="str">
        <f>IFERROR(VLOOKUP($B204,手順2!$A$12:$T$107,H$1,FALSE),"")&amp;IFERROR(VLOOKUP($B204,手順3!$A$12:$U$107,H$1,FALSE),"")</f>
        <v/>
      </c>
      <c r="I204" s="10" t="str">
        <f>IFERROR(VLOOKUP($B204,手順2!$A$12:$T$107,I$1,FALSE),"")&amp;IFERROR(VLOOKUP($B204,手順3!$A$12:$U$107,I$1,FALSE),"")</f>
        <v/>
      </c>
      <c r="J204" s="77" t="str">
        <f>IFERROR(VLOOKUP($B204,手順2!$A$12:$P$107,J$1,FALSE),"")&amp;IFERROR(VLOOKUP($B204,手順3!$A$12:$U$107,J$1,FALSE),"")</f>
        <v/>
      </c>
      <c r="K204" s="121" t="str">
        <f>IF(J204="","",IF(IFERROR(VLOOKUP($B204,手順2!$A$12:$P$107,K$1,FALSE),"")&amp;IFERROR(VLOOKUP($B204,手順3!$A$12:$U$107,K$1,FALSE),"")="",0,IFERROR(VLOOKUP($B204,手順2!$A$12:$P$107,K$1,FALSE),"")&amp;IFERROR(VLOOKUP($B204,手順3!$A$12:$U$107,K$1,FALSE),"")))</f>
        <v/>
      </c>
      <c r="L204" s="121" t="str">
        <f>IF(K204="","",IF(IFERROR(VLOOKUP($B204,手順2!$A$12:$P$107,L$1,FALSE),"")&amp;IFERROR(VLOOKUP($B204,手順3!$A$12:$U$107,L$1,FALSE),"")="",0,IFERROR(VLOOKUP($B204,手順2!$A$12:$P$107,L$1,FALSE),"")&amp;IFERROR(VLOOKUP($B204,手順3!$A$12:$U$107,L$1,FALSE),"")))</f>
        <v/>
      </c>
      <c r="M204" s="121" t="str">
        <f>IF(L204="","",IF(IFERROR(VLOOKUP($B204,手順2!$A$12:$P$107,M$1,FALSE),"")&amp;IFERROR(VLOOKUP($B204,手順3!$A$12:$U$107,M$1,FALSE),"")="",0,IFERROR(VLOOKUP($B204,手順2!$A$12:$P$107,M$1,FALSE),"")&amp;IFERROR(VLOOKUP($B204,手順3!$A$12:$U$107,M$1,FALSE),"")))</f>
        <v/>
      </c>
      <c r="N204" s="77" t="str">
        <f>IFERROR(VLOOKUP($B204,手順2!$A$12:$P$107,N$1,FALSE),"")&amp;IFERROR(VLOOKUP($B204,手順3!$A$12:$U$107,N$1,FALSE),"")</f>
        <v/>
      </c>
      <c r="O204" s="121" t="str">
        <f>IF(N204="","",IF(IFERROR(VLOOKUP($B204,手順2!$A$12:$P$107,O$1,FALSE),"")&amp;IFERROR(VLOOKUP($B204,手順3!$A$12:$U$107,O$1,FALSE),"")="",0,IFERROR(VLOOKUP($B204,手順2!$A$12:$P$107,O$1,FALSE),"")&amp;IFERROR(VLOOKUP($B204,手順3!$A$12:$U$107,O$1,FALSE),"")))</f>
        <v/>
      </c>
      <c r="P204" s="121" t="str">
        <f>IF(O204="","",IF(IFERROR(VLOOKUP($B204,手順2!$A$12:$P$107,P$1,FALSE),"")&amp;IFERROR(VLOOKUP($B204,手順3!$A$12:$U$107,P$1,FALSE),"")="",0,IFERROR(VLOOKUP($B204,手順2!$A$12:$P$107,P$1,FALSE),"")&amp;IFERROR(VLOOKUP($B204,手順3!$A$12:$U$107,P$1,FALSE),"")))</f>
        <v/>
      </c>
      <c r="Q204" s="121" t="str">
        <f>IF(P204="","",IF(IFERROR(VLOOKUP($B204,手順2!$A$12:$P$107,Q$1,FALSE),"")&amp;IFERROR(VLOOKUP($B204,手順3!$A$12:$U$107,Q$1,FALSE),"")="",0,IFERROR(VLOOKUP($B204,手順2!$A$12:$P$107,Q$1,FALSE),"")&amp;IFERROR(VLOOKUP($B204,手順3!$A$12:$U$107,Q$1,FALSE),"")))</f>
        <v/>
      </c>
      <c r="R204" s="77" t="str">
        <f>IFERROR(VLOOKUP($B204,手順2!$A$12:$Q$107,R$1,FALSE),"")&amp;IFERROR(VLOOKUP($B204,手順3!$A$12:$U$107,R$1,FALSE),"")</f>
        <v/>
      </c>
      <c r="S204" s="102"/>
      <c r="T204" s="102"/>
      <c r="U204" s="102"/>
      <c r="AA204" s="174" t="str">
        <f>IF($AK204="","",COUNTIF($AU$18:$AU204,AA$17))</f>
        <v/>
      </c>
      <c r="AB204" s="129" t="str">
        <f>IF($AK204="","",COUNTIF($AU$18:$AU204,AB$17))</f>
        <v/>
      </c>
      <c r="AC204" s="129" t="str">
        <f>IF($AK204="","",COUNTIF($AU$18:$AU204,AC$17))</f>
        <v/>
      </c>
      <c r="AD204" s="129" t="str">
        <f>IF($AK204="","",COUNTIF($AU$18:$AU204,AD$17))</f>
        <v/>
      </c>
      <c r="AE204" s="129" t="str">
        <f>IF($AK204="","",COUNTIF($AU$18:$AU204,AE$17))</f>
        <v/>
      </c>
      <c r="AF204" s="129" t="str">
        <f>IF($AK204="","",COUNTIF($AU$18:$AU204,AF$17))</f>
        <v/>
      </c>
      <c r="AG204" s="129" t="str">
        <f>IF($AK204="","",COUNTIF($AU$18:$AU204,AG$17))</f>
        <v/>
      </c>
      <c r="AH204" s="129" t="str">
        <f>IF($AK204="","",COUNTIF($AU$18:$AU204,AH$17))</f>
        <v/>
      </c>
      <c r="AI204" s="129" t="str">
        <f>IF($AK204="","",COUNTIF($AU$18:$AU204,AI$17))</f>
        <v/>
      </c>
      <c r="AJ204" s="175" t="str">
        <f>IF($AK204="","",COUNTIF($AU$18:$AU204,AJ$17))</f>
        <v/>
      </c>
      <c r="AK204" s="95" t="str">
        <f t="shared" si="42"/>
        <v/>
      </c>
      <c r="AL204" s="96" t="str">
        <f t="shared" si="43"/>
        <v/>
      </c>
      <c r="AM204" s="38" t="str">
        <f t="shared" si="44"/>
        <v/>
      </c>
      <c r="AN204" s="96" t="str">
        <f t="shared" si="45"/>
        <v/>
      </c>
      <c r="AO204" s="96" t="str">
        <f t="shared" si="46"/>
        <v/>
      </c>
      <c r="AP204" s="96" t="str">
        <f t="shared" si="47"/>
        <v/>
      </c>
      <c r="AQ204" s="96" t="str">
        <f t="shared" si="48"/>
        <v/>
      </c>
      <c r="AR204" s="96" t="str">
        <f t="shared" si="49"/>
        <v/>
      </c>
      <c r="AS204" s="96" t="str">
        <f t="shared" si="50"/>
        <v/>
      </c>
      <c r="AT204" s="96" t="str">
        <f t="shared" si="51"/>
        <v/>
      </c>
      <c r="AU204" s="97" t="str">
        <f t="shared" si="52"/>
        <v/>
      </c>
    </row>
    <row r="205" spans="1:47">
      <c r="A205">
        <v>188</v>
      </c>
      <c r="C205" s="10" t="str">
        <f>IFERROR(VLOOKUP($B205,手順2!$A$12:$T$107,C$1,FALSE),"")&amp;IFERROR(VLOOKUP($B205,手順3!$A$12:$U$107,C$1,FALSE),"")</f>
        <v/>
      </c>
      <c r="D205" s="10" t="str">
        <f>IFERROR(VLOOKUP($B205,手順2!$A$12:$T$107,D$1,FALSE),"")&amp;IFERROR(VLOOKUP($B205,手順3!$A$12:$U$107,D$1,FALSE),"")</f>
        <v/>
      </c>
      <c r="E205" s="10" t="str">
        <f>IFERROR(VLOOKUP($B205,手順2!$A$12:$T$107,E$1,FALSE),"")&amp;IFERROR(VLOOKUP($B205,手順3!$A$12:$U$107,E$1,FALSE),"")</f>
        <v/>
      </c>
      <c r="F205" s="10" t="str">
        <f>IFERROR(VLOOKUP($B205,手順2!$A$12:$T$107,F$1,FALSE),"")&amp;IFERROR(VLOOKUP($B205,手順3!$A$12:$U$107,F$1,FALSE),"")</f>
        <v/>
      </c>
      <c r="G205" s="10" t="str">
        <f>IFERROR(VLOOKUP($B205,手順2!$A$12:$T$107,G$1,FALSE),"")&amp;IFERROR(VLOOKUP($B205,手順3!$A$12:$U$107,G$1,FALSE),"")</f>
        <v/>
      </c>
      <c r="H205" s="10" t="str">
        <f>IFERROR(VLOOKUP($B205,手順2!$A$12:$T$107,H$1,FALSE),"")&amp;IFERROR(VLOOKUP($B205,手順3!$A$12:$U$107,H$1,FALSE),"")</f>
        <v/>
      </c>
      <c r="I205" s="10" t="str">
        <f>IFERROR(VLOOKUP($B205,手順2!$A$12:$T$107,I$1,FALSE),"")&amp;IFERROR(VLOOKUP($B205,手順3!$A$12:$U$107,I$1,FALSE),"")</f>
        <v/>
      </c>
      <c r="J205" s="77" t="str">
        <f>IFERROR(VLOOKUP($B205,手順2!$A$12:$P$107,J$1,FALSE),"")&amp;IFERROR(VLOOKUP($B205,手順3!$A$12:$U$107,J$1,FALSE),"")</f>
        <v/>
      </c>
      <c r="K205" s="121" t="str">
        <f>IF(J205="","",IF(IFERROR(VLOOKUP($B205,手順2!$A$12:$P$107,K$1,FALSE),"")&amp;IFERROR(VLOOKUP($B205,手順3!$A$12:$U$107,K$1,FALSE),"")="",0,IFERROR(VLOOKUP($B205,手順2!$A$12:$P$107,K$1,FALSE),"")&amp;IFERROR(VLOOKUP($B205,手順3!$A$12:$U$107,K$1,FALSE),"")))</f>
        <v/>
      </c>
      <c r="L205" s="121" t="str">
        <f>IF(K205="","",IF(IFERROR(VLOOKUP($B205,手順2!$A$12:$P$107,L$1,FALSE),"")&amp;IFERROR(VLOOKUP($B205,手順3!$A$12:$U$107,L$1,FALSE),"")="",0,IFERROR(VLOOKUP($B205,手順2!$A$12:$P$107,L$1,FALSE),"")&amp;IFERROR(VLOOKUP($B205,手順3!$A$12:$U$107,L$1,FALSE),"")))</f>
        <v/>
      </c>
      <c r="M205" s="121" t="str">
        <f>IF(L205="","",IF(IFERROR(VLOOKUP($B205,手順2!$A$12:$P$107,M$1,FALSE),"")&amp;IFERROR(VLOOKUP($B205,手順3!$A$12:$U$107,M$1,FALSE),"")="",0,IFERROR(VLOOKUP($B205,手順2!$A$12:$P$107,M$1,FALSE),"")&amp;IFERROR(VLOOKUP($B205,手順3!$A$12:$U$107,M$1,FALSE),"")))</f>
        <v/>
      </c>
      <c r="N205" s="77" t="str">
        <f>IFERROR(VLOOKUP($B205,手順2!$A$12:$P$107,N$1,FALSE),"")&amp;IFERROR(VLOOKUP($B205,手順3!$A$12:$U$107,N$1,FALSE),"")</f>
        <v/>
      </c>
      <c r="O205" s="121" t="str">
        <f>IF(N205="","",IF(IFERROR(VLOOKUP($B205,手順2!$A$12:$P$107,O$1,FALSE),"")&amp;IFERROR(VLOOKUP($B205,手順3!$A$12:$U$107,O$1,FALSE),"")="",0,IFERROR(VLOOKUP($B205,手順2!$A$12:$P$107,O$1,FALSE),"")&amp;IFERROR(VLOOKUP($B205,手順3!$A$12:$U$107,O$1,FALSE),"")))</f>
        <v/>
      </c>
      <c r="P205" s="121" t="str">
        <f>IF(O205="","",IF(IFERROR(VLOOKUP($B205,手順2!$A$12:$P$107,P$1,FALSE),"")&amp;IFERROR(VLOOKUP($B205,手順3!$A$12:$U$107,P$1,FALSE),"")="",0,IFERROR(VLOOKUP($B205,手順2!$A$12:$P$107,P$1,FALSE),"")&amp;IFERROR(VLOOKUP($B205,手順3!$A$12:$U$107,P$1,FALSE),"")))</f>
        <v/>
      </c>
      <c r="Q205" s="121" t="str">
        <f>IF(P205="","",IF(IFERROR(VLOOKUP($B205,手順2!$A$12:$P$107,Q$1,FALSE),"")&amp;IFERROR(VLOOKUP($B205,手順3!$A$12:$U$107,Q$1,FALSE),"")="",0,IFERROR(VLOOKUP($B205,手順2!$A$12:$P$107,Q$1,FALSE),"")&amp;IFERROR(VLOOKUP($B205,手順3!$A$12:$U$107,Q$1,FALSE),"")))</f>
        <v/>
      </c>
      <c r="R205" s="77" t="str">
        <f>IFERROR(VLOOKUP($B205,手順2!$A$12:$Q$107,R$1,FALSE),"")&amp;IFERROR(VLOOKUP($B205,手順3!$A$12:$U$107,R$1,FALSE),"")</f>
        <v/>
      </c>
      <c r="S205" s="102"/>
      <c r="T205" s="102"/>
      <c r="U205" s="102"/>
      <c r="AA205" s="174" t="str">
        <f>IF($AK205="","",COUNTIF($AU$18:$AU205,AA$17))</f>
        <v/>
      </c>
      <c r="AB205" s="129" t="str">
        <f>IF($AK205="","",COUNTIF($AU$18:$AU205,AB$17))</f>
        <v/>
      </c>
      <c r="AC205" s="129" t="str">
        <f>IF($AK205="","",COUNTIF($AU$18:$AU205,AC$17))</f>
        <v/>
      </c>
      <c r="AD205" s="129" t="str">
        <f>IF($AK205="","",COUNTIF($AU$18:$AU205,AD$17))</f>
        <v/>
      </c>
      <c r="AE205" s="129" t="str">
        <f>IF($AK205="","",COUNTIF($AU$18:$AU205,AE$17))</f>
        <v/>
      </c>
      <c r="AF205" s="129" t="str">
        <f>IF($AK205="","",COUNTIF($AU$18:$AU205,AF$17))</f>
        <v/>
      </c>
      <c r="AG205" s="129" t="str">
        <f>IF($AK205="","",COUNTIF($AU$18:$AU205,AG$17))</f>
        <v/>
      </c>
      <c r="AH205" s="129" t="str">
        <f>IF($AK205="","",COUNTIF($AU$18:$AU205,AH$17))</f>
        <v/>
      </c>
      <c r="AI205" s="129" t="str">
        <f>IF($AK205="","",COUNTIF($AU$18:$AU205,AI$17))</f>
        <v/>
      </c>
      <c r="AJ205" s="175" t="str">
        <f>IF($AK205="","",COUNTIF($AU$18:$AU205,AJ$17))</f>
        <v/>
      </c>
      <c r="AK205" s="95" t="str">
        <f t="shared" si="42"/>
        <v/>
      </c>
      <c r="AL205" s="96" t="str">
        <f t="shared" si="43"/>
        <v/>
      </c>
      <c r="AM205" s="38" t="str">
        <f t="shared" si="44"/>
        <v/>
      </c>
      <c r="AN205" s="96" t="str">
        <f t="shared" si="45"/>
        <v/>
      </c>
      <c r="AO205" s="96" t="str">
        <f t="shared" si="46"/>
        <v/>
      </c>
      <c r="AP205" s="96" t="str">
        <f t="shared" si="47"/>
        <v/>
      </c>
      <c r="AQ205" s="96" t="str">
        <f t="shared" si="48"/>
        <v/>
      </c>
      <c r="AR205" s="96" t="str">
        <f t="shared" si="49"/>
        <v/>
      </c>
      <c r="AS205" s="96" t="str">
        <f t="shared" si="50"/>
        <v/>
      </c>
      <c r="AT205" s="96" t="str">
        <f t="shared" si="51"/>
        <v/>
      </c>
      <c r="AU205" s="97" t="str">
        <f t="shared" si="52"/>
        <v/>
      </c>
    </row>
    <row r="206" spans="1:47">
      <c r="A206">
        <v>189</v>
      </c>
      <c r="C206" s="10" t="str">
        <f>IFERROR(VLOOKUP($B206,手順2!$A$12:$T$107,C$1,FALSE),"")&amp;IFERROR(VLOOKUP($B206,手順3!$A$12:$U$107,C$1,FALSE),"")</f>
        <v/>
      </c>
      <c r="D206" s="10" t="str">
        <f>IFERROR(VLOOKUP($B206,手順2!$A$12:$T$107,D$1,FALSE),"")&amp;IFERROR(VLOOKUP($B206,手順3!$A$12:$U$107,D$1,FALSE),"")</f>
        <v/>
      </c>
      <c r="E206" s="10" t="str">
        <f>IFERROR(VLOOKUP($B206,手順2!$A$12:$T$107,E$1,FALSE),"")&amp;IFERROR(VLOOKUP($B206,手順3!$A$12:$U$107,E$1,FALSE),"")</f>
        <v/>
      </c>
      <c r="F206" s="10" t="str">
        <f>IFERROR(VLOOKUP($B206,手順2!$A$12:$T$107,F$1,FALSE),"")&amp;IFERROR(VLOOKUP($B206,手順3!$A$12:$U$107,F$1,FALSE),"")</f>
        <v/>
      </c>
      <c r="G206" s="10" t="str">
        <f>IFERROR(VLOOKUP($B206,手順2!$A$12:$T$107,G$1,FALSE),"")&amp;IFERROR(VLOOKUP($B206,手順3!$A$12:$U$107,G$1,FALSE),"")</f>
        <v/>
      </c>
      <c r="H206" s="10" t="str">
        <f>IFERROR(VLOOKUP($B206,手順2!$A$12:$T$107,H$1,FALSE),"")&amp;IFERROR(VLOOKUP($B206,手順3!$A$12:$U$107,H$1,FALSE),"")</f>
        <v/>
      </c>
      <c r="I206" s="10" t="str">
        <f>IFERROR(VLOOKUP($B206,手順2!$A$12:$T$107,I$1,FALSE),"")&amp;IFERROR(VLOOKUP($B206,手順3!$A$12:$U$107,I$1,FALSE),"")</f>
        <v/>
      </c>
      <c r="J206" s="77" t="str">
        <f>IFERROR(VLOOKUP($B206,手順2!$A$12:$P$107,J$1,FALSE),"")&amp;IFERROR(VLOOKUP($B206,手順3!$A$12:$U$107,J$1,FALSE),"")</f>
        <v/>
      </c>
      <c r="K206" s="121" t="str">
        <f>IF(J206="","",IF(IFERROR(VLOOKUP($B206,手順2!$A$12:$P$107,K$1,FALSE),"")&amp;IFERROR(VLOOKUP($B206,手順3!$A$12:$U$107,K$1,FALSE),"")="",0,IFERROR(VLOOKUP($B206,手順2!$A$12:$P$107,K$1,FALSE),"")&amp;IFERROR(VLOOKUP($B206,手順3!$A$12:$U$107,K$1,FALSE),"")))</f>
        <v/>
      </c>
      <c r="L206" s="121" t="str">
        <f>IF(K206="","",IF(IFERROR(VLOOKUP($B206,手順2!$A$12:$P$107,L$1,FALSE),"")&amp;IFERROR(VLOOKUP($B206,手順3!$A$12:$U$107,L$1,FALSE),"")="",0,IFERROR(VLOOKUP($B206,手順2!$A$12:$P$107,L$1,FALSE),"")&amp;IFERROR(VLOOKUP($B206,手順3!$A$12:$U$107,L$1,FALSE),"")))</f>
        <v/>
      </c>
      <c r="M206" s="121" t="str">
        <f>IF(L206="","",IF(IFERROR(VLOOKUP($B206,手順2!$A$12:$P$107,M$1,FALSE),"")&amp;IFERROR(VLOOKUP($B206,手順3!$A$12:$U$107,M$1,FALSE),"")="",0,IFERROR(VLOOKUP($B206,手順2!$A$12:$P$107,M$1,FALSE),"")&amp;IFERROR(VLOOKUP($B206,手順3!$A$12:$U$107,M$1,FALSE),"")))</f>
        <v/>
      </c>
      <c r="N206" s="77" t="str">
        <f>IFERROR(VLOOKUP($B206,手順2!$A$12:$P$107,N$1,FALSE),"")&amp;IFERROR(VLOOKUP($B206,手順3!$A$12:$U$107,N$1,FALSE),"")</f>
        <v/>
      </c>
      <c r="O206" s="121" t="str">
        <f>IF(N206="","",IF(IFERROR(VLOOKUP($B206,手順2!$A$12:$P$107,O$1,FALSE),"")&amp;IFERROR(VLOOKUP($B206,手順3!$A$12:$U$107,O$1,FALSE),"")="",0,IFERROR(VLOOKUP($B206,手順2!$A$12:$P$107,O$1,FALSE),"")&amp;IFERROR(VLOOKUP($B206,手順3!$A$12:$U$107,O$1,FALSE),"")))</f>
        <v/>
      </c>
      <c r="P206" s="121" t="str">
        <f>IF(O206="","",IF(IFERROR(VLOOKUP($B206,手順2!$A$12:$P$107,P$1,FALSE),"")&amp;IFERROR(VLOOKUP($B206,手順3!$A$12:$U$107,P$1,FALSE),"")="",0,IFERROR(VLOOKUP($B206,手順2!$A$12:$P$107,P$1,FALSE),"")&amp;IFERROR(VLOOKUP($B206,手順3!$A$12:$U$107,P$1,FALSE),"")))</f>
        <v/>
      </c>
      <c r="Q206" s="121" t="str">
        <f>IF(P206="","",IF(IFERROR(VLOOKUP($B206,手順2!$A$12:$P$107,Q$1,FALSE),"")&amp;IFERROR(VLOOKUP($B206,手順3!$A$12:$U$107,Q$1,FALSE),"")="",0,IFERROR(VLOOKUP($B206,手順2!$A$12:$P$107,Q$1,FALSE),"")&amp;IFERROR(VLOOKUP($B206,手順3!$A$12:$U$107,Q$1,FALSE),"")))</f>
        <v/>
      </c>
      <c r="R206" s="77" t="str">
        <f>IFERROR(VLOOKUP($B206,手順2!$A$12:$Q$107,R$1,FALSE),"")&amp;IFERROR(VLOOKUP($B206,手順3!$A$12:$U$107,R$1,FALSE),"")</f>
        <v/>
      </c>
      <c r="S206" s="102"/>
      <c r="T206" s="102"/>
      <c r="U206" s="102"/>
      <c r="AA206" s="174" t="str">
        <f>IF($AK206="","",COUNTIF($AU$18:$AU206,AA$17))</f>
        <v/>
      </c>
      <c r="AB206" s="129" t="str">
        <f>IF($AK206="","",COUNTIF($AU$18:$AU206,AB$17))</f>
        <v/>
      </c>
      <c r="AC206" s="129" t="str">
        <f>IF($AK206="","",COUNTIF($AU$18:$AU206,AC$17))</f>
        <v/>
      </c>
      <c r="AD206" s="129" t="str">
        <f>IF($AK206="","",COUNTIF($AU$18:$AU206,AD$17))</f>
        <v/>
      </c>
      <c r="AE206" s="129" t="str">
        <f>IF($AK206="","",COUNTIF($AU$18:$AU206,AE$17))</f>
        <v/>
      </c>
      <c r="AF206" s="129" t="str">
        <f>IF($AK206="","",COUNTIF($AU$18:$AU206,AF$17))</f>
        <v/>
      </c>
      <c r="AG206" s="129" t="str">
        <f>IF($AK206="","",COUNTIF($AU$18:$AU206,AG$17))</f>
        <v/>
      </c>
      <c r="AH206" s="129" t="str">
        <f>IF($AK206="","",COUNTIF($AU$18:$AU206,AH$17))</f>
        <v/>
      </c>
      <c r="AI206" s="129" t="str">
        <f>IF($AK206="","",COUNTIF($AU$18:$AU206,AI$17))</f>
        <v/>
      </c>
      <c r="AJ206" s="175" t="str">
        <f>IF($AK206="","",COUNTIF($AU$18:$AU206,AJ$17))</f>
        <v/>
      </c>
      <c r="AK206" s="95" t="str">
        <f t="shared" si="42"/>
        <v/>
      </c>
      <c r="AL206" s="96" t="str">
        <f t="shared" si="43"/>
        <v/>
      </c>
      <c r="AM206" s="38" t="str">
        <f t="shared" si="44"/>
        <v/>
      </c>
      <c r="AN206" s="96" t="str">
        <f t="shared" si="45"/>
        <v/>
      </c>
      <c r="AO206" s="96" t="str">
        <f t="shared" si="46"/>
        <v/>
      </c>
      <c r="AP206" s="96" t="str">
        <f t="shared" si="47"/>
        <v/>
      </c>
      <c r="AQ206" s="96" t="str">
        <f t="shared" si="48"/>
        <v/>
      </c>
      <c r="AR206" s="96" t="str">
        <f t="shared" si="49"/>
        <v/>
      </c>
      <c r="AS206" s="96" t="str">
        <f t="shared" si="50"/>
        <v/>
      </c>
      <c r="AT206" s="96" t="str">
        <f t="shared" si="51"/>
        <v/>
      </c>
      <c r="AU206" s="97" t="str">
        <f t="shared" si="52"/>
        <v/>
      </c>
    </row>
    <row r="207" spans="1:47">
      <c r="A207">
        <v>190</v>
      </c>
      <c r="C207" s="10" t="str">
        <f>IFERROR(VLOOKUP($B207,手順2!$A$12:$T$107,C$1,FALSE),"")&amp;IFERROR(VLOOKUP($B207,手順3!$A$12:$U$107,C$1,FALSE),"")</f>
        <v/>
      </c>
      <c r="D207" s="10" t="str">
        <f>IFERROR(VLOOKUP($B207,手順2!$A$12:$T$107,D$1,FALSE),"")&amp;IFERROR(VLOOKUP($B207,手順3!$A$12:$U$107,D$1,FALSE),"")</f>
        <v/>
      </c>
      <c r="E207" s="10" t="str">
        <f>IFERROR(VLOOKUP($B207,手順2!$A$12:$T$107,E$1,FALSE),"")&amp;IFERROR(VLOOKUP($B207,手順3!$A$12:$U$107,E$1,FALSE),"")</f>
        <v/>
      </c>
      <c r="F207" s="10" t="str">
        <f>IFERROR(VLOOKUP($B207,手順2!$A$12:$T$107,F$1,FALSE),"")&amp;IFERROR(VLOOKUP($B207,手順3!$A$12:$U$107,F$1,FALSE),"")</f>
        <v/>
      </c>
      <c r="G207" s="10" t="str">
        <f>IFERROR(VLOOKUP($B207,手順2!$A$12:$T$107,G$1,FALSE),"")&amp;IFERROR(VLOOKUP($B207,手順3!$A$12:$U$107,G$1,FALSE),"")</f>
        <v/>
      </c>
      <c r="H207" s="10" t="str">
        <f>IFERROR(VLOOKUP($B207,手順2!$A$12:$T$107,H$1,FALSE),"")&amp;IFERROR(VLOOKUP($B207,手順3!$A$12:$U$107,H$1,FALSE),"")</f>
        <v/>
      </c>
      <c r="I207" s="10" t="str">
        <f>IFERROR(VLOOKUP($B207,手順2!$A$12:$T$107,I$1,FALSE),"")&amp;IFERROR(VLOOKUP($B207,手順3!$A$12:$U$107,I$1,FALSE),"")</f>
        <v/>
      </c>
      <c r="J207" s="77" t="str">
        <f>IFERROR(VLOOKUP($B207,手順2!$A$12:$P$107,J$1,FALSE),"")&amp;IFERROR(VLOOKUP($B207,手順3!$A$12:$U$107,J$1,FALSE),"")</f>
        <v/>
      </c>
      <c r="K207" s="121" t="str">
        <f>IF(J207="","",IF(IFERROR(VLOOKUP($B207,手順2!$A$12:$P$107,K$1,FALSE),"")&amp;IFERROR(VLOOKUP($B207,手順3!$A$12:$U$107,K$1,FALSE),"")="",0,IFERROR(VLOOKUP($B207,手順2!$A$12:$P$107,K$1,FALSE),"")&amp;IFERROR(VLOOKUP($B207,手順3!$A$12:$U$107,K$1,FALSE),"")))</f>
        <v/>
      </c>
      <c r="L207" s="121" t="str">
        <f>IF(K207="","",IF(IFERROR(VLOOKUP($B207,手順2!$A$12:$P$107,L$1,FALSE),"")&amp;IFERROR(VLOOKUP($B207,手順3!$A$12:$U$107,L$1,FALSE),"")="",0,IFERROR(VLOOKUP($B207,手順2!$A$12:$P$107,L$1,FALSE),"")&amp;IFERROR(VLOOKUP($B207,手順3!$A$12:$U$107,L$1,FALSE),"")))</f>
        <v/>
      </c>
      <c r="M207" s="121" t="str">
        <f>IF(L207="","",IF(IFERROR(VLOOKUP($B207,手順2!$A$12:$P$107,M$1,FALSE),"")&amp;IFERROR(VLOOKUP($B207,手順3!$A$12:$U$107,M$1,FALSE),"")="",0,IFERROR(VLOOKUP($B207,手順2!$A$12:$P$107,M$1,FALSE),"")&amp;IFERROR(VLOOKUP($B207,手順3!$A$12:$U$107,M$1,FALSE),"")))</f>
        <v/>
      </c>
      <c r="N207" s="77" t="str">
        <f>IFERROR(VLOOKUP($B207,手順2!$A$12:$P$107,N$1,FALSE),"")&amp;IFERROR(VLOOKUP($B207,手順3!$A$12:$U$107,N$1,FALSE),"")</f>
        <v/>
      </c>
      <c r="O207" s="121" t="str">
        <f>IF(N207="","",IF(IFERROR(VLOOKUP($B207,手順2!$A$12:$P$107,O$1,FALSE),"")&amp;IFERROR(VLOOKUP($B207,手順3!$A$12:$U$107,O$1,FALSE),"")="",0,IFERROR(VLOOKUP($B207,手順2!$A$12:$P$107,O$1,FALSE),"")&amp;IFERROR(VLOOKUP($B207,手順3!$A$12:$U$107,O$1,FALSE),"")))</f>
        <v/>
      </c>
      <c r="P207" s="121" t="str">
        <f>IF(O207="","",IF(IFERROR(VLOOKUP($B207,手順2!$A$12:$P$107,P$1,FALSE),"")&amp;IFERROR(VLOOKUP($B207,手順3!$A$12:$U$107,P$1,FALSE),"")="",0,IFERROR(VLOOKUP($B207,手順2!$A$12:$P$107,P$1,FALSE),"")&amp;IFERROR(VLOOKUP($B207,手順3!$A$12:$U$107,P$1,FALSE),"")))</f>
        <v/>
      </c>
      <c r="Q207" s="121" t="str">
        <f>IF(P207="","",IF(IFERROR(VLOOKUP($B207,手順2!$A$12:$P$107,Q$1,FALSE),"")&amp;IFERROR(VLOOKUP($B207,手順3!$A$12:$U$107,Q$1,FALSE),"")="",0,IFERROR(VLOOKUP($B207,手順2!$A$12:$P$107,Q$1,FALSE),"")&amp;IFERROR(VLOOKUP($B207,手順3!$A$12:$U$107,Q$1,FALSE),"")))</f>
        <v/>
      </c>
      <c r="R207" s="77" t="str">
        <f>IFERROR(VLOOKUP($B207,手順2!$A$12:$Q$107,R$1,FALSE),"")&amp;IFERROR(VLOOKUP($B207,手順3!$A$12:$U$107,R$1,FALSE),"")</f>
        <v/>
      </c>
      <c r="S207" s="102"/>
      <c r="T207" s="102"/>
      <c r="U207" s="102"/>
      <c r="AA207" s="174" t="str">
        <f>IF($AK207="","",COUNTIF($AU$18:$AU207,AA$17))</f>
        <v/>
      </c>
      <c r="AB207" s="129" t="str">
        <f>IF($AK207="","",COUNTIF($AU$18:$AU207,AB$17))</f>
        <v/>
      </c>
      <c r="AC207" s="129" t="str">
        <f>IF($AK207="","",COUNTIF($AU$18:$AU207,AC$17))</f>
        <v/>
      </c>
      <c r="AD207" s="129" t="str">
        <f>IF($AK207="","",COUNTIF($AU$18:$AU207,AD$17))</f>
        <v/>
      </c>
      <c r="AE207" s="129" t="str">
        <f>IF($AK207="","",COUNTIF($AU$18:$AU207,AE$17))</f>
        <v/>
      </c>
      <c r="AF207" s="129" t="str">
        <f>IF($AK207="","",COUNTIF($AU$18:$AU207,AF$17))</f>
        <v/>
      </c>
      <c r="AG207" s="129" t="str">
        <f>IF($AK207="","",COUNTIF($AU$18:$AU207,AG$17))</f>
        <v/>
      </c>
      <c r="AH207" s="129" t="str">
        <f>IF($AK207="","",COUNTIF($AU$18:$AU207,AH$17))</f>
        <v/>
      </c>
      <c r="AI207" s="129" t="str">
        <f>IF($AK207="","",COUNTIF($AU$18:$AU207,AI$17))</f>
        <v/>
      </c>
      <c r="AJ207" s="175" t="str">
        <f>IF($AK207="","",COUNTIF($AU$18:$AU207,AJ$17))</f>
        <v/>
      </c>
      <c r="AK207" s="95" t="str">
        <f t="shared" si="42"/>
        <v/>
      </c>
      <c r="AL207" s="96" t="str">
        <f t="shared" si="43"/>
        <v/>
      </c>
      <c r="AM207" s="38" t="str">
        <f t="shared" si="44"/>
        <v/>
      </c>
      <c r="AN207" s="96" t="str">
        <f t="shared" si="45"/>
        <v/>
      </c>
      <c r="AO207" s="96" t="str">
        <f t="shared" si="46"/>
        <v/>
      </c>
      <c r="AP207" s="96" t="str">
        <f t="shared" si="47"/>
        <v/>
      </c>
      <c r="AQ207" s="96" t="str">
        <f t="shared" si="48"/>
        <v/>
      </c>
      <c r="AR207" s="96" t="str">
        <f t="shared" si="49"/>
        <v/>
      </c>
      <c r="AS207" s="96" t="str">
        <f t="shared" si="50"/>
        <v/>
      </c>
      <c r="AT207" s="96" t="str">
        <f t="shared" si="51"/>
        <v/>
      </c>
      <c r="AU207" s="97" t="str">
        <f t="shared" si="52"/>
        <v/>
      </c>
    </row>
    <row r="208" spans="1:47">
      <c r="A208">
        <v>191</v>
      </c>
      <c r="C208" s="10" t="str">
        <f>IFERROR(VLOOKUP($B208,手順2!$A$12:$T$107,C$1,FALSE),"")&amp;IFERROR(VLOOKUP($B208,手順3!$A$12:$U$107,C$1,FALSE),"")</f>
        <v/>
      </c>
      <c r="D208" s="10" t="str">
        <f>IFERROR(VLOOKUP($B208,手順2!$A$12:$T$107,D$1,FALSE),"")&amp;IFERROR(VLOOKUP($B208,手順3!$A$12:$U$107,D$1,FALSE),"")</f>
        <v/>
      </c>
      <c r="E208" s="10" t="str">
        <f>IFERROR(VLOOKUP($B208,手順2!$A$12:$T$107,E$1,FALSE),"")&amp;IFERROR(VLOOKUP($B208,手順3!$A$12:$U$107,E$1,FALSE),"")</f>
        <v/>
      </c>
      <c r="F208" s="10" t="str">
        <f>IFERROR(VLOOKUP($B208,手順2!$A$12:$T$107,F$1,FALSE),"")&amp;IFERROR(VLOOKUP($B208,手順3!$A$12:$U$107,F$1,FALSE),"")</f>
        <v/>
      </c>
      <c r="G208" s="10" t="str">
        <f>IFERROR(VLOOKUP($B208,手順2!$A$12:$T$107,G$1,FALSE),"")&amp;IFERROR(VLOOKUP($B208,手順3!$A$12:$U$107,G$1,FALSE),"")</f>
        <v/>
      </c>
      <c r="H208" s="10" t="str">
        <f>IFERROR(VLOOKUP($B208,手順2!$A$12:$T$107,H$1,FALSE),"")&amp;IFERROR(VLOOKUP($B208,手順3!$A$12:$U$107,H$1,FALSE),"")</f>
        <v/>
      </c>
      <c r="I208" s="10" t="str">
        <f>IFERROR(VLOOKUP($B208,手順2!$A$12:$T$107,I$1,FALSE),"")&amp;IFERROR(VLOOKUP($B208,手順3!$A$12:$U$107,I$1,FALSE),"")</f>
        <v/>
      </c>
      <c r="J208" s="77" t="str">
        <f>IFERROR(VLOOKUP($B208,手順2!$A$12:$P$107,J$1,FALSE),"")&amp;IFERROR(VLOOKUP($B208,手順3!$A$12:$U$107,J$1,FALSE),"")</f>
        <v/>
      </c>
      <c r="K208" s="121" t="str">
        <f>IF(J208="","",IF(IFERROR(VLOOKUP($B208,手順2!$A$12:$P$107,K$1,FALSE),"")&amp;IFERROR(VLOOKUP($B208,手順3!$A$12:$U$107,K$1,FALSE),"")="",0,IFERROR(VLOOKUP($B208,手順2!$A$12:$P$107,K$1,FALSE),"")&amp;IFERROR(VLOOKUP($B208,手順3!$A$12:$U$107,K$1,FALSE),"")))</f>
        <v/>
      </c>
      <c r="L208" s="121" t="str">
        <f>IF(K208="","",IF(IFERROR(VLOOKUP($B208,手順2!$A$12:$P$107,L$1,FALSE),"")&amp;IFERROR(VLOOKUP($B208,手順3!$A$12:$U$107,L$1,FALSE),"")="",0,IFERROR(VLOOKUP($B208,手順2!$A$12:$P$107,L$1,FALSE),"")&amp;IFERROR(VLOOKUP($B208,手順3!$A$12:$U$107,L$1,FALSE),"")))</f>
        <v/>
      </c>
      <c r="M208" s="121" t="str">
        <f>IF(L208="","",IF(IFERROR(VLOOKUP($B208,手順2!$A$12:$P$107,M$1,FALSE),"")&amp;IFERROR(VLOOKUP($B208,手順3!$A$12:$U$107,M$1,FALSE),"")="",0,IFERROR(VLOOKUP($B208,手順2!$A$12:$P$107,M$1,FALSE),"")&amp;IFERROR(VLOOKUP($B208,手順3!$A$12:$U$107,M$1,FALSE),"")))</f>
        <v/>
      </c>
      <c r="N208" s="77" t="str">
        <f>IFERROR(VLOOKUP($B208,手順2!$A$12:$P$107,N$1,FALSE),"")&amp;IFERROR(VLOOKUP($B208,手順3!$A$12:$U$107,N$1,FALSE),"")</f>
        <v/>
      </c>
      <c r="O208" s="121" t="str">
        <f>IF(N208="","",IF(IFERROR(VLOOKUP($B208,手順2!$A$12:$P$107,O$1,FALSE),"")&amp;IFERROR(VLOOKUP($B208,手順3!$A$12:$U$107,O$1,FALSE),"")="",0,IFERROR(VLOOKUP($B208,手順2!$A$12:$P$107,O$1,FALSE),"")&amp;IFERROR(VLOOKUP($B208,手順3!$A$12:$U$107,O$1,FALSE),"")))</f>
        <v/>
      </c>
      <c r="P208" s="121" t="str">
        <f>IF(O208="","",IF(IFERROR(VLOOKUP($B208,手順2!$A$12:$P$107,P$1,FALSE),"")&amp;IFERROR(VLOOKUP($B208,手順3!$A$12:$U$107,P$1,FALSE),"")="",0,IFERROR(VLOOKUP($B208,手順2!$A$12:$P$107,P$1,FALSE),"")&amp;IFERROR(VLOOKUP($B208,手順3!$A$12:$U$107,P$1,FALSE),"")))</f>
        <v/>
      </c>
      <c r="Q208" s="121" t="str">
        <f>IF(P208="","",IF(IFERROR(VLOOKUP($B208,手順2!$A$12:$P$107,Q$1,FALSE),"")&amp;IFERROR(VLOOKUP($B208,手順3!$A$12:$U$107,Q$1,FALSE),"")="",0,IFERROR(VLOOKUP($B208,手順2!$A$12:$P$107,Q$1,FALSE),"")&amp;IFERROR(VLOOKUP($B208,手順3!$A$12:$U$107,Q$1,FALSE),"")))</f>
        <v/>
      </c>
      <c r="R208" s="77" t="str">
        <f>IFERROR(VLOOKUP($B208,手順2!$A$12:$Q$107,R$1,FALSE),"")&amp;IFERROR(VLOOKUP($B208,手順3!$A$12:$U$107,R$1,FALSE),"")</f>
        <v/>
      </c>
      <c r="S208" s="102"/>
      <c r="T208" s="102"/>
      <c r="U208" s="102"/>
      <c r="AA208" s="174" t="str">
        <f>IF($AK208="","",COUNTIF($AU$18:$AU208,AA$17))</f>
        <v/>
      </c>
      <c r="AB208" s="129" t="str">
        <f>IF($AK208="","",COUNTIF($AU$18:$AU208,AB$17))</f>
        <v/>
      </c>
      <c r="AC208" s="129" t="str">
        <f>IF($AK208="","",COUNTIF($AU$18:$AU208,AC$17))</f>
        <v/>
      </c>
      <c r="AD208" s="129" t="str">
        <f>IF($AK208="","",COUNTIF($AU$18:$AU208,AD$17))</f>
        <v/>
      </c>
      <c r="AE208" s="129" t="str">
        <f>IF($AK208="","",COUNTIF($AU$18:$AU208,AE$17))</f>
        <v/>
      </c>
      <c r="AF208" s="129" t="str">
        <f>IF($AK208="","",COUNTIF($AU$18:$AU208,AF$17))</f>
        <v/>
      </c>
      <c r="AG208" s="129" t="str">
        <f>IF($AK208="","",COUNTIF($AU$18:$AU208,AG$17))</f>
        <v/>
      </c>
      <c r="AH208" s="129" t="str">
        <f>IF($AK208="","",COUNTIF($AU$18:$AU208,AH$17))</f>
        <v/>
      </c>
      <c r="AI208" s="129" t="str">
        <f>IF($AK208="","",COUNTIF($AU$18:$AU208,AI$17))</f>
        <v/>
      </c>
      <c r="AJ208" s="175" t="str">
        <f>IF($AK208="","",COUNTIF($AU$18:$AU208,AJ$17))</f>
        <v/>
      </c>
      <c r="AK208" s="95" t="str">
        <f t="shared" si="42"/>
        <v/>
      </c>
      <c r="AL208" s="96" t="str">
        <f t="shared" si="43"/>
        <v/>
      </c>
      <c r="AM208" s="38" t="str">
        <f t="shared" si="44"/>
        <v/>
      </c>
      <c r="AN208" s="96" t="str">
        <f t="shared" si="45"/>
        <v/>
      </c>
      <c r="AO208" s="96" t="str">
        <f t="shared" si="46"/>
        <v/>
      </c>
      <c r="AP208" s="96" t="str">
        <f t="shared" si="47"/>
        <v/>
      </c>
      <c r="AQ208" s="96" t="str">
        <f t="shared" si="48"/>
        <v/>
      </c>
      <c r="AR208" s="96" t="str">
        <f t="shared" si="49"/>
        <v/>
      </c>
      <c r="AS208" s="96" t="str">
        <f t="shared" si="50"/>
        <v/>
      </c>
      <c r="AT208" s="96" t="str">
        <f t="shared" si="51"/>
        <v/>
      </c>
      <c r="AU208" s="97" t="str">
        <f t="shared" si="52"/>
        <v/>
      </c>
    </row>
    <row r="209" spans="1:47">
      <c r="A209">
        <v>192</v>
      </c>
      <c r="C209" s="10" t="str">
        <f>IFERROR(VLOOKUP($B209,手順2!$A$12:$T$107,C$1,FALSE),"")&amp;IFERROR(VLOOKUP($B209,手順3!$A$12:$U$107,C$1,FALSE),"")</f>
        <v/>
      </c>
      <c r="D209" s="10" t="str">
        <f>IFERROR(VLOOKUP($B209,手順2!$A$12:$T$107,D$1,FALSE),"")&amp;IFERROR(VLOOKUP($B209,手順3!$A$12:$U$107,D$1,FALSE),"")</f>
        <v/>
      </c>
      <c r="E209" s="10" t="str">
        <f>IFERROR(VLOOKUP($B209,手順2!$A$12:$T$107,E$1,FALSE),"")&amp;IFERROR(VLOOKUP($B209,手順3!$A$12:$U$107,E$1,FALSE),"")</f>
        <v/>
      </c>
      <c r="F209" s="10" t="str">
        <f>IFERROR(VLOOKUP($B209,手順2!$A$12:$T$107,F$1,FALSE),"")&amp;IFERROR(VLOOKUP($B209,手順3!$A$12:$U$107,F$1,FALSE),"")</f>
        <v/>
      </c>
      <c r="G209" s="10" t="str">
        <f>IFERROR(VLOOKUP($B209,手順2!$A$12:$T$107,G$1,FALSE),"")&amp;IFERROR(VLOOKUP($B209,手順3!$A$12:$U$107,G$1,FALSE),"")</f>
        <v/>
      </c>
      <c r="H209" s="10" t="str">
        <f>IFERROR(VLOOKUP($B209,手順2!$A$12:$T$107,H$1,FALSE),"")&amp;IFERROR(VLOOKUP($B209,手順3!$A$12:$U$107,H$1,FALSE),"")</f>
        <v/>
      </c>
      <c r="I209" s="10" t="str">
        <f>IFERROR(VLOOKUP($B209,手順2!$A$12:$T$107,I$1,FALSE),"")&amp;IFERROR(VLOOKUP($B209,手順3!$A$12:$U$107,I$1,FALSE),"")</f>
        <v/>
      </c>
      <c r="J209" s="77" t="str">
        <f>IFERROR(VLOOKUP($B209,手順2!$A$12:$P$107,J$1,FALSE),"")&amp;IFERROR(VLOOKUP($B209,手順3!$A$12:$U$107,J$1,FALSE),"")</f>
        <v/>
      </c>
      <c r="K209" s="121" t="str">
        <f>IF(J209="","",IF(IFERROR(VLOOKUP($B209,手順2!$A$12:$P$107,K$1,FALSE),"")&amp;IFERROR(VLOOKUP($B209,手順3!$A$12:$U$107,K$1,FALSE),"")="",0,IFERROR(VLOOKUP($B209,手順2!$A$12:$P$107,K$1,FALSE),"")&amp;IFERROR(VLOOKUP($B209,手順3!$A$12:$U$107,K$1,FALSE),"")))</f>
        <v/>
      </c>
      <c r="L209" s="121" t="str">
        <f>IF(K209="","",IF(IFERROR(VLOOKUP($B209,手順2!$A$12:$P$107,L$1,FALSE),"")&amp;IFERROR(VLOOKUP($B209,手順3!$A$12:$U$107,L$1,FALSE),"")="",0,IFERROR(VLOOKUP($B209,手順2!$A$12:$P$107,L$1,FALSE),"")&amp;IFERROR(VLOOKUP($B209,手順3!$A$12:$U$107,L$1,FALSE),"")))</f>
        <v/>
      </c>
      <c r="M209" s="121" t="str">
        <f>IF(L209="","",IF(IFERROR(VLOOKUP($B209,手順2!$A$12:$P$107,M$1,FALSE),"")&amp;IFERROR(VLOOKUP($B209,手順3!$A$12:$U$107,M$1,FALSE),"")="",0,IFERROR(VLOOKUP($B209,手順2!$A$12:$P$107,M$1,FALSE),"")&amp;IFERROR(VLOOKUP($B209,手順3!$A$12:$U$107,M$1,FALSE),"")))</f>
        <v/>
      </c>
      <c r="N209" s="77" t="str">
        <f>IFERROR(VLOOKUP($B209,手順2!$A$12:$P$107,N$1,FALSE),"")&amp;IFERROR(VLOOKUP($B209,手順3!$A$12:$U$107,N$1,FALSE),"")</f>
        <v/>
      </c>
      <c r="O209" s="121" t="str">
        <f>IF(N209="","",IF(IFERROR(VLOOKUP($B209,手順2!$A$12:$P$107,O$1,FALSE),"")&amp;IFERROR(VLOOKUP($B209,手順3!$A$12:$U$107,O$1,FALSE),"")="",0,IFERROR(VLOOKUP($B209,手順2!$A$12:$P$107,O$1,FALSE),"")&amp;IFERROR(VLOOKUP($B209,手順3!$A$12:$U$107,O$1,FALSE),"")))</f>
        <v/>
      </c>
      <c r="P209" s="121" t="str">
        <f>IF(O209="","",IF(IFERROR(VLOOKUP($B209,手順2!$A$12:$P$107,P$1,FALSE),"")&amp;IFERROR(VLOOKUP($B209,手順3!$A$12:$U$107,P$1,FALSE),"")="",0,IFERROR(VLOOKUP($B209,手順2!$A$12:$P$107,P$1,FALSE),"")&amp;IFERROR(VLOOKUP($B209,手順3!$A$12:$U$107,P$1,FALSE),"")))</f>
        <v/>
      </c>
      <c r="Q209" s="121" t="str">
        <f>IF(P209="","",IF(IFERROR(VLOOKUP($B209,手順2!$A$12:$P$107,Q$1,FALSE),"")&amp;IFERROR(VLOOKUP($B209,手順3!$A$12:$U$107,Q$1,FALSE),"")="",0,IFERROR(VLOOKUP($B209,手順2!$A$12:$P$107,Q$1,FALSE),"")&amp;IFERROR(VLOOKUP($B209,手順3!$A$12:$U$107,Q$1,FALSE),"")))</f>
        <v/>
      </c>
      <c r="R209" s="77" t="str">
        <f>IFERROR(VLOOKUP($B209,手順2!$A$12:$Q$107,R$1,FALSE),"")&amp;IFERROR(VLOOKUP($B209,手順3!$A$12:$U$107,R$1,FALSE),"")</f>
        <v/>
      </c>
      <c r="S209" s="102"/>
      <c r="T209" s="102"/>
      <c r="U209" s="102"/>
      <c r="AA209" s="174" t="str">
        <f>IF($AK209="","",COUNTIF($AU$18:$AU209,AA$17))</f>
        <v/>
      </c>
      <c r="AB209" s="129" t="str">
        <f>IF($AK209="","",COUNTIF($AU$18:$AU209,AB$17))</f>
        <v/>
      </c>
      <c r="AC209" s="129" t="str">
        <f>IF($AK209="","",COUNTIF($AU$18:$AU209,AC$17))</f>
        <v/>
      </c>
      <c r="AD209" s="129" t="str">
        <f>IF($AK209="","",COUNTIF($AU$18:$AU209,AD$17))</f>
        <v/>
      </c>
      <c r="AE209" s="129" t="str">
        <f>IF($AK209="","",COUNTIF($AU$18:$AU209,AE$17))</f>
        <v/>
      </c>
      <c r="AF209" s="129" t="str">
        <f>IF($AK209="","",COUNTIF($AU$18:$AU209,AF$17))</f>
        <v/>
      </c>
      <c r="AG209" s="129" t="str">
        <f>IF($AK209="","",COUNTIF($AU$18:$AU209,AG$17))</f>
        <v/>
      </c>
      <c r="AH209" s="129" t="str">
        <f>IF($AK209="","",COUNTIF($AU$18:$AU209,AH$17))</f>
        <v/>
      </c>
      <c r="AI209" s="129" t="str">
        <f>IF($AK209="","",COUNTIF($AU$18:$AU209,AI$17))</f>
        <v/>
      </c>
      <c r="AJ209" s="175" t="str">
        <f>IF($AK209="","",COUNTIF($AU$18:$AU209,AJ$17))</f>
        <v/>
      </c>
      <c r="AK209" s="95" t="str">
        <f t="shared" si="42"/>
        <v/>
      </c>
      <c r="AL209" s="96" t="str">
        <f t="shared" si="43"/>
        <v/>
      </c>
      <c r="AM209" s="38" t="str">
        <f t="shared" si="44"/>
        <v/>
      </c>
      <c r="AN209" s="96" t="str">
        <f t="shared" si="45"/>
        <v/>
      </c>
      <c r="AO209" s="96" t="str">
        <f t="shared" si="46"/>
        <v/>
      </c>
      <c r="AP209" s="96" t="str">
        <f t="shared" si="47"/>
        <v/>
      </c>
      <c r="AQ209" s="96" t="str">
        <f t="shared" si="48"/>
        <v/>
      </c>
      <c r="AR209" s="96" t="str">
        <f t="shared" si="49"/>
        <v/>
      </c>
      <c r="AS209" s="96" t="str">
        <f t="shared" si="50"/>
        <v/>
      </c>
      <c r="AT209" s="96" t="str">
        <f t="shared" si="51"/>
        <v/>
      </c>
      <c r="AU209" s="97" t="str">
        <f t="shared" si="52"/>
        <v/>
      </c>
    </row>
    <row r="210" spans="1:47">
      <c r="AA210" s="129"/>
      <c r="AB210" s="129"/>
      <c r="AC210" s="129"/>
      <c r="AD210" s="129"/>
      <c r="AE210" s="129"/>
      <c r="AF210" s="129"/>
      <c r="AG210" s="129"/>
      <c r="AH210" s="129"/>
      <c r="AI210" s="129"/>
      <c r="AJ210" s="129"/>
      <c r="AK210" s="96"/>
      <c r="AL210" s="96"/>
      <c r="AM210" s="38"/>
      <c r="AN210" s="96"/>
      <c r="AO210" s="96"/>
      <c r="AP210" s="96"/>
      <c r="AQ210" s="96"/>
      <c r="AR210" s="96"/>
      <c r="AS210" s="96"/>
      <c r="AT210" s="96"/>
      <c r="AU210" s="96"/>
    </row>
    <row r="211" spans="1:47">
      <c r="AA211" s="129"/>
      <c r="AB211" s="129"/>
      <c r="AC211" s="129"/>
      <c r="AD211" s="129"/>
      <c r="AE211" s="129"/>
      <c r="AF211" s="129"/>
      <c r="AG211" s="129"/>
      <c r="AH211" s="129"/>
      <c r="AI211" s="129"/>
      <c r="AJ211" s="129"/>
      <c r="AK211" s="96"/>
      <c r="AL211" s="96"/>
      <c r="AM211" s="38"/>
      <c r="AN211" s="96"/>
      <c r="AO211" s="96"/>
      <c r="AP211" s="96"/>
      <c r="AQ211" s="96"/>
      <c r="AR211" s="96"/>
      <c r="AS211" s="96"/>
      <c r="AT211" s="96"/>
      <c r="AU211" s="96"/>
    </row>
    <row r="212" spans="1:47">
      <c r="AA212" s="129"/>
      <c r="AB212" s="129"/>
      <c r="AC212" s="129"/>
      <c r="AD212" s="129"/>
      <c r="AE212" s="129"/>
      <c r="AF212" s="129"/>
      <c r="AG212" s="129"/>
      <c r="AH212" s="129"/>
      <c r="AI212" s="129"/>
      <c r="AJ212" s="129"/>
      <c r="AK212" s="96"/>
      <c r="AL212" s="96"/>
      <c r="AM212" s="38"/>
      <c r="AN212" s="96"/>
      <c r="AO212" s="96"/>
      <c r="AP212" s="96"/>
      <c r="AQ212" s="96"/>
      <c r="AR212" s="96"/>
      <c r="AS212" s="96"/>
      <c r="AT212" s="96"/>
      <c r="AU212" s="96"/>
    </row>
  </sheetData>
  <sheetProtection sheet="1" objects="1" scenarios="1"/>
  <mergeCells count="42">
    <mergeCell ref="K13:M13"/>
    <mergeCell ref="N13:O13"/>
    <mergeCell ref="F13:H13"/>
    <mergeCell ref="F14:H14"/>
    <mergeCell ref="C13:E13"/>
    <mergeCell ref="C14:E14"/>
    <mergeCell ref="C2:V2"/>
    <mergeCell ref="C9:E9"/>
    <mergeCell ref="F9:H9"/>
    <mergeCell ref="C10:E10"/>
    <mergeCell ref="F10:H10"/>
    <mergeCell ref="C7:U7"/>
    <mergeCell ref="K9:M9"/>
    <mergeCell ref="K10:M10"/>
    <mergeCell ref="N9:O9"/>
    <mergeCell ref="N10:O10"/>
    <mergeCell ref="C12:E12"/>
    <mergeCell ref="F12:H12"/>
    <mergeCell ref="K11:M11"/>
    <mergeCell ref="K12:M12"/>
    <mergeCell ref="W16:AE16"/>
    <mergeCell ref="D16:E16"/>
    <mergeCell ref="F16:G16"/>
    <mergeCell ref="H16:H17"/>
    <mergeCell ref="I16:I17"/>
    <mergeCell ref="N16:Q16"/>
    <mergeCell ref="J16:M16"/>
    <mergeCell ref="C11:E11"/>
    <mergeCell ref="F11:H11"/>
    <mergeCell ref="N11:O11"/>
    <mergeCell ref="N12:O12"/>
    <mergeCell ref="C16:C17"/>
    <mergeCell ref="T23:V23"/>
    <mergeCell ref="Q9:R9"/>
    <mergeCell ref="Q10:R10"/>
    <mergeCell ref="Q11:R11"/>
    <mergeCell ref="Q12:R12"/>
    <mergeCell ref="Q13:R13"/>
    <mergeCell ref="T16:V16"/>
    <mergeCell ref="Q14:R14"/>
    <mergeCell ref="S14:U14"/>
    <mergeCell ref="S13:U13"/>
  </mergeCells>
  <phoneticPr fontId="2"/>
  <pageMargins left="0.51181102362204722" right="0.51181102362204722" top="0.74803149606299213" bottom="0.74803149606299213" header="0.31496062992125984" footer="0.31496062992125984"/>
  <pageSetup paperSize="9" scale="60" orientation="portrait" r:id="rId1"/>
  <headerFooter>
    <oddHeader>&amp;R&amp;P</oddHeader>
  </headerFooter>
  <rowBreaks count="3" manualBreakCount="3">
    <brk id="67" min="2" max="21" man="1"/>
    <brk id="117" min="2" max="21" man="1"/>
    <brk id="167" min="2" max="21" man="1"/>
  </rowBreaks>
  <colBreaks count="1" manualBreakCount="1">
    <brk id="31" max="1048575" man="1"/>
  </colBreaks>
  <ignoredErrors>
    <ignoredError sqref="N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9371-C0C3-4594-9669-50A310BFE0C9}">
  <sheetPr codeName="Sheet5"/>
  <dimension ref="A1:M39"/>
  <sheetViews>
    <sheetView workbookViewId="0">
      <selection activeCell="E18" sqref="E18"/>
    </sheetView>
  </sheetViews>
  <sheetFormatPr defaultRowHeight="18"/>
  <cols>
    <col min="1" max="1" width="21.19921875" bestFit="1" customWidth="1"/>
    <col min="2" max="2" width="9.09765625" bestFit="1" customWidth="1"/>
    <col min="3" max="3" width="4" bestFit="1" customWidth="1"/>
    <col min="7" max="7" width="20.69921875" bestFit="1" customWidth="1"/>
    <col min="11" max="11" width="20.69921875" bestFit="1" customWidth="1"/>
  </cols>
  <sheetData>
    <row r="1" spans="1:13" ht="19.8">
      <c r="A1" s="1" t="s">
        <v>233</v>
      </c>
      <c r="B1" s="1"/>
      <c r="C1" s="1"/>
      <c r="G1" s="1"/>
      <c r="H1" s="1"/>
      <c r="I1" s="1"/>
      <c r="K1" s="1"/>
      <c r="L1" s="1"/>
      <c r="M1" s="1"/>
    </row>
    <row r="2" spans="1:13" ht="19.8">
      <c r="A2" s="1" t="s">
        <v>234</v>
      </c>
      <c r="B2" s="1" t="s">
        <v>235</v>
      </c>
      <c r="C2" s="1">
        <v>2</v>
      </c>
      <c r="G2" s="1"/>
      <c r="H2" s="1"/>
      <c r="I2" s="1"/>
      <c r="K2" s="1"/>
      <c r="L2" s="1"/>
      <c r="M2" s="1"/>
    </row>
    <row r="3" spans="1:13" ht="19.8">
      <c r="A3" s="1" t="s">
        <v>236</v>
      </c>
      <c r="B3" s="1" t="s">
        <v>237</v>
      </c>
      <c r="C3" s="1">
        <v>32</v>
      </c>
      <c r="G3" s="1"/>
      <c r="H3" s="1"/>
      <c r="I3" s="1"/>
      <c r="K3" s="1"/>
      <c r="L3" s="1"/>
      <c r="M3" s="1"/>
    </row>
    <row r="4" spans="1:13" ht="19.8">
      <c r="A4" s="1" t="s">
        <v>238</v>
      </c>
      <c r="B4" s="1" t="s">
        <v>239</v>
      </c>
      <c r="C4" s="1">
        <v>71</v>
      </c>
      <c r="G4" s="1"/>
      <c r="H4" s="1"/>
      <c r="I4" s="1"/>
      <c r="K4" s="1"/>
      <c r="L4" s="1"/>
      <c r="M4" s="1"/>
    </row>
    <row r="5" spans="1:13" ht="19.8">
      <c r="A5" s="1" t="s">
        <v>240</v>
      </c>
      <c r="B5" s="1" t="s">
        <v>241</v>
      </c>
      <c r="C5" s="1">
        <v>73</v>
      </c>
      <c r="G5" s="1"/>
      <c r="H5" s="1"/>
      <c r="I5" s="1"/>
      <c r="K5" s="1"/>
      <c r="L5" s="1"/>
      <c r="M5" s="1"/>
    </row>
    <row r="6" spans="1:13" ht="19.8">
      <c r="A6" s="1" t="s">
        <v>242</v>
      </c>
      <c r="B6" s="1" t="s">
        <v>243</v>
      </c>
      <c r="C6" s="1">
        <v>83</v>
      </c>
      <c r="G6" s="1"/>
      <c r="H6" s="1"/>
      <c r="I6" s="1"/>
      <c r="K6" s="1"/>
      <c r="L6" s="1"/>
      <c r="M6" s="1"/>
    </row>
    <row r="7" spans="1:13" ht="19.8">
      <c r="A7" s="1" t="s">
        <v>244</v>
      </c>
      <c r="B7" s="1" t="s">
        <v>245</v>
      </c>
      <c r="C7" s="1">
        <v>10</v>
      </c>
      <c r="G7" s="1"/>
      <c r="H7" s="1"/>
      <c r="I7" s="1"/>
      <c r="K7" s="1"/>
      <c r="L7" s="1"/>
      <c r="M7" s="1"/>
    </row>
    <row r="8" spans="1:13" ht="19.8">
      <c r="A8" s="1"/>
      <c r="B8" s="1"/>
      <c r="C8" s="1"/>
      <c r="G8" s="1"/>
      <c r="H8" s="1"/>
      <c r="I8" s="1"/>
      <c r="K8" s="1"/>
      <c r="L8" s="1"/>
      <c r="M8" s="1"/>
    </row>
    <row r="9" spans="1:13" ht="19.8">
      <c r="A9" s="1"/>
      <c r="B9" s="1"/>
      <c r="C9" s="1"/>
      <c r="G9" s="1"/>
      <c r="H9" s="1"/>
      <c r="I9" s="1"/>
      <c r="K9" s="1"/>
      <c r="L9" s="1"/>
      <c r="M9" s="1"/>
    </row>
    <row r="10" spans="1:13" ht="19.8">
      <c r="A10" s="1" t="s">
        <v>246</v>
      </c>
      <c r="B10" s="1"/>
      <c r="C10" s="1"/>
      <c r="G10" s="1"/>
      <c r="H10" s="1"/>
      <c r="I10" s="1"/>
      <c r="K10" s="1"/>
      <c r="L10" s="1"/>
      <c r="M10" s="1"/>
    </row>
    <row r="11" spans="1:13" ht="19.8">
      <c r="A11" s="1" t="s">
        <v>247</v>
      </c>
      <c r="B11" s="1" t="s">
        <v>235</v>
      </c>
      <c r="C11" s="1">
        <v>2</v>
      </c>
      <c r="G11" s="1"/>
      <c r="H11" s="1"/>
      <c r="I11" s="1"/>
      <c r="K11" s="1"/>
      <c r="L11" s="1"/>
      <c r="M11" s="1"/>
    </row>
    <row r="12" spans="1:13" ht="19.8">
      <c r="A12" s="1" t="s">
        <v>248</v>
      </c>
      <c r="B12" s="1" t="s">
        <v>249</v>
      </c>
      <c r="C12" s="1">
        <v>42</v>
      </c>
      <c r="G12" s="1"/>
      <c r="H12" s="1"/>
      <c r="I12" s="1"/>
      <c r="K12" s="1"/>
      <c r="L12" s="1"/>
      <c r="M12" s="1"/>
    </row>
    <row r="13" spans="1:13" ht="19.8">
      <c r="A13" s="1" t="s">
        <v>250</v>
      </c>
      <c r="B13" s="1" t="s">
        <v>239</v>
      </c>
      <c r="C13" s="1">
        <v>71</v>
      </c>
      <c r="G13" s="1"/>
      <c r="H13" s="1"/>
      <c r="I13" s="1"/>
      <c r="K13" s="1"/>
      <c r="L13" s="1"/>
      <c r="M13" s="1"/>
    </row>
    <row r="14" spans="1:13" ht="19.8">
      <c r="A14" s="1" t="s">
        <v>251</v>
      </c>
      <c r="B14" s="1" t="s">
        <v>241</v>
      </c>
      <c r="C14" s="1">
        <v>73</v>
      </c>
      <c r="G14" s="1"/>
      <c r="H14" s="1"/>
      <c r="I14" s="1"/>
      <c r="K14" s="1"/>
      <c r="L14" s="1"/>
      <c r="M14" s="1"/>
    </row>
    <row r="15" spans="1:13" ht="19.8">
      <c r="A15" s="1" t="s">
        <v>252</v>
      </c>
      <c r="B15" s="1" t="s">
        <v>253</v>
      </c>
      <c r="C15" s="1">
        <v>85</v>
      </c>
      <c r="G15" s="1"/>
      <c r="H15" s="1"/>
      <c r="I15" s="1"/>
      <c r="K15" s="1"/>
      <c r="L15" s="1"/>
      <c r="M15" s="1"/>
    </row>
    <row r="16" spans="1:13" ht="19.8">
      <c r="A16" s="1" t="s">
        <v>254</v>
      </c>
      <c r="B16" s="1" t="s">
        <v>255</v>
      </c>
      <c r="C16" s="1">
        <v>8</v>
      </c>
      <c r="G16" s="1"/>
      <c r="H16" s="1"/>
      <c r="I16" s="1"/>
      <c r="K16" s="1"/>
      <c r="L16" s="1"/>
      <c r="M16" s="1"/>
    </row>
    <row r="17" spans="1:13" ht="19.8">
      <c r="A17" s="1"/>
      <c r="B17" s="1"/>
      <c r="C17" s="1"/>
      <c r="G17" s="1"/>
      <c r="H17" s="1"/>
      <c r="I17" s="1"/>
      <c r="K17" s="1"/>
      <c r="L17" s="1"/>
      <c r="M17" s="1"/>
    </row>
    <row r="18" spans="1:13" ht="19.8">
      <c r="A18" s="1"/>
      <c r="B18" s="1"/>
      <c r="C18" s="1"/>
      <c r="G18" s="1"/>
      <c r="H18" s="1"/>
      <c r="I18" s="1"/>
      <c r="K18" s="1"/>
      <c r="L18" s="1"/>
      <c r="M18" s="1"/>
    </row>
    <row r="19" spans="1:13" ht="19.8">
      <c r="A19" s="1"/>
      <c r="B19" s="1"/>
      <c r="C19" s="1"/>
      <c r="G19" s="1"/>
      <c r="H19" s="1"/>
      <c r="I19" s="1"/>
      <c r="K19" s="1"/>
      <c r="L19" s="1"/>
      <c r="M19" s="1"/>
    </row>
    <row r="20" spans="1:13" ht="19.8">
      <c r="A20" s="1"/>
      <c r="B20" s="1"/>
      <c r="C20" s="1"/>
      <c r="G20" s="1"/>
      <c r="H20" s="1"/>
      <c r="I20" s="1"/>
      <c r="K20" s="1"/>
      <c r="L20" s="1"/>
      <c r="M20" s="1"/>
    </row>
    <row r="21" spans="1:13" ht="19.8">
      <c r="A21" s="1"/>
      <c r="B21" s="1"/>
      <c r="C21" s="1"/>
      <c r="G21" s="1"/>
      <c r="H21" s="1"/>
      <c r="I21" s="1"/>
      <c r="K21" s="1"/>
      <c r="L21" s="1"/>
      <c r="M21" s="1"/>
    </row>
    <row r="22" spans="1:13" ht="19.8">
      <c r="A22" s="1"/>
      <c r="B22" s="1"/>
      <c r="C22" s="1"/>
      <c r="G22" s="1"/>
      <c r="H22" s="1"/>
      <c r="I22" s="1"/>
      <c r="K22" s="1"/>
      <c r="L22" s="1"/>
      <c r="M22" s="1"/>
    </row>
    <row r="23" spans="1:13" ht="19.8">
      <c r="A23" s="1"/>
      <c r="B23" s="1"/>
      <c r="C23" s="1"/>
      <c r="G23" s="1"/>
      <c r="H23" s="1"/>
      <c r="I23" s="1"/>
      <c r="K23" s="1"/>
      <c r="L23" s="1"/>
      <c r="M23" s="1"/>
    </row>
    <row r="24" spans="1:13" ht="19.8">
      <c r="A24" s="1"/>
      <c r="B24" s="1"/>
      <c r="C24" s="1"/>
      <c r="G24" s="1"/>
      <c r="H24" s="1"/>
      <c r="I24" s="1"/>
      <c r="K24" s="1"/>
      <c r="L24" s="1"/>
      <c r="M24" s="1"/>
    </row>
    <row r="25" spans="1:13" ht="19.8">
      <c r="A25" s="1"/>
      <c r="B25" s="1"/>
      <c r="C25" s="1"/>
      <c r="G25" s="1"/>
      <c r="H25" s="1"/>
      <c r="I25" s="1"/>
      <c r="K25" s="1"/>
      <c r="L25" s="1"/>
      <c r="M25" s="1"/>
    </row>
    <row r="26" spans="1:13" ht="19.8">
      <c r="A26" s="1"/>
      <c r="B26" s="1"/>
      <c r="C26" s="1"/>
      <c r="G26" s="1"/>
      <c r="H26" s="1"/>
      <c r="I26" s="1"/>
      <c r="K26" s="1"/>
      <c r="L26" s="1"/>
      <c r="M26" s="1"/>
    </row>
    <row r="27" spans="1:13" ht="19.8">
      <c r="A27" s="1"/>
      <c r="B27" s="1"/>
      <c r="C27" s="1"/>
      <c r="G27" s="1"/>
      <c r="H27" s="1"/>
      <c r="I27" s="1"/>
      <c r="K27" s="1"/>
      <c r="L27" s="1"/>
      <c r="M27" s="1"/>
    </row>
    <row r="28" spans="1:13" ht="19.8">
      <c r="A28" s="1"/>
      <c r="B28" s="1"/>
      <c r="C28" s="1"/>
      <c r="G28" s="1"/>
      <c r="H28" s="1"/>
      <c r="I28" s="1"/>
      <c r="K28" s="1"/>
      <c r="L28" s="1"/>
      <c r="M28" s="1"/>
    </row>
    <row r="29" spans="1:13" ht="19.8">
      <c r="A29" s="1"/>
      <c r="B29" s="1"/>
      <c r="C29" s="1"/>
      <c r="G29" s="1"/>
      <c r="H29" s="1"/>
      <c r="I29" s="1"/>
      <c r="K29" s="1"/>
      <c r="L29" s="1"/>
      <c r="M29" s="1"/>
    </row>
    <row r="30" spans="1:13" ht="19.8">
      <c r="A30" s="1"/>
      <c r="B30" s="1"/>
      <c r="C30" s="1"/>
      <c r="G30" s="1"/>
      <c r="H30" s="1"/>
      <c r="I30" s="1"/>
      <c r="K30" s="1"/>
      <c r="L30" s="1"/>
      <c r="M30" s="1"/>
    </row>
    <row r="31" spans="1:13" ht="19.8">
      <c r="A31" s="1"/>
      <c r="B31" s="1"/>
      <c r="C31" s="1"/>
      <c r="G31" s="1"/>
      <c r="H31" s="1"/>
      <c r="I31" s="1"/>
      <c r="K31" s="1"/>
      <c r="L31" s="1"/>
      <c r="M31" s="1"/>
    </row>
    <row r="32" spans="1:13" ht="19.8">
      <c r="A32" s="1"/>
      <c r="B32" s="1"/>
      <c r="C32" s="1"/>
      <c r="G32" s="1"/>
      <c r="H32" s="1"/>
      <c r="I32" s="1"/>
      <c r="K32" s="1"/>
      <c r="L32" s="1"/>
      <c r="M32" s="1"/>
    </row>
    <row r="33" spans="1:13" ht="19.8">
      <c r="A33" s="1"/>
      <c r="B33" s="1"/>
      <c r="C33" s="1"/>
      <c r="G33" s="1"/>
      <c r="H33" s="1"/>
      <c r="I33" s="1"/>
      <c r="K33" s="1"/>
      <c r="L33" s="1"/>
      <c r="M33" s="1"/>
    </row>
    <row r="34" spans="1:13" ht="19.8">
      <c r="A34" s="1"/>
      <c r="B34" s="1"/>
      <c r="C34" s="1"/>
    </row>
    <row r="35" spans="1:13" ht="19.8">
      <c r="A35" s="1"/>
      <c r="B35" s="1"/>
      <c r="C35" s="1"/>
    </row>
    <row r="36" spans="1:13" ht="19.8">
      <c r="A36" s="1"/>
      <c r="B36" s="1"/>
      <c r="C36" s="1"/>
    </row>
    <row r="37" spans="1:13" ht="19.8">
      <c r="A37" s="1"/>
      <c r="B37" s="1"/>
      <c r="C37" s="1"/>
    </row>
    <row r="38" spans="1:13" ht="19.8">
      <c r="A38" s="1"/>
      <c r="B38" s="1"/>
      <c r="C38" s="1"/>
    </row>
    <row r="39" spans="1:13" ht="19.8">
      <c r="A39" s="1"/>
      <c r="B39" s="1"/>
      <c r="C39" s="1"/>
    </row>
  </sheetData>
  <sortState xmlns:xlrd2="http://schemas.microsoft.com/office/spreadsheetml/2017/richdata2" ref="A14:C20">
    <sortCondition ref="C14:C20"/>
  </sortState>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51CC-11FE-46BB-AF04-94287574E81B}">
  <sheetPr codeName="Sheet4"/>
  <dimension ref="A1:F6"/>
  <sheetViews>
    <sheetView workbookViewId="0">
      <selection activeCell="C10" sqref="C10"/>
    </sheetView>
  </sheetViews>
  <sheetFormatPr defaultColWidth="9" defaultRowHeight="13.2"/>
  <cols>
    <col min="1" max="1" width="11.59765625" style="37" bestFit="1" customWidth="1"/>
    <col min="2" max="2" width="19.19921875" style="37" bestFit="1" customWidth="1"/>
    <col min="3" max="3" width="11.59765625" style="37" bestFit="1" customWidth="1"/>
    <col min="4" max="4" width="9.5" style="37" bestFit="1" customWidth="1"/>
    <col min="5" max="16384" width="9" style="37"/>
  </cols>
  <sheetData>
    <row r="1" spans="1:6">
      <c r="A1" s="37" t="s">
        <v>22</v>
      </c>
      <c r="B1" s="37" t="s">
        <v>0</v>
      </c>
      <c r="C1" s="37" t="s">
        <v>27</v>
      </c>
      <c r="D1" s="37" t="s">
        <v>28</v>
      </c>
      <c r="E1" s="37" t="s">
        <v>267</v>
      </c>
      <c r="F1" s="37" t="s">
        <v>268</v>
      </c>
    </row>
    <row r="2" spans="1:6">
      <c r="A2" s="37" t="str">
        <f>IF(B$2="","",LEFT(B$2,6))</f>
        <v>選択して下さ</v>
      </c>
      <c r="B2" s="37" t="str">
        <f>IF(手順1!E$11="","",手順1!E$11)</f>
        <v>選択して下さい</v>
      </c>
      <c r="C2" s="37" t="str">
        <f>IF(手順1!K12="","",手順1!K12)</f>
        <v/>
      </c>
      <c r="D2" s="37" t="str">
        <f>IF(手順1!M12="","",手順1!M12)</f>
        <v/>
      </c>
      <c r="E2" s="37" t="str">
        <f>IF(手順1!N12="","",手順1!N12)</f>
        <v/>
      </c>
      <c r="F2" s="37" t="str">
        <f>IF(手順1!O12="","",手順1!O12)</f>
        <v/>
      </c>
    </row>
    <row r="3" spans="1:6">
      <c r="A3" s="37" t="str">
        <f t="shared" ref="A3:A5" si="0">IF(B$2="","",LEFT(B$2,6))</f>
        <v>選択して下さ</v>
      </c>
      <c r="B3" s="37" t="str">
        <f>IF(手順1!E$11="","",手順1!E$11)</f>
        <v>選択して下さい</v>
      </c>
      <c r="C3" s="37" t="str">
        <f>IF(手順1!K13="","",手順1!K13)</f>
        <v/>
      </c>
      <c r="D3" s="37" t="str">
        <f>IF(手順1!M13="","",手順1!M13)</f>
        <v/>
      </c>
      <c r="E3" s="37" t="str">
        <f>IF(手順1!N13="","",手順1!N13)</f>
        <v/>
      </c>
      <c r="F3" s="37" t="str">
        <f>IF(手順1!O13="","",手順1!O13)</f>
        <v/>
      </c>
    </row>
    <row r="4" spans="1:6">
      <c r="A4" s="37" t="str">
        <f t="shared" si="0"/>
        <v>選択して下さ</v>
      </c>
      <c r="B4" s="37" t="str">
        <f>IF(手順1!E$11="","",手順1!E$11)</f>
        <v>選択して下さい</v>
      </c>
      <c r="C4" s="37" t="str">
        <f>IF(手順1!K14="","",手順1!K14)</f>
        <v/>
      </c>
      <c r="D4" s="37" t="str">
        <f>IF(手順1!M14="","",手順1!M14)</f>
        <v/>
      </c>
      <c r="E4" s="37" t="str">
        <f>IF(手順1!N14="","",手順1!N14)</f>
        <v/>
      </c>
      <c r="F4" s="37" t="str">
        <f>IF(手順1!O14="","",手順1!O14)</f>
        <v/>
      </c>
    </row>
    <row r="5" spans="1:6">
      <c r="A5" s="37" t="str">
        <f t="shared" si="0"/>
        <v>選択して下さ</v>
      </c>
      <c r="B5" s="37" t="str">
        <f>IF(手順1!E$11="","",手順1!E$11)</f>
        <v>選択して下さい</v>
      </c>
      <c r="C5" s="37" t="str">
        <f>IF(手順1!K15="","",手順1!K15)</f>
        <v/>
      </c>
      <c r="D5" s="37" t="str">
        <f>IF(手順1!M15="","",手順1!M15)</f>
        <v/>
      </c>
      <c r="E5" s="37" t="str">
        <f>IF(手順1!N15="","",手順1!N15)</f>
        <v/>
      </c>
      <c r="F5" s="37" t="str">
        <f>IF(手順1!O15="","",手順1!O15)</f>
        <v/>
      </c>
    </row>
    <row r="6" spans="1:6">
      <c r="A6" s="37" t="str">
        <f t="shared" ref="A6" si="1">IF(B$2="","",LEFT(B$2,6))</f>
        <v>選択して下さ</v>
      </c>
      <c r="B6" s="37" t="str">
        <f>IF(手順1!E$11="","",手順1!E$11)</f>
        <v>選択して下さい</v>
      </c>
      <c r="C6" s="37" t="str">
        <f>IF(手順1!K16="","",手順1!K16)</f>
        <v/>
      </c>
      <c r="D6" s="37" t="str">
        <f>IF(手順1!M16="","",手順1!M16)</f>
        <v/>
      </c>
      <c r="E6" s="37" t="str">
        <f>IF(手順1!N16="","",手順1!N16)</f>
        <v/>
      </c>
      <c r="F6" s="37" t="str">
        <f>IF(手順1!O16="","",手順1!O16)</f>
        <v/>
      </c>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3420-C125-4E08-B966-F18D939AB414}">
  <sheetPr codeName="Sheet3"/>
  <dimension ref="A1:I2"/>
  <sheetViews>
    <sheetView workbookViewId="0">
      <selection activeCell="E3" sqref="E3"/>
    </sheetView>
  </sheetViews>
  <sheetFormatPr defaultColWidth="9" defaultRowHeight="13.2"/>
  <cols>
    <col min="1" max="1" width="11.59765625" style="37" bestFit="1" customWidth="1"/>
    <col min="2" max="2" width="19.19921875" style="37" bestFit="1" customWidth="1"/>
    <col min="3" max="3" width="8.59765625" style="37" bestFit="1" customWidth="1"/>
    <col min="4" max="4" width="10.3984375" style="37" bestFit="1" customWidth="1"/>
    <col min="5" max="5" width="13.3984375" style="37" bestFit="1" customWidth="1"/>
    <col min="6" max="6" width="7.09765625" style="37" customWidth="1"/>
    <col min="7" max="16384" width="9" style="37"/>
  </cols>
  <sheetData>
    <row r="1" spans="1:9">
      <c r="A1" s="37" t="s">
        <v>22</v>
      </c>
      <c r="B1" s="37" t="s">
        <v>0</v>
      </c>
      <c r="C1" s="37" t="s">
        <v>25</v>
      </c>
      <c r="D1" s="37" t="s">
        <v>26</v>
      </c>
      <c r="E1" s="37" t="s">
        <v>23</v>
      </c>
      <c r="F1" s="37" t="s">
        <v>24</v>
      </c>
      <c r="G1" s="37" t="s">
        <v>39</v>
      </c>
      <c r="H1" s="37" t="s">
        <v>42</v>
      </c>
      <c r="I1" s="37" t="s">
        <v>51</v>
      </c>
    </row>
    <row r="2" spans="1:9">
      <c r="A2" s="37" t="str">
        <f>IF(B2="","",LEFT(B2,6))</f>
        <v>選択して下さ</v>
      </c>
      <c r="B2" s="37" t="str">
        <f>IF(手順1!E11="","",手順1!E11)</f>
        <v>選択して下さい</v>
      </c>
      <c r="C2" s="37" t="str">
        <f>IF(手順1!E12="","",手順1!E12)</f>
        <v>中学</v>
      </c>
      <c r="D2" s="37" t="str">
        <f>IF(手順1!E13="","",手順1!E13)</f>
        <v/>
      </c>
      <c r="E2" s="37" t="str">
        <f>IF(手順1!E14="","",手順1!E14)</f>
        <v/>
      </c>
      <c r="F2" s="37">
        <f>手順５!S13</f>
        <v>0</v>
      </c>
      <c r="G2" s="37">
        <f>手順５!S10</f>
        <v>0</v>
      </c>
      <c r="H2" s="37">
        <f>手順５!S11</f>
        <v>0</v>
      </c>
      <c r="I2" s="37">
        <f>手順５!S12</f>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はじめに</vt:lpstr>
      <vt:lpstr>手順1</vt:lpstr>
      <vt:lpstr>手順2</vt:lpstr>
      <vt:lpstr>手順3</vt:lpstr>
      <vt:lpstr>手順４</vt:lpstr>
      <vt:lpstr>手順５</vt:lpstr>
      <vt:lpstr>種目情報</vt:lpstr>
      <vt:lpstr>審判情報</vt:lpstr>
      <vt:lpstr>団体情報</vt:lpstr>
      <vt:lpstr>選手情報</vt:lpstr>
      <vt:lpstr>リレー情報</vt:lpstr>
      <vt:lpstr>管理者用メモ</vt:lpstr>
      <vt:lpstr>はじめに!Print_Area</vt:lpstr>
      <vt:lpstr>手順1!Print_Area</vt:lpstr>
      <vt:lpstr>手順2!Print_Area</vt:lpstr>
      <vt:lpstr>手順3!Print_Area</vt:lpstr>
      <vt:lpstr>手順４!Print_Area</vt:lpstr>
      <vt:lpstr>手順５!Print_Area</vt:lpstr>
      <vt:lpstr>手順５!Print_Titles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dc:creator>
  <cp:lastModifiedBy>博之 福田</cp:lastModifiedBy>
  <cp:lastPrinted>2026-08-15T08:44:00Z</cp:lastPrinted>
  <dcterms:created xsi:type="dcterms:W3CDTF">2022-10-07T23:44:38Z</dcterms:created>
  <dcterms:modified xsi:type="dcterms:W3CDTF">2026-08-16T23:21:28Z</dcterms:modified>
</cp:coreProperties>
</file>