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000神戸市陸協HP\2026\04krc\"/>
    </mc:Choice>
  </mc:AlternateContent>
  <xr:revisionPtr revIDLastSave="0" documentId="13_ncr:1_{D2717D1E-A28A-428B-933A-84519844AFEC}" xr6:coauthVersionLast="47" xr6:coauthVersionMax="47" xr10:uidLastSave="{00000000-0000-0000-0000-000000000000}"/>
  <bookViews>
    <workbookView xWindow="-108" yWindow="-108" windowWidth="23256" windowHeight="13896" tabRatio="783" xr2:uid="{1AE1BD48-7AC0-432D-983D-D4890B4754A6}"/>
  </bookViews>
  <sheets>
    <sheet name="はじめに" sheetId="11" r:id="rId1"/>
    <sheet name="手順1" sheetId="1" r:id="rId2"/>
    <sheet name="手順2" sheetId="5" r:id="rId3"/>
    <sheet name="手順3" sheetId="7" r:id="rId4"/>
    <sheet name="手順４" sheetId="13" r:id="rId5"/>
    <sheet name="手順５" sheetId="8" r:id="rId6"/>
    <sheet name="種目情報" sheetId="6" r:id="rId7"/>
    <sheet name="審判情報" sheetId="3" r:id="rId8"/>
    <sheet name="団体情報" sheetId="2" r:id="rId9"/>
    <sheet name="選手情報" sheetId="9" r:id="rId10"/>
    <sheet name="リレー情報" sheetId="10" r:id="rId11"/>
    <sheet name="管理者用メモ" sheetId="12" r:id="rId12"/>
  </sheets>
  <definedNames>
    <definedName name="_xlnm._FilterDatabase" localSheetId="1" hidden="1">手順1!$B$17:$G$105</definedName>
    <definedName name="_xlnm.Print_Area" localSheetId="0">はじめに!$A$1:$M$11</definedName>
    <definedName name="_xlnm.Print_Area" localSheetId="1">手順1!$A$1:$O$105</definedName>
    <definedName name="_xlnm.Print_Area" localSheetId="2">手順2!$B$1:$U$107</definedName>
    <definedName name="_xlnm.Print_Area" localSheetId="3">手順3!$B$1:$U$107</definedName>
    <definedName name="_xlnm.Print_Area" localSheetId="4">手順４!$A$1:$N$19</definedName>
    <definedName name="_xlnm.Print_Area" localSheetId="5">手順５!$C$6:$V$118</definedName>
    <definedName name="_xlnm.Print_Titles" localSheetId="5">手順５!$7:$17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9" l="1"/>
  <c r="B3" i="9"/>
  <c r="C3" i="9"/>
  <c r="D3" i="9"/>
  <c r="E3" i="9"/>
  <c r="F3" i="9"/>
  <c r="G3" i="9"/>
  <c r="H3" i="9"/>
  <c r="I3" i="9"/>
  <c r="J3" i="9"/>
  <c r="K3" i="9"/>
  <c r="A4" i="9"/>
  <c r="B4" i="9"/>
  <c r="C4" i="9"/>
  <c r="D4" i="9"/>
  <c r="E4" i="9"/>
  <c r="F4" i="9"/>
  <c r="G4" i="9"/>
  <c r="H4" i="9"/>
  <c r="I4" i="9"/>
  <c r="J4" i="9"/>
  <c r="K4" i="9"/>
  <c r="A5" i="9"/>
  <c r="B5" i="9"/>
  <c r="C5" i="9"/>
  <c r="D5" i="9"/>
  <c r="E5" i="9"/>
  <c r="F5" i="9"/>
  <c r="G5" i="9"/>
  <c r="H5" i="9"/>
  <c r="I5" i="9"/>
  <c r="J5" i="9"/>
  <c r="K5" i="9"/>
  <c r="A6" i="9"/>
  <c r="B6" i="9"/>
  <c r="C6" i="9"/>
  <c r="D6" i="9"/>
  <c r="E6" i="9"/>
  <c r="F6" i="9"/>
  <c r="G6" i="9"/>
  <c r="H6" i="9"/>
  <c r="I6" i="9"/>
  <c r="J6" i="9"/>
  <c r="K6" i="9"/>
  <c r="A7" i="9"/>
  <c r="B7" i="9"/>
  <c r="C7" i="9"/>
  <c r="D7" i="9"/>
  <c r="E7" i="9"/>
  <c r="F7" i="9"/>
  <c r="G7" i="9"/>
  <c r="H7" i="9"/>
  <c r="I7" i="9"/>
  <c r="J7" i="9"/>
  <c r="K7" i="9"/>
  <c r="A8" i="9"/>
  <c r="B8" i="9"/>
  <c r="C8" i="9"/>
  <c r="D8" i="9"/>
  <c r="E8" i="9"/>
  <c r="F8" i="9"/>
  <c r="G8" i="9"/>
  <c r="H8" i="9"/>
  <c r="I8" i="9"/>
  <c r="J8" i="9"/>
  <c r="K8" i="9"/>
  <c r="A9" i="9"/>
  <c r="B9" i="9"/>
  <c r="C9" i="9"/>
  <c r="D9" i="9"/>
  <c r="E9" i="9"/>
  <c r="F9" i="9"/>
  <c r="G9" i="9"/>
  <c r="H9" i="9"/>
  <c r="I9" i="9"/>
  <c r="J9" i="9"/>
  <c r="K9" i="9"/>
  <c r="A10" i="9"/>
  <c r="B10" i="9"/>
  <c r="C10" i="9"/>
  <c r="D10" i="9"/>
  <c r="E10" i="9"/>
  <c r="F10" i="9"/>
  <c r="G10" i="9"/>
  <c r="H10" i="9"/>
  <c r="I10" i="9"/>
  <c r="J10" i="9"/>
  <c r="K10" i="9"/>
  <c r="A11" i="9"/>
  <c r="B11" i="9"/>
  <c r="C11" i="9"/>
  <c r="D11" i="9"/>
  <c r="E11" i="9"/>
  <c r="F11" i="9"/>
  <c r="G11" i="9"/>
  <c r="H11" i="9"/>
  <c r="I11" i="9"/>
  <c r="J11" i="9"/>
  <c r="K11" i="9"/>
  <c r="A12" i="9"/>
  <c r="B12" i="9"/>
  <c r="C12" i="9"/>
  <c r="D12" i="9"/>
  <c r="E12" i="9"/>
  <c r="F12" i="9"/>
  <c r="G12" i="9"/>
  <c r="H12" i="9"/>
  <c r="I12" i="9"/>
  <c r="J12" i="9"/>
  <c r="K12" i="9"/>
  <c r="A13" i="9"/>
  <c r="B13" i="9"/>
  <c r="C13" i="9"/>
  <c r="D13" i="9"/>
  <c r="E13" i="9"/>
  <c r="F13" i="9"/>
  <c r="G13" i="9"/>
  <c r="H13" i="9"/>
  <c r="I13" i="9"/>
  <c r="J13" i="9"/>
  <c r="K13" i="9"/>
  <c r="A14" i="9"/>
  <c r="B14" i="9"/>
  <c r="C14" i="9"/>
  <c r="D14" i="9"/>
  <c r="E14" i="9"/>
  <c r="F14" i="9"/>
  <c r="G14" i="9"/>
  <c r="H14" i="9"/>
  <c r="I14" i="9"/>
  <c r="J14" i="9"/>
  <c r="K14" i="9"/>
  <c r="A15" i="9"/>
  <c r="B15" i="9"/>
  <c r="C15" i="9"/>
  <c r="D15" i="9"/>
  <c r="E15" i="9"/>
  <c r="F15" i="9"/>
  <c r="G15" i="9"/>
  <c r="H15" i="9"/>
  <c r="I15" i="9"/>
  <c r="J15" i="9"/>
  <c r="K15" i="9"/>
  <c r="A16" i="9"/>
  <c r="B16" i="9"/>
  <c r="C16" i="9"/>
  <c r="D16" i="9"/>
  <c r="E16" i="9"/>
  <c r="F16" i="9"/>
  <c r="G16" i="9"/>
  <c r="H16" i="9"/>
  <c r="I16" i="9"/>
  <c r="J16" i="9"/>
  <c r="K16" i="9"/>
  <c r="A17" i="9"/>
  <c r="B17" i="9"/>
  <c r="C17" i="9"/>
  <c r="D17" i="9"/>
  <c r="E17" i="9"/>
  <c r="F17" i="9"/>
  <c r="G17" i="9"/>
  <c r="H17" i="9"/>
  <c r="I17" i="9"/>
  <c r="J17" i="9"/>
  <c r="K17" i="9"/>
  <c r="A18" i="9"/>
  <c r="B18" i="9"/>
  <c r="C18" i="9"/>
  <c r="D18" i="9"/>
  <c r="E18" i="9"/>
  <c r="F18" i="9"/>
  <c r="G18" i="9"/>
  <c r="H18" i="9"/>
  <c r="I18" i="9"/>
  <c r="J18" i="9"/>
  <c r="K18" i="9"/>
  <c r="A19" i="9"/>
  <c r="B19" i="9"/>
  <c r="C19" i="9"/>
  <c r="D19" i="9"/>
  <c r="E19" i="9"/>
  <c r="F19" i="9"/>
  <c r="G19" i="9"/>
  <c r="H19" i="9"/>
  <c r="I19" i="9"/>
  <c r="J19" i="9"/>
  <c r="K19" i="9"/>
  <c r="A20" i="9"/>
  <c r="B20" i="9"/>
  <c r="C20" i="9"/>
  <c r="D20" i="9"/>
  <c r="E20" i="9"/>
  <c r="F20" i="9"/>
  <c r="G20" i="9"/>
  <c r="H20" i="9"/>
  <c r="I20" i="9"/>
  <c r="J20" i="9"/>
  <c r="K20" i="9"/>
  <c r="A21" i="9"/>
  <c r="B21" i="9"/>
  <c r="C21" i="9"/>
  <c r="D21" i="9"/>
  <c r="E21" i="9"/>
  <c r="F21" i="9"/>
  <c r="G21" i="9"/>
  <c r="H21" i="9"/>
  <c r="I21" i="9"/>
  <c r="J21" i="9"/>
  <c r="K21" i="9"/>
  <c r="A22" i="9"/>
  <c r="B22" i="9"/>
  <c r="C22" i="9"/>
  <c r="D22" i="9"/>
  <c r="E22" i="9"/>
  <c r="F22" i="9"/>
  <c r="G22" i="9"/>
  <c r="H22" i="9"/>
  <c r="I22" i="9"/>
  <c r="J22" i="9"/>
  <c r="K22" i="9"/>
  <c r="A23" i="9"/>
  <c r="B23" i="9"/>
  <c r="C23" i="9"/>
  <c r="D23" i="9"/>
  <c r="E23" i="9"/>
  <c r="F23" i="9"/>
  <c r="G23" i="9"/>
  <c r="H23" i="9"/>
  <c r="I23" i="9"/>
  <c r="J23" i="9"/>
  <c r="K23" i="9"/>
  <c r="A24" i="9"/>
  <c r="B24" i="9"/>
  <c r="C24" i="9"/>
  <c r="D24" i="9"/>
  <c r="E24" i="9"/>
  <c r="F24" i="9"/>
  <c r="G24" i="9"/>
  <c r="H24" i="9"/>
  <c r="I24" i="9"/>
  <c r="J24" i="9"/>
  <c r="K24" i="9"/>
  <c r="A25" i="9"/>
  <c r="B25" i="9"/>
  <c r="C25" i="9"/>
  <c r="D25" i="9"/>
  <c r="E25" i="9"/>
  <c r="F25" i="9"/>
  <c r="G25" i="9"/>
  <c r="H25" i="9"/>
  <c r="I25" i="9"/>
  <c r="J25" i="9"/>
  <c r="K25" i="9"/>
  <c r="A26" i="9"/>
  <c r="B26" i="9"/>
  <c r="C26" i="9"/>
  <c r="D26" i="9"/>
  <c r="E26" i="9"/>
  <c r="F26" i="9"/>
  <c r="G26" i="9"/>
  <c r="H26" i="9"/>
  <c r="I26" i="9"/>
  <c r="J26" i="9"/>
  <c r="K26" i="9"/>
  <c r="A27" i="9"/>
  <c r="B27" i="9"/>
  <c r="C27" i="9"/>
  <c r="D27" i="9"/>
  <c r="E27" i="9"/>
  <c r="F27" i="9"/>
  <c r="G27" i="9"/>
  <c r="H27" i="9"/>
  <c r="I27" i="9"/>
  <c r="J27" i="9"/>
  <c r="K27" i="9"/>
  <c r="A28" i="9"/>
  <c r="B28" i="9"/>
  <c r="C28" i="9"/>
  <c r="D28" i="9"/>
  <c r="E28" i="9"/>
  <c r="F28" i="9"/>
  <c r="G28" i="9"/>
  <c r="H28" i="9"/>
  <c r="I28" i="9"/>
  <c r="J28" i="9"/>
  <c r="K28" i="9"/>
  <c r="A29" i="9"/>
  <c r="B29" i="9"/>
  <c r="C29" i="9"/>
  <c r="D29" i="9"/>
  <c r="E29" i="9"/>
  <c r="F29" i="9"/>
  <c r="G29" i="9"/>
  <c r="H29" i="9"/>
  <c r="I29" i="9"/>
  <c r="J29" i="9"/>
  <c r="K29" i="9"/>
  <c r="A30" i="9"/>
  <c r="B30" i="9"/>
  <c r="C30" i="9"/>
  <c r="D30" i="9"/>
  <c r="E30" i="9"/>
  <c r="F30" i="9"/>
  <c r="G30" i="9"/>
  <c r="H30" i="9"/>
  <c r="I30" i="9"/>
  <c r="J30" i="9"/>
  <c r="K30" i="9"/>
  <c r="A31" i="9"/>
  <c r="B31" i="9"/>
  <c r="C31" i="9"/>
  <c r="D31" i="9"/>
  <c r="E31" i="9"/>
  <c r="F31" i="9"/>
  <c r="G31" i="9"/>
  <c r="H31" i="9"/>
  <c r="I31" i="9"/>
  <c r="J31" i="9"/>
  <c r="K31" i="9"/>
  <c r="A32" i="9"/>
  <c r="B32" i="9"/>
  <c r="C32" i="9"/>
  <c r="D32" i="9"/>
  <c r="E32" i="9"/>
  <c r="F32" i="9"/>
  <c r="G32" i="9"/>
  <c r="H32" i="9"/>
  <c r="I32" i="9"/>
  <c r="J32" i="9"/>
  <c r="K32" i="9"/>
  <c r="A33" i="9"/>
  <c r="B33" i="9"/>
  <c r="C33" i="9"/>
  <c r="D33" i="9"/>
  <c r="E33" i="9"/>
  <c r="F33" i="9"/>
  <c r="G33" i="9"/>
  <c r="H33" i="9"/>
  <c r="I33" i="9"/>
  <c r="J33" i="9"/>
  <c r="K33" i="9"/>
  <c r="A34" i="9"/>
  <c r="B34" i="9"/>
  <c r="C34" i="9"/>
  <c r="D34" i="9"/>
  <c r="E34" i="9"/>
  <c r="F34" i="9"/>
  <c r="G34" i="9"/>
  <c r="H34" i="9"/>
  <c r="I34" i="9"/>
  <c r="J34" i="9"/>
  <c r="K34" i="9"/>
  <c r="A35" i="9"/>
  <c r="B35" i="9"/>
  <c r="C35" i="9"/>
  <c r="D35" i="9"/>
  <c r="E35" i="9"/>
  <c r="F35" i="9"/>
  <c r="G35" i="9"/>
  <c r="H35" i="9"/>
  <c r="I35" i="9"/>
  <c r="J35" i="9"/>
  <c r="K35" i="9"/>
  <c r="A36" i="9"/>
  <c r="B36" i="9"/>
  <c r="C36" i="9"/>
  <c r="D36" i="9"/>
  <c r="E36" i="9"/>
  <c r="F36" i="9"/>
  <c r="G36" i="9"/>
  <c r="H36" i="9"/>
  <c r="I36" i="9"/>
  <c r="J36" i="9"/>
  <c r="K36" i="9"/>
  <c r="A37" i="9"/>
  <c r="B37" i="9"/>
  <c r="C37" i="9"/>
  <c r="D37" i="9"/>
  <c r="E37" i="9"/>
  <c r="F37" i="9"/>
  <c r="G37" i="9"/>
  <c r="H37" i="9"/>
  <c r="I37" i="9"/>
  <c r="J37" i="9"/>
  <c r="K37" i="9"/>
  <c r="A38" i="9"/>
  <c r="B38" i="9"/>
  <c r="C38" i="9"/>
  <c r="D38" i="9"/>
  <c r="E38" i="9"/>
  <c r="F38" i="9"/>
  <c r="G38" i="9"/>
  <c r="H38" i="9"/>
  <c r="I38" i="9"/>
  <c r="J38" i="9"/>
  <c r="K38" i="9"/>
  <c r="A39" i="9"/>
  <c r="B39" i="9"/>
  <c r="C39" i="9"/>
  <c r="D39" i="9"/>
  <c r="E39" i="9"/>
  <c r="F39" i="9"/>
  <c r="G39" i="9"/>
  <c r="H39" i="9"/>
  <c r="I39" i="9"/>
  <c r="J39" i="9"/>
  <c r="K39" i="9"/>
  <c r="A40" i="9"/>
  <c r="B40" i="9"/>
  <c r="C40" i="9"/>
  <c r="D40" i="9"/>
  <c r="E40" i="9"/>
  <c r="F40" i="9"/>
  <c r="G40" i="9"/>
  <c r="H40" i="9"/>
  <c r="I40" i="9"/>
  <c r="J40" i="9"/>
  <c r="K40" i="9"/>
  <c r="A41" i="9"/>
  <c r="B41" i="9"/>
  <c r="C41" i="9"/>
  <c r="D41" i="9"/>
  <c r="E41" i="9"/>
  <c r="F41" i="9"/>
  <c r="G41" i="9"/>
  <c r="H41" i="9"/>
  <c r="I41" i="9"/>
  <c r="J41" i="9"/>
  <c r="K41" i="9"/>
  <c r="A42" i="9"/>
  <c r="B42" i="9"/>
  <c r="C42" i="9"/>
  <c r="D42" i="9"/>
  <c r="E42" i="9"/>
  <c r="F42" i="9"/>
  <c r="G42" i="9"/>
  <c r="H42" i="9"/>
  <c r="I42" i="9"/>
  <c r="J42" i="9"/>
  <c r="K42" i="9"/>
  <c r="A43" i="9"/>
  <c r="B43" i="9"/>
  <c r="C43" i="9"/>
  <c r="D43" i="9"/>
  <c r="E43" i="9"/>
  <c r="F43" i="9"/>
  <c r="G43" i="9"/>
  <c r="H43" i="9"/>
  <c r="I43" i="9"/>
  <c r="J43" i="9"/>
  <c r="K43" i="9"/>
  <c r="A44" i="9"/>
  <c r="B44" i="9"/>
  <c r="C44" i="9"/>
  <c r="D44" i="9"/>
  <c r="E44" i="9"/>
  <c r="F44" i="9"/>
  <c r="G44" i="9"/>
  <c r="H44" i="9"/>
  <c r="I44" i="9"/>
  <c r="J44" i="9"/>
  <c r="K44" i="9"/>
  <c r="A45" i="9"/>
  <c r="B45" i="9"/>
  <c r="C45" i="9"/>
  <c r="D45" i="9"/>
  <c r="E45" i="9"/>
  <c r="F45" i="9"/>
  <c r="G45" i="9"/>
  <c r="H45" i="9"/>
  <c r="I45" i="9"/>
  <c r="J45" i="9"/>
  <c r="K45" i="9"/>
  <c r="A46" i="9"/>
  <c r="B46" i="9"/>
  <c r="C46" i="9"/>
  <c r="D46" i="9"/>
  <c r="E46" i="9"/>
  <c r="F46" i="9"/>
  <c r="G46" i="9"/>
  <c r="H46" i="9"/>
  <c r="I46" i="9"/>
  <c r="J46" i="9"/>
  <c r="K46" i="9"/>
  <c r="A47" i="9"/>
  <c r="B47" i="9"/>
  <c r="C47" i="9"/>
  <c r="D47" i="9"/>
  <c r="E47" i="9"/>
  <c r="F47" i="9"/>
  <c r="G47" i="9"/>
  <c r="H47" i="9"/>
  <c r="I47" i="9"/>
  <c r="J47" i="9"/>
  <c r="K47" i="9"/>
  <c r="A48" i="9"/>
  <c r="B48" i="9"/>
  <c r="C48" i="9"/>
  <c r="D48" i="9"/>
  <c r="E48" i="9"/>
  <c r="F48" i="9"/>
  <c r="G48" i="9"/>
  <c r="H48" i="9"/>
  <c r="I48" i="9"/>
  <c r="J48" i="9"/>
  <c r="K48" i="9"/>
  <c r="A49" i="9"/>
  <c r="B49" i="9"/>
  <c r="C49" i="9"/>
  <c r="D49" i="9"/>
  <c r="E49" i="9"/>
  <c r="F49" i="9"/>
  <c r="G49" i="9"/>
  <c r="H49" i="9"/>
  <c r="I49" i="9"/>
  <c r="J49" i="9"/>
  <c r="K49" i="9"/>
  <c r="A50" i="9"/>
  <c r="B50" i="9"/>
  <c r="C50" i="9"/>
  <c r="D50" i="9"/>
  <c r="E50" i="9"/>
  <c r="F50" i="9"/>
  <c r="G50" i="9"/>
  <c r="H50" i="9"/>
  <c r="I50" i="9"/>
  <c r="J50" i="9"/>
  <c r="K50" i="9"/>
  <c r="A51" i="9"/>
  <c r="B51" i="9"/>
  <c r="C51" i="9"/>
  <c r="D51" i="9"/>
  <c r="E51" i="9"/>
  <c r="F51" i="9"/>
  <c r="G51" i="9"/>
  <c r="H51" i="9"/>
  <c r="I51" i="9"/>
  <c r="J51" i="9"/>
  <c r="K51" i="9"/>
  <c r="A52" i="9"/>
  <c r="B52" i="9"/>
  <c r="C52" i="9"/>
  <c r="D52" i="9"/>
  <c r="E52" i="9"/>
  <c r="F52" i="9"/>
  <c r="G52" i="9"/>
  <c r="H52" i="9"/>
  <c r="I52" i="9"/>
  <c r="J52" i="9"/>
  <c r="K52" i="9"/>
  <c r="A53" i="9"/>
  <c r="B53" i="9"/>
  <c r="C53" i="9"/>
  <c r="D53" i="9"/>
  <c r="E53" i="9"/>
  <c r="F53" i="9"/>
  <c r="G53" i="9"/>
  <c r="H53" i="9"/>
  <c r="I53" i="9"/>
  <c r="J53" i="9"/>
  <c r="K53" i="9"/>
  <c r="A54" i="9"/>
  <c r="B54" i="9"/>
  <c r="C54" i="9"/>
  <c r="D54" i="9"/>
  <c r="E54" i="9"/>
  <c r="F54" i="9"/>
  <c r="G54" i="9"/>
  <c r="H54" i="9"/>
  <c r="I54" i="9"/>
  <c r="J54" i="9"/>
  <c r="K54" i="9"/>
  <c r="A55" i="9"/>
  <c r="B55" i="9"/>
  <c r="C55" i="9"/>
  <c r="D55" i="9"/>
  <c r="E55" i="9"/>
  <c r="F55" i="9"/>
  <c r="G55" i="9"/>
  <c r="H55" i="9"/>
  <c r="I55" i="9"/>
  <c r="J55" i="9"/>
  <c r="K55" i="9"/>
  <c r="A56" i="9"/>
  <c r="B56" i="9"/>
  <c r="C56" i="9"/>
  <c r="D56" i="9"/>
  <c r="E56" i="9"/>
  <c r="F56" i="9"/>
  <c r="G56" i="9"/>
  <c r="H56" i="9"/>
  <c r="I56" i="9"/>
  <c r="J56" i="9"/>
  <c r="K56" i="9"/>
  <c r="A57" i="9"/>
  <c r="B57" i="9"/>
  <c r="C57" i="9"/>
  <c r="D57" i="9"/>
  <c r="E57" i="9"/>
  <c r="F57" i="9"/>
  <c r="G57" i="9"/>
  <c r="H57" i="9"/>
  <c r="I57" i="9"/>
  <c r="J57" i="9"/>
  <c r="K57" i="9"/>
  <c r="A58" i="9"/>
  <c r="B58" i="9"/>
  <c r="C58" i="9"/>
  <c r="D58" i="9"/>
  <c r="E58" i="9"/>
  <c r="F58" i="9"/>
  <c r="G58" i="9"/>
  <c r="H58" i="9"/>
  <c r="I58" i="9"/>
  <c r="J58" i="9"/>
  <c r="K58" i="9"/>
  <c r="A59" i="9"/>
  <c r="B59" i="9"/>
  <c r="C59" i="9"/>
  <c r="D59" i="9"/>
  <c r="E59" i="9"/>
  <c r="F59" i="9"/>
  <c r="G59" i="9"/>
  <c r="H59" i="9"/>
  <c r="I59" i="9"/>
  <c r="J59" i="9"/>
  <c r="K59" i="9"/>
  <c r="A60" i="9"/>
  <c r="B60" i="9"/>
  <c r="C60" i="9"/>
  <c r="D60" i="9"/>
  <c r="E60" i="9"/>
  <c r="F60" i="9"/>
  <c r="G60" i="9"/>
  <c r="H60" i="9"/>
  <c r="I60" i="9"/>
  <c r="J60" i="9"/>
  <c r="K60" i="9"/>
  <c r="A61" i="9"/>
  <c r="B61" i="9"/>
  <c r="C61" i="9"/>
  <c r="D61" i="9"/>
  <c r="E61" i="9"/>
  <c r="F61" i="9"/>
  <c r="G61" i="9"/>
  <c r="H61" i="9"/>
  <c r="I61" i="9"/>
  <c r="J61" i="9"/>
  <c r="K61" i="9"/>
  <c r="A62" i="9"/>
  <c r="B62" i="9"/>
  <c r="C62" i="9"/>
  <c r="D62" i="9"/>
  <c r="E62" i="9"/>
  <c r="F62" i="9"/>
  <c r="G62" i="9"/>
  <c r="H62" i="9"/>
  <c r="I62" i="9"/>
  <c r="J62" i="9"/>
  <c r="K62" i="9"/>
  <c r="A63" i="9"/>
  <c r="B63" i="9"/>
  <c r="C63" i="9"/>
  <c r="D63" i="9"/>
  <c r="E63" i="9"/>
  <c r="F63" i="9"/>
  <c r="G63" i="9"/>
  <c r="H63" i="9"/>
  <c r="I63" i="9"/>
  <c r="J63" i="9"/>
  <c r="K63" i="9"/>
  <c r="A64" i="9"/>
  <c r="B64" i="9"/>
  <c r="C64" i="9"/>
  <c r="D64" i="9"/>
  <c r="E64" i="9"/>
  <c r="F64" i="9"/>
  <c r="G64" i="9"/>
  <c r="H64" i="9"/>
  <c r="I64" i="9"/>
  <c r="J64" i="9"/>
  <c r="K64" i="9"/>
  <c r="A65" i="9"/>
  <c r="B65" i="9"/>
  <c r="C65" i="9"/>
  <c r="D65" i="9"/>
  <c r="E65" i="9"/>
  <c r="F65" i="9"/>
  <c r="G65" i="9"/>
  <c r="H65" i="9"/>
  <c r="I65" i="9"/>
  <c r="J65" i="9"/>
  <c r="K65" i="9"/>
  <c r="A66" i="9"/>
  <c r="B66" i="9"/>
  <c r="C66" i="9"/>
  <c r="D66" i="9"/>
  <c r="E66" i="9"/>
  <c r="F66" i="9"/>
  <c r="G66" i="9"/>
  <c r="H66" i="9"/>
  <c r="I66" i="9"/>
  <c r="J66" i="9"/>
  <c r="K66" i="9"/>
  <c r="A67" i="9"/>
  <c r="B67" i="9"/>
  <c r="C67" i="9"/>
  <c r="D67" i="9"/>
  <c r="E67" i="9"/>
  <c r="F67" i="9"/>
  <c r="G67" i="9"/>
  <c r="H67" i="9"/>
  <c r="I67" i="9"/>
  <c r="J67" i="9"/>
  <c r="K67" i="9"/>
  <c r="A68" i="9"/>
  <c r="B68" i="9"/>
  <c r="C68" i="9"/>
  <c r="D68" i="9"/>
  <c r="E68" i="9"/>
  <c r="F68" i="9"/>
  <c r="G68" i="9"/>
  <c r="H68" i="9"/>
  <c r="I68" i="9"/>
  <c r="J68" i="9"/>
  <c r="K68" i="9"/>
  <c r="A69" i="9"/>
  <c r="B69" i="9"/>
  <c r="C69" i="9"/>
  <c r="D69" i="9"/>
  <c r="E69" i="9"/>
  <c r="F69" i="9"/>
  <c r="G69" i="9"/>
  <c r="H69" i="9"/>
  <c r="I69" i="9"/>
  <c r="J69" i="9"/>
  <c r="K69" i="9"/>
  <c r="A70" i="9"/>
  <c r="B70" i="9"/>
  <c r="C70" i="9"/>
  <c r="D70" i="9"/>
  <c r="E70" i="9"/>
  <c r="F70" i="9"/>
  <c r="G70" i="9"/>
  <c r="H70" i="9"/>
  <c r="I70" i="9"/>
  <c r="J70" i="9"/>
  <c r="K70" i="9"/>
  <c r="A71" i="9"/>
  <c r="B71" i="9"/>
  <c r="C71" i="9"/>
  <c r="D71" i="9"/>
  <c r="E71" i="9"/>
  <c r="F71" i="9"/>
  <c r="G71" i="9"/>
  <c r="H71" i="9"/>
  <c r="I71" i="9"/>
  <c r="J71" i="9"/>
  <c r="K71" i="9"/>
  <c r="A72" i="9"/>
  <c r="B72" i="9"/>
  <c r="C72" i="9"/>
  <c r="D72" i="9"/>
  <c r="E72" i="9"/>
  <c r="F72" i="9"/>
  <c r="G72" i="9"/>
  <c r="H72" i="9"/>
  <c r="I72" i="9"/>
  <c r="J72" i="9"/>
  <c r="K72" i="9"/>
  <c r="A73" i="9"/>
  <c r="B73" i="9"/>
  <c r="C73" i="9"/>
  <c r="D73" i="9"/>
  <c r="E73" i="9"/>
  <c r="F73" i="9"/>
  <c r="G73" i="9"/>
  <c r="H73" i="9"/>
  <c r="I73" i="9"/>
  <c r="J73" i="9"/>
  <c r="K73" i="9"/>
  <c r="A74" i="9"/>
  <c r="B74" i="9"/>
  <c r="C74" i="9"/>
  <c r="D74" i="9"/>
  <c r="E74" i="9"/>
  <c r="F74" i="9"/>
  <c r="G74" i="9"/>
  <c r="H74" i="9"/>
  <c r="I74" i="9"/>
  <c r="J74" i="9"/>
  <c r="K74" i="9"/>
  <c r="A75" i="9"/>
  <c r="B75" i="9"/>
  <c r="C75" i="9"/>
  <c r="D75" i="9"/>
  <c r="E75" i="9"/>
  <c r="F75" i="9"/>
  <c r="G75" i="9"/>
  <c r="H75" i="9"/>
  <c r="I75" i="9"/>
  <c r="J75" i="9"/>
  <c r="K75" i="9"/>
  <c r="A76" i="9"/>
  <c r="B76" i="9"/>
  <c r="C76" i="9"/>
  <c r="D76" i="9"/>
  <c r="E76" i="9"/>
  <c r="F76" i="9"/>
  <c r="G76" i="9"/>
  <c r="H76" i="9"/>
  <c r="I76" i="9"/>
  <c r="J76" i="9"/>
  <c r="K76" i="9"/>
  <c r="A77" i="9"/>
  <c r="B77" i="9"/>
  <c r="C77" i="9"/>
  <c r="D77" i="9"/>
  <c r="E77" i="9"/>
  <c r="F77" i="9"/>
  <c r="G77" i="9"/>
  <c r="H77" i="9"/>
  <c r="I77" i="9"/>
  <c r="J77" i="9"/>
  <c r="K77" i="9"/>
  <c r="A78" i="9"/>
  <c r="B78" i="9"/>
  <c r="C78" i="9"/>
  <c r="D78" i="9"/>
  <c r="E78" i="9"/>
  <c r="F78" i="9"/>
  <c r="G78" i="9"/>
  <c r="H78" i="9"/>
  <c r="I78" i="9"/>
  <c r="J78" i="9"/>
  <c r="K78" i="9"/>
  <c r="A79" i="9"/>
  <c r="B79" i="9"/>
  <c r="C79" i="9"/>
  <c r="D79" i="9"/>
  <c r="E79" i="9"/>
  <c r="F79" i="9"/>
  <c r="G79" i="9"/>
  <c r="H79" i="9"/>
  <c r="I79" i="9"/>
  <c r="J79" i="9"/>
  <c r="K79" i="9"/>
  <c r="A80" i="9"/>
  <c r="B80" i="9"/>
  <c r="C80" i="9"/>
  <c r="D80" i="9"/>
  <c r="E80" i="9"/>
  <c r="F80" i="9"/>
  <c r="G80" i="9"/>
  <c r="H80" i="9"/>
  <c r="I80" i="9"/>
  <c r="J80" i="9"/>
  <c r="K80" i="9"/>
  <c r="A81" i="9"/>
  <c r="B81" i="9"/>
  <c r="C81" i="9"/>
  <c r="D81" i="9"/>
  <c r="E81" i="9"/>
  <c r="F81" i="9"/>
  <c r="G81" i="9"/>
  <c r="H81" i="9"/>
  <c r="I81" i="9"/>
  <c r="J81" i="9"/>
  <c r="K81" i="9"/>
  <c r="A82" i="9"/>
  <c r="B82" i="9"/>
  <c r="C82" i="9"/>
  <c r="D82" i="9"/>
  <c r="E82" i="9"/>
  <c r="F82" i="9"/>
  <c r="G82" i="9"/>
  <c r="H82" i="9"/>
  <c r="I82" i="9"/>
  <c r="J82" i="9"/>
  <c r="K82" i="9"/>
  <c r="A83" i="9"/>
  <c r="B83" i="9"/>
  <c r="C83" i="9"/>
  <c r="D83" i="9"/>
  <c r="E83" i="9"/>
  <c r="F83" i="9"/>
  <c r="G83" i="9"/>
  <c r="H83" i="9"/>
  <c r="I83" i="9"/>
  <c r="J83" i="9"/>
  <c r="K83" i="9"/>
  <c r="A84" i="9"/>
  <c r="B84" i="9"/>
  <c r="C84" i="9"/>
  <c r="D84" i="9"/>
  <c r="E84" i="9"/>
  <c r="F84" i="9"/>
  <c r="G84" i="9"/>
  <c r="H84" i="9"/>
  <c r="I84" i="9"/>
  <c r="J84" i="9"/>
  <c r="K84" i="9"/>
  <c r="A85" i="9"/>
  <c r="B85" i="9"/>
  <c r="C85" i="9"/>
  <c r="D85" i="9"/>
  <c r="E85" i="9"/>
  <c r="F85" i="9"/>
  <c r="G85" i="9"/>
  <c r="H85" i="9"/>
  <c r="I85" i="9"/>
  <c r="J85" i="9"/>
  <c r="K85" i="9"/>
  <c r="A86" i="9"/>
  <c r="B86" i="9"/>
  <c r="C86" i="9"/>
  <c r="D86" i="9"/>
  <c r="E86" i="9"/>
  <c r="F86" i="9"/>
  <c r="G86" i="9"/>
  <c r="H86" i="9"/>
  <c r="I86" i="9"/>
  <c r="J86" i="9"/>
  <c r="K86" i="9"/>
  <c r="A87" i="9"/>
  <c r="B87" i="9"/>
  <c r="C87" i="9"/>
  <c r="D87" i="9"/>
  <c r="E87" i="9"/>
  <c r="F87" i="9"/>
  <c r="G87" i="9"/>
  <c r="H87" i="9"/>
  <c r="I87" i="9"/>
  <c r="J87" i="9"/>
  <c r="K87" i="9"/>
  <c r="A88" i="9"/>
  <c r="B88" i="9"/>
  <c r="C88" i="9"/>
  <c r="D88" i="9"/>
  <c r="E88" i="9"/>
  <c r="F88" i="9"/>
  <c r="G88" i="9"/>
  <c r="H88" i="9"/>
  <c r="I88" i="9"/>
  <c r="J88" i="9"/>
  <c r="K88" i="9"/>
  <c r="A89" i="9"/>
  <c r="B89" i="9"/>
  <c r="C89" i="9"/>
  <c r="D89" i="9"/>
  <c r="E89" i="9"/>
  <c r="F89" i="9"/>
  <c r="G89" i="9"/>
  <c r="H89" i="9"/>
  <c r="I89" i="9"/>
  <c r="J89" i="9"/>
  <c r="K89" i="9"/>
  <c r="A90" i="9"/>
  <c r="B90" i="9"/>
  <c r="C90" i="9"/>
  <c r="D90" i="9"/>
  <c r="E90" i="9"/>
  <c r="F90" i="9"/>
  <c r="G90" i="9"/>
  <c r="H90" i="9"/>
  <c r="I90" i="9"/>
  <c r="J90" i="9"/>
  <c r="K90" i="9"/>
  <c r="A91" i="9"/>
  <c r="B91" i="9"/>
  <c r="C91" i="9"/>
  <c r="D91" i="9"/>
  <c r="E91" i="9"/>
  <c r="F91" i="9"/>
  <c r="G91" i="9"/>
  <c r="H91" i="9"/>
  <c r="I91" i="9"/>
  <c r="J91" i="9"/>
  <c r="K91" i="9"/>
  <c r="A92" i="9"/>
  <c r="B92" i="9"/>
  <c r="C92" i="9"/>
  <c r="D92" i="9"/>
  <c r="E92" i="9"/>
  <c r="F92" i="9"/>
  <c r="G92" i="9"/>
  <c r="H92" i="9"/>
  <c r="I92" i="9"/>
  <c r="J92" i="9"/>
  <c r="K92" i="9"/>
  <c r="A93" i="9"/>
  <c r="B93" i="9"/>
  <c r="C93" i="9"/>
  <c r="D93" i="9"/>
  <c r="E93" i="9"/>
  <c r="F93" i="9"/>
  <c r="G93" i="9"/>
  <c r="H93" i="9"/>
  <c r="I93" i="9"/>
  <c r="J93" i="9"/>
  <c r="K93" i="9"/>
  <c r="A94" i="9"/>
  <c r="B94" i="9"/>
  <c r="C94" i="9"/>
  <c r="D94" i="9"/>
  <c r="E94" i="9"/>
  <c r="F94" i="9"/>
  <c r="G94" i="9"/>
  <c r="H94" i="9"/>
  <c r="I94" i="9"/>
  <c r="J94" i="9"/>
  <c r="K94" i="9"/>
  <c r="A95" i="9"/>
  <c r="B95" i="9"/>
  <c r="C95" i="9"/>
  <c r="D95" i="9"/>
  <c r="E95" i="9"/>
  <c r="F95" i="9"/>
  <c r="G95" i="9"/>
  <c r="H95" i="9"/>
  <c r="I95" i="9"/>
  <c r="J95" i="9"/>
  <c r="K95" i="9"/>
  <c r="A96" i="9"/>
  <c r="B96" i="9"/>
  <c r="C96" i="9"/>
  <c r="D96" i="9"/>
  <c r="E96" i="9"/>
  <c r="F96" i="9"/>
  <c r="G96" i="9"/>
  <c r="H96" i="9"/>
  <c r="I96" i="9"/>
  <c r="J96" i="9"/>
  <c r="K96" i="9"/>
  <c r="A97" i="9"/>
  <c r="B97" i="9"/>
  <c r="C97" i="9"/>
  <c r="D97" i="9"/>
  <c r="E97" i="9"/>
  <c r="F97" i="9"/>
  <c r="G97" i="9"/>
  <c r="H97" i="9"/>
  <c r="I97" i="9"/>
  <c r="J97" i="9"/>
  <c r="K97" i="9"/>
  <c r="A98" i="9"/>
  <c r="B98" i="9"/>
  <c r="C98" i="9"/>
  <c r="D98" i="9"/>
  <c r="E98" i="9"/>
  <c r="F98" i="9"/>
  <c r="G98" i="9"/>
  <c r="H98" i="9"/>
  <c r="I98" i="9"/>
  <c r="J98" i="9"/>
  <c r="K98" i="9"/>
  <c r="A99" i="9"/>
  <c r="B99" i="9"/>
  <c r="C99" i="9"/>
  <c r="D99" i="9"/>
  <c r="E99" i="9"/>
  <c r="F99" i="9"/>
  <c r="G99" i="9"/>
  <c r="H99" i="9"/>
  <c r="I99" i="9"/>
  <c r="J99" i="9"/>
  <c r="K99" i="9"/>
  <c r="A100" i="9"/>
  <c r="B100" i="9"/>
  <c r="C100" i="9"/>
  <c r="D100" i="9"/>
  <c r="E100" i="9"/>
  <c r="F100" i="9"/>
  <c r="G100" i="9"/>
  <c r="H100" i="9"/>
  <c r="I100" i="9"/>
  <c r="J100" i="9"/>
  <c r="K100" i="9"/>
  <c r="A101" i="9"/>
  <c r="B101" i="9"/>
  <c r="C101" i="9"/>
  <c r="D101" i="9"/>
  <c r="E101" i="9"/>
  <c r="F101" i="9"/>
  <c r="G101" i="9"/>
  <c r="H101" i="9"/>
  <c r="I101" i="9"/>
  <c r="J101" i="9"/>
  <c r="K101" i="9"/>
  <c r="A102" i="9"/>
  <c r="B102" i="9"/>
  <c r="C102" i="9"/>
  <c r="D102" i="9"/>
  <c r="E102" i="9"/>
  <c r="F102" i="9"/>
  <c r="G102" i="9"/>
  <c r="H102" i="9"/>
  <c r="I102" i="9"/>
  <c r="J102" i="9"/>
  <c r="K102" i="9"/>
  <c r="A103" i="9"/>
  <c r="B103" i="9"/>
  <c r="C103" i="9"/>
  <c r="D103" i="9"/>
  <c r="E103" i="9"/>
  <c r="F103" i="9"/>
  <c r="G103" i="9"/>
  <c r="H103" i="9"/>
  <c r="I103" i="9"/>
  <c r="J103" i="9"/>
  <c r="K103" i="9"/>
  <c r="A104" i="9"/>
  <c r="B104" i="9"/>
  <c r="C104" i="9"/>
  <c r="D104" i="9"/>
  <c r="E104" i="9"/>
  <c r="F104" i="9"/>
  <c r="G104" i="9"/>
  <c r="H104" i="9"/>
  <c r="I104" i="9"/>
  <c r="J104" i="9"/>
  <c r="K104" i="9"/>
  <c r="A105" i="9"/>
  <c r="B105" i="9"/>
  <c r="C105" i="9"/>
  <c r="D105" i="9"/>
  <c r="E105" i="9"/>
  <c r="F105" i="9"/>
  <c r="G105" i="9"/>
  <c r="H105" i="9"/>
  <c r="I105" i="9"/>
  <c r="J105" i="9"/>
  <c r="K105" i="9"/>
  <c r="A106" i="9"/>
  <c r="B106" i="9"/>
  <c r="C106" i="9"/>
  <c r="D106" i="9"/>
  <c r="E106" i="9"/>
  <c r="F106" i="9"/>
  <c r="G106" i="9"/>
  <c r="H106" i="9"/>
  <c r="I106" i="9"/>
  <c r="J106" i="9"/>
  <c r="K106" i="9"/>
  <c r="A107" i="9"/>
  <c r="B107" i="9"/>
  <c r="C107" i="9"/>
  <c r="D107" i="9"/>
  <c r="E107" i="9"/>
  <c r="F107" i="9"/>
  <c r="G107" i="9"/>
  <c r="H107" i="9"/>
  <c r="I107" i="9"/>
  <c r="J107" i="9"/>
  <c r="K107" i="9"/>
  <c r="A108" i="9"/>
  <c r="B108" i="9"/>
  <c r="C108" i="9"/>
  <c r="D108" i="9"/>
  <c r="E108" i="9"/>
  <c r="F108" i="9"/>
  <c r="G108" i="9"/>
  <c r="H108" i="9"/>
  <c r="I108" i="9"/>
  <c r="J108" i="9"/>
  <c r="K108" i="9"/>
  <c r="A109" i="9"/>
  <c r="B109" i="9"/>
  <c r="C109" i="9"/>
  <c r="D109" i="9"/>
  <c r="E109" i="9"/>
  <c r="F109" i="9"/>
  <c r="G109" i="9"/>
  <c r="H109" i="9"/>
  <c r="I109" i="9"/>
  <c r="J109" i="9"/>
  <c r="K109" i="9"/>
  <c r="A110" i="9"/>
  <c r="B110" i="9"/>
  <c r="C110" i="9"/>
  <c r="D110" i="9"/>
  <c r="E110" i="9"/>
  <c r="F110" i="9"/>
  <c r="G110" i="9"/>
  <c r="H110" i="9"/>
  <c r="I110" i="9"/>
  <c r="J110" i="9"/>
  <c r="K110" i="9"/>
  <c r="A111" i="9"/>
  <c r="B111" i="9"/>
  <c r="C111" i="9"/>
  <c r="D111" i="9"/>
  <c r="E111" i="9"/>
  <c r="F111" i="9"/>
  <c r="G111" i="9"/>
  <c r="H111" i="9"/>
  <c r="I111" i="9"/>
  <c r="J111" i="9"/>
  <c r="K111" i="9"/>
  <c r="A112" i="9"/>
  <c r="B112" i="9"/>
  <c r="C112" i="9"/>
  <c r="D112" i="9"/>
  <c r="E112" i="9"/>
  <c r="F112" i="9"/>
  <c r="G112" i="9"/>
  <c r="H112" i="9"/>
  <c r="I112" i="9"/>
  <c r="J112" i="9"/>
  <c r="K112" i="9"/>
  <c r="A113" i="9"/>
  <c r="B113" i="9"/>
  <c r="C113" i="9"/>
  <c r="D113" i="9"/>
  <c r="E113" i="9"/>
  <c r="F113" i="9"/>
  <c r="G113" i="9"/>
  <c r="H113" i="9"/>
  <c r="I113" i="9"/>
  <c r="J113" i="9"/>
  <c r="K113" i="9"/>
  <c r="A114" i="9"/>
  <c r="B114" i="9"/>
  <c r="C114" i="9"/>
  <c r="D114" i="9"/>
  <c r="E114" i="9"/>
  <c r="F114" i="9"/>
  <c r="G114" i="9"/>
  <c r="H114" i="9"/>
  <c r="I114" i="9"/>
  <c r="J114" i="9"/>
  <c r="K114" i="9"/>
  <c r="A115" i="9"/>
  <c r="B115" i="9"/>
  <c r="C115" i="9"/>
  <c r="D115" i="9"/>
  <c r="E115" i="9"/>
  <c r="F115" i="9"/>
  <c r="G115" i="9"/>
  <c r="H115" i="9"/>
  <c r="I115" i="9"/>
  <c r="J115" i="9"/>
  <c r="K115" i="9"/>
  <c r="A116" i="9"/>
  <c r="B116" i="9"/>
  <c r="C116" i="9"/>
  <c r="D116" i="9"/>
  <c r="E116" i="9"/>
  <c r="F116" i="9"/>
  <c r="G116" i="9"/>
  <c r="H116" i="9"/>
  <c r="I116" i="9"/>
  <c r="J116" i="9"/>
  <c r="K116" i="9"/>
  <c r="A117" i="9"/>
  <c r="B117" i="9"/>
  <c r="C117" i="9"/>
  <c r="D117" i="9"/>
  <c r="E117" i="9"/>
  <c r="F117" i="9"/>
  <c r="G117" i="9"/>
  <c r="H117" i="9"/>
  <c r="I117" i="9"/>
  <c r="J117" i="9"/>
  <c r="K117" i="9"/>
  <c r="A118" i="9"/>
  <c r="B118" i="9"/>
  <c r="C118" i="9"/>
  <c r="D118" i="9"/>
  <c r="E118" i="9"/>
  <c r="F118" i="9"/>
  <c r="G118" i="9"/>
  <c r="H118" i="9"/>
  <c r="I118" i="9"/>
  <c r="J118" i="9"/>
  <c r="K118" i="9"/>
  <c r="A119" i="9"/>
  <c r="B119" i="9"/>
  <c r="C119" i="9"/>
  <c r="D119" i="9"/>
  <c r="E119" i="9"/>
  <c r="F119" i="9"/>
  <c r="G119" i="9"/>
  <c r="H119" i="9"/>
  <c r="I119" i="9"/>
  <c r="J119" i="9"/>
  <c r="K119" i="9"/>
  <c r="A120" i="9"/>
  <c r="B120" i="9"/>
  <c r="C120" i="9"/>
  <c r="D120" i="9"/>
  <c r="E120" i="9"/>
  <c r="F120" i="9"/>
  <c r="G120" i="9"/>
  <c r="H120" i="9"/>
  <c r="I120" i="9"/>
  <c r="J120" i="9"/>
  <c r="K120" i="9"/>
  <c r="A121" i="9"/>
  <c r="B121" i="9"/>
  <c r="C121" i="9"/>
  <c r="D121" i="9"/>
  <c r="E121" i="9"/>
  <c r="F121" i="9"/>
  <c r="G121" i="9"/>
  <c r="H121" i="9"/>
  <c r="I121" i="9"/>
  <c r="J121" i="9"/>
  <c r="K121" i="9"/>
  <c r="A122" i="9"/>
  <c r="B122" i="9"/>
  <c r="C122" i="9"/>
  <c r="D122" i="9"/>
  <c r="E122" i="9"/>
  <c r="F122" i="9"/>
  <c r="G122" i="9"/>
  <c r="H122" i="9"/>
  <c r="I122" i="9"/>
  <c r="J122" i="9"/>
  <c r="K122" i="9"/>
  <c r="A123" i="9"/>
  <c r="B123" i="9"/>
  <c r="C123" i="9"/>
  <c r="D123" i="9"/>
  <c r="E123" i="9"/>
  <c r="F123" i="9"/>
  <c r="G123" i="9"/>
  <c r="H123" i="9"/>
  <c r="I123" i="9"/>
  <c r="J123" i="9"/>
  <c r="K123" i="9"/>
  <c r="A124" i="9"/>
  <c r="B124" i="9"/>
  <c r="C124" i="9"/>
  <c r="D124" i="9"/>
  <c r="E124" i="9"/>
  <c r="F124" i="9"/>
  <c r="G124" i="9"/>
  <c r="H124" i="9"/>
  <c r="I124" i="9"/>
  <c r="J124" i="9"/>
  <c r="K124" i="9"/>
  <c r="A125" i="9"/>
  <c r="B125" i="9"/>
  <c r="C125" i="9"/>
  <c r="D125" i="9"/>
  <c r="E125" i="9"/>
  <c r="F125" i="9"/>
  <c r="G125" i="9"/>
  <c r="H125" i="9"/>
  <c r="I125" i="9"/>
  <c r="J125" i="9"/>
  <c r="K125" i="9"/>
  <c r="A126" i="9"/>
  <c r="B126" i="9"/>
  <c r="C126" i="9"/>
  <c r="D126" i="9"/>
  <c r="E126" i="9"/>
  <c r="F126" i="9"/>
  <c r="G126" i="9"/>
  <c r="H126" i="9"/>
  <c r="I126" i="9"/>
  <c r="J126" i="9"/>
  <c r="K126" i="9"/>
  <c r="A127" i="9"/>
  <c r="B127" i="9"/>
  <c r="C127" i="9"/>
  <c r="D127" i="9"/>
  <c r="E127" i="9"/>
  <c r="F127" i="9"/>
  <c r="G127" i="9"/>
  <c r="H127" i="9"/>
  <c r="I127" i="9"/>
  <c r="J127" i="9"/>
  <c r="K127" i="9"/>
  <c r="A128" i="9"/>
  <c r="B128" i="9"/>
  <c r="C128" i="9"/>
  <c r="D128" i="9"/>
  <c r="E128" i="9"/>
  <c r="F128" i="9"/>
  <c r="G128" i="9"/>
  <c r="H128" i="9"/>
  <c r="I128" i="9"/>
  <c r="J128" i="9"/>
  <c r="K128" i="9"/>
  <c r="A129" i="9"/>
  <c r="B129" i="9"/>
  <c r="C129" i="9"/>
  <c r="D129" i="9"/>
  <c r="E129" i="9"/>
  <c r="F129" i="9"/>
  <c r="G129" i="9"/>
  <c r="H129" i="9"/>
  <c r="I129" i="9"/>
  <c r="J129" i="9"/>
  <c r="K129" i="9"/>
  <c r="A130" i="9"/>
  <c r="B130" i="9"/>
  <c r="C130" i="9"/>
  <c r="D130" i="9"/>
  <c r="E130" i="9"/>
  <c r="F130" i="9"/>
  <c r="G130" i="9"/>
  <c r="H130" i="9"/>
  <c r="I130" i="9"/>
  <c r="J130" i="9"/>
  <c r="K130" i="9"/>
  <c r="A131" i="9"/>
  <c r="B131" i="9"/>
  <c r="C131" i="9"/>
  <c r="D131" i="9"/>
  <c r="E131" i="9"/>
  <c r="F131" i="9"/>
  <c r="G131" i="9"/>
  <c r="H131" i="9"/>
  <c r="I131" i="9"/>
  <c r="J131" i="9"/>
  <c r="K131" i="9"/>
  <c r="A132" i="9"/>
  <c r="B132" i="9"/>
  <c r="C132" i="9"/>
  <c r="D132" i="9"/>
  <c r="E132" i="9"/>
  <c r="F132" i="9"/>
  <c r="G132" i="9"/>
  <c r="H132" i="9"/>
  <c r="I132" i="9"/>
  <c r="J132" i="9"/>
  <c r="K132" i="9"/>
  <c r="A133" i="9"/>
  <c r="B133" i="9"/>
  <c r="C133" i="9"/>
  <c r="D133" i="9"/>
  <c r="E133" i="9"/>
  <c r="F133" i="9"/>
  <c r="G133" i="9"/>
  <c r="H133" i="9"/>
  <c r="I133" i="9"/>
  <c r="J133" i="9"/>
  <c r="K133" i="9"/>
  <c r="A134" i="9"/>
  <c r="B134" i="9"/>
  <c r="C134" i="9"/>
  <c r="D134" i="9"/>
  <c r="E134" i="9"/>
  <c r="F134" i="9"/>
  <c r="G134" i="9"/>
  <c r="H134" i="9"/>
  <c r="I134" i="9"/>
  <c r="J134" i="9"/>
  <c r="K134" i="9"/>
  <c r="A135" i="9"/>
  <c r="B135" i="9"/>
  <c r="C135" i="9"/>
  <c r="D135" i="9"/>
  <c r="E135" i="9"/>
  <c r="F135" i="9"/>
  <c r="G135" i="9"/>
  <c r="H135" i="9"/>
  <c r="I135" i="9"/>
  <c r="J135" i="9"/>
  <c r="K135" i="9"/>
  <c r="A136" i="9"/>
  <c r="B136" i="9"/>
  <c r="C136" i="9"/>
  <c r="D136" i="9"/>
  <c r="E136" i="9"/>
  <c r="F136" i="9"/>
  <c r="G136" i="9"/>
  <c r="H136" i="9"/>
  <c r="I136" i="9"/>
  <c r="J136" i="9"/>
  <c r="K136" i="9"/>
  <c r="A137" i="9"/>
  <c r="B137" i="9"/>
  <c r="C137" i="9"/>
  <c r="D137" i="9"/>
  <c r="E137" i="9"/>
  <c r="F137" i="9"/>
  <c r="G137" i="9"/>
  <c r="H137" i="9"/>
  <c r="I137" i="9"/>
  <c r="J137" i="9"/>
  <c r="K137" i="9"/>
  <c r="A138" i="9"/>
  <c r="B138" i="9"/>
  <c r="C138" i="9"/>
  <c r="D138" i="9"/>
  <c r="E138" i="9"/>
  <c r="F138" i="9"/>
  <c r="G138" i="9"/>
  <c r="H138" i="9"/>
  <c r="I138" i="9"/>
  <c r="J138" i="9"/>
  <c r="K138" i="9"/>
  <c r="A139" i="9"/>
  <c r="B139" i="9"/>
  <c r="C139" i="9"/>
  <c r="D139" i="9"/>
  <c r="E139" i="9"/>
  <c r="F139" i="9"/>
  <c r="G139" i="9"/>
  <c r="H139" i="9"/>
  <c r="I139" i="9"/>
  <c r="J139" i="9"/>
  <c r="K139" i="9"/>
  <c r="A140" i="9"/>
  <c r="B140" i="9"/>
  <c r="C140" i="9"/>
  <c r="D140" i="9"/>
  <c r="E140" i="9"/>
  <c r="F140" i="9"/>
  <c r="G140" i="9"/>
  <c r="H140" i="9"/>
  <c r="I140" i="9"/>
  <c r="J140" i="9"/>
  <c r="K140" i="9"/>
  <c r="A141" i="9"/>
  <c r="B141" i="9"/>
  <c r="C141" i="9"/>
  <c r="D141" i="9"/>
  <c r="E141" i="9"/>
  <c r="F141" i="9"/>
  <c r="G141" i="9"/>
  <c r="H141" i="9"/>
  <c r="I141" i="9"/>
  <c r="J141" i="9"/>
  <c r="K141" i="9"/>
  <c r="A142" i="9"/>
  <c r="B142" i="9"/>
  <c r="C142" i="9"/>
  <c r="D142" i="9"/>
  <c r="E142" i="9"/>
  <c r="F142" i="9"/>
  <c r="G142" i="9"/>
  <c r="H142" i="9"/>
  <c r="I142" i="9"/>
  <c r="J142" i="9"/>
  <c r="K142" i="9"/>
  <c r="A143" i="9"/>
  <c r="B143" i="9"/>
  <c r="C143" i="9"/>
  <c r="D143" i="9"/>
  <c r="E143" i="9"/>
  <c r="F143" i="9"/>
  <c r="G143" i="9"/>
  <c r="H143" i="9"/>
  <c r="I143" i="9"/>
  <c r="J143" i="9"/>
  <c r="K143" i="9"/>
  <c r="A144" i="9"/>
  <c r="B144" i="9"/>
  <c r="C144" i="9"/>
  <c r="D144" i="9"/>
  <c r="E144" i="9"/>
  <c r="F144" i="9"/>
  <c r="G144" i="9"/>
  <c r="H144" i="9"/>
  <c r="I144" i="9"/>
  <c r="J144" i="9"/>
  <c r="K144" i="9"/>
  <c r="A145" i="9"/>
  <c r="B145" i="9"/>
  <c r="C145" i="9"/>
  <c r="D145" i="9"/>
  <c r="E145" i="9"/>
  <c r="F145" i="9"/>
  <c r="G145" i="9"/>
  <c r="H145" i="9"/>
  <c r="I145" i="9"/>
  <c r="J145" i="9"/>
  <c r="K145" i="9"/>
  <c r="A146" i="9"/>
  <c r="B146" i="9"/>
  <c r="C146" i="9"/>
  <c r="D146" i="9"/>
  <c r="E146" i="9"/>
  <c r="F146" i="9"/>
  <c r="G146" i="9"/>
  <c r="H146" i="9"/>
  <c r="I146" i="9"/>
  <c r="J146" i="9"/>
  <c r="K146" i="9"/>
  <c r="A147" i="9"/>
  <c r="B147" i="9"/>
  <c r="C147" i="9"/>
  <c r="D147" i="9"/>
  <c r="E147" i="9"/>
  <c r="F147" i="9"/>
  <c r="G147" i="9"/>
  <c r="H147" i="9"/>
  <c r="I147" i="9"/>
  <c r="J147" i="9"/>
  <c r="K147" i="9"/>
  <c r="A148" i="9"/>
  <c r="B148" i="9"/>
  <c r="C148" i="9"/>
  <c r="D148" i="9"/>
  <c r="E148" i="9"/>
  <c r="F148" i="9"/>
  <c r="G148" i="9"/>
  <c r="H148" i="9"/>
  <c r="I148" i="9"/>
  <c r="J148" i="9"/>
  <c r="K148" i="9"/>
  <c r="A149" i="9"/>
  <c r="B149" i="9"/>
  <c r="C149" i="9"/>
  <c r="D149" i="9"/>
  <c r="E149" i="9"/>
  <c r="F149" i="9"/>
  <c r="G149" i="9"/>
  <c r="H149" i="9"/>
  <c r="I149" i="9"/>
  <c r="J149" i="9"/>
  <c r="K149" i="9"/>
  <c r="A150" i="9"/>
  <c r="B150" i="9"/>
  <c r="C150" i="9"/>
  <c r="D150" i="9"/>
  <c r="E150" i="9"/>
  <c r="F150" i="9"/>
  <c r="G150" i="9"/>
  <c r="H150" i="9"/>
  <c r="I150" i="9"/>
  <c r="J150" i="9"/>
  <c r="K150" i="9"/>
  <c r="A151" i="9"/>
  <c r="B151" i="9"/>
  <c r="C151" i="9"/>
  <c r="D151" i="9"/>
  <c r="E151" i="9"/>
  <c r="F151" i="9"/>
  <c r="G151" i="9"/>
  <c r="H151" i="9"/>
  <c r="I151" i="9"/>
  <c r="J151" i="9"/>
  <c r="K151" i="9"/>
  <c r="A152" i="9"/>
  <c r="B152" i="9"/>
  <c r="C152" i="9"/>
  <c r="D152" i="9"/>
  <c r="E152" i="9"/>
  <c r="F152" i="9"/>
  <c r="G152" i="9"/>
  <c r="H152" i="9"/>
  <c r="I152" i="9"/>
  <c r="J152" i="9"/>
  <c r="K152" i="9"/>
  <c r="A153" i="9"/>
  <c r="B153" i="9"/>
  <c r="C153" i="9"/>
  <c r="D153" i="9"/>
  <c r="E153" i="9"/>
  <c r="F153" i="9"/>
  <c r="G153" i="9"/>
  <c r="H153" i="9"/>
  <c r="I153" i="9"/>
  <c r="J153" i="9"/>
  <c r="K153" i="9"/>
  <c r="A154" i="9"/>
  <c r="B154" i="9"/>
  <c r="C154" i="9"/>
  <c r="D154" i="9"/>
  <c r="E154" i="9"/>
  <c r="F154" i="9"/>
  <c r="G154" i="9"/>
  <c r="H154" i="9"/>
  <c r="I154" i="9"/>
  <c r="J154" i="9"/>
  <c r="K154" i="9"/>
  <c r="A155" i="9"/>
  <c r="B155" i="9"/>
  <c r="C155" i="9"/>
  <c r="D155" i="9"/>
  <c r="E155" i="9"/>
  <c r="F155" i="9"/>
  <c r="G155" i="9"/>
  <c r="H155" i="9"/>
  <c r="I155" i="9"/>
  <c r="J155" i="9"/>
  <c r="K155" i="9"/>
  <c r="A156" i="9"/>
  <c r="B156" i="9"/>
  <c r="C156" i="9"/>
  <c r="D156" i="9"/>
  <c r="E156" i="9"/>
  <c r="F156" i="9"/>
  <c r="G156" i="9"/>
  <c r="H156" i="9"/>
  <c r="I156" i="9"/>
  <c r="J156" i="9"/>
  <c r="K156" i="9"/>
  <c r="A157" i="9"/>
  <c r="B157" i="9"/>
  <c r="C157" i="9"/>
  <c r="D157" i="9"/>
  <c r="E157" i="9"/>
  <c r="F157" i="9"/>
  <c r="G157" i="9"/>
  <c r="H157" i="9"/>
  <c r="I157" i="9"/>
  <c r="J157" i="9"/>
  <c r="K157" i="9"/>
  <c r="A158" i="9"/>
  <c r="B158" i="9"/>
  <c r="C158" i="9"/>
  <c r="D158" i="9"/>
  <c r="E158" i="9"/>
  <c r="F158" i="9"/>
  <c r="G158" i="9"/>
  <c r="H158" i="9"/>
  <c r="I158" i="9"/>
  <c r="J158" i="9"/>
  <c r="K158" i="9"/>
  <c r="A159" i="9"/>
  <c r="B159" i="9"/>
  <c r="C159" i="9"/>
  <c r="D159" i="9"/>
  <c r="E159" i="9"/>
  <c r="F159" i="9"/>
  <c r="G159" i="9"/>
  <c r="H159" i="9"/>
  <c r="I159" i="9"/>
  <c r="J159" i="9"/>
  <c r="K159" i="9"/>
  <c r="A160" i="9"/>
  <c r="B160" i="9"/>
  <c r="C160" i="9"/>
  <c r="D160" i="9"/>
  <c r="E160" i="9"/>
  <c r="F160" i="9"/>
  <c r="G160" i="9"/>
  <c r="H160" i="9"/>
  <c r="I160" i="9"/>
  <c r="J160" i="9"/>
  <c r="K160" i="9"/>
  <c r="A161" i="9"/>
  <c r="B161" i="9"/>
  <c r="C161" i="9"/>
  <c r="D161" i="9"/>
  <c r="E161" i="9"/>
  <c r="F161" i="9"/>
  <c r="G161" i="9"/>
  <c r="H161" i="9"/>
  <c r="I161" i="9"/>
  <c r="J161" i="9"/>
  <c r="K161" i="9"/>
  <c r="A162" i="9"/>
  <c r="B162" i="9"/>
  <c r="C162" i="9"/>
  <c r="D162" i="9"/>
  <c r="E162" i="9"/>
  <c r="F162" i="9"/>
  <c r="G162" i="9"/>
  <c r="H162" i="9"/>
  <c r="I162" i="9"/>
  <c r="J162" i="9"/>
  <c r="K162" i="9"/>
  <c r="A163" i="9"/>
  <c r="B163" i="9"/>
  <c r="C163" i="9"/>
  <c r="D163" i="9"/>
  <c r="E163" i="9"/>
  <c r="F163" i="9"/>
  <c r="G163" i="9"/>
  <c r="H163" i="9"/>
  <c r="I163" i="9"/>
  <c r="J163" i="9"/>
  <c r="K163" i="9"/>
  <c r="A164" i="9"/>
  <c r="B164" i="9"/>
  <c r="C164" i="9"/>
  <c r="D164" i="9"/>
  <c r="E164" i="9"/>
  <c r="F164" i="9"/>
  <c r="G164" i="9"/>
  <c r="H164" i="9"/>
  <c r="I164" i="9"/>
  <c r="J164" i="9"/>
  <c r="K164" i="9"/>
  <c r="A165" i="9"/>
  <c r="B165" i="9"/>
  <c r="C165" i="9"/>
  <c r="D165" i="9"/>
  <c r="E165" i="9"/>
  <c r="F165" i="9"/>
  <c r="G165" i="9"/>
  <c r="H165" i="9"/>
  <c r="I165" i="9"/>
  <c r="J165" i="9"/>
  <c r="K165" i="9"/>
  <c r="A166" i="9"/>
  <c r="B166" i="9"/>
  <c r="C166" i="9"/>
  <c r="D166" i="9"/>
  <c r="E166" i="9"/>
  <c r="F166" i="9"/>
  <c r="G166" i="9"/>
  <c r="H166" i="9"/>
  <c r="I166" i="9"/>
  <c r="J166" i="9"/>
  <c r="K166" i="9"/>
  <c r="A167" i="9"/>
  <c r="B167" i="9"/>
  <c r="C167" i="9"/>
  <c r="D167" i="9"/>
  <c r="E167" i="9"/>
  <c r="F167" i="9"/>
  <c r="G167" i="9"/>
  <c r="H167" i="9"/>
  <c r="I167" i="9"/>
  <c r="J167" i="9"/>
  <c r="K167" i="9"/>
  <c r="A168" i="9"/>
  <c r="B168" i="9"/>
  <c r="C168" i="9"/>
  <c r="D168" i="9"/>
  <c r="E168" i="9"/>
  <c r="F168" i="9"/>
  <c r="G168" i="9"/>
  <c r="H168" i="9"/>
  <c r="I168" i="9"/>
  <c r="J168" i="9"/>
  <c r="K168" i="9"/>
  <c r="A169" i="9"/>
  <c r="B169" i="9"/>
  <c r="C169" i="9"/>
  <c r="D169" i="9"/>
  <c r="E169" i="9"/>
  <c r="F169" i="9"/>
  <c r="G169" i="9"/>
  <c r="H169" i="9"/>
  <c r="I169" i="9"/>
  <c r="J169" i="9"/>
  <c r="K169" i="9"/>
  <c r="A170" i="9"/>
  <c r="B170" i="9"/>
  <c r="C170" i="9"/>
  <c r="D170" i="9"/>
  <c r="E170" i="9"/>
  <c r="F170" i="9"/>
  <c r="G170" i="9"/>
  <c r="H170" i="9"/>
  <c r="I170" i="9"/>
  <c r="J170" i="9"/>
  <c r="K170" i="9"/>
  <c r="A171" i="9"/>
  <c r="B171" i="9"/>
  <c r="C171" i="9"/>
  <c r="D171" i="9"/>
  <c r="E171" i="9"/>
  <c r="F171" i="9"/>
  <c r="G171" i="9"/>
  <c r="H171" i="9"/>
  <c r="I171" i="9"/>
  <c r="J171" i="9"/>
  <c r="K171" i="9"/>
  <c r="A172" i="9"/>
  <c r="B172" i="9"/>
  <c r="C172" i="9"/>
  <c r="D172" i="9"/>
  <c r="E172" i="9"/>
  <c r="F172" i="9"/>
  <c r="G172" i="9"/>
  <c r="H172" i="9"/>
  <c r="I172" i="9"/>
  <c r="J172" i="9"/>
  <c r="K172" i="9"/>
  <c r="A173" i="9"/>
  <c r="B173" i="9"/>
  <c r="C173" i="9"/>
  <c r="D173" i="9"/>
  <c r="E173" i="9"/>
  <c r="F173" i="9"/>
  <c r="G173" i="9"/>
  <c r="H173" i="9"/>
  <c r="I173" i="9"/>
  <c r="J173" i="9"/>
  <c r="K173" i="9"/>
  <c r="A174" i="9"/>
  <c r="B174" i="9"/>
  <c r="C174" i="9"/>
  <c r="D174" i="9"/>
  <c r="E174" i="9"/>
  <c r="F174" i="9"/>
  <c r="G174" i="9"/>
  <c r="H174" i="9"/>
  <c r="I174" i="9"/>
  <c r="J174" i="9"/>
  <c r="K174" i="9"/>
  <c r="A175" i="9"/>
  <c r="B175" i="9"/>
  <c r="C175" i="9"/>
  <c r="D175" i="9"/>
  <c r="E175" i="9"/>
  <c r="F175" i="9"/>
  <c r="G175" i="9"/>
  <c r="H175" i="9"/>
  <c r="I175" i="9"/>
  <c r="J175" i="9"/>
  <c r="K175" i="9"/>
  <c r="A176" i="9"/>
  <c r="B176" i="9"/>
  <c r="C176" i="9"/>
  <c r="D176" i="9"/>
  <c r="E176" i="9"/>
  <c r="F176" i="9"/>
  <c r="G176" i="9"/>
  <c r="H176" i="9"/>
  <c r="I176" i="9"/>
  <c r="J176" i="9"/>
  <c r="K176" i="9"/>
  <c r="A177" i="9"/>
  <c r="B177" i="9"/>
  <c r="C177" i="9"/>
  <c r="D177" i="9"/>
  <c r="E177" i="9"/>
  <c r="F177" i="9"/>
  <c r="G177" i="9"/>
  <c r="H177" i="9"/>
  <c r="I177" i="9"/>
  <c r="J177" i="9"/>
  <c r="K177" i="9"/>
  <c r="A178" i="9"/>
  <c r="B178" i="9"/>
  <c r="C178" i="9"/>
  <c r="D178" i="9"/>
  <c r="E178" i="9"/>
  <c r="F178" i="9"/>
  <c r="G178" i="9"/>
  <c r="H178" i="9"/>
  <c r="I178" i="9"/>
  <c r="J178" i="9"/>
  <c r="K178" i="9"/>
  <c r="A179" i="9"/>
  <c r="B179" i="9"/>
  <c r="C179" i="9"/>
  <c r="D179" i="9"/>
  <c r="E179" i="9"/>
  <c r="F179" i="9"/>
  <c r="G179" i="9"/>
  <c r="H179" i="9"/>
  <c r="I179" i="9"/>
  <c r="J179" i="9"/>
  <c r="K179" i="9"/>
  <c r="A180" i="9"/>
  <c r="B180" i="9"/>
  <c r="C180" i="9"/>
  <c r="D180" i="9"/>
  <c r="E180" i="9"/>
  <c r="F180" i="9"/>
  <c r="G180" i="9"/>
  <c r="H180" i="9"/>
  <c r="I180" i="9"/>
  <c r="J180" i="9"/>
  <c r="K180" i="9"/>
  <c r="A181" i="9"/>
  <c r="B181" i="9"/>
  <c r="C181" i="9"/>
  <c r="D181" i="9"/>
  <c r="E181" i="9"/>
  <c r="F181" i="9"/>
  <c r="G181" i="9"/>
  <c r="H181" i="9"/>
  <c r="I181" i="9"/>
  <c r="J181" i="9"/>
  <c r="K181" i="9"/>
  <c r="A182" i="9"/>
  <c r="B182" i="9"/>
  <c r="C182" i="9"/>
  <c r="D182" i="9"/>
  <c r="E182" i="9"/>
  <c r="F182" i="9"/>
  <c r="G182" i="9"/>
  <c r="H182" i="9"/>
  <c r="I182" i="9"/>
  <c r="J182" i="9"/>
  <c r="K182" i="9"/>
  <c r="A183" i="9"/>
  <c r="B183" i="9"/>
  <c r="C183" i="9"/>
  <c r="D183" i="9"/>
  <c r="E183" i="9"/>
  <c r="F183" i="9"/>
  <c r="G183" i="9"/>
  <c r="H183" i="9"/>
  <c r="I183" i="9"/>
  <c r="J183" i="9"/>
  <c r="K183" i="9"/>
  <c r="A184" i="9"/>
  <c r="B184" i="9"/>
  <c r="C184" i="9"/>
  <c r="D184" i="9"/>
  <c r="E184" i="9"/>
  <c r="F184" i="9"/>
  <c r="G184" i="9"/>
  <c r="H184" i="9"/>
  <c r="I184" i="9"/>
  <c r="J184" i="9"/>
  <c r="K184" i="9"/>
  <c r="A185" i="9"/>
  <c r="B185" i="9"/>
  <c r="C185" i="9"/>
  <c r="D185" i="9"/>
  <c r="E185" i="9"/>
  <c r="F185" i="9"/>
  <c r="G185" i="9"/>
  <c r="H185" i="9"/>
  <c r="I185" i="9"/>
  <c r="J185" i="9"/>
  <c r="K185" i="9"/>
  <c r="A186" i="9"/>
  <c r="B186" i="9"/>
  <c r="C186" i="9"/>
  <c r="D186" i="9"/>
  <c r="E186" i="9"/>
  <c r="F186" i="9"/>
  <c r="G186" i="9"/>
  <c r="H186" i="9"/>
  <c r="I186" i="9"/>
  <c r="J186" i="9"/>
  <c r="K186" i="9"/>
  <c r="A187" i="9"/>
  <c r="B187" i="9"/>
  <c r="C187" i="9"/>
  <c r="D187" i="9"/>
  <c r="E187" i="9"/>
  <c r="F187" i="9"/>
  <c r="G187" i="9"/>
  <c r="H187" i="9"/>
  <c r="I187" i="9"/>
  <c r="J187" i="9"/>
  <c r="K187" i="9"/>
  <c r="A188" i="9"/>
  <c r="B188" i="9"/>
  <c r="C188" i="9"/>
  <c r="D188" i="9"/>
  <c r="E188" i="9"/>
  <c r="F188" i="9"/>
  <c r="G188" i="9"/>
  <c r="H188" i="9"/>
  <c r="I188" i="9"/>
  <c r="J188" i="9"/>
  <c r="K188" i="9"/>
  <c r="A189" i="9"/>
  <c r="B189" i="9"/>
  <c r="C189" i="9"/>
  <c r="D189" i="9"/>
  <c r="E189" i="9"/>
  <c r="F189" i="9"/>
  <c r="G189" i="9"/>
  <c r="H189" i="9"/>
  <c r="I189" i="9"/>
  <c r="J189" i="9"/>
  <c r="K189" i="9"/>
  <c r="A190" i="9"/>
  <c r="B190" i="9"/>
  <c r="C190" i="9"/>
  <c r="D190" i="9"/>
  <c r="E190" i="9"/>
  <c r="F190" i="9"/>
  <c r="G190" i="9"/>
  <c r="H190" i="9"/>
  <c r="I190" i="9"/>
  <c r="J190" i="9"/>
  <c r="K190" i="9"/>
  <c r="A191" i="9"/>
  <c r="B191" i="9"/>
  <c r="C191" i="9"/>
  <c r="D191" i="9"/>
  <c r="E191" i="9"/>
  <c r="F191" i="9"/>
  <c r="G191" i="9"/>
  <c r="H191" i="9"/>
  <c r="I191" i="9"/>
  <c r="J191" i="9"/>
  <c r="K191" i="9"/>
  <c r="A192" i="9"/>
  <c r="B192" i="9"/>
  <c r="C192" i="9"/>
  <c r="D192" i="9"/>
  <c r="E192" i="9"/>
  <c r="F192" i="9"/>
  <c r="G192" i="9"/>
  <c r="H192" i="9"/>
  <c r="I192" i="9"/>
  <c r="J192" i="9"/>
  <c r="K192" i="9"/>
  <c r="A193" i="9"/>
  <c r="B193" i="9"/>
  <c r="C193" i="9"/>
  <c r="D193" i="9"/>
  <c r="E193" i="9"/>
  <c r="F193" i="9"/>
  <c r="G193" i="9"/>
  <c r="H193" i="9"/>
  <c r="I193" i="9"/>
  <c r="J193" i="9"/>
  <c r="K193" i="9"/>
  <c r="A194" i="9"/>
  <c r="B194" i="9"/>
  <c r="C194" i="9"/>
  <c r="D194" i="9"/>
  <c r="E194" i="9"/>
  <c r="F194" i="9"/>
  <c r="G194" i="9"/>
  <c r="H194" i="9"/>
  <c r="I194" i="9"/>
  <c r="J194" i="9"/>
  <c r="K194" i="9"/>
  <c r="A195" i="9"/>
  <c r="B195" i="9"/>
  <c r="C195" i="9"/>
  <c r="D195" i="9"/>
  <c r="E195" i="9"/>
  <c r="F195" i="9"/>
  <c r="G195" i="9"/>
  <c r="H195" i="9"/>
  <c r="I195" i="9"/>
  <c r="J195" i="9"/>
  <c r="K195" i="9"/>
  <c r="A196" i="9"/>
  <c r="B196" i="9"/>
  <c r="C196" i="9"/>
  <c r="D196" i="9"/>
  <c r="E196" i="9"/>
  <c r="F196" i="9"/>
  <c r="G196" i="9"/>
  <c r="H196" i="9"/>
  <c r="I196" i="9"/>
  <c r="J196" i="9"/>
  <c r="K196" i="9"/>
  <c r="A197" i="9"/>
  <c r="B197" i="9"/>
  <c r="C197" i="9"/>
  <c r="D197" i="9"/>
  <c r="E197" i="9"/>
  <c r="F197" i="9"/>
  <c r="G197" i="9"/>
  <c r="H197" i="9"/>
  <c r="I197" i="9"/>
  <c r="J197" i="9"/>
  <c r="K197" i="9"/>
  <c r="A198" i="9"/>
  <c r="B198" i="9"/>
  <c r="C198" i="9"/>
  <c r="D198" i="9"/>
  <c r="E198" i="9"/>
  <c r="F198" i="9"/>
  <c r="G198" i="9"/>
  <c r="H198" i="9"/>
  <c r="I198" i="9"/>
  <c r="J198" i="9"/>
  <c r="K198" i="9"/>
  <c r="A199" i="9"/>
  <c r="B199" i="9"/>
  <c r="C199" i="9"/>
  <c r="D199" i="9"/>
  <c r="E199" i="9"/>
  <c r="F199" i="9"/>
  <c r="G199" i="9"/>
  <c r="H199" i="9"/>
  <c r="I199" i="9"/>
  <c r="J199" i="9"/>
  <c r="K199" i="9"/>
  <c r="A200" i="9"/>
  <c r="B200" i="9"/>
  <c r="C200" i="9"/>
  <c r="D200" i="9"/>
  <c r="E200" i="9"/>
  <c r="F200" i="9"/>
  <c r="G200" i="9"/>
  <c r="H200" i="9"/>
  <c r="I200" i="9"/>
  <c r="J200" i="9"/>
  <c r="K200" i="9"/>
  <c r="A201" i="9"/>
  <c r="B201" i="9"/>
  <c r="C201" i="9"/>
  <c r="D201" i="9"/>
  <c r="E201" i="9"/>
  <c r="F201" i="9"/>
  <c r="G201" i="9"/>
  <c r="H201" i="9"/>
  <c r="I201" i="9"/>
  <c r="J201" i="9"/>
  <c r="K201" i="9"/>
  <c r="A202" i="9"/>
  <c r="B202" i="9"/>
  <c r="C202" i="9"/>
  <c r="D202" i="9"/>
  <c r="E202" i="9"/>
  <c r="F202" i="9"/>
  <c r="G202" i="9"/>
  <c r="H202" i="9"/>
  <c r="I202" i="9"/>
  <c r="J202" i="9"/>
  <c r="K202" i="9"/>
  <c r="A203" i="9"/>
  <c r="B203" i="9"/>
  <c r="C203" i="9"/>
  <c r="D203" i="9"/>
  <c r="E203" i="9"/>
  <c r="F203" i="9"/>
  <c r="G203" i="9"/>
  <c r="H203" i="9"/>
  <c r="I203" i="9"/>
  <c r="J203" i="9"/>
  <c r="K203" i="9"/>
  <c r="A204" i="9"/>
  <c r="B204" i="9"/>
  <c r="C204" i="9"/>
  <c r="D204" i="9"/>
  <c r="E204" i="9"/>
  <c r="F204" i="9"/>
  <c r="G204" i="9"/>
  <c r="H204" i="9"/>
  <c r="I204" i="9"/>
  <c r="J204" i="9"/>
  <c r="K204" i="9"/>
  <c r="A205" i="9"/>
  <c r="B205" i="9"/>
  <c r="C205" i="9"/>
  <c r="D205" i="9"/>
  <c r="E205" i="9"/>
  <c r="F205" i="9"/>
  <c r="G205" i="9"/>
  <c r="H205" i="9"/>
  <c r="I205" i="9"/>
  <c r="J205" i="9"/>
  <c r="K205" i="9"/>
  <c r="A206" i="9"/>
  <c r="B206" i="9"/>
  <c r="C206" i="9"/>
  <c r="D206" i="9"/>
  <c r="E206" i="9"/>
  <c r="F206" i="9"/>
  <c r="G206" i="9"/>
  <c r="H206" i="9"/>
  <c r="I206" i="9"/>
  <c r="J206" i="9"/>
  <c r="K206" i="9"/>
  <c r="A207" i="9"/>
  <c r="B207" i="9"/>
  <c r="C207" i="9"/>
  <c r="D207" i="9"/>
  <c r="E207" i="9"/>
  <c r="F207" i="9"/>
  <c r="G207" i="9"/>
  <c r="H207" i="9"/>
  <c r="I207" i="9"/>
  <c r="J207" i="9"/>
  <c r="K207" i="9"/>
  <c r="A208" i="9"/>
  <c r="B208" i="9"/>
  <c r="C208" i="9"/>
  <c r="D208" i="9"/>
  <c r="E208" i="9"/>
  <c r="F208" i="9"/>
  <c r="G208" i="9"/>
  <c r="H208" i="9"/>
  <c r="I208" i="9"/>
  <c r="J208" i="9"/>
  <c r="K208" i="9"/>
  <c r="A209" i="9"/>
  <c r="B209" i="9"/>
  <c r="C209" i="9"/>
  <c r="D209" i="9"/>
  <c r="E209" i="9"/>
  <c r="F209" i="9"/>
  <c r="G209" i="9"/>
  <c r="H209" i="9"/>
  <c r="I209" i="9"/>
  <c r="J209" i="9"/>
  <c r="K209" i="9"/>
  <c r="A210" i="9"/>
  <c r="B210" i="9"/>
  <c r="C210" i="9"/>
  <c r="D210" i="9"/>
  <c r="E210" i="9"/>
  <c r="F210" i="9"/>
  <c r="G210" i="9"/>
  <c r="H210" i="9"/>
  <c r="I210" i="9"/>
  <c r="J210" i="9"/>
  <c r="K210" i="9"/>
  <c r="A211" i="9"/>
  <c r="B211" i="9"/>
  <c r="C211" i="9"/>
  <c r="D211" i="9"/>
  <c r="E211" i="9"/>
  <c r="F211" i="9"/>
  <c r="G211" i="9"/>
  <c r="H211" i="9"/>
  <c r="I211" i="9"/>
  <c r="J211" i="9"/>
  <c r="K211" i="9"/>
  <c r="A212" i="9"/>
  <c r="B212" i="9"/>
  <c r="C212" i="9"/>
  <c r="D212" i="9"/>
  <c r="E212" i="9"/>
  <c r="F212" i="9"/>
  <c r="G212" i="9"/>
  <c r="H212" i="9"/>
  <c r="I212" i="9"/>
  <c r="J212" i="9"/>
  <c r="K212" i="9"/>
  <c r="A213" i="9"/>
  <c r="B213" i="9"/>
  <c r="C213" i="9"/>
  <c r="D213" i="9"/>
  <c r="E213" i="9"/>
  <c r="F213" i="9"/>
  <c r="G213" i="9"/>
  <c r="H213" i="9"/>
  <c r="I213" i="9"/>
  <c r="J213" i="9"/>
  <c r="K213" i="9"/>
  <c r="A214" i="9"/>
  <c r="B214" i="9"/>
  <c r="C214" i="9"/>
  <c r="D214" i="9"/>
  <c r="E214" i="9"/>
  <c r="F214" i="9"/>
  <c r="G214" i="9"/>
  <c r="H214" i="9"/>
  <c r="I214" i="9"/>
  <c r="J214" i="9"/>
  <c r="K214" i="9"/>
  <c r="A215" i="9"/>
  <c r="B215" i="9"/>
  <c r="C215" i="9"/>
  <c r="D215" i="9"/>
  <c r="E215" i="9"/>
  <c r="F215" i="9"/>
  <c r="G215" i="9"/>
  <c r="H215" i="9"/>
  <c r="I215" i="9"/>
  <c r="J215" i="9"/>
  <c r="K215" i="9"/>
  <c r="A216" i="9"/>
  <c r="B216" i="9"/>
  <c r="C216" i="9"/>
  <c r="D216" i="9"/>
  <c r="E216" i="9"/>
  <c r="F216" i="9"/>
  <c r="G216" i="9"/>
  <c r="H216" i="9"/>
  <c r="I216" i="9"/>
  <c r="J216" i="9"/>
  <c r="K216" i="9"/>
  <c r="A217" i="9"/>
  <c r="B217" i="9"/>
  <c r="C217" i="9"/>
  <c r="D217" i="9"/>
  <c r="E217" i="9"/>
  <c r="F217" i="9"/>
  <c r="G217" i="9"/>
  <c r="H217" i="9"/>
  <c r="I217" i="9"/>
  <c r="J217" i="9"/>
  <c r="K217" i="9"/>
  <c r="A218" i="9"/>
  <c r="B218" i="9"/>
  <c r="C218" i="9"/>
  <c r="D218" i="9"/>
  <c r="E218" i="9"/>
  <c r="F218" i="9"/>
  <c r="G218" i="9"/>
  <c r="H218" i="9"/>
  <c r="I218" i="9"/>
  <c r="J218" i="9"/>
  <c r="K218" i="9"/>
  <c r="A219" i="9"/>
  <c r="B219" i="9"/>
  <c r="C219" i="9"/>
  <c r="D219" i="9"/>
  <c r="E219" i="9"/>
  <c r="F219" i="9"/>
  <c r="G219" i="9"/>
  <c r="H219" i="9"/>
  <c r="I219" i="9"/>
  <c r="J219" i="9"/>
  <c r="K219" i="9"/>
  <c r="A220" i="9"/>
  <c r="B220" i="9"/>
  <c r="C220" i="9"/>
  <c r="D220" i="9"/>
  <c r="E220" i="9"/>
  <c r="F220" i="9"/>
  <c r="G220" i="9"/>
  <c r="H220" i="9"/>
  <c r="I220" i="9"/>
  <c r="J220" i="9"/>
  <c r="K220" i="9"/>
  <c r="A221" i="9"/>
  <c r="B221" i="9"/>
  <c r="C221" i="9"/>
  <c r="D221" i="9"/>
  <c r="E221" i="9"/>
  <c r="F221" i="9"/>
  <c r="G221" i="9"/>
  <c r="H221" i="9"/>
  <c r="I221" i="9"/>
  <c r="J221" i="9"/>
  <c r="K221" i="9"/>
  <c r="A222" i="9"/>
  <c r="B222" i="9"/>
  <c r="C222" i="9"/>
  <c r="D222" i="9"/>
  <c r="E222" i="9"/>
  <c r="F222" i="9"/>
  <c r="G222" i="9"/>
  <c r="H222" i="9"/>
  <c r="I222" i="9"/>
  <c r="J222" i="9"/>
  <c r="K222" i="9"/>
  <c r="A223" i="9"/>
  <c r="B223" i="9"/>
  <c r="C223" i="9"/>
  <c r="D223" i="9"/>
  <c r="E223" i="9"/>
  <c r="F223" i="9"/>
  <c r="G223" i="9"/>
  <c r="H223" i="9"/>
  <c r="I223" i="9"/>
  <c r="J223" i="9"/>
  <c r="K223" i="9"/>
  <c r="A224" i="9"/>
  <c r="B224" i="9"/>
  <c r="C224" i="9"/>
  <c r="D224" i="9"/>
  <c r="E224" i="9"/>
  <c r="F224" i="9"/>
  <c r="G224" i="9"/>
  <c r="H224" i="9"/>
  <c r="I224" i="9"/>
  <c r="J224" i="9"/>
  <c r="K224" i="9"/>
  <c r="A225" i="9"/>
  <c r="B225" i="9"/>
  <c r="C225" i="9"/>
  <c r="D225" i="9"/>
  <c r="E225" i="9"/>
  <c r="F225" i="9"/>
  <c r="G225" i="9"/>
  <c r="H225" i="9"/>
  <c r="I225" i="9"/>
  <c r="J225" i="9"/>
  <c r="K225" i="9"/>
  <c r="A226" i="9"/>
  <c r="B226" i="9"/>
  <c r="C226" i="9"/>
  <c r="D226" i="9"/>
  <c r="E226" i="9"/>
  <c r="F226" i="9"/>
  <c r="G226" i="9"/>
  <c r="H226" i="9"/>
  <c r="I226" i="9"/>
  <c r="J226" i="9"/>
  <c r="K226" i="9"/>
  <c r="A227" i="9"/>
  <c r="B227" i="9"/>
  <c r="C227" i="9"/>
  <c r="D227" i="9"/>
  <c r="E227" i="9"/>
  <c r="F227" i="9"/>
  <c r="G227" i="9"/>
  <c r="H227" i="9"/>
  <c r="I227" i="9"/>
  <c r="J227" i="9"/>
  <c r="K227" i="9"/>
  <c r="A228" i="9"/>
  <c r="B228" i="9"/>
  <c r="C228" i="9"/>
  <c r="D228" i="9"/>
  <c r="E228" i="9"/>
  <c r="F228" i="9"/>
  <c r="G228" i="9"/>
  <c r="H228" i="9"/>
  <c r="I228" i="9"/>
  <c r="J228" i="9"/>
  <c r="K228" i="9"/>
  <c r="A229" i="9"/>
  <c r="B229" i="9"/>
  <c r="C229" i="9"/>
  <c r="D229" i="9"/>
  <c r="E229" i="9"/>
  <c r="F229" i="9"/>
  <c r="G229" i="9"/>
  <c r="H229" i="9"/>
  <c r="I229" i="9"/>
  <c r="J229" i="9"/>
  <c r="K229" i="9"/>
  <c r="A230" i="9"/>
  <c r="B230" i="9"/>
  <c r="C230" i="9"/>
  <c r="D230" i="9"/>
  <c r="E230" i="9"/>
  <c r="F230" i="9"/>
  <c r="G230" i="9"/>
  <c r="H230" i="9"/>
  <c r="I230" i="9"/>
  <c r="J230" i="9"/>
  <c r="K230" i="9"/>
  <c r="A231" i="9"/>
  <c r="B231" i="9"/>
  <c r="C231" i="9"/>
  <c r="D231" i="9"/>
  <c r="E231" i="9"/>
  <c r="F231" i="9"/>
  <c r="G231" i="9"/>
  <c r="H231" i="9"/>
  <c r="I231" i="9"/>
  <c r="J231" i="9"/>
  <c r="K231" i="9"/>
  <c r="A232" i="9"/>
  <c r="B232" i="9"/>
  <c r="C232" i="9"/>
  <c r="D232" i="9"/>
  <c r="E232" i="9"/>
  <c r="F232" i="9"/>
  <c r="G232" i="9"/>
  <c r="H232" i="9"/>
  <c r="I232" i="9"/>
  <c r="J232" i="9"/>
  <c r="K232" i="9"/>
  <c r="A233" i="9"/>
  <c r="B233" i="9"/>
  <c r="C233" i="9"/>
  <c r="D233" i="9"/>
  <c r="E233" i="9"/>
  <c r="F233" i="9"/>
  <c r="G233" i="9"/>
  <c r="H233" i="9"/>
  <c r="I233" i="9"/>
  <c r="J233" i="9"/>
  <c r="K233" i="9"/>
  <c r="A234" i="9"/>
  <c r="B234" i="9"/>
  <c r="C234" i="9"/>
  <c r="D234" i="9"/>
  <c r="E234" i="9"/>
  <c r="F234" i="9"/>
  <c r="G234" i="9"/>
  <c r="H234" i="9"/>
  <c r="I234" i="9"/>
  <c r="J234" i="9"/>
  <c r="K234" i="9"/>
  <c r="A235" i="9"/>
  <c r="B235" i="9"/>
  <c r="C235" i="9"/>
  <c r="D235" i="9"/>
  <c r="E235" i="9"/>
  <c r="F235" i="9"/>
  <c r="G235" i="9"/>
  <c r="H235" i="9"/>
  <c r="I235" i="9"/>
  <c r="J235" i="9"/>
  <c r="K235" i="9"/>
  <c r="A236" i="9"/>
  <c r="B236" i="9"/>
  <c r="C236" i="9"/>
  <c r="D236" i="9"/>
  <c r="E236" i="9"/>
  <c r="F236" i="9"/>
  <c r="G236" i="9"/>
  <c r="H236" i="9"/>
  <c r="I236" i="9"/>
  <c r="J236" i="9"/>
  <c r="K236" i="9"/>
  <c r="A237" i="9"/>
  <c r="B237" i="9"/>
  <c r="C237" i="9"/>
  <c r="D237" i="9"/>
  <c r="E237" i="9"/>
  <c r="F237" i="9"/>
  <c r="G237" i="9"/>
  <c r="H237" i="9"/>
  <c r="I237" i="9"/>
  <c r="J237" i="9"/>
  <c r="K237" i="9"/>
  <c r="A238" i="9"/>
  <c r="B238" i="9"/>
  <c r="C238" i="9"/>
  <c r="D238" i="9"/>
  <c r="E238" i="9"/>
  <c r="F238" i="9"/>
  <c r="G238" i="9"/>
  <c r="H238" i="9"/>
  <c r="I238" i="9"/>
  <c r="J238" i="9"/>
  <c r="K238" i="9"/>
  <c r="A239" i="9"/>
  <c r="B239" i="9"/>
  <c r="C239" i="9"/>
  <c r="D239" i="9"/>
  <c r="E239" i="9"/>
  <c r="F239" i="9"/>
  <c r="G239" i="9"/>
  <c r="H239" i="9"/>
  <c r="I239" i="9"/>
  <c r="J239" i="9"/>
  <c r="K239" i="9"/>
  <c r="A240" i="9"/>
  <c r="B240" i="9"/>
  <c r="C240" i="9"/>
  <c r="D240" i="9"/>
  <c r="E240" i="9"/>
  <c r="F240" i="9"/>
  <c r="G240" i="9"/>
  <c r="H240" i="9"/>
  <c r="I240" i="9"/>
  <c r="J240" i="9"/>
  <c r="K240" i="9"/>
  <c r="A241" i="9"/>
  <c r="B241" i="9"/>
  <c r="C241" i="9"/>
  <c r="D241" i="9"/>
  <c r="E241" i="9"/>
  <c r="F241" i="9"/>
  <c r="G241" i="9"/>
  <c r="H241" i="9"/>
  <c r="I241" i="9"/>
  <c r="J241" i="9"/>
  <c r="K241" i="9"/>
  <c r="A242" i="9"/>
  <c r="B242" i="9"/>
  <c r="C242" i="9"/>
  <c r="D242" i="9"/>
  <c r="E242" i="9"/>
  <c r="F242" i="9"/>
  <c r="G242" i="9"/>
  <c r="H242" i="9"/>
  <c r="I242" i="9"/>
  <c r="J242" i="9"/>
  <c r="K242" i="9"/>
  <c r="A243" i="9"/>
  <c r="B243" i="9"/>
  <c r="C243" i="9"/>
  <c r="D243" i="9"/>
  <c r="E243" i="9"/>
  <c r="F243" i="9"/>
  <c r="G243" i="9"/>
  <c r="H243" i="9"/>
  <c r="I243" i="9"/>
  <c r="J243" i="9"/>
  <c r="K243" i="9"/>
  <c r="A244" i="9"/>
  <c r="B244" i="9"/>
  <c r="C244" i="9"/>
  <c r="D244" i="9"/>
  <c r="E244" i="9"/>
  <c r="F244" i="9"/>
  <c r="G244" i="9"/>
  <c r="H244" i="9"/>
  <c r="I244" i="9"/>
  <c r="J244" i="9"/>
  <c r="K244" i="9"/>
  <c r="A245" i="9"/>
  <c r="B245" i="9"/>
  <c r="C245" i="9"/>
  <c r="D245" i="9"/>
  <c r="E245" i="9"/>
  <c r="F245" i="9"/>
  <c r="G245" i="9"/>
  <c r="H245" i="9"/>
  <c r="I245" i="9"/>
  <c r="J245" i="9"/>
  <c r="K245" i="9"/>
  <c r="A246" i="9"/>
  <c r="B246" i="9"/>
  <c r="C246" i="9"/>
  <c r="D246" i="9"/>
  <c r="E246" i="9"/>
  <c r="F246" i="9"/>
  <c r="G246" i="9"/>
  <c r="H246" i="9"/>
  <c r="I246" i="9"/>
  <c r="J246" i="9"/>
  <c r="K246" i="9"/>
  <c r="A247" i="9"/>
  <c r="B247" i="9"/>
  <c r="C247" i="9"/>
  <c r="D247" i="9"/>
  <c r="E247" i="9"/>
  <c r="F247" i="9"/>
  <c r="G247" i="9"/>
  <c r="H247" i="9"/>
  <c r="I247" i="9"/>
  <c r="J247" i="9"/>
  <c r="K247" i="9"/>
  <c r="A248" i="9"/>
  <c r="B248" i="9"/>
  <c r="C248" i="9"/>
  <c r="D248" i="9"/>
  <c r="E248" i="9"/>
  <c r="F248" i="9"/>
  <c r="G248" i="9"/>
  <c r="H248" i="9"/>
  <c r="I248" i="9"/>
  <c r="J248" i="9"/>
  <c r="K248" i="9"/>
  <c r="A249" i="9"/>
  <c r="B249" i="9"/>
  <c r="C249" i="9"/>
  <c r="D249" i="9"/>
  <c r="E249" i="9"/>
  <c r="F249" i="9"/>
  <c r="G249" i="9"/>
  <c r="H249" i="9"/>
  <c r="I249" i="9"/>
  <c r="J249" i="9"/>
  <c r="K249" i="9"/>
  <c r="A250" i="9"/>
  <c r="B250" i="9"/>
  <c r="C250" i="9"/>
  <c r="D250" i="9"/>
  <c r="E250" i="9"/>
  <c r="F250" i="9"/>
  <c r="G250" i="9"/>
  <c r="H250" i="9"/>
  <c r="I250" i="9"/>
  <c r="J250" i="9"/>
  <c r="K250" i="9"/>
  <c r="A251" i="9"/>
  <c r="B251" i="9"/>
  <c r="C251" i="9"/>
  <c r="D251" i="9"/>
  <c r="E251" i="9"/>
  <c r="F251" i="9"/>
  <c r="G251" i="9"/>
  <c r="H251" i="9"/>
  <c r="I251" i="9"/>
  <c r="J251" i="9"/>
  <c r="K251" i="9"/>
  <c r="A252" i="9"/>
  <c r="B252" i="9"/>
  <c r="C252" i="9"/>
  <c r="D252" i="9"/>
  <c r="E252" i="9"/>
  <c r="F252" i="9"/>
  <c r="G252" i="9"/>
  <c r="H252" i="9"/>
  <c r="I252" i="9"/>
  <c r="J252" i="9"/>
  <c r="K252" i="9"/>
  <c r="A253" i="9"/>
  <c r="B253" i="9"/>
  <c r="C253" i="9"/>
  <c r="D253" i="9"/>
  <c r="E253" i="9"/>
  <c r="F253" i="9"/>
  <c r="G253" i="9"/>
  <c r="H253" i="9"/>
  <c r="I253" i="9"/>
  <c r="J253" i="9"/>
  <c r="K253" i="9"/>
  <c r="A254" i="9"/>
  <c r="B254" i="9"/>
  <c r="C254" i="9"/>
  <c r="D254" i="9"/>
  <c r="E254" i="9"/>
  <c r="F254" i="9"/>
  <c r="G254" i="9"/>
  <c r="H254" i="9"/>
  <c r="I254" i="9"/>
  <c r="J254" i="9"/>
  <c r="K254" i="9"/>
  <c r="A255" i="9"/>
  <c r="B255" i="9"/>
  <c r="C255" i="9"/>
  <c r="D255" i="9"/>
  <c r="E255" i="9"/>
  <c r="F255" i="9"/>
  <c r="G255" i="9"/>
  <c r="H255" i="9"/>
  <c r="I255" i="9"/>
  <c r="J255" i="9"/>
  <c r="K255" i="9"/>
  <c r="A256" i="9"/>
  <c r="B256" i="9"/>
  <c r="C256" i="9"/>
  <c r="D256" i="9"/>
  <c r="E256" i="9"/>
  <c r="F256" i="9"/>
  <c r="G256" i="9"/>
  <c r="H256" i="9"/>
  <c r="I256" i="9"/>
  <c r="J256" i="9"/>
  <c r="K256" i="9"/>
  <c r="A257" i="9"/>
  <c r="B257" i="9"/>
  <c r="C257" i="9"/>
  <c r="D257" i="9"/>
  <c r="E257" i="9"/>
  <c r="F257" i="9"/>
  <c r="G257" i="9"/>
  <c r="H257" i="9"/>
  <c r="I257" i="9"/>
  <c r="J257" i="9"/>
  <c r="K257" i="9"/>
  <c r="A258" i="9"/>
  <c r="B258" i="9"/>
  <c r="C258" i="9"/>
  <c r="D258" i="9"/>
  <c r="E258" i="9"/>
  <c r="F258" i="9"/>
  <c r="G258" i="9"/>
  <c r="H258" i="9"/>
  <c r="I258" i="9"/>
  <c r="J258" i="9"/>
  <c r="K258" i="9"/>
  <c r="A259" i="9"/>
  <c r="B259" i="9"/>
  <c r="C259" i="9"/>
  <c r="D259" i="9"/>
  <c r="E259" i="9"/>
  <c r="F259" i="9"/>
  <c r="G259" i="9"/>
  <c r="H259" i="9"/>
  <c r="I259" i="9"/>
  <c r="J259" i="9"/>
  <c r="K259" i="9"/>
  <c r="A260" i="9"/>
  <c r="B260" i="9"/>
  <c r="C260" i="9"/>
  <c r="D260" i="9"/>
  <c r="E260" i="9"/>
  <c r="F260" i="9"/>
  <c r="G260" i="9"/>
  <c r="H260" i="9"/>
  <c r="I260" i="9"/>
  <c r="J260" i="9"/>
  <c r="K260" i="9"/>
  <c r="A261" i="9"/>
  <c r="B261" i="9"/>
  <c r="C261" i="9"/>
  <c r="D261" i="9"/>
  <c r="E261" i="9"/>
  <c r="F261" i="9"/>
  <c r="G261" i="9"/>
  <c r="H261" i="9"/>
  <c r="I261" i="9"/>
  <c r="J261" i="9"/>
  <c r="K261" i="9"/>
  <c r="A262" i="9"/>
  <c r="B262" i="9"/>
  <c r="C262" i="9"/>
  <c r="D262" i="9"/>
  <c r="E262" i="9"/>
  <c r="F262" i="9"/>
  <c r="G262" i="9"/>
  <c r="H262" i="9"/>
  <c r="I262" i="9"/>
  <c r="J262" i="9"/>
  <c r="K262" i="9"/>
  <c r="A263" i="9"/>
  <c r="B263" i="9"/>
  <c r="C263" i="9"/>
  <c r="D263" i="9"/>
  <c r="E263" i="9"/>
  <c r="F263" i="9"/>
  <c r="G263" i="9"/>
  <c r="H263" i="9"/>
  <c r="I263" i="9"/>
  <c r="J263" i="9"/>
  <c r="K263" i="9"/>
  <c r="A264" i="9"/>
  <c r="B264" i="9"/>
  <c r="C264" i="9"/>
  <c r="D264" i="9"/>
  <c r="E264" i="9"/>
  <c r="F264" i="9"/>
  <c r="G264" i="9"/>
  <c r="H264" i="9"/>
  <c r="I264" i="9"/>
  <c r="J264" i="9"/>
  <c r="K264" i="9"/>
  <c r="A265" i="9"/>
  <c r="B265" i="9"/>
  <c r="C265" i="9"/>
  <c r="D265" i="9"/>
  <c r="E265" i="9"/>
  <c r="F265" i="9"/>
  <c r="G265" i="9"/>
  <c r="H265" i="9"/>
  <c r="I265" i="9"/>
  <c r="J265" i="9"/>
  <c r="K265" i="9"/>
  <c r="A266" i="9"/>
  <c r="B266" i="9"/>
  <c r="C266" i="9"/>
  <c r="D266" i="9"/>
  <c r="E266" i="9"/>
  <c r="F266" i="9"/>
  <c r="G266" i="9"/>
  <c r="H266" i="9"/>
  <c r="I266" i="9"/>
  <c r="J266" i="9"/>
  <c r="K266" i="9"/>
  <c r="A267" i="9"/>
  <c r="B267" i="9"/>
  <c r="C267" i="9"/>
  <c r="D267" i="9"/>
  <c r="E267" i="9"/>
  <c r="F267" i="9"/>
  <c r="G267" i="9"/>
  <c r="H267" i="9"/>
  <c r="I267" i="9"/>
  <c r="J267" i="9"/>
  <c r="K267" i="9"/>
  <c r="A268" i="9"/>
  <c r="B268" i="9"/>
  <c r="C268" i="9"/>
  <c r="D268" i="9"/>
  <c r="E268" i="9"/>
  <c r="F268" i="9"/>
  <c r="G268" i="9"/>
  <c r="H268" i="9"/>
  <c r="I268" i="9"/>
  <c r="J268" i="9"/>
  <c r="K268" i="9"/>
  <c r="A269" i="9"/>
  <c r="B269" i="9"/>
  <c r="C269" i="9"/>
  <c r="D269" i="9"/>
  <c r="E269" i="9"/>
  <c r="F269" i="9"/>
  <c r="G269" i="9"/>
  <c r="H269" i="9"/>
  <c r="I269" i="9"/>
  <c r="J269" i="9"/>
  <c r="K269" i="9"/>
  <c r="A270" i="9"/>
  <c r="B270" i="9"/>
  <c r="C270" i="9"/>
  <c r="D270" i="9"/>
  <c r="E270" i="9"/>
  <c r="F270" i="9"/>
  <c r="G270" i="9"/>
  <c r="H270" i="9"/>
  <c r="I270" i="9"/>
  <c r="J270" i="9"/>
  <c r="K270" i="9"/>
  <c r="A271" i="9"/>
  <c r="B271" i="9"/>
  <c r="C271" i="9"/>
  <c r="D271" i="9"/>
  <c r="E271" i="9"/>
  <c r="F271" i="9"/>
  <c r="G271" i="9"/>
  <c r="H271" i="9"/>
  <c r="I271" i="9"/>
  <c r="J271" i="9"/>
  <c r="K271" i="9"/>
  <c r="A272" i="9"/>
  <c r="B272" i="9"/>
  <c r="C272" i="9"/>
  <c r="D272" i="9"/>
  <c r="E272" i="9"/>
  <c r="F272" i="9"/>
  <c r="G272" i="9"/>
  <c r="H272" i="9"/>
  <c r="I272" i="9"/>
  <c r="J272" i="9"/>
  <c r="K272" i="9"/>
  <c r="A273" i="9"/>
  <c r="B273" i="9"/>
  <c r="C273" i="9"/>
  <c r="D273" i="9"/>
  <c r="E273" i="9"/>
  <c r="F273" i="9"/>
  <c r="G273" i="9"/>
  <c r="H273" i="9"/>
  <c r="I273" i="9"/>
  <c r="J273" i="9"/>
  <c r="K273" i="9"/>
  <c r="A274" i="9"/>
  <c r="B274" i="9"/>
  <c r="C274" i="9"/>
  <c r="D274" i="9"/>
  <c r="E274" i="9"/>
  <c r="F274" i="9"/>
  <c r="G274" i="9"/>
  <c r="H274" i="9"/>
  <c r="I274" i="9"/>
  <c r="J274" i="9"/>
  <c r="K274" i="9"/>
  <c r="A275" i="9"/>
  <c r="B275" i="9"/>
  <c r="C275" i="9"/>
  <c r="D275" i="9"/>
  <c r="E275" i="9"/>
  <c r="F275" i="9"/>
  <c r="G275" i="9"/>
  <c r="H275" i="9"/>
  <c r="I275" i="9"/>
  <c r="J275" i="9"/>
  <c r="K275" i="9"/>
  <c r="A276" i="9"/>
  <c r="B276" i="9"/>
  <c r="C276" i="9"/>
  <c r="D276" i="9"/>
  <c r="E276" i="9"/>
  <c r="F276" i="9"/>
  <c r="G276" i="9"/>
  <c r="H276" i="9"/>
  <c r="I276" i="9"/>
  <c r="J276" i="9"/>
  <c r="K276" i="9"/>
  <c r="A277" i="9"/>
  <c r="B277" i="9"/>
  <c r="C277" i="9"/>
  <c r="D277" i="9"/>
  <c r="E277" i="9"/>
  <c r="F277" i="9"/>
  <c r="G277" i="9"/>
  <c r="H277" i="9"/>
  <c r="I277" i="9"/>
  <c r="J277" i="9"/>
  <c r="K277" i="9"/>
  <c r="A278" i="9"/>
  <c r="B278" i="9"/>
  <c r="C278" i="9"/>
  <c r="D278" i="9"/>
  <c r="E278" i="9"/>
  <c r="F278" i="9"/>
  <c r="G278" i="9"/>
  <c r="H278" i="9"/>
  <c r="I278" i="9"/>
  <c r="J278" i="9"/>
  <c r="K278" i="9"/>
  <c r="A279" i="9"/>
  <c r="B279" i="9"/>
  <c r="C279" i="9"/>
  <c r="D279" i="9"/>
  <c r="E279" i="9"/>
  <c r="F279" i="9"/>
  <c r="G279" i="9"/>
  <c r="H279" i="9"/>
  <c r="I279" i="9"/>
  <c r="J279" i="9"/>
  <c r="K279" i="9"/>
  <c r="A280" i="9"/>
  <c r="B280" i="9"/>
  <c r="C280" i="9"/>
  <c r="D280" i="9"/>
  <c r="E280" i="9"/>
  <c r="F280" i="9"/>
  <c r="G280" i="9"/>
  <c r="H280" i="9"/>
  <c r="I280" i="9"/>
  <c r="J280" i="9"/>
  <c r="K280" i="9"/>
  <c r="A281" i="9"/>
  <c r="B281" i="9"/>
  <c r="C281" i="9"/>
  <c r="D281" i="9"/>
  <c r="E281" i="9"/>
  <c r="F281" i="9"/>
  <c r="G281" i="9"/>
  <c r="H281" i="9"/>
  <c r="I281" i="9"/>
  <c r="J281" i="9"/>
  <c r="K281" i="9"/>
  <c r="A282" i="9"/>
  <c r="B282" i="9"/>
  <c r="C282" i="9"/>
  <c r="D282" i="9"/>
  <c r="E282" i="9"/>
  <c r="F282" i="9"/>
  <c r="G282" i="9"/>
  <c r="H282" i="9"/>
  <c r="I282" i="9"/>
  <c r="J282" i="9"/>
  <c r="K282" i="9"/>
  <c r="A283" i="9"/>
  <c r="B283" i="9"/>
  <c r="C283" i="9"/>
  <c r="D283" i="9"/>
  <c r="E283" i="9"/>
  <c r="F283" i="9"/>
  <c r="G283" i="9"/>
  <c r="H283" i="9"/>
  <c r="I283" i="9"/>
  <c r="J283" i="9"/>
  <c r="K283" i="9"/>
  <c r="A284" i="9"/>
  <c r="B284" i="9"/>
  <c r="C284" i="9"/>
  <c r="D284" i="9"/>
  <c r="E284" i="9"/>
  <c r="F284" i="9"/>
  <c r="G284" i="9"/>
  <c r="H284" i="9"/>
  <c r="I284" i="9"/>
  <c r="J284" i="9"/>
  <c r="K284" i="9"/>
  <c r="A285" i="9"/>
  <c r="B285" i="9"/>
  <c r="C285" i="9"/>
  <c r="D285" i="9"/>
  <c r="E285" i="9"/>
  <c r="F285" i="9"/>
  <c r="G285" i="9"/>
  <c r="H285" i="9"/>
  <c r="I285" i="9"/>
  <c r="J285" i="9"/>
  <c r="K285" i="9"/>
  <c r="A286" i="9"/>
  <c r="B286" i="9"/>
  <c r="C286" i="9"/>
  <c r="D286" i="9"/>
  <c r="E286" i="9"/>
  <c r="F286" i="9"/>
  <c r="G286" i="9"/>
  <c r="H286" i="9"/>
  <c r="I286" i="9"/>
  <c r="J286" i="9"/>
  <c r="K286" i="9"/>
  <c r="A287" i="9"/>
  <c r="B287" i="9"/>
  <c r="C287" i="9"/>
  <c r="D287" i="9"/>
  <c r="E287" i="9"/>
  <c r="F287" i="9"/>
  <c r="G287" i="9"/>
  <c r="H287" i="9"/>
  <c r="I287" i="9"/>
  <c r="J287" i="9"/>
  <c r="K287" i="9"/>
  <c r="A288" i="9"/>
  <c r="B288" i="9"/>
  <c r="C288" i="9"/>
  <c r="D288" i="9"/>
  <c r="E288" i="9"/>
  <c r="F288" i="9"/>
  <c r="G288" i="9"/>
  <c r="H288" i="9"/>
  <c r="I288" i="9"/>
  <c r="J288" i="9"/>
  <c r="K288" i="9"/>
  <c r="A289" i="9"/>
  <c r="B289" i="9"/>
  <c r="C289" i="9"/>
  <c r="D289" i="9"/>
  <c r="E289" i="9"/>
  <c r="F289" i="9"/>
  <c r="G289" i="9"/>
  <c r="H289" i="9"/>
  <c r="I289" i="9"/>
  <c r="J289" i="9"/>
  <c r="K289" i="9"/>
  <c r="A290" i="9"/>
  <c r="B290" i="9"/>
  <c r="C290" i="9"/>
  <c r="D290" i="9"/>
  <c r="E290" i="9"/>
  <c r="F290" i="9"/>
  <c r="G290" i="9"/>
  <c r="H290" i="9"/>
  <c r="I290" i="9"/>
  <c r="J290" i="9"/>
  <c r="K290" i="9"/>
  <c r="A291" i="9"/>
  <c r="B291" i="9"/>
  <c r="C291" i="9"/>
  <c r="D291" i="9"/>
  <c r="E291" i="9"/>
  <c r="F291" i="9"/>
  <c r="G291" i="9"/>
  <c r="H291" i="9"/>
  <c r="I291" i="9"/>
  <c r="J291" i="9"/>
  <c r="K291" i="9"/>
  <c r="A292" i="9"/>
  <c r="B292" i="9"/>
  <c r="C292" i="9"/>
  <c r="D292" i="9"/>
  <c r="E292" i="9"/>
  <c r="F292" i="9"/>
  <c r="G292" i="9"/>
  <c r="H292" i="9"/>
  <c r="I292" i="9"/>
  <c r="J292" i="9"/>
  <c r="K292" i="9"/>
  <c r="A293" i="9"/>
  <c r="B293" i="9"/>
  <c r="C293" i="9"/>
  <c r="D293" i="9"/>
  <c r="E293" i="9"/>
  <c r="F293" i="9"/>
  <c r="G293" i="9"/>
  <c r="H293" i="9"/>
  <c r="I293" i="9"/>
  <c r="J293" i="9"/>
  <c r="K293" i="9"/>
  <c r="A294" i="9"/>
  <c r="B294" i="9"/>
  <c r="C294" i="9"/>
  <c r="D294" i="9"/>
  <c r="E294" i="9"/>
  <c r="F294" i="9"/>
  <c r="G294" i="9"/>
  <c r="H294" i="9"/>
  <c r="I294" i="9"/>
  <c r="J294" i="9"/>
  <c r="K294" i="9"/>
  <c r="A295" i="9"/>
  <c r="B295" i="9"/>
  <c r="C295" i="9"/>
  <c r="D295" i="9"/>
  <c r="E295" i="9"/>
  <c r="F295" i="9"/>
  <c r="G295" i="9"/>
  <c r="H295" i="9"/>
  <c r="I295" i="9"/>
  <c r="J295" i="9"/>
  <c r="K295" i="9"/>
  <c r="A296" i="9"/>
  <c r="B296" i="9"/>
  <c r="C296" i="9"/>
  <c r="D296" i="9"/>
  <c r="E296" i="9"/>
  <c r="F296" i="9"/>
  <c r="G296" i="9"/>
  <c r="H296" i="9"/>
  <c r="I296" i="9"/>
  <c r="J296" i="9"/>
  <c r="K296" i="9"/>
  <c r="A297" i="9"/>
  <c r="B297" i="9"/>
  <c r="C297" i="9"/>
  <c r="D297" i="9"/>
  <c r="E297" i="9"/>
  <c r="F297" i="9"/>
  <c r="G297" i="9"/>
  <c r="H297" i="9"/>
  <c r="I297" i="9"/>
  <c r="J297" i="9"/>
  <c r="K297" i="9"/>
  <c r="A298" i="9"/>
  <c r="B298" i="9"/>
  <c r="C298" i="9"/>
  <c r="D298" i="9"/>
  <c r="E298" i="9"/>
  <c r="F298" i="9"/>
  <c r="G298" i="9"/>
  <c r="H298" i="9"/>
  <c r="I298" i="9"/>
  <c r="J298" i="9"/>
  <c r="K298" i="9"/>
  <c r="A299" i="9"/>
  <c r="B299" i="9"/>
  <c r="C299" i="9"/>
  <c r="D299" i="9"/>
  <c r="E299" i="9"/>
  <c r="F299" i="9"/>
  <c r="G299" i="9"/>
  <c r="H299" i="9"/>
  <c r="I299" i="9"/>
  <c r="J299" i="9"/>
  <c r="K299" i="9"/>
  <c r="A300" i="9"/>
  <c r="B300" i="9"/>
  <c r="C300" i="9"/>
  <c r="D300" i="9"/>
  <c r="E300" i="9"/>
  <c r="F300" i="9"/>
  <c r="G300" i="9"/>
  <c r="H300" i="9"/>
  <c r="I300" i="9"/>
  <c r="J300" i="9"/>
  <c r="K300" i="9"/>
  <c r="A301" i="9"/>
  <c r="B301" i="9"/>
  <c r="C301" i="9"/>
  <c r="D301" i="9"/>
  <c r="E301" i="9"/>
  <c r="F301" i="9"/>
  <c r="G301" i="9"/>
  <c r="H301" i="9"/>
  <c r="I301" i="9"/>
  <c r="J301" i="9"/>
  <c r="K301" i="9"/>
  <c r="A302" i="9"/>
  <c r="B302" i="9"/>
  <c r="C302" i="9"/>
  <c r="D302" i="9"/>
  <c r="E302" i="9"/>
  <c r="F302" i="9"/>
  <c r="G302" i="9"/>
  <c r="H302" i="9"/>
  <c r="I302" i="9"/>
  <c r="J302" i="9"/>
  <c r="K302" i="9"/>
  <c r="A303" i="9"/>
  <c r="B303" i="9"/>
  <c r="C303" i="9"/>
  <c r="D303" i="9"/>
  <c r="E303" i="9"/>
  <c r="F303" i="9"/>
  <c r="G303" i="9"/>
  <c r="H303" i="9"/>
  <c r="I303" i="9"/>
  <c r="J303" i="9"/>
  <c r="K303" i="9"/>
  <c r="A304" i="9"/>
  <c r="B304" i="9"/>
  <c r="C304" i="9"/>
  <c r="D304" i="9"/>
  <c r="E304" i="9"/>
  <c r="F304" i="9"/>
  <c r="G304" i="9"/>
  <c r="H304" i="9"/>
  <c r="I304" i="9"/>
  <c r="J304" i="9"/>
  <c r="K304" i="9"/>
  <c r="A305" i="9"/>
  <c r="B305" i="9"/>
  <c r="C305" i="9"/>
  <c r="D305" i="9"/>
  <c r="E305" i="9"/>
  <c r="F305" i="9"/>
  <c r="G305" i="9"/>
  <c r="H305" i="9"/>
  <c r="I305" i="9"/>
  <c r="J305" i="9"/>
  <c r="K305" i="9"/>
  <c r="A306" i="9"/>
  <c r="B306" i="9"/>
  <c r="C306" i="9"/>
  <c r="D306" i="9"/>
  <c r="E306" i="9"/>
  <c r="F306" i="9"/>
  <c r="G306" i="9"/>
  <c r="H306" i="9"/>
  <c r="I306" i="9"/>
  <c r="J306" i="9"/>
  <c r="K306" i="9"/>
  <c r="A307" i="9"/>
  <c r="B307" i="9"/>
  <c r="C307" i="9"/>
  <c r="D307" i="9"/>
  <c r="E307" i="9"/>
  <c r="F307" i="9"/>
  <c r="G307" i="9"/>
  <c r="H307" i="9"/>
  <c r="I307" i="9"/>
  <c r="J307" i="9"/>
  <c r="K307" i="9"/>
  <c r="A308" i="9"/>
  <c r="B308" i="9"/>
  <c r="C308" i="9"/>
  <c r="D308" i="9"/>
  <c r="E308" i="9"/>
  <c r="F308" i="9"/>
  <c r="G308" i="9"/>
  <c r="H308" i="9"/>
  <c r="I308" i="9"/>
  <c r="J308" i="9"/>
  <c r="K308" i="9"/>
  <c r="A309" i="9"/>
  <c r="B309" i="9"/>
  <c r="C309" i="9"/>
  <c r="D309" i="9"/>
  <c r="E309" i="9"/>
  <c r="F309" i="9"/>
  <c r="G309" i="9"/>
  <c r="H309" i="9"/>
  <c r="I309" i="9"/>
  <c r="J309" i="9"/>
  <c r="K309" i="9"/>
  <c r="A310" i="9"/>
  <c r="B310" i="9"/>
  <c r="C310" i="9"/>
  <c r="D310" i="9"/>
  <c r="E310" i="9"/>
  <c r="F310" i="9"/>
  <c r="G310" i="9"/>
  <c r="H310" i="9"/>
  <c r="I310" i="9"/>
  <c r="J310" i="9"/>
  <c r="K310" i="9"/>
  <c r="A311" i="9"/>
  <c r="B311" i="9"/>
  <c r="C311" i="9"/>
  <c r="D311" i="9"/>
  <c r="E311" i="9"/>
  <c r="F311" i="9"/>
  <c r="G311" i="9"/>
  <c r="H311" i="9"/>
  <c r="I311" i="9"/>
  <c r="J311" i="9"/>
  <c r="K311" i="9"/>
  <c r="A312" i="9"/>
  <c r="B312" i="9"/>
  <c r="C312" i="9"/>
  <c r="D312" i="9"/>
  <c r="E312" i="9"/>
  <c r="F312" i="9"/>
  <c r="G312" i="9"/>
  <c r="H312" i="9"/>
  <c r="I312" i="9"/>
  <c r="J312" i="9"/>
  <c r="K312" i="9"/>
  <c r="A313" i="9"/>
  <c r="B313" i="9"/>
  <c r="C313" i="9"/>
  <c r="D313" i="9"/>
  <c r="E313" i="9"/>
  <c r="F313" i="9"/>
  <c r="G313" i="9"/>
  <c r="H313" i="9"/>
  <c r="I313" i="9"/>
  <c r="J313" i="9"/>
  <c r="K313" i="9"/>
  <c r="A314" i="9"/>
  <c r="B314" i="9"/>
  <c r="C314" i="9"/>
  <c r="D314" i="9"/>
  <c r="E314" i="9"/>
  <c r="F314" i="9"/>
  <c r="G314" i="9"/>
  <c r="H314" i="9"/>
  <c r="I314" i="9"/>
  <c r="J314" i="9"/>
  <c r="K314" i="9"/>
  <c r="A315" i="9"/>
  <c r="B315" i="9"/>
  <c r="C315" i="9"/>
  <c r="D315" i="9"/>
  <c r="E315" i="9"/>
  <c r="F315" i="9"/>
  <c r="G315" i="9"/>
  <c r="H315" i="9"/>
  <c r="I315" i="9"/>
  <c r="J315" i="9"/>
  <c r="K315" i="9"/>
  <c r="A316" i="9"/>
  <c r="B316" i="9"/>
  <c r="C316" i="9"/>
  <c r="D316" i="9"/>
  <c r="E316" i="9"/>
  <c r="F316" i="9"/>
  <c r="G316" i="9"/>
  <c r="H316" i="9"/>
  <c r="I316" i="9"/>
  <c r="J316" i="9"/>
  <c r="K316" i="9"/>
  <c r="A317" i="9"/>
  <c r="B317" i="9"/>
  <c r="C317" i="9"/>
  <c r="D317" i="9"/>
  <c r="E317" i="9"/>
  <c r="F317" i="9"/>
  <c r="G317" i="9"/>
  <c r="H317" i="9"/>
  <c r="I317" i="9"/>
  <c r="J317" i="9"/>
  <c r="K317" i="9"/>
  <c r="A318" i="9"/>
  <c r="B318" i="9"/>
  <c r="C318" i="9"/>
  <c r="D318" i="9"/>
  <c r="E318" i="9"/>
  <c r="F318" i="9"/>
  <c r="G318" i="9"/>
  <c r="H318" i="9"/>
  <c r="I318" i="9"/>
  <c r="J318" i="9"/>
  <c r="K318" i="9"/>
  <c r="A319" i="9"/>
  <c r="B319" i="9"/>
  <c r="C319" i="9"/>
  <c r="D319" i="9"/>
  <c r="E319" i="9"/>
  <c r="F319" i="9"/>
  <c r="G319" i="9"/>
  <c r="H319" i="9"/>
  <c r="I319" i="9"/>
  <c r="J319" i="9"/>
  <c r="K319" i="9"/>
  <c r="A320" i="9"/>
  <c r="B320" i="9"/>
  <c r="C320" i="9"/>
  <c r="D320" i="9"/>
  <c r="E320" i="9"/>
  <c r="F320" i="9"/>
  <c r="G320" i="9"/>
  <c r="H320" i="9"/>
  <c r="I320" i="9"/>
  <c r="J320" i="9"/>
  <c r="K320" i="9"/>
  <c r="B3" i="3"/>
  <c r="B4" i="3"/>
  <c r="B5" i="3"/>
  <c r="B2" i="3"/>
  <c r="A2" i="3" s="1"/>
  <c r="A4" i="3" l="1"/>
  <c r="A3" i="3"/>
  <c r="A5" i="3"/>
  <c r="C6" i="3" l="1"/>
  <c r="D6" i="3"/>
  <c r="E6" i="3"/>
  <c r="F6" i="3"/>
  <c r="C3" i="3"/>
  <c r="D3" i="3"/>
  <c r="E3" i="3"/>
  <c r="F3" i="3"/>
  <c r="C4" i="3"/>
  <c r="D4" i="3"/>
  <c r="E4" i="3"/>
  <c r="F4" i="3"/>
  <c r="C5" i="3"/>
  <c r="D5" i="3"/>
  <c r="E5" i="3"/>
  <c r="F5" i="3"/>
  <c r="F2" i="3"/>
  <c r="E2" i="3"/>
  <c r="AF22" i="7" l="1"/>
  <c r="AG22" i="7"/>
  <c r="AF23" i="7"/>
  <c r="AG23" i="7"/>
  <c r="AF24" i="7"/>
  <c r="AG24" i="7"/>
  <c r="AF25" i="7"/>
  <c r="AG25" i="7"/>
  <c r="AF26" i="7"/>
  <c r="AG26" i="7"/>
  <c r="AF27" i="7"/>
  <c r="AG27" i="7"/>
  <c r="AF28" i="7"/>
  <c r="AG28" i="7"/>
  <c r="AF29" i="7"/>
  <c r="AG29" i="7"/>
  <c r="AF30" i="7"/>
  <c r="AG30" i="7"/>
  <c r="AF31" i="7"/>
  <c r="AG31" i="7"/>
  <c r="AF32" i="7"/>
  <c r="AG32" i="7"/>
  <c r="AF33" i="7"/>
  <c r="AG33" i="7"/>
  <c r="AF34" i="7"/>
  <c r="AG34" i="7"/>
  <c r="AF35" i="7"/>
  <c r="AG35" i="7"/>
  <c r="AF36" i="7"/>
  <c r="AG36" i="7"/>
  <c r="AF37" i="7"/>
  <c r="AG37" i="7"/>
  <c r="AF38" i="7"/>
  <c r="AG38" i="7"/>
  <c r="AF39" i="7"/>
  <c r="AG39" i="7"/>
  <c r="AF40" i="7"/>
  <c r="AG40" i="7"/>
  <c r="AF41" i="7"/>
  <c r="AG41" i="7"/>
  <c r="AF42" i="7"/>
  <c r="AG42" i="7"/>
  <c r="AF43" i="7"/>
  <c r="AG43" i="7"/>
  <c r="AF44" i="7"/>
  <c r="AG44" i="7"/>
  <c r="AF45" i="7"/>
  <c r="AG45" i="7"/>
  <c r="AF46" i="7"/>
  <c r="AG46" i="7"/>
  <c r="AF47" i="7"/>
  <c r="AG47" i="7"/>
  <c r="AF48" i="7"/>
  <c r="AG48" i="7"/>
  <c r="AF49" i="7"/>
  <c r="AG49" i="7"/>
  <c r="AF50" i="7"/>
  <c r="AG50" i="7"/>
  <c r="S11" i="8"/>
  <c r="S10" i="8" l="1"/>
  <c r="G12" i="7" l="1"/>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2" i="5"/>
  <c r="AD15" i="5"/>
  <c r="AE15" i="5"/>
  <c r="AF15" i="5"/>
  <c r="AD16" i="5"/>
  <c r="AC16" i="5" s="1"/>
  <c r="AE16" i="5"/>
  <c r="AF16" i="5"/>
  <c r="AD17" i="5"/>
  <c r="AE17" i="5"/>
  <c r="AF17" i="5"/>
  <c r="AD18" i="5"/>
  <c r="AE18" i="5"/>
  <c r="AF18" i="5"/>
  <c r="AD19" i="5"/>
  <c r="AE19" i="5"/>
  <c r="AF19" i="5"/>
  <c r="AD20" i="5"/>
  <c r="AE20" i="5"/>
  <c r="AF20" i="5"/>
  <c r="AD21" i="5"/>
  <c r="AE21" i="5"/>
  <c r="AF21" i="5"/>
  <c r="AD22" i="5"/>
  <c r="AE22" i="5"/>
  <c r="AF22" i="5"/>
  <c r="AE14" i="5"/>
  <c r="AF14" i="5"/>
  <c r="AD14" i="5"/>
  <c r="AH14" i="7" l="1"/>
  <c r="AI14" i="7"/>
  <c r="AJ14" i="7"/>
  <c r="AH15" i="7"/>
  <c r="AI15" i="7"/>
  <c r="AJ15" i="7"/>
  <c r="AH16" i="7"/>
  <c r="AI16" i="7"/>
  <c r="AJ16" i="7"/>
  <c r="AH17" i="7"/>
  <c r="AI17" i="7"/>
  <c r="AJ17" i="7"/>
  <c r="AH18" i="7"/>
  <c r="AI18" i="7"/>
  <c r="AJ18" i="7"/>
  <c r="AH19" i="7"/>
  <c r="AI19" i="7"/>
  <c r="AJ19" i="7"/>
  <c r="AH20" i="7"/>
  <c r="AI20" i="7"/>
  <c r="AJ20" i="7"/>
  <c r="AH21" i="7"/>
  <c r="AI21" i="7"/>
  <c r="AJ21" i="7"/>
  <c r="AJ13" i="7"/>
  <c r="AI13" i="7"/>
  <c r="AH13" i="7"/>
  <c r="AG13" i="7" l="1"/>
  <c r="AF13" i="7"/>
  <c r="AG14" i="7"/>
  <c r="AF14" i="7"/>
  <c r="AG21" i="7"/>
  <c r="AF21" i="7"/>
  <c r="AF18" i="7"/>
  <c r="AG18" i="7"/>
  <c r="AG17" i="7"/>
  <c r="AF17" i="7"/>
  <c r="AF16" i="7"/>
  <c r="AG16" i="7"/>
  <c r="AF15" i="7"/>
  <c r="AG15" i="7"/>
  <c r="AF20" i="7"/>
  <c r="AG20" i="7"/>
  <c r="AF19" i="7"/>
  <c r="AG19" i="7"/>
  <c r="T22" i="8"/>
  <c r="U22" i="8"/>
  <c r="V22" i="8"/>
  <c r="V21" i="8"/>
  <c r="U21" i="8"/>
  <c r="T21" i="8"/>
  <c r="T19" i="8"/>
  <c r="U19" i="8"/>
  <c r="V19" i="8"/>
  <c r="AE12" i="7" l="1"/>
  <c r="AD12" i="7"/>
  <c r="AD10" i="7" l="1"/>
  <c r="Z9" i="7" s="1"/>
  <c r="A4" i="10"/>
  <c r="AE10" i="7"/>
  <c r="A5" i="10"/>
  <c r="AA12" i="5"/>
  <c r="D17" i="13" l="1"/>
  <c r="AA9" i="7"/>
  <c r="C16" i="13"/>
  <c r="C5" i="10"/>
  <c r="C4" i="10"/>
  <c r="AA10" i="5"/>
  <c r="A3" i="10"/>
  <c r="C13" i="7"/>
  <c r="D13" i="7"/>
  <c r="E13" i="7"/>
  <c r="F13" i="7"/>
  <c r="G13" i="7"/>
  <c r="H13" i="7"/>
  <c r="C14" i="7"/>
  <c r="D14" i="7"/>
  <c r="E14" i="7"/>
  <c r="F14" i="7"/>
  <c r="G14" i="7"/>
  <c r="H14" i="7"/>
  <c r="C15" i="7"/>
  <c r="D15" i="7"/>
  <c r="E15" i="7"/>
  <c r="F15" i="7"/>
  <c r="G15" i="7"/>
  <c r="H15" i="7"/>
  <c r="C16" i="7"/>
  <c r="D16" i="7"/>
  <c r="E16" i="7"/>
  <c r="F16" i="7"/>
  <c r="G16" i="7"/>
  <c r="H16" i="7"/>
  <c r="C17" i="7"/>
  <c r="D17" i="7"/>
  <c r="E17" i="7"/>
  <c r="F17" i="7"/>
  <c r="G17" i="7"/>
  <c r="H17" i="7"/>
  <c r="C18" i="7"/>
  <c r="D18" i="7"/>
  <c r="E18" i="7"/>
  <c r="F18" i="7"/>
  <c r="G18" i="7"/>
  <c r="H18" i="7"/>
  <c r="C19" i="7"/>
  <c r="D19" i="7"/>
  <c r="E19" i="7"/>
  <c r="F19" i="7"/>
  <c r="G19" i="7"/>
  <c r="H19" i="7"/>
  <c r="C20" i="7"/>
  <c r="D20" i="7"/>
  <c r="E20" i="7"/>
  <c r="F20" i="7"/>
  <c r="G20" i="7"/>
  <c r="H20" i="7"/>
  <c r="C21" i="7"/>
  <c r="D21" i="7"/>
  <c r="E21" i="7"/>
  <c r="F21" i="7"/>
  <c r="G21" i="7"/>
  <c r="H21" i="7"/>
  <c r="C22" i="7"/>
  <c r="D22" i="7"/>
  <c r="E22" i="7"/>
  <c r="F22" i="7"/>
  <c r="G22" i="7"/>
  <c r="H22" i="7"/>
  <c r="C23" i="7"/>
  <c r="D23" i="7"/>
  <c r="E23" i="7"/>
  <c r="F23" i="7"/>
  <c r="G23" i="7"/>
  <c r="H23" i="7"/>
  <c r="C24" i="7"/>
  <c r="D24" i="7"/>
  <c r="E24" i="7"/>
  <c r="F24" i="7"/>
  <c r="G24" i="7"/>
  <c r="H24" i="7"/>
  <c r="C25" i="7"/>
  <c r="D25" i="7"/>
  <c r="E25" i="7"/>
  <c r="F25" i="7"/>
  <c r="G25" i="7"/>
  <c r="H25" i="7"/>
  <c r="C26" i="7"/>
  <c r="D26" i="7"/>
  <c r="E26" i="7"/>
  <c r="F26" i="7"/>
  <c r="G26" i="7"/>
  <c r="H26" i="7"/>
  <c r="C27" i="7"/>
  <c r="D27" i="7"/>
  <c r="E27" i="7"/>
  <c r="F27" i="7"/>
  <c r="G27" i="7"/>
  <c r="H27" i="7"/>
  <c r="C28" i="7"/>
  <c r="D28" i="7"/>
  <c r="E28" i="7"/>
  <c r="F28" i="7"/>
  <c r="G28" i="7"/>
  <c r="H28" i="7"/>
  <c r="C29" i="7"/>
  <c r="D29" i="7"/>
  <c r="E29" i="7"/>
  <c r="F29" i="7"/>
  <c r="G29" i="7"/>
  <c r="H29" i="7"/>
  <c r="C30" i="7"/>
  <c r="D30" i="7"/>
  <c r="E30" i="7"/>
  <c r="F30" i="7"/>
  <c r="G30" i="7"/>
  <c r="H30" i="7"/>
  <c r="C31" i="7"/>
  <c r="D31" i="7"/>
  <c r="E31" i="7"/>
  <c r="F31" i="7"/>
  <c r="G31" i="7"/>
  <c r="H31" i="7"/>
  <c r="C32" i="7"/>
  <c r="D32" i="7"/>
  <c r="E32" i="7"/>
  <c r="F32" i="7"/>
  <c r="G32" i="7"/>
  <c r="H32" i="7"/>
  <c r="C33" i="7"/>
  <c r="D33" i="7"/>
  <c r="E33" i="7"/>
  <c r="F33" i="7"/>
  <c r="G33" i="7"/>
  <c r="H33" i="7"/>
  <c r="C34" i="7"/>
  <c r="D34" i="7"/>
  <c r="E34" i="7"/>
  <c r="F34" i="7"/>
  <c r="G34" i="7"/>
  <c r="H34" i="7"/>
  <c r="C35" i="7"/>
  <c r="D35" i="7"/>
  <c r="E35" i="7"/>
  <c r="F35" i="7"/>
  <c r="G35" i="7"/>
  <c r="H35" i="7"/>
  <c r="C36" i="7"/>
  <c r="D36" i="7"/>
  <c r="E36" i="7"/>
  <c r="F36" i="7"/>
  <c r="G36" i="7"/>
  <c r="H36" i="7"/>
  <c r="C37" i="7"/>
  <c r="D37" i="7"/>
  <c r="E37" i="7"/>
  <c r="F37" i="7"/>
  <c r="G37" i="7"/>
  <c r="H37" i="7"/>
  <c r="C38" i="7"/>
  <c r="D38" i="7"/>
  <c r="E38" i="7"/>
  <c r="F38" i="7"/>
  <c r="G38" i="7"/>
  <c r="H38" i="7"/>
  <c r="C39" i="7"/>
  <c r="D39" i="7"/>
  <c r="E39" i="7"/>
  <c r="F39" i="7"/>
  <c r="G39" i="7"/>
  <c r="H39" i="7"/>
  <c r="C40" i="7"/>
  <c r="D40" i="7"/>
  <c r="E40" i="7"/>
  <c r="F40" i="7"/>
  <c r="G40" i="7"/>
  <c r="H40" i="7"/>
  <c r="C41" i="7"/>
  <c r="D41" i="7"/>
  <c r="E41" i="7"/>
  <c r="F41" i="7"/>
  <c r="G41" i="7"/>
  <c r="H41" i="7"/>
  <c r="C42" i="7"/>
  <c r="D42" i="7"/>
  <c r="E42" i="7"/>
  <c r="F42" i="7"/>
  <c r="G42" i="7"/>
  <c r="H42" i="7"/>
  <c r="C43" i="7"/>
  <c r="D43" i="7"/>
  <c r="E43" i="7"/>
  <c r="F43" i="7"/>
  <c r="G43" i="7"/>
  <c r="H43" i="7"/>
  <c r="C44" i="7"/>
  <c r="D44" i="7"/>
  <c r="E44" i="7"/>
  <c r="F44" i="7"/>
  <c r="G44" i="7"/>
  <c r="H44" i="7"/>
  <c r="C45" i="7"/>
  <c r="D45" i="7"/>
  <c r="E45" i="7"/>
  <c r="F45" i="7"/>
  <c r="G45" i="7"/>
  <c r="H45" i="7"/>
  <c r="C46" i="7"/>
  <c r="D46" i="7"/>
  <c r="E46" i="7"/>
  <c r="F46" i="7"/>
  <c r="G46" i="7"/>
  <c r="H46" i="7"/>
  <c r="C47" i="7"/>
  <c r="D47" i="7"/>
  <c r="E47" i="7"/>
  <c r="F47" i="7"/>
  <c r="G47" i="7"/>
  <c r="H47" i="7"/>
  <c r="C48" i="7"/>
  <c r="D48" i="7"/>
  <c r="E48" i="7"/>
  <c r="F48" i="7"/>
  <c r="G48" i="7"/>
  <c r="H48" i="7"/>
  <c r="C49" i="7"/>
  <c r="D49" i="7"/>
  <c r="E49" i="7"/>
  <c r="F49" i="7"/>
  <c r="G49" i="7"/>
  <c r="H49" i="7"/>
  <c r="C50" i="7"/>
  <c r="D50" i="7"/>
  <c r="E50" i="7"/>
  <c r="F50" i="7"/>
  <c r="G50" i="7"/>
  <c r="H50" i="7"/>
  <c r="C51" i="7"/>
  <c r="D51" i="7"/>
  <c r="E51" i="7"/>
  <c r="F51" i="7"/>
  <c r="G51" i="7"/>
  <c r="H51" i="7"/>
  <c r="C52" i="7"/>
  <c r="D52" i="7"/>
  <c r="E52" i="7"/>
  <c r="F52" i="7"/>
  <c r="G52" i="7"/>
  <c r="H52" i="7"/>
  <c r="C53" i="7"/>
  <c r="D53" i="7"/>
  <c r="E53" i="7"/>
  <c r="F53" i="7"/>
  <c r="G53" i="7"/>
  <c r="H53" i="7"/>
  <c r="C54" i="7"/>
  <c r="D54" i="7"/>
  <c r="E54" i="7"/>
  <c r="F54" i="7"/>
  <c r="G54" i="7"/>
  <c r="H54" i="7"/>
  <c r="C55" i="7"/>
  <c r="D55" i="7"/>
  <c r="E55" i="7"/>
  <c r="F55" i="7"/>
  <c r="G55" i="7"/>
  <c r="H55" i="7"/>
  <c r="C56" i="7"/>
  <c r="D56" i="7"/>
  <c r="E56" i="7"/>
  <c r="F56" i="7"/>
  <c r="G56" i="7"/>
  <c r="H56" i="7"/>
  <c r="C57" i="7"/>
  <c r="D57" i="7"/>
  <c r="E57" i="7"/>
  <c r="F57" i="7"/>
  <c r="G57" i="7"/>
  <c r="H57" i="7"/>
  <c r="C58" i="7"/>
  <c r="D58" i="7"/>
  <c r="E58" i="7"/>
  <c r="F58" i="7"/>
  <c r="G58" i="7"/>
  <c r="H58" i="7"/>
  <c r="C59" i="7"/>
  <c r="D59" i="7"/>
  <c r="E59" i="7"/>
  <c r="F59" i="7"/>
  <c r="G59" i="7"/>
  <c r="H59" i="7"/>
  <c r="C60" i="7"/>
  <c r="D60" i="7"/>
  <c r="E60" i="7"/>
  <c r="F60" i="7"/>
  <c r="G60" i="7"/>
  <c r="H60" i="7"/>
  <c r="C61" i="7"/>
  <c r="D61" i="7"/>
  <c r="E61" i="7"/>
  <c r="F61" i="7"/>
  <c r="G61" i="7"/>
  <c r="H61" i="7"/>
  <c r="C62" i="7"/>
  <c r="D62" i="7"/>
  <c r="E62" i="7"/>
  <c r="F62" i="7"/>
  <c r="G62" i="7"/>
  <c r="H62" i="7"/>
  <c r="C63" i="7"/>
  <c r="D63" i="7"/>
  <c r="E63" i="7"/>
  <c r="F63" i="7"/>
  <c r="G63" i="7"/>
  <c r="H63" i="7"/>
  <c r="C64" i="7"/>
  <c r="D64" i="7"/>
  <c r="E64" i="7"/>
  <c r="F64" i="7"/>
  <c r="G64" i="7"/>
  <c r="H64" i="7"/>
  <c r="C65" i="7"/>
  <c r="D65" i="7"/>
  <c r="E65" i="7"/>
  <c r="F65" i="7"/>
  <c r="G65" i="7"/>
  <c r="H65" i="7"/>
  <c r="C66" i="7"/>
  <c r="D66" i="7"/>
  <c r="E66" i="7"/>
  <c r="F66" i="7"/>
  <c r="G66" i="7"/>
  <c r="H66" i="7"/>
  <c r="C67" i="7"/>
  <c r="D67" i="7"/>
  <c r="E67" i="7"/>
  <c r="F67" i="7"/>
  <c r="G67" i="7"/>
  <c r="H67" i="7"/>
  <c r="C68" i="7"/>
  <c r="D68" i="7"/>
  <c r="E68" i="7"/>
  <c r="F68" i="7"/>
  <c r="G68" i="7"/>
  <c r="H68" i="7"/>
  <c r="C69" i="7"/>
  <c r="D69" i="7"/>
  <c r="E69" i="7"/>
  <c r="F69" i="7"/>
  <c r="G69" i="7"/>
  <c r="H69" i="7"/>
  <c r="C70" i="7"/>
  <c r="D70" i="7"/>
  <c r="E70" i="7"/>
  <c r="F70" i="7"/>
  <c r="G70" i="7"/>
  <c r="H70" i="7"/>
  <c r="C71" i="7"/>
  <c r="D71" i="7"/>
  <c r="E71" i="7"/>
  <c r="F71" i="7"/>
  <c r="G71" i="7"/>
  <c r="H71" i="7"/>
  <c r="C72" i="7"/>
  <c r="D72" i="7"/>
  <c r="E72" i="7"/>
  <c r="F72" i="7"/>
  <c r="G72" i="7"/>
  <c r="H72" i="7"/>
  <c r="C73" i="7"/>
  <c r="D73" i="7"/>
  <c r="E73" i="7"/>
  <c r="F73" i="7"/>
  <c r="G73" i="7"/>
  <c r="H73" i="7"/>
  <c r="C74" i="7"/>
  <c r="D74" i="7"/>
  <c r="E74" i="7"/>
  <c r="F74" i="7"/>
  <c r="G74" i="7"/>
  <c r="H74" i="7"/>
  <c r="C75" i="7"/>
  <c r="D75" i="7"/>
  <c r="E75" i="7"/>
  <c r="F75" i="7"/>
  <c r="G75" i="7"/>
  <c r="H75" i="7"/>
  <c r="C76" i="7"/>
  <c r="D76" i="7"/>
  <c r="E76" i="7"/>
  <c r="F76" i="7"/>
  <c r="G76" i="7"/>
  <c r="H76" i="7"/>
  <c r="C77" i="7"/>
  <c r="D77" i="7"/>
  <c r="E77" i="7"/>
  <c r="F77" i="7"/>
  <c r="G77" i="7"/>
  <c r="H77" i="7"/>
  <c r="C78" i="7"/>
  <c r="D78" i="7"/>
  <c r="E78" i="7"/>
  <c r="F78" i="7"/>
  <c r="G78" i="7"/>
  <c r="H78" i="7"/>
  <c r="C79" i="7"/>
  <c r="D79" i="7"/>
  <c r="E79" i="7"/>
  <c r="F79" i="7"/>
  <c r="G79" i="7"/>
  <c r="H79" i="7"/>
  <c r="C80" i="7"/>
  <c r="D80" i="7"/>
  <c r="E80" i="7"/>
  <c r="F80" i="7"/>
  <c r="G80" i="7"/>
  <c r="H80" i="7"/>
  <c r="C81" i="7"/>
  <c r="D81" i="7"/>
  <c r="E81" i="7"/>
  <c r="F81" i="7"/>
  <c r="G81" i="7"/>
  <c r="H81" i="7"/>
  <c r="C82" i="7"/>
  <c r="D82" i="7"/>
  <c r="E82" i="7"/>
  <c r="F82" i="7"/>
  <c r="G82" i="7"/>
  <c r="H82" i="7"/>
  <c r="C83" i="7"/>
  <c r="D83" i="7"/>
  <c r="E83" i="7"/>
  <c r="F83" i="7"/>
  <c r="G83" i="7"/>
  <c r="H83" i="7"/>
  <c r="C84" i="7"/>
  <c r="D84" i="7"/>
  <c r="E84" i="7"/>
  <c r="F84" i="7"/>
  <c r="G84" i="7"/>
  <c r="H84" i="7"/>
  <c r="C85" i="7"/>
  <c r="D85" i="7"/>
  <c r="E85" i="7"/>
  <c r="F85" i="7"/>
  <c r="G85" i="7"/>
  <c r="H85" i="7"/>
  <c r="C86" i="7"/>
  <c r="D86" i="7"/>
  <c r="E86" i="7"/>
  <c r="F86" i="7"/>
  <c r="G86" i="7"/>
  <c r="H86" i="7"/>
  <c r="C87" i="7"/>
  <c r="D87" i="7"/>
  <c r="E87" i="7"/>
  <c r="F87" i="7"/>
  <c r="G87" i="7"/>
  <c r="H87" i="7"/>
  <c r="C88" i="7"/>
  <c r="D88" i="7"/>
  <c r="E88" i="7"/>
  <c r="F88" i="7"/>
  <c r="G88" i="7"/>
  <c r="H88" i="7"/>
  <c r="C89" i="7"/>
  <c r="D89" i="7"/>
  <c r="E89" i="7"/>
  <c r="F89" i="7"/>
  <c r="G89" i="7"/>
  <c r="H89" i="7"/>
  <c r="C90" i="7"/>
  <c r="D90" i="7"/>
  <c r="E90" i="7"/>
  <c r="F90" i="7"/>
  <c r="G90" i="7"/>
  <c r="H90" i="7"/>
  <c r="C91" i="7"/>
  <c r="D91" i="7"/>
  <c r="E91" i="7"/>
  <c r="F91" i="7"/>
  <c r="G91" i="7"/>
  <c r="H91" i="7"/>
  <c r="C92" i="7"/>
  <c r="D92" i="7"/>
  <c r="E92" i="7"/>
  <c r="F92" i="7"/>
  <c r="G92" i="7"/>
  <c r="H92" i="7"/>
  <c r="C93" i="7"/>
  <c r="D93" i="7"/>
  <c r="E93" i="7"/>
  <c r="F93" i="7"/>
  <c r="G93" i="7"/>
  <c r="H93" i="7"/>
  <c r="C94" i="7"/>
  <c r="D94" i="7"/>
  <c r="E94" i="7"/>
  <c r="F94" i="7"/>
  <c r="G94" i="7"/>
  <c r="H94" i="7"/>
  <c r="C95" i="7"/>
  <c r="D95" i="7"/>
  <c r="E95" i="7"/>
  <c r="F95" i="7"/>
  <c r="G95" i="7"/>
  <c r="H95" i="7"/>
  <c r="C96" i="7"/>
  <c r="D96" i="7"/>
  <c r="E96" i="7"/>
  <c r="F96" i="7"/>
  <c r="G96" i="7"/>
  <c r="H96" i="7"/>
  <c r="C97" i="7"/>
  <c r="D97" i="7"/>
  <c r="E97" i="7"/>
  <c r="F97" i="7"/>
  <c r="G97" i="7"/>
  <c r="H97" i="7"/>
  <c r="C98" i="7"/>
  <c r="D98" i="7"/>
  <c r="E98" i="7"/>
  <c r="F98" i="7"/>
  <c r="G98" i="7"/>
  <c r="H98" i="7"/>
  <c r="C99" i="7"/>
  <c r="D99" i="7"/>
  <c r="E99" i="7"/>
  <c r="F99" i="7"/>
  <c r="G99" i="7"/>
  <c r="H99" i="7"/>
  <c r="C100" i="7"/>
  <c r="D100" i="7"/>
  <c r="E100" i="7"/>
  <c r="F100" i="7"/>
  <c r="G100" i="7"/>
  <c r="H100" i="7"/>
  <c r="C101" i="7"/>
  <c r="D101" i="7"/>
  <c r="E101" i="7"/>
  <c r="F101" i="7"/>
  <c r="G101" i="7"/>
  <c r="H101" i="7"/>
  <c r="C102" i="7"/>
  <c r="D102" i="7"/>
  <c r="E102" i="7"/>
  <c r="F102" i="7"/>
  <c r="G102" i="7"/>
  <c r="H102" i="7"/>
  <c r="C103" i="7"/>
  <c r="D103" i="7"/>
  <c r="E103" i="7"/>
  <c r="F103" i="7"/>
  <c r="G103" i="7"/>
  <c r="H103" i="7"/>
  <c r="C104" i="7"/>
  <c r="D104" i="7"/>
  <c r="E104" i="7"/>
  <c r="F104" i="7"/>
  <c r="G104" i="7"/>
  <c r="H104" i="7"/>
  <c r="C105" i="7"/>
  <c r="D105" i="7"/>
  <c r="E105" i="7"/>
  <c r="F105" i="7"/>
  <c r="G105" i="7"/>
  <c r="H105" i="7"/>
  <c r="C106" i="7"/>
  <c r="D106" i="7"/>
  <c r="E106" i="7"/>
  <c r="F106" i="7"/>
  <c r="G106" i="7"/>
  <c r="H106" i="7"/>
  <c r="C107" i="7"/>
  <c r="D107" i="7"/>
  <c r="E107" i="7"/>
  <c r="F107" i="7"/>
  <c r="G107" i="7"/>
  <c r="H107" i="7"/>
  <c r="H12" i="7"/>
  <c r="F12" i="7"/>
  <c r="E12" i="7"/>
  <c r="D12" i="7"/>
  <c r="C12" i="7"/>
  <c r="T18" i="8"/>
  <c r="D11" i="13" l="1"/>
  <c r="AA9" i="5"/>
  <c r="C3" i="10"/>
  <c r="U18" i="8"/>
  <c r="V18" i="8"/>
  <c r="H2" i="2"/>
  <c r="G2" i="2"/>
  <c r="AF51" i="7" l="1"/>
  <c r="AF52" i="7"/>
  <c r="AF53" i="7"/>
  <c r="AF54" i="7"/>
  <c r="AF55" i="7"/>
  <c r="AF56" i="7"/>
  <c r="AF57" i="7"/>
  <c r="AF58" i="7"/>
  <c r="AF59" i="7"/>
  <c r="AF60" i="7"/>
  <c r="AF61" i="7"/>
  <c r="AF62" i="7"/>
  <c r="AF63" i="7"/>
  <c r="AF64" i="7"/>
  <c r="AF65" i="7"/>
  <c r="AF66" i="7"/>
  <c r="AF67" i="7"/>
  <c r="AF68" i="7"/>
  <c r="AF69" i="7"/>
  <c r="AF70" i="7"/>
  <c r="AF71" i="7"/>
  <c r="AF72" i="7"/>
  <c r="AF73" i="7"/>
  <c r="AF74" i="7"/>
  <c r="AF75" i="7"/>
  <c r="AF76" i="7"/>
  <c r="AF77" i="7"/>
  <c r="AF78" i="7"/>
  <c r="AF79" i="7"/>
  <c r="AF80" i="7"/>
  <c r="AF81" i="7"/>
  <c r="AF82" i="7"/>
  <c r="AF83" i="7"/>
  <c r="AF84" i="7"/>
  <c r="AF85" i="7"/>
  <c r="AF86" i="7"/>
  <c r="AF87" i="7"/>
  <c r="AF88" i="7"/>
  <c r="AF89" i="7"/>
  <c r="AF90" i="7"/>
  <c r="AF91" i="7"/>
  <c r="AF92" i="7"/>
  <c r="AF93" i="7"/>
  <c r="AF94" i="7"/>
  <c r="AF95" i="7"/>
  <c r="AF96" i="7"/>
  <c r="AF97" i="7"/>
  <c r="AF98" i="7"/>
  <c r="AF99" i="7"/>
  <c r="AF100" i="7"/>
  <c r="AF101" i="7"/>
  <c r="AF102" i="7"/>
  <c r="AF103" i="7"/>
  <c r="AF104" i="7"/>
  <c r="AF105" i="7"/>
  <c r="AF106" i="7"/>
  <c r="AF107" i="7"/>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3" i="5"/>
  <c r="AC104" i="5"/>
  <c r="AC105" i="5"/>
  <c r="AC106" i="5"/>
  <c r="AC107"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F10" i="8" l="1"/>
  <c r="P10" i="8"/>
  <c r="D1" i="8"/>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2" i="7"/>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2" i="5"/>
  <c r="B18" i="8" s="1"/>
  <c r="AB107" i="7"/>
  <c r="AB106" i="7"/>
  <c r="AB105" i="7"/>
  <c r="AB104" i="7"/>
  <c r="AB103" i="7"/>
  <c r="AB102" i="7"/>
  <c r="AB101" i="7"/>
  <c r="AB100" i="7"/>
  <c r="AB99" i="7"/>
  <c r="AB98" i="7"/>
  <c r="AB97" i="7"/>
  <c r="AB96" i="7"/>
  <c r="AB95" i="7"/>
  <c r="AB94" i="7"/>
  <c r="AB93" i="7"/>
  <c r="AB92" i="7"/>
  <c r="AB91" i="7"/>
  <c r="AB90" i="7"/>
  <c r="AB89" i="7"/>
  <c r="AB88" i="7"/>
  <c r="AB87" i="7"/>
  <c r="AB86" i="7"/>
  <c r="AB85" i="7"/>
  <c r="AB84" i="7"/>
  <c r="AB83" i="7"/>
  <c r="AB82" i="7"/>
  <c r="AB81" i="7"/>
  <c r="AB80" i="7"/>
  <c r="AB79" i="7"/>
  <c r="AB78" i="7"/>
  <c r="AB77" i="7"/>
  <c r="AB76" i="7"/>
  <c r="AB75" i="7"/>
  <c r="AB74" i="7"/>
  <c r="AB73" i="7"/>
  <c r="AB72" i="7"/>
  <c r="AB71" i="7"/>
  <c r="AB70" i="7"/>
  <c r="AB69" i="7"/>
  <c r="AB68" i="7"/>
  <c r="AB67" i="7"/>
  <c r="AB66" i="7"/>
  <c r="AB65" i="7"/>
  <c r="AB64" i="7"/>
  <c r="AB63" i="7"/>
  <c r="AB62" i="7"/>
  <c r="AB61" i="7"/>
  <c r="AB60" i="7"/>
  <c r="AB59" i="7"/>
  <c r="AB58" i="7"/>
  <c r="AB57" i="7"/>
  <c r="AB56" i="7"/>
  <c r="AB55" i="7"/>
  <c r="AB54" i="7"/>
  <c r="AB53" i="7"/>
  <c r="AB52" i="7"/>
  <c r="AB51" i="7"/>
  <c r="AB50" i="7"/>
  <c r="AB49" i="7"/>
  <c r="AB48" i="7"/>
  <c r="AB47" i="7"/>
  <c r="AB46" i="7"/>
  <c r="AB45" i="7"/>
  <c r="AB44" i="7"/>
  <c r="AB43" i="7"/>
  <c r="AB42" i="7"/>
  <c r="AB41" i="7"/>
  <c r="AB40" i="7"/>
  <c r="AB39" i="7"/>
  <c r="AB38" i="7"/>
  <c r="AB37" i="7"/>
  <c r="AB36" i="7"/>
  <c r="AB35" i="7"/>
  <c r="AB34" i="7"/>
  <c r="AB33" i="7"/>
  <c r="AB32" i="7"/>
  <c r="AB31" i="7"/>
  <c r="AB30" i="7"/>
  <c r="AB29" i="7"/>
  <c r="AB28" i="7"/>
  <c r="AB27" i="7"/>
  <c r="AB26" i="7"/>
  <c r="AB25" i="7"/>
  <c r="AB24" i="7"/>
  <c r="AB23" i="7"/>
  <c r="AB22" i="7"/>
  <c r="AB21" i="7"/>
  <c r="AB20" i="7"/>
  <c r="AB19" i="7"/>
  <c r="AB18" i="7"/>
  <c r="AB17" i="7"/>
  <c r="AB16" i="7"/>
  <c r="AB15" i="7"/>
  <c r="AB14" i="7"/>
  <c r="AB13" i="7"/>
  <c r="AB12" i="7"/>
  <c r="X17" i="5"/>
  <c r="X18" i="5"/>
  <c r="X19" i="5"/>
  <c r="X20" i="5"/>
  <c r="X21" i="5"/>
  <c r="X22" i="5"/>
  <c r="X23" i="5"/>
  <c r="X24" i="5"/>
  <c r="X25" i="5"/>
  <c r="X26" i="5"/>
  <c r="X27" i="5"/>
  <c r="X28" i="5"/>
  <c r="X29" i="5"/>
  <c r="X30" i="5"/>
  <c r="X31" i="5"/>
  <c r="X32" i="5"/>
  <c r="X33" i="5"/>
  <c r="X34" i="5"/>
  <c r="X35" i="5"/>
  <c r="X36" i="5"/>
  <c r="X37" i="5"/>
  <c r="X38" i="5"/>
  <c r="X39" i="5"/>
  <c r="X40" i="5"/>
  <c r="X41" i="5"/>
  <c r="X42" i="5"/>
  <c r="X43" i="5"/>
  <c r="X44" i="5"/>
  <c r="X45" i="5"/>
  <c r="X46" i="5"/>
  <c r="X47" i="5"/>
  <c r="X48" i="5"/>
  <c r="X49" i="5"/>
  <c r="X50" i="5"/>
  <c r="X51" i="5"/>
  <c r="X52" i="5"/>
  <c r="X53" i="5"/>
  <c r="X54" i="5"/>
  <c r="X55" i="5"/>
  <c r="X56" i="5"/>
  <c r="X57" i="5"/>
  <c r="X58" i="5"/>
  <c r="X59" i="5"/>
  <c r="X60" i="5"/>
  <c r="X61" i="5"/>
  <c r="X62" i="5"/>
  <c r="X63" i="5"/>
  <c r="X64" i="5"/>
  <c r="X65" i="5"/>
  <c r="X66" i="5"/>
  <c r="X67" i="5"/>
  <c r="X68" i="5"/>
  <c r="X69" i="5"/>
  <c r="X70" i="5"/>
  <c r="X71" i="5"/>
  <c r="X72" i="5"/>
  <c r="X73" i="5"/>
  <c r="X74" i="5"/>
  <c r="X75" i="5"/>
  <c r="X76" i="5"/>
  <c r="X77" i="5"/>
  <c r="X78" i="5"/>
  <c r="X79" i="5"/>
  <c r="X80" i="5"/>
  <c r="X81" i="5"/>
  <c r="X82" i="5"/>
  <c r="X83" i="5"/>
  <c r="X84" i="5"/>
  <c r="X85" i="5"/>
  <c r="X86" i="5"/>
  <c r="X87" i="5"/>
  <c r="X88" i="5"/>
  <c r="X89" i="5"/>
  <c r="X90" i="5"/>
  <c r="X91" i="5"/>
  <c r="X92" i="5"/>
  <c r="X93" i="5"/>
  <c r="X94" i="5"/>
  <c r="X95" i="5"/>
  <c r="X96" i="5"/>
  <c r="X97" i="5"/>
  <c r="X98" i="5"/>
  <c r="X99" i="5"/>
  <c r="X100" i="5"/>
  <c r="X101" i="5"/>
  <c r="X102" i="5"/>
  <c r="X103" i="5"/>
  <c r="X104" i="5"/>
  <c r="X105" i="5"/>
  <c r="X106" i="5"/>
  <c r="X107" i="5"/>
  <c r="X13" i="5"/>
  <c r="X14" i="5"/>
  <c r="X15" i="5"/>
  <c r="X16" i="5"/>
  <c r="X12" i="5"/>
  <c r="C7" i="13"/>
  <c r="E7" i="13" s="1"/>
  <c r="C6" i="13"/>
  <c r="E6" i="13" s="1"/>
  <c r="P11" i="8"/>
  <c r="Y12" i="5"/>
  <c r="AF13" i="5"/>
  <c r="AE13" i="5"/>
  <c r="AD13" i="5"/>
  <c r="F12" i="8"/>
  <c r="F11" i="8"/>
  <c r="T10" i="8"/>
  <c r="F9" i="8"/>
  <c r="AQ19" i="8"/>
  <c r="AR19" i="8"/>
  <c r="AS19" i="8"/>
  <c r="AQ20" i="8"/>
  <c r="AR20" i="8"/>
  <c r="AS20" i="8"/>
  <c r="AQ21" i="8"/>
  <c r="AR21" i="8"/>
  <c r="AS21" i="8"/>
  <c r="AQ22" i="8"/>
  <c r="AR22" i="8"/>
  <c r="AS22" i="8"/>
  <c r="AQ23" i="8"/>
  <c r="AR23" i="8"/>
  <c r="AS23" i="8"/>
  <c r="AQ24" i="8"/>
  <c r="AR24" i="8"/>
  <c r="AS24" i="8"/>
  <c r="AQ25" i="8"/>
  <c r="AR25" i="8"/>
  <c r="AS25" i="8"/>
  <c r="AQ26" i="8"/>
  <c r="AR26" i="8"/>
  <c r="AS26" i="8"/>
  <c r="AQ27" i="8"/>
  <c r="AR27" i="8"/>
  <c r="AS27" i="8"/>
  <c r="AQ28" i="8"/>
  <c r="AR28" i="8"/>
  <c r="AS28" i="8"/>
  <c r="AQ29" i="8"/>
  <c r="AR29" i="8"/>
  <c r="AS29" i="8"/>
  <c r="AQ30" i="8"/>
  <c r="AR30" i="8"/>
  <c r="AS30" i="8"/>
  <c r="AQ31" i="8"/>
  <c r="AR31" i="8"/>
  <c r="AS31" i="8"/>
  <c r="AQ32" i="8"/>
  <c r="AR32" i="8"/>
  <c r="AS32" i="8"/>
  <c r="AQ33" i="8"/>
  <c r="AR33" i="8"/>
  <c r="AS33" i="8"/>
  <c r="AQ34" i="8"/>
  <c r="AR34" i="8"/>
  <c r="AS34" i="8"/>
  <c r="AQ35" i="8"/>
  <c r="AR35" i="8"/>
  <c r="AS35" i="8"/>
  <c r="AQ36" i="8"/>
  <c r="AR36" i="8"/>
  <c r="AS36" i="8"/>
  <c r="AQ37" i="8"/>
  <c r="AR37" i="8"/>
  <c r="AS37" i="8"/>
  <c r="AQ38" i="8"/>
  <c r="AR38" i="8"/>
  <c r="AS38" i="8"/>
  <c r="AQ39" i="8"/>
  <c r="AR39" i="8"/>
  <c r="AS39" i="8"/>
  <c r="AQ40" i="8"/>
  <c r="AR40" i="8"/>
  <c r="AS40" i="8"/>
  <c r="AQ41" i="8"/>
  <c r="AR41" i="8"/>
  <c r="AS41" i="8"/>
  <c r="AQ42" i="8"/>
  <c r="AR42" i="8"/>
  <c r="AS42" i="8"/>
  <c r="AQ43" i="8"/>
  <c r="AR43" i="8"/>
  <c r="AS43" i="8"/>
  <c r="AQ44" i="8"/>
  <c r="AR44" i="8"/>
  <c r="AS44" i="8"/>
  <c r="AQ45" i="8"/>
  <c r="AR45" i="8"/>
  <c r="AS45" i="8"/>
  <c r="AQ46" i="8"/>
  <c r="AR46" i="8"/>
  <c r="AS46" i="8"/>
  <c r="AQ47" i="8"/>
  <c r="AR47" i="8"/>
  <c r="AS47" i="8"/>
  <c r="AQ48" i="8"/>
  <c r="AR48" i="8"/>
  <c r="AS48" i="8"/>
  <c r="AQ49" i="8"/>
  <c r="AR49" i="8"/>
  <c r="AS49" i="8"/>
  <c r="AQ50" i="8"/>
  <c r="AR50" i="8"/>
  <c r="AS50" i="8"/>
  <c r="AQ51" i="8"/>
  <c r="AR51" i="8"/>
  <c r="AS51" i="8"/>
  <c r="AQ52" i="8"/>
  <c r="AR52" i="8"/>
  <c r="AS52" i="8"/>
  <c r="AQ53" i="8"/>
  <c r="AR53" i="8"/>
  <c r="AS53" i="8"/>
  <c r="AQ54" i="8"/>
  <c r="AR54" i="8"/>
  <c r="AS54" i="8"/>
  <c r="AQ55" i="8"/>
  <c r="AR55" i="8"/>
  <c r="AS55" i="8"/>
  <c r="AQ56" i="8"/>
  <c r="AR56" i="8"/>
  <c r="AS56" i="8"/>
  <c r="AQ57" i="8"/>
  <c r="AR57" i="8"/>
  <c r="AS57" i="8"/>
  <c r="AQ58" i="8"/>
  <c r="AR58" i="8"/>
  <c r="AS58" i="8"/>
  <c r="AQ59" i="8"/>
  <c r="AR59" i="8"/>
  <c r="AS59" i="8"/>
  <c r="AQ60" i="8"/>
  <c r="AR60" i="8"/>
  <c r="AS60" i="8"/>
  <c r="AQ61" i="8"/>
  <c r="AR61" i="8"/>
  <c r="AS61" i="8"/>
  <c r="AQ62" i="8"/>
  <c r="AR62" i="8"/>
  <c r="AS62" i="8"/>
  <c r="AQ63" i="8"/>
  <c r="AR63" i="8"/>
  <c r="AS63" i="8"/>
  <c r="AQ64" i="8"/>
  <c r="AR64" i="8"/>
  <c r="AS64" i="8"/>
  <c r="AQ65" i="8"/>
  <c r="AR65" i="8"/>
  <c r="AS65" i="8"/>
  <c r="AQ66" i="8"/>
  <c r="AR66" i="8"/>
  <c r="AS66" i="8"/>
  <c r="AQ67" i="8"/>
  <c r="AR67" i="8"/>
  <c r="AS67" i="8"/>
  <c r="AQ68" i="8"/>
  <c r="AR68" i="8"/>
  <c r="AS68" i="8"/>
  <c r="AQ69" i="8"/>
  <c r="AR69" i="8"/>
  <c r="AS69" i="8"/>
  <c r="AQ70" i="8"/>
  <c r="AR70" i="8"/>
  <c r="AS70" i="8"/>
  <c r="AQ71" i="8"/>
  <c r="AR71" i="8"/>
  <c r="AS71" i="8"/>
  <c r="AQ72" i="8"/>
  <c r="AR72" i="8"/>
  <c r="AS72" i="8"/>
  <c r="AQ73" i="8"/>
  <c r="AR73" i="8"/>
  <c r="AS73" i="8"/>
  <c r="AQ74" i="8"/>
  <c r="AR74" i="8"/>
  <c r="AS74" i="8"/>
  <c r="AQ75" i="8"/>
  <c r="AR75" i="8"/>
  <c r="AS75" i="8"/>
  <c r="AQ76" i="8"/>
  <c r="AR76" i="8"/>
  <c r="AS76" i="8"/>
  <c r="AQ77" i="8"/>
  <c r="AR77" i="8"/>
  <c r="AS77" i="8"/>
  <c r="AQ78" i="8"/>
  <c r="AR78" i="8"/>
  <c r="AS78" i="8"/>
  <c r="AQ79" i="8"/>
  <c r="AR79" i="8"/>
  <c r="AS79" i="8"/>
  <c r="AQ80" i="8"/>
  <c r="AR80" i="8"/>
  <c r="AS80" i="8"/>
  <c r="AQ81" i="8"/>
  <c r="AR81" i="8"/>
  <c r="AS81" i="8"/>
  <c r="AQ82" i="8"/>
  <c r="AR82" i="8"/>
  <c r="AS82" i="8"/>
  <c r="AQ83" i="8"/>
  <c r="AR83" i="8"/>
  <c r="AS83" i="8"/>
  <c r="AQ84" i="8"/>
  <c r="AR84" i="8"/>
  <c r="AS84" i="8"/>
  <c r="AQ85" i="8"/>
  <c r="AR85" i="8"/>
  <c r="AS85" i="8"/>
  <c r="AQ86" i="8"/>
  <c r="AR86" i="8"/>
  <c r="AS86" i="8"/>
  <c r="AQ87" i="8"/>
  <c r="AR87" i="8"/>
  <c r="AS87" i="8"/>
  <c r="AQ88" i="8"/>
  <c r="AR88" i="8"/>
  <c r="AS88" i="8"/>
  <c r="AQ89" i="8"/>
  <c r="AR89" i="8"/>
  <c r="AS89" i="8"/>
  <c r="AQ90" i="8"/>
  <c r="AR90" i="8"/>
  <c r="AS90" i="8"/>
  <c r="AQ91" i="8"/>
  <c r="AR91" i="8"/>
  <c r="AS91" i="8"/>
  <c r="AQ92" i="8"/>
  <c r="AR92" i="8"/>
  <c r="AS92" i="8"/>
  <c r="AQ93" i="8"/>
  <c r="AR93" i="8"/>
  <c r="AS93" i="8"/>
  <c r="AQ94" i="8"/>
  <c r="AR94" i="8"/>
  <c r="AS94" i="8"/>
  <c r="AQ95" i="8"/>
  <c r="AR95" i="8"/>
  <c r="AS95" i="8"/>
  <c r="AQ96" i="8"/>
  <c r="AR96" i="8"/>
  <c r="AS96" i="8"/>
  <c r="AQ97" i="8"/>
  <c r="AR97" i="8"/>
  <c r="AS97" i="8"/>
  <c r="AQ98" i="8"/>
  <c r="AR98" i="8"/>
  <c r="AS98" i="8"/>
  <c r="AQ99" i="8"/>
  <c r="AR99" i="8"/>
  <c r="AS99" i="8"/>
  <c r="AQ100" i="8"/>
  <c r="AR100" i="8"/>
  <c r="AS100" i="8"/>
  <c r="AQ101" i="8"/>
  <c r="AR101" i="8"/>
  <c r="AS101" i="8"/>
  <c r="AQ102" i="8"/>
  <c r="AR102" i="8"/>
  <c r="AS102" i="8"/>
  <c r="AQ103" i="8"/>
  <c r="AR103" i="8"/>
  <c r="AS103" i="8"/>
  <c r="AQ104" i="8"/>
  <c r="AR104" i="8"/>
  <c r="AS104" i="8"/>
  <c r="AQ105" i="8"/>
  <c r="AR105" i="8"/>
  <c r="AS105" i="8"/>
  <c r="AQ106" i="8"/>
  <c r="AR106" i="8"/>
  <c r="AS106" i="8"/>
  <c r="AR18" i="8"/>
  <c r="AS18" i="8"/>
  <c r="AQ18" i="8"/>
  <c r="T12" i="8"/>
  <c r="K9" i="8"/>
  <c r="N9" i="8"/>
  <c r="K10" i="8"/>
  <c r="N10" i="8"/>
  <c r="K11" i="8"/>
  <c r="N11" i="8"/>
  <c r="K12" i="8"/>
  <c r="N12" i="8"/>
  <c r="AC107" i="7"/>
  <c r="AC106" i="7"/>
  <c r="AC105" i="7"/>
  <c r="AC104" i="7"/>
  <c r="AC103" i="7"/>
  <c r="AC102" i="7"/>
  <c r="AC101" i="7"/>
  <c r="AC100" i="7"/>
  <c r="AC99" i="7"/>
  <c r="AC98" i="7"/>
  <c r="AC97" i="7"/>
  <c r="AC96" i="7"/>
  <c r="AC95" i="7"/>
  <c r="AC94" i="7"/>
  <c r="AC93" i="7"/>
  <c r="AC92" i="7"/>
  <c r="AC91" i="7"/>
  <c r="AC90" i="7"/>
  <c r="AC89" i="7"/>
  <c r="AC88" i="7"/>
  <c r="AC87" i="7"/>
  <c r="AC86" i="7"/>
  <c r="AC85" i="7"/>
  <c r="AC84" i="7"/>
  <c r="AC83" i="7"/>
  <c r="AC82" i="7"/>
  <c r="AC81" i="7"/>
  <c r="AC80" i="7"/>
  <c r="AC79" i="7"/>
  <c r="AC78" i="7"/>
  <c r="AC77" i="7"/>
  <c r="AC76" i="7"/>
  <c r="AC75" i="7"/>
  <c r="AC74" i="7"/>
  <c r="AC73" i="7"/>
  <c r="AC72" i="7"/>
  <c r="AC71" i="7"/>
  <c r="AC70" i="7"/>
  <c r="AC69" i="7"/>
  <c r="AC68" i="7"/>
  <c r="AC67" i="7"/>
  <c r="AC66" i="7"/>
  <c r="AC65" i="7"/>
  <c r="AC64" i="7"/>
  <c r="AC63" i="7"/>
  <c r="AC62" i="7"/>
  <c r="AC61" i="7"/>
  <c r="AC60" i="7"/>
  <c r="AC59" i="7"/>
  <c r="AC58" i="7"/>
  <c r="AC57" i="7"/>
  <c r="AC56" i="7"/>
  <c r="AC55" i="7"/>
  <c r="AC54" i="7"/>
  <c r="AC53" i="7"/>
  <c r="AC52" i="7"/>
  <c r="AC51" i="7"/>
  <c r="AC50" i="7"/>
  <c r="AC49" i="7"/>
  <c r="AC48" i="7"/>
  <c r="AC47" i="7"/>
  <c r="AC46" i="7"/>
  <c r="AC45" i="7"/>
  <c r="AC44" i="7"/>
  <c r="AC43" i="7"/>
  <c r="AC42" i="7"/>
  <c r="AC41" i="7"/>
  <c r="AC40" i="7"/>
  <c r="AC39" i="7"/>
  <c r="AC38" i="7"/>
  <c r="AC37" i="7"/>
  <c r="AC36" i="7"/>
  <c r="AC35" i="7"/>
  <c r="AC34" i="7"/>
  <c r="AC33" i="7"/>
  <c r="AC32" i="7"/>
  <c r="AC31" i="7"/>
  <c r="AC30" i="7"/>
  <c r="AC29" i="7"/>
  <c r="AC28" i="7"/>
  <c r="AC27" i="7"/>
  <c r="AC26" i="7"/>
  <c r="AC25" i="7"/>
  <c r="AC24" i="7"/>
  <c r="AC23" i="7"/>
  <c r="AC22" i="7"/>
  <c r="AC21" i="7"/>
  <c r="AC20" i="7"/>
  <c r="AC19" i="7"/>
  <c r="AC18" i="7"/>
  <c r="AC17" i="7"/>
  <c r="AC16" i="7"/>
  <c r="AC15" i="7"/>
  <c r="AC14" i="7"/>
  <c r="AC13" i="7"/>
  <c r="C17" i="13"/>
  <c r="E17" i="13" s="1"/>
  <c r="AC12" i="7"/>
  <c r="Z12" i="5"/>
  <c r="Y13" i="5"/>
  <c r="Y14" i="5"/>
  <c r="Y15" i="5"/>
  <c r="Y16" i="5"/>
  <c r="Y17" i="5"/>
  <c r="Y18" i="5"/>
  <c r="Y19" i="5"/>
  <c r="Y20" i="5"/>
  <c r="Y21" i="5"/>
  <c r="Y22" i="5"/>
  <c r="Y23" i="5"/>
  <c r="Y24" i="5"/>
  <c r="Y25" i="5"/>
  <c r="Y26" i="5"/>
  <c r="Y27" i="5"/>
  <c r="Y28" i="5"/>
  <c r="Y29" i="5"/>
  <c r="Y30" i="5"/>
  <c r="Y31" i="5"/>
  <c r="Y32" i="5"/>
  <c r="Y33" i="5"/>
  <c r="Y34" i="5"/>
  <c r="Y35" i="5"/>
  <c r="Y36" i="5"/>
  <c r="Y37" i="5"/>
  <c r="Y38" i="5"/>
  <c r="Y39" i="5"/>
  <c r="Y40" i="5"/>
  <c r="Y41" i="5"/>
  <c r="Y42" i="5"/>
  <c r="Y43" i="5"/>
  <c r="Y44" i="5"/>
  <c r="Y45" i="5"/>
  <c r="Y46" i="5"/>
  <c r="Y47" i="5"/>
  <c r="Y48" i="5"/>
  <c r="Y49" i="5"/>
  <c r="Y50" i="5"/>
  <c r="Y51" i="5"/>
  <c r="Y52" i="5"/>
  <c r="Y53" i="5"/>
  <c r="Y54" i="5"/>
  <c r="Y55" i="5"/>
  <c r="Y56" i="5"/>
  <c r="Y57" i="5"/>
  <c r="Y58" i="5"/>
  <c r="Y59" i="5"/>
  <c r="Y60" i="5"/>
  <c r="Y61" i="5"/>
  <c r="Y62" i="5"/>
  <c r="Y63" i="5"/>
  <c r="Y64" i="5"/>
  <c r="Y65" i="5"/>
  <c r="Y66" i="5"/>
  <c r="Y67" i="5"/>
  <c r="Y68" i="5"/>
  <c r="Y69" i="5"/>
  <c r="Y70" i="5"/>
  <c r="Y71" i="5"/>
  <c r="Y72" i="5"/>
  <c r="Y73" i="5"/>
  <c r="Y74" i="5"/>
  <c r="Y75" i="5"/>
  <c r="Y76" i="5"/>
  <c r="Y77" i="5"/>
  <c r="Y78" i="5"/>
  <c r="Y79" i="5"/>
  <c r="Y80" i="5"/>
  <c r="Y81" i="5"/>
  <c r="Y82" i="5"/>
  <c r="Y83" i="5"/>
  <c r="Y84" i="5"/>
  <c r="Y85" i="5"/>
  <c r="Y86" i="5"/>
  <c r="Y87" i="5"/>
  <c r="Y88" i="5"/>
  <c r="Y89" i="5"/>
  <c r="Y90" i="5"/>
  <c r="Y91" i="5"/>
  <c r="Y92" i="5"/>
  <c r="Y93" i="5"/>
  <c r="Y94" i="5"/>
  <c r="Y95" i="5"/>
  <c r="Y96" i="5"/>
  <c r="Y97" i="5"/>
  <c r="Y98" i="5"/>
  <c r="Y99" i="5"/>
  <c r="Y100" i="5"/>
  <c r="Y101" i="5"/>
  <c r="Y102" i="5"/>
  <c r="Y103" i="5"/>
  <c r="Y104" i="5"/>
  <c r="Y105" i="5"/>
  <c r="Y106" i="5"/>
  <c r="Y107" i="5"/>
  <c r="T20" i="1"/>
  <c r="U20" i="1"/>
  <c r="T21" i="1"/>
  <c r="U21" i="1"/>
  <c r="T22" i="1"/>
  <c r="U22" i="1"/>
  <c r="T23" i="1"/>
  <c r="U23" i="1"/>
  <c r="T24" i="1"/>
  <c r="U24" i="1"/>
  <c r="T25" i="1"/>
  <c r="U25" i="1"/>
  <c r="T26" i="1"/>
  <c r="U26" i="1"/>
  <c r="T27" i="1"/>
  <c r="U27" i="1"/>
  <c r="T28" i="1"/>
  <c r="U28" i="1"/>
  <c r="T29" i="1"/>
  <c r="U29" i="1"/>
  <c r="T30" i="1"/>
  <c r="U30" i="1"/>
  <c r="T31" i="1"/>
  <c r="U31" i="1"/>
  <c r="T32" i="1"/>
  <c r="U32" i="1"/>
  <c r="T33" i="1"/>
  <c r="U33" i="1"/>
  <c r="T34" i="1"/>
  <c r="U34" i="1"/>
  <c r="T35" i="1"/>
  <c r="U35" i="1"/>
  <c r="T36" i="1"/>
  <c r="U36" i="1"/>
  <c r="T37" i="1"/>
  <c r="U37" i="1"/>
  <c r="T38" i="1"/>
  <c r="U38" i="1"/>
  <c r="T39" i="1"/>
  <c r="U39" i="1"/>
  <c r="T40" i="1"/>
  <c r="U40" i="1"/>
  <c r="T41" i="1"/>
  <c r="U41" i="1"/>
  <c r="T42" i="1"/>
  <c r="U42" i="1"/>
  <c r="T43" i="1"/>
  <c r="U43" i="1"/>
  <c r="T44" i="1"/>
  <c r="U44" i="1"/>
  <c r="T45" i="1"/>
  <c r="U45" i="1"/>
  <c r="T46" i="1"/>
  <c r="U46" i="1"/>
  <c r="T47" i="1"/>
  <c r="U47" i="1"/>
  <c r="T48" i="1"/>
  <c r="U48" i="1"/>
  <c r="T49" i="1"/>
  <c r="U49" i="1"/>
  <c r="T50" i="1"/>
  <c r="U50" i="1"/>
  <c r="T51" i="1"/>
  <c r="U51" i="1"/>
  <c r="T52" i="1"/>
  <c r="U52" i="1"/>
  <c r="T53" i="1"/>
  <c r="U53" i="1"/>
  <c r="T54" i="1"/>
  <c r="U54" i="1"/>
  <c r="T55" i="1"/>
  <c r="U55" i="1"/>
  <c r="T56" i="1"/>
  <c r="U56" i="1"/>
  <c r="T57" i="1"/>
  <c r="U57" i="1"/>
  <c r="T58" i="1"/>
  <c r="U58" i="1"/>
  <c r="T59" i="1"/>
  <c r="U59" i="1"/>
  <c r="T60" i="1"/>
  <c r="U60" i="1"/>
  <c r="T61" i="1"/>
  <c r="U61" i="1"/>
  <c r="T62" i="1"/>
  <c r="U62" i="1"/>
  <c r="T63" i="1"/>
  <c r="U63" i="1"/>
  <c r="T64" i="1"/>
  <c r="U64" i="1"/>
  <c r="T65" i="1"/>
  <c r="U65" i="1"/>
  <c r="T66" i="1"/>
  <c r="U66" i="1"/>
  <c r="T67" i="1"/>
  <c r="U67" i="1"/>
  <c r="T68" i="1"/>
  <c r="U68" i="1"/>
  <c r="T69" i="1"/>
  <c r="U69" i="1"/>
  <c r="T70" i="1"/>
  <c r="U70" i="1"/>
  <c r="T71" i="1"/>
  <c r="U71" i="1"/>
  <c r="T72" i="1"/>
  <c r="U72" i="1"/>
  <c r="T73" i="1"/>
  <c r="U73" i="1"/>
  <c r="T74" i="1"/>
  <c r="U74" i="1"/>
  <c r="T75" i="1"/>
  <c r="U75" i="1"/>
  <c r="T76" i="1"/>
  <c r="U76" i="1"/>
  <c r="T77" i="1"/>
  <c r="U77" i="1"/>
  <c r="T78" i="1"/>
  <c r="U78" i="1"/>
  <c r="T79" i="1"/>
  <c r="U79" i="1"/>
  <c r="T80" i="1"/>
  <c r="U80" i="1"/>
  <c r="T81" i="1"/>
  <c r="U81" i="1"/>
  <c r="T82" i="1"/>
  <c r="U82" i="1"/>
  <c r="T83" i="1"/>
  <c r="U83" i="1"/>
  <c r="T84" i="1"/>
  <c r="U84" i="1"/>
  <c r="T85" i="1"/>
  <c r="U85" i="1"/>
  <c r="T86" i="1"/>
  <c r="U86" i="1"/>
  <c r="T87" i="1"/>
  <c r="U87" i="1"/>
  <c r="T88" i="1"/>
  <c r="U88" i="1"/>
  <c r="T89" i="1"/>
  <c r="U89" i="1"/>
  <c r="T90" i="1"/>
  <c r="U90" i="1"/>
  <c r="T91" i="1"/>
  <c r="U91" i="1"/>
  <c r="T92" i="1"/>
  <c r="U92" i="1"/>
  <c r="T93" i="1"/>
  <c r="U93" i="1"/>
  <c r="T94" i="1"/>
  <c r="U94" i="1"/>
  <c r="T95" i="1"/>
  <c r="U95" i="1"/>
  <c r="T96" i="1"/>
  <c r="U96" i="1"/>
  <c r="T97" i="1"/>
  <c r="U97" i="1"/>
  <c r="T98" i="1"/>
  <c r="U98" i="1"/>
  <c r="T99" i="1"/>
  <c r="U99" i="1"/>
  <c r="T100" i="1"/>
  <c r="U100" i="1"/>
  <c r="T101" i="1"/>
  <c r="U101" i="1"/>
  <c r="T102" i="1"/>
  <c r="U102" i="1"/>
  <c r="T103" i="1"/>
  <c r="U103" i="1"/>
  <c r="T104" i="1"/>
  <c r="U104" i="1"/>
  <c r="T105" i="1"/>
  <c r="U105" i="1"/>
  <c r="U19" i="1"/>
  <c r="T19" i="1"/>
  <c r="R20" i="1"/>
  <c r="S20" i="1"/>
  <c r="R21" i="1"/>
  <c r="S21" i="1"/>
  <c r="R22" i="1"/>
  <c r="S22" i="1"/>
  <c r="R23" i="1"/>
  <c r="S23" i="1"/>
  <c r="R24" i="1"/>
  <c r="S24" i="1"/>
  <c r="R25" i="1"/>
  <c r="S25" i="1"/>
  <c r="R26" i="1"/>
  <c r="S26" i="1"/>
  <c r="R27" i="1"/>
  <c r="S27" i="1"/>
  <c r="R28" i="1"/>
  <c r="S28" i="1"/>
  <c r="R29" i="1"/>
  <c r="S29" i="1"/>
  <c r="R30" i="1"/>
  <c r="S30" i="1"/>
  <c r="R31" i="1"/>
  <c r="S31" i="1"/>
  <c r="R32" i="1"/>
  <c r="S32" i="1"/>
  <c r="R33" i="1"/>
  <c r="S33" i="1"/>
  <c r="R34" i="1"/>
  <c r="S34" i="1"/>
  <c r="R35" i="1"/>
  <c r="S35" i="1"/>
  <c r="R36" i="1"/>
  <c r="S36" i="1"/>
  <c r="R37" i="1"/>
  <c r="S37" i="1"/>
  <c r="R38" i="1"/>
  <c r="S38" i="1"/>
  <c r="R39" i="1"/>
  <c r="S39" i="1"/>
  <c r="R40" i="1"/>
  <c r="S40" i="1"/>
  <c r="R41" i="1"/>
  <c r="S41" i="1"/>
  <c r="R42" i="1"/>
  <c r="S42" i="1"/>
  <c r="R43" i="1"/>
  <c r="S43" i="1"/>
  <c r="R44" i="1"/>
  <c r="S44" i="1"/>
  <c r="R45" i="1"/>
  <c r="S45" i="1"/>
  <c r="R46" i="1"/>
  <c r="S46" i="1"/>
  <c r="R47" i="1"/>
  <c r="S47" i="1"/>
  <c r="R48" i="1"/>
  <c r="S48" i="1"/>
  <c r="R49" i="1"/>
  <c r="S49" i="1"/>
  <c r="R50" i="1"/>
  <c r="S50" i="1"/>
  <c r="R51" i="1"/>
  <c r="S51" i="1"/>
  <c r="R52" i="1"/>
  <c r="S52" i="1"/>
  <c r="R53" i="1"/>
  <c r="S53" i="1"/>
  <c r="R54" i="1"/>
  <c r="S54" i="1"/>
  <c r="R55" i="1"/>
  <c r="S55" i="1"/>
  <c r="R56" i="1"/>
  <c r="S56" i="1"/>
  <c r="R57" i="1"/>
  <c r="S57" i="1"/>
  <c r="R58" i="1"/>
  <c r="S58" i="1"/>
  <c r="R59" i="1"/>
  <c r="S59" i="1"/>
  <c r="R60" i="1"/>
  <c r="S60" i="1"/>
  <c r="R61" i="1"/>
  <c r="S61" i="1"/>
  <c r="R62" i="1"/>
  <c r="S62" i="1"/>
  <c r="R63" i="1"/>
  <c r="S63" i="1"/>
  <c r="R64" i="1"/>
  <c r="S64" i="1"/>
  <c r="R65" i="1"/>
  <c r="S65" i="1"/>
  <c r="R66" i="1"/>
  <c r="S66" i="1"/>
  <c r="R67" i="1"/>
  <c r="S67" i="1"/>
  <c r="R68" i="1"/>
  <c r="S68" i="1"/>
  <c r="R69" i="1"/>
  <c r="S69" i="1"/>
  <c r="R70" i="1"/>
  <c r="S70" i="1"/>
  <c r="R71" i="1"/>
  <c r="S71" i="1"/>
  <c r="R72" i="1"/>
  <c r="S72" i="1"/>
  <c r="R73" i="1"/>
  <c r="S73" i="1"/>
  <c r="R74" i="1"/>
  <c r="S74" i="1"/>
  <c r="R75" i="1"/>
  <c r="S75" i="1"/>
  <c r="R76" i="1"/>
  <c r="S76" i="1"/>
  <c r="R77" i="1"/>
  <c r="S77" i="1"/>
  <c r="R78" i="1"/>
  <c r="S78" i="1"/>
  <c r="R79" i="1"/>
  <c r="S79" i="1"/>
  <c r="R80" i="1"/>
  <c r="S80" i="1"/>
  <c r="R81" i="1"/>
  <c r="S81" i="1"/>
  <c r="R82" i="1"/>
  <c r="S82" i="1"/>
  <c r="R83" i="1"/>
  <c r="S83" i="1"/>
  <c r="R84" i="1"/>
  <c r="S84" i="1"/>
  <c r="R85" i="1"/>
  <c r="S85" i="1"/>
  <c r="R86" i="1"/>
  <c r="S86" i="1"/>
  <c r="R87" i="1"/>
  <c r="S87" i="1"/>
  <c r="R88" i="1"/>
  <c r="S88" i="1"/>
  <c r="R89" i="1"/>
  <c r="S89" i="1"/>
  <c r="R90" i="1"/>
  <c r="S90" i="1"/>
  <c r="R91" i="1"/>
  <c r="S91" i="1"/>
  <c r="R92" i="1"/>
  <c r="S92" i="1"/>
  <c r="R93" i="1"/>
  <c r="S93" i="1"/>
  <c r="R94" i="1"/>
  <c r="S94" i="1"/>
  <c r="R95" i="1"/>
  <c r="S95" i="1"/>
  <c r="R96" i="1"/>
  <c r="S96" i="1"/>
  <c r="R97" i="1"/>
  <c r="S97" i="1"/>
  <c r="R98" i="1"/>
  <c r="S98" i="1"/>
  <c r="R99" i="1"/>
  <c r="S99" i="1"/>
  <c r="R100" i="1"/>
  <c r="S100" i="1"/>
  <c r="R101" i="1"/>
  <c r="S101" i="1"/>
  <c r="R102" i="1"/>
  <c r="S102" i="1"/>
  <c r="R103" i="1"/>
  <c r="S103" i="1"/>
  <c r="R104" i="1"/>
  <c r="S104" i="1"/>
  <c r="R105" i="1"/>
  <c r="S105" i="1"/>
  <c r="S19" i="1"/>
  <c r="R19" i="1"/>
  <c r="C16" i="5"/>
  <c r="C14" i="5"/>
  <c r="D14" i="5"/>
  <c r="E14" i="5"/>
  <c r="F14" i="5"/>
  <c r="H14" i="5"/>
  <c r="C19" i="5"/>
  <c r="D19" i="5"/>
  <c r="E19" i="5"/>
  <c r="F19" i="5"/>
  <c r="H19" i="5"/>
  <c r="C12" i="5"/>
  <c r="D12" i="5"/>
  <c r="E12" i="5"/>
  <c r="F12" i="5"/>
  <c r="H12" i="5"/>
  <c r="C15" i="5"/>
  <c r="D15" i="5"/>
  <c r="E15" i="5"/>
  <c r="F15" i="5"/>
  <c r="H15" i="5"/>
  <c r="C17" i="5"/>
  <c r="D17" i="5"/>
  <c r="E17" i="5"/>
  <c r="F17" i="5"/>
  <c r="H17" i="5"/>
  <c r="C18" i="5"/>
  <c r="D18" i="5"/>
  <c r="E18" i="5"/>
  <c r="F18" i="5"/>
  <c r="H18" i="5"/>
  <c r="C13" i="5"/>
  <c r="D13" i="5"/>
  <c r="E13" i="5"/>
  <c r="F13" i="5"/>
  <c r="H13" i="5"/>
  <c r="C20" i="5"/>
  <c r="D20" i="5"/>
  <c r="E20" i="5"/>
  <c r="F20" i="5"/>
  <c r="H20" i="5"/>
  <c r="C21" i="5"/>
  <c r="D21" i="5"/>
  <c r="E21" i="5"/>
  <c r="F21" i="5"/>
  <c r="H21" i="5"/>
  <c r="C22" i="5"/>
  <c r="D22" i="5"/>
  <c r="E22" i="5"/>
  <c r="F22" i="5"/>
  <c r="H22" i="5"/>
  <c r="C23" i="5"/>
  <c r="D23" i="5"/>
  <c r="E23" i="5"/>
  <c r="F23" i="5"/>
  <c r="H23" i="5"/>
  <c r="C24" i="5"/>
  <c r="D24" i="5"/>
  <c r="E24" i="5"/>
  <c r="F24" i="5"/>
  <c r="H24" i="5"/>
  <c r="C25" i="5"/>
  <c r="D25" i="5"/>
  <c r="E25" i="5"/>
  <c r="F25" i="5"/>
  <c r="H25" i="5"/>
  <c r="C26" i="5"/>
  <c r="D26" i="5"/>
  <c r="E26" i="5"/>
  <c r="F26" i="5"/>
  <c r="H26" i="5"/>
  <c r="C27" i="5"/>
  <c r="D27" i="5"/>
  <c r="E27" i="5"/>
  <c r="F27" i="5"/>
  <c r="H27" i="5"/>
  <c r="C28" i="5"/>
  <c r="D28" i="5"/>
  <c r="E28" i="5"/>
  <c r="F28" i="5"/>
  <c r="H28" i="5"/>
  <c r="C29" i="5"/>
  <c r="D29" i="5"/>
  <c r="E29" i="5"/>
  <c r="F29" i="5"/>
  <c r="H29" i="5"/>
  <c r="C30" i="5"/>
  <c r="D30" i="5"/>
  <c r="E30" i="5"/>
  <c r="F30" i="5"/>
  <c r="H30" i="5"/>
  <c r="C31" i="5"/>
  <c r="D31" i="5"/>
  <c r="E31" i="5"/>
  <c r="F31" i="5"/>
  <c r="H31" i="5"/>
  <c r="C32" i="5"/>
  <c r="D32" i="5"/>
  <c r="E32" i="5"/>
  <c r="F32" i="5"/>
  <c r="H32" i="5"/>
  <c r="C33" i="5"/>
  <c r="D33" i="5"/>
  <c r="E33" i="5"/>
  <c r="F33" i="5"/>
  <c r="H33" i="5"/>
  <c r="C34" i="5"/>
  <c r="D34" i="5"/>
  <c r="E34" i="5"/>
  <c r="F34" i="5"/>
  <c r="H34" i="5"/>
  <c r="C35" i="5"/>
  <c r="D35" i="5"/>
  <c r="E35" i="5"/>
  <c r="F35" i="5"/>
  <c r="H35" i="5"/>
  <c r="C36" i="5"/>
  <c r="D36" i="5"/>
  <c r="E36" i="5"/>
  <c r="F36" i="5"/>
  <c r="H36" i="5"/>
  <c r="C37" i="5"/>
  <c r="D37" i="5"/>
  <c r="E37" i="5"/>
  <c r="F37" i="5"/>
  <c r="H37" i="5"/>
  <c r="C38" i="5"/>
  <c r="D38" i="5"/>
  <c r="E38" i="5"/>
  <c r="F38" i="5"/>
  <c r="H38" i="5"/>
  <c r="C39" i="5"/>
  <c r="D39" i="5"/>
  <c r="E39" i="5"/>
  <c r="F39" i="5"/>
  <c r="H39" i="5"/>
  <c r="C40" i="5"/>
  <c r="D40" i="5"/>
  <c r="E40" i="5"/>
  <c r="F40" i="5"/>
  <c r="H40" i="5"/>
  <c r="C41" i="5"/>
  <c r="D41" i="5"/>
  <c r="E41" i="5"/>
  <c r="F41" i="5"/>
  <c r="H41" i="5"/>
  <c r="C42" i="5"/>
  <c r="D42" i="5"/>
  <c r="E42" i="5"/>
  <c r="F42" i="5"/>
  <c r="H42" i="5"/>
  <c r="C43" i="5"/>
  <c r="D43" i="5"/>
  <c r="E43" i="5"/>
  <c r="F43" i="5"/>
  <c r="H43" i="5"/>
  <c r="C44" i="5"/>
  <c r="D44" i="5"/>
  <c r="E44" i="5"/>
  <c r="F44" i="5"/>
  <c r="H44" i="5"/>
  <c r="C45" i="5"/>
  <c r="D45" i="5"/>
  <c r="E45" i="5"/>
  <c r="F45" i="5"/>
  <c r="H45" i="5"/>
  <c r="C46" i="5"/>
  <c r="D46" i="5"/>
  <c r="E46" i="5"/>
  <c r="F46" i="5"/>
  <c r="H46" i="5"/>
  <c r="C47" i="5"/>
  <c r="D47" i="5"/>
  <c r="E47" i="5"/>
  <c r="F47" i="5"/>
  <c r="H47" i="5"/>
  <c r="C48" i="5"/>
  <c r="D48" i="5"/>
  <c r="E48" i="5"/>
  <c r="F48" i="5"/>
  <c r="H48" i="5"/>
  <c r="C49" i="5"/>
  <c r="D49" i="5"/>
  <c r="E49" i="5"/>
  <c r="F49" i="5"/>
  <c r="H49" i="5"/>
  <c r="C50" i="5"/>
  <c r="D50" i="5"/>
  <c r="E50" i="5"/>
  <c r="F50" i="5"/>
  <c r="H50" i="5"/>
  <c r="C51" i="5"/>
  <c r="D51" i="5"/>
  <c r="E51" i="5"/>
  <c r="F51" i="5"/>
  <c r="H51" i="5"/>
  <c r="C52" i="5"/>
  <c r="D52" i="5"/>
  <c r="E52" i="5"/>
  <c r="F52" i="5"/>
  <c r="H52" i="5"/>
  <c r="C53" i="5"/>
  <c r="D53" i="5"/>
  <c r="E53" i="5"/>
  <c r="F53" i="5"/>
  <c r="H53" i="5"/>
  <c r="C54" i="5"/>
  <c r="D54" i="5"/>
  <c r="E54" i="5"/>
  <c r="F54" i="5"/>
  <c r="H54" i="5"/>
  <c r="C55" i="5"/>
  <c r="D55" i="5"/>
  <c r="E55" i="5"/>
  <c r="F55" i="5"/>
  <c r="H55" i="5"/>
  <c r="C56" i="5"/>
  <c r="D56" i="5"/>
  <c r="E56" i="5"/>
  <c r="F56" i="5"/>
  <c r="H56" i="5"/>
  <c r="C57" i="5"/>
  <c r="D57" i="5"/>
  <c r="E57" i="5"/>
  <c r="F57" i="5"/>
  <c r="H57" i="5"/>
  <c r="C58" i="5"/>
  <c r="D58" i="5"/>
  <c r="E58" i="5"/>
  <c r="F58" i="5"/>
  <c r="H58" i="5"/>
  <c r="C59" i="5"/>
  <c r="D59" i="5"/>
  <c r="E59" i="5"/>
  <c r="F59" i="5"/>
  <c r="H59" i="5"/>
  <c r="C60" i="5"/>
  <c r="D60" i="5"/>
  <c r="E60" i="5"/>
  <c r="F60" i="5"/>
  <c r="H60" i="5"/>
  <c r="C61" i="5"/>
  <c r="D61" i="5"/>
  <c r="E61" i="5"/>
  <c r="F61" i="5"/>
  <c r="H61" i="5"/>
  <c r="C62" i="5"/>
  <c r="D62" i="5"/>
  <c r="E62" i="5"/>
  <c r="F62" i="5"/>
  <c r="H62" i="5"/>
  <c r="C63" i="5"/>
  <c r="D63" i="5"/>
  <c r="E63" i="5"/>
  <c r="F63" i="5"/>
  <c r="H63" i="5"/>
  <c r="C64" i="5"/>
  <c r="D64" i="5"/>
  <c r="E64" i="5"/>
  <c r="F64" i="5"/>
  <c r="H64" i="5"/>
  <c r="C65" i="5"/>
  <c r="D65" i="5"/>
  <c r="E65" i="5"/>
  <c r="F65" i="5"/>
  <c r="H65" i="5"/>
  <c r="C66" i="5"/>
  <c r="D66" i="5"/>
  <c r="E66" i="5"/>
  <c r="F66" i="5"/>
  <c r="H66" i="5"/>
  <c r="C67" i="5"/>
  <c r="D67" i="5"/>
  <c r="E67" i="5"/>
  <c r="F67" i="5"/>
  <c r="H67" i="5"/>
  <c r="C68" i="5"/>
  <c r="D68" i="5"/>
  <c r="E68" i="5"/>
  <c r="F68" i="5"/>
  <c r="H68" i="5"/>
  <c r="C69" i="5"/>
  <c r="D69" i="5"/>
  <c r="E69" i="5"/>
  <c r="F69" i="5"/>
  <c r="H69" i="5"/>
  <c r="C70" i="5"/>
  <c r="D70" i="5"/>
  <c r="E70" i="5"/>
  <c r="F70" i="5"/>
  <c r="H70" i="5"/>
  <c r="C71" i="5"/>
  <c r="D71" i="5"/>
  <c r="E71" i="5"/>
  <c r="F71" i="5"/>
  <c r="H71" i="5"/>
  <c r="C72" i="5"/>
  <c r="D72" i="5"/>
  <c r="E72" i="5"/>
  <c r="F72" i="5"/>
  <c r="H72" i="5"/>
  <c r="C73" i="5"/>
  <c r="D73" i="5"/>
  <c r="E73" i="5"/>
  <c r="F73" i="5"/>
  <c r="H73" i="5"/>
  <c r="C74" i="5"/>
  <c r="D74" i="5"/>
  <c r="E74" i="5"/>
  <c r="F74" i="5"/>
  <c r="H74" i="5"/>
  <c r="C75" i="5"/>
  <c r="D75" i="5"/>
  <c r="E75" i="5"/>
  <c r="F75" i="5"/>
  <c r="H75" i="5"/>
  <c r="C76" i="5"/>
  <c r="D76" i="5"/>
  <c r="E76" i="5"/>
  <c r="F76" i="5"/>
  <c r="H76" i="5"/>
  <c r="C77" i="5"/>
  <c r="D77" i="5"/>
  <c r="E77" i="5"/>
  <c r="F77" i="5"/>
  <c r="H77" i="5"/>
  <c r="C78" i="5"/>
  <c r="D78" i="5"/>
  <c r="E78" i="5"/>
  <c r="F78" i="5"/>
  <c r="H78" i="5"/>
  <c r="C79" i="5"/>
  <c r="D79" i="5"/>
  <c r="E79" i="5"/>
  <c r="F79" i="5"/>
  <c r="H79" i="5"/>
  <c r="C80" i="5"/>
  <c r="D80" i="5"/>
  <c r="E80" i="5"/>
  <c r="F80" i="5"/>
  <c r="H80" i="5"/>
  <c r="C81" i="5"/>
  <c r="D81" i="5"/>
  <c r="E81" i="5"/>
  <c r="F81" i="5"/>
  <c r="H81" i="5"/>
  <c r="C82" i="5"/>
  <c r="D82" i="5"/>
  <c r="E82" i="5"/>
  <c r="F82" i="5"/>
  <c r="H82" i="5"/>
  <c r="C83" i="5"/>
  <c r="D83" i="5"/>
  <c r="E83" i="5"/>
  <c r="F83" i="5"/>
  <c r="H83" i="5"/>
  <c r="C84" i="5"/>
  <c r="D84" i="5"/>
  <c r="E84" i="5"/>
  <c r="F84" i="5"/>
  <c r="H84" i="5"/>
  <c r="C85" i="5"/>
  <c r="D85" i="5"/>
  <c r="E85" i="5"/>
  <c r="F85" i="5"/>
  <c r="H85" i="5"/>
  <c r="C86" i="5"/>
  <c r="D86" i="5"/>
  <c r="E86" i="5"/>
  <c r="F86" i="5"/>
  <c r="H86" i="5"/>
  <c r="C87" i="5"/>
  <c r="D87" i="5"/>
  <c r="E87" i="5"/>
  <c r="F87" i="5"/>
  <c r="H87" i="5"/>
  <c r="C88" i="5"/>
  <c r="D88" i="5"/>
  <c r="E88" i="5"/>
  <c r="F88" i="5"/>
  <c r="H88" i="5"/>
  <c r="C89" i="5"/>
  <c r="D89" i="5"/>
  <c r="E89" i="5"/>
  <c r="F89" i="5"/>
  <c r="H89" i="5"/>
  <c r="C90" i="5"/>
  <c r="D90" i="5"/>
  <c r="E90" i="5"/>
  <c r="F90" i="5"/>
  <c r="H90" i="5"/>
  <c r="C91" i="5"/>
  <c r="D91" i="5"/>
  <c r="E91" i="5"/>
  <c r="F91" i="5"/>
  <c r="H91" i="5"/>
  <c r="C92" i="5"/>
  <c r="D92" i="5"/>
  <c r="E92" i="5"/>
  <c r="F92" i="5"/>
  <c r="H92" i="5"/>
  <c r="C93" i="5"/>
  <c r="D93" i="5"/>
  <c r="E93" i="5"/>
  <c r="F93" i="5"/>
  <c r="H93" i="5"/>
  <c r="C94" i="5"/>
  <c r="D94" i="5"/>
  <c r="E94" i="5"/>
  <c r="F94" i="5"/>
  <c r="H94" i="5"/>
  <c r="C95" i="5"/>
  <c r="D95" i="5"/>
  <c r="E95" i="5"/>
  <c r="F95" i="5"/>
  <c r="H95" i="5"/>
  <c r="C96" i="5"/>
  <c r="D96" i="5"/>
  <c r="E96" i="5"/>
  <c r="F96" i="5"/>
  <c r="H96" i="5"/>
  <c r="C97" i="5"/>
  <c r="D97" i="5"/>
  <c r="E97" i="5"/>
  <c r="F97" i="5"/>
  <c r="H97" i="5"/>
  <c r="C98" i="5"/>
  <c r="D98" i="5"/>
  <c r="E98" i="5"/>
  <c r="F98" i="5"/>
  <c r="H98" i="5"/>
  <c r="C99" i="5"/>
  <c r="D99" i="5"/>
  <c r="E99" i="5"/>
  <c r="F99" i="5"/>
  <c r="H99" i="5"/>
  <c r="C100" i="5"/>
  <c r="D100" i="5"/>
  <c r="E100" i="5"/>
  <c r="F100" i="5"/>
  <c r="H100" i="5"/>
  <c r="C101" i="5"/>
  <c r="D101" i="5"/>
  <c r="E101" i="5"/>
  <c r="F101" i="5"/>
  <c r="H101" i="5"/>
  <c r="C102" i="5"/>
  <c r="D102" i="5"/>
  <c r="E102" i="5"/>
  <c r="F102" i="5"/>
  <c r="H102" i="5"/>
  <c r="C103" i="5"/>
  <c r="D103" i="5"/>
  <c r="E103" i="5"/>
  <c r="F103" i="5"/>
  <c r="H103" i="5"/>
  <c r="C104" i="5"/>
  <c r="D104" i="5"/>
  <c r="E104" i="5"/>
  <c r="F104" i="5"/>
  <c r="H104" i="5"/>
  <c r="C105" i="5"/>
  <c r="D105" i="5"/>
  <c r="E105" i="5"/>
  <c r="F105" i="5"/>
  <c r="H105" i="5"/>
  <c r="C106" i="5"/>
  <c r="D106" i="5"/>
  <c r="E106" i="5"/>
  <c r="F106" i="5"/>
  <c r="H106" i="5"/>
  <c r="C107" i="5"/>
  <c r="D107" i="5"/>
  <c r="E107" i="5"/>
  <c r="F107" i="5"/>
  <c r="H107" i="5"/>
  <c r="F16" i="5"/>
  <c r="E16" i="5"/>
  <c r="D16" i="5"/>
  <c r="H16" i="5"/>
  <c r="D2" i="3"/>
  <c r="C2" i="3"/>
  <c r="E2" i="2"/>
  <c r="D2" i="2"/>
  <c r="C2" i="2"/>
  <c r="B2" i="2"/>
  <c r="A2" i="2" s="1"/>
  <c r="C18" i="8" l="1"/>
  <c r="AE18" i="8" s="1"/>
  <c r="AG11" i="7"/>
  <c r="C18" i="13" s="1"/>
  <c r="E18" i="13" s="1"/>
  <c r="Z10" i="5"/>
  <c r="A2" i="10"/>
  <c r="B2" i="10" s="1"/>
  <c r="B3" i="10"/>
  <c r="B5" i="10"/>
  <c r="B4" i="10"/>
  <c r="AG10" i="7"/>
  <c r="C11" i="13"/>
  <c r="E11" i="13" s="1"/>
  <c r="AC13" i="5"/>
  <c r="AB13" i="5"/>
  <c r="AB31" i="5"/>
  <c r="AC31" i="5"/>
  <c r="AB27" i="5"/>
  <c r="AC27" i="5"/>
  <c r="AB23" i="5"/>
  <c r="AC23" i="5"/>
  <c r="AB19" i="5"/>
  <c r="AC19" i="5"/>
  <c r="AB15" i="5"/>
  <c r="AC15" i="5"/>
  <c r="AC32" i="5"/>
  <c r="AB32" i="5"/>
  <c r="AB28" i="5"/>
  <c r="AC28" i="5"/>
  <c r="AC24" i="5"/>
  <c r="AB24" i="5"/>
  <c r="AB20" i="5"/>
  <c r="AC20" i="5"/>
  <c r="AB16" i="5"/>
  <c r="AC29" i="5"/>
  <c r="AB29" i="5"/>
  <c r="AC25" i="5"/>
  <c r="AB25" i="5"/>
  <c r="AC21" i="5"/>
  <c r="AB21" i="5"/>
  <c r="AC17" i="5"/>
  <c r="AB17" i="5"/>
  <c r="AC30" i="5"/>
  <c r="AB30" i="5"/>
  <c r="AB26" i="5"/>
  <c r="AC26" i="5"/>
  <c r="AC22" i="5"/>
  <c r="AB22" i="5"/>
  <c r="AB18" i="5"/>
  <c r="AC18" i="5"/>
  <c r="AC14" i="5"/>
  <c r="AB14" i="5"/>
  <c r="E16" i="13"/>
  <c r="AB10" i="7"/>
  <c r="A11" i="7"/>
  <c r="B19" i="8" s="1"/>
  <c r="D18" i="8"/>
  <c r="E1" i="8"/>
  <c r="F1" i="8" s="1"/>
  <c r="U10" i="8"/>
  <c r="X10" i="5"/>
  <c r="C9" i="13" s="1"/>
  <c r="E9" i="13" s="1"/>
  <c r="AC10" i="7"/>
  <c r="C14" i="13" s="1"/>
  <c r="E14" i="13" s="1"/>
  <c r="Y10" i="5"/>
  <c r="C8" i="13" s="1"/>
  <c r="E8" i="13" s="1"/>
  <c r="P13" i="8"/>
  <c r="T11" i="8"/>
  <c r="U11" i="8" s="1"/>
  <c r="AF12" i="7"/>
  <c r="AF10" i="7" s="1"/>
  <c r="C19" i="13" s="1"/>
  <c r="E19" i="13" s="1"/>
  <c r="C19" i="8" l="1"/>
  <c r="S12" i="8"/>
  <c r="U12" i="8" s="1"/>
  <c r="I2" i="2" s="1"/>
  <c r="Z9" i="5"/>
  <c r="C10" i="13"/>
  <c r="E10" i="13" s="1"/>
  <c r="C2" i="10"/>
  <c r="AC11" i="5"/>
  <c r="C12" i="13" s="1"/>
  <c r="E12" i="13" s="1"/>
  <c r="AC10" i="5"/>
  <c r="AB12" i="5"/>
  <c r="AB10" i="5" s="1"/>
  <c r="C13" i="13" s="1"/>
  <c r="E13" i="13" s="1"/>
  <c r="C15" i="13"/>
  <c r="E15" i="13" s="1"/>
  <c r="AK18" i="8"/>
  <c r="G2" i="9" s="1"/>
  <c r="E18" i="8"/>
  <c r="AL18" i="8"/>
  <c r="H2" i="9" s="1"/>
  <c r="AJ18" i="8"/>
  <c r="F2" i="9" s="1"/>
  <c r="F18" i="8"/>
  <c r="G1" i="8"/>
  <c r="B20" i="8"/>
  <c r="E19" i="8"/>
  <c r="D19" i="8"/>
  <c r="F19" i="8"/>
  <c r="A2" i="9"/>
  <c r="F2" i="2" l="1"/>
  <c r="S13" i="8"/>
  <c r="H1" i="8"/>
  <c r="H20" i="8" s="1"/>
  <c r="G18" i="8"/>
  <c r="AH18" i="8" s="1"/>
  <c r="D2" i="9" s="1"/>
  <c r="G19" i="8"/>
  <c r="AH19" i="8" s="1"/>
  <c r="AJ19" i="8"/>
  <c r="AL19" i="8"/>
  <c r="AE19" i="8"/>
  <c r="B21" i="8"/>
  <c r="E20" i="8"/>
  <c r="C20" i="8"/>
  <c r="G20" i="8"/>
  <c r="D20" i="8"/>
  <c r="F20" i="8"/>
  <c r="AK19" i="8" l="1"/>
  <c r="AG20" i="8"/>
  <c r="AJ20" i="8"/>
  <c r="AE20" i="8"/>
  <c r="AL20" i="8"/>
  <c r="AH20" i="8"/>
  <c r="B22" i="8"/>
  <c r="E21" i="8"/>
  <c r="C21" i="8"/>
  <c r="G21" i="8"/>
  <c r="D21" i="8"/>
  <c r="F21" i="8"/>
  <c r="H21" i="8"/>
  <c r="I1" i="8"/>
  <c r="H18" i="8"/>
  <c r="AG18" i="8" s="1"/>
  <c r="C2" i="9" s="1"/>
  <c r="H19" i="8"/>
  <c r="AG19" i="8" s="1"/>
  <c r="AK20" i="8" l="1"/>
  <c r="I21" i="8"/>
  <c r="AI21" i="8" s="1"/>
  <c r="I19" i="8"/>
  <c r="AI19" i="8" s="1"/>
  <c r="AG21" i="8"/>
  <c r="AJ21" i="8"/>
  <c r="AL21" i="8"/>
  <c r="AH21" i="8"/>
  <c r="AE21" i="8"/>
  <c r="B23" i="8"/>
  <c r="E22" i="8"/>
  <c r="I22" i="8"/>
  <c r="C22" i="8"/>
  <c r="G22" i="8"/>
  <c r="D22" i="8"/>
  <c r="F22" i="8"/>
  <c r="H22" i="8"/>
  <c r="J1" i="8"/>
  <c r="I18" i="8"/>
  <c r="AI18" i="8" s="1"/>
  <c r="I20" i="8"/>
  <c r="AI20" i="8" s="1"/>
  <c r="J18" i="8" l="1"/>
  <c r="J19" i="8"/>
  <c r="K19" i="8" s="1"/>
  <c r="J20" i="8"/>
  <c r="J21" i="8"/>
  <c r="K21" i="8" s="1"/>
  <c r="J22" i="8"/>
  <c r="J23" i="8"/>
  <c r="AK21" i="8"/>
  <c r="E2" i="9"/>
  <c r="AF18" i="8"/>
  <c r="B2" i="9" s="1"/>
  <c r="K1" i="8"/>
  <c r="AI22" i="8"/>
  <c r="AH22" i="8"/>
  <c r="AG22" i="8"/>
  <c r="AJ22" i="8"/>
  <c r="AL22" i="8"/>
  <c r="AE22" i="8"/>
  <c r="B24" i="8"/>
  <c r="E23" i="8"/>
  <c r="I23" i="8"/>
  <c r="C23" i="8"/>
  <c r="G23" i="8"/>
  <c r="D23" i="8"/>
  <c r="F23" i="8"/>
  <c r="H23" i="8"/>
  <c r="AF19" i="8"/>
  <c r="AF20" i="8"/>
  <c r="K22" i="8" l="1"/>
  <c r="K20" i="8"/>
  <c r="L19" i="8"/>
  <c r="K18" i="8"/>
  <c r="L18" i="8" s="1"/>
  <c r="J24" i="8"/>
  <c r="K23" i="8"/>
  <c r="L23" i="8" s="1"/>
  <c r="AF21" i="8"/>
  <c r="AK22" i="8"/>
  <c r="B25" i="8"/>
  <c r="E24" i="8"/>
  <c r="I24" i="8"/>
  <c r="C24" i="8"/>
  <c r="G24" i="8"/>
  <c r="D24" i="8"/>
  <c r="F24" i="8"/>
  <c r="H24" i="8"/>
  <c r="L1" i="8"/>
  <c r="AG23" i="8"/>
  <c r="AI23" i="8"/>
  <c r="AJ23" i="8"/>
  <c r="AH23" i="8"/>
  <c r="AL23" i="8"/>
  <c r="AE23" i="8"/>
  <c r="L22" i="8" l="1"/>
  <c r="AP18" i="8"/>
  <c r="L20" i="8"/>
  <c r="L21" i="8"/>
  <c r="J25" i="8"/>
  <c r="K24" i="8"/>
  <c r="L24" i="8" s="1"/>
  <c r="AF22" i="8"/>
  <c r="AK23" i="8"/>
  <c r="AL24" i="8"/>
  <c r="AI24" i="8"/>
  <c r="AG24" i="8"/>
  <c r="AH24" i="8"/>
  <c r="AJ24" i="8"/>
  <c r="AE24" i="8"/>
  <c r="M1" i="8"/>
  <c r="M22" i="8" s="1"/>
  <c r="AM22" i="8" s="1"/>
  <c r="B26" i="8"/>
  <c r="E25" i="8"/>
  <c r="I25" i="8"/>
  <c r="C25" i="8"/>
  <c r="G25" i="8"/>
  <c r="D25" i="8"/>
  <c r="F25" i="8"/>
  <c r="H25" i="8"/>
  <c r="M21" i="8" l="1"/>
  <c r="AM21" i="8" s="1"/>
  <c r="M23" i="8"/>
  <c r="AM23" i="8" s="1"/>
  <c r="M19" i="8"/>
  <c r="AM19" i="8" s="1"/>
  <c r="M20" i="8"/>
  <c r="AM20" i="8" s="1"/>
  <c r="M24" i="8"/>
  <c r="AM24" i="8" s="1"/>
  <c r="M18" i="8"/>
  <c r="J26" i="8"/>
  <c r="K25" i="8"/>
  <c r="L25" i="8" s="1"/>
  <c r="M25" i="8" s="1"/>
  <c r="AK24" i="8"/>
  <c r="AF23" i="8"/>
  <c r="AI25" i="8"/>
  <c r="AG25" i="8"/>
  <c r="AH25" i="8"/>
  <c r="AJ25" i="8"/>
  <c r="AL25" i="8"/>
  <c r="AE25" i="8"/>
  <c r="N1" i="8"/>
  <c r="B27" i="8"/>
  <c r="E26" i="8"/>
  <c r="I26" i="8"/>
  <c r="C26" i="8"/>
  <c r="G26" i="8"/>
  <c r="D26" i="8"/>
  <c r="F26" i="8"/>
  <c r="H26" i="8"/>
  <c r="N18" i="8" l="1"/>
  <c r="N19" i="8"/>
  <c r="N20" i="8"/>
  <c r="N21" i="8"/>
  <c r="N22" i="8"/>
  <c r="N23" i="8"/>
  <c r="N24" i="8"/>
  <c r="N25" i="8"/>
  <c r="N26" i="8"/>
  <c r="O26" i="8" s="1"/>
  <c r="P26" i="8" s="1"/>
  <c r="Q26" i="8" s="1"/>
  <c r="AM25" i="8"/>
  <c r="J27" i="8"/>
  <c r="N27" i="8"/>
  <c r="K26" i="8"/>
  <c r="L26" i="8" s="1"/>
  <c r="M26" i="8" s="1"/>
  <c r="AF24" i="8"/>
  <c r="AK25" i="8"/>
  <c r="AH26" i="8"/>
  <c r="AJ26" i="8"/>
  <c r="AI26" i="8"/>
  <c r="AL26" i="8"/>
  <c r="AG26" i="8"/>
  <c r="AE26" i="8"/>
  <c r="B28" i="8"/>
  <c r="E27" i="8"/>
  <c r="I27" i="8"/>
  <c r="C27" i="8"/>
  <c r="G27" i="8"/>
  <c r="D27" i="8"/>
  <c r="F27" i="8"/>
  <c r="H27" i="8"/>
  <c r="O1" i="8"/>
  <c r="AN26" i="8" l="1"/>
  <c r="O25" i="8"/>
  <c r="P25" i="8" s="1"/>
  <c r="Q25" i="8" s="1"/>
  <c r="O21" i="8"/>
  <c r="O24" i="8"/>
  <c r="P24" i="8" s="1"/>
  <c r="Q24" i="8" s="1"/>
  <c r="AN24" i="8"/>
  <c r="O20" i="8"/>
  <c r="P20" i="8" s="1"/>
  <c r="Q20" i="8" s="1"/>
  <c r="AN20" i="8"/>
  <c r="O23" i="8"/>
  <c r="P23" i="8" s="1"/>
  <c r="Q23" i="8" s="1"/>
  <c r="O19" i="8"/>
  <c r="P19" i="8" s="1"/>
  <c r="Q19" i="8" s="1"/>
  <c r="O22" i="8"/>
  <c r="P22" i="8" s="1"/>
  <c r="Q22" i="8" s="1"/>
  <c r="O18" i="8"/>
  <c r="P18" i="8" s="1"/>
  <c r="AM26" i="8"/>
  <c r="K27" i="8"/>
  <c r="L27" i="8" s="1"/>
  <c r="M27" i="8" s="1"/>
  <c r="N28" i="8"/>
  <c r="J28" i="8"/>
  <c r="O27" i="8"/>
  <c r="P27" i="8" s="1"/>
  <c r="Q27" i="8" s="1"/>
  <c r="AN27" i="8"/>
  <c r="AF25" i="8"/>
  <c r="AK26" i="8"/>
  <c r="P1" i="8"/>
  <c r="AG27" i="8"/>
  <c r="AI27" i="8"/>
  <c r="AJ27" i="8"/>
  <c r="AH27" i="8"/>
  <c r="AL27" i="8"/>
  <c r="AE27" i="8"/>
  <c r="B29" i="8"/>
  <c r="E28" i="8"/>
  <c r="I28" i="8"/>
  <c r="C28" i="8"/>
  <c r="G28" i="8"/>
  <c r="D28" i="8"/>
  <c r="F28" i="8"/>
  <c r="H28" i="8"/>
  <c r="AN22" i="8" l="1"/>
  <c r="AN19" i="8"/>
  <c r="AN23" i="8"/>
  <c r="AN25" i="8"/>
  <c r="P21" i="8"/>
  <c r="O28" i="8"/>
  <c r="P28" i="8" s="1"/>
  <c r="Q28" i="8" s="1"/>
  <c r="N29" i="8"/>
  <c r="J29" i="8"/>
  <c r="AM27" i="8"/>
  <c r="K28" i="8"/>
  <c r="L28" i="8" s="1"/>
  <c r="M28" i="8" s="1"/>
  <c r="AF26" i="8"/>
  <c r="AK27" i="8"/>
  <c r="AG28" i="8"/>
  <c r="AL28" i="8"/>
  <c r="AH28" i="8"/>
  <c r="AI28" i="8"/>
  <c r="AJ28" i="8"/>
  <c r="AE28" i="8"/>
  <c r="B30" i="8"/>
  <c r="E29" i="8"/>
  <c r="I29" i="8"/>
  <c r="C29" i="8"/>
  <c r="G29" i="8"/>
  <c r="D29" i="8"/>
  <c r="F29" i="8"/>
  <c r="H29" i="8"/>
  <c r="Q1" i="8"/>
  <c r="Q18" i="8" s="1"/>
  <c r="AN18" i="8" s="1"/>
  <c r="J2" i="9" s="1"/>
  <c r="AN28" i="8" l="1"/>
  <c r="AM28" i="8"/>
  <c r="Q21" i="8"/>
  <c r="AN21" i="8" s="1"/>
  <c r="O29" i="8"/>
  <c r="P29" i="8" s="1"/>
  <c r="Q29" i="8" s="1"/>
  <c r="AN29" i="8"/>
  <c r="K29" i="8"/>
  <c r="L29" i="8" s="1"/>
  <c r="M29" i="8" s="1"/>
  <c r="J30" i="8"/>
  <c r="N30" i="8"/>
  <c r="AK28" i="8"/>
  <c r="AF27" i="8"/>
  <c r="R1" i="8"/>
  <c r="AI29" i="8"/>
  <c r="AG29" i="8"/>
  <c r="AL29" i="8"/>
  <c r="AH29" i="8"/>
  <c r="AJ29" i="8"/>
  <c r="AE29" i="8"/>
  <c r="B31" i="8"/>
  <c r="E30" i="8"/>
  <c r="I30" i="8"/>
  <c r="C30" i="8"/>
  <c r="G30" i="8"/>
  <c r="D30" i="8"/>
  <c r="F30" i="8"/>
  <c r="H30" i="8"/>
  <c r="AM29" i="8" l="1"/>
  <c r="R18" i="8"/>
  <c r="R19" i="8"/>
  <c r="AO19" i="8" s="1"/>
  <c r="R20" i="8"/>
  <c r="AO20" i="8" s="1"/>
  <c r="R21" i="8"/>
  <c r="AO21" i="8" s="1"/>
  <c r="R22" i="8"/>
  <c r="AO22" i="8" s="1"/>
  <c r="R23" i="8"/>
  <c r="AO23" i="8" s="1"/>
  <c r="R24" i="8"/>
  <c r="AO24" i="8" s="1"/>
  <c r="R25" i="8"/>
  <c r="AO25" i="8" s="1"/>
  <c r="R26" i="8"/>
  <c r="AO26" i="8" s="1"/>
  <c r="R27" i="8"/>
  <c r="AO27" i="8" s="1"/>
  <c r="R28" i="8"/>
  <c r="AO28" i="8" s="1"/>
  <c r="R29" i="8"/>
  <c r="AO29" i="8" s="1"/>
  <c r="R30" i="8"/>
  <c r="AO30" i="8" s="1"/>
  <c r="O30" i="8"/>
  <c r="P30" i="8" s="1"/>
  <c r="Q30" i="8" s="1"/>
  <c r="K30" i="8"/>
  <c r="L30" i="8" s="1"/>
  <c r="M30" i="8" s="1"/>
  <c r="R31" i="8"/>
  <c r="AO31" i="8" s="1"/>
  <c r="J31" i="8"/>
  <c r="N31" i="8"/>
  <c r="AF28" i="8"/>
  <c r="AK29" i="8"/>
  <c r="AI30" i="8"/>
  <c r="AH30" i="8"/>
  <c r="AG30" i="8"/>
  <c r="AJ30" i="8"/>
  <c r="AL30" i="8"/>
  <c r="AE30" i="8"/>
  <c r="B32" i="8"/>
  <c r="E31" i="8"/>
  <c r="I31" i="8"/>
  <c r="C31" i="8"/>
  <c r="G31" i="8"/>
  <c r="D31" i="8"/>
  <c r="F31" i="8"/>
  <c r="H31" i="8"/>
  <c r="S1" i="8"/>
  <c r="T1" i="8" s="1"/>
  <c r="U1" i="8" s="1"/>
  <c r="V1" i="8" s="1"/>
  <c r="AN30" i="8" l="1"/>
  <c r="AM30" i="8"/>
  <c r="R32" i="8"/>
  <c r="AO32" i="8" s="1"/>
  <c r="N32" i="8"/>
  <c r="J32" i="8"/>
  <c r="O31" i="8"/>
  <c r="P31" i="8" s="1"/>
  <c r="Q31" i="8" s="1"/>
  <c r="K31" i="8"/>
  <c r="L31" i="8" s="1"/>
  <c r="M31" i="8" s="1"/>
  <c r="AM31" i="8"/>
  <c r="AF29" i="8"/>
  <c r="K2" i="9"/>
  <c r="AO18" i="8"/>
  <c r="AK30" i="8"/>
  <c r="AG31" i="8"/>
  <c r="AI31" i="8"/>
  <c r="AJ31" i="8"/>
  <c r="AL31" i="8"/>
  <c r="AH31" i="8"/>
  <c r="AE31" i="8"/>
  <c r="B33" i="8"/>
  <c r="E32" i="8"/>
  <c r="I32" i="8"/>
  <c r="C32" i="8"/>
  <c r="G32" i="8"/>
  <c r="D32" i="8"/>
  <c r="F32" i="8"/>
  <c r="H32" i="8"/>
  <c r="AN31" i="8" l="1"/>
  <c r="K32" i="8"/>
  <c r="L32" i="8" s="1"/>
  <c r="M32" i="8" s="1"/>
  <c r="O32" i="8"/>
  <c r="P32" i="8" s="1"/>
  <c r="Q32" i="8" s="1"/>
  <c r="R33" i="8"/>
  <c r="AO33" i="8" s="1"/>
  <c r="N33" i="8"/>
  <c r="J33" i="8"/>
  <c r="AC30" i="8"/>
  <c r="AD30" i="8"/>
  <c r="AB30" i="8"/>
  <c r="AA30" i="8"/>
  <c r="AA18" i="8"/>
  <c r="AB19" i="8"/>
  <c r="AC20" i="8"/>
  <c r="AB21" i="8"/>
  <c r="AB22" i="8"/>
  <c r="AB23" i="8"/>
  <c r="AB24" i="8"/>
  <c r="AB25" i="8"/>
  <c r="AA27" i="8"/>
  <c r="AA26" i="8"/>
  <c r="AA20" i="8"/>
  <c r="AA24" i="8"/>
  <c r="AB26" i="8"/>
  <c r="AD18" i="8"/>
  <c r="AC19" i="8"/>
  <c r="AB20" i="8"/>
  <c r="AC21" i="8"/>
  <c r="AC22" i="8"/>
  <c r="AC23" i="8"/>
  <c r="AC24" i="8"/>
  <c r="AC25" i="8"/>
  <c r="AB27" i="8"/>
  <c r="AD26" i="8"/>
  <c r="AC27" i="8"/>
  <c r="AC18" i="8"/>
  <c r="AA21" i="8"/>
  <c r="AA23" i="8"/>
  <c r="AD27" i="8"/>
  <c r="AB18" i="8"/>
  <c r="AD19" i="8"/>
  <c r="AD20" i="8"/>
  <c r="AD21" i="8"/>
  <c r="AD22" i="8"/>
  <c r="AD23" i="8"/>
  <c r="AD24" i="8"/>
  <c r="AD25" i="8"/>
  <c r="AC26" i="8"/>
  <c r="AA19" i="8"/>
  <c r="AA22" i="8"/>
  <c r="AA25" i="8"/>
  <c r="AA28" i="8"/>
  <c r="AB28" i="8"/>
  <c r="AC28" i="8"/>
  <c r="AD28" i="8"/>
  <c r="AD29" i="8"/>
  <c r="AB29" i="8"/>
  <c r="AA29" i="8"/>
  <c r="AC29" i="8"/>
  <c r="AF30" i="8"/>
  <c r="AD31" i="8"/>
  <c r="AA31" i="8"/>
  <c r="AB31" i="8"/>
  <c r="AC31" i="8"/>
  <c r="AL32" i="8"/>
  <c r="AJ32" i="8"/>
  <c r="AI32" i="8"/>
  <c r="AG32" i="8"/>
  <c r="AH32" i="8"/>
  <c r="AE32" i="8"/>
  <c r="B34" i="8"/>
  <c r="E33" i="8"/>
  <c r="I33" i="8"/>
  <c r="C33" i="8"/>
  <c r="G33" i="8"/>
  <c r="D33" i="8"/>
  <c r="F33" i="8"/>
  <c r="H33" i="8"/>
  <c r="AK31" i="8"/>
  <c r="AM32" i="8" l="1"/>
  <c r="AN32" i="8"/>
  <c r="K33" i="8"/>
  <c r="L33" i="8" s="1"/>
  <c r="M33" i="8" s="1"/>
  <c r="O33" i="8"/>
  <c r="P33" i="8" s="1"/>
  <c r="Q33" i="8" s="1"/>
  <c r="AN33" i="8" s="1"/>
  <c r="R34" i="8"/>
  <c r="AO34" i="8" s="1"/>
  <c r="J34" i="8"/>
  <c r="N34" i="8"/>
  <c r="AK32" i="8"/>
  <c r="AD32" i="8"/>
  <c r="AA32" i="8"/>
  <c r="AB32" i="8"/>
  <c r="AC32" i="8"/>
  <c r="AF31" i="8"/>
  <c r="B35" i="8"/>
  <c r="E34" i="8"/>
  <c r="I34" i="8"/>
  <c r="C34" i="8"/>
  <c r="G34" i="8"/>
  <c r="D34" i="8"/>
  <c r="F34" i="8"/>
  <c r="H34" i="8"/>
  <c r="AI33" i="8"/>
  <c r="AG33" i="8"/>
  <c r="AL33" i="8"/>
  <c r="AH33" i="8"/>
  <c r="AE33" i="8"/>
  <c r="AJ33" i="8"/>
  <c r="AM33" i="8" l="1"/>
  <c r="R35" i="8"/>
  <c r="AO35" i="8" s="1"/>
  <c r="J35" i="8"/>
  <c r="N35" i="8"/>
  <c r="O34" i="8"/>
  <c r="P34" i="8" s="1"/>
  <c r="Q34" i="8" s="1"/>
  <c r="K34" i="8"/>
  <c r="L34" i="8" s="1"/>
  <c r="M34" i="8" s="1"/>
  <c r="AM34" i="8"/>
  <c r="AF32" i="8"/>
  <c r="AK33" i="8"/>
  <c r="AD33" i="8"/>
  <c r="AA33" i="8"/>
  <c r="AB33" i="8"/>
  <c r="AC33" i="8"/>
  <c r="AE34" i="8"/>
  <c r="AK34" i="8" s="1"/>
  <c r="AL34" i="8"/>
  <c r="AH34" i="8"/>
  <c r="AI34" i="8"/>
  <c r="AJ34" i="8"/>
  <c r="AG34" i="8"/>
  <c r="B36" i="8"/>
  <c r="E35" i="8"/>
  <c r="I35" i="8"/>
  <c r="C35" i="8"/>
  <c r="G35" i="8"/>
  <c r="D35" i="8"/>
  <c r="F35" i="8"/>
  <c r="H35" i="8"/>
  <c r="AN34" i="8" l="1"/>
  <c r="R36" i="8"/>
  <c r="AO36" i="8" s="1"/>
  <c r="N36" i="8"/>
  <c r="J36" i="8"/>
  <c r="O35" i="8"/>
  <c r="P35" i="8" s="1"/>
  <c r="Q35" i="8" s="1"/>
  <c r="AN35" i="8"/>
  <c r="K35" i="8"/>
  <c r="L35" i="8" s="1"/>
  <c r="M35" i="8" s="1"/>
  <c r="AM35" i="8" s="1"/>
  <c r="AF33" i="8"/>
  <c r="AD34" i="8"/>
  <c r="AA34" i="8"/>
  <c r="AB34" i="8"/>
  <c r="AC34" i="8"/>
  <c r="AG35" i="8"/>
  <c r="AI35" i="8"/>
  <c r="AL35" i="8"/>
  <c r="AH35" i="8"/>
  <c r="AJ35" i="8"/>
  <c r="AE35" i="8"/>
  <c r="AK35" i="8" s="1"/>
  <c r="AF34" i="8"/>
  <c r="B37" i="8"/>
  <c r="E36" i="8"/>
  <c r="I36" i="8"/>
  <c r="C36" i="8"/>
  <c r="G36" i="8"/>
  <c r="D36" i="8"/>
  <c r="F36" i="8"/>
  <c r="H36" i="8"/>
  <c r="R37" i="8" l="1"/>
  <c r="AO37" i="8" s="1"/>
  <c r="N37" i="8"/>
  <c r="J37" i="8"/>
  <c r="K36" i="8"/>
  <c r="L36" i="8" s="1"/>
  <c r="M36" i="8" s="1"/>
  <c r="O36" i="8"/>
  <c r="P36" i="8" s="1"/>
  <c r="Q36" i="8" s="1"/>
  <c r="AD35" i="8"/>
  <c r="AA35" i="8"/>
  <c r="AB35" i="8"/>
  <c r="AC35" i="8"/>
  <c r="AE36" i="8"/>
  <c r="AK36" i="8" s="1"/>
  <c r="AG36" i="8"/>
  <c r="AL36" i="8"/>
  <c r="AH36" i="8"/>
  <c r="AJ36" i="8"/>
  <c r="AI36" i="8"/>
  <c r="B38" i="8"/>
  <c r="E37" i="8"/>
  <c r="I37" i="8"/>
  <c r="C37" i="8"/>
  <c r="G37" i="8"/>
  <c r="D37" i="8"/>
  <c r="F37" i="8"/>
  <c r="H37" i="8"/>
  <c r="AF35" i="8"/>
  <c r="AN36" i="8" l="1"/>
  <c r="AM36" i="8"/>
  <c r="R38" i="8"/>
  <c r="AO38" i="8" s="1"/>
  <c r="J38" i="8"/>
  <c r="N38" i="8"/>
  <c r="AM37" i="8"/>
  <c r="K37" i="8"/>
  <c r="L37" i="8" s="1"/>
  <c r="M37" i="8" s="1"/>
  <c r="O37" i="8"/>
  <c r="P37" i="8" s="1"/>
  <c r="Q37" i="8" s="1"/>
  <c r="AN37" i="8"/>
  <c r="AD36" i="8"/>
  <c r="AA36" i="8"/>
  <c r="AB36" i="8"/>
  <c r="AC36" i="8"/>
  <c r="B39" i="8"/>
  <c r="E38" i="8"/>
  <c r="I38" i="8"/>
  <c r="C38" i="8"/>
  <c r="G38" i="8"/>
  <c r="D38" i="8"/>
  <c r="F38" i="8"/>
  <c r="H38" i="8"/>
  <c r="AI37" i="8"/>
  <c r="AG37" i="8"/>
  <c r="AE37" i="8"/>
  <c r="AK37" i="8" s="1"/>
  <c r="AL37" i="8"/>
  <c r="AH37" i="8"/>
  <c r="AJ37" i="8"/>
  <c r="AF36" i="8"/>
  <c r="R39" i="8" l="1"/>
  <c r="AO39" i="8" s="1"/>
  <c r="J39" i="8"/>
  <c r="N39" i="8"/>
  <c r="O38" i="8"/>
  <c r="P38" i="8" s="1"/>
  <c r="Q38" i="8" s="1"/>
  <c r="AN38" i="8"/>
  <c r="K38" i="8"/>
  <c r="L38" i="8" s="1"/>
  <c r="M38" i="8" s="1"/>
  <c r="AD37" i="8"/>
  <c r="AA37" i="8"/>
  <c r="AB37" i="8"/>
  <c r="AC37" i="8"/>
  <c r="AF37" i="8"/>
  <c r="AE38" i="8"/>
  <c r="AK38" i="8" s="1"/>
  <c r="AI38" i="8"/>
  <c r="AL38" i="8"/>
  <c r="AG38" i="8"/>
  <c r="AH38" i="8"/>
  <c r="AJ38" i="8"/>
  <c r="B40" i="8"/>
  <c r="E39" i="8"/>
  <c r="I39" i="8"/>
  <c r="C39" i="8"/>
  <c r="G39" i="8"/>
  <c r="D39" i="8"/>
  <c r="F39" i="8"/>
  <c r="H39" i="8"/>
  <c r="AM38" i="8" l="1"/>
  <c r="R40" i="8"/>
  <c r="AO40" i="8" s="1"/>
  <c r="N40" i="8"/>
  <c r="J40" i="8"/>
  <c r="O39" i="8"/>
  <c r="P39" i="8" s="1"/>
  <c r="Q39" i="8" s="1"/>
  <c r="K39" i="8"/>
  <c r="L39" i="8" s="1"/>
  <c r="M39" i="8" s="1"/>
  <c r="AD38" i="8"/>
  <c r="AA38" i="8"/>
  <c r="AB38" i="8"/>
  <c r="AC38" i="8"/>
  <c r="AG39" i="8"/>
  <c r="AI39" i="8"/>
  <c r="AL39" i="8"/>
  <c r="AE39" i="8"/>
  <c r="AK39" i="8" s="1"/>
  <c r="AH39" i="8"/>
  <c r="AJ39" i="8"/>
  <c r="AF38" i="8"/>
  <c r="B41" i="8"/>
  <c r="F40" i="8"/>
  <c r="C40" i="8"/>
  <c r="G40" i="8"/>
  <c r="D40" i="8"/>
  <c r="H40" i="8"/>
  <c r="I40" i="8"/>
  <c r="E40" i="8"/>
  <c r="AN39" i="8" l="1"/>
  <c r="AM39" i="8"/>
  <c r="R41" i="8"/>
  <c r="AO41" i="8" s="1"/>
  <c r="N41" i="8"/>
  <c r="J41" i="8"/>
  <c r="K40" i="8"/>
  <c r="L40" i="8" s="1"/>
  <c r="M40" i="8" s="1"/>
  <c r="O40" i="8"/>
  <c r="P40" i="8" s="1"/>
  <c r="Q40" i="8" s="1"/>
  <c r="AD39" i="8"/>
  <c r="AA39" i="8"/>
  <c r="AB39" i="8"/>
  <c r="AC39" i="8"/>
  <c r="AF39" i="8"/>
  <c r="AE40" i="8"/>
  <c r="AK40" i="8" s="1"/>
  <c r="AL40" i="8"/>
  <c r="AI40" i="8"/>
  <c r="AH40" i="8"/>
  <c r="AG40" i="8"/>
  <c r="AJ40" i="8"/>
  <c r="B42" i="8"/>
  <c r="F41" i="8"/>
  <c r="C41" i="8"/>
  <c r="G41" i="8"/>
  <c r="D41" i="8"/>
  <c r="H41" i="8"/>
  <c r="I41" i="8"/>
  <c r="E41" i="8"/>
  <c r="AN40" i="8" l="1"/>
  <c r="AM40" i="8"/>
  <c r="K41" i="8"/>
  <c r="L41" i="8" s="1"/>
  <c r="M41" i="8" s="1"/>
  <c r="O41" i="8"/>
  <c r="P41" i="8" s="1"/>
  <c r="Q41" i="8" s="1"/>
  <c r="R42" i="8"/>
  <c r="AO42" i="8" s="1"/>
  <c r="J42" i="8"/>
  <c r="N42" i="8"/>
  <c r="AD40" i="8"/>
  <c r="AA40" i="8"/>
  <c r="AB40" i="8"/>
  <c r="AC40" i="8"/>
  <c r="B43" i="8"/>
  <c r="F42" i="8"/>
  <c r="C42" i="8"/>
  <c r="G42" i="8"/>
  <c r="D42" i="8"/>
  <c r="H42" i="8"/>
  <c r="I42" i="8"/>
  <c r="E42" i="8"/>
  <c r="AI41" i="8"/>
  <c r="AG41" i="8"/>
  <c r="AL41" i="8"/>
  <c r="AH41" i="8"/>
  <c r="AE41" i="8"/>
  <c r="AK41" i="8" s="1"/>
  <c r="AJ41" i="8"/>
  <c r="AF40" i="8"/>
  <c r="AM41" i="8" l="1"/>
  <c r="AN41" i="8"/>
  <c r="K42" i="8"/>
  <c r="L42" i="8" s="1"/>
  <c r="M42" i="8" s="1"/>
  <c r="AM42" i="8"/>
  <c r="R43" i="8"/>
  <c r="AO43" i="8" s="1"/>
  <c r="J43" i="8"/>
  <c r="N43" i="8"/>
  <c r="O42" i="8"/>
  <c r="P42" i="8" s="1"/>
  <c r="Q42" i="8" s="1"/>
  <c r="AD41" i="8"/>
  <c r="AA41" i="8"/>
  <c r="AB41" i="8"/>
  <c r="AC41" i="8"/>
  <c r="AF41" i="8"/>
  <c r="AE42" i="8"/>
  <c r="AK42" i="8" s="1"/>
  <c r="AL42" i="8"/>
  <c r="AH42" i="8"/>
  <c r="AI42" i="8"/>
  <c r="AJ42" i="8"/>
  <c r="AG42" i="8"/>
  <c r="B44" i="8"/>
  <c r="F43" i="8"/>
  <c r="C43" i="8"/>
  <c r="G43" i="8"/>
  <c r="D43" i="8"/>
  <c r="H43" i="8"/>
  <c r="I43" i="8"/>
  <c r="E43" i="8"/>
  <c r="AN42" i="8" l="1"/>
  <c r="K43" i="8"/>
  <c r="L43" i="8" s="1"/>
  <c r="M43" i="8" s="1"/>
  <c r="R44" i="8"/>
  <c r="AO44" i="8" s="1"/>
  <c r="N44" i="8"/>
  <c r="J44" i="8"/>
  <c r="O43" i="8"/>
  <c r="P43" i="8" s="1"/>
  <c r="Q43" i="8" s="1"/>
  <c r="AD42" i="8"/>
  <c r="AA42" i="8"/>
  <c r="AB42" i="8"/>
  <c r="AC42" i="8"/>
  <c r="B45" i="8"/>
  <c r="F44" i="8"/>
  <c r="C44" i="8"/>
  <c r="G44" i="8"/>
  <c r="D44" i="8"/>
  <c r="H44" i="8"/>
  <c r="I44" i="8"/>
  <c r="E44" i="8"/>
  <c r="AG43" i="8"/>
  <c r="AI43" i="8"/>
  <c r="AL43" i="8"/>
  <c r="AH43" i="8"/>
  <c r="AJ43" i="8"/>
  <c r="AE43" i="8"/>
  <c r="AK43" i="8" s="1"/>
  <c r="AF42" i="8"/>
  <c r="AM43" i="8" l="1"/>
  <c r="AN43" i="8"/>
  <c r="O44" i="8"/>
  <c r="P44" i="8" s="1"/>
  <c r="Q44" i="8" s="1"/>
  <c r="R45" i="8"/>
  <c r="AO45" i="8" s="1"/>
  <c r="J45" i="8"/>
  <c r="N45" i="8"/>
  <c r="K44" i="8"/>
  <c r="L44" i="8" s="1"/>
  <c r="M44" i="8" s="1"/>
  <c r="AM44" i="8" s="1"/>
  <c r="AD43" i="8"/>
  <c r="AA43" i="8"/>
  <c r="AB43" i="8"/>
  <c r="AC43" i="8"/>
  <c r="AF43" i="8"/>
  <c r="AE44" i="8"/>
  <c r="AK44" i="8" s="1"/>
  <c r="AG44" i="8"/>
  <c r="AL44" i="8"/>
  <c r="AH44" i="8"/>
  <c r="AJ44" i="8"/>
  <c r="AI44" i="8"/>
  <c r="B46" i="8"/>
  <c r="F45" i="8"/>
  <c r="C45" i="8"/>
  <c r="G45" i="8"/>
  <c r="D45" i="8"/>
  <c r="H45" i="8"/>
  <c r="I45" i="8"/>
  <c r="E45" i="8"/>
  <c r="AN44" i="8" l="1"/>
  <c r="R46" i="8"/>
  <c r="AO46" i="8" s="1"/>
  <c r="N46" i="8"/>
  <c r="J46" i="8"/>
  <c r="O45" i="8"/>
  <c r="P45" i="8" s="1"/>
  <c r="Q45" i="8" s="1"/>
  <c r="AN45" i="8" s="1"/>
  <c r="K45" i="8"/>
  <c r="L45" i="8" s="1"/>
  <c r="M45" i="8" s="1"/>
  <c r="AD44" i="8"/>
  <c r="AA44" i="8"/>
  <c r="AB44" i="8"/>
  <c r="AC44" i="8"/>
  <c r="AI45" i="8"/>
  <c r="AG45" i="8"/>
  <c r="AE45" i="8"/>
  <c r="AK45" i="8" s="1"/>
  <c r="AL45" i="8"/>
  <c r="AH45" i="8"/>
  <c r="AJ45" i="8"/>
  <c r="AF44" i="8"/>
  <c r="B47" i="8"/>
  <c r="F46" i="8"/>
  <c r="C46" i="8"/>
  <c r="G46" i="8"/>
  <c r="D46" i="8"/>
  <c r="H46" i="8"/>
  <c r="I46" i="8"/>
  <c r="E46" i="8"/>
  <c r="AM45" i="8" l="1"/>
  <c r="R47" i="8"/>
  <c r="AO47" i="8" s="1"/>
  <c r="N47" i="8"/>
  <c r="J47" i="8"/>
  <c r="K46" i="8"/>
  <c r="L46" i="8" s="1"/>
  <c r="M46" i="8" s="1"/>
  <c r="O46" i="8"/>
  <c r="P46" i="8" s="1"/>
  <c r="Q46" i="8" s="1"/>
  <c r="AD45" i="8"/>
  <c r="AA45" i="8"/>
  <c r="AB45" i="8"/>
  <c r="AC45" i="8"/>
  <c r="AE46" i="8"/>
  <c r="AK46" i="8" s="1"/>
  <c r="AI46" i="8"/>
  <c r="AL46" i="8"/>
  <c r="AG46" i="8"/>
  <c r="AH46" i="8"/>
  <c r="AJ46" i="8"/>
  <c r="AF45" i="8"/>
  <c r="B48" i="8"/>
  <c r="F47" i="8"/>
  <c r="C47" i="8"/>
  <c r="G47" i="8"/>
  <c r="D47" i="8"/>
  <c r="H47" i="8"/>
  <c r="I47" i="8"/>
  <c r="E47" i="8"/>
  <c r="AN46" i="8" l="1"/>
  <c r="AM46" i="8"/>
  <c r="K47" i="8"/>
  <c r="L47" i="8" s="1"/>
  <c r="M47" i="8" s="1"/>
  <c r="R48" i="8"/>
  <c r="AO48" i="8" s="1"/>
  <c r="J48" i="8"/>
  <c r="N48" i="8"/>
  <c r="O47" i="8"/>
  <c r="P47" i="8" s="1"/>
  <c r="Q47" i="8" s="1"/>
  <c r="AD46" i="8"/>
  <c r="AA46" i="8"/>
  <c r="AB46" i="8"/>
  <c r="AC46" i="8"/>
  <c r="AG47" i="8"/>
  <c r="AI47" i="8"/>
  <c r="AL47" i="8"/>
  <c r="AE47" i="8"/>
  <c r="AK47" i="8" s="1"/>
  <c r="AH47" i="8"/>
  <c r="AJ47" i="8"/>
  <c r="B49" i="8"/>
  <c r="F48" i="8"/>
  <c r="C48" i="8"/>
  <c r="G48" i="8"/>
  <c r="D48" i="8"/>
  <c r="H48" i="8"/>
  <c r="I48" i="8"/>
  <c r="E48" i="8"/>
  <c r="AF46" i="8"/>
  <c r="AM47" i="8" l="1"/>
  <c r="AN47" i="8"/>
  <c r="K48" i="8"/>
  <c r="L48" i="8" s="1"/>
  <c r="M48" i="8" s="1"/>
  <c r="R49" i="8"/>
  <c r="AO49" i="8" s="1"/>
  <c r="N49" i="8"/>
  <c r="J49" i="8"/>
  <c r="O48" i="8"/>
  <c r="P48" i="8" s="1"/>
  <c r="Q48" i="8" s="1"/>
  <c r="AD47" i="8"/>
  <c r="AA47" i="8"/>
  <c r="AB47" i="8"/>
  <c r="AC47" i="8"/>
  <c r="B50" i="8"/>
  <c r="F49" i="8"/>
  <c r="C49" i="8"/>
  <c r="G49" i="8"/>
  <c r="D49" i="8"/>
  <c r="H49" i="8"/>
  <c r="I49" i="8"/>
  <c r="E49" i="8"/>
  <c r="AF47" i="8"/>
  <c r="AE48" i="8"/>
  <c r="AK48" i="8" s="1"/>
  <c r="AL48" i="8"/>
  <c r="AI48" i="8"/>
  <c r="AH48" i="8"/>
  <c r="AG48" i="8"/>
  <c r="AJ48" i="8"/>
  <c r="AN48" i="8" l="1"/>
  <c r="AM48" i="8"/>
  <c r="O49" i="8"/>
  <c r="P49" i="8" s="1"/>
  <c r="Q49" i="8" s="1"/>
  <c r="AN49" i="8"/>
  <c r="R50" i="8"/>
  <c r="AO50" i="8" s="1"/>
  <c r="J50" i="8"/>
  <c r="N50" i="8"/>
  <c r="K49" i="8"/>
  <c r="L49" i="8" s="1"/>
  <c r="M49" i="8" s="1"/>
  <c r="AD48" i="8"/>
  <c r="AA48" i="8"/>
  <c r="AB48" i="8"/>
  <c r="AC48" i="8"/>
  <c r="AF48" i="8"/>
  <c r="AI49" i="8"/>
  <c r="AG49" i="8"/>
  <c r="AL49" i="8"/>
  <c r="AH49" i="8"/>
  <c r="AE49" i="8"/>
  <c r="AK49" i="8" s="1"/>
  <c r="AJ49" i="8"/>
  <c r="B51" i="8"/>
  <c r="F50" i="8"/>
  <c r="C50" i="8"/>
  <c r="G50" i="8"/>
  <c r="D50" i="8"/>
  <c r="H50" i="8"/>
  <c r="I50" i="8"/>
  <c r="E50" i="8"/>
  <c r="AM49" i="8" l="1"/>
  <c r="O50" i="8"/>
  <c r="P50" i="8" s="1"/>
  <c r="Q50" i="8" s="1"/>
  <c r="K50" i="8"/>
  <c r="L50" i="8" s="1"/>
  <c r="M50" i="8" s="1"/>
  <c r="R51" i="8"/>
  <c r="AO51" i="8" s="1"/>
  <c r="N51" i="8"/>
  <c r="J51" i="8"/>
  <c r="AD49" i="8"/>
  <c r="AA49" i="8"/>
  <c r="AC49" i="8"/>
  <c r="AB49" i="8"/>
  <c r="AF49" i="8"/>
  <c r="AE50" i="8"/>
  <c r="AK50" i="8" s="1"/>
  <c r="AL50" i="8"/>
  <c r="AH50" i="8"/>
  <c r="AI50" i="8"/>
  <c r="AJ50" i="8"/>
  <c r="AG50" i="8"/>
  <c r="B52" i="8"/>
  <c r="D51" i="8"/>
  <c r="H51" i="8"/>
  <c r="E51" i="8"/>
  <c r="I51" i="8"/>
  <c r="F51" i="8"/>
  <c r="G51" i="8"/>
  <c r="C51" i="8"/>
  <c r="AN50" i="8" l="1"/>
  <c r="AM50" i="8"/>
  <c r="R52" i="8"/>
  <c r="AO52" i="8" s="1"/>
  <c r="J52" i="8"/>
  <c r="N52" i="8"/>
  <c r="K51" i="8"/>
  <c r="L51" i="8" s="1"/>
  <c r="M51" i="8" s="1"/>
  <c r="AM51" i="8"/>
  <c r="O51" i="8"/>
  <c r="P51" i="8" s="1"/>
  <c r="Q51" i="8" s="1"/>
  <c r="AN51" i="8"/>
  <c r="AD50" i="8"/>
  <c r="AA50" i="8"/>
  <c r="AB50" i="8"/>
  <c r="AC50" i="8"/>
  <c r="AF50" i="8"/>
  <c r="AG51" i="8"/>
  <c r="AI51" i="8"/>
  <c r="AL51" i="8"/>
  <c r="AH51" i="8"/>
  <c r="AJ51" i="8"/>
  <c r="AE51" i="8"/>
  <c r="AK51" i="8"/>
  <c r="B53" i="8"/>
  <c r="D52" i="8"/>
  <c r="H52" i="8"/>
  <c r="E52" i="8"/>
  <c r="I52" i="8"/>
  <c r="F52" i="8"/>
  <c r="G52" i="8"/>
  <c r="C52" i="8"/>
  <c r="R53" i="8" l="1"/>
  <c r="AO53" i="8" s="1"/>
  <c r="N53" i="8"/>
  <c r="J53" i="8"/>
  <c r="O52" i="8"/>
  <c r="P52" i="8" s="1"/>
  <c r="Q52" i="8" s="1"/>
  <c r="AN52" i="8"/>
  <c r="K52" i="8"/>
  <c r="L52" i="8" s="1"/>
  <c r="M52" i="8" s="1"/>
  <c r="AD51" i="8"/>
  <c r="AA51" i="8"/>
  <c r="AC51" i="8"/>
  <c r="AB51" i="8"/>
  <c r="AE52" i="8"/>
  <c r="AG52" i="8"/>
  <c r="AL52" i="8"/>
  <c r="AK52" i="8"/>
  <c r="AH52" i="8"/>
  <c r="AJ52" i="8"/>
  <c r="AI52" i="8"/>
  <c r="AF51" i="8"/>
  <c r="B54" i="8"/>
  <c r="D53" i="8"/>
  <c r="H53" i="8"/>
  <c r="E53" i="8"/>
  <c r="I53" i="8"/>
  <c r="F53" i="8"/>
  <c r="G53" i="8"/>
  <c r="C53" i="8"/>
  <c r="AM52" i="8" l="1"/>
  <c r="R54" i="8"/>
  <c r="AO54" i="8" s="1"/>
  <c r="J54" i="8"/>
  <c r="N54" i="8"/>
  <c r="K53" i="8"/>
  <c r="L53" i="8" s="1"/>
  <c r="M53" i="8" s="1"/>
  <c r="O53" i="8"/>
  <c r="P53" i="8" s="1"/>
  <c r="Q53" i="8" s="1"/>
  <c r="AN53" i="8"/>
  <c r="AD52" i="8"/>
  <c r="AA52" i="8"/>
  <c r="AB52" i="8"/>
  <c r="AC52" i="8"/>
  <c r="AI53" i="8"/>
  <c r="AG53" i="8"/>
  <c r="AE53" i="8"/>
  <c r="AL53" i="8"/>
  <c r="AH53" i="8"/>
  <c r="AJ53" i="8"/>
  <c r="AK53" i="8"/>
  <c r="B55" i="8"/>
  <c r="D54" i="8"/>
  <c r="H54" i="8"/>
  <c r="E54" i="8"/>
  <c r="I54" i="8"/>
  <c r="F54" i="8"/>
  <c r="G54" i="8"/>
  <c r="C54" i="8"/>
  <c r="AF52" i="8"/>
  <c r="AM53" i="8" l="1"/>
  <c r="R55" i="8"/>
  <c r="AO55" i="8" s="1"/>
  <c r="J55" i="8"/>
  <c r="N55" i="8"/>
  <c r="O54" i="8"/>
  <c r="P54" i="8" s="1"/>
  <c r="Q54" i="8" s="1"/>
  <c r="K54" i="8"/>
  <c r="L54" i="8" s="1"/>
  <c r="M54" i="8" s="1"/>
  <c r="AD53" i="8"/>
  <c r="AA53" i="8"/>
  <c r="AB53" i="8"/>
  <c r="AC53" i="8"/>
  <c r="B56" i="8"/>
  <c r="D55" i="8"/>
  <c r="H55" i="8"/>
  <c r="E55" i="8"/>
  <c r="I55" i="8"/>
  <c r="F55" i="8"/>
  <c r="G55" i="8"/>
  <c r="C55" i="8"/>
  <c r="AE54" i="8"/>
  <c r="AI54" i="8"/>
  <c r="AL54" i="8"/>
  <c r="AK54" i="8"/>
  <c r="AG54" i="8"/>
  <c r="AH54" i="8"/>
  <c r="AJ54" i="8"/>
  <c r="AF53" i="8"/>
  <c r="AM54" i="8" l="1"/>
  <c r="AN54" i="8"/>
  <c r="R56" i="8"/>
  <c r="AO56" i="8" s="1"/>
  <c r="J56" i="8"/>
  <c r="N56" i="8"/>
  <c r="O55" i="8"/>
  <c r="P55" i="8" s="1"/>
  <c r="Q55" i="8" s="1"/>
  <c r="AN55" i="8"/>
  <c r="K55" i="8"/>
  <c r="L55" i="8" s="1"/>
  <c r="M55" i="8" s="1"/>
  <c r="AD54" i="8"/>
  <c r="AA54" i="8"/>
  <c r="AB54" i="8"/>
  <c r="AC54" i="8"/>
  <c r="AF54" i="8"/>
  <c r="AG55" i="8"/>
  <c r="AI55" i="8"/>
  <c r="AL55" i="8"/>
  <c r="AE55" i="8"/>
  <c r="AH55" i="8"/>
  <c r="AJ55" i="8"/>
  <c r="AK55" i="8"/>
  <c r="B57" i="8"/>
  <c r="D56" i="8"/>
  <c r="H56" i="8"/>
  <c r="E56" i="8"/>
  <c r="I56" i="8"/>
  <c r="F56" i="8"/>
  <c r="G56" i="8"/>
  <c r="C56" i="8"/>
  <c r="AM55" i="8" l="1"/>
  <c r="R57" i="8"/>
  <c r="AO57" i="8" s="1"/>
  <c r="J57" i="8"/>
  <c r="N57" i="8"/>
  <c r="O56" i="8"/>
  <c r="P56" i="8" s="1"/>
  <c r="Q56" i="8" s="1"/>
  <c r="AN56" i="8"/>
  <c r="K56" i="8"/>
  <c r="L56" i="8" s="1"/>
  <c r="M56" i="8" s="1"/>
  <c r="AM56" i="8" s="1"/>
  <c r="AD55" i="8"/>
  <c r="AA55" i="8"/>
  <c r="AB55" i="8"/>
  <c r="AC55" i="8"/>
  <c r="B58" i="8"/>
  <c r="D57" i="8"/>
  <c r="H57" i="8"/>
  <c r="E57" i="8"/>
  <c r="I57" i="8"/>
  <c r="F57" i="8"/>
  <c r="G57" i="8"/>
  <c r="C57" i="8"/>
  <c r="AF55" i="8"/>
  <c r="AE56" i="8"/>
  <c r="AL56" i="8"/>
  <c r="AK56" i="8"/>
  <c r="AI56" i="8"/>
  <c r="AH56" i="8"/>
  <c r="AG56" i="8"/>
  <c r="AJ56" i="8"/>
  <c r="O57" i="8" l="1"/>
  <c r="P57" i="8" s="1"/>
  <c r="Q57" i="8" s="1"/>
  <c r="AN57" i="8"/>
  <c r="R58" i="8"/>
  <c r="AO58" i="8" s="1"/>
  <c r="J58" i="8"/>
  <c r="N58" i="8"/>
  <c r="K57" i="8"/>
  <c r="L57" i="8" s="1"/>
  <c r="M57" i="8" s="1"/>
  <c r="AD56" i="8"/>
  <c r="AA56" i="8"/>
  <c r="AB56" i="8"/>
  <c r="AC56" i="8"/>
  <c r="AF56" i="8"/>
  <c r="AI57" i="8"/>
  <c r="AG57" i="8"/>
  <c r="AL57" i="8"/>
  <c r="AH57" i="8"/>
  <c r="AE57" i="8"/>
  <c r="AJ57" i="8"/>
  <c r="AK57" i="8"/>
  <c r="B59" i="8"/>
  <c r="D58" i="8"/>
  <c r="H58" i="8"/>
  <c r="E58" i="8"/>
  <c r="I58" i="8"/>
  <c r="F58" i="8"/>
  <c r="G58" i="8"/>
  <c r="C58" i="8"/>
  <c r="AM57" i="8" l="1"/>
  <c r="K58" i="8"/>
  <c r="L58" i="8" s="1"/>
  <c r="M58" i="8" s="1"/>
  <c r="R59" i="8"/>
  <c r="AO59" i="8" s="1"/>
  <c r="J59" i="8"/>
  <c r="N59" i="8"/>
  <c r="O58" i="8"/>
  <c r="P58" i="8" s="1"/>
  <c r="Q58" i="8" s="1"/>
  <c r="AN58" i="8"/>
  <c r="AD57" i="8"/>
  <c r="AA57" i="8"/>
  <c r="AB57" i="8"/>
  <c r="AC57" i="8"/>
  <c r="AE58" i="8"/>
  <c r="AL58" i="8"/>
  <c r="AK58" i="8"/>
  <c r="AH58" i="8"/>
  <c r="AI58" i="8"/>
  <c r="AJ58" i="8"/>
  <c r="AG58" i="8"/>
  <c r="AF57" i="8"/>
  <c r="B60" i="8"/>
  <c r="D59" i="8"/>
  <c r="H59" i="8"/>
  <c r="E59" i="8"/>
  <c r="I59" i="8"/>
  <c r="F59" i="8"/>
  <c r="G59" i="8"/>
  <c r="C59" i="8"/>
  <c r="AM58" i="8" l="1"/>
  <c r="K59" i="8"/>
  <c r="L59" i="8" s="1"/>
  <c r="M59" i="8" s="1"/>
  <c r="R60" i="8"/>
  <c r="AO60" i="8" s="1"/>
  <c r="N60" i="8"/>
  <c r="J60" i="8"/>
  <c r="O59" i="8"/>
  <c r="P59" i="8" s="1"/>
  <c r="Q59" i="8" s="1"/>
  <c r="AD58" i="8"/>
  <c r="AA58" i="8"/>
  <c r="AB58" i="8"/>
  <c r="AC58" i="8"/>
  <c r="AG59" i="8"/>
  <c r="AI59" i="8"/>
  <c r="AL59" i="8"/>
  <c r="AH59" i="8"/>
  <c r="AJ59" i="8"/>
  <c r="AE59" i="8"/>
  <c r="AK59" i="8"/>
  <c r="B61" i="8"/>
  <c r="D60" i="8"/>
  <c r="H60" i="8"/>
  <c r="E60" i="8"/>
  <c r="I60" i="8"/>
  <c r="F60" i="8"/>
  <c r="G60" i="8"/>
  <c r="C60" i="8"/>
  <c r="AF58" i="8"/>
  <c r="AN59" i="8" l="1"/>
  <c r="AM59" i="8"/>
  <c r="R61" i="8"/>
  <c r="AO61" i="8" s="1"/>
  <c r="J61" i="8"/>
  <c r="N61" i="8"/>
  <c r="O60" i="8"/>
  <c r="P60" i="8" s="1"/>
  <c r="Q60" i="8" s="1"/>
  <c r="K60" i="8"/>
  <c r="L60" i="8" s="1"/>
  <c r="M60" i="8" s="1"/>
  <c r="AD59" i="8"/>
  <c r="AA59" i="8"/>
  <c r="AC59" i="8"/>
  <c r="AB59" i="8"/>
  <c r="AE60" i="8"/>
  <c r="AG60" i="8"/>
  <c r="AL60" i="8"/>
  <c r="AK60" i="8"/>
  <c r="AH60" i="8"/>
  <c r="AJ60" i="8"/>
  <c r="AI60" i="8"/>
  <c r="B62" i="8"/>
  <c r="D61" i="8"/>
  <c r="H61" i="8"/>
  <c r="E61" i="8"/>
  <c r="I61" i="8"/>
  <c r="F61" i="8"/>
  <c r="G61" i="8"/>
  <c r="C61" i="8"/>
  <c r="AF59" i="8"/>
  <c r="AM60" i="8" l="1"/>
  <c r="AN60" i="8"/>
  <c r="O61" i="8"/>
  <c r="P61" i="8" s="1"/>
  <c r="Q61" i="8" s="1"/>
  <c r="AN61" i="8"/>
  <c r="R62" i="8"/>
  <c r="AO62" i="8" s="1"/>
  <c r="N62" i="8"/>
  <c r="J62" i="8"/>
  <c r="K61" i="8"/>
  <c r="L61" i="8" s="1"/>
  <c r="M61" i="8" s="1"/>
  <c r="AD60" i="8"/>
  <c r="AA60" i="8"/>
  <c r="AB60" i="8"/>
  <c r="AC60" i="8"/>
  <c r="AI61" i="8"/>
  <c r="AG61" i="8"/>
  <c r="AE61" i="8"/>
  <c r="AL61" i="8"/>
  <c r="AH61" i="8"/>
  <c r="AJ61" i="8"/>
  <c r="AK61" i="8"/>
  <c r="B63" i="8"/>
  <c r="D62" i="8"/>
  <c r="H62" i="8"/>
  <c r="E62" i="8"/>
  <c r="I62" i="8"/>
  <c r="F62" i="8"/>
  <c r="G62" i="8"/>
  <c r="C62" i="8"/>
  <c r="AF60" i="8"/>
  <c r="AM61" i="8" l="1"/>
  <c r="R63" i="8"/>
  <c r="AO63" i="8" s="1"/>
  <c r="N63" i="8"/>
  <c r="J63" i="8"/>
  <c r="O62" i="8"/>
  <c r="P62" i="8" s="1"/>
  <c r="Q62" i="8" s="1"/>
  <c r="K62" i="8"/>
  <c r="L62" i="8" s="1"/>
  <c r="M62" i="8" s="1"/>
  <c r="AD61" i="8"/>
  <c r="AA61" i="8"/>
  <c r="AB61" i="8"/>
  <c r="AC61" i="8"/>
  <c r="AE62" i="8"/>
  <c r="AI62" i="8"/>
  <c r="AL62" i="8"/>
  <c r="AK62" i="8"/>
  <c r="AG62" i="8"/>
  <c r="AH62" i="8"/>
  <c r="AJ62" i="8"/>
  <c r="B64" i="8"/>
  <c r="D63" i="8"/>
  <c r="H63" i="8"/>
  <c r="E63" i="8"/>
  <c r="I63" i="8"/>
  <c r="F63" i="8"/>
  <c r="G63" i="8"/>
  <c r="C63" i="8"/>
  <c r="AF61" i="8"/>
  <c r="AM62" i="8" l="1"/>
  <c r="AN62" i="8"/>
  <c r="R64" i="8"/>
  <c r="AO64" i="8" s="1"/>
  <c r="J64" i="8"/>
  <c r="N64" i="8"/>
  <c r="K63" i="8"/>
  <c r="L63" i="8" s="1"/>
  <c r="M63" i="8" s="1"/>
  <c r="O63" i="8"/>
  <c r="P63" i="8" s="1"/>
  <c r="Q63" i="8" s="1"/>
  <c r="AN63" i="8"/>
  <c r="AD62" i="8"/>
  <c r="AA62" i="8"/>
  <c r="AB62" i="8"/>
  <c r="AC62" i="8"/>
  <c r="AG63" i="8"/>
  <c r="AI63" i="8"/>
  <c r="AL63" i="8"/>
  <c r="AE63" i="8"/>
  <c r="AH63" i="8"/>
  <c r="AJ63" i="8"/>
  <c r="AK63" i="8"/>
  <c r="B65" i="8"/>
  <c r="D64" i="8"/>
  <c r="H64" i="8"/>
  <c r="E64" i="8"/>
  <c r="I64" i="8"/>
  <c r="F64" i="8"/>
  <c r="G64" i="8"/>
  <c r="C64" i="8"/>
  <c r="AF62" i="8"/>
  <c r="AM63" i="8" l="1"/>
  <c r="O64" i="8"/>
  <c r="P64" i="8" s="1"/>
  <c r="Q64" i="8" s="1"/>
  <c r="K64" i="8"/>
  <c r="L64" i="8" s="1"/>
  <c r="M64" i="8" s="1"/>
  <c r="R65" i="8"/>
  <c r="AO65" i="8" s="1"/>
  <c r="N65" i="8"/>
  <c r="J65" i="8"/>
  <c r="AD63" i="8"/>
  <c r="AA63" i="8"/>
  <c r="AC63" i="8"/>
  <c r="AB63" i="8"/>
  <c r="AE64" i="8"/>
  <c r="AL64" i="8"/>
  <c r="AK64" i="8"/>
  <c r="AI64" i="8"/>
  <c r="AH64" i="8"/>
  <c r="AG64" i="8"/>
  <c r="AJ64" i="8"/>
  <c r="B66" i="8"/>
  <c r="D65" i="8"/>
  <c r="H65" i="8"/>
  <c r="E65" i="8"/>
  <c r="I65" i="8"/>
  <c r="F65" i="8"/>
  <c r="G65" i="8"/>
  <c r="C65" i="8"/>
  <c r="AF63" i="8"/>
  <c r="AM64" i="8" l="1"/>
  <c r="AN64" i="8"/>
  <c r="K65" i="8"/>
  <c r="L65" i="8" s="1"/>
  <c r="M65" i="8" s="1"/>
  <c r="R66" i="8"/>
  <c r="AO66" i="8" s="1"/>
  <c r="J66" i="8"/>
  <c r="N66" i="8"/>
  <c r="O65" i="8"/>
  <c r="P65" i="8" s="1"/>
  <c r="Q65" i="8" s="1"/>
  <c r="AN65" i="8"/>
  <c r="AD64" i="8"/>
  <c r="AA64" i="8"/>
  <c r="AB64" i="8"/>
  <c r="AC64" i="8"/>
  <c r="AI65" i="8"/>
  <c r="AG65" i="8"/>
  <c r="AL65" i="8"/>
  <c r="AH65" i="8"/>
  <c r="AE65" i="8"/>
  <c r="AJ65" i="8"/>
  <c r="AK65" i="8"/>
  <c r="B67" i="8"/>
  <c r="D66" i="8"/>
  <c r="H66" i="8"/>
  <c r="E66" i="8"/>
  <c r="I66" i="8"/>
  <c r="F66" i="8"/>
  <c r="G66" i="8"/>
  <c r="C66" i="8"/>
  <c r="AF64" i="8"/>
  <c r="AM65" i="8" l="1"/>
  <c r="R67" i="8"/>
  <c r="AO67" i="8" s="1"/>
  <c r="J67" i="8"/>
  <c r="N67" i="8"/>
  <c r="K66" i="8"/>
  <c r="L66" i="8" s="1"/>
  <c r="M66" i="8" s="1"/>
  <c r="O66" i="8"/>
  <c r="P66" i="8" s="1"/>
  <c r="Q66" i="8" s="1"/>
  <c r="AD65" i="8"/>
  <c r="AA65" i="8"/>
  <c r="AB65" i="8"/>
  <c r="AC65" i="8"/>
  <c r="B68" i="8"/>
  <c r="D67" i="8"/>
  <c r="H67" i="8"/>
  <c r="F67" i="8"/>
  <c r="I67" i="8"/>
  <c r="C67" i="8"/>
  <c r="E67" i="8"/>
  <c r="G67" i="8"/>
  <c r="AE66" i="8"/>
  <c r="AL66" i="8"/>
  <c r="AK66" i="8"/>
  <c r="AH66" i="8"/>
  <c r="AI66" i="8"/>
  <c r="AJ66" i="8"/>
  <c r="AG66" i="8"/>
  <c r="AF65" i="8"/>
  <c r="AM66" i="8" l="1"/>
  <c r="AN66" i="8"/>
  <c r="R68" i="8"/>
  <c r="AO68" i="8" s="1"/>
  <c r="N68" i="8"/>
  <c r="J68" i="8"/>
  <c r="O67" i="8"/>
  <c r="P67" i="8" s="1"/>
  <c r="Q67" i="8" s="1"/>
  <c r="K67" i="8"/>
  <c r="L67" i="8" s="1"/>
  <c r="M67" i="8" s="1"/>
  <c r="AD66" i="8"/>
  <c r="AA66" i="8"/>
  <c r="AB66" i="8"/>
  <c r="AC66" i="8"/>
  <c r="AG67" i="8"/>
  <c r="AI67" i="8"/>
  <c r="AL67" i="8"/>
  <c r="AH67" i="8"/>
  <c r="AJ67" i="8"/>
  <c r="AE67" i="8"/>
  <c r="AK67" i="8"/>
  <c r="AF66" i="8"/>
  <c r="B69" i="8"/>
  <c r="D68" i="8"/>
  <c r="H68" i="8"/>
  <c r="F68" i="8"/>
  <c r="I68" i="8"/>
  <c r="C68" i="8"/>
  <c r="E68" i="8"/>
  <c r="G68" i="8"/>
  <c r="AM67" i="8" l="1"/>
  <c r="AN67" i="8"/>
  <c r="R69" i="8"/>
  <c r="AO69" i="8" s="1"/>
  <c r="J69" i="8"/>
  <c r="N69" i="8"/>
  <c r="K68" i="8"/>
  <c r="L68" i="8" s="1"/>
  <c r="M68" i="8" s="1"/>
  <c r="O68" i="8"/>
  <c r="P68" i="8" s="1"/>
  <c r="Q68" i="8" s="1"/>
  <c r="AN68" i="8"/>
  <c r="AD67" i="8"/>
  <c r="AA67" i="8"/>
  <c r="AC67" i="8"/>
  <c r="AB67" i="8"/>
  <c r="B70" i="8"/>
  <c r="D69" i="8"/>
  <c r="H69" i="8"/>
  <c r="F69" i="8"/>
  <c r="I69" i="8"/>
  <c r="C69" i="8"/>
  <c r="E69" i="8"/>
  <c r="G69" i="8"/>
  <c r="AF67" i="8"/>
  <c r="AE68" i="8"/>
  <c r="AG68" i="8"/>
  <c r="AL68" i="8"/>
  <c r="AK68" i="8"/>
  <c r="AH68" i="8"/>
  <c r="AJ68" i="8"/>
  <c r="AI68" i="8"/>
  <c r="AM68" i="8" l="1"/>
  <c r="O69" i="8"/>
  <c r="P69" i="8" s="1"/>
  <c r="Q69" i="8" s="1"/>
  <c r="R70" i="8"/>
  <c r="AO70" i="8" s="1"/>
  <c r="N70" i="8"/>
  <c r="J70" i="8"/>
  <c r="K69" i="8"/>
  <c r="L69" i="8" s="1"/>
  <c r="M69" i="8" s="1"/>
  <c r="AD68" i="8"/>
  <c r="AA68" i="8"/>
  <c r="AB68" i="8"/>
  <c r="AC68" i="8"/>
  <c r="B71" i="8"/>
  <c r="D70" i="8"/>
  <c r="H70" i="8"/>
  <c r="F70" i="8"/>
  <c r="I70" i="8"/>
  <c r="C70" i="8"/>
  <c r="E70" i="8"/>
  <c r="G70" i="8"/>
  <c r="AF68" i="8"/>
  <c r="AI69" i="8"/>
  <c r="AG69" i="8"/>
  <c r="AE69" i="8"/>
  <c r="AL69" i="8"/>
  <c r="AH69" i="8"/>
  <c r="AJ69" i="8"/>
  <c r="AK69" i="8"/>
  <c r="AM69" i="8" l="1"/>
  <c r="AN69" i="8"/>
  <c r="O70" i="8"/>
  <c r="P70" i="8" s="1"/>
  <c r="Q70" i="8" s="1"/>
  <c r="AN70" i="8"/>
  <c r="R71" i="8"/>
  <c r="AO71" i="8" s="1"/>
  <c r="N71" i="8"/>
  <c r="J71" i="8"/>
  <c r="K70" i="8"/>
  <c r="L70" i="8" s="1"/>
  <c r="M70" i="8" s="1"/>
  <c r="AD69" i="8"/>
  <c r="AA69" i="8"/>
  <c r="AC69" i="8"/>
  <c r="AB69" i="8"/>
  <c r="AE70" i="8"/>
  <c r="AI70" i="8"/>
  <c r="AL70" i="8"/>
  <c r="AK70" i="8"/>
  <c r="AG70" i="8"/>
  <c r="AH70" i="8"/>
  <c r="AJ70" i="8"/>
  <c r="AF69" i="8"/>
  <c r="B72" i="8"/>
  <c r="D71" i="8"/>
  <c r="H71" i="8"/>
  <c r="F71" i="8"/>
  <c r="I71" i="8"/>
  <c r="C71" i="8"/>
  <c r="E71" i="8"/>
  <c r="G71" i="8"/>
  <c r="AM70" i="8" l="1"/>
  <c r="R72" i="8"/>
  <c r="AO72" i="8" s="1"/>
  <c r="J72" i="8"/>
  <c r="N72" i="8"/>
  <c r="O71" i="8"/>
  <c r="P71" i="8" s="1"/>
  <c r="Q71" i="8" s="1"/>
  <c r="AN71" i="8"/>
  <c r="K71" i="8"/>
  <c r="L71" i="8" s="1"/>
  <c r="M71" i="8" s="1"/>
  <c r="AM71" i="8" s="1"/>
  <c r="AD70" i="8"/>
  <c r="AA70" i="8"/>
  <c r="AB70" i="8"/>
  <c r="AC70" i="8"/>
  <c r="AG71" i="8"/>
  <c r="AI71" i="8"/>
  <c r="AL71" i="8"/>
  <c r="AE71" i="8"/>
  <c r="AH71" i="8"/>
  <c r="AJ71" i="8"/>
  <c r="AK71" i="8"/>
  <c r="AF70" i="8"/>
  <c r="B73" i="8"/>
  <c r="D72" i="8"/>
  <c r="H72" i="8"/>
  <c r="F72" i="8"/>
  <c r="I72" i="8"/>
  <c r="C72" i="8"/>
  <c r="E72" i="8"/>
  <c r="G72" i="8"/>
  <c r="K72" i="8" l="1"/>
  <c r="L72" i="8" s="1"/>
  <c r="M72" i="8" s="1"/>
  <c r="O72" i="8"/>
  <c r="P72" i="8" s="1"/>
  <c r="Q72" i="8" s="1"/>
  <c r="R73" i="8"/>
  <c r="AO73" i="8" s="1"/>
  <c r="N73" i="8"/>
  <c r="J73" i="8"/>
  <c r="AD71" i="8"/>
  <c r="AA71" i="8"/>
  <c r="AB71" i="8"/>
  <c r="AC71" i="8"/>
  <c r="AE72" i="8"/>
  <c r="AL72" i="8"/>
  <c r="AK72" i="8"/>
  <c r="AI72" i="8"/>
  <c r="AH72" i="8"/>
  <c r="AG72" i="8"/>
  <c r="AJ72" i="8"/>
  <c r="AF71" i="8"/>
  <c r="B74" i="8"/>
  <c r="D73" i="8"/>
  <c r="H73" i="8"/>
  <c r="F73" i="8"/>
  <c r="I73" i="8"/>
  <c r="C73" i="8"/>
  <c r="E73" i="8"/>
  <c r="G73" i="8"/>
  <c r="AN72" i="8" l="1"/>
  <c r="AM72" i="8"/>
  <c r="K73" i="8"/>
  <c r="L73" i="8" s="1"/>
  <c r="M73" i="8" s="1"/>
  <c r="O73" i="8"/>
  <c r="P73" i="8" s="1"/>
  <c r="Q73" i="8" s="1"/>
  <c r="R74" i="8"/>
  <c r="AO74" i="8" s="1"/>
  <c r="J74" i="8"/>
  <c r="N74" i="8"/>
  <c r="AD72" i="8"/>
  <c r="AA72" i="8"/>
  <c r="AB72" i="8"/>
  <c r="AC72" i="8"/>
  <c r="B75" i="8"/>
  <c r="D74" i="8"/>
  <c r="H74" i="8"/>
  <c r="E74" i="8"/>
  <c r="F74" i="8"/>
  <c r="G74" i="8"/>
  <c r="C74" i="8"/>
  <c r="I74" i="8"/>
  <c r="AF72" i="8"/>
  <c r="AI73" i="8"/>
  <c r="AG73" i="8"/>
  <c r="AL73" i="8"/>
  <c r="AH73" i="8"/>
  <c r="AE73" i="8"/>
  <c r="AJ73" i="8"/>
  <c r="AK73" i="8"/>
  <c r="AM73" i="8" l="1"/>
  <c r="AN73" i="8"/>
  <c r="O74" i="8"/>
  <c r="P74" i="8" s="1"/>
  <c r="Q74" i="8" s="1"/>
  <c r="AN74" i="8"/>
  <c r="AM74" i="8"/>
  <c r="K74" i="8"/>
  <c r="L74" i="8" s="1"/>
  <c r="M74" i="8" s="1"/>
  <c r="R75" i="8"/>
  <c r="AO75" i="8" s="1"/>
  <c r="J75" i="8"/>
  <c r="N75" i="8"/>
  <c r="AD73" i="8"/>
  <c r="AA73" i="8"/>
  <c r="AC73" i="8"/>
  <c r="AB73" i="8"/>
  <c r="B76" i="8"/>
  <c r="F75" i="8"/>
  <c r="C75" i="8"/>
  <c r="G75" i="8"/>
  <c r="D75" i="8"/>
  <c r="H75" i="8"/>
  <c r="E75" i="8"/>
  <c r="I75" i="8"/>
  <c r="AF73" i="8"/>
  <c r="AE74" i="8"/>
  <c r="AL74" i="8"/>
  <c r="AK74" i="8"/>
  <c r="AH74" i="8"/>
  <c r="AI74" i="8"/>
  <c r="AJ74" i="8"/>
  <c r="AG74" i="8"/>
  <c r="O75" i="8" l="1"/>
  <c r="P75" i="8" s="1"/>
  <c r="Q75" i="8" s="1"/>
  <c r="R76" i="8"/>
  <c r="AO76" i="8" s="1"/>
  <c r="N76" i="8"/>
  <c r="J76" i="8"/>
  <c r="K75" i="8"/>
  <c r="L75" i="8" s="1"/>
  <c r="M75" i="8" s="1"/>
  <c r="AD74" i="8"/>
  <c r="AA74" i="8"/>
  <c r="AB74" i="8"/>
  <c r="AC74" i="8"/>
  <c r="AF74" i="8"/>
  <c r="AG75" i="8"/>
  <c r="AI75" i="8"/>
  <c r="AL75" i="8"/>
  <c r="AH75" i="8"/>
  <c r="AJ75" i="8"/>
  <c r="AE75" i="8"/>
  <c r="AK75" i="8"/>
  <c r="B77" i="8"/>
  <c r="F76" i="8"/>
  <c r="C76" i="8"/>
  <c r="G76" i="8"/>
  <c r="D76" i="8"/>
  <c r="H76" i="8"/>
  <c r="E76" i="8"/>
  <c r="I76" i="8"/>
  <c r="AM75" i="8" l="1"/>
  <c r="AN75" i="8"/>
  <c r="R77" i="8"/>
  <c r="AO77" i="8" s="1"/>
  <c r="J77" i="8"/>
  <c r="N77" i="8"/>
  <c r="O76" i="8"/>
  <c r="P76" i="8" s="1"/>
  <c r="Q76" i="8" s="1"/>
  <c r="K76" i="8"/>
  <c r="L76" i="8" s="1"/>
  <c r="M76" i="8" s="1"/>
  <c r="AD75" i="8"/>
  <c r="AA75" i="8"/>
  <c r="AB75" i="8"/>
  <c r="AC75" i="8"/>
  <c r="AF75" i="8"/>
  <c r="AE76" i="8"/>
  <c r="AG76" i="8"/>
  <c r="AL76" i="8"/>
  <c r="AK76" i="8"/>
  <c r="AH76" i="8"/>
  <c r="AJ76" i="8"/>
  <c r="AI76" i="8"/>
  <c r="B78" i="8"/>
  <c r="F77" i="8"/>
  <c r="C77" i="8"/>
  <c r="G77" i="8"/>
  <c r="D77" i="8"/>
  <c r="H77" i="8"/>
  <c r="E77" i="8"/>
  <c r="I77" i="8"/>
  <c r="AM76" i="8" l="1"/>
  <c r="AN76" i="8"/>
  <c r="O77" i="8"/>
  <c r="P77" i="8" s="1"/>
  <c r="Q77" i="8" s="1"/>
  <c r="R78" i="8"/>
  <c r="AO78" i="8" s="1"/>
  <c r="N78" i="8"/>
  <c r="J78" i="8"/>
  <c r="K77" i="8"/>
  <c r="L77" i="8" s="1"/>
  <c r="M77" i="8" s="1"/>
  <c r="AD76" i="8"/>
  <c r="AA76" i="8"/>
  <c r="AB76" i="8"/>
  <c r="AC76" i="8"/>
  <c r="AI77" i="8"/>
  <c r="AG77" i="8"/>
  <c r="AE77" i="8"/>
  <c r="AL77" i="8"/>
  <c r="AH77" i="8"/>
  <c r="AJ77" i="8"/>
  <c r="AK77" i="8"/>
  <c r="AF76" i="8"/>
  <c r="B79" i="8"/>
  <c r="F78" i="8"/>
  <c r="C78" i="8"/>
  <c r="G78" i="8"/>
  <c r="D78" i="8"/>
  <c r="H78" i="8"/>
  <c r="E78" i="8"/>
  <c r="I78" i="8"/>
  <c r="AM77" i="8" l="1"/>
  <c r="AN77" i="8"/>
  <c r="O78" i="8"/>
  <c r="P78" i="8" s="1"/>
  <c r="Q78" i="8" s="1"/>
  <c r="AN78" i="8"/>
  <c r="R79" i="8"/>
  <c r="AO79" i="8" s="1"/>
  <c r="J79" i="8"/>
  <c r="N79" i="8"/>
  <c r="K78" i="8"/>
  <c r="L78" i="8" s="1"/>
  <c r="M78" i="8" s="1"/>
  <c r="AM78" i="8" s="1"/>
  <c r="AD77" i="8"/>
  <c r="AA77" i="8"/>
  <c r="AC77" i="8"/>
  <c r="AB77" i="8"/>
  <c r="AE78" i="8"/>
  <c r="AI78" i="8"/>
  <c r="AL78" i="8"/>
  <c r="AK78" i="8"/>
  <c r="AG78" i="8"/>
  <c r="AH78" i="8"/>
  <c r="AJ78" i="8"/>
  <c r="AF77" i="8"/>
  <c r="B80" i="8"/>
  <c r="F79" i="8"/>
  <c r="C79" i="8"/>
  <c r="G79" i="8"/>
  <c r="D79" i="8"/>
  <c r="H79" i="8"/>
  <c r="E79" i="8"/>
  <c r="I79" i="8"/>
  <c r="R80" i="8" l="1"/>
  <c r="AO80" i="8" s="1"/>
  <c r="J80" i="8"/>
  <c r="N80" i="8"/>
  <c r="K79" i="8"/>
  <c r="L79" i="8" s="1"/>
  <c r="M79" i="8" s="1"/>
  <c r="O79" i="8"/>
  <c r="P79" i="8" s="1"/>
  <c r="Q79" i="8" s="1"/>
  <c r="AN79" i="8"/>
  <c r="AD78" i="8"/>
  <c r="AA78" i="8"/>
  <c r="AB78" i="8"/>
  <c r="AC78" i="8"/>
  <c r="B81" i="8"/>
  <c r="F80" i="8"/>
  <c r="C80" i="8"/>
  <c r="G80" i="8"/>
  <c r="D80" i="8"/>
  <c r="H80" i="8"/>
  <c r="E80" i="8"/>
  <c r="I80" i="8"/>
  <c r="AF78" i="8"/>
  <c r="AG79" i="8"/>
  <c r="AI79" i="8"/>
  <c r="AL79" i="8"/>
  <c r="AE79" i="8"/>
  <c r="AH79" i="8"/>
  <c r="AJ79" i="8"/>
  <c r="AK79" i="8"/>
  <c r="AM79" i="8" l="1"/>
  <c r="O80" i="8"/>
  <c r="P80" i="8" s="1"/>
  <c r="Q80" i="8" s="1"/>
  <c r="R81" i="8"/>
  <c r="AO81" i="8" s="1"/>
  <c r="N81" i="8"/>
  <c r="J81" i="8"/>
  <c r="K80" i="8"/>
  <c r="L80" i="8" s="1"/>
  <c r="M80" i="8" s="1"/>
  <c r="AD79" i="8"/>
  <c r="AA79" i="8"/>
  <c r="AB79" i="8"/>
  <c r="AC79" i="8"/>
  <c r="AF79" i="8"/>
  <c r="AE80" i="8"/>
  <c r="AL80" i="8"/>
  <c r="AK80" i="8"/>
  <c r="AI80" i="8"/>
  <c r="AH80" i="8"/>
  <c r="AG80" i="8"/>
  <c r="AJ80" i="8"/>
  <c r="B82" i="8"/>
  <c r="F81" i="8"/>
  <c r="C81" i="8"/>
  <c r="G81" i="8"/>
  <c r="D81" i="8"/>
  <c r="H81" i="8"/>
  <c r="E81" i="8"/>
  <c r="I81" i="8"/>
  <c r="AM80" i="8" l="1"/>
  <c r="AN80" i="8"/>
  <c r="R82" i="8"/>
  <c r="AO82" i="8" s="1"/>
  <c r="J82" i="8"/>
  <c r="N82" i="8"/>
  <c r="O81" i="8"/>
  <c r="P81" i="8" s="1"/>
  <c r="Q81" i="8" s="1"/>
  <c r="K81" i="8"/>
  <c r="L81" i="8" s="1"/>
  <c r="M81" i="8" s="1"/>
  <c r="AD80" i="8"/>
  <c r="AA80" i="8"/>
  <c r="AB80" i="8"/>
  <c r="AC80" i="8"/>
  <c r="AI81" i="8"/>
  <c r="AG81" i="8"/>
  <c r="AL81" i="8"/>
  <c r="AH81" i="8"/>
  <c r="AE81" i="8"/>
  <c r="AJ81" i="8"/>
  <c r="AK81" i="8"/>
  <c r="AF80" i="8"/>
  <c r="B83" i="8"/>
  <c r="F82" i="8"/>
  <c r="C82" i="8"/>
  <c r="G82" i="8"/>
  <c r="D82" i="8"/>
  <c r="H82" i="8"/>
  <c r="E82" i="8"/>
  <c r="I82" i="8"/>
  <c r="AM81" i="8" l="1"/>
  <c r="AN81" i="8"/>
  <c r="R83" i="8"/>
  <c r="AO83" i="8" s="1"/>
  <c r="J83" i="8"/>
  <c r="N83" i="8"/>
  <c r="K82" i="8"/>
  <c r="L82" i="8" s="1"/>
  <c r="M82" i="8" s="1"/>
  <c r="O82" i="8"/>
  <c r="P82" i="8" s="1"/>
  <c r="Q82" i="8" s="1"/>
  <c r="AN82" i="8" s="1"/>
  <c r="AD81" i="8"/>
  <c r="AA81" i="8"/>
  <c r="AC81" i="8"/>
  <c r="AB81" i="8"/>
  <c r="AE82" i="8"/>
  <c r="AL82" i="8"/>
  <c r="AK82" i="8"/>
  <c r="AH82" i="8"/>
  <c r="AI82" i="8"/>
  <c r="AJ82" i="8"/>
  <c r="AG82" i="8"/>
  <c r="B84" i="8"/>
  <c r="F83" i="8"/>
  <c r="C83" i="8"/>
  <c r="G83" i="8"/>
  <c r="D83" i="8"/>
  <c r="H83" i="8"/>
  <c r="E83" i="8"/>
  <c r="I83" i="8"/>
  <c r="AF81" i="8"/>
  <c r="AM82" i="8" l="1"/>
  <c r="O83" i="8"/>
  <c r="P83" i="8" s="1"/>
  <c r="Q83" i="8" s="1"/>
  <c r="K83" i="8"/>
  <c r="L83" i="8" s="1"/>
  <c r="M83" i="8" s="1"/>
  <c r="AM83" i="8"/>
  <c r="R84" i="8"/>
  <c r="AO84" i="8" s="1"/>
  <c r="N84" i="8"/>
  <c r="J84" i="8"/>
  <c r="AD82" i="8"/>
  <c r="AA82" i="8"/>
  <c r="AB82" i="8"/>
  <c r="AC82" i="8"/>
  <c r="B85" i="8"/>
  <c r="F84" i="8"/>
  <c r="C84" i="8"/>
  <c r="G84" i="8"/>
  <c r="D84" i="8"/>
  <c r="H84" i="8"/>
  <c r="E84" i="8"/>
  <c r="I84" i="8"/>
  <c r="AG83" i="8"/>
  <c r="AI83" i="8"/>
  <c r="AL83" i="8"/>
  <c r="AH83" i="8"/>
  <c r="AJ83" i="8"/>
  <c r="AE83" i="8"/>
  <c r="AK83" i="8"/>
  <c r="AF82" i="8"/>
  <c r="AN83" i="8" l="1"/>
  <c r="K84" i="8"/>
  <c r="L84" i="8" s="1"/>
  <c r="M84" i="8" s="1"/>
  <c r="O84" i="8"/>
  <c r="P84" i="8" s="1"/>
  <c r="Q84" i="8" s="1"/>
  <c r="R85" i="8"/>
  <c r="AO85" i="8" s="1"/>
  <c r="J85" i="8"/>
  <c r="N85" i="8"/>
  <c r="AD83" i="8"/>
  <c r="AA83" i="8"/>
  <c r="AB83" i="8"/>
  <c r="AC83" i="8"/>
  <c r="AF83" i="8"/>
  <c r="AE84" i="8"/>
  <c r="AG84" i="8"/>
  <c r="AL84" i="8"/>
  <c r="AK84" i="8"/>
  <c r="AH84" i="8"/>
  <c r="AJ84" i="8"/>
  <c r="AI84" i="8"/>
  <c r="B86" i="8"/>
  <c r="F85" i="8"/>
  <c r="C85" i="8"/>
  <c r="G85" i="8"/>
  <c r="D85" i="8"/>
  <c r="H85" i="8"/>
  <c r="E85" i="8"/>
  <c r="I85" i="8"/>
  <c r="AM84" i="8" l="1"/>
  <c r="AN84" i="8"/>
  <c r="O85" i="8"/>
  <c r="P85" i="8" s="1"/>
  <c r="Q85" i="8" s="1"/>
  <c r="R86" i="8"/>
  <c r="AO86" i="8" s="1"/>
  <c r="N86" i="8"/>
  <c r="J86" i="8"/>
  <c r="K85" i="8"/>
  <c r="L85" i="8" s="1"/>
  <c r="M85" i="8" s="1"/>
  <c r="AD84" i="8"/>
  <c r="AA84" i="8"/>
  <c r="AB84" i="8"/>
  <c r="AC84" i="8"/>
  <c r="AI85" i="8"/>
  <c r="AG85" i="8"/>
  <c r="AE85" i="8"/>
  <c r="AL85" i="8"/>
  <c r="AH85" i="8"/>
  <c r="AJ85" i="8"/>
  <c r="AK85" i="8"/>
  <c r="AF84" i="8"/>
  <c r="B87" i="8"/>
  <c r="F86" i="8"/>
  <c r="C86" i="8"/>
  <c r="G86" i="8"/>
  <c r="D86" i="8"/>
  <c r="H86" i="8"/>
  <c r="E86" i="8"/>
  <c r="I86" i="8"/>
  <c r="AM85" i="8" l="1"/>
  <c r="AN85" i="8"/>
  <c r="O86" i="8"/>
  <c r="P86" i="8" s="1"/>
  <c r="Q86" i="8" s="1"/>
  <c r="AN86" i="8"/>
  <c r="R87" i="8"/>
  <c r="AO87" i="8" s="1"/>
  <c r="N87" i="8"/>
  <c r="J87" i="8"/>
  <c r="K86" i="8"/>
  <c r="L86" i="8" s="1"/>
  <c r="M86" i="8" s="1"/>
  <c r="AM86" i="8" s="1"/>
  <c r="AD85" i="8"/>
  <c r="AA85" i="8"/>
  <c r="AC85" i="8"/>
  <c r="AB85" i="8"/>
  <c r="AE86" i="8"/>
  <c r="AI86" i="8"/>
  <c r="AL86" i="8"/>
  <c r="AK86" i="8"/>
  <c r="AG86" i="8"/>
  <c r="AH86" i="8"/>
  <c r="AJ86" i="8"/>
  <c r="AF85" i="8"/>
  <c r="B88" i="8"/>
  <c r="F87" i="8"/>
  <c r="C87" i="8"/>
  <c r="G87" i="8"/>
  <c r="D87" i="8"/>
  <c r="H87" i="8"/>
  <c r="E87" i="8"/>
  <c r="I87" i="8"/>
  <c r="R88" i="8" l="1"/>
  <c r="AO88" i="8" s="1"/>
  <c r="J88" i="8"/>
  <c r="N88" i="8"/>
  <c r="O87" i="8"/>
  <c r="P87" i="8" s="1"/>
  <c r="Q87" i="8" s="1"/>
  <c r="AN87" i="8" s="1"/>
  <c r="K87" i="8"/>
  <c r="L87" i="8" s="1"/>
  <c r="M87" i="8" s="1"/>
  <c r="AD86" i="8"/>
  <c r="AA86" i="8"/>
  <c r="AB86" i="8"/>
  <c r="AC86" i="8"/>
  <c r="AG87" i="8"/>
  <c r="AI87" i="8"/>
  <c r="AL87" i="8"/>
  <c r="AE87" i="8"/>
  <c r="AH87" i="8"/>
  <c r="AJ87" i="8"/>
  <c r="AK87" i="8"/>
  <c r="B89" i="8"/>
  <c r="F88" i="8"/>
  <c r="C88" i="8"/>
  <c r="G88" i="8"/>
  <c r="D88" i="8"/>
  <c r="H88" i="8"/>
  <c r="E88" i="8"/>
  <c r="I88" i="8"/>
  <c r="AF86" i="8"/>
  <c r="AM87" i="8" l="1"/>
  <c r="O88" i="8"/>
  <c r="P88" i="8" s="1"/>
  <c r="Q88" i="8" s="1"/>
  <c r="K88" i="8"/>
  <c r="L88" i="8" s="1"/>
  <c r="M88" i="8" s="1"/>
  <c r="R89" i="8"/>
  <c r="AO89" i="8" s="1"/>
  <c r="N89" i="8"/>
  <c r="J89" i="8"/>
  <c r="AD87" i="8"/>
  <c r="AA87" i="8"/>
  <c r="AB87" i="8"/>
  <c r="AC87" i="8"/>
  <c r="B90" i="8"/>
  <c r="F89" i="8"/>
  <c r="C89" i="8"/>
  <c r="G89" i="8"/>
  <c r="D89" i="8"/>
  <c r="H89" i="8"/>
  <c r="E89" i="8"/>
  <c r="I89" i="8"/>
  <c r="AF87" i="8"/>
  <c r="AL88" i="8"/>
  <c r="AK88" i="8"/>
  <c r="AI88" i="8"/>
  <c r="AH88" i="8"/>
  <c r="AG88" i="8"/>
  <c r="AE88" i="8"/>
  <c r="AJ88" i="8"/>
  <c r="AM88" i="8" l="1"/>
  <c r="AN88" i="8"/>
  <c r="K89" i="8"/>
  <c r="L89" i="8" s="1"/>
  <c r="M89" i="8" s="1"/>
  <c r="R90" i="8"/>
  <c r="AO90" i="8" s="1"/>
  <c r="J90" i="8"/>
  <c r="N90" i="8"/>
  <c r="O89" i="8"/>
  <c r="P89" i="8" s="1"/>
  <c r="Q89" i="8" s="1"/>
  <c r="AN89" i="8"/>
  <c r="AD88" i="8"/>
  <c r="AA88" i="8"/>
  <c r="AB88" i="8"/>
  <c r="AC88" i="8"/>
  <c r="AF88" i="8"/>
  <c r="AI89" i="8"/>
  <c r="AG89" i="8"/>
  <c r="AL89" i="8"/>
  <c r="AH89" i="8"/>
  <c r="AJ89" i="8"/>
  <c r="AE89" i="8"/>
  <c r="AK89" i="8"/>
  <c r="B91" i="8"/>
  <c r="F90" i="8"/>
  <c r="C90" i="8"/>
  <c r="G90" i="8"/>
  <c r="D90" i="8"/>
  <c r="H90" i="8"/>
  <c r="E90" i="8"/>
  <c r="I90" i="8"/>
  <c r="AM89" i="8" l="1"/>
  <c r="K90" i="8"/>
  <c r="L90" i="8" s="1"/>
  <c r="M90" i="8" s="1"/>
  <c r="R91" i="8"/>
  <c r="AO91" i="8" s="1"/>
  <c r="J91" i="8"/>
  <c r="N91" i="8"/>
  <c r="O90" i="8"/>
  <c r="P90" i="8" s="1"/>
  <c r="Q90" i="8" s="1"/>
  <c r="AN90" i="8" s="1"/>
  <c r="AD89" i="8"/>
  <c r="AA89" i="8"/>
  <c r="AC89" i="8"/>
  <c r="AB89" i="8"/>
  <c r="AF89" i="8"/>
  <c r="AE90" i="8"/>
  <c r="AL90" i="8"/>
  <c r="AK90" i="8"/>
  <c r="AH90" i="8"/>
  <c r="AI90" i="8"/>
  <c r="AJ90" i="8"/>
  <c r="AG90" i="8"/>
  <c r="B92" i="8"/>
  <c r="F91" i="8"/>
  <c r="C91" i="8"/>
  <c r="G91" i="8"/>
  <c r="D91" i="8"/>
  <c r="H91" i="8"/>
  <c r="E91" i="8"/>
  <c r="I91" i="8"/>
  <c r="AM90" i="8" l="1"/>
  <c r="R92" i="8"/>
  <c r="AO92" i="8" s="1"/>
  <c r="N92" i="8"/>
  <c r="J92" i="8"/>
  <c r="K91" i="8"/>
  <c r="L91" i="8" s="1"/>
  <c r="M91" i="8" s="1"/>
  <c r="AM91" i="8"/>
  <c r="O91" i="8"/>
  <c r="P91" i="8" s="1"/>
  <c r="Q91" i="8" s="1"/>
  <c r="AN91" i="8"/>
  <c r="AD90" i="8"/>
  <c r="AA90" i="8"/>
  <c r="AB90" i="8"/>
  <c r="AC90" i="8"/>
  <c r="B93" i="8"/>
  <c r="F92" i="8"/>
  <c r="C92" i="8"/>
  <c r="G92" i="8"/>
  <c r="D92" i="8"/>
  <c r="H92" i="8"/>
  <c r="E92" i="8"/>
  <c r="I92" i="8"/>
  <c r="AG91" i="8"/>
  <c r="AI91" i="8"/>
  <c r="AL91" i="8"/>
  <c r="AE91" i="8"/>
  <c r="AH91" i="8"/>
  <c r="AJ91" i="8"/>
  <c r="AK91" i="8"/>
  <c r="AF90" i="8"/>
  <c r="K92" i="8" l="1"/>
  <c r="L92" i="8" s="1"/>
  <c r="M92" i="8" s="1"/>
  <c r="O92" i="8"/>
  <c r="P92" i="8" s="1"/>
  <c r="Q92" i="8" s="1"/>
  <c r="R93" i="8"/>
  <c r="AO93" i="8" s="1"/>
  <c r="J93" i="8"/>
  <c r="N93" i="8"/>
  <c r="AD91" i="8"/>
  <c r="AA91" i="8"/>
  <c r="AC91" i="8"/>
  <c r="AB91" i="8"/>
  <c r="AF91" i="8"/>
  <c r="AG92" i="8"/>
  <c r="AL92" i="8"/>
  <c r="AK92" i="8"/>
  <c r="AH92" i="8"/>
  <c r="AE92" i="8"/>
  <c r="AJ92" i="8"/>
  <c r="AI92" i="8"/>
  <c r="B94" i="8"/>
  <c r="F93" i="8"/>
  <c r="C93" i="8"/>
  <c r="G93" i="8"/>
  <c r="D93" i="8"/>
  <c r="H93" i="8"/>
  <c r="E93" i="8"/>
  <c r="I93" i="8"/>
  <c r="AN92" i="8" l="1"/>
  <c r="AM92" i="8"/>
  <c r="R94" i="8"/>
  <c r="AO94" i="8" s="1"/>
  <c r="N94" i="8"/>
  <c r="J94" i="8"/>
  <c r="K93" i="8"/>
  <c r="L93" i="8" s="1"/>
  <c r="M93" i="8" s="1"/>
  <c r="O93" i="8"/>
  <c r="P93" i="8" s="1"/>
  <c r="Q93" i="8" s="1"/>
  <c r="AN93" i="8"/>
  <c r="AD92" i="8"/>
  <c r="AA92" i="8"/>
  <c r="AB92" i="8"/>
  <c r="AC92" i="8"/>
  <c r="AI93" i="8"/>
  <c r="AG93" i="8"/>
  <c r="AL93" i="8"/>
  <c r="AH93" i="8"/>
  <c r="AJ93" i="8"/>
  <c r="AE93" i="8"/>
  <c r="AK93" i="8"/>
  <c r="AF92" i="8"/>
  <c r="B95" i="8"/>
  <c r="F94" i="8"/>
  <c r="C94" i="8"/>
  <c r="G94" i="8"/>
  <c r="D94" i="8"/>
  <c r="H94" i="8"/>
  <c r="E94" i="8"/>
  <c r="I94" i="8"/>
  <c r="AM93" i="8" l="1"/>
  <c r="K94" i="8"/>
  <c r="L94" i="8" s="1"/>
  <c r="M94" i="8" s="1"/>
  <c r="O94" i="8"/>
  <c r="P94" i="8" s="1"/>
  <c r="Q94" i="8" s="1"/>
  <c r="R95" i="8"/>
  <c r="AO95" i="8" s="1"/>
  <c r="N95" i="8"/>
  <c r="J95" i="8"/>
  <c r="AD93" i="8"/>
  <c r="AA93" i="8"/>
  <c r="AB93" i="8"/>
  <c r="AC93" i="8"/>
  <c r="AI94" i="8"/>
  <c r="AE94" i="8"/>
  <c r="AL94" i="8"/>
  <c r="AK94" i="8"/>
  <c r="AG94" i="8"/>
  <c r="AH94" i="8"/>
  <c r="AJ94" i="8"/>
  <c r="B96" i="8"/>
  <c r="F95" i="8"/>
  <c r="C95" i="8"/>
  <c r="G95" i="8"/>
  <c r="D95" i="8"/>
  <c r="H95" i="8"/>
  <c r="E95" i="8"/>
  <c r="I95" i="8"/>
  <c r="AF93" i="8"/>
  <c r="AM94" i="8" l="1"/>
  <c r="AN94" i="8"/>
  <c r="K95" i="8"/>
  <c r="L95" i="8" s="1"/>
  <c r="M95" i="8" s="1"/>
  <c r="AM95" i="8"/>
  <c r="O95" i="8"/>
  <c r="P95" i="8" s="1"/>
  <c r="Q95" i="8" s="1"/>
  <c r="R96" i="8"/>
  <c r="AO96" i="8" s="1"/>
  <c r="J96" i="8"/>
  <c r="N96" i="8"/>
  <c r="AD94" i="8"/>
  <c r="AA94" i="8"/>
  <c r="AB94" i="8"/>
  <c r="AC94" i="8"/>
  <c r="AG95" i="8"/>
  <c r="AI95" i="8"/>
  <c r="AL95" i="8"/>
  <c r="AE95" i="8"/>
  <c r="AH95" i="8"/>
  <c r="AJ95" i="8"/>
  <c r="AK95" i="8"/>
  <c r="B97" i="8"/>
  <c r="F96" i="8"/>
  <c r="C96" i="8"/>
  <c r="G96" i="8"/>
  <c r="D96" i="8"/>
  <c r="H96" i="8"/>
  <c r="E96" i="8"/>
  <c r="I96" i="8"/>
  <c r="AF94" i="8"/>
  <c r="AN95" i="8" l="1"/>
  <c r="R97" i="8"/>
  <c r="AO97" i="8" s="1"/>
  <c r="N97" i="8"/>
  <c r="J97" i="8"/>
  <c r="O96" i="8"/>
  <c r="P96" i="8" s="1"/>
  <c r="Q96" i="8" s="1"/>
  <c r="AN96" i="8"/>
  <c r="K96" i="8"/>
  <c r="L96" i="8" s="1"/>
  <c r="M96" i="8" s="1"/>
  <c r="AD95" i="8"/>
  <c r="AA95" i="8"/>
  <c r="AC95" i="8"/>
  <c r="AB95" i="8"/>
  <c r="B98" i="8"/>
  <c r="F97" i="8"/>
  <c r="D97" i="8"/>
  <c r="H97" i="8"/>
  <c r="E97" i="8"/>
  <c r="G97" i="8"/>
  <c r="I97" i="8"/>
  <c r="C97" i="8"/>
  <c r="AF95" i="8"/>
  <c r="AL96" i="8"/>
  <c r="AK96" i="8"/>
  <c r="AI96" i="8"/>
  <c r="AH96" i="8"/>
  <c r="AG96" i="8"/>
  <c r="AE96" i="8"/>
  <c r="AJ96" i="8"/>
  <c r="AM96" i="8" l="1"/>
  <c r="K97" i="8"/>
  <c r="L97" i="8" s="1"/>
  <c r="M97" i="8" s="1"/>
  <c r="O97" i="8"/>
  <c r="P97" i="8" s="1"/>
  <c r="Q97" i="8" s="1"/>
  <c r="R98" i="8"/>
  <c r="AO98" i="8" s="1"/>
  <c r="J98" i="8"/>
  <c r="N98" i="8"/>
  <c r="AD96" i="8"/>
  <c r="AA96" i="8"/>
  <c r="AB96" i="8"/>
  <c r="AC96" i="8"/>
  <c r="AI97" i="8"/>
  <c r="AG97" i="8"/>
  <c r="AL97" i="8"/>
  <c r="AH97" i="8"/>
  <c r="AJ97" i="8"/>
  <c r="AE97" i="8"/>
  <c r="AK97" i="8"/>
  <c r="AF96" i="8"/>
  <c r="B99" i="8"/>
  <c r="F98" i="8"/>
  <c r="D98" i="8"/>
  <c r="H98" i="8"/>
  <c r="E98" i="8"/>
  <c r="G98" i="8"/>
  <c r="I98" i="8"/>
  <c r="C98" i="8"/>
  <c r="AM97" i="8" l="1"/>
  <c r="AN97" i="8"/>
  <c r="O98" i="8"/>
  <c r="P98" i="8" s="1"/>
  <c r="Q98" i="8" s="1"/>
  <c r="AN98" i="8"/>
  <c r="K98" i="8"/>
  <c r="L98" i="8" s="1"/>
  <c r="M98" i="8" s="1"/>
  <c r="R99" i="8"/>
  <c r="AO99" i="8" s="1"/>
  <c r="J99" i="8"/>
  <c r="N99" i="8"/>
  <c r="AD97" i="8"/>
  <c r="AA97" i="8"/>
  <c r="AB97" i="8"/>
  <c r="AC97" i="8"/>
  <c r="AE98" i="8"/>
  <c r="AL98" i="8"/>
  <c r="AK98" i="8"/>
  <c r="AH98" i="8"/>
  <c r="AI98" i="8"/>
  <c r="AJ98" i="8"/>
  <c r="AG98" i="8"/>
  <c r="B100" i="8"/>
  <c r="F99" i="8"/>
  <c r="D99" i="8"/>
  <c r="H99" i="8"/>
  <c r="E99" i="8"/>
  <c r="G99" i="8"/>
  <c r="I99" i="8"/>
  <c r="C99" i="8"/>
  <c r="AF97" i="8"/>
  <c r="AM98" i="8" l="1"/>
  <c r="O99" i="8"/>
  <c r="P99" i="8" s="1"/>
  <c r="Q99" i="8" s="1"/>
  <c r="K99" i="8"/>
  <c r="L99" i="8" s="1"/>
  <c r="M99" i="8" s="1"/>
  <c r="R100" i="8"/>
  <c r="AO100" i="8" s="1"/>
  <c r="N100" i="8"/>
  <c r="J100" i="8"/>
  <c r="AD98" i="8"/>
  <c r="AA98" i="8"/>
  <c r="AB98" i="8"/>
  <c r="AC98" i="8"/>
  <c r="B101" i="8"/>
  <c r="F100" i="8"/>
  <c r="D100" i="8"/>
  <c r="H100" i="8"/>
  <c r="E100" i="8"/>
  <c r="G100" i="8"/>
  <c r="I100" i="8"/>
  <c r="C100" i="8"/>
  <c r="AG99" i="8"/>
  <c r="AI99" i="8"/>
  <c r="AL99" i="8"/>
  <c r="AE99" i="8"/>
  <c r="AH99" i="8"/>
  <c r="AJ99" i="8"/>
  <c r="AK99" i="8"/>
  <c r="AF98" i="8"/>
  <c r="AM99" i="8" l="1"/>
  <c r="AN99" i="8"/>
  <c r="K100" i="8"/>
  <c r="L100" i="8" s="1"/>
  <c r="M100" i="8" s="1"/>
  <c r="O100" i="8"/>
  <c r="P100" i="8" s="1"/>
  <c r="Q100" i="8" s="1"/>
  <c r="R101" i="8"/>
  <c r="AO101" i="8" s="1"/>
  <c r="J101" i="8"/>
  <c r="N101" i="8"/>
  <c r="AD99" i="8"/>
  <c r="AA99" i="8"/>
  <c r="AC99" i="8"/>
  <c r="AB99" i="8"/>
  <c r="AF99" i="8"/>
  <c r="AG100" i="8"/>
  <c r="AL100" i="8"/>
  <c r="AI100" i="8"/>
  <c r="AH100" i="8"/>
  <c r="AE100" i="8"/>
  <c r="AJ100" i="8"/>
  <c r="AK100" i="8"/>
  <c r="B102" i="8"/>
  <c r="F101" i="8"/>
  <c r="D101" i="8"/>
  <c r="H101" i="8"/>
  <c r="E101" i="8"/>
  <c r="G101" i="8"/>
  <c r="I101" i="8"/>
  <c r="C101" i="8"/>
  <c r="AM100" i="8" l="1"/>
  <c r="AN100" i="8"/>
  <c r="O101" i="8"/>
  <c r="P101" i="8" s="1"/>
  <c r="Q101" i="8" s="1"/>
  <c r="AN101" i="8"/>
  <c r="R102" i="8"/>
  <c r="AO102" i="8" s="1"/>
  <c r="N102" i="8"/>
  <c r="J102" i="8"/>
  <c r="K101" i="8"/>
  <c r="L101" i="8" s="1"/>
  <c r="M101" i="8" s="1"/>
  <c r="AD100" i="8"/>
  <c r="AA100" i="8"/>
  <c r="AB100" i="8"/>
  <c r="AC100" i="8"/>
  <c r="AI101" i="8"/>
  <c r="AG101" i="8"/>
  <c r="AL101" i="8"/>
  <c r="AH101" i="8"/>
  <c r="AJ101" i="8"/>
  <c r="AE101" i="8"/>
  <c r="AK101" i="8"/>
  <c r="AF100" i="8"/>
  <c r="B103" i="8"/>
  <c r="F102" i="8"/>
  <c r="D102" i="8"/>
  <c r="H102" i="8"/>
  <c r="E102" i="8"/>
  <c r="G102" i="8"/>
  <c r="I102" i="8"/>
  <c r="C102" i="8"/>
  <c r="AM101" i="8" l="1"/>
  <c r="R103" i="8"/>
  <c r="AO103" i="8" s="1"/>
  <c r="N103" i="8"/>
  <c r="J103" i="8"/>
  <c r="O102" i="8"/>
  <c r="P102" i="8" s="1"/>
  <c r="Q102" i="8" s="1"/>
  <c r="AN102" i="8"/>
  <c r="K102" i="8"/>
  <c r="L102" i="8" s="1"/>
  <c r="M102" i="8" s="1"/>
  <c r="AD101" i="8"/>
  <c r="AA101" i="8"/>
  <c r="AC101" i="8"/>
  <c r="AB101" i="8"/>
  <c r="B104" i="8"/>
  <c r="F103" i="8"/>
  <c r="D103" i="8"/>
  <c r="H103" i="8"/>
  <c r="E103" i="8"/>
  <c r="G103" i="8"/>
  <c r="I103" i="8"/>
  <c r="C103" i="8"/>
  <c r="AF101" i="8"/>
  <c r="AG102" i="8"/>
  <c r="AI102" i="8"/>
  <c r="AE102" i="8"/>
  <c r="AL102" i="8"/>
  <c r="AH102" i="8"/>
  <c r="AJ102" i="8"/>
  <c r="AK102" i="8"/>
  <c r="AM102" i="8" l="1"/>
  <c r="K103" i="8"/>
  <c r="L103" i="8" s="1"/>
  <c r="M103" i="8" s="1"/>
  <c r="R104" i="8"/>
  <c r="AO104" i="8" s="1"/>
  <c r="J104" i="8"/>
  <c r="N104" i="8"/>
  <c r="O103" i="8"/>
  <c r="P103" i="8" s="1"/>
  <c r="Q103" i="8" s="1"/>
  <c r="AN103" i="8"/>
  <c r="AA102" i="8"/>
  <c r="AB102" i="8"/>
  <c r="AC102" i="8"/>
  <c r="AD102" i="8"/>
  <c r="AF102" i="8"/>
  <c r="B105" i="8"/>
  <c r="F104" i="8"/>
  <c r="D104" i="8"/>
  <c r="H104" i="8"/>
  <c r="E104" i="8"/>
  <c r="G104" i="8"/>
  <c r="I104" i="8"/>
  <c r="C104" i="8"/>
  <c r="AI103" i="8"/>
  <c r="AL103" i="8"/>
  <c r="AG103" i="8"/>
  <c r="AE103" i="8"/>
  <c r="AH103" i="8"/>
  <c r="AJ103" i="8"/>
  <c r="AK103" i="8"/>
  <c r="AM103" i="8" l="1"/>
  <c r="O104" i="8"/>
  <c r="P104" i="8" s="1"/>
  <c r="Q104" i="8" s="1"/>
  <c r="R105" i="8"/>
  <c r="AO105" i="8" s="1"/>
  <c r="N105" i="8"/>
  <c r="J105" i="8"/>
  <c r="K104" i="8"/>
  <c r="L104" i="8" s="1"/>
  <c r="M104" i="8" s="1"/>
  <c r="D2" i="10"/>
  <c r="E2" i="10"/>
  <c r="E3" i="10"/>
  <c r="F3" i="10"/>
  <c r="F2" i="10"/>
  <c r="G3" i="10"/>
  <c r="G2" i="10"/>
  <c r="I3" i="10"/>
  <c r="H3" i="10"/>
  <c r="H2" i="10"/>
  <c r="I2" i="10"/>
  <c r="AA103" i="8"/>
  <c r="AD103" i="8"/>
  <c r="AB103" i="8"/>
  <c r="AC103" i="8"/>
  <c r="E5" i="10"/>
  <c r="D5" i="10"/>
  <c r="I5" i="10"/>
  <c r="G5" i="10"/>
  <c r="H5" i="10"/>
  <c r="F5" i="10"/>
  <c r="D4" i="10"/>
  <c r="H4" i="10"/>
  <c r="F4" i="10"/>
  <c r="I4" i="10"/>
  <c r="G4" i="10"/>
  <c r="E4" i="10"/>
  <c r="D3" i="10"/>
  <c r="AG104" i="8"/>
  <c r="AL104" i="8"/>
  <c r="AI104" i="8"/>
  <c r="AH104" i="8"/>
  <c r="AE104" i="8"/>
  <c r="AJ104" i="8"/>
  <c r="AK104" i="8"/>
  <c r="B106" i="8"/>
  <c r="F105" i="8"/>
  <c r="D105" i="8"/>
  <c r="H105" i="8"/>
  <c r="E105" i="8"/>
  <c r="G105" i="8"/>
  <c r="I105" i="8"/>
  <c r="C105" i="8"/>
  <c r="AF103" i="8"/>
  <c r="AM104" i="8" l="1"/>
  <c r="AN104" i="8"/>
  <c r="O105" i="8"/>
  <c r="P105" i="8" s="1"/>
  <c r="Q105" i="8" s="1"/>
  <c r="AN105" i="8"/>
  <c r="R106" i="8"/>
  <c r="AO106" i="8" s="1"/>
  <c r="J106" i="8"/>
  <c r="N106" i="8"/>
  <c r="K105" i="8"/>
  <c r="L105" i="8" s="1"/>
  <c r="M105" i="8" s="1"/>
  <c r="AA104" i="8"/>
  <c r="AB104" i="8"/>
  <c r="AD104" i="8"/>
  <c r="AC104" i="8"/>
  <c r="AF104" i="8"/>
  <c r="B107" i="8"/>
  <c r="F106" i="8"/>
  <c r="D106" i="8"/>
  <c r="H106" i="8"/>
  <c r="E106" i="8"/>
  <c r="G106" i="8"/>
  <c r="I106" i="8"/>
  <c r="C106" i="8"/>
  <c r="AI105" i="8"/>
  <c r="AL105" i="8"/>
  <c r="AH105" i="8"/>
  <c r="AG105" i="8"/>
  <c r="AJ105" i="8"/>
  <c r="AE105" i="8"/>
  <c r="AK105" i="8"/>
  <c r="AM105" i="8" l="1"/>
  <c r="R107" i="8"/>
  <c r="J107" i="8"/>
  <c r="K107" i="8" s="1"/>
  <c r="L107" i="8" s="1"/>
  <c r="M107" i="8" s="1"/>
  <c r="N107" i="8"/>
  <c r="O107" i="8" s="1"/>
  <c r="P107" i="8" s="1"/>
  <c r="Q107" i="8" s="1"/>
  <c r="K106" i="8"/>
  <c r="L106" i="8" s="1"/>
  <c r="M106" i="8" s="1"/>
  <c r="O106" i="8"/>
  <c r="P106" i="8" s="1"/>
  <c r="Q106" i="8" s="1"/>
  <c r="AA105" i="8"/>
  <c r="AB105" i="8"/>
  <c r="AC105" i="8"/>
  <c r="AD105" i="8"/>
  <c r="AG106" i="8"/>
  <c r="AE106" i="8"/>
  <c r="AL106" i="8"/>
  <c r="AH106" i="8"/>
  <c r="AJ106" i="8"/>
  <c r="AK106" i="8"/>
  <c r="AI106" i="8"/>
  <c r="B108" i="8"/>
  <c r="F107" i="8"/>
  <c r="D107" i="8"/>
  <c r="H107" i="8"/>
  <c r="E107" i="8"/>
  <c r="G107" i="8"/>
  <c r="I107" i="8"/>
  <c r="C107" i="8"/>
  <c r="AF105" i="8"/>
  <c r="AM106" i="8" l="1"/>
  <c r="AN106" i="8"/>
  <c r="R108" i="8"/>
  <c r="N108" i="8"/>
  <c r="O108" i="8" s="1"/>
  <c r="P108" i="8" s="1"/>
  <c r="Q108" i="8" s="1"/>
  <c r="J108" i="8"/>
  <c r="K108" i="8" s="1"/>
  <c r="L108" i="8" s="1"/>
  <c r="M108" i="8" s="1"/>
  <c r="AA106" i="8"/>
  <c r="AD106" i="8"/>
  <c r="AB106" i="8"/>
  <c r="AC106" i="8"/>
  <c r="B109" i="8"/>
  <c r="D108" i="8"/>
  <c r="H108" i="8"/>
  <c r="E108" i="8"/>
  <c r="I108" i="8"/>
  <c r="F108" i="8"/>
  <c r="C108" i="8"/>
  <c r="G108" i="8"/>
  <c r="AF106" i="8"/>
  <c r="R109" i="8" l="1"/>
  <c r="J109" i="8"/>
  <c r="K109" i="8" s="1"/>
  <c r="L109" i="8" s="1"/>
  <c r="M109" i="8" s="1"/>
  <c r="N109" i="8"/>
  <c r="O109" i="8" s="1"/>
  <c r="P109" i="8" s="1"/>
  <c r="Q109" i="8" s="1"/>
  <c r="B110" i="8"/>
  <c r="D109" i="8"/>
  <c r="H109" i="8"/>
  <c r="E109" i="8"/>
  <c r="I109" i="8"/>
  <c r="F109" i="8"/>
  <c r="C109" i="8"/>
  <c r="G109" i="8"/>
  <c r="R110" i="8" l="1"/>
  <c r="N110" i="8"/>
  <c r="O110" i="8" s="1"/>
  <c r="P110" i="8" s="1"/>
  <c r="Q110" i="8" s="1"/>
  <c r="J110" i="8"/>
  <c r="K110" i="8" s="1"/>
  <c r="L110" i="8" s="1"/>
  <c r="M110" i="8" s="1"/>
  <c r="B111" i="8"/>
  <c r="D110" i="8"/>
  <c r="H110" i="8"/>
  <c r="E110" i="8"/>
  <c r="I110" i="8"/>
  <c r="F110" i="8"/>
  <c r="C110" i="8"/>
  <c r="G110" i="8"/>
  <c r="R111" i="8" l="1"/>
  <c r="J111" i="8"/>
  <c r="K111" i="8" s="1"/>
  <c r="L111" i="8" s="1"/>
  <c r="M111" i="8" s="1"/>
  <c r="N111" i="8"/>
  <c r="O111" i="8" s="1"/>
  <c r="P111" i="8" s="1"/>
  <c r="Q111" i="8" s="1"/>
  <c r="B112" i="8"/>
  <c r="D111" i="8"/>
  <c r="H111" i="8"/>
  <c r="E111" i="8"/>
  <c r="I111" i="8"/>
  <c r="F111" i="8"/>
  <c r="C111" i="8"/>
  <c r="G111" i="8"/>
  <c r="R112" i="8" l="1"/>
  <c r="J112" i="8"/>
  <c r="K112" i="8" s="1"/>
  <c r="L112" i="8" s="1"/>
  <c r="M112" i="8" s="1"/>
  <c r="N112" i="8"/>
  <c r="O112" i="8" s="1"/>
  <c r="P112" i="8" s="1"/>
  <c r="Q112" i="8" s="1"/>
  <c r="B113" i="8"/>
  <c r="D112" i="8"/>
  <c r="H112" i="8"/>
  <c r="E112" i="8"/>
  <c r="I112" i="8"/>
  <c r="F112" i="8"/>
  <c r="C112" i="8"/>
  <c r="G112" i="8"/>
  <c r="R113" i="8" l="1"/>
  <c r="N113" i="8"/>
  <c r="O113" i="8" s="1"/>
  <c r="P113" i="8" s="1"/>
  <c r="Q113" i="8" s="1"/>
  <c r="J113" i="8"/>
  <c r="K113" i="8" s="1"/>
  <c r="L113" i="8" s="1"/>
  <c r="M113" i="8" s="1"/>
  <c r="B114" i="8"/>
  <c r="D113" i="8"/>
  <c r="H113" i="8"/>
  <c r="E113" i="8"/>
  <c r="I113" i="8"/>
  <c r="F113" i="8"/>
  <c r="C113" i="8"/>
  <c r="G113" i="8"/>
  <c r="R114" i="8" l="1"/>
  <c r="J114" i="8"/>
  <c r="K114" i="8" s="1"/>
  <c r="L114" i="8" s="1"/>
  <c r="M114" i="8" s="1"/>
  <c r="N114" i="8"/>
  <c r="O114" i="8" s="1"/>
  <c r="P114" i="8" s="1"/>
  <c r="Q114" i="8" s="1"/>
  <c r="B115" i="8"/>
  <c r="D114" i="8"/>
  <c r="H114" i="8"/>
  <c r="E114" i="8"/>
  <c r="I114" i="8"/>
  <c r="F114" i="8"/>
  <c r="C114" i="8"/>
  <c r="G114" i="8"/>
  <c r="R115" i="8" l="1"/>
  <c r="J115" i="8"/>
  <c r="K115" i="8" s="1"/>
  <c r="L115" i="8" s="1"/>
  <c r="M115" i="8" s="1"/>
  <c r="N115" i="8"/>
  <c r="O115" i="8" s="1"/>
  <c r="P115" i="8" s="1"/>
  <c r="Q115" i="8" s="1"/>
  <c r="B116" i="8"/>
  <c r="D115" i="8"/>
  <c r="H115" i="8"/>
  <c r="E115" i="8"/>
  <c r="I115" i="8"/>
  <c r="F115" i="8"/>
  <c r="C115" i="8"/>
  <c r="G115" i="8"/>
  <c r="R116" i="8" l="1"/>
  <c r="N116" i="8"/>
  <c r="O116" i="8" s="1"/>
  <c r="P116" i="8" s="1"/>
  <c r="Q116" i="8" s="1"/>
  <c r="J116" i="8"/>
  <c r="K116" i="8" s="1"/>
  <c r="L116" i="8" s="1"/>
  <c r="M116" i="8" s="1"/>
  <c r="B117" i="8"/>
  <c r="D116" i="8"/>
  <c r="H116" i="8"/>
  <c r="E116" i="8"/>
  <c r="I116" i="8"/>
  <c r="F116" i="8"/>
  <c r="C116" i="8"/>
  <c r="G116" i="8"/>
  <c r="R117" i="8" l="1"/>
  <c r="J117" i="8"/>
  <c r="K117" i="8" s="1"/>
  <c r="L117" i="8" s="1"/>
  <c r="M117" i="8" s="1"/>
  <c r="N117" i="8"/>
  <c r="O117" i="8" s="1"/>
  <c r="P117" i="8" s="1"/>
  <c r="Q117" i="8" s="1"/>
  <c r="B118" i="8"/>
  <c r="D117" i="8"/>
  <c r="H117" i="8"/>
  <c r="E117" i="8"/>
  <c r="I117" i="8"/>
  <c r="F117" i="8"/>
  <c r="C117" i="8"/>
  <c r="G117" i="8"/>
  <c r="R118" i="8" l="1"/>
  <c r="J118" i="8"/>
  <c r="K118" i="8" s="1"/>
  <c r="L118" i="8" s="1"/>
  <c r="M118" i="8" s="1"/>
  <c r="N118" i="8"/>
  <c r="O118" i="8" s="1"/>
  <c r="P118" i="8" s="1"/>
  <c r="Q118" i="8" s="1"/>
  <c r="D118" i="8"/>
  <c r="H118" i="8"/>
  <c r="E118" i="8"/>
  <c r="I118" i="8"/>
  <c r="F118" i="8"/>
  <c r="C118" i="8"/>
  <c r="G118" i="8"/>
  <c r="AM18" i="8"/>
  <c r="I2" i="9" s="1"/>
</calcChain>
</file>

<file path=xl/sharedStrings.xml><?xml version="1.0" encoding="utf-8"?>
<sst xmlns="http://schemas.openxmlformats.org/spreadsheetml/2006/main" count="713" uniqueCount="587">
  <si>
    <t>団体名</t>
    <rPh sb="0" eb="2">
      <t>ダンタイ</t>
    </rPh>
    <rPh sb="2" eb="3">
      <t>メイ</t>
    </rPh>
    <phoneticPr fontId="1"/>
  </si>
  <si>
    <t>団体名</t>
    <rPh sb="0" eb="2">
      <t>ダンタイ</t>
    </rPh>
    <rPh sb="2" eb="3">
      <t>メイ</t>
    </rPh>
    <phoneticPr fontId="3"/>
  </si>
  <si>
    <t>緊急連絡先（携帯番号等）</t>
    <rPh sb="0" eb="2">
      <t>キンキュウ</t>
    </rPh>
    <rPh sb="2" eb="5">
      <t>レンラクサキ</t>
    </rPh>
    <rPh sb="6" eb="8">
      <t>ケイタイ</t>
    </rPh>
    <rPh sb="8" eb="10">
      <t>バンゴウ</t>
    </rPh>
    <rPh sb="10" eb="11">
      <t>トウ</t>
    </rPh>
    <phoneticPr fontId="3"/>
  </si>
  <si>
    <t>申込区分</t>
    <rPh sb="0" eb="2">
      <t>モウシコミ</t>
    </rPh>
    <rPh sb="2" eb="4">
      <t>クブン</t>
    </rPh>
    <phoneticPr fontId="2"/>
  </si>
  <si>
    <t>希望部署</t>
    <rPh sb="0" eb="4">
      <t>キボウブショ</t>
    </rPh>
    <phoneticPr fontId="2"/>
  </si>
  <si>
    <t>申込責任者名</t>
    <rPh sb="0" eb="2">
      <t>モウシコミ</t>
    </rPh>
    <rPh sb="2" eb="5">
      <t>セキニンシャ</t>
    </rPh>
    <rPh sb="5" eb="6">
      <t>メイ</t>
    </rPh>
    <phoneticPr fontId="3"/>
  </si>
  <si>
    <t>名</t>
    <rPh sb="0" eb="1">
      <t>メイ</t>
    </rPh>
    <phoneticPr fontId="2"/>
  </si>
  <si>
    <t>姓</t>
    <rPh sb="0" eb="1">
      <t>セイ</t>
    </rPh>
    <phoneticPr fontId="2"/>
  </si>
  <si>
    <t>名前</t>
    <rPh sb="0" eb="2">
      <t>ナマエ</t>
    </rPh>
    <phoneticPr fontId="2"/>
  </si>
  <si>
    <t>ﾌﾘｶﾞﾅ</t>
    <phoneticPr fontId="2"/>
  </si>
  <si>
    <t>姓ﾌﾘｶﾞﾅ</t>
    <rPh sb="0" eb="1">
      <t>セイ</t>
    </rPh>
    <phoneticPr fontId="2"/>
  </si>
  <si>
    <t>名ﾌﾘｶﾞﾅ</t>
    <rPh sb="0" eb="1">
      <t>メイ</t>
    </rPh>
    <phoneticPr fontId="2"/>
  </si>
  <si>
    <t>性別</t>
    <rPh sb="0" eb="2">
      <t>セイベツ</t>
    </rPh>
    <phoneticPr fontId="2"/>
  </si>
  <si>
    <t>学年</t>
    <rPh sb="0" eb="2">
      <t>ガクネン</t>
    </rPh>
    <phoneticPr fontId="2"/>
  </si>
  <si>
    <t>ﾅﾝﾊﾞｰ
ｶｰﾄﾞ</t>
    <phoneticPr fontId="2"/>
  </si>
  <si>
    <t>１　団体情報</t>
    <rPh sb="2" eb="6">
      <t>ダンタイジョウホウ</t>
    </rPh>
    <phoneticPr fontId="2"/>
  </si>
  <si>
    <t>２　推薦審判情報</t>
    <rPh sb="2" eb="4">
      <t>スイセン</t>
    </rPh>
    <rPh sb="4" eb="6">
      <t>シンパン</t>
    </rPh>
    <rPh sb="6" eb="8">
      <t>ジョウホウ</t>
    </rPh>
    <phoneticPr fontId="2"/>
  </si>
  <si>
    <t>ナンバーカードについての注意事項</t>
    <rPh sb="12" eb="16">
      <t>チュウイジコウ</t>
    </rPh>
    <phoneticPr fontId="2"/>
  </si>
  <si>
    <t>【大学生】「6-****」は「****」部分のみを入力してください。</t>
    <phoneticPr fontId="2"/>
  </si>
  <si>
    <t>【申込区分】</t>
    <rPh sb="1" eb="3">
      <t>モウシコミ</t>
    </rPh>
    <rPh sb="3" eb="5">
      <t>クブン</t>
    </rPh>
    <phoneticPr fontId="2"/>
  </si>
  <si>
    <t>一般・高校</t>
    <rPh sb="0" eb="2">
      <t>イッパン</t>
    </rPh>
    <rPh sb="3" eb="5">
      <t>コウコウ</t>
    </rPh>
    <phoneticPr fontId="2"/>
  </si>
  <si>
    <t>中学</t>
    <rPh sb="0" eb="2">
      <t>チュウガク</t>
    </rPh>
    <phoneticPr fontId="2"/>
  </si>
  <si>
    <t>小学</t>
    <rPh sb="0" eb="2">
      <t>ショウガク</t>
    </rPh>
    <phoneticPr fontId="2"/>
  </si>
  <si>
    <t>団体コード</t>
    <rPh sb="0" eb="2">
      <t>ダンタイ</t>
    </rPh>
    <phoneticPr fontId="2"/>
  </si>
  <si>
    <t>電話番号</t>
    <rPh sb="0" eb="2">
      <t>デンワ</t>
    </rPh>
    <rPh sb="2" eb="4">
      <t>バンゴウ</t>
    </rPh>
    <phoneticPr fontId="1"/>
  </si>
  <si>
    <t>料金</t>
    <rPh sb="0" eb="2">
      <t>リョウキン</t>
    </rPh>
    <phoneticPr fontId="1"/>
  </si>
  <si>
    <t>団体区分</t>
    <rPh sb="0" eb="4">
      <t>ダンタイクブン</t>
    </rPh>
    <phoneticPr fontId="1"/>
  </si>
  <si>
    <t>申込責任者</t>
    <rPh sb="0" eb="2">
      <t>モウシコミ</t>
    </rPh>
    <rPh sb="2" eb="5">
      <t>セキニンシャ</t>
    </rPh>
    <phoneticPr fontId="1"/>
  </si>
  <si>
    <t>氏名</t>
    <rPh sb="0" eb="2">
      <t>シメイ</t>
    </rPh>
    <phoneticPr fontId="1"/>
  </si>
  <si>
    <t>希望部署</t>
    <rPh sb="0" eb="2">
      <t>キボウ</t>
    </rPh>
    <rPh sb="2" eb="4">
      <t>ブショ</t>
    </rPh>
    <phoneticPr fontId="1"/>
  </si>
  <si>
    <t>種目１</t>
    <rPh sb="0" eb="2">
      <t>シュモク</t>
    </rPh>
    <phoneticPr fontId="2"/>
  </si>
  <si>
    <t>種目</t>
    <rPh sb="0" eb="2">
      <t>シュモク</t>
    </rPh>
    <phoneticPr fontId="2"/>
  </si>
  <si>
    <t>分</t>
    <rPh sb="0" eb="1">
      <t>フン</t>
    </rPh>
    <phoneticPr fontId="2"/>
  </si>
  <si>
    <t>秒</t>
    <rPh sb="0" eb="1">
      <t>ビョウ</t>
    </rPh>
    <phoneticPr fontId="2"/>
  </si>
  <si>
    <t>100/1</t>
    <phoneticPr fontId="2"/>
  </si>
  <si>
    <t>手順２（男子選手　出場種目入力）</t>
    <rPh sb="0" eb="2">
      <t>テジュン</t>
    </rPh>
    <rPh sb="4" eb="8">
      <t>ダンシセンシュ</t>
    </rPh>
    <rPh sb="9" eb="13">
      <t>シュツジョウシュモク</t>
    </rPh>
    <rPh sb="13" eb="15">
      <t>ニュウリョク</t>
    </rPh>
    <phoneticPr fontId="2"/>
  </si>
  <si>
    <t>男子選手　出場種目情報</t>
    <rPh sb="0" eb="2">
      <t>ダンシ</t>
    </rPh>
    <rPh sb="2" eb="4">
      <t>センシュ</t>
    </rPh>
    <rPh sb="5" eb="7">
      <t>シュツジョウ</t>
    </rPh>
    <rPh sb="7" eb="9">
      <t>シュモク</t>
    </rPh>
    <rPh sb="9" eb="11">
      <t>ジョウホウ</t>
    </rPh>
    <phoneticPr fontId="2"/>
  </si>
  <si>
    <t>秒
m</t>
    <rPh sb="0" eb="1">
      <t>ビョウ</t>
    </rPh>
    <phoneticPr fontId="2"/>
  </si>
  <si>
    <t>ﾘﾚﾒﾝ</t>
    <phoneticPr fontId="2"/>
  </si>
  <si>
    <t>【ﾘﾚﾒﾝ】</t>
    <phoneticPr fontId="2"/>
  </si>
  <si>
    <t>男子</t>
    <rPh sb="0" eb="2">
      <t>ダンシ</t>
    </rPh>
    <phoneticPr fontId="2"/>
  </si>
  <si>
    <t>ｶﾅ</t>
    <phoneticPr fontId="2"/>
  </si>
  <si>
    <t>ﾅﾝﾊﾞｰ</t>
    <phoneticPr fontId="2"/>
  </si>
  <si>
    <t>女子</t>
    <rPh sb="0" eb="2">
      <t>ジョシ</t>
    </rPh>
    <phoneticPr fontId="2"/>
  </si>
  <si>
    <t>重複</t>
    <rPh sb="0" eb="2">
      <t>チョウフク</t>
    </rPh>
    <phoneticPr fontId="2"/>
  </si>
  <si>
    <t>種目</t>
    <rPh sb="0" eb="2">
      <t>シュモク</t>
    </rPh>
    <phoneticPr fontId="2"/>
  </si>
  <si>
    <t>実施種目（種目情報シートで編集すること！）</t>
    <rPh sb="0" eb="4">
      <t>ジッシシュモク</t>
    </rPh>
    <rPh sb="5" eb="7">
      <t>シュモク</t>
    </rPh>
    <rPh sb="7" eb="9">
      <t>ジョウホウ</t>
    </rPh>
    <rPh sb="13" eb="15">
      <t>ヘンシュウ</t>
    </rPh>
    <phoneticPr fontId="2"/>
  </si>
  <si>
    <t>手順３（女子選手　出場種目入力）</t>
    <rPh sb="0" eb="2">
      <t>テジュン</t>
    </rPh>
    <rPh sb="4" eb="6">
      <t>ジョシ</t>
    </rPh>
    <rPh sb="6" eb="8">
      <t>センシュ</t>
    </rPh>
    <rPh sb="9" eb="13">
      <t>シュツジョウシュモク</t>
    </rPh>
    <rPh sb="13" eb="15">
      <t>ニュウリョク</t>
    </rPh>
    <phoneticPr fontId="2"/>
  </si>
  <si>
    <t>女子選手　出場種目情報</t>
    <rPh sb="0" eb="2">
      <t>ジョシ</t>
    </rPh>
    <rPh sb="2" eb="4">
      <t>センシュ</t>
    </rPh>
    <rPh sb="5" eb="7">
      <t>シュツジョウ</t>
    </rPh>
    <rPh sb="7" eb="9">
      <t>シュモク</t>
    </rPh>
    <rPh sb="9" eb="11">
      <t>ジョウホウ</t>
    </rPh>
    <phoneticPr fontId="2"/>
  </si>
  <si>
    <t>団体情報</t>
    <rPh sb="0" eb="4">
      <t>ダンタイジョウホウ</t>
    </rPh>
    <phoneticPr fontId="2"/>
  </si>
  <si>
    <t>推薦審判員</t>
    <rPh sb="0" eb="2">
      <t>スイセン</t>
    </rPh>
    <rPh sb="2" eb="5">
      <t>シンパンイン</t>
    </rPh>
    <phoneticPr fontId="2"/>
  </si>
  <si>
    <t>選手情報</t>
    <rPh sb="0" eb="4">
      <t>センシュジョウホウ</t>
    </rPh>
    <phoneticPr fontId="2"/>
  </si>
  <si>
    <t>リレー</t>
    <phoneticPr fontId="2"/>
  </si>
  <si>
    <t>参加料</t>
    <rPh sb="0" eb="3">
      <t>サンカリョウ</t>
    </rPh>
    <phoneticPr fontId="2"/>
  </si>
  <si>
    <t>種目数</t>
    <rPh sb="0" eb="3">
      <t>シュモクスウ</t>
    </rPh>
    <phoneticPr fontId="2"/>
  </si>
  <si>
    <t>単価</t>
    <rPh sb="0" eb="2">
      <t>タンカ</t>
    </rPh>
    <phoneticPr fontId="2"/>
  </si>
  <si>
    <t>合計</t>
    <rPh sb="0" eb="2">
      <t>ゴウケイ</t>
    </rPh>
    <phoneticPr fontId="2"/>
  </si>
  <si>
    <t>合計金額</t>
    <rPh sb="0" eb="4">
      <t>ゴウケイキンガク</t>
    </rPh>
    <phoneticPr fontId="2"/>
  </si>
  <si>
    <t>N1</t>
  </si>
  <si>
    <t>N2</t>
  </si>
  <si>
    <t>SX</t>
  </si>
  <si>
    <t>KC</t>
  </si>
  <si>
    <t>MC</t>
  </si>
  <si>
    <t>ZK</t>
  </si>
  <si>
    <t>S1</t>
  </si>
  <si>
    <t>リレー</t>
    <phoneticPr fontId="3"/>
  </si>
  <si>
    <t>S2</t>
  </si>
  <si>
    <t>S2</t>
    <phoneticPr fontId="2"/>
  </si>
  <si>
    <t>TM</t>
  </si>
  <si>
    <t>S3</t>
  </si>
  <si>
    <t>S4</t>
  </si>
  <si>
    <t>S5</t>
  </si>
  <si>
    <t>S6</t>
  </si>
  <si>
    <t>DB</t>
    <phoneticPr fontId="2"/>
  </si>
  <si>
    <t>①　「種目情報」シートのA列からC列にすべての種目を登録する。</t>
    <rPh sb="3" eb="5">
      <t>シュモク</t>
    </rPh>
    <rPh sb="5" eb="7">
      <t>ジョウホウ</t>
    </rPh>
    <rPh sb="13" eb="14">
      <t>レツ</t>
    </rPh>
    <rPh sb="17" eb="18">
      <t>レツ</t>
    </rPh>
    <rPh sb="23" eb="25">
      <t>シュモク</t>
    </rPh>
    <rPh sb="26" eb="28">
      <t>トウロク</t>
    </rPh>
    <phoneticPr fontId="2"/>
  </si>
  <si>
    <t>②　「手順２」「手順３」シートのAB列からAD列が選択用リスト。必要部分を①のリストから引用する</t>
    <rPh sb="3" eb="5">
      <t>テジュン</t>
    </rPh>
    <rPh sb="8" eb="10">
      <t>テジュン</t>
    </rPh>
    <rPh sb="18" eb="19">
      <t>レツ</t>
    </rPh>
    <rPh sb="23" eb="24">
      <t>レツ</t>
    </rPh>
    <rPh sb="25" eb="28">
      <t>センタクヨウ</t>
    </rPh>
    <rPh sb="32" eb="36">
      <t>ヒツヨウブブン</t>
    </rPh>
    <rPh sb="44" eb="46">
      <t>インヨウ</t>
    </rPh>
    <phoneticPr fontId="2"/>
  </si>
  <si>
    <t>１　団体情報と申込区分のリストについて</t>
    <rPh sb="2" eb="6">
      <t>ダンタイジョウホウ</t>
    </rPh>
    <rPh sb="7" eb="9">
      <t>モウシコミ</t>
    </rPh>
    <rPh sb="9" eb="11">
      <t>クブン</t>
    </rPh>
    <phoneticPr fontId="2"/>
  </si>
  <si>
    <t>「手順１」シートのX列、Y列にリストがある。必要があればその部分を修正する。</t>
    <rPh sb="1" eb="3">
      <t>テジュン</t>
    </rPh>
    <rPh sb="10" eb="11">
      <t>レツ</t>
    </rPh>
    <rPh sb="13" eb="14">
      <t>レツ</t>
    </rPh>
    <rPh sb="22" eb="24">
      <t>ヒツヨウ</t>
    </rPh>
    <rPh sb="30" eb="32">
      <t>ブブン</t>
    </rPh>
    <rPh sb="33" eb="35">
      <t>シュウセイ</t>
    </rPh>
    <phoneticPr fontId="2"/>
  </si>
  <si>
    <t>手順２では男子選手の出場種目情報を作成します。</t>
    <rPh sb="0" eb="2">
      <t>テジュン</t>
    </rPh>
    <rPh sb="5" eb="9">
      <t>ダンシセンシュ</t>
    </rPh>
    <rPh sb="10" eb="14">
      <t>シュツジョウシュモク</t>
    </rPh>
    <rPh sb="14" eb="16">
      <t>ジョウホウ</t>
    </rPh>
    <rPh sb="17" eb="19">
      <t>サクセイ</t>
    </rPh>
    <phoneticPr fontId="2"/>
  </si>
  <si>
    <t>２　実施種目の登録について</t>
    <rPh sb="2" eb="6">
      <t>ジッシシュモク</t>
    </rPh>
    <rPh sb="7" eb="9">
      <t>トウロク</t>
    </rPh>
    <phoneticPr fontId="2"/>
  </si>
  <si>
    <t>１　ナンバーカード欄に手順１で入力した選手のナンバーを入力してください。名前等は自動で入力されます。</t>
    <rPh sb="9" eb="10">
      <t>ラン</t>
    </rPh>
    <rPh sb="11" eb="13">
      <t>テジュン</t>
    </rPh>
    <rPh sb="15" eb="17">
      <t>ニュウリョク</t>
    </rPh>
    <rPh sb="19" eb="21">
      <t>センシュ</t>
    </rPh>
    <rPh sb="27" eb="29">
      <t>ニュウリョク</t>
    </rPh>
    <rPh sb="36" eb="38">
      <t>ナマエ</t>
    </rPh>
    <rPh sb="38" eb="39">
      <t>トウ</t>
    </rPh>
    <rPh sb="40" eb="42">
      <t>ジドウ</t>
    </rPh>
    <rPh sb="43" eb="45">
      <t>ニュウリョク</t>
    </rPh>
    <phoneticPr fontId="2"/>
  </si>
  <si>
    <t>２　「種目１」「種目２」欄に種目と記録を選択または入力してください。12秒10の場合の1/100欄は「10」12秒01の場合の1/100欄は「1」</t>
    <rPh sb="3" eb="5">
      <t>シュモク</t>
    </rPh>
    <rPh sb="8" eb="10">
      <t>シュモク</t>
    </rPh>
    <rPh sb="12" eb="13">
      <t>ラン</t>
    </rPh>
    <rPh sb="14" eb="16">
      <t>シュモク</t>
    </rPh>
    <rPh sb="17" eb="19">
      <t>キロク</t>
    </rPh>
    <rPh sb="20" eb="22">
      <t>センタク</t>
    </rPh>
    <rPh sb="25" eb="27">
      <t>ニュウリョク</t>
    </rPh>
    <rPh sb="36" eb="37">
      <t>ビョウ</t>
    </rPh>
    <rPh sb="40" eb="42">
      <t>バアイ</t>
    </rPh>
    <rPh sb="48" eb="49">
      <t>ラン</t>
    </rPh>
    <rPh sb="56" eb="57">
      <t>ビョウ</t>
    </rPh>
    <rPh sb="60" eb="62">
      <t>バアイ</t>
    </rPh>
    <rPh sb="68" eb="69">
      <t>ラン</t>
    </rPh>
    <phoneticPr fontId="2"/>
  </si>
  <si>
    <t>1/100
cm</t>
    <phoneticPr fontId="2"/>
  </si>
  <si>
    <t>DB</t>
    <phoneticPr fontId="2"/>
  </si>
  <si>
    <t>選択して下さい</t>
    <rPh sb="0" eb="2">
      <t>センタク</t>
    </rPh>
    <rPh sb="4" eb="5">
      <t>クダ</t>
    </rPh>
    <phoneticPr fontId="1"/>
  </si>
  <si>
    <t>選択して下さい</t>
    <rPh sb="0" eb="2">
      <t>センタク</t>
    </rPh>
    <rPh sb="4" eb="5">
      <t>クダ</t>
    </rPh>
    <phoneticPr fontId="2"/>
  </si>
  <si>
    <t>所属団体リスト</t>
    <rPh sb="0" eb="4">
      <t>ショゾクダンタイ</t>
    </rPh>
    <phoneticPr fontId="2"/>
  </si>
  <si>
    <t>申込区分リスト</t>
    <rPh sb="0" eb="2">
      <t>モウシコミ</t>
    </rPh>
    <rPh sb="2" eb="4">
      <t>クブン</t>
    </rPh>
    <phoneticPr fontId="2"/>
  </si>
  <si>
    <t>参加料リスト</t>
    <rPh sb="0" eb="3">
      <t>サンカリョウ</t>
    </rPh>
    <phoneticPr fontId="2"/>
  </si>
  <si>
    <t>S1 S2　作成用種目リスト（編集は種目情報シートで！）</t>
    <rPh sb="6" eb="9">
      <t>サクセイヨウ</t>
    </rPh>
    <rPh sb="9" eb="11">
      <t>シュモク</t>
    </rPh>
    <rPh sb="15" eb="17">
      <t>ヘンシュウ</t>
    </rPh>
    <rPh sb="18" eb="20">
      <t>シュモク</t>
    </rPh>
    <rPh sb="20" eb="22">
      <t>ジョウホウ</t>
    </rPh>
    <phoneticPr fontId="2"/>
  </si>
  <si>
    <t>団体名の選択</t>
    <rPh sb="0" eb="3">
      <t>ダンタイメイ</t>
    </rPh>
    <rPh sb="4" eb="6">
      <t>センタク</t>
    </rPh>
    <phoneticPr fontId="2"/>
  </si>
  <si>
    <t>団体区分の選択</t>
    <rPh sb="0" eb="4">
      <t>ダンタイクブン</t>
    </rPh>
    <rPh sb="5" eb="7">
      <t>センタク</t>
    </rPh>
    <phoneticPr fontId="2"/>
  </si>
  <si>
    <t>手順４では入力データの簡易確認を行います。</t>
    <rPh sb="0" eb="2">
      <t>テジュン</t>
    </rPh>
    <rPh sb="5" eb="7">
      <t>ニュウリョク</t>
    </rPh>
    <rPh sb="11" eb="15">
      <t>カンイカクニン</t>
    </rPh>
    <rPh sb="16" eb="17">
      <t>オコナ</t>
    </rPh>
    <phoneticPr fontId="2"/>
  </si>
  <si>
    <t>入力・チェックが完了したら、「手順２」シートへ進んでください。</t>
    <rPh sb="0" eb="2">
      <t>ニュウリョク</t>
    </rPh>
    <rPh sb="8" eb="10">
      <t>カンリョウ</t>
    </rPh>
    <rPh sb="15" eb="17">
      <t>テジュン</t>
    </rPh>
    <rPh sb="23" eb="24">
      <t>スス</t>
    </rPh>
    <phoneticPr fontId="2"/>
  </si>
  <si>
    <t>「手順４」では入力データの簡易確認を行います。</t>
    <rPh sb="1" eb="3">
      <t>テジュン</t>
    </rPh>
    <rPh sb="7" eb="9">
      <t>ニュウリョク</t>
    </rPh>
    <rPh sb="13" eb="17">
      <t>カンイカクニン</t>
    </rPh>
    <rPh sb="18" eb="19">
      <t>オコナ</t>
    </rPh>
    <phoneticPr fontId="2"/>
  </si>
  <si>
    <t>１　作業は「手順１」から「手順５」まであります。</t>
    <rPh sb="2" eb="4">
      <t>サギョウ</t>
    </rPh>
    <rPh sb="6" eb="8">
      <t>テジュン</t>
    </rPh>
    <rPh sb="13" eb="15">
      <t>テジュン</t>
    </rPh>
    <phoneticPr fontId="2"/>
  </si>
  <si>
    <t>手順４　入力データの簡易確認</t>
    <rPh sb="0" eb="2">
      <t>テジュン</t>
    </rPh>
    <rPh sb="4" eb="6">
      <t>ニュウリョク</t>
    </rPh>
    <rPh sb="10" eb="12">
      <t>カンイ</t>
    </rPh>
    <rPh sb="12" eb="14">
      <t>カクニン</t>
    </rPh>
    <phoneticPr fontId="2"/>
  </si>
  <si>
    <t>男子の選手登録</t>
    <rPh sb="0" eb="2">
      <t>ダンシ</t>
    </rPh>
    <rPh sb="3" eb="5">
      <t>センシュ</t>
    </rPh>
    <rPh sb="5" eb="7">
      <t>トウロク</t>
    </rPh>
    <phoneticPr fontId="2"/>
  </si>
  <si>
    <t>男子のリレーメンバー</t>
    <rPh sb="0" eb="2">
      <t>ダンシ</t>
    </rPh>
    <phoneticPr fontId="2"/>
  </si>
  <si>
    <t>男子の種目選択</t>
    <rPh sb="0" eb="2">
      <t>ダンシ</t>
    </rPh>
    <rPh sb="3" eb="5">
      <t>シュモク</t>
    </rPh>
    <rPh sb="5" eb="7">
      <t>センタク</t>
    </rPh>
    <phoneticPr fontId="2"/>
  </si>
  <si>
    <t>女子の選手登録</t>
    <rPh sb="0" eb="2">
      <t>ジョシ</t>
    </rPh>
    <rPh sb="3" eb="5">
      <t>センシュ</t>
    </rPh>
    <rPh sb="5" eb="7">
      <t>トウロク</t>
    </rPh>
    <phoneticPr fontId="2"/>
  </si>
  <si>
    <t>女子のリレーメンバー</t>
    <rPh sb="0" eb="2">
      <t>ジョシ</t>
    </rPh>
    <phoneticPr fontId="2"/>
  </si>
  <si>
    <t>女子の種目選択</t>
    <rPh sb="0" eb="2">
      <t>ジョシ</t>
    </rPh>
    <rPh sb="3" eb="5">
      <t>シュモク</t>
    </rPh>
    <rPh sb="5" eb="7">
      <t>センタク</t>
    </rPh>
    <phoneticPr fontId="2"/>
  </si>
  <si>
    <t>５　入力・チェックが完了したら、「手順３」シートへ進んでください。</t>
    <rPh sb="2" eb="4">
      <t>ニュウリョク</t>
    </rPh>
    <rPh sb="10" eb="12">
      <t>カンリョウ</t>
    </rPh>
    <rPh sb="17" eb="19">
      <t>テジュン</t>
    </rPh>
    <rPh sb="25" eb="26">
      <t>スス</t>
    </rPh>
    <phoneticPr fontId="2"/>
  </si>
  <si>
    <t>通し番号</t>
    <rPh sb="0" eb="1">
      <t>トオ</t>
    </rPh>
    <rPh sb="2" eb="4">
      <t>バンゴウ</t>
    </rPh>
    <phoneticPr fontId="2"/>
  </si>
  <si>
    <t>女子の選手登録</t>
    <rPh sb="0" eb="2">
      <t>ジョシ</t>
    </rPh>
    <rPh sb="3" eb="7">
      <t>センシュトウロク</t>
    </rPh>
    <phoneticPr fontId="2"/>
  </si>
  <si>
    <t>２　「●完了」となっていない項目がれば、その手順に戻って入力内容を確認してください。</t>
    <rPh sb="4" eb="6">
      <t>カンリョウ</t>
    </rPh>
    <rPh sb="14" eb="16">
      <t>コウモク</t>
    </rPh>
    <phoneticPr fontId="2"/>
  </si>
  <si>
    <t>Relay</t>
    <phoneticPr fontId="2"/>
  </si>
  <si>
    <t>Relay</t>
    <phoneticPr fontId="2"/>
  </si>
  <si>
    <t>４　下表の一番上の行（１２行）から順に行を空けることなく情報を入力してください。</t>
    <rPh sb="2" eb="4">
      <t>カヒョウ</t>
    </rPh>
    <rPh sb="5" eb="7">
      <t>イチバン</t>
    </rPh>
    <rPh sb="7" eb="8">
      <t>ウエ</t>
    </rPh>
    <rPh sb="9" eb="10">
      <t>ギョウ</t>
    </rPh>
    <rPh sb="13" eb="14">
      <t>ギョウ</t>
    </rPh>
    <rPh sb="17" eb="18">
      <t>ジュン</t>
    </rPh>
    <rPh sb="19" eb="20">
      <t>ギョウ</t>
    </rPh>
    <rPh sb="21" eb="22">
      <t>ア</t>
    </rPh>
    <rPh sb="28" eb="30">
      <t>ジョウホウ</t>
    </rPh>
    <rPh sb="31" eb="33">
      <t>ニュウリョク</t>
    </rPh>
    <phoneticPr fontId="2"/>
  </si>
  <si>
    <t>手順５では申込用紙の印刷とデータの保存を行います。</t>
    <rPh sb="0" eb="2">
      <t>テジュン</t>
    </rPh>
    <rPh sb="5" eb="7">
      <t>モウシコミ</t>
    </rPh>
    <rPh sb="7" eb="9">
      <t>ヨウシ</t>
    </rPh>
    <rPh sb="10" eb="12">
      <t>インサツ</t>
    </rPh>
    <rPh sb="17" eb="19">
      <t>ホゾン</t>
    </rPh>
    <rPh sb="20" eb="21">
      <t>オコナ</t>
    </rPh>
    <phoneticPr fontId="2"/>
  </si>
  <si>
    <t>このシートを印刷して、「学校番号_学校名」または「団体名」の名前をつけて保存をしてください。</t>
    <rPh sb="6" eb="8">
      <t>インサツ</t>
    </rPh>
    <rPh sb="12" eb="16">
      <t>ガッコウバンゴウ</t>
    </rPh>
    <rPh sb="17" eb="20">
      <t>ガッコウメイ</t>
    </rPh>
    <rPh sb="25" eb="28">
      <t>ダンタイメイ</t>
    </rPh>
    <rPh sb="30" eb="32">
      <t>ナマエ</t>
    </rPh>
    <rPh sb="36" eb="38">
      <t>ホゾン</t>
    </rPh>
    <phoneticPr fontId="2"/>
  </si>
  <si>
    <t>３　男子選手名簿</t>
    <rPh sb="2" eb="4">
      <t>ダンシ</t>
    </rPh>
    <rPh sb="4" eb="6">
      <t>センシュ</t>
    </rPh>
    <rPh sb="6" eb="8">
      <t>メイボ</t>
    </rPh>
    <phoneticPr fontId="2"/>
  </si>
  <si>
    <t>４　女子選手名簿</t>
    <rPh sb="2" eb="4">
      <t>ジョシ</t>
    </rPh>
    <rPh sb="4" eb="6">
      <t>センシュ</t>
    </rPh>
    <rPh sb="6" eb="8">
      <t>メイボ</t>
    </rPh>
    <phoneticPr fontId="2"/>
  </si>
  <si>
    <t>③　「手順５」シートのAKからANも要確認（S1,S2データ作成用）</t>
    <rPh sb="3" eb="5">
      <t>テジュン</t>
    </rPh>
    <rPh sb="18" eb="21">
      <t>ヨウカクニン</t>
    </rPh>
    <rPh sb="30" eb="33">
      <t>サクセイヨウ</t>
    </rPh>
    <phoneticPr fontId="2"/>
  </si>
  <si>
    <t>手順１（団体情報等の入力　選手名簿の作成）</t>
    <rPh sb="0" eb="2">
      <t>テジュン</t>
    </rPh>
    <rPh sb="4" eb="8">
      <t>ダンタイジョウホウ</t>
    </rPh>
    <rPh sb="8" eb="9">
      <t>トウ</t>
    </rPh>
    <rPh sb="10" eb="12">
      <t>ニュウリョク</t>
    </rPh>
    <rPh sb="13" eb="17">
      <t>センシュメイボ</t>
    </rPh>
    <rPh sb="18" eb="20">
      <t>サクセイ</t>
    </rPh>
    <phoneticPr fontId="2"/>
  </si>
  <si>
    <t>「手順１」では団体情報，競技役員情報、選手名簿　を作成します。</t>
    <rPh sb="1" eb="3">
      <t>テジュン</t>
    </rPh>
    <rPh sb="7" eb="11">
      <t>ダンタイジョウホウ</t>
    </rPh>
    <rPh sb="12" eb="16">
      <t>キョウギヤクイン</t>
    </rPh>
    <rPh sb="16" eb="18">
      <t>ジョウホウ</t>
    </rPh>
    <rPh sb="19" eb="21">
      <t>センシュ</t>
    </rPh>
    <rPh sb="21" eb="23">
      <t>メイボ</t>
    </rPh>
    <rPh sb="25" eb="27">
      <t>サクセイ</t>
    </rPh>
    <phoneticPr fontId="2"/>
  </si>
  <si>
    <t>「手順２」では男子選手の出場種目情報を作成します。</t>
    <rPh sb="1" eb="3">
      <t>テジュン</t>
    </rPh>
    <rPh sb="7" eb="11">
      <t>ダンシセンシュ</t>
    </rPh>
    <rPh sb="12" eb="16">
      <t>シュツジョウシュモク</t>
    </rPh>
    <rPh sb="16" eb="18">
      <t>ジョウホウ</t>
    </rPh>
    <rPh sb="19" eb="21">
      <t>サクセイ</t>
    </rPh>
    <phoneticPr fontId="2"/>
  </si>
  <si>
    <t>「手順３」では女子選手の出場種目情報を作成します。</t>
    <rPh sb="1" eb="3">
      <t>テジュン</t>
    </rPh>
    <rPh sb="7" eb="9">
      <t>ジョシ</t>
    </rPh>
    <rPh sb="9" eb="11">
      <t>センシュ</t>
    </rPh>
    <rPh sb="12" eb="14">
      <t>シュツジョウ</t>
    </rPh>
    <rPh sb="14" eb="16">
      <t>シュモク</t>
    </rPh>
    <rPh sb="16" eb="18">
      <t>ジョウホウ</t>
    </rPh>
    <rPh sb="19" eb="21">
      <t>サクセイ</t>
    </rPh>
    <phoneticPr fontId="2"/>
  </si>
  <si>
    <t>手順１では　１団体情報　２推薦審判情報　３男子選手名簿　４女子選手名簿を作成します。</t>
    <rPh sb="0" eb="2">
      <t>テジュン</t>
    </rPh>
    <rPh sb="7" eb="11">
      <t>ダンタイジョウホウ</t>
    </rPh>
    <rPh sb="13" eb="19">
      <t>スイセンシンパンジョウホウ</t>
    </rPh>
    <rPh sb="21" eb="23">
      <t>ダンシ</t>
    </rPh>
    <rPh sb="23" eb="25">
      <t>センシュ</t>
    </rPh>
    <rPh sb="25" eb="27">
      <t>メイボ</t>
    </rPh>
    <rPh sb="29" eb="31">
      <t>ジョシ</t>
    </rPh>
    <rPh sb="31" eb="33">
      <t>センシュ</t>
    </rPh>
    <rPh sb="33" eb="35">
      <t>メイボ</t>
    </rPh>
    <rPh sb="36" eb="38">
      <t>サクセイ</t>
    </rPh>
    <phoneticPr fontId="2"/>
  </si>
  <si>
    <t>１　以下のチェック項目のすべてが「●完了」となっていれば「手順５」シートに進んでください。</t>
    <rPh sb="2" eb="4">
      <t>イカ</t>
    </rPh>
    <rPh sb="9" eb="11">
      <t>コウモク</t>
    </rPh>
    <rPh sb="18" eb="20">
      <t>カンリョウ</t>
    </rPh>
    <rPh sb="29" eb="31">
      <t>テジュン</t>
    </rPh>
    <rPh sb="37" eb="38">
      <t>スス</t>
    </rPh>
    <phoneticPr fontId="2"/>
  </si>
  <si>
    <t>２　「手順１」から「手順５」シートを順に選択して、作業を進めてください。</t>
    <rPh sb="3" eb="5">
      <t>テジュン</t>
    </rPh>
    <rPh sb="10" eb="12">
      <t>テジュン</t>
    </rPh>
    <rPh sb="18" eb="19">
      <t>ジュン</t>
    </rPh>
    <rPh sb="20" eb="22">
      <t>センタク</t>
    </rPh>
    <rPh sb="25" eb="27">
      <t>サギョウ</t>
    </rPh>
    <rPh sb="28" eb="29">
      <t>スス</t>
    </rPh>
    <phoneticPr fontId="2"/>
  </si>
  <si>
    <t>３　「切り取り」＆「貼り付け」は絶対に行わないでください。「コピー」＆「貼り付け」は可能です。</t>
    <rPh sb="3" eb="4">
      <t>キ</t>
    </rPh>
    <rPh sb="5" eb="6">
      <t>ト</t>
    </rPh>
    <rPh sb="10" eb="11">
      <t>ハ</t>
    </rPh>
    <rPh sb="12" eb="13">
      <t>ツ</t>
    </rPh>
    <rPh sb="16" eb="18">
      <t>ゼッタイ</t>
    </rPh>
    <rPh sb="19" eb="20">
      <t>オコナ</t>
    </rPh>
    <rPh sb="36" eb="37">
      <t>ハ</t>
    </rPh>
    <rPh sb="38" eb="39">
      <t>ツ</t>
    </rPh>
    <rPh sb="42" eb="44">
      <t>カノウ</t>
    </rPh>
    <phoneticPr fontId="2"/>
  </si>
  <si>
    <t>４　印刷範囲外（グレーの欄）や上記以外のシートには管理者用の数式等が入っています。変更を加えないでください。</t>
    <rPh sb="2" eb="7">
      <t>インサツハンイガイ</t>
    </rPh>
    <rPh sb="12" eb="13">
      <t>ラン</t>
    </rPh>
    <rPh sb="15" eb="19">
      <t>ジョウキイガイ</t>
    </rPh>
    <rPh sb="25" eb="29">
      <t>カンリシャヨウ</t>
    </rPh>
    <rPh sb="30" eb="32">
      <t>スウシキ</t>
    </rPh>
    <rPh sb="32" eb="33">
      <t>トウ</t>
    </rPh>
    <rPh sb="34" eb="35">
      <t>ハイ</t>
    </rPh>
    <rPh sb="41" eb="43">
      <t>ヘンコウ</t>
    </rPh>
    <rPh sb="44" eb="45">
      <t>クワ</t>
    </rPh>
    <phoneticPr fontId="2"/>
  </si>
  <si>
    <t>　※「手順１」で作成した選手名簿は神戸市陸協主催の他の大会申込ファイル作成時にも使えます。</t>
    <rPh sb="3" eb="5">
      <t>テジュン</t>
    </rPh>
    <rPh sb="8" eb="10">
      <t>サクセイ</t>
    </rPh>
    <rPh sb="12" eb="14">
      <t>センシュ</t>
    </rPh>
    <rPh sb="14" eb="16">
      <t>メイボ</t>
    </rPh>
    <rPh sb="17" eb="20">
      <t>コウベシ</t>
    </rPh>
    <rPh sb="20" eb="21">
      <t>リク</t>
    </rPh>
    <rPh sb="21" eb="22">
      <t>キョウ</t>
    </rPh>
    <rPh sb="22" eb="24">
      <t>シュサイ</t>
    </rPh>
    <rPh sb="25" eb="26">
      <t>タ</t>
    </rPh>
    <rPh sb="27" eb="29">
      <t>タイカイ</t>
    </rPh>
    <rPh sb="29" eb="31">
      <t>モウシコミ</t>
    </rPh>
    <rPh sb="35" eb="37">
      <t>サクセイ</t>
    </rPh>
    <rPh sb="37" eb="38">
      <t>トキ</t>
    </rPh>
    <rPh sb="40" eb="41">
      <t>ツカ</t>
    </rPh>
    <phoneticPr fontId="2"/>
  </si>
  <si>
    <t>男子のリレー記録</t>
    <rPh sb="0" eb="2">
      <t>ダンシ</t>
    </rPh>
    <rPh sb="6" eb="8">
      <t>キロク</t>
    </rPh>
    <phoneticPr fontId="2"/>
  </si>
  <si>
    <t>女子のリレー記録</t>
    <rPh sb="0" eb="2">
      <t>ジョシ</t>
    </rPh>
    <rPh sb="6" eb="8">
      <t>キロク</t>
    </rPh>
    <phoneticPr fontId="2"/>
  </si>
  <si>
    <t>手順２では女子選手の出場種目情報を作成します。</t>
    <rPh sb="0" eb="2">
      <t>テジュン</t>
    </rPh>
    <rPh sb="5" eb="7">
      <t>ジョシ</t>
    </rPh>
    <rPh sb="7" eb="9">
      <t>センシュ</t>
    </rPh>
    <rPh sb="10" eb="14">
      <t>シュツジョウシュモク</t>
    </rPh>
    <rPh sb="14" eb="16">
      <t>ジョウホウ</t>
    </rPh>
    <rPh sb="17" eb="19">
      <t>サクセイ</t>
    </rPh>
    <phoneticPr fontId="2"/>
  </si>
  <si>
    <t>A</t>
    <phoneticPr fontId="2"/>
  </si>
  <si>
    <t>B</t>
    <phoneticPr fontId="2"/>
  </si>
  <si>
    <t>B</t>
    <phoneticPr fontId="2"/>
  </si>
  <si>
    <t>A</t>
    <phoneticPr fontId="2"/>
  </si>
  <si>
    <t>プログラム</t>
    <phoneticPr fontId="2"/>
  </si>
  <si>
    <t>女A</t>
    <rPh sb="0" eb="1">
      <t>オンナ</t>
    </rPh>
    <phoneticPr fontId="2"/>
  </si>
  <si>
    <t>女B</t>
    <rPh sb="0" eb="1">
      <t>オンナ</t>
    </rPh>
    <phoneticPr fontId="2"/>
  </si>
  <si>
    <t>男A</t>
    <rPh sb="0" eb="1">
      <t>オトコ</t>
    </rPh>
    <phoneticPr fontId="2"/>
  </si>
  <si>
    <t>男B</t>
    <rPh sb="0" eb="1">
      <t>オトコ</t>
    </rPh>
    <phoneticPr fontId="2"/>
  </si>
  <si>
    <t>A</t>
    <phoneticPr fontId="2"/>
  </si>
  <si>
    <t>B</t>
    <phoneticPr fontId="2"/>
  </si>
  <si>
    <t>【一般高校男子】</t>
    <rPh sb="1" eb="3">
      <t>イッパン</t>
    </rPh>
    <rPh sb="3" eb="5">
      <t>コウコウ</t>
    </rPh>
    <rPh sb="5" eb="7">
      <t>ダンシ</t>
    </rPh>
    <phoneticPr fontId="2"/>
  </si>
  <si>
    <t>一高男100ｍ</t>
    <rPh sb="0" eb="1">
      <t>イチ</t>
    </rPh>
    <rPh sb="1" eb="2">
      <t>コウ</t>
    </rPh>
    <phoneticPr fontId="7"/>
  </si>
  <si>
    <t>00202 0</t>
  </si>
  <si>
    <t>一高男110ｍＨ</t>
    <rPh sb="0" eb="1">
      <t>イチ</t>
    </rPh>
    <phoneticPr fontId="7"/>
  </si>
  <si>
    <t>03402 0</t>
  </si>
  <si>
    <t>一高男110ｍJＨ</t>
    <rPh sb="0" eb="1">
      <t>イチ</t>
    </rPh>
    <phoneticPr fontId="7"/>
  </si>
  <si>
    <t>03302 0</t>
  </si>
  <si>
    <t>一高男走高跳</t>
    <rPh sb="0" eb="1">
      <t>イチ</t>
    </rPh>
    <rPh sb="1" eb="2">
      <t>コウ</t>
    </rPh>
    <rPh sb="3" eb="4">
      <t>ハシ</t>
    </rPh>
    <rPh sb="4" eb="6">
      <t>タカト</t>
    </rPh>
    <phoneticPr fontId="7"/>
  </si>
  <si>
    <t>07102 0</t>
  </si>
  <si>
    <t>一高男走幅跳</t>
    <rPh sb="0" eb="1">
      <t>イチ</t>
    </rPh>
    <rPh sb="1" eb="2">
      <t>コウ</t>
    </rPh>
    <rPh sb="3" eb="4">
      <t>ハシ</t>
    </rPh>
    <rPh sb="4" eb="6">
      <t>ハバト</t>
    </rPh>
    <phoneticPr fontId="7"/>
  </si>
  <si>
    <t>07302 0</t>
  </si>
  <si>
    <t>一般(7.2kg)男砲丸投</t>
    <rPh sb="0" eb="2">
      <t>イッパン</t>
    </rPh>
    <rPh sb="10" eb="13">
      <t>ホウガンナ</t>
    </rPh>
    <phoneticPr fontId="7"/>
  </si>
  <si>
    <t>08101 0</t>
  </si>
  <si>
    <t>高校(6.0kg)男砲丸投</t>
    <rPh sb="0" eb="2">
      <t>コウコウ</t>
    </rPh>
    <phoneticPr fontId="2"/>
  </si>
  <si>
    <t>08204 0</t>
  </si>
  <si>
    <t>一高男やり投</t>
    <rPh sb="0" eb="1">
      <t>イチ</t>
    </rPh>
    <rPh sb="1" eb="2">
      <t>コウ</t>
    </rPh>
    <rPh sb="5" eb="6">
      <t>ナ</t>
    </rPh>
    <phoneticPr fontId="7"/>
  </si>
  <si>
    <t>09202 0</t>
  </si>
  <si>
    <t>男5000ｍｵｰﾌﾟﾝ</t>
    <rPh sb="0" eb="1">
      <t>オトコ</t>
    </rPh>
    <phoneticPr fontId="2"/>
  </si>
  <si>
    <t>01122 0</t>
  </si>
  <si>
    <t>【一般高校女子】</t>
    <rPh sb="1" eb="3">
      <t>イッパン</t>
    </rPh>
    <rPh sb="3" eb="5">
      <t>コウコウ</t>
    </rPh>
    <rPh sb="5" eb="7">
      <t>ジョシ</t>
    </rPh>
    <phoneticPr fontId="2"/>
  </si>
  <si>
    <t>一高女100ｍ</t>
    <rPh sb="0" eb="1">
      <t>イチ</t>
    </rPh>
    <rPh sb="1" eb="2">
      <t>コウ</t>
    </rPh>
    <phoneticPr fontId="7"/>
  </si>
  <si>
    <t>一高女100ｍＨ</t>
    <rPh sb="0" eb="1">
      <t>イチ</t>
    </rPh>
    <phoneticPr fontId="7"/>
  </si>
  <si>
    <t>04402 0</t>
  </si>
  <si>
    <t>一高女100ｍYＨ</t>
    <rPh sb="0" eb="1">
      <t>イチ</t>
    </rPh>
    <phoneticPr fontId="7"/>
  </si>
  <si>
    <t>04302 0</t>
  </si>
  <si>
    <t>一高女走高跳</t>
    <rPh sb="0" eb="1">
      <t>イチ</t>
    </rPh>
    <rPh sb="1" eb="2">
      <t>コウ</t>
    </rPh>
    <rPh sb="3" eb="4">
      <t>ハシ</t>
    </rPh>
    <rPh sb="4" eb="6">
      <t>タカト</t>
    </rPh>
    <phoneticPr fontId="7"/>
  </si>
  <si>
    <t>一高女走幅跳</t>
    <rPh sb="0" eb="1">
      <t>イチ</t>
    </rPh>
    <rPh sb="1" eb="2">
      <t>コウ</t>
    </rPh>
    <rPh sb="3" eb="4">
      <t>ハシ</t>
    </rPh>
    <rPh sb="4" eb="6">
      <t>ハバト</t>
    </rPh>
    <phoneticPr fontId="7"/>
  </si>
  <si>
    <t>一高女砲丸投</t>
    <rPh sb="0" eb="1">
      <t>イチ</t>
    </rPh>
    <rPh sb="1" eb="2">
      <t>コウ</t>
    </rPh>
    <rPh sb="3" eb="6">
      <t>ホウガンナ</t>
    </rPh>
    <phoneticPr fontId="7"/>
  </si>
  <si>
    <t>08402 0</t>
  </si>
  <si>
    <t>一高女やり投</t>
    <rPh sb="0" eb="1">
      <t>イチ</t>
    </rPh>
    <rPh sb="1" eb="2">
      <t>コウ</t>
    </rPh>
    <rPh sb="5" eb="6">
      <t>ナ</t>
    </rPh>
    <phoneticPr fontId="7"/>
  </si>
  <si>
    <t>09302 0</t>
  </si>
  <si>
    <t>女3000ｍｵｰﾌﾟﾝ</t>
    <rPh sb="0" eb="1">
      <t>オンナ</t>
    </rPh>
    <phoneticPr fontId="2"/>
  </si>
  <si>
    <t>01022 0</t>
  </si>
  <si>
    <t>種目人数制限</t>
    <rPh sb="0" eb="2">
      <t>シュモク</t>
    </rPh>
    <rPh sb="2" eb="4">
      <t>ニンズウ</t>
    </rPh>
    <rPh sb="4" eb="6">
      <t>セイゲン</t>
    </rPh>
    <phoneticPr fontId="2"/>
  </si>
  <si>
    <t>284201　東灘高</t>
  </si>
  <si>
    <t>284202　甲南女高</t>
  </si>
  <si>
    <t>284203　灘高</t>
  </si>
  <si>
    <t>284204　六甲ｱｲ高</t>
  </si>
  <si>
    <t>284206　神戸科技高</t>
  </si>
  <si>
    <t>284207　御影高</t>
  </si>
  <si>
    <t>284208　六甲高</t>
  </si>
  <si>
    <t>284209　神戸高</t>
  </si>
  <si>
    <t>284210　海星高</t>
  </si>
  <si>
    <t>284211　松蔭高</t>
  </si>
  <si>
    <t>284212　葺合高</t>
  </si>
  <si>
    <t>284213　神戸龍谷高</t>
  </si>
  <si>
    <t>284214　神戸第一高</t>
  </si>
  <si>
    <t>284215　神港学園高</t>
  </si>
  <si>
    <t>284217　親和高</t>
  </si>
  <si>
    <t>284218　神戸北高</t>
  </si>
  <si>
    <t>284219　神戸弘陵高</t>
  </si>
  <si>
    <t>284220　神戸甲北高</t>
  </si>
  <si>
    <t>284221　神戸鈴蘭台高</t>
  </si>
  <si>
    <t>284225　兵庫工高</t>
  </si>
  <si>
    <t>284227　夢野台高</t>
  </si>
  <si>
    <t>284228　兵庫高</t>
  </si>
  <si>
    <t>284230　長田高</t>
  </si>
  <si>
    <t>284231　常盤高</t>
  </si>
  <si>
    <t>284232　神戸星城高</t>
  </si>
  <si>
    <t>284233　野田高</t>
  </si>
  <si>
    <t>284234　育英高</t>
  </si>
  <si>
    <t>284235　滝川高</t>
  </si>
  <si>
    <t>284236　須磨学園高</t>
  </si>
  <si>
    <t>284237　須磨翔風高</t>
  </si>
  <si>
    <t>284238　須磨ﾉ浦高</t>
  </si>
  <si>
    <t>284239　須磨東高</t>
  </si>
  <si>
    <t>284240　啓明高</t>
  </si>
  <si>
    <t>284241　須磨友が丘高</t>
  </si>
  <si>
    <t>284242　北須磨高</t>
  </si>
  <si>
    <t>284244　県視特支</t>
  </si>
  <si>
    <t>284245　神戸聴特支</t>
  </si>
  <si>
    <t>284246　神戸国際附高</t>
  </si>
  <si>
    <t>284247　舞子高</t>
  </si>
  <si>
    <t>284248　星陵高</t>
  </si>
  <si>
    <t>284249　神戸商高</t>
  </si>
  <si>
    <t>284250　愛徳高</t>
  </si>
  <si>
    <t>284251　神戸高専</t>
  </si>
  <si>
    <t>284252　伊川谷高</t>
  </si>
  <si>
    <t>284253　伊川谷北高</t>
  </si>
  <si>
    <t>284254　神戸高塚高</t>
  </si>
  <si>
    <t>284255　滝川第二高</t>
  </si>
  <si>
    <t>4*400mR記録</t>
    <rPh sb="7" eb="9">
      <t>キロク</t>
    </rPh>
    <phoneticPr fontId="2"/>
  </si>
  <si>
    <t>4*400mR</t>
    <phoneticPr fontId="2"/>
  </si>
  <si>
    <t>4*400mR記録</t>
    <phoneticPr fontId="2"/>
  </si>
  <si>
    <t>4*400R</t>
    <phoneticPr fontId="2"/>
  </si>
  <si>
    <t>男子4*400R記録</t>
    <rPh sb="0" eb="2">
      <t>ダンシ</t>
    </rPh>
    <rPh sb="8" eb="10">
      <t>キロク</t>
    </rPh>
    <phoneticPr fontId="2"/>
  </si>
  <si>
    <t>女子4*400R記録</t>
    <rPh sb="0" eb="2">
      <t>ジョシ</t>
    </rPh>
    <rPh sb="8" eb="10">
      <t>キロク</t>
    </rPh>
    <phoneticPr fontId="2"/>
  </si>
  <si>
    <t>３　4×400ｍＲに出場する学校は、6名以内のﾘﾚﾒﾝ欄の「男A」「男B」を選択して、リレーの記録を入力してください。</t>
    <rPh sb="10" eb="12">
      <t>シュツジョウ</t>
    </rPh>
    <rPh sb="14" eb="16">
      <t>ガッコウ</t>
    </rPh>
    <rPh sb="19" eb="20">
      <t>メイ</t>
    </rPh>
    <rPh sb="20" eb="22">
      <t>イナイ</t>
    </rPh>
    <rPh sb="27" eb="28">
      <t>ラン</t>
    </rPh>
    <rPh sb="30" eb="31">
      <t>オトコ</t>
    </rPh>
    <rPh sb="34" eb="35">
      <t>オトコ</t>
    </rPh>
    <rPh sb="38" eb="40">
      <t>センタク</t>
    </rPh>
    <rPh sb="47" eb="49">
      <t>キロク</t>
    </rPh>
    <rPh sb="50" eb="52">
      <t>ニュウリョク</t>
    </rPh>
    <phoneticPr fontId="2"/>
  </si>
  <si>
    <t>３　4×400ｍＲに出場する学校は、6名以内のﾘﾚﾒﾝ欄の「女A」「女B」を選択して、リレーの記録を入力してください。</t>
    <rPh sb="10" eb="12">
      <t>シュツジョウ</t>
    </rPh>
    <rPh sb="14" eb="16">
      <t>ガッコウ</t>
    </rPh>
    <rPh sb="19" eb="20">
      <t>メイ</t>
    </rPh>
    <rPh sb="20" eb="22">
      <t>イナイ</t>
    </rPh>
    <rPh sb="27" eb="28">
      <t>ラン</t>
    </rPh>
    <rPh sb="30" eb="31">
      <t>オンナ</t>
    </rPh>
    <rPh sb="34" eb="35">
      <t>オンナ</t>
    </rPh>
    <rPh sb="38" eb="40">
      <t>センタク</t>
    </rPh>
    <rPh sb="47" eb="49">
      <t>キロク</t>
    </rPh>
    <rPh sb="50" eb="52">
      <t>ニュウリョク</t>
    </rPh>
    <phoneticPr fontId="2"/>
  </si>
  <si>
    <t>手順</t>
    <rPh sb="0" eb="2">
      <t>テジュン</t>
    </rPh>
    <phoneticPr fontId="2"/>
  </si>
  <si>
    <t>学校名（団体名）</t>
    <rPh sb="0" eb="3">
      <t>ガッコウメイ</t>
    </rPh>
    <rPh sb="4" eb="6">
      <t>ダンタイ</t>
    </rPh>
    <rPh sb="6" eb="7">
      <t>メイ</t>
    </rPh>
    <phoneticPr fontId="3"/>
  </si>
  <si>
    <t>【神戸市内高校】</t>
    <rPh sb="1" eb="5">
      <t>コウベシナイ</t>
    </rPh>
    <rPh sb="5" eb="7">
      <t>コウコウ</t>
    </rPh>
    <phoneticPr fontId="1"/>
  </si>
  <si>
    <t>284205　神大附中等</t>
    <rPh sb="7" eb="9">
      <t>ジンダイ</t>
    </rPh>
    <rPh sb="8" eb="9">
      <t>ダイ</t>
    </rPh>
    <rPh sb="10" eb="12">
      <t>チュウトウ</t>
    </rPh>
    <phoneticPr fontId="26"/>
  </si>
  <si>
    <t>284223　夙川高</t>
    <rPh sb="7" eb="9">
      <t>シュクガワ</t>
    </rPh>
    <phoneticPr fontId="26"/>
  </si>
  <si>
    <t>284224　神戸学院高</t>
    <rPh sb="7" eb="11">
      <t>コウベガクイン</t>
    </rPh>
    <phoneticPr fontId="1"/>
  </si>
  <si>
    <t>284226　神港橘高</t>
    <rPh sb="9" eb="10">
      <t>タチバナ</t>
    </rPh>
    <phoneticPr fontId="1"/>
  </si>
  <si>
    <t>284229　彩星工科高</t>
  </si>
  <si>
    <t>【大学】</t>
    <rPh sb="1" eb="3">
      <t>ダイガク</t>
    </rPh>
    <phoneticPr fontId="2"/>
  </si>
  <si>
    <t>【一般】</t>
    <rPh sb="1" eb="3">
      <t>イッパン</t>
    </rPh>
    <phoneticPr fontId="2"/>
  </si>
  <si>
    <t>種目2</t>
    <rPh sb="0" eb="2">
      <t>シュモク</t>
    </rPh>
    <phoneticPr fontId="2"/>
  </si>
  <si>
    <t>種目２</t>
    <rPh sb="0" eb="2">
      <t>シュモク</t>
    </rPh>
    <phoneticPr fontId="2"/>
  </si>
  <si>
    <t>個人種目に加えてオープン種目に
 エントリーする場合のみ使用</t>
    <rPh sb="0" eb="2">
      <t>コジン</t>
    </rPh>
    <rPh sb="2" eb="4">
      <t>シュモク</t>
    </rPh>
    <rPh sb="5" eb="6">
      <t>クワ</t>
    </rPh>
    <rPh sb="12" eb="14">
      <t>シュモク</t>
    </rPh>
    <rPh sb="24" eb="26">
      <t>バアイ</t>
    </rPh>
    <rPh sb="28" eb="30">
      <t>シヨウ</t>
    </rPh>
    <phoneticPr fontId="2"/>
  </si>
  <si>
    <t>個人種目に加えてオープン種目に
エントリーする場合のみ使用</t>
    <rPh sb="0" eb="2">
      <t>コジン</t>
    </rPh>
    <rPh sb="2" eb="4">
      <t>シュモク</t>
    </rPh>
    <rPh sb="5" eb="6">
      <t>クワ</t>
    </rPh>
    <rPh sb="12" eb="14">
      <t>シュモク</t>
    </rPh>
    <rPh sb="23" eb="25">
      <t>バアイ</t>
    </rPh>
    <rPh sb="27" eb="29">
      <t>シヨウ</t>
    </rPh>
    <phoneticPr fontId="2"/>
  </si>
  <si>
    <t>公認審判のみ入力</t>
    <rPh sb="0" eb="2">
      <t>コウニン</t>
    </rPh>
    <rPh sb="2" eb="4">
      <t>シンパン</t>
    </rPh>
    <rPh sb="6" eb="8">
      <t>ニュウリョク</t>
    </rPh>
    <phoneticPr fontId="2"/>
  </si>
  <si>
    <t>兵庫陸協
登録番号</t>
    <rPh sb="0" eb="2">
      <t>ヒョウゴ</t>
    </rPh>
    <rPh sb="2" eb="3">
      <t>リク</t>
    </rPh>
    <rPh sb="3" eb="4">
      <t>キョウ</t>
    </rPh>
    <rPh sb="5" eb="7">
      <t>トウロク</t>
    </rPh>
    <rPh sb="7" eb="9">
      <t>バンゴウ</t>
    </rPh>
    <phoneticPr fontId="2"/>
  </si>
  <si>
    <t>審判
資格</t>
    <rPh sb="0" eb="2">
      <t>シンパン</t>
    </rPh>
    <rPh sb="3" eb="5">
      <t>シカク</t>
    </rPh>
    <phoneticPr fontId="2"/>
  </si>
  <si>
    <t>審判資格リスト</t>
    <rPh sb="0" eb="4">
      <t>シンパンシカク</t>
    </rPh>
    <phoneticPr fontId="2"/>
  </si>
  <si>
    <t>S</t>
    <phoneticPr fontId="2"/>
  </si>
  <si>
    <t>ﾅｼ</t>
    <phoneticPr fontId="2"/>
  </si>
  <si>
    <t>登録番号</t>
    <rPh sb="0" eb="2">
      <t>トウロク</t>
    </rPh>
    <rPh sb="2" eb="4">
      <t>バンゴウ</t>
    </rPh>
    <phoneticPr fontId="2"/>
  </si>
  <si>
    <t>審判資格</t>
    <rPh sb="0" eb="2">
      <t>シンパン</t>
    </rPh>
    <rPh sb="2" eb="4">
      <t>シカク</t>
    </rPh>
    <phoneticPr fontId="2"/>
  </si>
  <si>
    <t>手順５　保存　</t>
    <rPh sb="0" eb="2">
      <t>テジュン</t>
    </rPh>
    <rPh sb="4" eb="6">
      <t>ホゾン</t>
    </rPh>
    <phoneticPr fontId="2"/>
  </si>
  <si>
    <t>2026年度神戸市民総合スポーツ大会秋季大会　兼　神戸リレーカーニバル　申込ファイル（一般高校用）</t>
    <rPh sb="4" eb="6">
      <t>ネンド</t>
    </rPh>
    <rPh sb="8" eb="10">
      <t>シミン</t>
    </rPh>
    <rPh sb="18" eb="22">
      <t>シュウキタイカイ</t>
    </rPh>
    <rPh sb="43" eb="45">
      <t>イッパン</t>
    </rPh>
    <rPh sb="45" eb="47">
      <t>コウコウ</t>
    </rPh>
    <rPh sb="47" eb="48">
      <t>ヨウ</t>
    </rPh>
    <phoneticPr fontId="2"/>
  </si>
  <si>
    <t>「手順５」ではデータの保存を行います。</t>
    <rPh sb="1" eb="3">
      <t>テジュン</t>
    </rPh>
    <rPh sb="11" eb="13">
      <t>ホゾン</t>
    </rPh>
    <rPh sb="14" eb="15">
      <t>オコナ</t>
    </rPh>
    <phoneticPr fontId="2"/>
  </si>
  <si>
    <t>用紙の郵送は不要です。</t>
    <rPh sb="0" eb="2">
      <t>ヨウシ</t>
    </rPh>
    <rPh sb="3" eb="5">
      <t>ユウソウ</t>
    </rPh>
    <rPh sb="6" eb="8">
      <t>フヨウ</t>
    </rPh>
    <phoneticPr fontId="3"/>
  </si>
  <si>
    <t>一般・高校用／神戸市総合スポーツ大会　兼　神戸リレーカーニバル　申込用紙（印刷・保存用）</t>
    <rPh sb="0" eb="2">
      <t>イッパン</t>
    </rPh>
    <rPh sb="3" eb="5">
      <t>コウコウ</t>
    </rPh>
    <rPh sb="5" eb="6">
      <t>ヨウ</t>
    </rPh>
    <rPh sb="6" eb="7">
      <t>ショウヨウ</t>
    </rPh>
    <rPh sb="7" eb="10">
      <t>コウベシ</t>
    </rPh>
    <rPh sb="10" eb="12">
      <t>ソウゴウ</t>
    </rPh>
    <rPh sb="16" eb="18">
      <t>タイカイ</t>
    </rPh>
    <rPh sb="19" eb="20">
      <t>ケン</t>
    </rPh>
    <rPh sb="21" eb="23">
      <t>コウベ</t>
    </rPh>
    <rPh sb="32" eb="34">
      <t>モウシコミ</t>
    </rPh>
    <rPh sb="34" eb="36">
      <t>ヨウシ</t>
    </rPh>
    <rPh sb="37" eb="39">
      <t>インサツ</t>
    </rPh>
    <rPh sb="40" eb="42">
      <t>ホゾン</t>
    </rPh>
    <rPh sb="42" eb="43">
      <t>ヨウ</t>
    </rPh>
    <phoneticPr fontId="2"/>
  </si>
  <si>
    <t>284216　山手高</t>
  </si>
  <si>
    <t>490005　帯広畜産大</t>
  </si>
  <si>
    <t>490010　東北大</t>
  </si>
  <si>
    <t>490016　筑波大</t>
  </si>
  <si>
    <t>490019　埼玉大</t>
  </si>
  <si>
    <t>490020　千葉大</t>
  </si>
  <si>
    <t>490021　東京大</t>
  </si>
  <si>
    <t>490024　東京学芸大</t>
  </si>
  <si>
    <t>490034　横浜国立大</t>
  </si>
  <si>
    <t>490037　金沢大</t>
  </si>
  <si>
    <t>490048　京都大</t>
  </si>
  <si>
    <t>490049　京都教育大</t>
  </si>
  <si>
    <t>490050　京都工芸繊維大</t>
  </si>
  <si>
    <t>490051　大阪大</t>
  </si>
  <si>
    <t>490053　大阪教育大</t>
  </si>
  <si>
    <t>490054　神戸大</t>
  </si>
  <si>
    <t>490058　和歌山大</t>
  </si>
  <si>
    <t>490059　鳥取大</t>
  </si>
  <si>
    <t>490061　岡山大</t>
  </si>
  <si>
    <t>490062　広島大</t>
  </si>
  <si>
    <t>490064　徳島大</t>
  </si>
  <si>
    <t>490065　香川大</t>
  </si>
  <si>
    <t>490066　愛媛大</t>
  </si>
  <si>
    <t>490069　九州大</t>
  </si>
  <si>
    <t>490077　鹿児島大</t>
  </si>
  <si>
    <t>490091　放送大関西</t>
  </si>
  <si>
    <t>490092　兵庫教育大</t>
  </si>
  <si>
    <t>490094　神戸医療未来大</t>
  </si>
  <si>
    <t>490095　鳴門教育大</t>
  </si>
  <si>
    <t>490096　鹿屋体育大</t>
  </si>
  <si>
    <t>490111　夙川学院短大</t>
  </si>
  <si>
    <t>491013　名古屋市立大</t>
  </si>
  <si>
    <t>491015　京都府立大</t>
  </si>
  <si>
    <t>491016　京都府立医科大</t>
  </si>
  <si>
    <t>491073　島根県立大</t>
  </si>
  <si>
    <t>491082　兵庫県立大</t>
  </si>
  <si>
    <t>492029　流通経済大</t>
  </si>
  <si>
    <t>492033　上武大</t>
  </si>
  <si>
    <t>492035　東京国際大</t>
  </si>
  <si>
    <t>492037　城西大</t>
  </si>
  <si>
    <t>492047　中央学院大</t>
  </si>
  <si>
    <t>492051　青学大</t>
  </si>
  <si>
    <t>492052　亜細亜大</t>
  </si>
  <si>
    <t>492062　慶應義塾大</t>
  </si>
  <si>
    <t>492066　国士舘大</t>
  </si>
  <si>
    <t>492070　順天堂大</t>
  </si>
  <si>
    <t>492085　創価大</t>
  </si>
  <si>
    <t>492087　大東文化大</t>
  </si>
  <si>
    <t>492089　拓殖大</t>
  </si>
  <si>
    <t>492092　中央大</t>
  </si>
  <si>
    <t>492094　帝京大</t>
  </si>
  <si>
    <t>492095　東海大</t>
  </si>
  <si>
    <t>492109　東京農業大</t>
  </si>
  <si>
    <t>492114　東洋大</t>
  </si>
  <si>
    <t>492116　日本大</t>
  </si>
  <si>
    <t>492123　日本体育大</t>
  </si>
  <si>
    <t>492126　法政大</t>
  </si>
  <si>
    <t>492137　立教大</t>
  </si>
  <si>
    <t>492140　早稲田大</t>
  </si>
  <si>
    <t>492142　神奈川大</t>
  </si>
  <si>
    <t>492158　山梨学院大</t>
  </si>
  <si>
    <t>492173　中京大</t>
  </si>
  <si>
    <t>492182　南山大</t>
  </si>
  <si>
    <t>492184　名城大</t>
  </si>
  <si>
    <t>492187　京都外国語大</t>
  </si>
  <si>
    <t>492189　京都産業大</t>
  </si>
  <si>
    <t>492190　京都女子大</t>
  </si>
  <si>
    <t>492191　京都薬科大</t>
  </si>
  <si>
    <t>492195　同志社大</t>
  </si>
  <si>
    <t>492196　同志社女子大</t>
  </si>
  <si>
    <t>492199　佛教大</t>
  </si>
  <si>
    <t>492200　立命館大</t>
  </si>
  <si>
    <t>492201　龍谷大</t>
  </si>
  <si>
    <t>492204　大阪学院大</t>
  </si>
  <si>
    <t>492205　大阪経済大</t>
  </si>
  <si>
    <t>492207　大阪芸術大</t>
  </si>
  <si>
    <t>492208　大阪工業大</t>
  </si>
  <si>
    <t>492209　大阪産業大</t>
  </si>
  <si>
    <t>492213　大阪体育大</t>
  </si>
  <si>
    <t>492214　大阪電通大</t>
  </si>
  <si>
    <t>492217　追手門学院大</t>
  </si>
  <si>
    <t>492218　関西大</t>
  </si>
  <si>
    <t>492219　関西医科大</t>
  </si>
  <si>
    <t>492220　関西外国語大</t>
  </si>
  <si>
    <t>492221　近畿大</t>
  </si>
  <si>
    <t>492232　関西学院大</t>
  </si>
  <si>
    <t>492233　甲子園大</t>
  </si>
  <si>
    <t>492234　甲南大</t>
  </si>
  <si>
    <t>492235　甲南女子大</t>
  </si>
  <si>
    <t>492237　神戸学院大</t>
  </si>
  <si>
    <t>492239　神戸女子大</t>
  </si>
  <si>
    <t>492240　神戸薬科大</t>
  </si>
  <si>
    <t>492244　園田学園大</t>
  </si>
  <si>
    <t>492245　兵庫医科大</t>
  </si>
  <si>
    <t>492246　武庫川女子大</t>
  </si>
  <si>
    <t>492247　神戸国際大</t>
  </si>
  <si>
    <t>492249　天理大</t>
  </si>
  <si>
    <t>492253　岡山理科大</t>
  </si>
  <si>
    <t>492259　広島経済大</t>
  </si>
  <si>
    <t>492266　周南公立大</t>
  </si>
  <si>
    <t>492269　四国大</t>
  </si>
  <si>
    <t>492273　九州共立大</t>
  </si>
  <si>
    <t>492283　福岡大</t>
  </si>
  <si>
    <t>492302　摂南大</t>
  </si>
  <si>
    <t>492329　明治国際医療大</t>
  </si>
  <si>
    <t>492330　国際武道大</t>
  </si>
  <si>
    <t>492337　駿河台大</t>
  </si>
  <si>
    <t>492342　姫路獨協大</t>
  </si>
  <si>
    <t>492355　大阪国際大</t>
  </si>
  <si>
    <t>492356　流通科学大</t>
  </si>
  <si>
    <t>492379　川崎医療福祉大</t>
  </si>
  <si>
    <t>492394　清和大</t>
  </si>
  <si>
    <t>492413　兵庫大</t>
  </si>
  <si>
    <t>492420　平成国際大</t>
  </si>
  <si>
    <t>492430　関西福祉大</t>
  </si>
  <si>
    <t>492431　高知工科大</t>
  </si>
  <si>
    <t>492522　びわスポ大</t>
  </si>
  <si>
    <t>492523　大阪成蹊大</t>
  </si>
  <si>
    <t>492582　環太平洋大</t>
  </si>
  <si>
    <t>492604　びわ学大</t>
  </si>
  <si>
    <t>495440　育英大</t>
  </si>
  <si>
    <t>496060　大手前大</t>
  </si>
  <si>
    <t>499084　神戸親和女子大</t>
  </si>
  <si>
    <t>500004　大和大</t>
  </si>
  <si>
    <t>501018　大阪公立大</t>
  </si>
  <si>
    <t>501019　奈良県立大</t>
  </si>
  <si>
    <t>501020　名古屋大</t>
  </si>
  <si>
    <t>280001　尼崎市陸協</t>
  </si>
  <si>
    <t>280002　川西市陸協</t>
  </si>
  <si>
    <t>280004　伊丹市陸協</t>
  </si>
  <si>
    <t>280005　宝塚市陸協</t>
  </si>
  <si>
    <t>280006　西宮市陸協</t>
  </si>
  <si>
    <t>280007　芦屋市陸協</t>
  </si>
  <si>
    <t>280008　神戸市陸協</t>
  </si>
  <si>
    <t>280009　明石市陸協</t>
  </si>
  <si>
    <t>280010　加古郡陸協</t>
  </si>
  <si>
    <t>280011　加古川市陸協</t>
  </si>
  <si>
    <t>280012　高砂市陸協</t>
  </si>
  <si>
    <t>280013　三木市陸協</t>
  </si>
  <si>
    <t>280014　加東市陸協</t>
  </si>
  <si>
    <t>280015　小野市陸協</t>
  </si>
  <si>
    <t>280016　加西市陸協</t>
  </si>
  <si>
    <t>280017　西脇市陸協</t>
  </si>
  <si>
    <t>280018　多可郡陸協</t>
  </si>
  <si>
    <t>280019　姫路市陸協</t>
  </si>
  <si>
    <t>280020　神崎郡陸協</t>
  </si>
  <si>
    <t>280021　揖保郡陸協</t>
  </si>
  <si>
    <t>280022　たつの市陸協</t>
  </si>
  <si>
    <t>280023　相生市陸協</t>
  </si>
  <si>
    <t>280024　赤穂市陸協</t>
  </si>
  <si>
    <t>280025　赤穂郡陸協</t>
  </si>
  <si>
    <t>280026　宍粟市陸協</t>
  </si>
  <si>
    <t>280027　佐用郡陸協</t>
  </si>
  <si>
    <t>280028　三田市陸協</t>
  </si>
  <si>
    <t>280029　丹波篠山市陸協</t>
    <rPh sb="7" eb="9">
      <t>タンバ</t>
    </rPh>
    <phoneticPr fontId="1"/>
  </si>
  <si>
    <t>280030　丹波市陸協</t>
  </si>
  <si>
    <t>280031　豊岡市陸協</t>
  </si>
  <si>
    <t>280032　美方郡陸協</t>
  </si>
  <si>
    <t>280033　養父市陸協</t>
  </si>
  <si>
    <t>280034　朝来市陸協</t>
  </si>
  <si>
    <t>280035　洲本市陸協</t>
  </si>
  <si>
    <t>280036　淡路市陸協</t>
  </si>
  <si>
    <t>280037　南あわじ市陸協</t>
  </si>
  <si>
    <t>280101　ﾀｲﾓｽﾎﾟｰﾂ</t>
  </si>
  <si>
    <t>280102　尼崎NR</t>
  </si>
  <si>
    <t>280103　上ヶ原AC</t>
  </si>
  <si>
    <t>280104　鳩印G&amp;T</t>
  </si>
  <si>
    <t>280105　NMR</t>
  </si>
  <si>
    <t>280113　GRlab兵庫</t>
  </si>
  <si>
    <t>280115　長谷川体育施設</t>
  </si>
  <si>
    <t>280117　三菱電機紅菱会</t>
  </si>
  <si>
    <t>280119　ﾗﾝﾊﾞｰｽ</t>
  </si>
  <si>
    <t>280120　ﾐｽﾞﾉ</t>
  </si>
  <si>
    <t>280126　AMACT</t>
  </si>
  <si>
    <t>280127　王子ｺｰｴﾝｽﾞ</t>
  </si>
  <si>
    <t>280129　三菱電機</t>
  </si>
  <si>
    <t>280134　ELITE</t>
  </si>
  <si>
    <t>280135　Blue Wave AC</t>
  </si>
  <si>
    <t>280136　おんげん</t>
  </si>
  <si>
    <t>280137　ｱｽﾛﾝ尼崎AC</t>
  </si>
  <si>
    <t>280138　OTRA</t>
  </si>
  <si>
    <t>280139　AC園田</t>
  </si>
  <si>
    <t>280140　AC園田東</t>
  </si>
  <si>
    <t>280201　森野AC</t>
  </si>
  <si>
    <t>280202　川西RC</t>
  </si>
  <si>
    <t>280203　清和台AC</t>
  </si>
  <si>
    <t>280402　住友電工</t>
  </si>
  <si>
    <t>280404　兵庫ﾊﾝﾓｯｸ</t>
  </si>
  <si>
    <t>280405　住友電工伊丹</t>
  </si>
  <si>
    <t>280501　SAURUS TC</t>
  </si>
  <si>
    <t>280502　市民ﾗﾝﾅｰ</t>
  </si>
  <si>
    <t>280503　宝塚AC</t>
  </si>
  <si>
    <t>280504　4DIRECTIONS</t>
  </si>
  <si>
    <t>280505　Gluck</t>
  </si>
  <si>
    <t>280506　ﾗﾝﾀﾒ宝塚AC</t>
  </si>
  <si>
    <t>280602　武庫川SC</t>
  </si>
  <si>
    <t>280603　兵庫医大陸上部</t>
  </si>
  <si>
    <t>280606　MMP</t>
  </si>
  <si>
    <t>280609　陸上物語</t>
  </si>
  <si>
    <t>280610　新日本住設G</t>
  </si>
  <si>
    <t>280611　ひとら整形外科</t>
  </si>
  <si>
    <t>280612　NOBY</t>
  </si>
  <si>
    <t>280613　ATHLEAD HYOGO</t>
  </si>
  <si>
    <t>280614　西宮学文AC</t>
  </si>
  <si>
    <t>280615　西宮瓦木AC</t>
  </si>
  <si>
    <t>280616　西宮山口AC</t>
  </si>
  <si>
    <t>280617　西宮浜脇AC</t>
  </si>
  <si>
    <t>280618　西宮広田AC</t>
  </si>
  <si>
    <t>280619　西宮甲陵AC</t>
  </si>
  <si>
    <t>280620　西宮塩瀬AC</t>
  </si>
  <si>
    <t>280701　芦屋浜AC</t>
  </si>
  <si>
    <t>280703　ｻｳﾙｽRC</t>
  </si>
  <si>
    <t>280704　AC芦屋</t>
    <rPh sb="9" eb="11">
      <t>アシヤ</t>
    </rPh>
    <phoneticPr fontId="1"/>
  </si>
  <si>
    <t>280801　三菱重工神戸</t>
  </si>
  <si>
    <t>280802　鈴蘭台AC</t>
  </si>
  <si>
    <t>280804　兵庫県警</t>
  </si>
  <si>
    <t>280805　神戸PIJC</t>
  </si>
  <si>
    <t>280807　兵庫ﾏｽﾀｰｽﾞ</t>
  </si>
  <si>
    <t>280809　凌霜AC</t>
  </si>
  <si>
    <t>280810　神戸市教員ｸ</t>
  </si>
  <si>
    <t>280811　神戸高体連ｸ</t>
  </si>
  <si>
    <t>280812　ﾉｰﾘﾂ</t>
  </si>
  <si>
    <t>280813　明石大橋AC</t>
  </si>
  <si>
    <t>280814　神戸TFC</t>
  </si>
  <si>
    <t>280815　ﾕﾆﾊﾞｰSC</t>
  </si>
  <si>
    <t>280821　阪急電鉄</t>
  </si>
  <si>
    <t>280822　Bacchus</t>
  </si>
  <si>
    <t>280826　T&amp;F.net KOBE</t>
  </si>
  <si>
    <t>280829　NAC</t>
  </si>
  <si>
    <t>280830　神戸市消防局</t>
  </si>
  <si>
    <t>280831　ｼｽﾒｯｸｽ</t>
  </si>
  <si>
    <t>280832　TIC valley</t>
  </si>
  <si>
    <t>280833　西川RAC</t>
  </si>
  <si>
    <t>280834　K.A.C</t>
  </si>
  <si>
    <t>280838　ｺﾝﾄﾞｰﾃｯｸ</t>
  </si>
  <si>
    <t>280841　神戸えｰしｰ</t>
  </si>
  <si>
    <t>280844　絆RC</t>
  </si>
  <si>
    <t>280846　CRC</t>
  </si>
  <si>
    <t>280847　ﾁｰﾑ壁</t>
  </si>
  <si>
    <t>280848　Frontier AC</t>
  </si>
  <si>
    <t>280854　神戸ﾃﾞｼﾞﾀﾙﾗﾎﾞ</t>
  </si>
  <si>
    <t>280862　ReVolk</t>
  </si>
  <si>
    <t>280863　RUN JOURNEY</t>
  </si>
  <si>
    <t>280864　STAC</t>
  </si>
  <si>
    <t>280865　すっとこDRC</t>
  </si>
  <si>
    <t>280866　会下山RC</t>
  </si>
  <si>
    <t>280867　相支走愛</t>
  </si>
  <si>
    <t>280868　北五葉NAC</t>
  </si>
  <si>
    <t>280869　有瀬小</t>
  </si>
  <si>
    <t>280870　HS KOBE</t>
  </si>
  <si>
    <t>280871　StarRC</t>
  </si>
  <si>
    <t>280872　DREAM</t>
  </si>
  <si>
    <t>280873　A&amp;C KOBE</t>
  </si>
  <si>
    <t>280874　大池陸上ｸﾗﾌﾞ</t>
  </si>
  <si>
    <t>280875　ﾌﾟﾗﾝﾃｯｸｻﾎﾟｰﾄ</t>
  </si>
  <si>
    <t>280876　有野台NAC</t>
  </si>
  <si>
    <t>280877　SPEED CORE AC</t>
  </si>
  <si>
    <t>280878　REN+KOBE</t>
  </si>
  <si>
    <t>280879　歌敷山AC</t>
  </si>
  <si>
    <t>280881　ｺﾍﾞﾘｸ御影</t>
  </si>
  <si>
    <t>280882　ｺﾍﾞﾘｸ鈴蘭台</t>
  </si>
  <si>
    <t>280883　ｺﾍﾞﾘｸ大原</t>
  </si>
  <si>
    <t>280884　ｺﾍﾞﾘｸ有野北</t>
  </si>
  <si>
    <t>280885　ｺﾍﾞﾘｸ北神戸</t>
  </si>
  <si>
    <t>280886　ｺﾍﾞﾘｸ鷹取</t>
  </si>
  <si>
    <t>280887　ｺﾍﾞﾘｸ高倉</t>
  </si>
  <si>
    <t>280888　ｺﾍﾞﾘｸ本多聞</t>
  </si>
  <si>
    <t>280889　ｺﾍﾞﾘｸ星陵台</t>
  </si>
  <si>
    <t>280890　ｺﾍﾞﾘｸ伊川谷</t>
  </si>
  <si>
    <t>280891　ｺﾍﾞﾘｸ井吹台</t>
  </si>
  <si>
    <t>280892　ｺﾍﾞﾘｸ櫨谷</t>
  </si>
  <si>
    <t>280893　ｺﾍﾞﾘｸ平野</t>
  </si>
  <si>
    <t>280901　川崎重工</t>
  </si>
  <si>
    <t>280902　明石高専AC</t>
  </si>
  <si>
    <t>280904　兵庫RC</t>
  </si>
  <si>
    <t>280907　Akashi TRC</t>
  </si>
  <si>
    <t>280908　CHANTO</t>
  </si>
  <si>
    <t>280909　ｱｽﾄﾗｲｱ明石A.C.</t>
  </si>
  <si>
    <t>280910　明石AC</t>
  </si>
  <si>
    <t>281001　いなみ野AC</t>
  </si>
  <si>
    <t>281002　播磨AC</t>
  </si>
  <si>
    <t>281003　稲美T&amp;F</t>
  </si>
  <si>
    <t>281101　BORY TC</t>
  </si>
  <si>
    <t>281102　神鋼加古川</t>
  </si>
  <si>
    <t>281105　復刻AC</t>
  </si>
  <si>
    <t>281108　EAGLET AC</t>
  </si>
  <si>
    <t>281109　ﾋﾞｵﾗ</t>
  </si>
  <si>
    <t>281110　加古川RC</t>
  </si>
  <si>
    <t>281201　三菱重工高砂</t>
  </si>
  <si>
    <t>281202　ｶﾈｶ高砂</t>
  </si>
  <si>
    <t>281203　KAGOTANI</t>
  </si>
  <si>
    <t>281301　三木JRC</t>
  </si>
  <si>
    <t>281501　ﾄｸｾﾝ工業</t>
  </si>
  <si>
    <t>281502　ｱｽﾄﾗｯｸ</t>
  </si>
  <si>
    <t>281503　新明和工業RC</t>
  </si>
  <si>
    <t>281504　MDﾎｰﾑｽﾞ</t>
  </si>
  <si>
    <t>281505　豊田自動織機</t>
    <rPh sb="7" eb="13">
      <t>トヨタジドウショッキ</t>
    </rPh>
    <phoneticPr fontId="1"/>
  </si>
  <si>
    <t>281601　MTRC</t>
  </si>
  <si>
    <t>281701　西脇Jr陸上</t>
  </si>
  <si>
    <t>281702　西脇AC</t>
  </si>
  <si>
    <t>281801　多可陸上</t>
  </si>
  <si>
    <t>281901　姫路ｱｽﾘｰﾄ</t>
  </si>
  <si>
    <t>281902　日本製鉄瀬戸内</t>
  </si>
  <si>
    <t>281903　山陽特殊製鋼</t>
  </si>
  <si>
    <t>281905　IRC</t>
  </si>
  <si>
    <t>281907　AMURO RC</t>
  </si>
  <si>
    <t>281908　MELMB姫路</t>
  </si>
  <si>
    <t>281909　bdac</t>
  </si>
  <si>
    <t>281913　AMURO AC</t>
  </si>
  <si>
    <t>281914　Vignara TC</t>
  </si>
  <si>
    <t>281921　姫路岡本青果</t>
  </si>
  <si>
    <t>281922　姫路えｰしｰ</t>
  </si>
  <si>
    <t>281923　姫路陸上</t>
  </si>
  <si>
    <t>281924　青山RC</t>
  </si>
  <si>
    <t>281925　RÊVE AC</t>
  </si>
  <si>
    <t>281926　ReSS</t>
  </si>
  <si>
    <t>282001　神河陸上ｸ</t>
  </si>
  <si>
    <t>282201　CRD</t>
  </si>
  <si>
    <t>282401　関西福祉大AC</t>
  </si>
  <si>
    <t>282402　赤穂AC</t>
  </si>
  <si>
    <t>282501　上郡陸上教室</t>
  </si>
  <si>
    <t>282601　ちくさRC</t>
  </si>
  <si>
    <t>282802　SandaAX</t>
  </si>
  <si>
    <t>282803　三田ACゆりのき</t>
  </si>
  <si>
    <t>282804　三田AC狭間</t>
  </si>
  <si>
    <t>283101　ｻﾌﾞｾﾞﾛ豊岡</t>
    <rPh sb="13" eb="15">
      <t>トヨオカ</t>
    </rPh>
    <phoneticPr fontId="1"/>
  </si>
  <si>
    <t>283102　CREVAS</t>
  </si>
  <si>
    <t>283401　但馬AC</t>
  </si>
  <si>
    <t>283402　ASAGO ATF</t>
  </si>
  <si>
    <t>283501　Sports Gear</t>
  </si>
  <si>
    <t>283601　淡路陸上教室</t>
  </si>
  <si>
    <t>283602　淡路ｱｽﾘｰﾄｸﾗﾌﾞ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</si>
</sst>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6"/>
      <name val="ＭＳ Ｐゴシック"/>
      <family val="3"/>
      <charset val="128"/>
    </font>
    <font>
      <sz val="12"/>
      <color theme="1"/>
      <name val="游ゴシック"/>
      <family val="3"/>
      <charset val="128"/>
      <scheme val="minor"/>
    </font>
    <font>
      <b/>
      <sz val="12"/>
      <color theme="1"/>
      <name val="游ゴシック"/>
      <family val="3"/>
      <charset val="128"/>
      <scheme val="minor"/>
    </font>
    <font>
      <b/>
      <sz val="12"/>
      <color theme="0"/>
      <name val="游ゴシック"/>
      <family val="3"/>
      <charset val="128"/>
      <scheme val="minor"/>
    </font>
    <font>
      <b/>
      <sz val="18"/>
      <color theme="0"/>
      <name val="游ゴシック"/>
      <family val="3"/>
      <charset val="128"/>
      <scheme val="minor"/>
    </font>
    <font>
      <b/>
      <sz val="10"/>
      <color theme="0"/>
      <name val="游ゴシック"/>
      <family val="3"/>
      <charset val="128"/>
      <scheme val="minor"/>
    </font>
    <font>
      <b/>
      <sz val="9"/>
      <color theme="0"/>
      <name val="游ゴシック"/>
      <family val="3"/>
      <charset val="128"/>
      <scheme val="minor"/>
    </font>
    <font>
      <sz val="12"/>
      <color theme="0"/>
      <name val="游ゴシック"/>
      <family val="3"/>
      <charset val="128"/>
      <scheme val="minor"/>
    </font>
    <font>
      <b/>
      <sz val="11"/>
      <color theme="1"/>
      <name val="游ゴシック"/>
      <family val="3"/>
      <charset val="128"/>
      <scheme val="minor"/>
    </font>
    <font>
      <b/>
      <sz val="12"/>
      <name val="游ゴシック"/>
      <family val="3"/>
      <charset val="128"/>
      <scheme val="minor"/>
    </font>
    <font>
      <b/>
      <sz val="14"/>
      <color theme="1"/>
      <name val="游ゴシック"/>
      <family val="3"/>
      <charset val="128"/>
      <scheme val="minor"/>
    </font>
    <font>
      <b/>
      <sz val="10"/>
      <name val="游ゴシック"/>
      <family val="3"/>
      <charset val="128"/>
      <scheme val="minor"/>
    </font>
    <font>
      <b/>
      <sz val="9"/>
      <name val="游ゴシック"/>
      <family val="3"/>
      <charset val="128"/>
      <scheme val="minor"/>
    </font>
    <font>
      <sz val="11"/>
      <color theme="1"/>
      <name val="ＭＳ ゴシック"/>
      <family val="3"/>
      <charset val="128"/>
    </font>
    <font>
      <sz val="11"/>
      <color theme="1"/>
      <name val="ＭＳ 明朝"/>
      <family val="1"/>
      <charset val="128"/>
    </font>
    <font>
      <b/>
      <sz val="16"/>
      <color theme="0"/>
      <name val="游ゴシック"/>
      <family val="3"/>
      <charset val="128"/>
      <scheme val="minor"/>
    </font>
    <font>
      <sz val="11"/>
      <color theme="0"/>
      <name val="游ゴシック"/>
      <family val="2"/>
      <charset val="128"/>
      <scheme val="minor"/>
    </font>
    <font>
      <sz val="11"/>
      <color rgb="FFFF0000"/>
      <name val="游ゴシック"/>
      <family val="2"/>
      <charset val="128"/>
      <scheme val="minor"/>
    </font>
    <font>
      <sz val="11"/>
      <color theme="0"/>
      <name val="游ゴシック"/>
      <family val="3"/>
      <charset val="128"/>
      <scheme val="minor"/>
    </font>
    <font>
      <b/>
      <sz val="11"/>
      <color theme="0"/>
      <name val="游ゴシック"/>
      <family val="3"/>
      <charset val="128"/>
      <scheme val="minor"/>
    </font>
    <font>
      <b/>
      <sz val="20"/>
      <color theme="0"/>
      <name val="游ゴシック"/>
      <family val="3"/>
      <charset val="128"/>
      <scheme val="minor"/>
    </font>
    <font>
      <sz val="11"/>
      <color theme="1"/>
      <name val="游ゴシック"/>
      <family val="3"/>
      <charset val="128"/>
      <scheme val="minor"/>
    </font>
    <font>
      <b/>
      <sz val="8"/>
      <color theme="0"/>
      <name val="游ゴシック"/>
      <family val="3"/>
      <charset val="128"/>
      <scheme val="minor"/>
    </font>
    <font>
      <sz val="11"/>
      <color theme="1"/>
      <name val="游ゴシック"/>
      <family val="2"/>
      <charset val="128"/>
      <scheme val="minor"/>
    </font>
    <font>
      <sz val="12"/>
      <color theme="1"/>
      <name val="游ゴシック"/>
      <family val="2"/>
      <charset val="128"/>
      <scheme val="minor"/>
    </font>
    <font>
      <sz val="9"/>
      <color theme="1"/>
      <name val="游ゴシック"/>
      <family val="3"/>
      <charset val="128"/>
      <scheme val="minor"/>
    </font>
    <font>
      <sz val="9"/>
      <color theme="0"/>
      <name val="游ゴシック"/>
      <family val="3"/>
      <charset val="128"/>
      <scheme val="minor"/>
    </font>
    <font>
      <b/>
      <sz val="9"/>
      <color theme="1"/>
      <name val="游ゴシック"/>
      <family val="3"/>
      <charset val="128"/>
      <scheme val="minor"/>
    </font>
  </fonts>
  <fills count="10">
    <fill>
      <patternFill patternType="none"/>
    </fill>
    <fill>
      <patternFill patternType="gray125"/>
    </fill>
    <fill>
      <patternFill patternType="solid">
        <fgColor rgb="FFFF0000"/>
        <bgColor indexed="64"/>
      </patternFill>
    </fill>
    <fill>
      <patternFill patternType="solid">
        <fgColor rgb="FF0070C0"/>
        <bgColor indexed="64"/>
      </patternFill>
    </fill>
    <fill>
      <patternFill patternType="solid">
        <fgColor rgb="FF00B050"/>
        <bgColor indexed="64"/>
      </patternFill>
    </fill>
    <fill>
      <patternFill patternType="solid">
        <fgColor indexed="41"/>
        <bgColor indexed="64"/>
      </patternFill>
    </fill>
    <fill>
      <patternFill patternType="solid">
        <fgColor theme="0" tint="-0.34998626667073579"/>
        <bgColor indexed="64"/>
      </patternFill>
    </fill>
    <fill>
      <patternFill patternType="solid">
        <fgColor theme="0"/>
        <bgColor indexed="64"/>
      </patternFill>
    </fill>
    <fill>
      <patternFill patternType="solid">
        <fgColor theme="4"/>
        <bgColor indexed="64"/>
      </patternFill>
    </fill>
    <fill>
      <patternFill patternType="solid">
        <fgColor theme="9"/>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dotted">
        <color auto="1"/>
      </top>
      <bottom/>
      <diagonal/>
    </border>
    <border>
      <left/>
      <right style="dotted">
        <color auto="1"/>
      </right>
      <top style="dotted">
        <color auto="1"/>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dotted">
        <color auto="1"/>
      </left>
      <right/>
      <top style="dotted">
        <color auto="1"/>
      </top>
      <bottom/>
      <diagonal/>
    </border>
    <border>
      <left style="dotted">
        <color auto="1"/>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style="thin">
        <color indexed="64"/>
      </bottom>
      <diagonal/>
    </border>
    <border>
      <left/>
      <right style="mediumDashed">
        <color indexed="64"/>
      </right>
      <top/>
      <bottom style="thin">
        <color indexed="64"/>
      </bottom>
      <diagonal/>
    </border>
    <border>
      <left style="mediumDashed">
        <color indexed="64"/>
      </left>
      <right style="thin">
        <color indexed="64"/>
      </right>
      <top style="thin">
        <color indexed="64"/>
      </top>
      <bottom style="thin">
        <color indexed="64"/>
      </bottom>
      <diagonal/>
    </border>
    <border>
      <left style="thin">
        <color indexed="64"/>
      </left>
      <right style="mediumDashed">
        <color indexed="64"/>
      </right>
      <top style="thin">
        <color indexed="64"/>
      </top>
      <bottom style="thin">
        <color indexed="64"/>
      </bottom>
      <diagonal/>
    </border>
    <border>
      <left style="mediumDashed">
        <color indexed="64"/>
      </left>
      <right style="thin">
        <color indexed="64"/>
      </right>
      <top style="thin">
        <color indexed="64"/>
      </top>
      <bottom style="mediumDashed">
        <color indexed="64"/>
      </bottom>
      <diagonal/>
    </border>
    <border>
      <left style="thin">
        <color indexed="64"/>
      </left>
      <right style="thin">
        <color indexed="64"/>
      </right>
      <top style="thin">
        <color indexed="64"/>
      </top>
      <bottom style="mediumDashed">
        <color indexed="64"/>
      </bottom>
      <diagonal/>
    </border>
    <border>
      <left style="thin">
        <color indexed="64"/>
      </left>
      <right style="mediumDashed">
        <color indexed="64"/>
      </right>
      <top style="thin">
        <color indexed="64"/>
      </top>
      <bottom style="mediumDashed">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s>
  <cellStyleXfs count="1">
    <xf numFmtId="0" fontId="0" fillId="0" borderId="0">
      <alignment vertical="center"/>
    </xf>
  </cellStyleXfs>
  <cellXfs count="288">
    <xf numFmtId="0" fontId="0" fillId="0" borderId="0" xfId="0">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0" fillId="0" borderId="1" xfId="0" applyBorder="1" applyProtection="1">
      <alignment vertical="center"/>
      <protection locked="0"/>
    </xf>
    <xf numFmtId="0" fontId="0" fillId="0" borderId="20" xfId="0" applyBorder="1" applyProtection="1">
      <alignment vertical="center"/>
      <protection locked="0"/>
    </xf>
    <xf numFmtId="0" fontId="0" fillId="0" borderId="21" xfId="0" applyBorder="1" applyProtection="1">
      <alignment vertical="center"/>
      <protection locked="0"/>
    </xf>
    <xf numFmtId="0" fontId="0" fillId="0" borderId="22" xfId="0" applyBorder="1" applyProtection="1">
      <alignment vertical="center"/>
      <protection locked="0"/>
    </xf>
    <xf numFmtId="0" fontId="0" fillId="0" borderId="24" xfId="0" applyBorder="1" applyProtection="1">
      <alignment vertical="center"/>
      <protection locked="0"/>
    </xf>
    <xf numFmtId="0" fontId="0" fillId="0" borderId="25" xfId="0" applyBorder="1" applyProtection="1">
      <alignment vertical="center"/>
      <protection locked="0"/>
    </xf>
    <xf numFmtId="0" fontId="0" fillId="0" borderId="1" xfId="0" applyBorder="1">
      <alignment vertical="center"/>
    </xf>
    <xf numFmtId="0" fontId="0" fillId="0" borderId="13" xfId="0" applyBorder="1">
      <alignment vertical="center"/>
    </xf>
    <xf numFmtId="0" fontId="6" fillId="0" borderId="0" xfId="0" applyFont="1" applyAlignment="1">
      <alignment horizontal="center" vertical="center" wrapText="1"/>
    </xf>
    <xf numFmtId="0" fontId="4" fillId="0" borderId="34" xfId="0" applyFont="1" applyBorder="1">
      <alignment vertical="center"/>
    </xf>
    <xf numFmtId="0" fontId="4" fillId="0" borderId="4" xfId="0" applyFont="1" applyBorder="1">
      <alignment vertical="center"/>
    </xf>
    <xf numFmtId="0" fontId="4" fillId="0" borderId="0" xfId="0" applyFont="1">
      <alignment vertical="center"/>
    </xf>
    <xf numFmtId="0" fontId="4" fillId="0" borderId="3"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0" fillId="0" borderId="1" xfId="0" applyBorder="1" applyAlignment="1" applyProtection="1">
      <alignment vertical="center" shrinkToFit="1"/>
      <protection locked="0"/>
    </xf>
    <xf numFmtId="0" fontId="10" fillId="0" borderId="0" xfId="0" applyFont="1" applyAlignment="1">
      <alignment horizontal="left" vertical="center"/>
    </xf>
    <xf numFmtId="0" fontId="4" fillId="0" borderId="0" xfId="0" quotePrefix="1" applyFont="1" applyAlignment="1">
      <alignment horizontal="left" vertical="center"/>
    </xf>
    <xf numFmtId="0" fontId="4" fillId="2" borderId="0" xfId="0" applyFont="1" applyFill="1" applyAlignment="1">
      <alignment horizontal="left" vertical="center"/>
    </xf>
    <xf numFmtId="0" fontId="6"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0" fillId="0" borderId="0" xfId="0" applyProtection="1">
      <alignment vertical="center"/>
      <protection locked="0"/>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24" xfId="0" applyFont="1" applyFill="1" applyBorder="1" applyAlignment="1">
      <alignment horizontal="center" vertical="center"/>
    </xf>
    <xf numFmtId="0" fontId="9" fillId="3" borderId="20"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24" xfId="0" applyFont="1" applyFill="1" applyBorder="1" applyAlignment="1">
      <alignment horizontal="center" vertical="center"/>
    </xf>
    <xf numFmtId="0" fontId="9" fillId="2" borderId="20" xfId="0" applyFont="1" applyFill="1" applyBorder="1" applyAlignment="1">
      <alignment horizontal="center" vertical="center"/>
    </xf>
    <xf numFmtId="0" fontId="11" fillId="0" borderId="0" xfId="0" applyFont="1">
      <alignment vertical="center"/>
    </xf>
    <xf numFmtId="0" fontId="16" fillId="0" borderId="0" xfId="0" applyFont="1">
      <alignment vertical="center"/>
    </xf>
    <xf numFmtId="0" fontId="17" fillId="5" borderId="0" xfId="0" applyFont="1" applyFill="1" applyAlignment="1" applyProtection="1">
      <alignment horizontal="left" vertical="center"/>
      <protection hidden="1"/>
    </xf>
    <xf numFmtId="0" fontId="4" fillId="0" borderId="26" xfId="0" applyFont="1" applyBorder="1" applyAlignment="1">
      <alignment horizontal="center" vertical="center"/>
    </xf>
    <xf numFmtId="0" fontId="5" fillId="0" borderId="26"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30" xfId="0" applyFont="1" applyBorder="1" applyAlignment="1">
      <alignment horizontal="center" vertical="center"/>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6" fillId="4" borderId="23" xfId="0" applyFont="1" applyFill="1" applyBorder="1" applyAlignment="1">
      <alignment horizontal="left" vertical="center"/>
    </xf>
    <xf numFmtId="0" fontId="6" fillId="4" borderId="24" xfId="0" applyFont="1" applyFill="1" applyBorder="1" applyAlignment="1">
      <alignment horizontal="center" vertical="center"/>
    </xf>
    <xf numFmtId="0" fontId="6" fillId="4" borderId="25" xfId="0" applyFont="1" applyFill="1" applyBorder="1" applyAlignment="1">
      <alignment horizontal="center" vertical="center"/>
    </xf>
    <xf numFmtId="0" fontId="16" fillId="0" borderId="0" xfId="0" applyFont="1" applyAlignment="1"/>
    <xf numFmtId="0" fontId="17" fillId="5" borderId="7" xfId="0" applyFont="1" applyFill="1" applyBorder="1" applyAlignment="1" applyProtection="1">
      <alignment horizontal="left" vertical="center"/>
      <protection hidden="1"/>
    </xf>
    <xf numFmtId="0" fontId="0" fillId="0" borderId="0" xfId="0" applyAlignment="1">
      <alignment horizontal="left" vertical="center"/>
    </xf>
    <xf numFmtId="0" fontId="5" fillId="0" borderId="2" xfId="0" applyFont="1" applyBorder="1">
      <alignment vertical="center"/>
    </xf>
    <xf numFmtId="0" fontId="0" fillId="0" borderId="4" xfId="0" applyBorder="1">
      <alignment vertical="center"/>
    </xf>
    <xf numFmtId="0" fontId="0" fillId="0" borderId="5" xfId="0" applyBorder="1">
      <alignment vertical="center"/>
    </xf>
    <xf numFmtId="0" fontId="11" fillId="0" borderId="4" xfId="0" applyFont="1"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6" borderId="0" xfId="0" applyFill="1">
      <alignment vertical="center"/>
    </xf>
    <xf numFmtId="0" fontId="0" fillId="0" borderId="34" xfId="0" applyBorder="1">
      <alignment vertical="center"/>
    </xf>
    <xf numFmtId="0" fontId="0" fillId="0" borderId="3" xfId="0" applyBorder="1">
      <alignmen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5" fillId="0" borderId="34" xfId="0" applyFont="1" applyBorder="1" applyAlignment="1">
      <alignment horizontal="left" vertical="center"/>
    </xf>
    <xf numFmtId="0" fontId="5" fillId="0" borderId="37" xfId="0" applyFont="1" applyBorder="1" applyAlignment="1">
      <alignment horizontal="left" vertical="center"/>
    </xf>
    <xf numFmtId="0" fontId="4" fillId="0" borderId="38" xfId="0" applyFont="1" applyBorder="1" applyAlignment="1">
      <alignment horizontal="left" vertical="center"/>
    </xf>
    <xf numFmtId="0" fontId="4" fillId="0" borderId="39" xfId="0" applyFont="1" applyBorder="1" applyAlignment="1">
      <alignment horizontal="left" vertical="center"/>
    </xf>
    <xf numFmtId="0" fontId="10" fillId="0" borderId="0" xfId="0" applyFont="1" applyAlignment="1" applyProtection="1">
      <alignment horizontal="left" vertical="center"/>
      <protection locked="0"/>
    </xf>
    <xf numFmtId="0" fontId="11" fillId="0" borderId="2" xfId="0" applyFont="1" applyBorder="1">
      <alignment vertical="center"/>
    </xf>
    <xf numFmtId="0" fontId="11" fillId="0" borderId="0" xfId="0" applyFont="1" applyAlignment="1">
      <alignment horizontal="center" vertical="center"/>
    </xf>
    <xf numFmtId="0" fontId="21" fillId="0" borderId="34" xfId="0" applyFont="1" applyBorder="1">
      <alignment vertical="center"/>
    </xf>
    <xf numFmtId="0" fontId="21" fillId="0" borderId="7" xfId="0" applyFont="1" applyBorder="1">
      <alignment vertical="center"/>
    </xf>
    <xf numFmtId="0" fontId="21" fillId="0" borderId="0" xfId="0" applyFont="1">
      <alignment vertical="center"/>
    </xf>
    <xf numFmtId="0" fontId="21" fillId="0" borderId="3" xfId="0" applyFont="1" applyBorder="1">
      <alignment vertical="center"/>
    </xf>
    <xf numFmtId="0" fontId="21" fillId="0" borderId="5" xfId="0" applyFont="1" applyBorder="1">
      <alignment vertical="center"/>
    </xf>
    <xf numFmtId="0" fontId="21" fillId="0" borderId="8" xfId="0" applyFont="1" applyBorder="1">
      <alignment vertical="center"/>
    </xf>
    <xf numFmtId="0" fontId="22" fillId="4" borderId="2" xfId="0" applyFont="1" applyFill="1" applyBorder="1" applyAlignment="1">
      <alignment horizontal="center" vertical="center"/>
    </xf>
    <xf numFmtId="0" fontId="22" fillId="4" borderId="4"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6"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6" xfId="0" applyFont="1" applyFill="1" applyBorder="1" applyAlignment="1">
      <alignment horizontal="center" vertical="center"/>
    </xf>
    <xf numFmtId="0" fontId="0" fillId="0" borderId="1" xfId="0" applyBorder="1" applyAlignment="1">
      <alignment vertical="center" shrinkToFit="1"/>
    </xf>
    <xf numFmtId="0" fontId="0" fillId="0" borderId="0" xfId="0" applyAlignment="1">
      <alignment horizontal="center" vertical="center"/>
    </xf>
    <xf numFmtId="0" fontId="13" fillId="0" borderId="0" xfId="0" applyFont="1" applyAlignment="1">
      <alignment horizontal="center" vertical="center"/>
    </xf>
    <xf numFmtId="0" fontId="0" fillId="0" borderId="1" xfId="0" applyBorder="1" applyAlignment="1">
      <alignment horizontal="center" vertical="center"/>
    </xf>
    <xf numFmtId="0" fontId="20" fillId="0" borderId="0" xfId="0" applyFont="1">
      <alignment vertical="center"/>
    </xf>
    <xf numFmtId="0" fontId="19" fillId="0" borderId="0" xfId="0" applyFont="1" applyAlignment="1">
      <alignment horizontal="left" vertical="center"/>
    </xf>
    <xf numFmtId="0" fontId="20" fillId="0" borderId="0" xfId="0" applyFont="1" applyAlignment="1">
      <alignment horizontal="left" vertical="center"/>
    </xf>
    <xf numFmtId="0" fontId="12" fillId="0" borderId="0" xfId="0" applyFont="1" applyAlignment="1">
      <alignment horizontal="center" vertical="center"/>
    </xf>
    <xf numFmtId="0" fontId="12" fillId="0" borderId="36" xfId="0" applyFont="1" applyBorder="1" applyAlignment="1">
      <alignment horizontal="center" vertical="center"/>
    </xf>
    <xf numFmtId="0" fontId="14" fillId="0" borderId="36" xfId="0" applyFont="1" applyBorder="1" applyAlignment="1">
      <alignment horizontal="center" vertical="center"/>
    </xf>
    <xf numFmtId="0" fontId="14" fillId="0" borderId="36" xfId="0" applyFont="1" applyBorder="1" applyAlignment="1">
      <alignment horizontal="center" vertical="center" wrapText="1"/>
    </xf>
    <xf numFmtId="0" fontId="15" fillId="0" borderId="36" xfId="0"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5" fillId="0" borderId="0" xfId="0" applyFont="1" applyAlignment="1">
      <alignment horizontal="center" vertical="center"/>
    </xf>
    <xf numFmtId="0" fontId="17" fillId="0" borderId="2" xfId="0" applyFont="1" applyBorder="1" applyAlignment="1">
      <alignment horizontal="left" vertical="center"/>
    </xf>
    <xf numFmtId="0" fontId="17" fillId="0" borderId="34" xfId="0" applyFont="1" applyBorder="1" applyAlignment="1">
      <alignment horizontal="left" vertical="center"/>
    </xf>
    <xf numFmtId="0" fontId="17" fillId="0" borderId="3" xfId="0" applyFont="1" applyBorder="1" applyAlignment="1">
      <alignment horizontal="left" vertical="center"/>
    </xf>
    <xf numFmtId="0" fontId="11" fillId="0" borderId="0" xfId="0" applyFont="1" applyAlignment="1">
      <alignment horizontal="left" vertical="center"/>
    </xf>
    <xf numFmtId="0" fontId="17" fillId="0" borderId="4" xfId="0" applyFont="1" applyBorder="1" applyAlignment="1">
      <alignment horizontal="left" vertical="center"/>
    </xf>
    <xf numFmtId="0" fontId="17" fillId="0" borderId="0" xfId="0" applyFont="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5" fillId="0" borderId="4" xfId="0" applyFont="1" applyBorder="1">
      <alignment vertical="center"/>
    </xf>
    <xf numFmtId="0" fontId="21" fillId="7" borderId="5" xfId="0" applyFont="1" applyFill="1" applyBorder="1">
      <alignment vertical="center"/>
    </xf>
    <xf numFmtId="0" fontId="5" fillId="0" borderId="42" xfId="0" applyFont="1" applyBorder="1" applyAlignment="1">
      <alignment horizontal="left" vertical="center"/>
    </xf>
    <xf numFmtId="0" fontId="4" fillId="0" borderId="43" xfId="0" applyFont="1" applyBorder="1" applyAlignment="1">
      <alignment horizontal="left" vertical="center"/>
    </xf>
    <xf numFmtId="0" fontId="12" fillId="0" borderId="1" xfId="0" applyFont="1" applyBorder="1" applyAlignment="1">
      <alignment horizontal="center" vertical="center" wrapText="1"/>
    </xf>
    <xf numFmtId="0" fontId="21" fillId="7" borderId="0" xfId="0" applyFont="1" applyFill="1">
      <alignment vertical="center"/>
    </xf>
    <xf numFmtId="0" fontId="14" fillId="0" borderId="0" xfId="0" applyFont="1" applyAlignment="1">
      <alignment horizontal="center" vertical="center"/>
    </xf>
    <xf numFmtId="0" fontId="0" fillId="0" borderId="0" xfId="0" applyAlignment="1">
      <alignment horizontal="right" vertical="center"/>
    </xf>
    <xf numFmtId="0" fontId="12" fillId="0" borderId="0" xfId="0" applyFont="1">
      <alignment vertical="center"/>
    </xf>
    <xf numFmtId="0" fontId="14" fillId="0" borderId="35" xfId="0" applyFont="1" applyBorder="1" applyAlignment="1">
      <alignment horizontal="center" vertical="center"/>
    </xf>
    <xf numFmtId="0" fontId="0" fillId="0" borderId="35" xfId="0" applyBorder="1" applyAlignment="1">
      <alignment horizontal="center" vertical="center"/>
    </xf>
    <xf numFmtId="0" fontId="4" fillId="0" borderId="0" xfId="0" applyFont="1" applyAlignment="1">
      <alignment horizontal="right" vertical="center"/>
    </xf>
    <xf numFmtId="0" fontId="0" fillId="0" borderId="44" xfId="0" applyBorder="1" applyProtection="1">
      <alignment vertical="center"/>
      <protection locked="0"/>
    </xf>
    <xf numFmtId="0" fontId="0" fillId="0" borderId="45" xfId="0" applyBorder="1" applyProtection="1">
      <alignment vertical="center"/>
      <protection locked="0"/>
    </xf>
    <xf numFmtId="0" fontId="0" fillId="0" borderId="46" xfId="0" applyBorder="1" applyProtection="1">
      <alignment vertical="center"/>
      <protection locked="0"/>
    </xf>
    <xf numFmtId="0" fontId="5" fillId="0" borderId="0" xfId="0" applyFont="1" applyAlignment="1">
      <alignment horizontal="center" vertical="center"/>
    </xf>
    <xf numFmtId="0" fontId="7" fillId="3" borderId="0" xfId="0" applyFont="1" applyFill="1" applyAlignment="1">
      <alignment horizontal="center" vertical="center"/>
    </xf>
    <xf numFmtId="0" fontId="6" fillId="3" borderId="0" xfId="0" applyFont="1" applyFill="1" applyAlignment="1">
      <alignment horizontal="center" vertical="center"/>
    </xf>
    <xf numFmtId="0" fontId="9" fillId="3" borderId="0" xfId="0" applyFont="1" applyFill="1" applyAlignment="1">
      <alignment horizontal="center" vertical="center"/>
    </xf>
    <xf numFmtId="0" fontId="7" fillId="2" borderId="0" xfId="0" applyFont="1" applyFill="1" applyAlignment="1">
      <alignment horizontal="center" vertical="center"/>
    </xf>
    <xf numFmtId="0" fontId="6" fillId="2" borderId="0" xfId="0" applyFont="1" applyFill="1" applyAlignment="1">
      <alignment horizontal="center" vertical="center"/>
    </xf>
    <xf numFmtId="0" fontId="9" fillId="2" borderId="0" xfId="0" applyFont="1" applyFill="1" applyAlignment="1">
      <alignment horizontal="center" vertical="center"/>
    </xf>
    <xf numFmtId="0" fontId="0" fillId="0" borderId="38" xfId="0" applyBorder="1">
      <alignment vertical="center"/>
    </xf>
    <xf numFmtId="0" fontId="27" fillId="0" borderId="38" xfId="0" applyFont="1" applyBorder="1">
      <alignment vertical="center"/>
    </xf>
    <xf numFmtId="0" fontId="11" fillId="0" borderId="6" xfId="0" applyFont="1" applyBorder="1">
      <alignment vertical="center"/>
    </xf>
    <xf numFmtId="0" fontId="28" fillId="0" borderId="0" xfId="0" applyFont="1" applyAlignment="1">
      <alignment horizontal="center" vertical="center"/>
    </xf>
    <xf numFmtId="0" fontId="28" fillId="0" borderId="0" xfId="0" applyFont="1" applyAlignment="1">
      <alignment horizontal="left" vertical="center"/>
    </xf>
    <xf numFmtId="0" fontId="29" fillId="0" borderId="0" xfId="0" applyFont="1" applyAlignment="1">
      <alignment horizontal="left" vertical="center"/>
    </xf>
    <xf numFmtId="0" fontId="0" fillId="0" borderId="1" xfId="0" applyBorder="1" applyAlignment="1">
      <alignment horizontal="left" vertical="center" shrinkToFit="1"/>
    </xf>
    <xf numFmtId="0" fontId="30" fillId="0" borderId="0" xfId="0" applyFont="1">
      <alignment vertical="center"/>
    </xf>
    <xf numFmtId="0" fontId="11" fillId="0" borderId="2" xfId="0" applyFont="1" applyBorder="1" applyAlignment="1">
      <alignment horizontal="center" vertical="center"/>
    </xf>
    <xf numFmtId="0" fontId="0" fillId="0" borderId="3" xfId="0" applyBorder="1" applyAlignment="1">
      <alignment horizontal="center" vertical="center"/>
    </xf>
    <xf numFmtId="0" fontId="4"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16" fillId="0" borderId="0" xfId="0" applyFont="1" applyAlignment="1">
      <alignment horizontal="center" vertical="center"/>
    </xf>
    <xf numFmtId="0" fontId="9" fillId="3" borderId="48" xfId="0" applyFont="1" applyFill="1" applyBorder="1" applyAlignment="1">
      <alignment horizontal="center" vertical="center" wrapText="1"/>
    </xf>
    <xf numFmtId="0" fontId="0" fillId="0" borderId="48" xfId="0" applyBorder="1" applyProtection="1">
      <alignment vertical="center"/>
      <protection locked="0"/>
    </xf>
    <xf numFmtId="0" fontId="25" fillId="3" borderId="33" xfId="0" applyFont="1" applyFill="1" applyBorder="1">
      <alignment vertical="center"/>
    </xf>
    <xf numFmtId="0" fontId="6" fillId="3" borderId="49" xfId="0" applyFont="1" applyFill="1" applyBorder="1" applyAlignment="1">
      <alignment horizontal="center" vertical="center" wrapText="1"/>
    </xf>
    <xf numFmtId="0" fontId="0" fillId="0" borderId="49" xfId="0" applyBorder="1" applyProtection="1">
      <alignment vertical="center"/>
      <protection locked="0"/>
    </xf>
    <xf numFmtId="0" fontId="6" fillId="3" borderId="55" xfId="0" applyFont="1" applyFill="1" applyBorder="1" applyAlignment="1">
      <alignment horizontal="center" vertical="center"/>
    </xf>
    <xf numFmtId="0" fontId="9" fillId="3" borderId="56" xfId="0" applyFont="1" applyFill="1" applyBorder="1" applyAlignment="1">
      <alignment horizontal="center" vertical="center" wrapText="1"/>
    </xf>
    <xf numFmtId="0" fontId="0" fillId="0" borderId="55" xfId="0" applyBorder="1" applyAlignment="1" applyProtection="1">
      <alignment vertical="center" shrinkToFit="1"/>
      <protection locked="0"/>
    </xf>
    <xf numFmtId="0" fontId="0" fillId="0" borderId="56" xfId="0" applyBorder="1" applyProtection="1">
      <alignment vertical="center"/>
      <protection locked="0"/>
    </xf>
    <xf numFmtId="0" fontId="0" fillId="0" borderId="57" xfId="0" applyBorder="1" applyAlignment="1" applyProtection="1">
      <alignment vertical="center" shrinkToFit="1"/>
      <protection locked="0"/>
    </xf>
    <xf numFmtId="0" fontId="0" fillId="0" borderId="58" xfId="0" applyBorder="1" applyProtection="1">
      <alignment vertical="center"/>
      <protection locked="0"/>
    </xf>
    <xf numFmtId="0" fontId="0" fillId="0" borderId="59" xfId="0" applyBorder="1" applyProtection="1">
      <alignment vertical="center"/>
      <protection locked="0"/>
    </xf>
    <xf numFmtId="0" fontId="9" fillId="2" borderId="48" xfId="0" applyFont="1" applyFill="1" applyBorder="1" applyAlignment="1">
      <alignment horizontal="center" vertical="center" wrapText="1"/>
    </xf>
    <xf numFmtId="0" fontId="25" fillId="2" borderId="33" xfId="0" applyFont="1" applyFill="1" applyBorder="1">
      <alignment vertical="center"/>
    </xf>
    <xf numFmtId="0" fontId="6" fillId="2" borderId="49" xfId="0" applyFont="1" applyFill="1" applyBorder="1" applyAlignment="1">
      <alignment horizontal="center" vertical="center" wrapText="1"/>
    </xf>
    <xf numFmtId="0" fontId="6" fillId="2" borderId="55" xfId="0" applyFont="1" applyFill="1" applyBorder="1" applyAlignment="1">
      <alignment horizontal="center" vertical="center"/>
    </xf>
    <xf numFmtId="0" fontId="9" fillId="2" borderId="56" xfId="0" applyFont="1" applyFill="1" applyBorder="1" applyAlignment="1">
      <alignment horizontal="center" vertical="center" wrapText="1"/>
    </xf>
    <xf numFmtId="0" fontId="0" fillId="0" borderId="22" xfId="0" applyBorder="1" applyAlignment="1" applyProtection="1">
      <alignment horizontal="center" vertical="center"/>
      <protection locked="0"/>
    </xf>
    <xf numFmtId="0" fontId="6" fillId="4" borderId="32" xfId="0" applyFont="1" applyFill="1" applyBorder="1" applyAlignment="1">
      <alignment horizontal="center" vertical="center"/>
    </xf>
    <xf numFmtId="0" fontId="6" fillId="4" borderId="23"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0" fillId="0" borderId="48"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0" borderId="61"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16" fillId="0" borderId="0" xfId="0" applyFont="1" applyAlignment="1">
      <alignment horizontal="left" vertical="center"/>
    </xf>
    <xf numFmtId="0" fontId="18" fillId="4" borderId="9" xfId="0" applyFont="1" applyFill="1" applyBorder="1" applyAlignment="1">
      <alignment horizontal="center" vertical="center"/>
    </xf>
    <xf numFmtId="0" fontId="18" fillId="4" borderId="10" xfId="0" applyFont="1" applyFill="1" applyBorder="1" applyAlignment="1">
      <alignment horizontal="center" vertical="center"/>
    </xf>
    <xf numFmtId="0" fontId="18" fillId="4" borderId="11" xfId="0" applyFont="1" applyFill="1" applyBorder="1" applyAlignment="1">
      <alignment horizontal="center" vertical="center"/>
    </xf>
    <xf numFmtId="0" fontId="0" fillId="0" borderId="1" xfId="0" applyBorder="1" applyProtection="1">
      <alignment vertical="center"/>
      <protection locked="0"/>
    </xf>
    <xf numFmtId="0" fontId="6" fillId="3" borderId="18" xfId="0" applyFont="1" applyFill="1" applyBorder="1" applyAlignment="1">
      <alignment horizontal="center" vertical="center"/>
    </xf>
    <xf numFmtId="0" fontId="6" fillId="3" borderId="20" xfId="0" applyFont="1" applyFill="1" applyBorder="1" applyAlignment="1">
      <alignment horizontal="center" vertical="center"/>
    </xf>
    <xf numFmtId="0" fontId="24" fillId="0" borderId="1" xfId="0" applyFont="1" applyBorder="1" applyAlignment="1" applyProtection="1">
      <alignment horizontal="center" vertical="center"/>
      <protection locked="0"/>
    </xf>
    <xf numFmtId="0" fontId="24" fillId="0" borderId="20" xfId="0" applyFont="1" applyBorder="1" applyAlignment="1" applyProtection="1">
      <alignment horizontal="center" vertical="center"/>
      <protection locked="0"/>
    </xf>
    <xf numFmtId="0" fontId="6" fillId="3" borderId="40"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17" xfId="0" applyFont="1" applyFill="1" applyBorder="1" applyAlignment="1">
      <alignment horizontal="center" vertical="center"/>
    </xf>
    <xf numFmtId="0" fontId="0" fillId="0" borderId="21" xfId="0" applyBorder="1" applyProtection="1">
      <alignment vertical="center"/>
      <protection locked="0"/>
    </xf>
    <xf numFmtId="0" fontId="6" fillId="7" borderId="34" xfId="0" applyFont="1" applyFill="1" applyBorder="1" applyAlignment="1">
      <alignment horizontal="center" vertical="center"/>
    </xf>
    <xf numFmtId="0" fontId="24" fillId="0" borderId="34" xfId="0" applyFont="1" applyBorder="1" applyAlignment="1" applyProtection="1">
      <alignment horizontal="center" vertical="center"/>
      <protection locked="0"/>
    </xf>
    <xf numFmtId="0" fontId="24" fillId="0" borderId="21" xfId="0" applyFont="1" applyBorder="1" applyAlignment="1" applyProtection="1">
      <alignment horizontal="center" vertical="center"/>
      <protection locked="0"/>
    </xf>
    <xf numFmtId="0" fontId="24" fillId="0" borderId="22" xfId="0" applyFont="1" applyBorder="1" applyAlignment="1" applyProtection="1">
      <alignment horizontal="center" vertical="center"/>
      <protection locked="0"/>
    </xf>
    <xf numFmtId="0" fontId="6" fillId="2" borderId="18"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7"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16"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3"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1" xfId="0" applyFont="1" applyFill="1" applyBorder="1" applyAlignment="1">
      <alignment horizontal="center" vertical="center"/>
    </xf>
    <xf numFmtId="0" fontId="6" fillId="4" borderId="17" xfId="0" applyFont="1" applyFill="1" applyBorder="1" applyAlignment="1">
      <alignment horizontal="center" vertical="center"/>
    </xf>
    <xf numFmtId="0" fontId="24" fillId="0" borderId="1" xfId="0" applyFont="1" applyBorder="1" applyAlignment="1">
      <alignment horizontal="center" vertical="center"/>
    </xf>
    <xf numFmtId="0" fontId="24" fillId="0" borderId="20" xfId="0" applyFont="1" applyBorder="1" applyAlignment="1">
      <alignment horizontal="center" vertical="center"/>
    </xf>
    <xf numFmtId="0" fontId="6" fillId="4" borderId="62" xfId="0" applyFont="1" applyFill="1" applyBorder="1" applyAlignment="1">
      <alignment horizontal="center" vertical="center"/>
    </xf>
    <xf numFmtId="0" fontId="6" fillId="4" borderId="63" xfId="0" applyFont="1" applyFill="1" applyBorder="1" applyAlignment="1">
      <alignment horizontal="center" vertical="center"/>
    </xf>
    <xf numFmtId="0" fontId="6" fillId="4" borderId="64" xfId="0" applyFont="1" applyFill="1" applyBorder="1" applyAlignment="1">
      <alignment horizontal="center" vertical="center"/>
    </xf>
    <xf numFmtId="0" fontId="24" fillId="0" borderId="17" xfId="0" applyFont="1" applyBorder="1" applyAlignment="1" applyProtection="1">
      <alignment horizontal="center" vertical="center"/>
      <protection locked="0"/>
    </xf>
    <xf numFmtId="0" fontId="24" fillId="0" borderId="18" xfId="0" applyFont="1" applyBorder="1" applyAlignment="1" applyProtection="1">
      <alignment horizontal="center" vertical="center"/>
      <protection locked="0"/>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6" xfId="0" applyFont="1" applyFill="1" applyBorder="1" applyAlignment="1">
      <alignment horizontal="center" vertical="center" wrapText="1"/>
    </xf>
    <xf numFmtId="0" fontId="6" fillId="3" borderId="13"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5"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47" xfId="0" applyFont="1" applyFill="1" applyBorder="1" applyAlignment="1">
      <alignment horizontal="center" vertical="center"/>
    </xf>
    <xf numFmtId="0" fontId="6" fillId="3" borderId="54" xfId="0" applyFont="1" applyFill="1" applyBorder="1" applyAlignment="1">
      <alignment horizontal="center" vertical="center"/>
    </xf>
    <xf numFmtId="0" fontId="9" fillId="8" borderId="50" xfId="0" applyFont="1" applyFill="1" applyBorder="1" applyAlignment="1">
      <alignment horizontal="center" vertical="center" wrapText="1"/>
    </xf>
    <xf numFmtId="0" fontId="9" fillId="8" borderId="51" xfId="0" applyFont="1" applyFill="1" applyBorder="1" applyAlignment="1">
      <alignment horizontal="center" vertical="center" wrapText="1"/>
    </xf>
    <xf numFmtId="0" fontId="9" fillId="8" borderId="52" xfId="0" applyFont="1" applyFill="1" applyBorder="1" applyAlignment="1">
      <alignment horizontal="center" vertical="center" wrapText="1"/>
    </xf>
    <xf numFmtId="0" fontId="11" fillId="0" borderId="0" xfId="0" applyFont="1" applyAlignment="1">
      <alignment horizontal="center" vertical="center"/>
    </xf>
    <xf numFmtId="0" fontId="5" fillId="0" borderId="0" xfId="0" applyFont="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6" xfId="0" applyFont="1" applyFill="1" applyBorder="1" applyAlignment="1">
      <alignment horizontal="center" vertical="center" wrapText="1"/>
    </xf>
    <xf numFmtId="0" fontId="6" fillId="2" borderId="13" xfId="0" applyFont="1" applyFill="1" applyBorder="1" applyAlignment="1">
      <alignment horizontal="center" vertical="center"/>
    </xf>
    <xf numFmtId="0" fontId="6" fillId="2" borderId="53" xfId="0" applyFont="1" applyFill="1" applyBorder="1" applyAlignment="1">
      <alignment horizontal="center" vertical="center"/>
    </xf>
    <xf numFmtId="0" fontId="6" fillId="2" borderId="47" xfId="0" applyFont="1" applyFill="1" applyBorder="1" applyAlignment="1">
      <alignment horizontal="center" vertical="center"/>
    </xf>
    <xf numFmtId="0" fontId="6" fillId="2" borderId="54"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32" xfId="0" applyFont="1" applyFill="1" applyBorder="1" applyAlignment="1">
      <alignment horizontal="center" vertical="center"/>
    </xf>
    <xf numFmtId="0" fontId="9" fillId="2" borderId="50" xfId="0" applyFont="1" applyFill="1" applyBorder="1" applyAlignment="1">
      <alignment horizontal="center" vertical="center" wrapText="1"/>
    </xf>
    <xf numFmtId="0" fontId="9" fillId="2" borderId="51" xfId="0" applyFont="1" applyFill="1" applyBorder="1" applyAlignment="1">
      <alignment horizontal="center" vertical="center"/>
    </xf>
    <xf numFmtId="0" fontId="9" fillId="2" borderId="52" xfId="0" applyFont="1" applyFill="1" applyBorder="1" applyAlignment="1">
      <alignment horizontal="center" vertical="center"/>
    </xf>
    <xf numFmtId="0" fontId="0" fillId="0" borderId="2" xfId="0" applyBorder="1" applyAlignment="1">
      <alignment horizontal="left" vertical="center"/>
    </xf>
    <xf numFmtId="0" fontId="0" fillId="0" borderId="34"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23" fillId="4" borderId="9" xfId="0" applyFont="1" applyFill="1" applyBorder="1" applyAlignment="1">
      <alignment horizontal="center" vertical="center"/>
    </xf>
    <xf numFmtId="0" fontId="23" fillId="4" borderId="10" xfId="0" applyFont="1" applyFill="1" applyBorder="1" applyAlignment="1">
      <alignment horizontal="center" vertical="center"/>
    </xf>
    <xf numFmtId="0" fontId="23" fillId="4" borderId="11"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pplyProtection="1">
      <alignment horizontal="center" vertical="center"/>
      <protection hidden="1"/>
    </xf>
    <xf numFmtId="0" fontId="0" fillId="0" borderId="1" xfId="0" applyBorder="1" applyAlignment="1">
      <alignment horizontal="center" vertical="center"/>
    </xf>
    <xf numFmtId="0" fontId="13" fillId="0" borderId="0" xfId="0" applyFont="1" applyAlignment="1">
      <alignment horizontal="center" vertical="center"/>
    </xf>
    <xf numFmtId="0" fontId="12" fillId="0" borderId="1" xfId="0" applyFont="1" applyBorder="1" applyAlignment="1">
      <alignment horizontal="center" vertical="center" wrapText="1"/>
    </xf>
    <xf numFmtId="0" fontId="12" fillId="0" borderId="36" xfId="0" applyFont="1" applyBorder="1" applyAlignment="1">
      <alignment horizontal="center" vertical="center"/>
    </xf>
    <xf numFmtId="0" fontId="12" fillId="0" borderId="35" xfId="0" applyFont="1" applyBorder="1" applyAlignment="1">
      <alignment horizontal="center" vertical="center"/>
    </xf>
    <xf numFmtId="0" fontId="12" fillId="0" borderId="0" xfId="0" applyFont="1" applyAlignment="1">
      <alignment horizontal="center" vertical="center"/>
    </xf>
    <xf numFmtId="0" fontId="11" fillId="0" borderId="1" xfId="0" applyFont="1" applyBorder="1" applyAlignment="1">
      <alignment horizontal="center" vertical="center"/>
    </xf>
    <xf numFmtId="0" fontId="11" fillId="0" borderId="65" xfId="0" applyFont="1" applyBorder="1" applyAlignment="1">
      <alignment horizontal="center" vertical="center"/>
    </xf>
    <xf numFmtId="0" fontId="11" fillId="0" borderId="48"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cellXfs>
  <cellStyles count="1">
    <cellStyle name="標準" xfId="0" builtinId="0"/>
  </cellStyles>
  <dxfs count="17">
    <dxf>
      <fill>
        <patternFill>
          <bgColor theme="7" tint="0.39994506668294322"/>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bgColor theme="7" tint="0.39994506668294322"/>
        </patternFill>
      </fill>
    </dxf>
    <dxf>
      <fill>
        <patternFill>
          <bgColor theme="7" tint="0.39994506668294322"/>
        </patternFill>
      </fill>
    </dxf>
    <dxf>
      <font>
        <color rgb="FF9C0006"/>
      </font>
      <fill>
        <patternFill>
          <bgColor rgb="FFFFC7CE"/>
        </patternFill>
      </fill>
    </dxf>
    <dxf>
      <font>
        <color rgb="FF9C0006"/>
      </font>
      <fill>
        <patternFill>
          <bgColor rgb="FFFFC7CE"/>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AF33E-116C-4A40-8FA8-F6E45DA1338A}">
  <sheetPr codeName="Sheet10"/>
  <dimension ref="A1:M11"/>
  <sheetViews>
    <sheetView showGridLines="0" tabSelected="1" view="pageBreakPreview" zoomScaleNormal="100" zoomScaleSheetLayoutView="100" workbookViewId="0">
      <selection sqref="A1:M1"/>
    </sheetView>
  </sheetViews>
  <sheetFormatPr defaultColWidth="9" defaultRowHeight="18" x14ac:dyDescent="0.45"/>
  <cols>
    <col min="1" max="12" width="10.8984375" style="61" customWidth="1"/>
    <col min="13" max="13" width="9.8984375" style="61" customWidth="1"/>
    <col min="14" max="14" width="37.19921875" style="61" customWidth="1"/>
    <col min="15" max="15" width="60" style="61" customWidth="1"/>
    <col min="16" max="16384" width="9" style="61"/>
  </cols>
  <sheetData>
    <row r="1" spans="1:13" ht="37.5" customHeight="1" thickBot="1" x14ac:dyDescent="0.5">
      <c r="A1" s="178" t="s">
        <v>251</v>
      </c>
      <c r="B1" s="179"/>
      <c r="C1" s="179"/>
      <c r="D1" s="179"/>
      <c r="E1" s="179"/>
      <c r="F1" s="179"/>
      <c r="G1" s="179"/>
      <c r="H1" s="179"/>
      <c r="I1" s="179"/>
      <c r="J1" s="179"/>
      <c r="K1" s="179"/>
      <c r="L1" s="179"/>
      <c r="M1" s="180"/>
    </row>
    <row r="2" spans="1:13" ht="24.75" customHeight="1" x14ac:dyDescent="0.45">
      <c r="A2" s="73" t="s">
        <v>95</v>
      </c>
      <c r="B2" s="62"/>
      <c r="C2" s="62"/>
      <c r="D2" s="62"/>
      <c r="E2" s="62"/>
      <c r="F2" s="62"/>
      <c r="G2" s="62"/>
      <c r="H2" s="62"/>
      <c r="I2" s="62"/>
      <c r="J2" s="62"/>
      <c r="K2" s="62"/>
      <c r="L2" s="62"/>
      <c r="M2" s="63"/>
    </row>
    <row r="3" spans="1:13" ht="24.75" customHeight="1" x14ac:dyDescent="0.45">
      <c r="A3" s="55"/>
      <c r="B3" t="s">
        <v>116</v>
      </c>
      <c r="C3"/>
      <c r="D3"/>
      <c r="E3"/>
      <c r="F3"/>
      <c r="G3"/>
      <c r="H3"/>
      <c r="I3"/>
      <c r="J3"/>
      <c r="K3"/>
      <c r="L3"/>
      <c r="M3" s="56"/>
    </row>
    <row r="4" spans="1:13" ht="24.75" customHeight="1" x14ac:dyDescent="0.45">
      <c r="A4" s="55"/>
      <c r="B4" t="s">
        <v>124</v>
      </c>
      <c r="C4"/>
      <c r="D4"/>
      <c r="E4"/>
      <c r="F4"/>
      <c r="G4"/>
      <c r="H4"/>
      <c r="I4"/>
      <c r="J4"/>
      <c r="K4"/>
      <c r="L4"/>
      <c r="M4" s="56"/>
    </row>
    <row r="5" spans="1:13" ht="24.75" customHeight="1" x14ac:dyDescent="0.45">
      <c r="A5" s="55"/>
      <c r="B5" t="s">
        <v>117</v>
      </c>
      <c r="C5"/>
      <c r="D5"/>
      <c r="E5"/>
      <c r="F5"/>
      <c r="G5"/>
      <c r="H5"/>
      <c r="I5"/>
      <c r="J5"/>
      <c r="K5"/>
      <c r="L5"/>
      <c r="M5" s="56"/>
    </row>
    <row r="6" spans="1:13" ht="24.75" customHeight="1" x14ac:dyDescent="0.45">
      <c r="A6" s="55"/>
      <c r="B6" t="s">
        <v>118</v>
      </c>
      <c r="C6"/>
      <c r="D6"/>
      <c r="E6"/>
      <c r="F6"/>
      <c r="G6"/>
      <c r="H6"/>
      <c r="I6"/>
      <c r="J6"/>
      <c r="K6"/>
      <c r="L6"/>
      <c r="M6" s="56"/>
    </row>
    <row r="7" spans="1:13" ht="24.75" customHeight="1" x14ac:dyDescent="0.45">
      <c r="A7" s="55"/>
      <c r="B7" t="s">
        <v>94</v>
      </c>
      <c r="C7"/>
      <c r="D7"/>
      <c r="E7"/>
      <c r="F7"/>
      <c r="G7"/>
      <c r="H7"/>
      <c r="I7"/>
      <c r="J7"/>
      <c r="K7"/>
      <c r="L7"/>
      <c r="M7" s="56"/>
    </row>
    <row r="8" spans="1:13" ht="24.75" customHeight="1" x14ac:dyDescent="0.45">
      <c r="A8" s="55"/>
      <c r="B8" t="s">
        <v>252</v>
      </c>
      <c r="C8"/>
      <c r="D8"/>
      <c r="E8"/>
      <c r="F8"/>
      <c r="G8"/>
      <c r="H8"/>
      <c r="I8"/>
      <c r="J8"/>
      <c r="K8"/>
      <c r="L8"/>
      <c r="M8" s="56"/>
    </row>
    <row r="9" spans="1:13" ht="24.75" customHeight="1" x14ac:dyDescent="0.45">
      <c r="A9" s="57" t="s">
        <v>121</v>
      </c>
      <c r="B9"/>
      <c r="C9"/>
      <c r="D9"/>
      <c r="E9"/>
      <c r="F9"/>
      <c r="G9"/>
      <c r="H9"/>
      <c r="I9"/>
      <c r="J9"/>
      <c r="K9"/>
      <c r="L9"/>
      <c r="M9" s="56"/>
    </row>
    <row r="10" spans="1:13" ht="24.75" customHeight="1" x14ac:dyDescent="0.45">
      <c r="A10" s="57" t="s">
        <v>122</v>
      </c>
      <c r="B10"/>
      <c r="C10"/>
      <c r="D10"/>
      <c r="E10"/>
      <c r="F10"/>
      <c r="G10"/>
      <c r="H10"/>
      <c r="I10"/>
      <c r="J10"/>
      <c r="K10"/>
      <c r="L10"/>
      <c r="M10" s="56"/>
    </row>
    <row r="11" spans="1:13" ht="24.75" customHeight="1" thickBot="1" x14ac:dyDescent="0.5">
      <c r="A11" s="136" t="s">
        <v>123</v>
      </c>
      <c r="B11" s="59"/>
      <c r="C11" s="59"/>
      <c r="D11" s="59"/>
      <c r="E11" s="59"/>
      <c r="F11" s="59"/>
      <c r="G11" s="59"/>
      <c r="H11" s="59"/>
      <c r="I11" s="59"/>
      <c r="J11" s="59"/>
      <c r="K11" s="59"/>
      <c r="L11" s="59"/>
      <c r="M11" s="60"/>
    </row>
  </sheetData>
  <sheetProtection sheet="1" objects="1" scenarios="1"/>
  <mergeCells count="1">
    <mergeCell ref="A1:M1"/>
  </mergeCells>
  <phoneticPr fontId="2"/>
  <pageMargins left="0.7" right="0.7" top="0.75" bottom="0.75" header="0.3" footer="0.3"/>
  <pageSetup paperSize="9" scale="5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AE32B-3D30-4794-810F-C1C3AB18C025}">
  <sheetPr codeName="Sheet8"/>
  <dimension ref="A1:K320"/>
  <sheetViews>
    <sheetView workbookViewId="0">
      <selection activeCell="F13" sqref="F13"/>
    </sheetView>
  </sheetViews>
  <sheetFormatPr defaultColWidth="9" defaultRowHeight="13.2" x14ac:dyDescent="0.45"/>
  <cols>
    <col min="1" max="1" width="16.09765625" style="37" bestFit="1" customWidth="1"/>
    <col min="2" max="2" width="10.5" style="37" bestFit="1" customWidth="1"/>
    <col min="3" max="4" width="15" style="37" bestFit="1" customWidth="1"/>
    <col min="5" max="6" width="3.5" style="37" bestFit="1" customWidth="1"/>
    <col min="7" max="7" width="7.5" style="37" bestFit="1" customWidth="1"/>
    <col min="8" max="8" width="4.5" style="37" bestFit="1" customWidth="1"/>
    <col min="9" max="10" width="15" style="37" bestFit="1" customWidth="1"/>
    <col min="11" max="11" width="6.5" style="37" bestFit="1" customWidth="1"/>
    <col min="12" max="16384" width="9" style="37"/>
  </cols>
  <sheetData>
    <row r="1" spans="1:11" x14ac:dyDescent="0.45">
      <c r="A1" s="37" t="s">
        <v>0</v>
      </c>
      <c r="B1" s="37" t="s">
        <v>83</v>
      </c>
      <c r="C1" s="37" t="s">
        <v>58</v>
      </c>
      <c r="D1" s="37" t="s">
        <v>59</v>
      </c>
      <c r="E1" s="37" t="s">
        <v>60</v>
      </c>
      <c r="F1" s="37" t="s">
        <v>61</v>
      </c>
      <c r="G1" s="37" t="s">
        <v>62</v>
      </c>
      <c r="H1" s="37" t="s">
        <v>63</v>
      </c>
      <c r="I1" s="37" t="s">
        <v>64</v>
      </c>
      <c r="J1" s="37" t="s">
        <v>67</v>
      </c>
      <c r="K1" s="37" t="s">
        <v>108</v>
      </c>
    </row>
    <row r="2" spans="1:11" x14ac:dyDescent="0.45">
      <c r="A2" s="37" t="str">
        <f>IF(手順５!AE18="","",手順５!AE18)</f>
        <v/>
      </c>
      <c r="B2" s="37" t="str">
        <f>IF(手順５!AF18="","",手順５!AF18)</f>
        <v/>
      </c>
      <c r="C2" s="37" t="str">
        <f>IF(手順５!AG18="","",手順５!AG18)</f>
        <v/>
      </c>
      <c r="D2" s="37" t="str">
        <f>IF(手順５!AH18="","",手順５!AH18)</f>
        <v/>
      </c>
      <c r="E2" s="37" t="str">
        <f>IF(手順５!AI18="","",手順５!AI18)</f>
        <v/>
      </c>
      <c r="F2" s="37" t="str">
        <f>IF(手順５!AJ18="","",手順５!AJ18)</f>
        <v/>
      </c>
      <c r="G2" s="37" t="str">
        <f>IF(手順５!AK18="","",手順５!AK18)</f>
        <v/>
      </c>
      <c r="H2" s="37" t="str">
        <f>IF(手順５!AL18="","",手順５!AL18)</f>
        <v/>
      </c>
      <c r="I2" s="37" t="str">
        <f>IF(手順５!AM18="","",手順５!AM18)</f>
        <v/>
      </c>
      <c r="J2" s="37" t="str">
        <f>IF(手順５!AN18="","",手順５!AN18)</f>
        <v/>
      </c>
      <c r="K2" s="37" t="str">
        <f>IF(手順５!R18="","",手順５!R18)</f>
        <v/>
      </c>
    </row>
    <row r="3" spans="1:11" x14ac:dyDescent="0.45">
      <c r="A3" s="37" t="str">
        <f>IF(手順５!AE19="","",手順５!AE19)</f>
        <v/>
      </c>
      <c r="B3" s="37" t="str">
        <f>IF(手順５!AF19="","",手順５!AF19)</f>
        <v/>
      </c>
      <c r="C3" s="37" t="str">
        <f>IF(手順５!AG19="","",手順５!AG19)</f>
        <v/>
      </c>
      <c r="D3" s="37" t="str">
        <f>IF(手順５!AH19="","",手順５!AH19)</f>
        <v/>
      </c>
      <c r="E3" s="37" t="str">
        <f>IF(手順５!AI19="","",手順５!AI19)</f>
        <v/>
      </c>
      <c r="F3" s="37" t="str">
        <f>IF(手順５!AJ19="","",手順５!AJ19)</f>
        <v/>
      </c>
      <c r="G3" s="37" t="str">
        <f>IF(手順５!AK19="","",手順５!AK19)</f>
        <v/>
      </c>
      <c r="H3" s="37" t="str">
        <f>IF(手順５!AL19="","",手順５!AL19)</f>
        <v/>
      </c>
      <c r="I3" s="37" t="str">
        <f>IF(手順５!AM19="","",手順５!AM19)</f>
        <v/>
      </c>
      <c r="J3" s="37" t="str">
        <f>IF(手順５!AN19="","",手順５!AN19)</f>
        <v/>
      </c>
      <c r="K3" s="37" t="str">
        <f>IF(手順５!R19="","",手順５!R19)</f>
        <v/>
      </c>
    </row>
    <row r="4" spans="1:11" x14ac:dyDescent="0.45">
      <c r="A4" s="37" t="str">
        <f>IF(手順５!AE20="","",手順５!AE20)</f>
        <v/>
      </c>
      <c r="B4" s="37" t="str">
        <f>IF(手順５!AF20="","",手順５!AF20)</f>
        <v/>
      </c>
      <c r="C4" s="37" t="str">
        <f>IF(手順５!AG20="","",手順５!AG20)</f>
        <v/>
      </c>
      <c r="D4" s="37" t="str">
        <f>IF(手順５!AH20="","",手順５!AH20)</f>
        <v/>
      </c>
      <c r="E4" s="37" t="str">
        <f>IF(手順５!AI20="","",手順５!AI20)</f>
        <v/>
      </c>
      <c r="F4" s="37" t="str">
        <f>IF(手順５!AJ20="","",手順５!AJ20)</f>
        <v/>
      </c>
      <c r="G4" s="37" t="str">
        <f>IF(手順５!AK20="","",手順５!AK20)</f>
        <v/>
      </c>
      <c r="H4" s="37" t="str">
        <f>IF(手順５!AL20="","",手順５!AL20)</f>
        <v/>
      </c>
      <c r="I4" s="37" t="str">
        <f>IF(手順５!AM20="","",手順５!AM20)</f>
        <v/>
      </c>
      <c r="J4" s="37" t="str">
        <f>IF(手順５!AN20="","",手順５!AN20)</f>
        <v/>
      </c>
      <c r="K4" s="37" t="str">
        <f>IF(手順５!R20="","",手順５!R20)</f>
        <v/>
      </c>
    </row>
    <row r="5" spans="1:11" x14ac:dyDescent="0.45">
      <c r="A5" s="37" t="str">
        <f>IF(手順５!AE21="","",手順５!AE21)</f>
        <v/>
      </c>
      <c r="B5" s="37" t="str">
        <f>IF(手順５!AF21="","",手順５!AF21)</f>
        <v/>
      </c>
      <c r="C5" s="37" t="str">
        <f>IF(手順５!AG21="","",手順５!AG21)</f>
        <v/>
      </c>
      <c r="D5" s="37" t="str">
        <f>IF(手順５!AH21="","",手順５!AH21)</f>
        <v/>
      </c>
      <c r="E5" s="37" t="str">
        <f>IF(手順５!AI21="","",手順５!AI21)</f>
        <v/>
      </c>
      <c r="F5" s="37" t="str">
        <f>IF(手順５!AJ21="","",手順５!AJ21)</f>
        <v/>
      </c>
      <c r="G5" s="37" t="str">
        <f>IF(手順５!AK21="","",手順５!AK21)</f>
        <v/>
      </c>
      <c r="H5" s="37" t="str">
        <f>IF(手順５!AL21="","",手順５!AL21)</f>
        <v/>
      </c>
      <c r="I5" s="37" t="str">
        <f>IF(手順５!AM21="","",手順５!AM21)</f>
        <v/>
      </c>
      <c r="J5" s="37" t="str">
        <f>IF(手順５!AN21="","",手順５!AN21)</f>
        <v/>
      </c>
      <c r="K5" s="37" t="str">
        <f>IF(手順５!R21="","",手順５!R21)</f>
        <v/>
      </c>
    </row>
    <row r="6" spans="1:11" x14ac:dyDescent="0.45">
      <c r="A6" s="37" t="str">
        <f>IF(手順５!AE22="","",手順５!AE22)</f>
        <v/>
      </c>
      <c r="B6" s="37" t="str">
        <f>IF(手順５!AF22="","",手順５!AF22)</f>
        <v/>
      </c>
      <c r="C6" s="37" t="str">
        <f>IF(手順５!AG22="","",手順５!AG22)</f>
        <v/>
      </c>
      <c r="D6" s="37" t="str">
        <f>IF(手順５!AH22="","",手順５!AH22)</f>
        <v/>
      </c>
      <c r="E6" s="37" t="str">
        <f>IF(手順５!AI22="","",手順５!AI22)</f>
        <v/>
      </c>
      <c r="F6" s="37" t="str">
        <f>IF(手順５!AJ22="","",手順５!AJ22)</f>
        <v/>
      </c>
      <c r="G6" s="37" t="str">
        <f>IF(手順５!AK22="","",手順５!AK22)</f>
        <v/>
      </c>
      <c r="H6" s="37" t="str">
        <f>IF(手順５!AL22="","",手順５!AL22)</f>
        <v/>
      </c>
      <c r="I6" s="37" t="str">
        <f>IF(手順５!AM22="","",手順５!AM22)</f>
        <v/>
      </c>
      <c r="J6" s="37" t="str">
        <f>IF(手順５!AN22="","",手順５!AN22)</f>
        <v/>
      </c>
      <c r="K6" s="37" t="str">
        <f>IF(手順５!R22="","",手順５!R22)</f>
        <v/>
      </c>
    </row>
    <row r="7" spans="1:11" x14ac:dyDescent="0.45">
      <c r="A7" s="37" t="str">
        <f>IF(手順５!AE23="","",手順５!AE23)</f>
        <v/>
      </c>
      <c r="B7" s="37" t="str">
        <f>IF(手順５!AF23="","",手順５!AF23)</f>
        <v/>
      </c>
      <c r="C7" s="37" t="str">
        <f>IF(手順５!AG23="","",手順５!AG23)</f>
        <v/>
      </c>
      <c r="D7" s="37" t="str">
        <f>IF(手順５!AH23="","",手順５!AH23)</f>
        <v/>
      </c>
      <c r="E7" s="37" t="str">
        <f>IF(手順５!AI23="","",手順５!AI23)</f>
        <v/>
      </c>
      <c r="F7" s="37" t="str">
        <f>IF(手順５!AJ23="","",手順５!AJ23)</f>
        <v/>
      </c>
      <c r="G7" s="37" t="str">
        <f>IF(手順５!AK23="","",手順５!AK23)</f>
        <v/>
      </c>
      <c r="H7" s="37" t="str">
        <f>IF(手順５!AL23="","",手順５!AL23)</f>
        <v/>
      </c>
      <c r="I7" s="37" t="str">
        <f>IF(手順５!AM23="","",手順５!AM23)</f>
        <v/>
      </c>
      <c r="J7" s="37" t="str">
        <f>IF(手順５!AN23="","",手順５!AN23)</f>
        <v/>
      </c>
      <c r="K7" s="37" t="str">
        <f>IF(手順５!R23="","",手順５!R23)</f>
        <v/>
      </c>
    </row>
    <row r="8" spans="1:11" x14ac:dyDescent="0.45">
      <c r="A8" s="37" t="str">
        <f>IF(手順５!AE24="","",手順５!AE24)</f>
        <v/>
      </c>
      <c r="B8" s="37" t="str">
        <f>IF(手順５!AF24="","",手順５!AF24)</f>
        <v/>
      </c>
      <c r="C8" s="37" t="str">
        <f>IF(手順５!AG24="","",手順５!AG24)</f>
        <v/>
      </c>
      <c r="D8" s="37" t="str">
        <f>IF(手順５!AH24="","",手順５!AH24)</f>
        <v/>
      </c>
      <c r="E8" s="37" t="str">
        <f>IF(手順５!AI24="","",手順５!AI24)</f>
        <v/>
      </c>
      <c r="F8" s="37" t="str">
        <f>IF(手順５!AJ24="","",手順５!AJ24)</f>
        <v/>
      </c>
      <c r="G8" s="37" t="str">
        <f>IF(手順５!AK24="","",手順５!AK24)</f>
        <v/>
      </c>
      <c r="H8" s="37" t="str">
        <f>IF(手順５!AL24="","",手順５!AL24)</f>
        <v/>
      </c>
      <c r="I8" s="37" t="str">
        <f>IF(手順５!AM24="","",手順５!AM24)</f>
        <v/>
      </c>
      <c r="J8" s="37" t="str">
        <f>IF(手順５!AN24="","",手順５!AN24)</f>
        <v/>
      </c>
      <c r="K8" s="37" t="str">
        <f>IF(手順５!R24="","",手順５!R24)</f>
        <v/>
      </c>
    </row>
    <row r="9" spans="1:11" x14ac:dyDescent="0.45">
      <c r="A9" s="37" t="str">
        <f>IF(手順５!AE25="","",手順５!AE25)</f>
        <v/>
      </c>
      <c r="B9" s="37" t="str">
        <f>IF(手順５!AF25="","",手順５!AF25)</f>
        <v/>
      </c>
      <c r="C9" s="37" t="str">
        <f>IF(手順５!AG25="","",手順５!AG25)</f>
        <v/>
      </c>
      <c r="D9" s="37" t="str">
        <f>IF(手順５!AH25="","",手順５!AH25)</f>
        <v/>
      </c>
      <c r="E9" s="37" t="str">
        <f>IF(手順５!AI25="","",手順５!AI25)</f>
        <v/>
      </c>
      <c r="F9" s="37" t="str">
        <f>IF(手順５!AJ25="","",手順５!AJ25)</f>
        <v/>
      </c>
      <c r="G9" s="37" t="str">
        <f>IF(手順５!AK25="","",手順５!AK25)</f>
        <v/>
      </c>
      <c r="H9" s="37" t="str">
        <f>IF(手順５!AL25="","",手順５!AL25)</f>
        <v/>
      </c>
      <c r="I9" s="37" t="str">
        <f>IF(手順５!AM25="","",手順５!AM25)</f>
        <v/>
      </c>
      <c r="J9" s="37" t="str">
        <f>IF(手順５!AN25="","",手順５!AN25)</f>
        <v/>
      </c>
      <c r="K9" s="37" t="str">
        <f>IF(手順５!R25="","",手順５!R25)</f>
        <v/>
      </c>
    </row>
    <row r="10" spans="1:11" x14ac:dyDescent="0.45">
      <c r="A10" s="37" t="str">
        <f>IF(手順５!AE26="","",手順５!AE26)</f>
        <v/>
      </c>
      <c r="B10" s="37" t="str">
        <f>IF(手順５!AF26="","",手順５!AF26)</f>
        <v/>
      </c>
      <c r="C10" s="37" t="str">
        <f>IF(手順５!AG26="","",手順５!AG26)</f>
        <v/>
      </c>
      <c r="D10" s="37" t="str">
        <f>IF(手順５!AH26="","",手順５!AH26)</f>
        <v/>
      </c>
      <c r="E10" s="37" t="str">
        <f>IF(手順５!AI26="","",手順５!AI26)</f>
        <v/>
      </c>
      <c r="F10" s="37" t="str">
        <f>IF(手順５!AJ26="","",手順５!AJ26)</f>
        <v/>
      </c>
      <c r="G10" s="37" t="str">
        <f>IF(手順５!AK26="","",手順５!AK26)</f>
        <v/>
      </c>
      <c r="H10" s="37" t="str">
        <f>IF(手順５!AL26="","",手順５!AL26)</f>
        <v/>
      </c>
      <c r="I10" s="37" t="str">
        <f>IF(手順５!AM26="","",手順５!AM26)</f>
        <v/>
      </c>
      <c r="J10" s="37" t="str">
        <f>IF(手順５!AN26="","",手順５!AN26)</f>
        <v/>
      </c>
      <c r="K10" s="37" t="str">
        <f>IF(手順５!R26="","",手順５!R26)</f>
        <v/>
      </c>
    </row>
    <row r="11" spans="1:11" x14ac:dyDescent="0.45">
      <c r="A11" s="37" t="str">
        <f>IF(手順５!AE27="","",手順５!AE27)</f>
        <v/>
      </c>
      <c r="B11" s="37" t="str">
        <f>IF(手順５!AF27="","",手順５!AF27)</f>
        <v/>
      </c>
      <c r="C11" s="37" t="str">
        <f>IF(手順５!AG27="","",手順５!AG27)</f>
        <v/>
      </c>
      <c r="D11" s="37" t="str">
        <f>IF(手順５!AH27="","",手順５!AH27)</f>
        <v/>
      </c>
      <c r="E11" s="37" t="str">
        <f>IF(手順５!AI27="","",手順５!AI27)</f>
        <v/>
      </c>
      <c r="F11" s="37" t="str">
        <f>IF(手順５!AJ27="","",手順５!AJ27)</f>
        <v/>
      </c>
      <c r="G11" s="37" t="str">
        <f>IF(手順５!AK27="","",手順５!AK27)</f>
        <v/>
      </c>
      <c r="H11" s="37" t="str">
        <f>IF(手順５!AL27="","",手順５!AL27)</f>
        <v/>
      </c>
      <c r="I11" s="37" t="str">
        <f>IF(手順５!AM27="","",手順５!AM27)</f>
        <v/>
      </c>
      <c r="J11" s="37" t="str">
        <f>IF(手順５!AN27="","",手順５!AN27)</f>
        <v/>
      </c>
      <c r="K11" s="37" t="str">
        <f>IF(手順５!R27="","",手順５!R27)</f>
        <v/>
      </c>
    </row>
    <row r="12" spans="1:11" x14ac:dyDescent="0.45">
      <c r="A12" s="37" t="str">
        <f>IF(手順５!AE28="","",手順５!AE28)</f>
        <v/>
      </c>
      <c r="B12" s="37" t="str">
        <f>IF(手順５!AF28="","",手順５!AF28)</f>
        <v/>
      </c>
      <c r="C12" s="37" t="str">
        <f>IF(手順５!AG28="","",手順５!AG28)</f>
        <v/>
      </c>
      <c r="D12" s="37" t="str">
        <f>IF(手順５!AH28="","",手順５!AH28)</f>
        <v/>
      </c>
      <c r="E12" s="37" t="str">
        <f>IF(手順５!AI28="","",手順５!AI28)</f>
        <v/>
      </c>
      <c r="F12" s="37" t="str">
        <f>IF(手順５!AJ28="","",手順５!AJ28)</f>
        <v/>
      </c>
      <c r="G12" s="37" t="str">
        <f>IF(手順５!AK28="","",手順５!AK28)</f>
        <v/>
      </c>
      <c r="H12" s="37" t="str">
        <f>IF(手順５!AL28="","",手順５!AL28)</f>
        <v/>
      </c>
      <c r="I12" s="37" t="str">
        <f>IF(手順５!AM28="","",手順５!AM28)</f>
        <v/>
      </c>
      <c r="J12" s="37" t="str">
        <f>IF(手順５!AN28="","",手順５!AN28)</f>
        <v/>
      </c>
      <c r="K12" s="37" t="str">
        <f>IF(手順５!R28="","",手順５!R28)</f>
        <v/>
      </c>
    </row>
    <row r="13" spans="1:11" x14ac:dyDescent="0.45">
      <c r="A13" s="37" t="str">
        <f>IF(手順５!AE29="","",手順５!AE29)</f>
        <v/>
      </c>
      <c r="B13" s="37" t="str">
        <f>IF(手順５!AF29="","",手順５!AF29)</f>
        <v/>
      </c>
      <c r="C13" s="37" t="str">
        <f>IF(手順５!AG29="","",手順５!AG29)</f>
        <v/>
      </c>
      <c r="D13" s="37" t="str">
        <f>IF(手順５!AH29="","",手順５!AH29)</f>
        <v/>
      </c>
      <c r="E13" s="37" t="str">
        <f>IF(手順５!AI29="","",手順５!AI29)</f>
        <v/>
      </c>
      <c r="F13" s="37" t="str">
        <f>IF(手順５!AJ29="","",手順５!AJ29)</f>
        <v/>
      </c>
      <c r="G13" s="37" t="str">
        <f>IF(手順５!AK29="","",手順５!AK29)</f>
        <v/>
      </c>
      <c r="H13" s="37" t="str">
        <f>IF(手順５!AL29="","",手順５!AL29)</f>
        <v/>
      </c>
      <c r="I13" s="37" t="str">
        <f>IF(手順５!AM29="","",手順５!AM29)</f>
        <v/>
      </c>
      <c r="J13" s="37" t="str">
        <f>IF(手順５!AN29="","",手順５!AN29)</f>
        <v/>
      </c>
      <c r="K13" s="37" t="str">
        <f>IF(手順５!R29="","",手順５!R29)</f>
        <v/>
      </c>
    </row>
    <row r="14" spans="1:11" x14ac:dyDescent="0.45">
      <c r="A14" s="37" t="str">
        <f>IF(手順５!AE30="","",手順５!AE30)</f>
        <v/>
      </c>
      <c r="B14" s="37" t="str">
        <f>IF(手順５!AF30="","",手順５!AF30)</f>
        <v/>
      </c>
      <c r="C14" s="37" t="str">
        <f>IF(手順５!AG30="","",手順５!AG30)</f>
        <v/>
      </c>
      <c r="D14" s="37" t="str">
        <f>IF(手順５!AH30="","",手順５!AH30)</f>
        <v/>
      </c>
      <c r="E14" s="37" t="str">
        <f>IF(手順５!AI30="","",手順５!AI30)</f>
        <v/>
      </c>
      <c r="F14" s="37" t="str">
        <f>IF(手順５!AJ30="","",手順５!AJ30)</f>
        <v/>
      </c>
      <c r="G14" s="37" t="str">
        <f>IF(手順５!AK30="","",手順５!AK30)</f>
        <v/>
      </c>
      <c r="H14" s="37" t="str">
        <f>IF(手順５!AL30="","",手順５!AL30)</f>
        <v/>
      </c>
      <c r="I14" s="37" t="str">
        <f>IF(手順５!AM30="","",手順５!AM30)</f>
        <v/>
      </c>
      <c r="J14" s="37" t="str">
        <f>IF(手順５!AN30="","",手順５!AN30)</f>
        <v/>
      </c>
      <c r="K14" s="37" t="str">
        <f>IF(手順５!R30="","",手順５!R30)</f>
        <v/>
      </c>
    </row>
    <row r="15" spans="1:11" x14ac:dyDescent="0.45">
      <c r="A15" s="37" t="str">
        <f>IF(手順５!AE31="","",手順５!AE31)</f>
        <v/>
      </c>
      <c r="B15" s="37" t="str">
        <f>IF(手順５!AF31="","",手順５!AF31)</f>
        <v/>
      </c>
      <c r="C15" s="37" t="str">
        <f>IF(手順５!AG31="","",手順５!AG31)</f>
        <v/>
      </c>
      <c r="D15" s="37" t="str">
        <f>IF(手順５!AH31="","",手順５!AH31)</f>
        <v/>
      </c>
      <c r="E15" s="37" t="str">
        <f>IF(手順５!AI31="","",手順５!AI31)</f>
        <v/>
      </c>
      <c r="F15" s="37" t="str">
        <f>IF(手順５!AJ31="","",手順５!AJ31)</f>
        <v/>
      </c>
      <c r="G15" s="37" t="str">
        <f>IF(手順５!AK31="","",手順５!AK31)</f>
        <v/>
      </c>
      <c r="H15" s="37" t="str">
        <f>IF(手順５!AL31="","",手順５!AL31)</f>
        <v/>
      </c>
      <c r="I15" s="37" t="str">
        <f>IF(手順５!AM31="","",手順５!AM31)</f>
        <v/>
      </c>
      <c r="J15" s="37" t="str">
        <f>IF(手順５!AN31="","",手順５!AN31)</f>
        <v/>
      </c>
      <c r="K15" s="37" t="str">
        <f>IF(手順５!R31="","",手順５!R31)</f>
        <v/>
      </c>
    </row>
    <row r="16" spans="1:11" x14ac:dyDescent="0.45">
      <c r="A16" s="37" t="str">
        <f>IF(手順５!AE32="","",手順５!AE32)</f>
        <v/>
      </c>
      <c r="B16" s="37" t="str">
        <f>IF(手順５!AF32="","",手順５!AF32)</f>
        <v/>
      </c>
      <c r="C16" s="37" t="str">
        <f>IF(手順５!AG32="","",手順５!AG32)</f>
        <v/>
      </c>
      <c r="D16" s="37" t="str">
        <f>IF(手順５!AH32="","",手順５!AH32)</f>
        <v/>
      </c>
      <c r="E16" s="37" t="str">
        <f>IF(手順５!AI32="","",手順５!AI32)</f>
        <v/>
      </c>
      <c r="F16" s="37" t="str">
        <f>IF(手順５!AJ32="","",手順５!AJ32)</f>
        <v/>
      </c>
      <c r="G16" s="37" t="str">
        <f>IF(手順５!AK32="","",手順５!AK32)</f>
        <v/>
      </c>
      <c r="H16" s="37" t="str">
        <f>IF(手順５!AL32="","",手順５!AL32)</f>
        <v/>
      </c>
      <c r="I16" s="37" t="str">
        <f>IF(手順５!AM32="","",手順５!AM32)</f>
        <v/>
      </c>
      <c r="J16" s="37" t="str">
        <f>IF(手順５!AN32="","",手順５!AN32)</f>
        <v/>
      </c>
      <c r="K16" s="37" t="str">
        <f>IF(手順５!R32="","",手順５!R32)</f>
        <v/>
      </c>
    </row>
    <row r="17" spans="1:11" x14ac:dyDescent="0.45">
      <c r="A17" s="37" t="str">
        <f>IF(手順５!AE33="","",手順５!AE33)</f>
        <v/>
      </c>
      <c r="B17" s="37" t="str">
        <f>IF(手順５!AF33="","",手順５!AF33)</f>
        <v/>
      </c>
      <c r="C17" s="37" t="str">
        <f>IF(手順５!AG33="","",手順５!AG33)</f>
        <v/>
      </c>
      <c r="D17" s="37" t="str">
        <f>IF(手順５!AH33="","",手順５!AH33)</f>
        <v/>
      </c>
      <c r="E17" s="37" t="str">
        <f>IF(手順５!AI33="","",手順５!AI33)</f>
        <v/>
      </c>
      <c r="F17" s="37" t="str">
        <f>IF(手順５!AJ33="","",手順５!AJ33)</f>
        <v/>
      </c>
      <c r="G17" s="37" t="str">
        <f>IF(手順５!AK33="","",手順５!AK33)</f>
        <v/>
      </c>
      <c r="H17" s="37" t="str">
        <f>IF(手順５!AL33="","",手順５!AL33)</f>
        <v/>
      </c>
      <c r="I17" s="37" t="str">
        <f>IF(手順５!AM33="","",手順５!AM33)</f>
        <v/>
      </c>
      <c r="J17" s="37" t="str">
        <f>IF(手順５!AN33="","",手順５!AN33)</f>
        <v/>
      </c>
      <c r="K17" s="37" t="str">
        <f>IF(手順５!R33="","",手順５!R33)</f>
        <v/>
      </c>
    </row>
    <row r="18" spans="1:11" x14ac:dyDescent="0.45">
      <c r="A18" s="37" t="str">
        <f>IF(手順５!AE34="","",手順５!AE34)</f>
        <v/>
      </c>
      <c r="B18" s="37" t="str">
        <f>IF(手順５!AF34="","",手順５!AF34)</f>
        <v/>
      </c>
      <c r="C18" s="37" t="str">
        <f>IF(手順５!AG34="","",手順５!AG34)</f>
        <v/>
      </c>
      <c r="D18" s="37" t="str">
        <f>IF(手順５!AH34="","",手順５!AH34)</f>
        <v/>
      </c>
      <c r="E18" s="37" t="str">
        <f>IF(手順５!AI34="","",手順５!AI34)</f>
        <v/>
      </c>
      <c r="F18" s="37" t="str">
        <f>IF(手順５!AJ34="","",手順５!AJ34)</f>
        <v/>
      </c>
      <c r="G18" s="37" t="str">
        <f>IF(手順５!AK34="","",手順５!AK34)</f>
        <v/>
      </c>
      <c r="H18" s="37" t="str">
        <f>IF(手順５!AL34="","",手順５!AL34)</f>
        <v/>
      </c>
      <c r="I18" s="37" t="str">
        <f>IF(手順５!AM34="","",手順５!AM34)</f>
        <v/>
      </c>
      <c r="J18" s="37" t="str">
        <f>IF(手順５!AN34="","",手順５!AN34)</f>
        <v/>
      </c>
      <c r="K18" s="37" t="str">
        <f>IF(手順５!R34="","",手順５!R34)</f>
        <v/>
      </c>
    </row>
    <row r="19" spans="1:11" x14ac:dyDescent="0.45">
      <c r="A19" s="37" t="str">
        <f>IF(手順５!AE35="","",手順５!AE35)</f>
        <v/>
      </c>
      <c r="B19" s="37" t="str">
        <f>IF(手順５!AF35="","",手順５!AF35)</f>
        <v/>
      </c>
      <c r="C19" s="37" t="str">
        <f>IF(手順５!AG35="","",手順５!AG35)</f>
        <v/>
      </c>
      <c r="D19" s="37" t="str">
        <f>IF(手順５!AH35="","",手順５!AH35)</f>
        <v/>
      </c>
      <c r="E19" s="37" t="str">
        <f>IF(手順５!AI35="","",手順５!AI35)</f>
        <v/>
      </c>
      <c r="F19" s="37" t="str">
        <f>IF(手順５!AJ35="","",手順５!AJ35)</f>
        <v/>
      </c>
      <c r="G19" s="37" t="str">
        <f>IF(手順５!AK35="","",手順５!AK35)</f>
        <v/>
      </c>
      <c r="H19" s="37" t="str">
        <f>IF(手順５!AL35="","",手順５!AL35)</f>
        <v/>
      </c>
      <c r="I19" s="37" t="str">
        <f>IF(手順５!AM35="","",手順５!AM35)</f>
        <v/>
      </c>
      <c r="J19" s="37" t="str">
        <f>IF(手順５!AN35="","",手順５!AN35)</f>
        <v/>
      </c>
      <c r="K19" s="37" t="str">
        <f>IF(手順５!R35="","",手順５!R35)</f>
        <v/>
      </c>
    </row>
    <row r="20" spans="1:11" x14ac:dyDescent="0.45">
      <c r="A20" s="37" t="str">
        <f>IF(手順５!AE36="","",手順５!AE36)</f>
        <v/>
      </c>
      <c r="B20" s="37" t="str">
        <f>IF(手順５!AF36="","",手順５!AF36)</f>
        <v/>
      </c>
      <c r="C20" s="37" t="str">
        <f>IF(手順５!AG36="","",手順５!AG36)</f>
        <v/>
      </c>
      <c r="D20" s="37" t="str">
        <f>IF(手順５!AH36="","",手順５!AH36)</f>
        <v/>
      </c>
      <c r="E20" s="37" t="str">
        <f>IF(手順５!AI36="","",手順５!AI36)</f>
        <v/>
      </c>
      <c r="F20" s="37" t="str">
        <f>IF(手順５!AJ36="","",手順５!AJ36)</f>
        <v/>
      </c>
      <c r="G20" s="37" t="str">
        <f>IF(手順５!AK36="","",手順５!AK36)</f>
        <v/>
      </c>
      <c r="H20" s="37" t="str">
        <f>IF(手順５!AL36="","",手順５!AL36)</f>
        <v/>
      </c>
      <c r="I20" s="37" t="str">
        <f>IF(手順５!AM36="","",手順５!AM36)</f>
        <v/>
      </c>
      <c r="J20" s="37" t="str">
        <f>IF(手順５!AN36="","",手順５!AN36)</f>
        <v/>
      </c>
      <c r="K20" s="37" t="str">
        <f>IF(手順５!R36="","",手順５!R36)</f>
        <v/>
      </c>
    </row>
    <row r="21" spans="1:11" x14ac:dyDescent="0.45">
      <c r="A21" s="37" t="str">
        <f>IF(手順５!AE37="","",手順５!AE37)</f>
        <v/>
      </c>
      <c r="B21" s="37" t="str">
        <f>IF(手順５!AF37="","",手順５!AF37)</f>
        <v/>
      </c>
      <c r="C21" s="37" t="str">
        <f>IF(手順５!AG37="","",手順５!AG37)</f>
        <v/>
      </c>
      <c r="D21" s="37" t="str">
        <f>IF(手順５!AH37="","",手順５!AH37)</f>
        <v/>
      </c>
      <c r="E21" s="37" t="str">
        <f>IF(手順５!AI37="","",手順５!AI37)</f>
        <v/>
      </c>
      <c r="F21" s="37" t="str">
        <f>IF(手順５!AJ37="","",手順５!AJ37)</f>
        <v/>
      </c>
      <c r="G21" s="37" t="str">
        <f>IF(手順５!AK37="","",手順５!AK37)</f>
        <v/>
      </c>
      <c r="H21" s="37" t="str">
        <f>IF(手順５!AL37="","",手順５!AL37)</f>
        <v/>
      </c>
      <c r="I21" s="37" t="str">
        <f>IF(手順５!AM37="","",手順５!AM37)</f>
        <v/>
      </c>
      <c r="J21" s="37" t="str">
        <f>IF(手順５!AN37="","",手順５!AN37)</f>
        <v/>
      </c>
      <c r="K21" s="37" t="str">
        <f>IF(手順５!R37="","",手順５!R37)</f>
        <v/>
      </c>
    </row>
    <row r="22" spans="1:11" x14ac:dyDescent="0.45">
      <c r="A22" s="37" t="str">
        <f>IF(手順５!AE38="","",手順５!AE38)</f>
        <v/>
      </c>
      <c r="B22" s="37" t="str">
        <f>IF(手順５!AF38="","",手順５!AF38)</f>
        <v/>
      </c>
      <c r="C22" s="37" t="str">
        <f>IF(手順５!AG38="","",手順５!AG38)</f>
        <v/>
      </c>
      <c r="D22" s="37" t="str">
        <f>IF(手順５!AH38="","",手順５!AH38)</f>
        <v/>
      </c>
      <c r="E22" s="37" t="str">
        <f>IF(手順５!AI38="","",手順５!AI38)</f>
        <v/>
      </c>
      <c r="F22" s="37" t="str">
        <f>IF(手順５!AJ38="","",手順５!AJ38)</f>
        <v/>
      </c>
      <c r="G22" s="37" t="str">
        <f>IF(手順５!AK38="","",手順５!AK38)</f>
        <v/>
      </c>
      <c r="H22" s="37" t="str">
        <f>IF(手順５!AL38="","",手順５!AL38)</f>
        <v/>
      </c>
      <c r="I22" s="37" t="str">
        <f>IF(手順５!AM38="","",手順５!AM38)</f>
        <v/>
      </c>
      <c r="J22" s="37" t="str">
        <f>IF(手順５!AN38="","",手順５!AN38)</f>
        <v/>
      </c>
      <c r="K22" s="37" t="str">
        <f>IF(手順５!R38="","",手順５!R38)</f>
        <v/>
      </c>
    </row>
    <row r="23" spans="1:11" x14ac:dyDescent="0.45">
      <c r="A23" s="37" t="str">
        <f>IF(手順５!AE39="","",手順５!AE39)</f>
        <v/>
      </c>
      <c r="B23" s="37" t="str">
        <f>IF(手順５!AF39="","",手順５!AF39)</f>
        <v/>
      </c>
      <c r="C23" s="37" t="str">
        <f>IF(手順５!AG39="","",手順５!AG39)</f>
        <v/>
      </c>
      <c r="D23" s="37" t="str">
        <f>IF(手順５!AH39="","",手順５!AH39)</f>
        <v/>
      </c>
      <c r="E23" s="37" t="str">
        <f>IF(手順５!AI39="","",手順５!AI39)</f>
        <v/>
      </c>
      <c r="F23" s="37" t="str">
        <f>IF(手順５!AJ39="","",手順５!AJ39)</f>
        <v/>
      </c>
      <c r="G23" s="37" t="str">
        <f>IF(手順５!AK39="","",手順５!AK39)</f>
        <v/>
      </c>
      <c r="H23" s="37" t="str">
        <f>IF(手順５!AL39="","",手順５!AL39)</f>
        <v/>
      </c>
      <c r="I23" s="37" t="str">
        <f>IF(手順５!AM39="","",手順５!AM39)</f>
        <v/>
      </c>
      <c r="J23" s="37" t="str">
        <f>IF(手順５!AN39="","",手順５!AN39)</f>
        <v/>
      </c>
      <c r="K23" s="37" t="str">
        <f>IF(手順５!R39="","",手順５!R39)</f>
        <v/>
      </c>
    </row>
    <row r="24" spans="1:11" x14ac:dyDescent="0.45">
      <c r="A24" s="37" t="str">
        <f>IF(手順５!AE40="","",手順５!AE40)</f>
        <v/>
      </c>
      <c r="B24" s="37" t="str">
        <f>IF(手順５!AF40="","",手順５!AF40)</f>
        <v/>
      </c>
      <c r="C24" s="37" t="str">
        <f>IF(手順５!AG40="","",手順５!AG40)</f>
        <v/>
      </c>
      <c r="D24" s="37" t="str">
        <f>IF(手順５!AH40="","",手順５!AH40)</f>
        <v/>
      </c>
      <c r="E24" s="37" t="str">
        <f>IF(手順５!AI40="","",手順５!AI40)</f>
        <v/>
      </c>
      <c r="F24" s="37" t="str">
        <f>IF(手順５!AJ40="","",手順５!AJ40)</f>
        <v/>
      </c>
      <c r="G24" s="37" t="str">
        <f>IF(手順５!AK40="","",手順５!AK40)</f>
        <v/>
      </c>
      <c r="H24" s="37" t="str">
        <f>IF(手順５!AL40="","",手順５!AL40)</f>
        <v/>
      </c>
      <c r="I24" s="37" t="str">
        <f>IF(手順５!AM40="","",手順５!AM40)</f>
        <v/>
      </c>
      <c r="J24" s="37" t="str">
        <f>IF(手順５!AN40="","",手順５!AN40)</f>
        <v/>
      </c>
      <c r="K24" s="37" t="str">
        <f>IF(手順５!R40="","",手順５!R40)</f>
        <v/>
      </c>
    </row>
    <row r="25" spans="1:11" x14ac:dyDescent="0.45">
      <c r="A25" s="37" t="str">
        <f>IF(手順５!AE41="","",手順５!AE41)</f>
        <v/>
      </c>
      <c r="B25" s="37" t="str">
        <f>IF(手順５!AF41="","",手順５!AF41)</f>
        <v/>
      </c>
      <c r="C25" s="37" t="str">
        <f>IF(手順５!AG41="","",手順５!AG41)</f>
        <v/>
      </c>
      <c r="D25" s="37" t="str">
        <f>IF(手順５!AH41="","",手順５!AH41)</f>
        <v/>
      </c>
      <c r="E25" s="37" t="str">
        <f>IF(手順５!AI41="","",手順５!AI41)</f>
        <v/>
      </c>
      <c r="F25" s="37" t="str">
        <f>IF(手順５!AJ41="","",手順５!AJ41)</f>
        <v/>
      </c>
      <c r="G25" s="37" t="str">
        <f>IF(手順５!AK41="","",手順５!AK41)</f>
        <v/>
      </c>
      <c r="H25" s="37" t="str">
        <f>IF(手順５!AL41="","",手順５!AL41)</f>
        <v/>
      </c>
      <c r="I25" s="37" t="str">
        <f>IF(手順５!AM41="","",手順５!AM41)</f>
        <v/>
      </c>
      <c r="J25" s="37" t="str">
        <f>IF(手順５!AN41="","",手順５!AN41)</f>
        <v/>
      </c>
      <c r="K25" s="37" t="str">
        <f>IF(手順５!R41="","",手順５!R41)</f>
        <v/>
      </c>
    </row>
    <row r="26" spans="1:11" x14ac:dyDescent="0.45">
      <c r="A26" s="37" t="str">
        <f>IF(手順５!AE42="","",手順５!AE42)</f>
        <v/>
      </c>
      <c r="B26" s="37" t="str">
        <f>IF(手順５!AF42="","",手順５!AF42)</f>
        <v/>
      </c>
      <c r="C26" s="37" t="str">
        <f>IF(手順５!AG42="","",手順５!AG42)</f>
        <v/>
      </c>
      <c r="D26" s="37" t="str">
        <f>IF(手順５!AH42="","",手順５!AH42)</f>
        <v/>
      </c>
      <c r="E26" s="37" t="str">
        <f>IF(手順５!AI42="","",手順５!AI42)</f>
        <v/>
      </c>
      <c r="F26" s="37" t="str">
        <f>IF(手順５!AJ42="","",手順５!AJ42)</f>
        <v/>
      </c>
      <c r="G26" s="37" t="str">
        <f>IF(手順５!AK42="","",手順５!AK42)</f>
        <v/>
      </c>
      <c r="H26" s="37" t="str">
        <f>IF(手順５!AL42="","",手順５!AL42)</f>
        <v/>
      </c>
      <c r="I26" s="37" t="str">
        <f>IF(手順５!AM42="","",手順５!AM42)</f>
        <v/>
      </c>
      <c r="J26" s="37" t="str">
        <f>IF(手順５!AN42="","",手順５!AN42)</f>
        <v/>
      </c>
      <c r="K26" s="37" t="str">
        <f>IF(手順５!R42="","",手順５!R42)</f>
        <v/>
      </c>
    </row>
    <row r="27" spans="1:11" x14ac:dyDescent="0.45">
      <c r="A27" s="37" t="str">
        <f>IF(手順５!AE43="","",手順５!AE43)</f>
        <v/>
      </c>
      <c r="B27" s="37" t="str">
        <f>IF(手順５!AF43="","",手順５!AF43)</f>
        <v/>
      </c>
      <c r="C27" s="37" t="str">
        <f>IF(手順５!AG43="","",手順５!AG43)</f>
        <v/>
      </c>
      <c r="D27" s="37" t="str">
        <f>IF(手順５!AH43="","",手順５!AH43)</f>
        <v/>
      </c>
      <c r="E27" s="37" t="str">
        <f>IF(手順５!AI43="","",手順５!AI43)</f>
        <v/>
      </c>
      <c r="F27" s="37" t="str">
        <f>IF(手順５!AJ43="","",手順５!AJ43)</f>
        <v/>
      </c>
      <c r="G27" s="37" t="str">
        <f>IF(手順５!AK43="","",手順５!AK43)</f>
        <v/>
      </c>
      <c r="H27" s="37" t="str">
        <f>IF(手順５!AL43="","",手順５!AL43)</f>
        <v/>
      </c>
      <c r="I27" s="37" t="str">
        <f>IF(手順５!AM43="","",手順５!AM43)</f>
        <v/>
      </c>
      <c r="J27" s="37" t="str">
        <f>IF(手順５!AN43="","",手順５!AN43)</f>
        <v/>
      </c>
      <c r="K27" s="37" t="str">
        <f>IF(手順５!R43="","",手順５!R43)</f>
        <v/>
      </c>
    </row>
    <row r="28" spans="1:11" x14ac:dyDescent="0.45">
      <c r="A28" s="37" t="str">
        <f>IF(手順５!AE44="","",手順５!AE44)</f>
        <v/>
      </c>
      <c r="B28" s="37" t="str">
        <f>IF(手順５!AF44="","",手順５!AF44)</f>
        <v/>
      </c>
      <c r="C28" s="37" t="str">
        <f>IF(手順５!AG44="","",手順５!AG44)</f>
        <v/>
      </c>
      <c r="D28" s="37" t="str">
        <f>IF(手順５!AH44="","",手順５!AH44)</f>
        <v/>
      </c>
      <c r="E28" s="37" t="str">
        <f>IF(手順５!AI44="","",手順５!AI44)</f>
        <v/>
      </c>
      <c r="F28" s="37" t="str">
        <f>IF(手順５!AJ44="","",手順５!AJ44)</f>
        <v/>
      </c>
      <c r="G28" s="37" t="str">
        <f>IF(手順５!AK44="","",手順５!AK44)</f>
        <v/>
      </c>
      <c r="H28" s="37" t="str">
        <f>IF(手順５!AL44="","",手順５!AL44)</f>
        <v/>
      </c>
      <c r="I28" s="37" t="str">
        <f>IF(手順５!AM44="","",手順５!AM44)</f>
        <v/>
      </c>
      <c r="J28" s="37" t="str">
        <f>IF(手順５!AN44="","",手順５!AN44)</f>
        <v/>
      </c>
      <c r="K28" s="37" t="str">
        <f>IF(手順５!R44="","",手順５!R44)</f>
        <v/>
      </c>
    </row>
    <row r="29" spans="1:11" x14ac:dyDescent="0.45">
      <c r="A29" s="37" t="str">
        <f>IF(手順５!AE45="","",手順５!AE45)</f>
        <v/>
      </c>
      <c r="B29" s="37" t="str">
        <f>IF(手順５!AF45="","",手順５!AF45)</f>
        <v/>
      </c>
      <c r="C29" s="37" t="str">
        <f>IF(手順５!AG45="","",手順５!AG45)</f>
        <v/>
      </c>
      <c r="D29" s="37" t="str">
        <f>IF(手順５!AH45="","",手順５!AH45)</f>
        <v/>
      </c>
      <c r="E29" s="37" t="str">
        <f>IF(手順５!AI45="","",手順５!AI45)</f>
        <v/>
      </c>
      <c r="F29" s="37" t="str">
        <f>IF(手順５!AJ45="","",手順５!AJ45)</f>
        <v/>
      </c>
      <c r="G29" s="37" t="str">
        <f>IF(手順５!AK45="","",手順５!AK45)</f>
        <v/>
      </c>
      <c r="H29" s="37" t="str">
        <f>IF(手順５!AL45="","",手順５!AL45)</f>
        <v/>
      </c>
      <c r="I29" s="37" t="str">
        <f>IF(手順５!AM45="","",手順５!AM45)</f>
        <v/>
      </c>
      <c r="J29" s="37" t="str">
        <f>IF(手順５!AN45="","",手順５!AN45)</f>
        <v/>
      </c>
      <c r="K29" s="37" t="str">
        <f>IF(手順５!R45="","",手順５!R45)</f>
        <v/>
      </c>
    </row>
    <row r="30" spans="1:11" x14ac:dyDescent="0.45">
      <c r="A30" s="37" t="str">
        <f>IF(手順５!AE46="","",手順５!AE46)</f>
        <v/>
      </c>
      <c r="B30" s="37" t="str">
        <f>IF(手順５!AF46="","",手順５!AF46)</f>
        <v/>
      </c>
      <c r="C30" s="37" t="str">
        <f>IF(手順５!AG46="","",手順５!AG46)</f>
        <v/>
      </c>
      <c r="D30" s="37" t="str">
        <f>IF(手順５!AH46="","",手順５!AH46)</f>
        <v/>
      </c>
      <c r="E30" s="37" t="str">
        <f>IF(手順５!AI46="","",手順５!AI46)</f>
        <v/>
      </c>
      <c r="F30" s="37" t="str">
        <f>IF(手順５!AJ46="","",手順５!AJ46)</f>
        <v/>
      </c>
      <c r="G30" s="37" t="str">
        <f>IF(手順５!AK46="","",手順５!AK46)</f>
        <v/>
      </c>
      <c r="H30" s="37" t="str">
        <f>IF(手順５!AL46="","",手順５!AL46)</f>
        <v/>
      </c>
      <c r="I30" s="37" t="str">
        <f>IF(手順５!AM46="","",手順５!AM46)</f>
        <v/>
      </c>
      <c r="J30" s="37" t="str">
        <f>IF(手順５!AN46="","",手順５!AN46)</f>
        <v/>
      </c>
      <c r="K30" s="37" t="str">
        <f>IF(手順５!R46="","",手順５!R46)</f>
        <v/>
      </c>
    </row>
    <row r="31" spans="1:11" x14ac:dyDescent="0.45">
      <c r="A31" s="37" t="str">
        <f>IF(手順５!AE47="","",手順５!AE47)</f>
        <v/>
      </c>
      <c r="B31" s="37" t="str">
        <f>IF(手順５!AF47="","",手順５!AF47)</f>
        <v/>
      </c>
      <c r="C31" s="37" t="str">
        <f>IF(手順５!AG47="","",手順５!AG47)</f>
        <v/>
      </c>
      <c r="D31" s="37" t="str">
        <f>IF(手順５!AH47="","",手順５!AH47)</f>
        <v/>
      </c>
      <c r="E31" s="37" t="str">
        <f>IF(手順５!AI47="","",手順５!AI47)</f>
        <v/>
      </c>
      <c r="F31" s="37" t="str">
        <f>IF(手順５!AJ47="","",手順５!AJ47)</f>
        <v/>
      </c>
      <c r="G31" s="37" t="str">
        <f>IF(手順５!AK47="","",手順５!AK47)</f>
        <v/>
      </c>
      <c r="H31" s="37" t="str">
        <f>IF(手順５!AL47="","",手順５!AL47)</f>
        <v/>
      </c>
      <c r="I31" s="37" t="str">
        <f>IF(手順５!AM47="","",手順５!AM47)</f>
        <v/>
      </c>
      <c r="J31" s="37" t="str">
        <f>IF(手順５!AN47="","",手順５!AN47)</f>
        <v/>
      </c>
      <c r="K31" s="37" t="str">
        <f>IF(手順５!R47="","",手順５!R47)</f>
        <v/>
      </c>
    </row>
    <row r="32" spans="1:11" x14ac:dyDescent="0.45">
      <c r="A32" s="37" t="str">
        <f>IF(手順５!AE48="","",手順５!AE48)</f>
        <v/>
      </c>
      <c r="B32" s="37" t="str">
        <f>IF(手順５!AF48="","",手順５!AF48)</f>
        <v/>
      </c>
      <c r="C32" s="37" t="str">
        <f>IF(手順５!AG48="","",手順５!AG48)</f>
        <v/>
      </c>
      <c r="D32" s="37" t="str">
        <f>IF(手順５!AH48="","",手順５!AH48)</f>
        <v/>
      </c>
      <c r="E32" s="37" t="str">
        <f>IF(手順５!AI48="","",手順５!AI48)</f>
        <v/>
      </c>
      <c r="F32" s="37" t="str">
        <f>IF(手順５!AJ48="","",手順５!AJ48)</f>
        <v/>
      </c>
      <c r="G32" s="37" t="str">
        <f>IF(手順５!AK48="","",手順５!AK48)</f>
        <v/>
      </c>
      <c r="H32" s="37" t="str">
        <f>IF(手順５!AL48="","",手順５!AL48)</f>
        <v/>
      </c>
      <c r="I32" s="37" t="str">
        <f>IF(手順５!AM48="","",手順５!AM48)</f>
        <v/>
      </c>
      <c r="J32" s="37" t="str">
        <f>IF(手順５!AN48="","",手順５!AN48)</f>
        <v/>
      </c>
      <c r="K32" s="37" t="str">
        <f>IF(手順５!R48="","",手順５!R48)</f>
        <v/>
      </c>
    </row>
    <row r="33" spans="1:11" x14ac:dyDescent="0.45">
      <c r="A33" s="37" t="str">
        <f>IF(手順５!AE49="","",手順５!AE49)</f>
        <v/>
      </c>
      <c r="B33" s="37" t="str">
        <f>IF(手順５!AF49="","",手順５!AF49)</f>
        <v/>
      </c>
      <c r="C33" s="37" t="str">
        <f>IF(手順５!AG49="","",手順５!AG49)</f>
        <v/>
      </c>
      <c r="D33" s="37" t="str">
        <f>IF(手順５!AH49="","",手順５!AH49)</f>
        <v/>
      </c>
      <c r="E33" s="37" t="str">
        <f>IF(手順５!AI49="","",手順５!AI49)</f>
        <v/>
      </c>
      <c r="F33" s="37" t="str">
        <f>IF(手順５!AJ49="","",手順５!AJ49)</f>
        <v/>
      </c>
      <c r="G33" s="37" t="str">
        <f>IF(手順５!AK49="","",手順５!AK49)</f>
        <v/>
      </c>
      <c r="H33" s="37" t="str">
        <f>IF(手順５!AL49="","",手順５!AL49)</f>
        <v/>
      </c>
      <c r="I33" s="37" t="str">
        <f>IF(手順５!AM49="","",手順５!AM49)</f>
        <v/>
      </c>
      <c r="J33" s="37" t="str">
        <f>IF(手順５!AN49="","",手順５!AN49)</f>
        <v/>
      </c>
      <c r="K33" s="37" t="str">
        <f>IF(手順５!R49="","",手順５!R49)</f>
        <v/>
      </c>
    </row>
    <row r="34" spans="1:11" x14ac:dyDescent="0.45">
      <c r="A34" s="37" t="str">
        <f>IF(手順５!AE50="","",手順５!AE50)</f>
        <v/>
      </c>
      <c r="B34" s="37" t="str">
        <f>IF(手順５!AF50="","",手順５!AF50)</f>
        <v/>
      </c>
      <c r="C34" s="37" t="str">
        <f>IF(手順５!AG50="","",手順５!AG50)</f>
        <v/>
      </c>
      <c r="D34" s="37" t="str">
        <f>IF(手順５!AH50="","",手順５!AH50)</f>
        <v/>
      </c>
      <c r="E34" s="37" t="str">
        <f>IF(手順５!AI50="","",手順５!AI50)</f>
        <v/>
      </c>
      <c r="F34" s="37" t="str">
        <f>IF(手順５!AJ50="","",手順５!AJ50)</f>
        <v/>
      </c>
      <c r="G34" s="37" t="str">
        <f>IF(手順５!AK50="","",手順５!AK50)</f>
        <v/>
      </c>
      <c r="H34" s="37" t="str">
        <f>IF(手順５!AL50="","",手順５!AL50)</f>
        <v/>
      </c>
      <c r="I34" s="37" t="str">
        <f>IF(手順５!AM50="","",手順５!AM50)</f>
        <v/>
      </c>
      <c r="J34" s="37" t="str">
        <f>IF(手順５!AN50="","",手順５!AN50)</f>
        <v/>
      </c>
      <c r="K34" s="37" t="str">
        <f>IF(手順５!R50="","",手順５!R50)</f>
        <v/>
      </c>
    </row>
    <row r="35" spans="1:11" x14ac:dyDescent="0.45">
      <c r="A35" s="37" t="str">
        <f>IF(手順５!AE51="","",手順５!AE51)</f>
        <v/>
      </c>
      <c r="B35" s="37" t="str">
        <f>IF(手順５!AF51="","",手順５!AF51)</f>
        <v/>
      </c>
      <c r="C35" s="37" t="str">
        <f>IF(手順５!AG51="","",手順５!AG51)</f>
        <v/>
      </c>
      <c r="D35" s="37" t="str">
        <f>IF(手順５!AH51="","",手順５!AH51)</f>
        <v/>
      </c>
      <c r="E35" s="37" t="str">
        <f>IF(手順５!AI51="","",手順５!AI51)</f>
        <v/>
      </c>
      <c r="F35" s="37" t="str">
        <f>IF(手順５!AJ51="","",手順５!AJ51)</f>
        <v/>
      </c>
      <c r="G35" s="37" t="str">
        <f>IF(手順５!AK51="","",手順５!AK51)</f>
        <v/>
      </c>
      <c r="H35" s="37" t="str">
        <f>IF(手順５!AL51="","",手順５!AL51)</f>
        <v/>
      </c>
      <c r="I35" s="37" t="str">
        <f>IF(手順５!AM51="","",手順５!AM51)</f>
        <v/>
      </c>
      <c r="J35" s="37" t="str">
        <f>IF(手順５!AN51="","",手順５!AN51)</f>
        <v/>
      </c>
      <c r="K35" s="37" t="str">
        <f>IF(手順５!R51="","",手順５!R51)</f>
        <v/>
      </c>
    </row>
    <row r="36" spans="1:11" x14ac:dyDescent="0.45">
      <c r="A36" s="37" t="str">
        <f>IF(手順５!AE52="","",手順５!AE52)</f>
        <v/>
      </c>
      <c r="B36" s="37" t="str">
        <f>IF(手順５!AF52="","",手順５!AF52)</f>
        <v/>
      </c>
      <c r="C36" s="37" t="str">
        <f>IF(手順５!AG52="","",手順５!AG52)</f>
        <v/>
      </c>
      <c r="D36" s="37" t="str">
        <f>IF(手順５!AH52="","",手順５!AH52)</f>
        <v/>
      </c>
      <c r="E36" s="37" t="str">
        <f>IF(手順５!AI52="","",手順５!AI52)</f>
        <v/>
      </c>
      <c r="F36" s="37" t="str">
        <f>IF(手順５!AJ52="","",手順５!AJ52)</f>
        <v/>
      </c>
      <c r="G36" s="37" t="str">
        <f>IF(手順５!AK52="","",手順５!AK52)</f>
        <v/>
      </c>
      <c r="H36" s="37" t="str">
        <f>IF(手順５!AL52="","",手順５!AL52)</f>
        <v/>
      </c>
      <c r="I36" s="37" t="str">
        <f>IF(手順５!AM52="","",手順５!AM52)</f>
        <v/>
      </c>
      <c r="J36" s="37" t="str">
        <f>IF(手順５!AN52="","",手順５!AN52)</f>
        <v/>
      </c>
      <c r="K36" s="37" t="str">
        <f>IF(手順５!R52="","",手順５!R52)</f>
        <v/>
      </c>
    </row>
    <row r="37" spans="1:11" x14ac:dyDescent="0.45">
      <c r="A37" s="37" t="str">
        <f>IF(手順５!AE53="","",手順５!AE53)</f>
        <v/>
      </c>
      <c r="B37" s="37" t="str">
        <f>IF(手順５!AF53="","",手順５!AF53)</f>
        <v/>
      </c>
      <c r="C37" s="37" t="str">
        <f>IF(手順５!AG53="","",手順５!AG53)</f>
        <v/>
      </c>
      <c r="D37" s="37" t="str">
        <f>IF(手順５!AH53="","",手順５!AH53)</f>
        <v/>
      </c>
      <c r="E37" s="37" t="str">
        <f>IF(手順５!AI53="","",手順５!AI53)</f>
        <v/>
      </c>
      <c r="F37" s="37" t="str">
        <f>IF(手順５!AJ53="","",手順５!AJ53)</f>
        <v/>
      </c>
      <c r="G37" s="37" t="str">
        <f>IF(手順５!AK53="","",手順５!AK53)</f>
        <v/>
      </c>
      <c r="H37" s="37" t="str">
        <f>IF(手順５!AL53="","",手順５!AL53)</f>
        <v/>
      </c>
      <c r="I37" s="37" t="str">
        <f>IF(手順５!AM53="","",手順５!AM53)</f>
        <v/>
      </c>
      <c r="J37" s="37" t="str">
        <f>IF(手順５!AN53="","",手順５!AN53)</f>
        <v/>
      </c>
      <c r="K37" s="37" t="str">
        <f>IF(手順５!R53="","",手順５!R53)</f>
        <v/>
      </c>
    </row>
    <row r="38" spans="1:11" x14ac:dyDescent="0.45">
      <c r="A38" s="37" t="str">
        <f>IF(手順５!AE54="","",手順５!AE54)</f>
        <v/>
      </c>
      <c r="B38" s="37" t="str">
        <f>IF(手順５!AF54="","",手順５!AF54)</f>
        <v/>
      </c>
      <c r="C38" s="37" t="str">
        <f>IF(手順５!AG54="","",手順５!AG54)</f>
        <v/>
      </c>
      <c r="D38" s="37" t="str">
        <f>IF(手順５!AH54="","",手順５!AH54)</f>
        <v/>
      </c>
      <c r="E38" s="37" t="str">
        <f>IF(手順５!AI54="","",手順５!AI54)</f>
        <v/>
      </c>
      <c r="F38" s="37" t="str">
        <f>IF(手順５!AJ54="","",手順５!AJ54)</f>
        <v/>
      </c>
      <c r="G38" s="37" t="str">
        <f>IF(手順５!AK54="","",手順５!AK54)</f>
        <v/>
      </c>
      <c r="H38" s="37" t="str">
        <f>IF(手順５!AL54="","",手順５!AL54)</f>
        <v/>
      </c>
      <c r="I38" s="37" t="str">
        <f>IF(手順５!AM54="","",手順５!AM54)</f>
        <v/>
      </c>
      <c r="J38" s="37" t="str">
        <f>IF(手順５!AN54="","",手順５!AN54)</f>
        <v/>
      </c>
      <c r="K38" s="37" t="str">
        <f>IF(手順５!R54="","",手順５!R54)</f>
        <v/>
      </c>
    </row>
    <row r="39" spans="1:11" x14ac:dyDescent="0.45">
      <c r="A39" s="37" t="str">
        <f>IF(手順５!AE55="","",手順５!AE55)</f>
        <v/>
      </c>
      <c r="B39" s="37" t="str">
        <f>IF(手順５!AF55="","",手順５!AF55)</f>
        <v/>
      </c>
      <c r="C39" s="37" t="str">
        <f>IF(手順５!AG55="","",手順５!AG55)</f>
        <v/>
      </c>
      <c r="D39" s="37" t="str">
        <f>IF(手順５!AH55="","",手順５!AH55)</f>
        <v/>
      </c>
      <c r="E39" s="37" t="str">
        <f>IF(手順５!AI55="","",手順５!AI55)</f>
        <v/>
      </c>
      <c r="F39" s="37" t="str">
        <f>IF(手順５!AJ55="","",手順５!AJ55)</f>
        <v/>
      </c>
      <c r="G39" s="37" t="str">
        <f>IF(手順５!AK55="","",手順５!AK55)</f>
        <v/>
      </c>
      <c r="H39" s="37" t="str">
        <f>IF(手順５!AL55="","",手順５!AL55)</f>
        <v/>
      </c>
      <c r="I39" s="37" t="str">
        <f>IF(手順５!AM55="","",手順５!AM55)</f>
        <v/>
      </c>
      <c r="J39" s="37" t="str">
        <f>IF(手順５!AN55="","",手順５!AN55)</f>
        <v/>
      </c>
      <c r="K39" s="37" t="str">
        <f>IF(手順５!R55="","",手順５!R55)</f>
        <v/>
      </c>
    </row>
    <row r="40" spans="1:11" x14ac:dyDescent="0.45">
      <c r="A40" s="37" t="str">
        <f>IF(手順５!AE56="","",手順５!AE56)</f>
        <v/>
      </c>
      <c r="B40" s="37" t="str">
        <f>IF(手順５!AF56="","",手順５!AF56)</f>
        <v/>
      </c>
      <c r="C40" s="37" t="str">
        <f>IF(手順５!AG56="","",手順５!AG56)</f>
        <v/>
      </c>
      <c r="D40" s="37" t="str">
        <f>IF(手順５!AH56="","",手順５!AH56)</f>
        <v/>
      </c>
      <c r="E40" s="37" t="str">
        <f>IF(手順５!AI56="","",手順５!AI56)</f>
        <v/>
      </c>
      <c r="F40" s="37" t="str">
        <f>IF(手順５!AJ56="","",手順５!AJ56)</f>
        <v/>
      </c>
      <c r="G40" s="37" t="str">
        <f>IF(手順５!AK56="","",手順５!AK56)</f>
        <v/>
      </c>
      <c r="H40" s="37" t="str">
        <f>IF(手順５!AL56="","",手順５!AL56)</f>
        <v/>
      </c>
      <c r="I40" s="37" t="str">
        <f>IF(手順５!AM56="","",手順５!AM56)</f>
        <v/>
      </c>
      <c r="J40" s="37" t="str">
        <f>IF(手順５!AN56="","",手順５!AN56)</f>
        <v/>
      </c>
      <c r="K40" s="37" t="str">
        <f>IF(手順５!R56="","",手順５!R56)</f>
        <v/>
      </c>
    </row>
    <row r="41" spans="1:11" x14ac:dyDescent="0.45">
      <c r="A41" s="37" t="str">
        <f>IF(手順５!AE57="","",手順５!AE57)</f>
        <v/>
      </c>
      <c r="B41" s="37" t="str">
        <f>IF(手順５!AF57="","",手順５!AF57)</f>
        <v/>
      </c>
      <c r="C41" s="37" t="str">
        <f>IF(手順５!AG57="","",手順５!AG57)</f>
        <v/>
      </c>
      <c r="D41" s="37" t="str">
        <f>IF(手順５!AH57="","",手順５!AH57)</f>
        <v/>
      </c>
      <c r="E41" s="37" t="str">
        <f>IF(手順５!AI57="","",手順５!AI57)</f>
        <v/>
      </c>
      <c r="F41" s="37" t="str">
        <f>IF(手順５!AJ57="","",手順５!AJ57)</f>
        <v/>
      </c>
      <c r="G41" s="37" t="str">
        <f>IF(手順５!AK57="","",手順５!AK57)</f>
        <v/>
      </c>
      <c r="H41" s="37" t="str">
        <f>IF(手順５!AL57="","",手順５!AL57)</f>
        <v/>
      </c>
      <c r="I41" s="37" t="str">
        <f>IF(手順５!AM57="","",手順５!AM57)</f>
        <v/>
      </c>
      <c r="J41" s="37" t="str">
        <f>IF(手順５!AN57="","",手順５!AN57)</f>
        <v/>
      </c>
      <c r="K41" s="37" t="str">
        <f>IF(手順５!R57="","",手順５!R57)</f>
        <v/>
      </c>
    </row>
    <row r="42" spans="1:11" x14ac:dyDescent="0.45">
      <c r="A42" s="37" t="str">
        <f>IF(手順５!AE58="","",手順５!AE58)</f>
        <v/>
      </c>
      <c r="B42" s="37" t="str">
        <f>IF(手順５!AF58="","",手順５!AF58)</f>
        <v/>
      </c>
      <c r="C42" s="37" t="str">
        <f>IF(手順５!AG58="","",手順５!AG58)</f>
        <v/>
      </c>
      <c r="D42" s="37" t="str">
        <f>IF(手順５!AH58="","",手順５!AH58)</f>
        <v/>
      </c>
      <c r="E42" s="37" t="str">
        <f>IF(手順５!AI58="","",手順５!AI58)</f>
        <v/>
      </c>
      <c r="F42" s="37" t="str">
        <f>IF(手順５!AJ58="","",手順５!AJ58)</f>
        <v/>
      </c>
      <c r="G42" s="37" t="str">
        <f>IF(手順５!AK58="","",手順５!AK58)</f>
        <v/>
      </c>
      <c r="H42" s="37" t="str">
        <f>IF(手順５!AL58="","",手順５!AL58)</f>
        <v/>
      </c>
      <c r="I42" s="37" t="str">
        <f>IF(手順５!AM58="","",手順５!AM58)</f>
        <v/>
      </c>
      <c r="J42" s="37" t="str">
        <f>IF(手順５!AN58="","",手順５!AN58)</f>
        <v/>
      </c>
      <c r="K42" s="37" t="str">
        <f>IF(手順５!R58="","",手順５!R58)</f>
        <v/>
      </c>
    </row>
    <row r="43" spans="1:11" x14ac:dyDescent="0.45">
      <c r="A43" s="37" t="str">
        <f>IF(手順５!AE59="","",手順５!AE59)</f>
        <v/>
      </c>
      <c r="B43" s="37" t="str">
        <f>IF(手順５!AF59="","",手順５!AF59)</f>
        <v/>
      </c>
      <c r="C43" s="37" t="str">
        <f>IF(手順５!AG59="","",手順５!AG59)</f>
        <v/>
      </c>
      <c r="D43" s="37" t="str">
        <f>IF(手順５!AH59="","",手順５!AH59)</f>
        <v/>
      </c>
      <c r="E43" s="37" t="str">
        <f>IF(手順５!AI59="","",手順５!AI59)</f>
        <v/>
      </c>
      <c r="F43" s="37" t="str">
        <f>IF(手順５!AJ59="","",手順５!AJ59)</f>
        <v/>
      </c>
      <c r="G43" s="37" t="str">
        <f>IF(手順５!AK59="","",手順５!AK59)</f>
        <v/>
      </c>
      <c r="H43" s="37" t="str">
        <f>IF(手順５!AL59="","",手順５!AL59)</f>
        <v/>
      </c>
      <c r="I43" s="37" t="str">
        <f>IF(手順５!AM59="","",手順５!AM59)</f>
        <v/>
      </c>
      <c r="J43" s="37" t="str">
        <f>IF(手順５!AN59="","",手順５!AN59)</f>
        <v/>
      </c>
      <c r="K43" s="37" t="str">
        <f>IF(手順５!R59="","",手順５!R59)</f>
        <v/>
      </c>
    </row>
    <row r="44" spans="1:11" x14ac:dyDescent="0.45">
      <c r="A44" s="37" t="str">
        <f>IF(手順５!AE60="","",手順５!AE60)</f>
        <v/>
      </c>
      <c r="B44" s="37" t="str">
        <f>IF(手順５!AF60="","",手順５!AF60)</f>
        <v/>
      </c>
      <c r="C44" s="37" t="str">
        <f>IF(手順５!AG60="","",手順５!AG60)</f>
        <v/>
      </c>
      <c r="D44" s="37" t="str">
        <f>IF(手順５!AH60="","",手順５!AH60)</f>
        <v/>
      </c>
      <c r="E44" s="37" t="str">
        <f>IF(手順５!AI60="","",手順５!AI60)</f>
        <v/>
      </c>
      <c r="F44" s="37" t="str">
        <f>IF(手順５!AJ60="","",手順５!AJ60)</f>
        <v/>
      </c>
      <c r="G44" s="37" t="str">
        <f>IF(手順５!AK60="","",手順５!AK60)</f>
        <v/>
      </c>
      <c r="H44" s="37" t="str">
        <f>IF(手順５!AL60="","",手順５!AL60)</f>
        <v/>
      </c>
      <c r="I44" s="37" t="str">
        <f>IF(手順５!AM60="","",手順５!AM60)</f>
        <v/>
      </c>
      <c r="J44" s="37" t="str">
        <f>IF(手順５!AN60="","",手順５!AN60)</f>
        <v/>
      </c>
      <c r="K44" s="37" t="str">
        <f>IF(手順５!R60="","",手順５!R60)</f>
        <v/>
      </c>
    </row>
    <row r="45" spans="1:11" x14ac:dyDescent="0.45">
      <c r="A45" s="37" t="str">
        <f>IF(手順５!AE61="","",手順５!AE61)</f>
        <v/>
      </c>
      <c r="B45" s="37" t="str">
        <f>IF(手順５!AF61="","",手順５!AF61)</f>
        <v/>
      </c>
      <c r="C45" s="37" t="str">
        <f>IF(手順５!AG61="","",手順５!AG61)</f>
        <v/>
      </c>
      <c r="D45" s="37" t="str">
        <f>IF(手順５!AH61="","",手順５!AH61)</f>
        <v/>
      </c>
      <c r="E45" s="37" t="str">
        <f>IF(手順５!AI61="","",手順５!AI61)</f>
        <v/>
      </c>
      <c r="F45" s="37" t="str">
        <f>IF(手順５!AJ61="","",手順５!AJ61)</f>
        <v/>
      </c>
      <c r="G45" s="37" t="str">
        <f>IF(手順５!AK61="","",手順５!AK61)</f>
        <v/>
      </c>
      <c r="H45" s="37" t="str">
        <f>IF(手順５!AL61="","",手順５!AL61)</f>
        <v/>
      </c>
      <c r="I45" s="37" t="str">
        <f>IF(手順５!AM61="","",手順５!AM61)</f>
        <v/>
      </c>
      <c r="J45" s="37" t="str">
        <f>IF(手順５!AN61="","",手順５!AN61)</f>
        <v/>
      </c>
      <c r="K45" s="37" t="str">
        <f>IF(手順５!R61="","",手順５!R61)</f>
        <v/>
      </c>
    </row>
    <row r="46" spans="1:11" x14ac:dyDescent="0.45">
      <c r="A46" s="37" t="str">
        <f>IF(手順５!AE62="","",手順５!AE62)</f>
        <v/>
      </c>
      <c r="B46" s="37" t="str">
        <f>IF(手順５!AF62="","",手順５!AF62)</f>
        <v/>
      </c>
      <c r="C46" s="37" t="str">
        <f>IF(手順５!AG62="","",手順５!AG62)</f>
        <v/>
      </c>
      <c r="D46" s="37" t="str">
        <f>IF(手順５!AH62="","",手順５!AH62)</f>
        <v/>
      </c>
      <c r="E46" s="37" t="str">
        <f>IF(手順５!AI62="","",手順５!AI62)</f>
        <v/>
      </c>
      <c r="F46" s="37" t="str">
        <f>IF(手順５!AJ62="","",手順５!AJ62)</f>
        <v/>
      </c>
      <c r="G46" s="37" t="str">
        <f>IF(手順５!AK62="","",手順５!AK62)</f>
        <v/>
      </c>
      <c r="H46" s="37" t="str">
        <f>IF(手順５!AL62="","",手順５!AL62)</f>
        <v/>
      </c>
      <c r="I46" s="37" t="str">
        <f>IF(手順５!AM62="","",手順５!AM62)</f>
        <v/>
      </c>
      <c r="J46" s="37" t="str">
        <f>IF(手順５!AN62="","",手順５!AN62)</f>
        <v/>
      </c>
      <c r="K46" s="37" t="str">
        <f>IF(手順５!R62="","",手順５!R62)</f>
        <v/>
      </c>
    </row>
    <row r="47" spans="1:11" x14ac:dyDescent="0.45">
      <c r="A47" s="37" t="str">
        <f>IF(手順５!AE63="","",手順５!AE63)</f>
        <v/>
      </c>
      <c r="B47" s="37" t="str">
        <f>IF(手順５!AF63="","",手順５!AF63)</f>
        <v/>
      </c>
      <c r="C47" s="37" t="str">
        <f>IF(手順５!AG63="","",手順５!AG63)</f>
        <v/>
      </c>
      <c r="D47" s="37" t="str">
        <f>IF(手順５!AH63="","",手順５!AH63)</f>
        <v/>
      </c>
      <c r="E47" s="37" t="str">
        <f>IF(手順５!AI63="","",手順５!AI63)</f>
        <v/>
      </c>
      <c r="F47" s="37" t="str">
        <f>IF(手順５!AJ63="","",手順５!AJ63)</f>
        <v/>
      </c>
      <c r="G47" s="37" t="str">
        <f>IF(手順５!AK63="","",手順５!AK63)</f>
        <v/>
      </c>
      <c r="H47" s="37" t="str">
        <f>IF(手順５!AL63="","",手順５!AL63)</f>
        <v/>
      </c>
      <c r="I47" s="37" t="str">
        <f>IF(手順５!AM63="","",手順５!AM63)</f>
        <v/>
      </c>
      <c r="J47" s="37" t="str">
        <f>IF(手順５!AN63="","",手順５!AN63)</f>
        <v/>
      </c>
      <c r="K47" s="37" t="str">
        <f>IF(手順５!R63="","",手順５!R63)</f>
        <v/>
      </c>
    </row>
    <row r="48" spans="1:11" x14ac:dyDescent="0.45">
      <c r="A48" s="37" t="str">
        <f>IF(手順５!AE64="","",手順５!AE64)</f>
        <v/>
      </c>
      <c r="B48" s="37" t="str">
        <f>IF(手順５!AF64="","",手順５!AF64)</f>
        <v/>
      </c>
      <c r="C48" s="37" t="str">
        <f>IF(手順５!AG64="","",手順５!AG64)</f>
        <v/>
      </c>
      <c r="D48" s="37" t="str">
        <f>IF(手順５!AH64="","",手順５!AH64)</f>
        <v/>
      </c>
      <c r="E48" s="37" t="str">
        <f>IF(手順５!AI64="","",手順５!AI64)</f>
        <v/>
      </c>
      <c r="F48" s="37" t="str">
        <f>IF(手順５!AJ64="","",手順５!AJ64)</f>
        <v/>
      </c>
      <c r="G48" s="37" t="str">
        <f>IF(手順５!AK64="","",手順５!AK64)</f>
        <v/>
      </c>
      <c r="H48" s="37" t="str">
        <f>IF(手順５!AL64="","",手順５!AL64)</f>
        <v/>
      </c>
      <c r="I48" s="37" t="str">
        <f>IF(手順５!AM64="","",手順５!AM64)</f>
        <v/>
      </c>
      <c r="J48" s="37" t="str">
        <f>IF(手順５!AN64="","",手順５!AN64)</f>
        <v/>
      </c>
      <c r="K48" s="37" t="str">
        <f>IF(手順５!R64="","",手順５!R64)</f>
        <v/>
      </c>
    </row>
    <row r="49" spans="1:11" x14ac:dyDescent="0.45">
      <c r="A49" s="37" t="str">
        <f>IF(手順５!AE65="","",手順５!AE65)</f>
        <v/>
      </c>
      <c r="B49" s="37" t="str">
        <f>IF(手順５!AF65="","",手順５!AF65)</f>
        <v/>
      </c>
      <c r="C49" s="37" t="str">
        <f>IF(手順５!AG65="","",手順５!AG65)</f>
        <v/>
      </c>
      <c r="D49" s="37" t="str">
        <f>IF(手順５!AH65="","",手順５!AH65)</f>
        <v/>
      </c>
      <c r="E49" s="37" t="str">
        <f>IF(手順５!AI65="","",手順５!AI65)</f>
        <v/>
      </c>
      <c r="F49" s="37" t="str">
        <f>IF(手順５!AJ65="","",手順５!AJ65)</f>
        <v/>
      </c>
      <c r="G49" s="37" t="str">
        <f>IF(手順５!AK65="","",手順５!AK65)</f>
        <v/>
      </c>
      <c r="H49" s="37" t="str">
        <f>IF(手順５!AL65="","",手順５!AL65)</f>
        <v/>
      </c>
      <c r="I49" s="37" t="str">
        <f>IF(手順５!AM65="","",手順５!AM65)</f>
        <v/>
      </c>
      <c r="J49" s="37" t="str">
        <f>IF(手順５!AN65="","",手順５!AN65)</f>
        <v/>
      </c>
      <c r="K49" s="37" t="str">
        <f>IF(手順５!R65="","",手順５!R65)</f>
        <v/>
      </c>
    </row>
    <row r="50" spans="1:11" x14ac:dyDescent="0.45">
      <c r="A50" s="37" t="str">
        <f>IF(手順５!AE66="","",手順５!AE66)</f>
        <v/>
      </c>
      <c r="B50" s="37" t="str">
        <f>IF(手順５!AF66="","",手順５!AF66)</f>
        <v/>
      </c>
      <c r="C50" s="37" t="str">
        <f>IF(手順５!AG66="","",手順５!AG66)</f>
        <v/>
      </c>
      <c r="D50" s="37" t="str">
        <f>IF(手順５!AH66="","",手順５!AH66)</f>
        <v/>
      </c>
      <c r="E50" s="37" t="str">
        <f>IF(手順５!AI66="","",手順５!AI66)</f>
        <v/>
      </c>
      <c r="F50" s="37" t="str">
        <f>IF(手順５!AJ66="","",手順５!AJ66)</f>
        <v/>
      </c>
      <c r="G50" s="37" t="str">
        <f>IF(手順５!AK66="","",手順５!AK66)</f>
        <v/>
      </c>
      <c r="H50" s="37" t="str">
        <f>IF(手順５!AL66="","",手順５!AL66)</f>
        <v/>
      </c>
      <c r="I50" s="37" t="str">
        <f>IF(手順５!AM66="","",手順５!AM66)</f>
        <v/>
      </c>
      <c r="J50" s="37" t="str">
        <f>IF(手順５!AN66="","",手順５!AN66)</f>
        <v/>
      </c>
      <c r="K50" s="37" t="str">
        <f>IF(手順５!R66="","",手順５!R66)</f>
        <v/>
      </c>
    </row>
    <row r="51" spans="1:11" x14ac:dyDescent="0.45">
      <c r="A51" s="37" t="str">
        <f>IF(手順５!AE67="","",手順５!AE67)</f>
        <v/>
      </c>
      <c r="B51" s="37" t="str">
        <f>IF(手順５!AF67="","",手順５!AF67)</f>
        <v/>
      </c>
      <c r="C51" s="37" t="str">
        <f>IF(手順５!AG67="","",手順５!AG67)</f>
        <v/>
      </c>
      <c r="D51" s="37" t="str">
        <f>IF(手順５!AH67="","",手順５!AH67)</f>
        <v/>
      </c>
      <c r="E51" s="37" t="str">
        <f>IF(手順５!AI67="","",手順５!AI67)</f>
        <v/>
      </c>
      <c r="F51" s="37" t="str">
        <f>IF(手順５!AJ67="","",手順５!AJ67)</f>
        <v/>
      </c>
      <c r="G51" s="37" t="str">
        <f>IF(手順５!AK67="","",手順５!AK67)</f>
        <v/>
      </c>
      <c r="H51" s="37" t="str">
        <f>IF(手順５!AL67="","",手順５!AL67)</f>
        <v/>
      </c>
      <c r="I51" s="37" t="str">
        <f>IF(手順５!AM67="","",手順５!AM67)</f>
        <v/>
      </c>
      <c r="J51" s="37" t="str">
        <f>IF(手順５!AN67="","",手順５!AN67)</f>
        <v/>
      </c>
      <c r="K51" s="37" t="str">
        <f>IF(手順５!R67="","",手順５!R67)</f>
        <v/>
      </c>
    </row>
    <row r="52" spans="1:11" x14ac:dyDescent="0.45">
      <c r="A52" s="37" t="str">
        <f>IF(手順５!AE68="","",手順５!AE68)</f>
        <v/>
      </c>
      <c r="B52" s="37" t="str">
        <f>IF(手順５!AF68="","",手順５!AF68)</f>
        <v/>
      </c>
      <c r="C52" s="37" t="str">
        <f>IF(手順５!AG68="","",手順５!AG68)</f>
        <v/>
      </c>
      <c r="D52" s="37" t="str">
        <f>IF(手順５!AH68="","",手順５!AH68)</f>
        <v/>
      </c>
      <c r="E52" s="37" t="str">
        <f>IF(手順５!AI68="","",手順５!AI68)</f>
        <v/>
      </c>
      <c r="F52" s="37" t="str">
        <f>IF(手順５!AJ68="","",手順５!AJ68)</f>
        <v/>
      </c>
      <c r="G52" s="37" t="str">
        <f>IF(手順５!AK68="","",手順５!AK68)</f>
        <v/>
      </c>
      <c r="H52" s="37" t="str">
        <f>IF(手順５!AL68="","",手順５!AL68)</f>
        <v/>
      </c>
      <c r="I52" s="37" t="str">
        <f>IF(手順５!AM68="","",手順５!AM68)</f>
        <v/>
      </c>
      <c r="J52" s="37" t="str">
        <f>IF(手順５!AN68="","",手順５!AN68)</f>
        <v/>
      </c>
      <c r="K52" s="37" t="str">
        <f>IF(手順５!R68="","",手順５!R68)</f>
        <v/>
      </c>
    </row>
    <row r="53" spans="1:11" x14ac:dyDescent="0.45">
      <c r="A53" s="37" t="str">
        <f>IF(手順５!AE69="","",手順５!AE69)</f>
        <v/>
      </c>
      <c r="B53" s="37" t="str">
        <f>IF(手順５!AF69="","",手順５!AF69)</f>
        <v/>
      </c>
      <c r="C53" s="37" t="str">
        <f>IF(手順５!AG69="","",手順５!AG69)</f>
        <v/>
      </c>
      <c r="D53" s="37" t="str">
        <f>IF(手順５!AH69="","",手順５!AH69)</f>
        <v/>
      </c>
      <c r="E53" s="37" t="str">
        <f>IF(手順５!AI69="","",手順５!AI69)</f>
        <v/>
      </c>
      <c r="F53" s="37" t="str">
        <f>IF(手順５!AJ69="","",手順５!AJ69)</f>
        <v/>
      </c>
      <c r="G53" s="37" t="str">
        <f>IF(手順５!AK69="","",手順５!AK69)</f>
        <v/>
      </c>
      <c r="H53" s="37" t="str">
        <f>IF(手順５!AL69="","",手順５!AL69)</f>
        <v/>
      </c>
      <c r="I53" s="37" t="str">
        <f>IF(手順５!AM69="","",手順５!AM69)</f>
        <v/>
      </c>
      <c r="J53" s="37" t="str">
        <f>IF(手順５!AN69="","",手順５!AN69)</f>
        <v/>
      </c>
      <c r="K53" s="37" t="str">
        <f>IF(手順５!R69="","",手順５!R69)</f>
        <v/>
      </c>
    </row>
    <row r="54" spans="1:11" x14ac:dyDescent="0.45">
      <c r="A54" s="37" t="str">
        <f>IF(手順５!AE70="","",手順５!AE70)</f>
        <v/>
      </c>
      <c r="B54" s="37" t="str">
        <f>IF(手順５!AF70="","",手順５!AF70)</f>
        <v/>
      </c>
      <c r="C54" s="37" t="str">
        <f>IF(手順５!AG70="","",手順５!AG70)</f>
        <v/>
      </c>
      <c r="D54" s="37" t="str">
        <f>IF(手順５!AH70="","",手順５!AH70)</f>
        <v/>
      </c>
      <c r="E54" s="37" t="str">
        <f>IF(手順５!AI70="","",手順５!AI70)</f>
        <v/>
      </c>
      <c r="F54" s="37" t="str">
        <f>IF(手順５!AJ70="","",手順５!AJ70)</f>
        <v/>
      </c>
      <c r="G54" s="37" t="str">
        <f>IF(手順５!AK70="","",手順５!AK70)</f>
        <v/>
      </c>
      <c r="H54" s="37" t="str">
        <f>IF(手順５!AL70="","",手順５!AL70)</f>
        <v/>
      </c>
      <c r="I54" s="37" t="str">
        <f>IF(手順５!AM70="","",手順５!AM70)</f>
        <v/>
      </c>
      <c r="J54" s="37" t="str">
        <f>IF(手順５!AN70="","",手順５!AN70)</f>
        <v/>
      </c>
      <c r="K54" s="37" t="str">
        <f>IF(手順５!R70="","",手順５!R70)</f>
        <v/>
      </c>
    </row>
    <row r="55" spans="1:11" x14ac:dyDescent="0.45">
      <c r="A55" s="37" t="str">
        <f>IF(手順５!AE71="","",手順５!AE71)</f>
        <v/>
      </c>
      <c r="B55" s="37" t="str">
        <f>IF(手順５!AF71="","",手順５!AF71)</f>
        <v/>
      </c>
      <c r="C55" s="37" t="str">
        <f>IF(手順５!AG71="","",手順５!AG71)</f>
        <v/>
      </c>
      <c r="D55" s="37" t="str">
        <f>IF(手順５!AH71="","",手順５!AH71)</f>
        <v/>
      </c>
      <c r="E55" s="37" t="str">
        <f>IF(手順５!AI71="","",手順５!AI71)</f>
        <v/>
      </c>
      <c r="F55" s="37" t="str">
        <f>IF(手順５!AJ71="","",手順５!AJ71)</f>
        <v/>
      </c>
      <c r="G55" s="37" t="str">
        <f>IF(手順５!AK71="","",手順５!AK71)</f>
        <v/>
      </c>
      <c r="H55" s="37" t="str">
        <f>IF(手順５!AL71="","",手順５!AL71)</f>
        <v/>
      </c>
      <c r="I55" s="37" t="str">
        <f>IF(手順５!AM71="","",手順５!AM71)</f>
        <v/>
      </c>
      <c r="J55" s="37" t="str">
        <f>IF(手順５!AN71="","",手順５!AN71)</f>
        <v/>
      </c>
      <c r="K55" s="37" t="str">
        <f>IF(手順５!R71="","",手順５!R71)</f>
        <v/>
      </c>
    </row>
    <row r="56" spans="1:11" x14ac:dyDescent="0.45">
      <c r="A56" s="37" t="str">
        <f>IF(手順５!AE72="","",手順５!AE72)</f>
        <v/>
      </c>
      <c r="B56" s="37" t="str">
        <f>IF(手順５!AF72="","",手順５!AF72)</f>
        <v/>
      </c>
      <c r="C56" s="37" t="str">
        <f>IF(手順５!AG72="","",手順５!AG72)</f>
        <v/>
      </c>
      <c r="D56" s="37" t="str">
        <f>IF(手順５!AH72="","",手順５!AH72)</f>
        <v/>
      </c>
      <c r="E56" s="37" t="str">
        <f>IF(手順５!AI72="","",手順５!AI72)</f>
        <v/>
      </c>
      <c r="F56" s="37" t="str">
        <f>IF(手順５!AJ72="","",手順５!AJ72)</f>
        <v/>
      </c>
      <c r="G56" s="37" t="str">
        <f>IF(手順５!AK72="","",手順５!AK72)</f>
        <v/>
      </c>
      <c r="H56" s="37" t="str">
        <f>IF(手順５!AL72="","",手順５!AL72)</f>
        <v/>
      </c>
      <c r="I56" s="37" t="str">
        <f>IF(手順５!AM72="","",手順５!AM72)</f>
        <v/>
      </c>
      <c r="J56" s="37" t="str">
        <f>IF(手順５!AN72="","",手順５!AN72)</f>
        <v/>
      </c>
      <c r="K56" s="37" t="str">
        <f>IF(手順５!R72="","",手順５!R72)</f>
        <v/>
      </c>
    </row>
    <row r="57" spans="1:11" x14ac:dyDescent="0.45">
      <c r="A57" s="37" t="str">
        <f>IF(手順５!AE73="","",手順５!AE73)</f>
        <v/>
      </c>
      <c r="B57" s="37" t="str">
        <f>IF(手順５!AF73="","",手順５!AF73)</f>
        <v/>
      </c>
      <c r="C57" s="37" t="str">
        <f>IF(手順５!AG73="","",手順５!AG73)</f>
        <v/>
      </c>
      <c r="D57" s="37" t="str">
        <f>IF(手順５!AH73="","",手順５!AH73)</f>
        <v/>
      </c>
      <c r="E57" s="37" t="str">
        <f>IF(手順５!AI73="","",手順５!AI73)</f>
        <v/>
      </c>
      <c r="F57" s="37" t="str">
        <f>IF(手順５!AJ73="","",手順５!AJ73)</f>
        <v/>
      </c>
      <c r="G57" s="37" t="str">
        <f>IF(手順５!AK73="","",手順５!AK73)</f>
        <v/>
      </c>
      <c r="H57" s="37" t="str">
        <f>IF(手順５!AL73="","",手順５!AL73)</f>
        <v/>
      </c>
      <c r="I57" s="37" t="str">
        <f>IF(手順５!AM73="","",手順５!AM73)</f>
        <v/>
      </c>
      <c r="J57" s="37" t="str">
        <f>IF(手順５!AN73="","",手順５!AN73)</f>
        <v/>
      </c>
      <c r="K57" s="37" t="str">
        <f>IF(手順５!R73="","",手順５!R73)</f>
        <v/>
      </c>
    </row>
    <row r="58" spans="1:11" x14ac:dyDescent="0.45">
      <c r="A58" s="37" t="str">
        <f>IF(手順５!AE74="","",手順５!AE74)</f>
        <v/>
      </c>
      <c r="B58" s="37" t="str">
        <f>IF(手順５!AF74="","",手順５!AF74)</f>
        <v/>
      </c>
      <c r="C58" s="37" t="str">
        <f>IF(手順５!AG74="","",手順５!AG74)</f>
        <v/>
      </c>
      <c r="D58" s="37" t="str">
        <f>IF(手順５!AH74="","",手順５!AH74)</f>
        <v/>
      </c>
      <c r="E58" s="37" t="str">
        <f>IF(手順５!AI74="","",手順５!AI74)</f>
        <v/>
      </c>
      <c r="F58" s="37" t="str">
        <f>IF(手順５!AJ74="","",手順５!AJ74)</f>
        <v/>
      </c>
      <c r="G58" s="37" t="str">
        <f>IF(手順５!AK74="","",手順５!AK74)</f>
        <v/>
      </c>
      <c r="H58" s="37" t="str">
        <f>IF(手順５!AL74="","",手順５!AL74)</f>
        <v/>
      </c>
      <c r="I58" s="37" t="str">
        <f>IF(手順５!AM74="","",手順５!AM74)</f>
        <v/>
      </c>
      <c r="J58" s="37" t="str">
        <f>IF(手順５!AN74="","",手順５!AN74)</f>
        <v/>
      </c>
      <c r="K58" s="37" t="str">
        <f>IF(手順５!R74="","",手順５!R74)</f>
        <v/>
      </c>
    </row>
    <row r="59" spans="1:11" x14ac:dyDescent="0.45">
      <c r="A59" s="37" t="str">
        <f>IF(手順５!AE75="","",手順５!AE75)</f>
        <v/>
      </c>
      <c r="B59" s="37" t="str">
        <f>IF(手順５!AF75="","",手順５!AF75)</f>
        <v/>
      </c>
      <c r="C59" s="37" t="str">
        <f>IF(手順５!AG75="","",手順５!AG75)</f>
        <v/>
      </c>
      <c r="D59" s="37" t="str">
        <f>IF(手順５!AH75="","",手順５!AH75)</f>
        <v/>
      </c>
      <c r="E59" s="37" t="str">
        <f>IF(手順５!AI75="","",手順５!AI75)</f>
        <v/>
      </c>
      <c r="F59" s="37" t="str">
        <f>IF(手順５!AJ75="","",手順５!AJ75)</f>
        <v/>
      </c>
      <c r="G59" s="37" t="str">
        <f>IF(手順５!AK75="","",手順５!AK75)</f>
        <v/>
      </c>
      <c r="H59" s="37" t="str">
        <f>IF(手順５!AL75="","",手順５!AL75)</f>
        <v/>
      </c>
      <c r="I59" s="37" t="str">
        <f>IF(手順５!AM75="","",手順５!AM75)</f>
        <v/>
      </c>
      <c r="J59" s="37" t="str">
        <f>IF(手順５!AN75="","",手順５!AN75)</f>
        <v/>
      </c>
      <c r="K59" s="37" t="str">
        <f>IF(手順５!R75="","",手順５!R75)</f>
        <v/>
      </c>
    </row>
    <row r="60" spans="1:11" x14ac:dyDescent="0.45">
      <c r="A60" s="37" t="str">
        <f>IF(手順５!AE76="","",手順５!AE76)</f>
        <v/>
      </c>
      <c r="B60" s="37" t="str">
        <f>IF(手順５!AF76="","",手順５!AF76)</f>
        <v/>
      </c>
      <c r="C60" s="37" t="str">
        <f>IF(手順５!AG76="","",手順５!AG76)</f>
        <v/>
      </c>
      <c r="D60" s="37" t="str">
        <f>IF(手順５!AH76="","",手順５!AH76)</f>
        <v/>
      </c>
      <c r="E60" s="37" t="str">
        <f>IF(手順５!AI76="","",手順５!AI76)</f>
        <v/>
      </c>
      <c r="F60" s="37" t="str">
        <f>IF(手順５!AJ76="","",手順５!AJ76)</f>
        <v/>
      </c>
      <c r="G60" s="37" t="str">
        <f>IF(手順５!AK76="","",手順５!AK76)</f>
        <v/>
      </c>
      <c r="H60" s="37" t="str">
        <f>IF(手順５!AL76="","",手順５!AL76)</f>
        <v/>
      </c>
      <c r="I60" s="37" t="str">
        <f>IF(手順５!AM76="","",手順５!AM76)</f>
        <v/>
      </c>
      <c r="J60" s="37" t="str">
        <f>IF(手順５!AN76="","",手順５!AN76)</f>
        <v/>
      </c>
      <c r="K60" s="37" t="str">
        <f>IF(手順５!R76="","",手順５!R76)</f>
        <v/>
      </c>
    </row>
    <row r="61" spans="1:11" x14ac:dyDescent="0.45">
      <c r="A61" s="37" t="str">
        <f>IF(手順５!AE77="","",手順５!AE77)</f>
        <v/>
      </c>
      <c r="B61" s="37" t="str">
        <f>IF(手順５!AF77="","",手順５!AF77)</f>
        <v/>
      </c>
      <c r="C61" s="37" t="str">
        <f>IF(手順５!AG77="","",手順５!AG77)</f>
        <v/>
      </c>
      <c r="D61" s="37" t="str">
        <f>IF(手順５!AH77="","",手順５!AH77)</f>
        <v/>
      </c>
      <c r="E61" s="37" t="str">
        <f>IF(手順５!AI77="","",手順５!AI77)</f>
        <v/>
      </c>
      <c r="F61" s="37" t="str">
        <f>IF(手順５!AJ77="","",手順５!AJ77)</f>
        <v/>
      </c>
      <c r="G61" s="37" t="str">
        <f>IF(手順５!AK77="","",手順５!AK77)</f>
        <v/>
      </c>
      <c r="H61" s="37" t="str">
        <f>IF(手順５!AL77="","",手順５!AL77)</f>
        <v/>
      </c>
      <c r="I61" s="37" t="str">
        <f>IF(手順５!AM77="","",手順５!AM77)</f>
        <v/>
      </c>
      <c r="J61" s="37" t="str">
        <f>IF(手順５!AN77="","",手順５!AN77)</f>
        <v/>
      </c>
      <c r="K61" s="37" t="str">
        <f>IF(手順５!R77="","",手順５!R77)</f>
        <v/>
      </c>
    </row>
    <row r="62" spans="1:11" x14ac:dyDescent="0.45">
      <c r="A62" s="37" t="str">
        <f>IF(手順５!AE78="","",手順５!AE78)</f>
        <v/>
      </c>
      <c r="B62" s="37" t="str">
        <f>IF(手順５!AF78="","",手順５!AF78)</f>
        <v/>
      </c>
      <c r="C62" s="37" t="str">
        <f>IF(手順５!AG78="","",手順５!AG78)</f>
        <v/>
      </c>
      <c r="D62" s="37" t="str">
        <f>IF(手順５!AH78="","",手順５!AH78)</f>
        <v/>
      </c>
      <c r="E62" s="37" t="str">
        <f>IF(手順５!AI78="","",手順５!AI78)</f>
        <v/>
      </c>
      <c r="F62" s="37" t="str">
        <f>IF(手順５!AJ78="","",手順５!AJ78)</f>
        <v/>
      </c>
      <c r="G62" s="37" t="str">
        <f>IF(手順５!AK78="","",手順５!AK78)</f>
        <v/>
      </c>
      <c r="H62" s="37" t="str">
        <f>IF(手順５!AL78="","",手順５!AL78)</f>
        <v/>
      </c>
      <c r="I62" s="37" t="str">
        <f>IF(手順５!AM78="","",手順５!AM78)</f>
        <v/>
      </c>
      <c r="J62" s="37" t="str">
        <f>IF(手順５!AN78="","",手順５!AN78)</f>
        <v/>
      </c>
      <c r="K62" s="37" t="str">
        <f>IF(手順５!R78="","",手順５!R78)</f>
        <v/>
      </c>
    </row>
    <row r="63" spans="1:11" x14ac:dyDescent="0.45">
      <c r="A63" s="37" t="str">
        <f>IF(手順５!AE79="","",手順５!AE79)</f>
        <v/>
      </c>
      <c r="B63" s="37" t="str">
        <f>IF(手順５!AF79="","",手順５!AF79)</f>
        <v/>
      </c>
      <c r="C63" s="37" t="str">
        <f>IF(手順５!AG79="","",手順５!AG79)</f>
        <v/>
      </c>
      <c r="D63" s="37" t="str">
        <f>IF(手順５!AH79="","",手順５!AH79)</f>
        <v/>
      </c>
      <c r="E63" s="37" t="str">
        <f>IF(手順５!AI79="","",手順５!AI79)</f>
        <v/>
      </c>
      <c r="F63" s="37" t="str">
        <f>IF(手順５!AJ79="","",手順５!AJ79)</f>
        <v/>
      </c>
      <c r="G63" s="37" t="str">
        <f>IF(手順５!AK79="","",手順５!AK79)</f>
        <v/>
      </c>
      <c r="H63" s="37" t="str">
        <f>IF(手順５!AL79="","",手順５!AL79)</f>
        <v/>
      </c>
      <c r="I63" s="37" t="str">
        <f>IF(手順５!AM79="","",手順５!AM79)</f>
        <v/>
      </c>
      <c r="J63" s="37" t="str">
        <f>IF(手順５!AN79="","",手順５!AN79)</f>
        <v/>
      </c>
      <c r="K63" s="37" t="str">
        <f>IF(手順５!R79="","",手順５!R79)</f>
        <v/>
      </c>
    </row>
    <row r="64" spans="1:11" x14ac:dyDescent="0.45">
      <c r="A64" s="37" t="str">
        <f>IF(手順５!AE80="","",手順５!AE80)</f>
        <v/>
      </c>
      <c r="B64" s="37" t="str">
        <f>IF(手順５!AF80="","",手順５!AF80)</f>
        <v/>
      </c>
      <c r="C64" s="37" t="str">
        <f>IF(手順５!AG80="","",手順５!AG80)</f>
        <v/>
      </c>
      <c r="D64" s="37" t="str">
        <f>IF(手順５!AH80="","",手順５!AH80)</f>
        <v/>
      </c>
      <c r="E64" s="37" t="str">
        <f>IF(手順５!AI80="","",手順５!AI80)</f>
        <v/>
      </c>
      <c r="F64" s="37" t="str">
        <f>IF(手順５!AJ80="","",手順５!AJ80)</f>
        <v/>
      </c>
      <c r="G64" s="37" t="str">
        <f>IF(手順５!AK80="","",手順５!AK80)</f>
        <v/>
      </c>
      <c r="H64" s="37" t="str">
        <f>IF(手順５!AL80="","",手順５!AL80)</f>
        <v/>
      </c>
      <c r="I64" s="37" t="str">
        <f>IF(手順５!AM80="","",手順５!AM80)</f>
        <v/>
      </c>
      <c r="J64" s="37" t="str">
        <f>IF(手順５!AN80="","",手順５!AN80)</f>
        <v/>
      </c>
      <c r="K64" s="37" t="str">
        <f>IF(手順５!R80="","",手順５!R80)</f>
        <v/>
      </c>
    </row>
    <row r="65" spans="1:11" x14ac:dyDescent="0.45">
      <c r="A65" s="37" t="str">
        <f>IF(手順５!AE81="","",手順５!AE81)</f>
        <v/>
      </c>
      <c r="B65" s="37" t="str">
        <f>IF(手順５!AF81="","",手順５!AF81)</f>
        <v/>
      </c>
      <c r="C65" s="37" t="str">
        <f>IF(手順５!AG81="","",手順５!AG81)</f>
        <v/>
      </c>
      <c r="D65" s="37" t="str">
        <f>IF(手順５!AH81="","",手順５!AH81)</f>
        <v/>
      </c>
      <c r="E65" s="37" t="str">
        <f>IF(手順５!AI81="","",手順５!AI81)</f>
        <v/>
      </c>
      <c r="F65" s="37" t="str">
        <f>IF(手順５!AJ81="","",手順５!AJ81)</f>
        <v/>
      </c>
      <c r="G65" s="37" t="str">
        <f>IF(手順５!AK81="","",手順５!AK81)</f>
        <v/>
      </c>
      <c r="H65" s="37" t="str">
        <f>IF(手順５!AL81="","",手順５!AL81)</f>
        <v/>
      </c>
      <c r="I65" s="37" t="str">
        <f>IF(手順５!AM81="","",手順５!AM81)</f>
        <v/>
      </c>
      <c r="J65" s="37" t="str">
        <f>IF(手順５!AN81="","",手順５!AN81)</f>
        <v/>
      </c>
      <c r="K65" s="37" t="str">
        <f>IF(手順５!R81="","",手順５!R81)</f>
        <v/>
      </c>
    </row>
    <row r="66" spans="1:11" x14ac:dyDescent="0.45">
      <c r="A66" s="37" t="str">
        <f>IF(手順５!AE82="","",手順５!AE82)</f>
        <v/>
      </c>
      <c r="B66" s="37" t="str">
        <f>IF(手順５!AF82="","",手順５!AF82)</f>
        <v/>
      </c>
      <c r="C66" s="37" t="str">
        <f>IF(手順５!AG82="","",手順５!AG82)</f>
        <v/>
      </c>
      <c r="D66" s="37" t="str">
        <f>IF(手順５!AH82="","",手順５!AH82)</f>
        <v/>
      </c>
      <c r="E66" s="37" t="str">
        <f>IF(手順５!AI82="","",手順５!AI82)</f>
        <v/>
      </c>
      <c r="F66" s="37" t="str">
        <f>IF(手順５!AJ82="","",手順５!AJ82)</f>
        <v/>
      </c>
      <c r="G66" s="37" t="str">
        <f>IF(手順５!AK82="","",手順５!AK82)</f>
        <v/>
      </c>
      <c r="H66" s="37" t="str">
        <f>IF(手順５!AL82="","",手順５!AL82)</f>
        <v/>
      </c>
      <c r="I66" s="37" t="str">
        <f>IF(手順５!AM82="","",手順５!AM82)</f>
        <v/>
      </c>
      <c r="J66" s="37" t="str">
        <f>IF(手順５!AN82="","",手順５!AN82)</f>
        <v/>
      </c>
      <c r="K66" s="37" t="str">
        <f>IF(手順５!R82="","",手順５!R82)</f>
        <v/>
      </c>
    </row>
    <row r="67" spans="1:11" x14ac:dyDescent="0.45">
      <c r="A67" s="37" t="str">
        <f>IF(手順５!AE83="","",手順５!AE83)</f>
        <v/>
      </c>
      <c r="B67" s="37" t="str">
        <f>IF(手順５!AF83="","",手順５!AF83)</f>
        <v/>
      </c>
      <c r="C67" s="37" t="str">
        <f>IF(手順５!AG83="","",手順５!AG83)</f>
        <v/>
      </c>
      <c r="D67" s="37" t="str">
        <f>IF(手順５!AH83="","",手順５!AH83)</f>
        <v/>
      </c>
      <c r="E67" s="37" t="str">
        <f>IF(手順５!AI83="","",手順５!AI83)</f>
        <v/>
      </c>
      <c r="F67" s="37" t="str">
        <f>IF(手順５!AJ83="","",手順５!AJ83)</f>
        <v/>
      </c>
      <c r="G67" s="37" t="str">
        <f>IF(手順５!AK83="","",手順５!AK83)</f>
        <v/>
      </c>
      <c r="H67" s="37" t="str">
        <f>IF(手順５!AL83="","",手順５!AL83)</f>
        <v/>
      </c>
      <c r="I67" s="37" t="str">
        <f>IF(手順５!AM83="","",手順５!AM83)</f>
        <v/>
      </c>
      <c r="J67" s="37" t="str">
        <f>IF(手順５!AN83="","",手順５!AN83)</f>
        <v/>
      </c>
      <c r="K67" s="37" t="str">
        <f>IF(手順５!R83="","",手順５!R83)</f>
        <v/>
      </c>
    </row>
    <row r="68" spans="1:11" x14ac:dyDescent="0.45">
      <c r="A68" s="37" t="str">
        <f>IF(手順５!AE84="","",手順５!AE84)</f>
        <v/>
      </c>
      <c r="B68" s="37" t="str">
        <f>IF(手順５!AF84="","",手順５!AF84)</f>
        <v/>
      </c>
      <c r="C68" s="37" t="str">
        <f>IF(手順５!AG84="","",手順５!AG84)</f>
        <v/>
      </c>
      <c r="D68" s="37" t="str">
        <f>IF(手順５!AH84="","",手順５!AH84)</f>
        <v/>
      </c>
      <c r="E68" s="37" t="str">
        <f>IF(手順５!AI84="","",手順５!AI84)</f>
        <v/>
      </c>
      <c r="F68" s="37" t="str">
        <f>IF(手順５!AJ84="","",手順５!AJ84)</f>
        <v/>
      </c>
      <c r="G68" s="37" t="str">
        <f>IF(手順５!AK84="","",手順５!AK84)</f>
        <v/>
      </c>
      <c r="H68" s="37" t="str">
        <f>IF(手順５!AL84="","",手順５!AL84)</f>
        <v/>
      </c>
      <c r="I68" s="37" t="str">
        <f>IF(手順５!AM84="","",手順５!AM84)</f>
        <v/>
      </c>
      <c r="J68" s="37" t="str">
        <f>IF(手順５!AN84="","",手順５!AN84)</f>
        <v/>
      </c>
      <c r="K68" s="37" t="str">
        <f>IF(手順５!R84="","",手順５!R84)</f>
        <v/>
      </c>
    </row>
    <row r="69" spans="1:11" x14ac:dyDescent="0.45">
      <c r="A69" s="37" t="str">
        <f>IF(手順５!AE85="","",手順５!AE85)</f>
        <v/>
      </c>
      <c r="B69" s="37" t="str">
        <f>IF(手順５!AF85="","",手順５!AF85)</f>
        <v/>
      </c>
      <c r="C69" s="37" t="str">
        <f>IF(手順５!AG85="","",手順５!AG85)</f>
        <v/>
      </c>
      <c r="D69" s="37" t="str">
        <f>IF(手順５!AH85="","",手順５!AH85)</f>
        <v/>
      </c>
      <c r="E69" s="37" t="str">
        <f>IF(手順５!AI85="","",手順５!AI85)</f>
        <v/>
      </c>
      <c r="F69" s="37" t="str">
        <f>IF(手順５!AJ85="","",手順５!AJ85)</f>
        <v/>
      </c>
      <c r="G69" s="37" t="str">
        <f>IF(手順５!AK85="","",手順５!AK85)</f>
        <v/>
      </c>
      <c r="H69" s="37" t="str">
        <f>IF(手順５!AL85="","",手順５!AL85)</f>
        <v/>
      </c>
      <c r="I69" s="37" t="str">
        <f>IF(手順５!AM85="","",手順５!AM85)</f>
        <v/>
      </c>
      <c r="J69" s="37" t="str">
        <f>IF(手順５!AN85="","",手順５!AN85)</f>
        <v/>
      </c>
      <c r="K69" s="37" t="str">
        <f>IF(手順５!R85="","",手順５!R85)</f>
        <v/>
      </c>
    </row>
    <row r="70" spans="1:11" x14ac:dyDescent="0.45">
      <c r="A70" s="37" t="str">
        <f>IF(手順５!AE86="","",手順５!AE86)</f>
        <v/>
      </c>
      <c r="B70" s="37" t="str">
        <f>IF(手順５!AF86="","",手順５!AF86)</f>
        <v/>
      </c>
      <c r="C70" s="37" t="str">
        <f>IF(手順５!AG86="","",手順５!AG86)</f>
        <v/>
      </c>
      <c r="D70" s="37" t="str">
        <f>IF(手順５!AH86="","",手順５!AH86)</f>
        <v/>
      </c>
      <c r="E70" s="37" t="str">
        <f>IF(手順５!AI86="","",手順５!AI86)</f>
        <v/>
      </c>
      <c r="F70" s="37" t="str">
        <f>IF(手順５!AJ86="","",手順５!AJ86)</f>
        <v/>
      </c>
      <c r="G70" s="37" t="str">
        <f>IF(手順５!AK86="","",手順５!AK86)</f>
        <v/>
      </c>
      <c r="H70" s="37" t="str">
        <f>IF(手順５!AL86="","",手順５!AL86)</f>
        <v/>
      </c>
      <c r="I70" s="37" t="str">
        <f>IF(手順５!AM86="","",手順５!AM86)</f>
        <v/>
      </c>
      <c r="J70" s="37" t="str">
        <f>IF(手順５!AN86="","",手順５!AN86)</f>
        <v/>
      </c>
      <c r="K70" s="37" t="str">
        <f>IF(手順５!R86="","",手順５!R86)</f>
        <v/>
      </c>
    </row>
    <row r="71" spans="1:11" x14ac:dyDescent="0.45">
      <c r="A71" s="37" t="str">
        <f>IF(手順５!AE87="","",手順５!AE87)</f>
        <v/>
      </c>
      <c r="B71" s="37" t="str">
        <f>IF(手順５!AF87="","",手順５!AF87)</f>
        <v/>
      </c>
      <c r="C71" s="37" t="str">
        <f>IF(手順５!AG87="","",手順５!AG87)</f>
        <v/>
      </c>
      <c r="D71" s="37" t="str">
        <f>IF(手順５!AH87="","",手順５!AH87)</f>
        <v/>
      </c>
      <c r="E71" s="37" t="str">
        <f>IF(手順５!AI87="","",手順５!AI87)</f>
        <v/>
      </c>
      <c r="F71" s="37" t="str">
        <f>IF(手順５!AJ87="","",手順５!AJ87)</f>
        <v/>
      </c>
      <c r="G71" s="37" t="str">
        <f>IF(手順５!AK87="","",手順５!AK87)</f>
        <v/>
      </c>
      <c r="H71" s="37" t="str">
        <f>IF(手順５!AL87="","",手順５!AL87)</f>
        <v/>
      </c>
      <c r="I71" s="37" t="str">
        <f>IF(手順５!AM87="","",手順５!AM87)</f>
        <v/>
      </c>
      <c r="J71" s="37" t="str">
        <f>IF(手順５!AN87="","",手順５!AN87)</f>
        <v/>
      </c>
      <c r="K71" s="37" t="str">
        <f>IF(手順５!R87="","",手順５!R87)</f>
        <v/>
      </c>
    </row>
    <row r="72" spans="1:11" x14ac:dyDescent="0.45">
      <c r="A72" s="37" t="str">
        <f>IF(手順５!AE88="","",手順５!AE88)</f>
        <v/>
      </c>
      <c r="B72" s="37" t="str">
        <f>IF(手順５!AF88="","",手順５!AF88)</f>
        <v/>
      </c>
      <c r="C72" s="37" t="str">
        <f>IF(手順５!AG88="","",手順５!AG88)</f>
        <v/>
      </c>
      <c r="D72" s="37" t="str">
        <f>IF(手順５!AH88="","",手順５!AH88)</f>
        <v/>
      </c>
      <c r="E72" s="37" t="str">
        <f>IF(手順５!AI88="","",手順５!AI88)</f>
        <v/>
      </c>
      <c r="F72" s="37" t="str">
        <f>IF(手順５!AJ88="","",手順５!AJ88)</f>
        <v/>
      </c>
      <c r="G72" s="37" t="str">
        <f>IF(手順５!AK88="","",手順５!AK88)</f>
        <v/>
      </c>
      <c r="H72" s="37" t="str">
        <f>IF(手順５!AL88="","",手順５!AL88)</f>
        <v/>
      </c>
      <c r="I72" s="37" t="str">
        <f>IF(手順５!AM88="","",手順５!AM88)</f>
        <v/>
      </c>
      <c r="J72" s="37" t="str">
        <f>IF(手順５!AN88="","",手順５!AN88)</f>
        <v/>
      </c>
      <c r="K72" s="37" t="str">
        <f>IF(手順５!R88="","",手順５!R88)</f>
        <v/>
      </c>
    </row>
    <row r="73" spans="1:11" x14ac:dyDescent="0.45">
      <c r="A73" s="37" t="str">
        <f>IF(手順５!AE89="","",手順５!AE89)</f>
        <v/>
      </c>
      <c r="B73" s="37" t="str">
        <f>IF(手順５!AF89="","",手順５!AF89)</f>
        <v/>
      </c>
      <c r="C73" s="37" t="str">
        <f>IF(手順５!AG89="","",手順５!AG89)</f>
        <v/>
      </c>
      <c r="D73" s="37" t="str">
        <f>IF(手順５!AH89="","",手順５!AH89)</f>
        <v/>
      </c>
      <c r="E73" s="37" t="str">
        <f>IF(手順５!AI89="","",手順５!AI89)</f>
        <v/>
      </c>
      <c r="F73" s="37" t="str">
        <f>IF(手順５!AJ89="","",手順５!AJ89)</f>
        <v/>
      </c>
      <c r="G73" s="37" t="str">
        <f>IF(手順５!AK89="","",手順５!AK89)</f>
        <v/>
      </c>
      <c r="H73" s="37" t="str">
        <f>IF(手順５!AL89="","",手順５!AL89)</f>
        <v/>
      </c>
      <c r="I73" s="37" t="str">
        <f>IF(手順５!AM89="","",手順５!AM89)</f>
        <v/>
      </c>
      <c r="J73" s="37" t="str">
        <f>IF(手順５!AN89="","",手順５!AN89)</f>
        <v/>
      </c>
      <c r="K73" s="37" t="str">
        <f>IF(手順５!R89="","",手順５!R89)</f>
        <v/>
      </c>
    </row>
    <row r="74" spans="1:11" x14ac:dyDescent="0.45">
      <c r="A74" s="37" t="str">
        <f>IF(手順５!AE90="","",手順５!AE90)</f>
        <v/>
      </c>
      <c r="B74" s="37" t="str">
        <f>IF(手順５!AF90="","",手順５!AF90)</f>
        <v/>
      </c>
      <c r="C74" s="37" t="str">
        <f>IF(手順５!AG90="","",手順５!AG90)</f>
        <v/>
      </c>
      <c r="D74" s="37" t="str">
        <f>IF(手順５!AH90="","",手順５!AH90)</f>
        <v/>
      </c>
      <c r="E74" s="37" t="str">
        <f>IF(手順５!AI90="","",手順５!AI90)</f>
        <v/>
      </c>
      <c r="F74" s="37" t="str">
        <f>IF(手順５!AJ90="","",手順５!AJ90)</f>
        <v/>
      </c>
      <c r="G74" s="37" t="str">
        <f>IF(手順５!AK90="","",手順５!AK90)</f>
        <v/>
      </c>
      <c r="H74" s="37" t="str">
        <f>IF(手順５!AL90="","",手順５!AL90)</f>
        <v/>
      </c>
      <c r="I74" s="37" t="str">
        <f>IF(手順５!AM90="","",手順５!AM90)</f>
        <v/>
      </c>
      <c r="J74" s="37" t="str">
        <f>IF(手順５!AN90="","",手順５!AN90)</f>
        <v/>
      </c>
      <c r="K74" s="37" t="str">
        <f>IF(手順５!R90="","",手順５!R90)</f>
        <v/>
      </c>
    </row>
    <row r="75" spans="1:11" x14ac:dyDescent="0.45">
      <c r="A75" s="37" t="str">
        <f>IF(手順５!AE91="","",手順５!AE91)</f>
        <v/>
      </c>
      <c r="B75" s="37" t="str">
        <f>IF(手順５!AF91="","",手順５!AF91)</f>
        <v/>
      </c>
      <c r="C75" s="37" t="str">
        <f>IF(手順５!AG91="","",手順５!AG91)</f>
        <v/>
      </c>
      <c r="D75" s="37" t="str">
        <f>IF(手順５!AH91="","",手順５!AH91)</f>
        <v/>
      </c>
      <c r="E75" s="37" t="str">
        <f>IF(手順５!AI91="","",手順５!AI91)</f>
        <v/>
      </c>
      <c r="F75" s="37" t="str">
        <f>IF(手順５!AJ91="","",手順５!AJ91)</f>
        <v/>
      </c>
      <c r="G75" s="37" t="str">
        <f>IF(手順５!AK91="","",手順５!AK91)</f>
        <v/>
      </c>
      <c r="H75" s="37" t="str">
        <f>IF(手順５!AL91="","",手順５!AL91)</f>
        <v/>
      </c>
      <c r="I75" s="37" t="str">
        <f>IF(手順５!AM91="","",手順５!AM91)</f>
        <v/>
      </c>
      <c r="J75" s="37" t="str">
        <f>IF(手順５!AN91="","",手順５!AN91)</f>
        <v/>
      </c>
      <c r="K75" s="37" t="str">
        <f>IF(手順５!R91="","",手順５!R91)</f>
        <v/>
      </c>
    </row>
    <row r="76" spans="1:11" x14ac:dyDescent="0.45">
      <c r="A76" s="37" t="str">
        <f>IF(手順５!AE92="","",手順５!AE92)</f>
        <v/>
      </c>
      <c r="B76" s="37" t="str">
        <f>IF(手順５!AF92="","",手順５!AF92)</f>
        <v/>
      </c>
      <c r="C76" s="37" t="str">
        <f>IF(手順５!AG92="","",手順５!AG92)</f>
        <v/>
      </c>
      <c r="D76" s="37" t="str">
        <f>IF(手順５!AH92="","",手順５!AH92)</f>
        <v/>
      </c>
      <c r="E76" s="37" t="str">
        <f>IF(手順５!AI92="","",手順５!AI92)</f>
        <v/>
      </c>
      <c r="F76" s="37" t="str">
        <f>IF(手順５!AJ92="","",手順５!AJ92)</f>
        <v/>
      </c>
      <c r="G76" s="37" t="str">
        <f>IF(手順５!AK92="","",手順５!AK92)</f>
        <v/>
      </c>
      <c r="H76" s="37" t="str">
        <f>IF(手順５!AL92="","",手順５!AL92)</f>
        <v/>
      </c>
      <c r="I76" s="37" t="str">
        <f>IF(手順５!AM92="","",手順５!AM92)</f>
        <v/>
      </c>
      <c r="J76" s="37" t="str">
        <f>IF(手順５!AN92="","",手順５!AN92)</f>
        <v/>
      </c>
      <c r="K76" s="37" t="str">
        <f>IF(手順５!R92="","",手順５!R92)</f>
        <v/>
      </c>
    </row>
    <row r="77" spans="1:11" x14ac:dyDescent="0.45">
      <c r="A77" s="37" t="str">
        <f>IF(手順５!AE93="","",手順５!AE93)</f>
        <v/>
      </c>
      <c r="B77" s="37" t="str">
        <f>IF(手順５!AF93="","",手順５!AF93)</f>
        <v/>
      </c>
      <c r="C77" s="37" t="str">
        <f>IF(手順５!AG93="","",手順５!AG93)</f>
        <v/>
      </c>
      <c r="D77" s="37" t="str">
        <f>IF(手順５!AH93="","",手順５!AH93)</f>
        <v/>
      </c>
      <c r="E77" s="37" t="str">
        <f>IF(手順５!AI93="","",手順５!AI93)</f>
        <v/>
      </c>
      <c r="F77" s="37" t="str">
        <f>IF(手順５!AJ93="","",手順５!AJ93)</f>
        <v/>
      </c>
      <c r="G77" s="37" t="str">
        <f>IF(手順５!AK93="","",手順５!AK93)</f>
        <v/>
      </c>
      <c r="H77" s="37" t="str">
        <f>IF(手順５!AL93="","",手順５!AL93)</f>
        <v/>
      </c>
      <c r="I77" s="37" t="str">
        <f>IF(手順５!AM93="","",手順５!AM93)</f>
        <v/>
      </c>
      <c r="J77" s="37" t="str">
        <f>IF(手順５!AN93="","",手順５!AN93)</f>
        <v/>
      </c>
      <c r="K77" s="37" t="str">
        <f>IF(手順５!R93="","",手順５!R93)</f>
        <v/>
      </c>
    </row>
    <row r="78" spans="1:11" x14ac:dyDescent="0.45">
      <c r="A78" s="37" t="str">
        <f>IF(手順５!AE94="","",手順５!AE94)</f>
        <v/>
      </c>
      <c r="B78" s="37" t="str">
        <f>IF(手順５!AF94="","",手順５!AF94)</f>
        <v/>
      </c>
      <c r="C78" s="37" t="str">
        <f>IF(手順５!AG94="","",手順５!AG94)</f>
        <v/>
      </c>
      <c r="D78" s="37" t="str">
        <f>IF(手順５!AH94="","",手順５!AH94)</f>
        <v/>
      </c>
      <c r="E78" s="37" t="str">
        <f>IF(手順５!AI94="","",手順５!AI94)</f>
        <v/>
      </c>
      <c r="F78" s="37" t="str">
        <f>IF(手順５!AJ94="","",手順５!AJ94)</f>
        <v/>
      </c>
      <c r="G78" s="37" t="str">
        <f>IF(手順５!AK94="","",手順５!AK94)</f>
        <v/>
      </c>
      <c r="H78" s="37" t="str">
        <f>IF(手順５!AL94="","",手順５!AL94)</f>
        <v/>
      </c>
      <c r="I78" s="37" t="str">
        <f>IF(手順５!AM94="","",手順５!AM94)</f>
        <v/>
      </c>
      <c r="J78" s="37" t="str">
        <f>IF(手順５!AN94="","",手順５!AN94)</f>
        <v/>
      </c>
      <c r="K78" s="37" t="str">
        <f>IF(手順５!R94="","",手順５!R94)</f>
        <v/>
      </c>
    </row>
    <row r="79" spans="1:11" x14ac:dyDescent="0.45">
      <c r="A79" s="37" t="str">
        <f>IF(手順５!AE95="","",手順５!AE95)</f>
        <v/>
      </c>
      <c r="B79" s="37" t="str">
        <f>IF(手順５!AF95="","",手順５!AF95)</f>
        <v/>
      </c>
      <c r="C79" s="37" t="str">
        <f>IF(手順５!AG95="","",手順５!AG95)</f>
        <v/>
      </c>
      <c r="D79" s="37" t="str">
        <f>IF(手順５!AH95="","",手順５!AH95)</f>
        <v/>
      </c>
      <c r="E79" s="37" t="str">
        <f>IF(手順５!AI95="","",手順５!AI95)</f>
        <v/>
      </c>
      <c r="F79" s="37" t="str">
        <f>IF(手順５!AJ95="","",手順５!AJ95)</f>
        <v/>
      </c>
      <c r="G79" s="37" t="str">
        <f>IF(手順５!AK95="","",手順５!AK95)</f>
        <v/>
      </c>
      <c r="H79" s="37" t="str">
        <f>IF(手順５!AL95="","",手順５!AL95)</f>
        <v/>
      </c>
      <c r="I79" s="37" t="str">
        <f>IF(手順５!AM95="","",手順５!AM95)</f>
        <v/>
      </c>
      <c r="J79" s="37" t="str">
        <f>IF(手順５!AN95="","",手順５!AN95)</f>
        <v/>
      </c>
      <c r="K79" s="37" t="str">
        <f>IF(手順５!R95="","",手順５!R95)</f>
        <v/>
      </c>
    </row>
    <row r="80" spans="1:11" x14ac:dyDescent="0.45">
      <c r="A80" s="37" t="str">
        <f>IF(手順５!AE96="","",手順５!AE96)</f>
        <v/>
      </c>
      <c r="B80" s="37" t="str">
        <f>IF(手順５!AF96="","",手順５!AF96)</f>
        <v/>
      </c>
      <c r="C80" s="37" t="str">
        <f>IF(手順５!AG96="","",手順５!AG96)</f>
        <v/>
      </c>
      <c r="D80" s="37" t="str">
        <f>IF(手順５!AH96="","",手順５!AH96)</f>
        <v/>
      </c>
      <c r="E80" s="37" t="str">
        <f>IF(手順５!AI96="","",手順５!AI96)</f>
        <v/>
      </c>
      <c r="F80" s="37" t="str">
        <f>IF(手順５!AJ96="","",手順５!AJ96)</f>
        <v/>
      </c>
      <c r="G80" s="37" t="str">
        <f>IF(手順５!AK96="","",手順５!AK96)</f>
        <v/>
      </c>
      <c r="H80" s="37" t="str">
        <f>IF(手順５!AL96="","",手順５!AL96)</f>
        <v/>
      </c>
      <c r="I80" s="37" t="str">
        <f>IF(手順５!AM96="","",手順５!AM96)</f>
        <v/>
      </c>
      <c r="J80" s="37" t="str">
        <f>IF(手順５!AN96="","",手順５!AN96)</f>
        <v/>
      </c>
      <c r="K80" s="37" t="str">
        <f>IF(手順５!R96="","",手順５!R96)</f>
        <v/>
      </c>
    </row>
    <row r="81" spans="1:11" x14ac:dyDescent="0.45">
      <c r="A81" s="37" t="str">
        <f>IF(手順５!AE97="","",手順５!AE97)</f>
        <v/>
      </c>
      <c r="B81" s="37" t="str">
        <f>IF(手順５!AF97="","",手順５!AF97)</f>
        <v/>
      </c>
      <c r="C81" s="37" t="str">
        <f>IF(手順５!AG97="","",手順５!AG97)</f>
        <v/>
      </c>
      <c r="D81" s="37" t="str">
        <f>IF(手順５!AH97="","",手順５!AH97)</f>
        <v/>
      </c>
      <c r="E81" s="37" t="str">
        <f>IF(手順５!AI97="","",手順５!AI97)</f>
        <v/>
      </c>
      <c r="F81" s="37" t="str">
        <f>IF(手順５!AJ97="","",手順５!AJ97)</f>
        <v/>
      </c>
      <c r="G81" s="37" t="str">
        <f>IF(手順５!AK97="","",手順５!AK97)</f>
        <v/>
      </c>
      <c r="H81" s="37" t="str">
        <f>IF(手順５!AL97="","",手順５!AL97)</f>
        <v/>
      </c>
      <c r="I81" s="37" t="str">
        <f>IF(手順５!AM97="","",手順５!AM97)</f>
        <v/>
      </c>
      <c r="J81" s="37" t="str">
        <f>IF(手順５!AN97="","",手順５!AN97)</f>
        <v/>
      </c>
      <c r="K81" s="37" t="str">
        <f>IF(手順５!R97="","",手順５!R97)</f>
        <v/>
      </c>
    </row>
    <row r="82" spans="1:11" x14ac:dyDescent="0.45">
      <c r="A82" s="37" t="str">
        <f>IF(手順５!AE98="","",手順５!AE98)</f>
        <v/>
      </c>
      <c r="B82" s="37" t="str">
        <f>IF(手順５!AF98="","",手順５!AF98)</f>
        <v/>
      </c>
      <c r="C82" s="37" t="str">
        <f>IF(手順５!AG98="","",手順５!AG98)</f>
        <v/>
      </c>
      <c r="D82" s="37" t="str">
        <f>IF(手順５!AH98="","",手順５!AH98)</f>
        <v/>
      </c>
      <c r="E82" s="37" t="str">
        <f>IF(手順５!AI98="","",手順５!AI98)</f>
        <v/>
      </c>
      <c r="F82" s="37" t="str">
        <f>IF(手順５!AJ98="","",手順５!AJ98)</f>
        <v/>
      </c>
      <c r="G82" s="37" t="str">
        <f>IF(手順５!AK98="","",手順５!AK98)</f>
        <v/>
      </c>
      <c r="H82" s="37" t="str">
        <f>IF(手順５!AL98="","",手順５!AL98)</f>
        <v/>
      </c>
      <c r="I82" s="37" t="str">
        <f>IF(手順５!AM98="","",手順５!AM98)</f>
        <v/>
      </c>
      <c r="J82" s="37" t="str">
        <f>IF(手順５!AN98="","",手順５!AN98)</f>
        <v/>
      </c>
      <c r="K82" s="37" t="str">
        <f>IF(手順５!R98="","",手順５!R98)</f>
        <v/>
      </c>
    </row>
    <row r="83" spans="1:11" x14ac:dyDescent="0.45">
      <c r="A83" s="37" t="str">
        <f>IF(手順５!AE99="","",手順５!AE99)</f>
        <v/>
      </c>
      <c r="B83" s="37" t="str">
        <f>IF(手順５!AF99="","",手順５!AF99)</f>
        <v/>
      </c>
      <c r="C83" s="37" t="str">
        <f>IF(手順５!AG99="","",手順５!AG99)</f>
        <v/>
      </c>
      <c r="D83" s="37" t="str">
        <f>IF(手順５!AH99="","",手順５!AH99)</f>
        <v/>
      </c>
      <c r="E83" s="37" t="str">
        <f>IF(手順５!AI99="","",手順５!AI99)</f>
        <v/>
      </c>
      <c r="F83" s="37" t="str">
        <f>IF(手順５!AJ99="","",手順５!AJ99)</f>
        <v/>
      </c>
      <c r="G83" s="37" t="str">
        <f>IF(手順５!AK99="","",手順５!AK99)</f>
        <v/>
      </c>
      <c r="H83" s="37" t="str">
        <f>IF(手順５!AL99="","",手順５!AL99)</f>
        <v/>
      </c>
      <c r="I83" s="37" t="str">
        <f>IF(手順５!AM99="","",手順５!AM99)</f>
        <v/>
      </c>
      <c r="J83" s="37" t="str">
        <f>IF(手順５!AN99="","",手順５!AN99)</f>
        <v/>
      </c>
      <c r="K83" s="37" t="str">
        <f>IF(手順５!R99="","",手順５!R99)</f>
        <v/>
      </c>
    </row>
    <row r="84" spans="1:11" x14ac:dyDescent="0.45">
      <c r="A84" s="37" t="str">
        <f>IF(手順５!AE100="","",手順５!AE100)</f>
        <v/>
      </c>
      <c r="B84" s="37" t="str">
        <f>IF(手順５!AF100="","",手順５!AF100)</f>
        <v/>
      </c>
      <c r="C84" s="37" t="str">
        <f>IF(手順５!AG100="","",手順５!AG100)</f>
        <v/>
      </c>
      <c r="D84" s="37" t="str">
        <f>IF(手順５!AH100="","",手順５!AH100)</f>
        <v/>
      </c>
      <c r="E84" s="37" t="str">
        <f>IF(手順５!AI100="","",手順５!AI100)</f>
        <v/>
      </c>
      <c r="F84" s="37" t="str">
        <f>IF(手順５!AJ100="","",手順５!AJ100)</f>
        <v/>
      </c>
      <c r="G84" s="37" t="str">
        <f>IF(手順５!AK100="","",手順５!AK100)</f>
        <v/>
      </c>
      <c r="H84" s="37" t="str">
        <f>IF(手順５!AL100="","",手順５!AL100)</f>
        <v/>
      </c>
      <c r="I84" s="37" t="str">
        <f>IF(手順５!AM100="","",手順５!AM100)</f>
        <v/>
      </c>
      <c r="J84" s="37" t="str">
        <f>IF(手順５!AN100="","",手順５!AN100)</f>
        <v/>
      </c>
      <c r="K84" s="37" t="str">
        <f>IF(手順５!R100="","",手順５!R100)</f>
        <v/>
      </c>
    </row>
    <row r="85" spans="1:11" x14ac:dyDescent="0.45">
      <c r="A85" s="37" t="str">
        <f>IF(手順５!AE101="","",手順５!AE101)</f>
        <v/>
      </c>
      <c r="B85" s="37" t="str">
        <f>IF(手順５!AF101="","",手順５!AF101)</f>
        <v/>
      </c>
      <c r="C85" s="37" t="str">
        <f>IF(手順５!AG101="","",手順５!AG101)</f>
        <v/>
      </c>
      <c r="D85" s="37" t="str">
        <f>IF(手順５!AH101="","",手順５!AH101)</f>
        <v/>
      </c>
      <c r="E85" s="37" t="str">
        <f>IF(手順５!AI101="","",手順５!AI101)</f>
        <v/>
      </c>
      <c r="F85" s="37" t="str">
        <f>IF(手順５!AJ101="","",手順５!AJ101)</f>
        <v/>
      </c>
      <c r="G85" s="37" t="str">
        <f>IF(手順５!AK101="","",手順５!AK101)</f>
        <v/>
      </c>
      <c r="H85" s="37" t="str">
        <f>IF(手順５!AL101="","",手順５!AL101)</f>
        <v/>
      </c>
      <c r="I85" s="37" t="str">
        <f>IF(手順５!AM101="","",手順５!AM101)</f>
        <v/>
      </c>
      <c r="J85" s="37" t="str">
        <f>IF(手順５!AN101="","",手順５!AN101)</f>
        <v/>
      </c>
      <c r="K85" s="37" t="str">
        <f>IF(手順５!R101="","",手順５!R101)</f>
        <v/>
      </c>
    </row>
    <row r="86" spans="1:11" x14ac:dyDescent="0.45">
      <c r="A86" s="37" t="str">
        <f>IF(手順５!AE102="","",手順５!AE102)</f>
        <v/>
      </c>
      <c r="B86" s="37" t="str">
        <f>IF(手順５!AF102="","",手順５!AF102)</f>
        <v/>
      </c>
      <c r="C86" s="37" t="str">
        <f>IF(手順５!AG102="","",手順５!AG102)</f>
        <v/>
      </c>
      <c r="D86" s="37" t="str">
        <f>IF(手順５!AH102="","",手順５!AH102)</f>
        <v/>
      </c>
      <c r="E86" s="37" t="str">
        <f>IF(手順５!AI102="","",手順５!AI102)</f>
        <v/>
      </c>
      <c r="F86" s="37" t="str">
        <f>IF(手順５!AJ102="","",手順５!AJ102)</f>
        <v/>
      </c>
      <c r="G86" s="37" t="str">
        <f>IF(手順５!AK102="","",手順５!AK102)</f>
        <v/>
      </c>
      <c r="H86" s="37" t="str">
        <f>IF(手順５!AL102="","",手順５!AL102)</f>
        <v/>
      </c>
      <c r="I86" s="37" t="str">
        <f>IF(手順５!AM102="","",手順５!AM102)</f>
        <v/>
      </c>
      <c r="J86" s="37" t="str">
        <f>IF(手順５!AN102="","",手順５!AN102)</f>
        <v/>
      </c>
      <c r="K86" s="37" t="str">
        <f>IF(手順５!R102="","",手順５!R102)</f>
        <v/>
      </c>
    </row>
    <row r="87" spans="1:11" x14ac:dyDescent="0.45">
      <c r="A87" s="37" t="str">
        <f>IF(手順５!AE103="","",手順５!AE103)</f>
        <v/>
      </c>
      <c r="B87" s="37" t="str">
        <f>IF(手順５!AF103="","",手順５!AF103)</f>
        <v/>
      </c>
      <c r="C87" s="37" t="str">
        <f>IF(手順５!AG103="","",手順５!AG103)</f>
        <v/>
      </c>
      <c r="D87" s="37" t="str">
        <f>IF(手順５!AH103="","",手順５!AH103)</f>
        <v/>
      </c>
      <c r="E87" s="37" t="str">
        <f>IF(手順５!AI103="","",手順５!AI103)</f>
        <v/>
      </c>
      <c r="F87" s="37" t="str">
        <f>IF(手順５!AJ103="","",手順５!AJ103)</f>
        <v/>
      </c>
      <c r="G87" s="37" t="str">
        <f>IF(手順５!AK103="","",手順５!AK103)</f>
        <v/>
      </c>
      <c r="H87" s="37" t="str">
        <f>IF(手順５!AL103="","",手順５!AL103)</f>
        <v/>
      </c>
      <c r="I87" s="37" t="str">
        <f>IF(手順５!AM103="","",手順５!AM103)</f>
        <v/>
      </c>
      <c r="J87" s="37" t="str">
        <f>IF(手順５!AN103="","",手順５!AN103)</f>
        <v/>
      </c>
      <c r="K87" s="37" t="str">
        <f>IF(手順５!R103="","",手順５!R103)</f>
        <v/>
      </c>
    </row>
    <row r="88" spans="1:11" x14ac:dyDescent="0.45">
      <c r="A88" s="37" t="str">
        <f>IF(手順５!AE104="","",手順５!AE104)</f>
        <v/>
      </c>
      <c r="B88" s="37" t="str">
        <f>IF(手順５!AF104="","",手順５!AF104)</f>
        <v/>
      </c>
      <c r="C88" s="37" t="str">
        <f>IF(手順５!AG104="","",手順５!AG104)</f>
        <v/>
      </c>
      <c r="D88" s="37" t="str">
        <f>IF(手順５!AH104="","",手順５!AH104)</f>
        <v/>
      </c>
      <c r="E88" s="37" t="str">
        <f>IF(手順５!AI104="","",手順５!AI104)</f>
        <v/>
      </c>
      <c r="F88" s="37" t="str">
        <f>IF(手順５!AJ104="","",手順５!AJ104)</f>
        <v/>
      </c>
      <c r="G88" s="37" t="str">
        <f>IF(手順５!AK104="","",手順５!AK104)</f>
        <v/>
      </c>
      <c r="H88" s="37" t="str">
        <f>IF(手順５!AL104="","",手順５!AL104)</f>
        <v/>
      </c>
      <c r="I88" s="37" t="str">
        <f>IF(手順５!AM104="","",手順５!AM104)</f>
        <v/>
      </c>
      <c r="J88" s="37" t="str">
        <f>IF(手順５!AN104="","",手順５!AN104)</f>
        <v/>
      </c>
      <c r="K88" s="37" t="str">
        <f>IF(手順５!R104="","",手順５!R104)</f>
        <v/>
      </c>
    </row>
    <row r="89" spans="1:11" x14ac:dyDescent="0.45">
      <c r="A89" s="37" t="str">
        <f>IF(手順５!AE105="","",手順５!AE105)</f>
        <v/>
      </c>
      <c r="B89" s="37" t="str">
        <f>IF(手順５!AF105="","",手順５!AF105)</f>
        <v/>
      </c>
      <c r="C89" s="37" t="str">
        <f>IF(手順５!AG105="","",手順５!AG105)</f>
        <v/>
      </c>
      <c r="D89" s="37" t="str">
        <f>IF(手順５!AH105="","",手順５!AH105)</f>
        <v/>
      </c>
      <c r="E89" s="37" t="str">
        <f>IF(手順５!AI105="","",手順５!AI105)</f>
        <v/>
      </c>
      <c r="F89" s="37" t="str">
        <f>IF(手順５!AJ105="","",手順５!AJ105)</f>
        <v/>
      </c>
      <c r="G89" s="37" t="str">
        <f>IF(手順５!AK105="","",手順５!AK105)</f>
        <v/>
      </c>
      <c r="H89" s="37" t="str">
        <f>IF(手順５!AL105="","",手順５!AL105)</f>
        <v/>
      </c>
      <c r="I89" s="37" t="str">
        <f>IF(手順５!AM105="","",手順５!AM105)</f>
        <v/>
      </c>
      <c r="J89" s="37" t="str">
        <f>IF(手順５!AN105="","",手順５!AN105)</f>
        <v/>
      </c>
      <c r="K89" s="37" t="str">
        <f>IF(手順５!R105="","",手順５!R105)</f>
        <v/>
      </c>
    </row>
    <row r="90" spans="1:11" x14ac:dyDescent="0.45">
      <c r="A90" s="37" t="str">
        <f>IF(手順５!AE106="","",手順５!AE106)</f>
        <v/>
      </c>
      <c r="B90" s="37" t="str">
        <f>IF(手順５!AF106="","",手順５!AF106)</f>
        <v/>
      </c>
      <c r="C90" s="37" t="str">
        <f>IF(手順５!AG106="","",手順５!AG106)</f>
        <v/>
      </c>
      <c r="D90" s="37" t="str">
        <f>IF(手順５!AH106="","",手順５!AH106)</f>
        <v/>
      </c>
      <c r="E90" s="37" t="str">
        <f>IF(手順５!AI106="","",手順５!AI106)</f>
        <v/>
      </c>
      <c r="F90" s="37" t="str">
        <f>IF(手順５!AJ106="","",手順５!AJ106)</f>
        <v/>
      </c>
      <c r="G90" s="37" t="str">
        <f>IF(手順５!AK106="","",手順５!AK106)</f>
        <v/>
      </c>
      <c r="H90" s="37" t="str">
        <f>IF(手順５!AL106="","",手順５!AL106)</f>
        <v/>
      </c>
      <c r="I90" s="37" t="str">
        <f>IF(手順５!AM106="","",手順５!AM106)</f>
        <v/>
      </c>
      <c r="J90" s="37" t="str">
        <f>IF(手順５!AN106="","",手順５!AN106)</f>
        <v/>
      </c>
      <c r="K90" s="37" t="str">
        <f>IF(手順５!R106="","",手順５!R106)</f>
        <v/>
      </c>
    </row>
    <row r="91" spans="1:11" x14ac:dyDescent="0.45">
      <c r="A91" s="37" t="str">
        <f>IF(手順５!AE107="","",手順５!AE107)</f>
        <v/>
      </c>
      <c r="B91" s="37" t="str">
        <f>IF(手順５!AF107="","",手順５!AF107)</f>
        <v/>
      </c>
      <c r="C91" s="37" t="str">
        <f>IF(手順５!AG107="","",手順５!AG107)</f>
        <v/>
      </c>
      <c r="D91" s="37" t="str">
        <f>IF(手順５!AH107="","",手順５!AH107)</f>
        <v/>
      </c>
      <c r="E91" s="37" t="str">
        <f>IF(手順５!AI107="","",手順５!AI107)</f>
        <v/>
      </c>
      <c r="F91" s="37" t="str">
        <f>IF(手順５!AJ107="","",手順５!AJ107)</f>
        <v/>
      </c>
      <c r="G91" s="37" t="str">
        <f>IF(手順５!AK107="","",手順５!AK107)</f>
        <v/>
      </c>
      <c r="H91" s="37" t="str">
        <f>IF(手順５!AL107="","",手順５!AL107)</f>
        <v/>
      </c>
      <c r="I91" s="37" t="str">
        <f>IF(手順５!AM107="","",手順５!AM107)</f>
        <v/>
      </c>
      <c r="J91" s="37" t="str">
        <f>IF(手順５!AN107="","",手順５!AN107)</f>
        <v/>
      </c>
      <c r="K91" s="37" t="str">
        <f>IF(手順５!R107="","",手順５!R107)</f>
        <v/>
      </c>
    </row>
    <row r="92" spans="1:11" x14ac:dyDescent="0.45">
      <c r="A92" s="37" t="str">
        <f>IF(手順５!AE108="","",手順５!AE108)</f>
        <v/>
      </c>
      <c r="B92" s="37" t="str">
        <f>IF(手順５!AF108="","",手順５!AF108)</f>
        <v/>
      </c>
      <c r="C92" s="37" t="str">
        <f>IF(手順５!AG108="","",手順５!AG108)</f>
        <v/>
      </c>
      <c r="D92" s="37" t="str">
        <f>IF(手順５!AH108="","",手順５!AH108)</f>
        <v/>
      </c>
      <c r="E92" s="37" t="str">
        <f>IF(手順５!AI108="","",手順５!AI108)</f>
        <v/>
      </c>
      <c r="F92" s="37" t="str">
        <f>IF(手順５!AJ108="","",手順５!AJ108)</f>
        <v/>
      </c>
      <c r="G92" s="37" t="str">
        <f>IF(手順５!AK108="","",手順５!AK108)</f>
        <v/>
      </c>
      <c r="H92" s="37" t="str">
        <f>IF(手順５!AL108="","",手順５!AL108)</f>
        <v/>
      </c>
      <c r="I92" s="37" t="str">
        <f>IF(手順５!AM108="","",手順５!AM108)</f>
        <v/>
      </c>
      <c r="J92" s="37" t="str">
        <f>IF(手順５!AN108="","",手順５!AN108)</f>
        <v/>
      </c>
      <c r="K92" s="37" t="str">
        <f>IF(手順５!R108="","",手順５!R108)</f>
        <v/>
      </c>
    </row>
    <row r="93" spans="1:11" x14ac:dyDescent="0.45">
      <c r="A93" s="37" t="str">
        <f>IF(手順５!AE109="","",手順５!AE109)</f>
        <v/>
      </c>
      <c r="B93" s="37" t="str">
        <f>IF(手順５!AF109="","",手順５!AF109)</f>
        <v/>
      </c>
      <c r="C93" s="37" t="str">
        <f>IF(手順５!AG109="","",手順５!AG109)</f>
        <v/>
      </c>
      <c r="D93" s="37" t="str">
        <f>IF(手順５!AH109="","",手順５!AH109)</f>
        <v/>
      </c>
      <c r="E93" s="37" t="str">
        <f>IF(手順５!AI109="","",手順５!AI109)</f>
        <v/>
      </c>
      <c r="F93" s="37" t="str">
        <f>IF(手順５!AJ109="","",手順５!AJ109)</f>
        <v/>
      </c>
      <c r="G93" s="37" t="str">
        <f>IF(手順５!AK109="","",手順５!AK109)</f>
        <v/>
      </c>
      <c r="H93" s="37" t="str">
        <f>IF(手順５!AL109="","",手順５!AL109)</f>
        <v/>
      </c>
      <c r="I93" s="37" t="str">
        <f>IF(手順５!AM109="","",手順５!AM109)</f>
        <v/>
      </c>
      <c r="J93" s="37" t="str">
        <f>IF(手順５!AN109="","",手順５!AN109)</f>
        <v/>
      </c>
      <c r="K93" s="37" t="str">
        <f>IF(手順５!R109="","",手順５!R109)</f>
        <v/>
      </c>
    </row>
    <row r="94" spans="1:11" x14ac:dyDescent="0.45">
      <c r="A94" s="37" t="str">
        <f>IF(手順５!AE110="","",手順５!AE110)</f>
        <v/>
      </c>
      <c r="B94" s="37" t="str">
        <f>IF(手順５!AF110="","",手順５!AF110)</f>
        <v/>
      </c>
      <c r="C94" s="37" t="str">
        <f>IF(手順５!AG110="","",手順５!AG110)</f>
        <v/>
      </c>
      <c r="D94" s="37" t="str">
        <f>IF(手順５!AH110="","",手順５!AH110)</f>
        <v/>
      </c>
      <c r="E94" s="37" t="str">
        <f>IF(手順５!AI110="","",手順５!AI110)</f>
        <v/>
      </c>
      <c r="F94" s="37" t="str">
        <f>IF(手順５!AJ110="","",手順５!AJ110)</f>
        <v/>
      </c>
      <c r="G94" s="37" t="str">
        <f>IF(手順５!AK110="","",手順５!AK110)</f>
        <v/>
      </c>
      <c r="H94" s="37" t="str">
        <f>IF(手順５!AL110="","",手順５!AL110)</f>
        <v/>
      </c>
      <c r="I94" s="37" t="str">
        <f>IF(手順５!AM110="","",手順５!AM110)</f>
        <v/>
      </c>
      <c r="J94" s="37" t="str">
        <f>IF(手順５!AN110="","",手順５!AN110)</f>
        <v/>
      </c>
      <c r="K94" s="37" t="str">
        <f>IF(手順５!R110="","",手順５!R110)</f>
        <v/>
      </c>
    </row>
    <row r="95" spans="1:11" x14ac:dyDescent="0.45">
      <c r="A95" s="37" t="str">
        <f>IF(手順５!AE111="","",手順５!AE111)</f>
        <v/>
      </c>
      <c r="B95" s="37" t="str">
        <f>IF(手順５!AF111="","",手順５!AF111)</f>
        <v/>
      </c>
      <c r="C95" s="37" t="str">
        <f>IF(手順５!AG111="","",手順５!AG111)</f>
        <v/>
      </c>
      <c r="D95" s="37" t="str">
        <f>IF(手順５!AH111="","",手順５!AH111)</f>
        <v/>
      </c>
      <c r="E95" s="37" t="str">
        <f>IF(手順５!AI111="","",手順５!AI111)</f>
        <v/>
      </c>
      <c r="F95" s="37" t="str">
        <f>IF(手順５!AJ111="","",手順５!AJ111)</f>
        <v/>
      </c>
      <c r="G95" s="37" t="str">
        <f>IF(手順５!AK111="","",手順５!AK111)</f>
        <v/>
      </c>
      <c r="H95" s="37" t="str">
        <f>IF(手順５!AL111="","",手順５!AL111)</f>
        <v/>
      </c>
      <c r="I95" s="37" t="str">
        <f>IF(手順５!AM111="","",手順５!AM111)</f>
        <v/>
      </c>
      <c r="J95" s="37" t="str">
        <f>IF(手順５!AN111="","",手順５!AN111)</f>
        <v/>
      </c>
      <c r="K95" s="37" t="str">
        <f>IF(手順５!R111="","",手順５!R111)</f>
        <v/>
      </c>
    </row>
    <row r="96" spans="1:11" x14ac:dyDescent="0.45">
      <c r="A96" s="37" t="str">
        <f>IF(手順５!AE112="","",手順５!AE112)</f>
        <v/>
      </c>
      <c r="B96" s="37" t="str">
        <f>IF(手順５!AF112="","",手順５!AF112)</f>
        <v/>
      </c>
      <c r="C96" s="37" t="str">
        <f>IF(手順５!AG112="","",手順５!AG112)</f>
        <v/>
      </c>
      <c r="D96" s="37" t="str">
        <f>IF(手順５!AH112="","",手順５!AH112)</f>
        <v/>
      </c>
      <c r="E96" s="37" t="str">
        <f>IF(手順５!AI112="","",手順５!AI112)</f>
        <v/>
      </c>
      <c r="F96" s="37" t="str">
        <f>IF(手順５!AJ112="","",手順５!AJ112)</f>
        <v/>
      </c>
      <c r="G96" s="37" t="str">
        <f>IF(手順５!AK112="","",手順５!AK112)</f>
        <v/>
      </c>
      <c r="H96" s="37" t="str">
        <f>IF(手順５!AL112="","",手順５!AL112)</f>
        <v/>
      </c>
      <c r="I96" s="37" t="str">
        <f>IF(手順５!AM112="","",手順５!AM112)</f>
        <v/>
      </c>
      <c r="J96" s="37" t="str">
        <f>IF(手順５!AN112="","",手順５!AN112)</f>
        <v/>
      </c>
      <c r="K96" s="37" t="str">
        <f>IF(手順５!R112="","",手順５!R112)</f>
        <v/>
      </c>
    </row>
    <row r="97" spans="1:11" x14ac:dyDescent="0.45">
      <c r="A97" s="37" t="str">
        <f>IF(手順５!AE113="","",手順５!AE113)</f>
        <v/>
      </c>
      <c r="B97" s="37" t="str">
        <f>IF(手順５!AF113="","",手順５!AF113)</f>
        <v/>
      </c>
      <c r="C97" s="37" t="str">
        <f>IF(手順５!AG113="","",手順５!AG113)</f>
        <v/>
      </c>
      <c r="D97" s="37" t="str">
        <f>IF(手順５!AH113="","",手順５!AH113)</f>
        <v/>
      </c>
      <c r="E97" s="37" t="str">
        <f>IF(手順５!AI113="","",手順５!AI113)</f>
        <v/>
      </c>
      <c r="F97" s="37" t="str">
        <f>IF(手順５!AJ113="","",手順５!AJ113)</f>
        <v/>
      </c>
      <c r="G97" s="37" t="str">
        <f>IF(手順５!AK113="","",手順５!AK113)</f>
        <v/>
      </c>
      <c r="H97" s="37" t="str">
        <f>IF(手順５!AL113="","",手順５!AL113)</f>
        <v/>
      </c>
      <c r="I97" s="37" t="str">
        <f>IF(手順５!AM113="","",手順５!AM113)</f>
        <v/>
      </c>
      <c r="J97" s="37" t="str">
        <f>IF(手順５!AN113="","",手順５!AN113)</f>
        <v/>
      </c>
      <c r="K97" s="37" t="str">
        <f>IF(手順５!R113="","",手順５!R113)</f>
        <v/>
      </c>
    </row>
    <row r="98" spans="1:11" x14ac:dyDescent="0.45">
      <c r="A98" s="37" t="str">
        <f>IF(手順５!AE114="","",手順５!AE114)</f>
        <v/>
      </c>
      <c r="B98" s="37" t="str">
        <f>IF(手順５!AF114="","",手順５!AF114)</f>
        <v/>
      </c>
      <c r="C98" s="37" t="str">
        <f>IF(手順５!AG114="","",手順５!AG114)</f>
        <v/>
      </c>
      <c r="D98" s="37" t="str">
        <f>IF(手順５!AH114="","",手順５!AH114)</f>
        <v/>
      </c>
      <c r="E98" s="37" t="str">
        <f>IF(手順５!AI114="","",手順５!AI114)</f>
        <v/>
      </c>
      <c r="F98" s="37" t="str">
        <f>IF(手順５!AJ114="","",手順５!AJ114)</f>
        <v/>
      </c>
      <c r="G98" s="37" t="str">
        <f>IF(手順５!AK114="","",手順５!AK114)</f>
        <v/>
      </c>
      <c r="H98" s="37" t="str">
        <f>IF(手順５!AL114="","",手順５!AL114)</f>
        <v/>
      </c>
      <c r="I98" s="37" t="str">
        <f>IF(手順５!AM114="","",手順５!AM114)</f>
        <v/>
      </c>
      <c r="J98" s="37" t="str">
        <f>IF(手順５!AN114="","",手順５!AN114)</f>
        <v/>
      </c>
      <c r="K98" s="37" t="str">
        <f>IF(手順５!R114="","",手順５!R114)</f>
        <v/>
      </c>
    </row>
    <row r="99" spans="1:11" x14ac:dyDescent="0.45">
      <c r="A99" s="37" t="str">
        <f>IF(手順５!AE115="","",手順５!AE115)</f>
        <v/>
      </c>
      <c r="B99" s="37" t="str">
        <f>IF(手順５!AF115="","",手順５!AF115)</f>
        <v/>
      </c>
      <c r="C99" s="37" t="str">
        <f>IF(手順５!AG115="","",手順５!AG115)</f>
        <v/>
      </c>
      <c r="D99" s="37" t="str">
        <f>IF(手順５!AH115="","",手順５!AH115)</f>
        <v/>
      </c>
      <c r="E99" s="37" t="str">
        <f>IF(手順５!AI115="","",手順５!AI115)</f>
        <v/>
      </c>
      <c r="F99" s="37" t="str">
        <f>IF(手順５!AJ115="","",手順５!AJ115)</f>
        <v/>
      </c>
      <c r="G99" s="37" t="str">
        <f>IF(手順５!AK115="","",手順５!AK115)</f>
        <v/>
      </c>
      <c r="H99" s="37" t="str">
        <f>IF(手順５!AL115="","",手順５!AL115)</f>
        <v/>
      </c>
      <c r="I99" s="37" t="str">
        <f>IF(手順５!AM115="","",手順５!AM115)</f>
        <v/>
      </c>
      <c r="J99" s="37" t="str">
        <f>IF(手順５!AN115="","",手順５!AN115)</f>
        <v/>
      </c>
      <c r="K99" s="37" t="str">
        <f>IF(手順５!R115="","",手順５!R115)</f>
        <v/>
      </c>
    </row>
    <row r="100" spans="1:11" x14ac:dyDescent="0.45">
      <c r="A100" s="37" t="str">
        <f>IF(手順５!AE116="","",手順５!AE116)</f>
        <v/>
      </c>
      <c r="B100" s="37" t="str">
        <f>IF(手順５!AF116="","",手順５!AF116)</f>
        <v/>
      </c>
      <c r="C100" s="37" t="str">
        <f>IF(手順５!AG116="","",手順５!AG116)</f>
        <v/>
      </c>
      <c r="D100" s="37" t="str">
        <f>IF(手順５!AH116="","",手順５!AH116)</f>
        <v/>
      </c>
      <c r="E100" s="37" t="str">
        <f>IF(手順５!AI116="","",手順５!AI116)</f>
        <v/>
      </c>
      <c r="F100" s="37" t="str">
        <f>IF(手順５!AJ116="","",手順５!AJ116)</f>
        <v/>
      </c>
      <c r="G100" s="37" t="str">
        <f>IF(手順５!AK116="","",手順５!AK116)</f>
        <v/>
      </c>
      <c r="H100" s="37" t="str">
        <f>IF(手順５!AL116="","",手順５!AL116)</f>
        <v/>
      </c>
      <c r="I100" s="37" t="str">
        <f>IF(手順５!AM116="","",手順５!AM116)</f>
        <v/>
      </c>
      <c r="J100" s="37" t="str">
        <f>IF(手順５!AN116="","",手順５!AN116)</f>
        <v/>
      </c>
      <c r="K100" s="37" t="str">
        <f>IF(手順５!R116="","",手順５!R116)</f>
        <v/>
      </c>
    </row>
    <row r="101" spans="1:11" x14ac:dyDescent="0.45">
      <c r="A101" s="37" t="str">
        <f>IF(手順５!AE117="","",手順５!AE117)</f>
        <v/>
      </c>
      <c r="B101" s="37" t="str">
        <f>IF(手順５!AF117="","",手順５!AF117)</f>
        <v/>
      </c>
      <c r="C101" s="37" t="str">
        <f>IF(手順５!AG117="","",手順５!AG117)</f>
        <v/>
      </c>
      <c r="D101" s="37" t="str">
        <f>IF(手順５!AH117="","",手順５!AH117)</f>
        <v/>
      </c>
      <c r="E101" s="37" t="str">
        <f>IF(手順５!AI117="","",手順５!AI117)</f>
        <v/>
      </c>
      <c r="F101" s="37" t="str">
        <f>IF(手順５!AJ117="","",手順５!AJ117)</f>
        <v/>
      </c>
      <c r="G101" s="37" t="str">
        <f>IF(手順５!AK117="","",手順５!AK117)</f>
        <v/>
      </c>
      <c r="H101" s="37" t="str">
        <f>IF(手順５!AL117="","",手順５!AL117)</f>
        <v/>
      </c>
      <c r="I101" s="37" t="str">
        <f>IF(手順５!AM117="","",手順５!AM117)</f>
        <v/>
      </c>
      <c r="J101" s="37" t="str">
        <f>IF(手順５!AN117="","",手順５!AN117)</f>
        <v/>
      </c>
      <c r="K101" s="37" t="str">
        <f>IF(手順５!R117="","",手順５!R117)</f>
        <v/>
      </c>
    </row>
    <row r="102" spans="1:11" x14ac:dyDescent="0.45">
      <c r="A102" s="37" t="str">
        <f>IF(手順５!AE118="","",手順５!AE118)</f>
        <v/>
      </c>
      <c r="B102" s="37" t="str">
        <f>IF(手順５!AF118="","",手順５!AF118)</f>
        <v/>
      </c>
      <c r="C102" s="37" t="str">
        <f>IF(手順５!AG118="","",手順５!AG118)</f>
        <v/>
      </c>
      <c r="D102" s="37" t="str">
        <f>IF(手順５!AH118="","",手順５!AH118)</f>
        <v/>
      </c>
      <c r="E102" s="37" t="str">
        <f>IF(手順５!AI118="","",手順５!AI118)</f>
        <v/>
      </c>
      <c r="F102" s="37" t="str">
        <f>IF(手順５!AJ118="","",手順５!AJ118)</f>
        <v/>
      </c>
      <c r="G102" s="37" t="str">
        <f>IF(手順５!AK118="","",手順５!AK118)</f>
        <v/>
      </c>
      <c r="H102" s="37" t="str">
        <f>IF(手順５!AL118="","",手順５!AL118)</f>
        <v/>
      </c>
      <c r="I102" s="37" t="str">
        <f>IF(手順５!AM118="","",手順５!AM118)</f>
        <v/>
      </c>
      <c r="J102" s="37" t="str">
        <f>IF(手順５!AN118="","",手順５!AN118)</f>
        <v/>
      </c>
      <c r="K102" s="37" t="str">
        <f>IF(手順５!R118="","",手順５!R118)</f>
        <v/>
      </c>
    </row>
    <row r="103" spans="1:11" x14ac:dyDescent="0.45">
      <c r="A103" s="37" t="str">
        <f>IF(手順５!AE119="","",手順５!AE119)</f>
        <v/>
      </c>
      <c r="B103" s="37" t="str">
        <f>IF(手順５!AF119="","",手順５!AF119)</f>
        <v/>
      </c>
      <c r="C103" s="37" t="str">
        <f>IF(手順５!AG119="","",手順５!AG119)</f>
        <v/>
      </c>
      <c r="D103" s="37" t="str">
        <f>IF(手順５!AH119="","",手順５!AH119)</f>
        <v/>
      </c>
      <c r="E103" s="37" t="str">
        <f>IF(手順５!AI119="","",手順５!AI119)</f>
        <v/>
      </c>
      <c r="F103" s="37" t="str">
        <f>IF(手順５!AJ119="","",手順５!AJ119)</f>
        <v/>
      </c>
      <c r="G103" s="37" t="str">
        <f>IF(手順５!AK119="","",手順５!AK119)</f>
        <v/>
      </c>
      <c r="H103" s="37" t="str">
        <f>IF(手順５!AL119="","",手順５!AL119)</f>
        <v/>
      </c>
      <c r="I103" s="37" t="str">
        <f>IF(手順５!AM119="","",手順５!AM119)</f>
        <v/>
      </c>
      <c r="J103" s="37" t="str">
        <f>IF(手順５!AN119="","",手順５!AN119)</f>
        <v/>
      </c>
      <c r="K103" s="37" t="str">
        <f>IF(手順５!R119="","",手順５!R119)</f>
        <v/>
      </c>
    </row>
    <row r="104" spans="1:11" x14ac:dyDescent="0.45">
      <c r="A104" s="37" t="str">
        <f>IF(手順５!AE120="","",手順５!AE120)</f>
        <v/>
      </c>
      <c r="B104" s="37" t="str">
        <f>IF(手順５!AF120="","",手順５!AF120)</f>
        <v/>
      </c>
      <c r="C104" s="37" t="str">
        <f>IF(手順５!AG120="","",手順５!AG120)</f>
        <v/>
      </c>
      <c r="D104" s="37" t="str">
        <f>IF(手順５!AH120="","",手順５!AH120)</f>
        <v/>
      </c>
      <c r="E104" s="37" t="str">
        <f>IF(手順５!AI120="","",手順５!AI120)</f>
        <v/>
      </c>
      <c r="F104" s="37" t="str">
        <f>IF(手順５!AJ120="","",手順５!AJ120)</f>
        <v/>
      </c>
      <c r="G104" s="37" t="str">
        <f>IF(手順５!AK120="","",手順５!AK120)</f>
        <v/>
      </c>
      <c r="H104" s="37" t="str">
        <f>IF(手順５!AL120="","",手順５!AL120)</f>
        <v/>
      </c>
      <c r="I104" s="37" t="str">
        <f>IF(手順５!AM120="","",手順５!AM120)</f>
        <v/>
      </c>
      <c r="J104" s="37" t="str">
        <f>IF(手順５!AN120="","",手順５!AN120)</f>
        <v/>
      </c>
      <c r="K104" s="37" t="str">
        <f>IF(手順５!R120="","",手順５!R120)</f>
        <v/>
      </c>
    </row>
    <row r="105" spans="1:11" x14ac:dyDescent="0.45">
      <c r="A105" s="37" t="str">
        <f>IF(手順５!AE121="","",手順５!AE121)</f>
        <v/>
      </c>
      <c r="B105" s="37" t="str">
        <f>IF(手順５!AF121="","",手順５!AF121)</f>
        <v/>
      </c>
      <c r="C105" s="37" t="str">
        <f>IF(手順５!AG121="","",手順５!AG121)</f>
        <v/>
      </c>
      <c r="D105" s="37" t="str">
        <f>IF(手順５!AH121="","",手順５!AH121)</f>
        <v/>
      </c>
      <c r="E105" s="37" t="str">
        <f>IF(手順５!AI121="","",手順５!AI121)</f>
        <v/>
      </c>
      <c r="F105" s="37" t="str">
        <f>IF(手順５!AJ121="","",手順５!AJ121)</f>
        <v/>
      </c>
      <c r="G105" s="37" t="str">
        <f>IF(手順５!AK121="","",手順５!AK121)</f>
        <v/>
      </c>
      <c r="H105" s="37" t="str">
        <f>IF(手順５!AL121="","",手順５!AL121)</f>
        <v/>
      </c>
      <c r="I105" s="37" t="str">
        <f>IF(手順５!AM121="","",手順５!AM121)</f>
        <v/>
      </c>
      <c r="J105" s="37" t="str">
        <f>IF(手順５!AN121="","",手順５!AN121)</f>
        <v/>
      </c>
      <c r="K105" s="37" t="str">
        <f>IF(手順５!R121="","",手順５!R121)</f>
        <v/>
      </c>
    </row>
    <row r="106" spans="1:11" x14ac:dyDescent="0.45">
      <c r="A106" s="37" t="str">
        <f>IF(手順５!AE122="","",手順５!AE122)</f>
        <v/>
      </c>
      <c r="B106" s="37" t="str">
        <f>IF(手順５!AF122="","",手順５!AF122)</f>
        <v/>
      </c>
      <c r="C106" s="37" t="str">
        <f>IF(手順５!AG122="","",手順５!AG122)</f>
        <v/>
      </c>
      <c r="D106" s="37" t="str">
        <f>IF(手順５!AH122="","",手順５!AH122)</f>
        <v/>
      </c>
      <c r="E106" s="37" t="str">
        <f>IF(手順５!AI122="","",手順５!AI122)</f>
        <v/>
      </c>
      <c r="F106" s="37" t="str">
        <f>IF(手順５!AJ122="","",手順５!AJ122)</f>
        <v/>
      </c>
      <c r="G106" s="37" t="str">
        <f>IF(手順５!AK122="","",手順５!AK122)</f>
        <v/>
      </c>
      <c r="H106" s="37" t="str">
        <f>IF(手順５!AL122="","",手順５!AL122)</f>
        <v/>
      </c>
      <c r="I106" s="37" t="str">
        <f>IF(手順５!AM122="","",手順５!AM122)</f>
        <v/>
      </c>
      <c r="J106" s="37" t="str">
        <f>IF(手順５!AN122="","",手順５!AN122)</f>
        <v/>
      </c>
      <c r="K106" s="37" t="str">
        <f>IF(手順５!R122="","",手順５!R122)</f>
        <v/>
      </c>
    </row>
    <row r="107" spans="1:11" x14ac:dyDescent="0.45">
      <c r="A107" s="37" t="str">
        <f>IF(手順５!AE123="","",手順５!AE123)</f>
        <v/>
      </c>
      <c r="B107" s="37" t="str">
        <f>IF(手順５!AF123="","",手順５!AF123)</f>
        <v/>
      </c>
      <c r="C107" s="37" t="str">
        <f>IF(手順５!AG123="","",手順５!AG123)</f>
        <v/>
      </c>
      <c r="D107" s="37" t="str">
        <f>IF(手順５!AH123="","",手順５!AH123)</f>
        <v/>
      </c>
      <c r="E107" s="37" t="str">
        <f>IF(手順５!AI123="","",手順５!AI123)</f>
        <v/>
      </c>
      <c r="F107" s="37" t="str">
        <f>IF(手順５!AJ123="","",手順５!AJ123)</f>
        <v/>
      </c>
      <c r="G107" s="37" t="str">
        <f>IF(手順５!AK123="","",手順５!AK123)</f>
        <v/>
      </c>
      <c r="H107" s="37" t="str">
        <f>IF(手順５!AL123="","",手順５!AL123)</f>
        <v/>
      </c>
      <c r="I107" s="37" t="str">
        <f>IF(手順５!AM123="","",手順５!AM123)</f>
        <v/>
      </c>
      <c r="J107" s="37" t="str">
        <f>IF(手順５!AN123="","",手順５!AN123)</f>
        <v/>
      </c>
      <c r="K107" s="37" t="str">
        <f>IF(手順５!R123="","",手順５!R123)</f>
        <v/>
      </c>
    </row>
    <row r="108" spans="1:11" x14ac:dyDescent="0.45">
      <c r="A108" s="37" t="str">
        <f>IF(手順５!AE124="","",手順５!AE124)</f>
        <v/>
      </c>
      <c r="B108" s="37" t="str">
        <f>IF(手順５!AF124="","",手順５!AF124)</f>
        <v/>
      </c>
      <c r="C108" s="37" t="str">
        <f>IF(手順５!AG124="","",手順５!AG124)</f>
        <v/>
      </c>
      <c r="D108" s="37" t="str">
        <f>IF(手順５!AH124="","",手順５!AH124)</f>
        <v/>
      </c>
      <c r="E108" s="37" t="str">
        <f>IF(手順５!AI124="","",手順５!AI124)</f>
        <v/>
      </c>
      <c r="F108" s="37" t="str">
        <f>IF(手順５!AJ124="","",手順５!AJ124)</f>
        <v/>
      </c>
      <c r="G108" s="37" t="str">
        <f>IF(手順５!AK124="","",手順５!AK124)</f>
        <v/>
      </c>
      <c r="H108" s="37" t="str">
        <f>IF(手順５!AL124="","",手順５!AL124)</f>
        <v/>
      </c>
      <c r="I108" s="37" t="str">
        <f>IF(手順５!AM124="","",手順５!AM124)</f>
        <v/>
      </c>
      <c r="J108" s="37" t="str">
        <f>IF(手順５!AN124="","",手順５!AN124)</f>
        <v/>
      </c>
      <c r="K108" s="37" t="str">
        <f>IF(手順５!R124="","",手順５!R124)</f>
        <v/>
      </c>
    </row>
    <row r="109" spans="1:11" x14ac:dyDescent="0.45">
      <c r="A109" s="37" t="str">
        <f>IF(手順５!AE125="","",手順５!AE125)</f>
        <v/>
      </c>
      <c r="B109" s="37" t="str">
        <f>IF(手順５!AF125="","",手順５!AF125)</f>
        <v/>
      </c>
      <c r="C109" s="37" t="str">
        <f>IF(手順５!AG125="","",手順５!AG125)</f>
        <v/>
      </c>
      <c r="D109" s="37" t="str">
        <f>IF(手順５!AH125="","",手順５!AH125)</f>
        <v/>
      </c>
      <c r="E109" s="37" t="str">
        <f>IF(手順５!AI125="","",手順５!AI125)</f>
        <v/>
      </c>
      <c r="F109" s="37" t="str">
        <f>IF(手順５!AJ125="","",手順５!AJ125)</f>
        <v/>
      </c>
      <c r="G109" s="37" t="str">
        <f>IF(手順５!AK125="","",手順５!AK125)</f>
        <v/>
      </c>
      <c r="H109" s="37" t="str">
        <f>IF(手順５!AL125="","",手順５!AL125)</f>
        <v/>
      </c>
      <c r="I109" s="37" t="str">
        <f>IF(手順５!AM125="","",手順５!AM125)</f>
        <v/>
      </c>
      <c r="J109" s="37" t="str">
        <f>IF(手順５!AN125="","",手順５!AN125)</f>
        <v/>
      </c>
      <c r="K109" s="37" t="str">
        <f>IF(手順５!R125="","",手順５!R125)</f>
        <v/>
      </c>
    </row>
    <row r="110" spans="1:11" x14ac:dyDescent="0.45">
      <c r="A110" s="37" t="str">
        <f>IF(手順５!AE126="","",手順５!AE126)</f>
        <v/>
      </c>
      <c r="B110" s="37" t="str">
        <f>IF(手順５!AF126="","",手順５!AF126)</f>
        <v/>
      </c>
      <c r="C110" s="37" t="str">
        <f>IF(手順５!AG126="","",手順５!AG126)</f>
        <v/>
      </c>
      <c r="D110" s="37" t="str">
        <f>IF(手順５!AH126="","",手順５!AH126)</f>
        <v/>
      </c>
      <c r="E110" s="37" t="str">
        <f>IF(手順５!AI126="","",手順５!AI126)</f>
        <v/>
      </c>
      <c r="F110" s="37" t="str">
        <f>IF(手順５!AJ126="","",手順５!AJ126)</f>
        <v/>
      </c>
      <c r="G110" s="37" t="str">
        <f>IF(手順５!AK126="","",手順５!AK126)</f>
        <v/>
      </c>
      <c r="H110" s="37" t="str">
        <f>IF(手順５!AL126="","",手順５!AL126)</f>
        <v/>
      </c>
      <c r="I110" s="37" t="str">
        <f>IF(手順５!AM126="","",手順５!AM126)</f>
        <v/>
      </c>
      <c r="J110" s="37" t="str">
        <f>IF(手順５!AN126="","",手順５!AN126)</f>
        <v/>
      </c>
      <c r="K110" s="37" t="str">
        <f>IF(手順５!R126="","",手順５!R126)</f>
        <v/>
      </c>
    </row>
    <row r="111" spans="1:11" x14ac:dyDescent="0.45">
      <c r="A111" s="37" t="str">
        <f>IF(手順５!AE127="","",手順５!AE127)</f>
        <v/>
      </c>
      <c r="B111" s="37" t="str">
        <f>IF(手順５!AF127="","",手順５!AF127)</f>
        <v/>
      </c>
      <c r="C111" s="37" t="str">
        <f>IF(手順５!AG127="","",手順５!AG127)</f>
        <v/>
      </c>
      <c r="D111" s="37" t="str">
        <f>IF(手順５!AH127="","",手順５!AH127)</f>
        <v/>
      </c>
      <c r="E111" s="37" t="str">
        <f>IF(手順５!AI127="","",手順５!AI127)</f>
        <v/>
      </c>
      <c r="F111" s="37" t="str">
        <f>IF(手順５!AJ127="","",手順５!AJ127)</f>
        <v/>
      </c>
      <c r="G111" s="37" t="str">
        <f>IF(手順５!AK127="","",手順５!AK127)</f>
        <v/>
      </c>
      <c r="H111" s="37" t="str">
        <f>IF(手順５!AL127="","",手順５!AL127)</f>
        <v/>
      </c>
      <c r="I111" s="37" t="str">
        <f>IF(手順５!AM127="","",手順５!AM127)</f>
        <v/>
      </c>
      <c r="J111" s="37" t="str">
        <f>IF(手順５!AN127="","",手順５!AN127)</f>
        <v/>
      </c>
      <c r="K111" s="37" t="str">
        <f>IF(手順５!R127="","",手順５!R127)</f>
        <v/>
      </c>
    </row>
    <row r="112" spans="1:11" x14ac:dyDescent="0.45">
      <c r="A112" s="37" t="str">
        <f>IF(手順５!AE128="","",手順５!AE128)</f>
        <v/>
      </c>
      <c r="B112" s="37" t="str">
        <f>IF(手順５!AF128="","",手順５!AF128)</f>
        <v/>
      </c>
      <c r="C112" s="37" t="str">
        <f>IF(手順５!AG128="","",手順５!AG128)</f>
        <v/>
      </c>
      <c r="D112" s="37" t="str">
        <f>IF(手順５!AH128="","",手順５!AH128)</f>
        <v/>
      </c>
      <c r="E112" s="37" t="str">
        <f>IF(手順５!AI128="","",手順５!AI128)</f>
        <v/>
      </c>
      <c r="F112" s="37" t="str">
        <f>IF(手順５!AJ128="","",手順５!AJ128)</f>
        <v/>
      </c>
      <c r="G112" s="37" t="str">
        <f>IF(手順５!AK128="","",手順５!AK128)</f>
        <v/>
      </c>
      <c r="H112" s="37" t="str">
        <f>IF(手順５!AL128="","",手順５!AL128)</f>
        <v/>
      </c>
      <c r="I112" s="37" t="str">
        <f>IF(手順５!AM128="","",手順５!AM128)</f>
        <v/>
      </c>
      <c r="J112" s="37" t="str">
        <f>IF(手順５!AN128="","",手順５!AN128)</f>
        <v/>
      </c>
      <c r="K112" s="37" t="str">
        <f>IF(手順５!R128="","",手順５!R128)</f>
        <v/>
      </c>
    </row>
    <row r="113" spans="1:11" x14ac:dyDescent="0.45">
      <c r="A113" s="37" t="str">
        <f>IF(手順５!AE129="","",手順５!AE129)</f>
        <v/>
      </c>
      <c r="B113" s="37" t="str">
        <f>IF(手順５!AF129="","",手順５!AF129)</f>
        <v/>
      </c>
      <c r="C113" s="37" t="str">
        <f>IF(手順５!AG129="","",手順５!AG129)</f>
        <v/>
      </c>
      <c r="D113" s="37" t="str">
        <f>IF(手順５!AH129="","",手順５!AH129)</f>
        <v/>
      </c>
      <c r="E113" s="37" t="str">
        <f>IF(手順５!AI129="","",手順５!AI129)</f>
        <v/>
      </c>
      <c r="F113" s="37" t="str">
        <f>IF(手順５!AJ129="","",手順５!AJ129)</f>
        <v/>
      </c>
      <c r="G113" s="37" t="str">
        <f>IF(手順５!AK129="","",手順５!AK129)</f>
        <v/>
      </c>
      <c r="H113" s="37" t="str">
        <f>IF(手順５!AL129="","",手順５!AL129)</f>
        <v/>
      </c>
      <c r="I113" s="37" t="str">
        <f>IF(手順５!AM129="","",手順５!AM129)</f>
        <v/>
      </c>
      <c r="J113" s="37" t="str">
        <f>IF(手順５!AN129="","",手順５!AN129)</f>
        <v/>
      </c>
      <c r="K113" s="37" t="str">
        <f>IF(手順５!R129="","",手順５!R129)</f>
        <v/>
      </c>
    </row>
    <row r="114" spans="1:11" x14ac:dyDescent="0.45">
      <c r="A114" s="37" t="str">
        <f>IF(手順５!AE130="","",手順５!AE130)</f>
        <v/>
      </c>
      <c r="B114" s="37" t="str">
        <f>IF(手順５!AF130="","",手順５!AF130)</f>
        <v/>
      </c>
      <c r="C114" s="37" t="str">
        <f>IF(手順５!AG130="","",手順５!AG130)</f>
        <v/>
      </c>
      <c r="D114" s="37" t="str">
        <f>IF(手順５!AH130="","",手順５!AH130)</f>
        <v/>
      </c>
      <c r="E114" s="37" t="str">
        <f>IF(手順５!AI130="","",手順５!AI130)</f>
        <v/>
      </c>
      <c r="F114" s="37" t="str">
        <f>IF(手順５!AJ130="","",手順５!AJ130)</f>
        <v/>
      </c>
      <c r="G114" s="37" t="str">
        <f>IF(手順５!AK130="","",手順５!AK130)</f>
        <v/>
      </c>
      <c r="H114" s="37" t="str">
        <f>IF(手順５!AL130="","",手順５!AL130)</f>
        <v/>
      </c>
      <c r="I114" s="37" t="str">
        <f>IF(手順５!AM130="","",手順５!AM130)</f>
        <v/>
      </c>
      <c r="J114" s="37" t="str">
        <f>IF(手順５!AN130="","",手順５!AN130)</f>
        <v/>
      </c>
      <c r="K114" s="37" t="str">
        <f>IF(手順５!R130="","",手順５!R130)</f>
        <v/>
      </c>
    </row>
    <row r="115" spans="1:11" x14ac:dyDescent="0.45">
      <c r="A115" s="37" t="str">
        <f>IF(手順５!AE131="","",手順５!AE131)</f>
        <v/>
      </c>
      <c r="B115" s="37" t="str">
        <f>IF(手順５!AF131="","",手順５!AF131)</f>
        <v/>
      </c>
      <c r="C115" s="37" t="str">
        <f>IF(手順５!AG131="","",手順５!AG131)</f>
        <v/>
      </c>
      <c r="D115" s="37" t="str">
        <f>IF(手順５!AH131="","",手順５!AH131)</f>
        <v/>
      </c>
      <c r="E115" s="37" t="str">
        <f>IF(手順５!AI131="","",手順５!AI131)</f>
        <v/>
      </c>
      <c r="F115" s="37" t="str">
        <f>IF(手順５!AJ131="","",手順５!AJ131)</f>
        <v/>
      </c>
      <c r="G115" s="37" t="str">
        <f>IF(手順５!AK131="","",手順５!AK131)</f>
        <v/>
      </c>
      <c r="H115" s="37" t="str">
        <f>IF(手順５!AL131="","",手順５!AL131)</f>
        <v/>
      </c>
      <c r="I115" s="37" t="str">
        <f>IF(手順５!AM131="","",手順５!AM131)</f>
        <v/>
      </c>
      <c r="J115" s="37" t="str">
        <f>IF(手順５!AN131="","",手順５!AN131)</f>
        <v/>
      </c>
      <c r="K115" s="37" t="str">
        <f>IF(手順５!R131="","",手順５!R131)</f>
        <v/>
      </c>
    </row>
    <row r="116" spans="1:11" x14ac:dyDescent="0.45">
      <c r="A116" s="37" t="str">
        <f>IF(手順５!AE132="","",手順５!AE132)</f>
        <v/>
      </c>
      <c r="B116" s="37" t="str">
        <f>IF(手順５!AF132="","",手順５!AF132)</f>
        <v/>
      </c>
      <c r="C116" s="37" t="str">
        <f>IF(手順５!AG132="","",手順５!AG132)</f>
        <v/>
      </c>
      <c r="D116" s="37" t="str">
        <f>IF(手順５!AH132="","",手順５!AH132)</f>
        <v/>
      </c>
      <c r="E116" s="37" t="str">
        <f>IF(手順５!AI132="","",手順５!AI132)</f>
        <v/>
      </c>
      <c r="F116" s="37" t="str">
        <f>IF(手順５!AJ132="","",手順５!AJ132)</f>
        <v/>
      </c>
      <c r="G116" s="37" t="str">
        <f>IF(手順５!AK132="","",手順５!AK132)</f>
        <v/>
      </c>
      <c r="H116" s="37" t="str">
        <f>IF(手順５!AL132="","",手順５!AL132)</f>
        <v/>
      </c>
      <c r="I116" s="37" t="str">
        <f>IF(手順５!AM132="","",手順５!AM132)</f>
        <v/>
      </c>
      <c r="J116" s="37" t="str">
        <f>IF(手順５!AN132="","",手順５!AN132)</f>
        <v/>
      </c>
      <c r="K116" s="37" t="str">
        <f>IF(手順５!R132="","",手順５!R132)</f>
        <v/>
      </c>
    </row>
    <row r="117" spans="1:11" x14ac:dyDescent="0.45">
      <c r="A117" s="37" t="str">
        <f>IF(手順５!AE133="","",手順５!AE133)</f>
        <v/>
      </c>
      <c r="B117" s="37" t="str">
        <f>IF(手順５!AF133="","",手順５!AF133)</f>
        <v/>
      </c>
      <c r="C117" s="37" t="str">
        <f>IF(手順５!AG133="","",手順５!AG133)</f>
        <v/>
      </c>
      <c r="D117" s="37" t="str">
        <f>IF(手順５!AH133="","",手順５!AH133)</f>
        <v/>
      </c>
      <c r="E117" s="37" t="str">
        <f>IF(手順５!AI133="","",手順５!AI133)</f>
        <v/>
      </c>
      <c r="F117" s="37" t="str">
        <f>IF(手順５!AJ133="","",手順５!AJ133)</f>
        <v/>
      </c>
      <c r="G117" s="37" t="str">
        <f>IF(手順５!AK133="","",手順５!AK133)</f>
        <v/>
      </c>
      <c r="H117" s="37" t="str">
        <f>IF(手順５!AL133="","",手順５!AL133)</f>
        <v/>
      </c>
      <c r="I117" s="37" t="str">
        <f>IF(手順５!AM133="","",手順５!AM133)</f>
        <v/>
      </c>
      <c r="J117" s="37" t="str">
        <f>IF(手順５!AN133="","",手順５!AN133)</f>
        <v/>
      </c>
      <c r="K117" s="37" t="str">
        <f>IF(手順５!R133="","",手順５!R133)</f>
        <v/>
      </c>
    </row>
    <row r="118" spans="1:11" x14ac:dyDescent="0.45">
      <c r="A118" s="37" t="str">
        <f>IF(手順５!AE134="","",手順５!AE134)</f>
        <v/>
      </c>
      <c r="B118" s="37" t="str">
        <f>IF(手順５!AF134="","",手順５!AF134)</f>
        <v/>
      </c>
      <c r="C118" s="37" t="str">
        <f>IF(手順５!AG134="","",手順５!AG134)</f>
        <v/>
      </c>
      <c r="D118" s="37" t="str">
        <f>IF(手順５!AH134="","",手順５!AH134)</f>
        <v/>
      </c>
      <c r="E118" s="37" t="str">
        <f>IF(手順５!AI134="","",手順５!AI134)</f>
        <v/>
      </c>
      <c r="F118" s="37" t="str">
        <f>IF(手順５!AJ134="","",手順５!AJ134)</f>
        <v/>
      </c>
      <c r="G118" s="37" t="str">
        <f>IF(手順５!AK134="","",手順５!AK134)</f>
        <v/>
      </c>
      <c r="H118" s="37" t="str">
        <f>IF(手順５!AL134="","",手順５!AL134)</f>
        <v/>
      </c>
      <c r="I118" s="37" t="str">
        <f>IF(手順５!AM134="","",手順５!AM134)</f>
        <v/>
      </c>
      <c r="J118" s="37" t="str">
        <f>IF(手順５!AN134="","",手順５!AN134)</f>
        <v/>
      </c>
      <c r="K118" s="37" t="str">
        <f>IF(手順５!R134="","",手順５!R134)</f>
        <v/>
      </c>
    </row>
    <row r="119" spans="1:11" x14ac:dyDescent="0.45">
      <c r="A119" s="37" t="str">
        <f>IF(手順５!AE135="","",手順５!AE135)</f>
        <v/>
      </c>
      <c r="B119" s="37" t="str">
        <f>IF(手順５!AF135="","",手順５!AF135)</f>
        <v/>
      </c>
      <c r="C119" s="37" t="str">
        <f>IF(手順５!AG135="","",手順５!AG135)</f>
        <v/>
      </c>
      <c r="D119" s="37" t="str">
        <f>IF(手順５!AH135="","",手順５!AH135)</f>
        <v/>
      </c>
      <c r="E119" s="37" t="str">
        <f>IF(手順５!AI135="","",手順５!AI135)</f>
        <v/>
      </c>
      <c r="F119" s="37" t="str">
        <f>IF(手順５!AJ135="","",手順５!AJ135)</f>
        <v/>
      </c>
      <c r="G119" s="37" t="str">
        <f>IF(手順５!AK135="","",手順５!AK135)</f>
        <v/>
      </c>
      <c r="H119" s="37" t="str">
        <f>IF(手順５!AL135="","",手順５!AL135)</f>
        <v/>
      </c>
      <c r="I119" s="37" t="str">
        <f>IF(手順５!AM135="","",手順５!AM135)</f>
        <v/>
      </c>
      <c r="J119" s="37" t="str">
        <f>IF(手順５!AN135="","",手順５!AN135)</f>
        <v/>
      </c>
      <c r="K119" s="37" t="str">
        <f>IF(手順５!R135="","",手順５!R135)</f>
        <v/>
      </c>
    </row>
    <row r="120" spans="1:11" x14ac:dyDescent="0.45">
      <c r="A120" s="37" t="str">
        <f>IF(手順５!AE136="","",手順５!AE136)</f>
        <v/>
      </c>
      <c r="B120" s="37" t="str">
        <f>IF(手順５!AF136="","",手順５!AF136)</f>
        <v/>
      </c>
      <c r="C120" s="37" t="str">
        <f>IF(手順５!AG136="","",手順５!AG136)</f>
        <v/>
      </c>
      <c r="D120" s="37" t="str">
        <f>IF(手順５!AH136="","",手順５!AH136)</f>
        <v/>
      </c>
      <c r="E120" s="37" t="str">
        <f>IF(手順５!AI136="","",手順５!AI136)</f>
        <v/>
      </c>
      <c r="F120" s="37" t="str">
        <f>IF(手順５!AJ136="","",手順５!AJ136)</f>
        <v/>
      </c>
      <c r="G120" s="37" t="str">
        <f>IF(手順５!AK136="","",手順５!AK136)</f>
        <v/>
      </c>
      <c r="H120" s="37" t="str">
        <f>IF(手順５!AL136="","",手順５!AL136)</f>
        <v/>
      </c>
      <c r="I120" s="37" t="str">
        <f>IF(手順５!AM136="","",手順５!AM136)</f>
        <v/>
      </c>
      <c r="J120" s="37" t="str">
        <f>IF(手順５!AN136="","",手順５!AN136)</f>
        <v/>
      </c>
      <c r="K120" s="37" t="str">
        <f>IF(手順５!R136="","",手順５!R136)</f>
        <v/>
      </c>
    </row>
    <row r="121" spans="1:11" x14ac:dyDescent="0.45">
      <c r="A121" s="37" t="str">
        <f>IF(手順５!AE137="","",手順５!AE137)</f>
        <v/>
      </c>
      <c r="B121" s="37" t="str">
        <f>IF(手順５!AF137="","",手順５!AF137)</f>
        <v/>
      </c>
      <c r="C121" s="37" t="str">
        <f>IF(手順５!AG137="","",手順５!AG137)</f>
        <v/>
      </c>
      <c r="D121" s="37" t="str">
        <f>IF(手順５!AH137="","",手順５!AH137)</f>
        <v/>
      </c>
      <c r="E121" s="37" t="str">
        <f>IF(手順５!AI137="","",手順５!AI137)</f>
        <v/>
      </c>
      <c r="F121" s="37" t="str">
        <f>IF(手順５!AJ137="","",手順５!AJ137)</f>
        <v/>
      </c>
      <c r="G121" s="37" t="str">
        <f>IF(手順５!AK137="","",手順５!AK137)</f>
        <v/>
      </c>
      <c r="H121" s="37" t="str">
        <f>IF(手順５!AL137="","",手順５!AL137)</f>
        <v/>
      </c>
      <c r="I121" s="37" t="str">
        <f>IF(手順５!AM137="","",手順５!AM137)</f>
        <v/>
      </c>
      <c r="J121" s="37" t="str">
        <f>IF(手順５!AN137="","",手順５!AN137)</f>
        <v/>
      </c>
      <c r="K121" s="37" t="str">
        <f>IF(手順５!R137="","",手順５!R137)</f>
        <v/>
      </c>
    </row>
    <row r="122" spans="1:11" x14ac:dyDescent="0.45">
      <c r="A122" s="37" t="str">
        <f>IF(手順５!AE138="","",手順５!AE138)</f>
        <v/>
      </c>
      <c r="B122" s="37" t="str">
        <f>IF(手順５!AF138="","",手順５!AF138)</f>
        <v/>
      </c>
      <c r="C122" s="37" t="str">
        <f>IF(手順５!AG138="","",手順５!AG138)</f>
        <v/>
      </c>
      <c r="D122" s="37" t="str">
        <f>IF(手順５!AH138="","",手順５!AH138)</f>
        <v/>
      </c>
      <c r="E122" s="37" t="str">
        <f>IF(手順５!AI138="","",手順５!AI138)</f>
        <v/>
      </c>
      <c r="F122" s="37" t="str">
        <f>IF(手順５!AJ138="","",手順５!AJ138)</f>
        <v/>
      </c>
      <c r="G122" s="37" t="str">
        <f>IF(手順５!AK138="","",手順５!AK138)</f>
        <v/>
      </c>
      <c r="H122" s="37" t="str">
        <f>IF(手順５!AL138="","",手順５!AL138)</f>
        <v/>
      </c>
      <c r="I122" s="37" t="str">
        <f>IF(手順５!AM138="","",手順５!AM138)</f>
        <v/>
      </c>
      <c r="J122" s="37" t="str">
        <f>IF(手順５!AN138="","",手順５!AN138)</f>
        <v/>
      </c>
      <c r="K122" s="37" t="str">
        <f>IF(手順５!R138="","",手順５!R138)</f>
        <v/>
      </c>
    </row>
    <row r="123" spans="1:11" x14ac:dyDescent="0.45">
      <c r="A123" s="37" t="str">
        <f>IF(手順５!AE139="","",手順５!AE139)</f>
        <v/>
      </c>
      <c r="B123" s="37" t="str">
        <f>IF(手順５!AF139="","",手順５!AF139)</f>
        <v/>
      </c>
      <c r="C123" s="37" t="str">
        <f>IF(手順５!AG139="","",手順５!AG139)</f>
        <v/>
      </c>
      <c r="D123" s="37" t="str">
        <f>IF(手順５!AH139="","",手順５!AH139)</f>
        <v/>
      </c>
      <c r="E123" s="37" t="str">
        <f>IF(手順５!AI139="","",手順５!AI139)</f>
        <v/>
      </c>
      <c r="F123" s="37" t="str">
        <f>IF(手順５!AJ139="","",手順５!AJ139)</f>
        <v/>
      </c>
      <c r="G123" s="37" t="str">
        <f>IF(手順５!AK139="","",手順５!AK139)</f>
        <v/>
      </c>
      <c r="H123" s="37" t="str">
        <f>IF(手順５!AL139="","",手順５!AL139)</f>
        <v/>
      </c>
      <c r="I123" s="37" t="str">
        <f>IF(手順５!AM139="","",手順５!AM139)</f>
        <v/>
      </c>
      <c r="J123" s="37" t="str">
        <f>IF(手順５!AN139="","",手順５!AN139)</f>
        <v/>
      </c>
      <c r="K123" s="37" t="str">
        <f>IF(手順５!R139="","",手順５!R139)</f>
        <v/>
      </c>
    </row>
    <row r="124" spans="1:11" x14ac:dyDescent="0.45">
      <c r="A124" s="37" t="str">
        <f>IF(手順５!AE140="","",手順５!AE140)</f>
        <v/>
      </c>
      <c r="B124" s="37" t="str">
        <f>IF(手順５!AF140="","",手順５!AF140)</f>
        <v/>
      </c>
      <c r="C124" s="37" t="str">
        <f>IF(手順５!AG140="","",手順５!AG140)</f>
        <v/>
      </c>
      <c r="D124" s="37" t="str">
        <f>IF(手順５!AH140="","",手順５!AH140)</f>
        <v/>
      </c>
      <c r="E124" s="37" t="str">
        <f>IF(手順５!AI140="","",手順５!AI140)</f>
        <v/>
      </c>
      <c r="F124" s="37" t="str">
        <f>IF(手順５!AJ140="","",手順５!AJ140)</f>
        <v/>
      </c>
      <c r="G124" s="37" t="str">
        <f>IF(手順５!AK140="","",手順５!AK140)</f>
        <v/>
      </c>
      <c r="H124" s="37" t="str">
        <f>IF(手順５!AL140="","",手順５!AL140)</f>
        <v/>
      </c>
      <c r="I124" s="37" t="str">
        <f>IF(手順５!AM140="","",手順５!AM140)</f>
        <v/>
      </c>
      <c r="J124" s="37" t="str">
        <f>IF(手順５!AN140="","",手順５!AN140)</f>
        <v/>
      </c>
      <c r="K124" s="37" t="str">
        <f>IF(手順５!R140="","",手順５!R140)</f>
        <v/>
      </c>
    </row>
    <row r="125" spans="1:11" x14ac:dyDescent="0.45">
      <c r="A125" s="37" t="str">
        <f>IF(手順５!AE141="","",手順５!AE141)</f>
        <v/>
      </c>
      <c r="B125" s="37" t="str">
        <f>IF(手順５!AF141="","",手順５!AF141)</f>
        <v/>
      </c>
      <c r="C125" s="37" t="str">
        <f>IF(手順５!AG141="","",手順５!AG141)</f>
        <v/>
      </c>
      <c r="D125" s="37" t="str">
        <f>IF(手順５!AH141="","",手順５!AH141)</f>
        <v/>
      </c>
      <c r="E125" s="37" t="str">
        <f>IF(手順５!AI141="","",手順５!AI141)</f>
        <v/>
      </c>
      <c r="F125" s="37" t="str">
        <f>IF(手順５!AJ141="","",手順５!AJ141)</f>
        <v/>
      </c>
      <c r="G125" s="37" t="str">
        <f>IF(手順５!AK141="","",手順５!AK141)</f>
        <v/>
      </c>
      <c r="H125" s="37" t="str">
        <f>IF(手順５!AL141="","",手順５!AL141)</f>
        <v/>
      </c>
      <c r="I125" s="37" t="str">
        <f>IF(手順５!AM141="","",手順５!AM141)</f>
        <v/>
      </c>
      <c r="J125" s="37" t="str">
        <f>IF(手順５!AN141="","",手順５!AN141)</f>
        <v/>
      </c>
      <c r="K125" s="37" t="str">
        <f>IF(手順５!R141="","",手順５!R141)</f>
        <v/>
      </c>
    </row>
    <row r="126" spans="1:11" x14ac:dyDescent="0.45">
      <c r="A126" s="37" t="str">
        <f>IF(手順５!AE142="","",手順５!AE142)</f>
        <v/>
      </c>
      <c r="B126" s="37" t="str">
        <f>IF(手順５!AF142="","",手順５!AF142)</f>
        <v/>
      </c>
      <c r="C126" s="37" t="str">
        <f>IF(手順５!AG142="","",手順５!AG142)</f>
        <v/>
      </c>
      <c r="D126" s="37" t="str">
        <f>IF(手順５!AH142="","",手順５!AH142)</f>
        <v/>
      </c>
      <c r="E126" s="37" t="str">
        <f>IF(手順５!AI142="","",手順５!AI142)</f>
        <v/>
      </c>
      <c r="F126" s="37" t="str">
        <f>IF(手順５!AJ142="","",手順５!AJ142)</f>
        <v/>
      </c>
      <c r="G126" s="37" t="str">
        <f>IF(手順５!AK142="","",手順５!AK142)</f>
        <v/>
      </c>
      <c r="H126" s="37" t="str">
        <f>IF(手順５!AL142="","",手順５!AL142)</f>
        <v/>
      </c>
      <c r="I126" s="37" t="str">
        <f>IF(手順５!AM142="","",手順５!AM142)</f>
        <v/>
      </c>
      <c r="J126" s="37" t="str">
        <f>IF(手順５!AN142="","",手順５!AN142)</f>
        <v/>
      </c>
      <c r="K126" s="37" t="str">
        <f>IF(手順５!R142="","",手順５!R142)</f>
        <v/>
      </c>
    </row>
    <row r="127" spans="1:11" x14ac:dyDescent="0.45">
      <c r="A127" s="37" t="str">
        <f>IF(手順５!AE143="","",手順５!AE143)</f>
        <v/>
      </c>
      <c r="B127" s="37" t="str">
        <f>IF(手順５!AF143="","",手順５!AF143)</f>
        <v/>
      </c>
      <c r="C127" s="37" t="str">
        <f>IF(手順５!AG143="","",手順５!AG143)</f>
        <v/>
      </c>
      <c r="D127" s="37" t="str">
        <f>IF(手順５!AH143="","",手順５!AH143)</f>
        <v/>
      </c>
      <c r="E127" s="37" t="str">
        <f>IF(手順５!AI143="","",手順５!AI143)</f>
        <v/>
      </c>
      <c r="F127" s="37" t="str">
        <f>IF(手順５!AJ143="","",手順５!AJ143)</f>
        <v/>
      </c>
      <c r="G127" s="37" t="str">
        <f>IF(手順５!AK143="","",手順５!AK143)</f>
        <v/>
      </c>
      <c r="H127" s="37" t="str">
        <f>IF(手順５!AL143="","",手順５!AL143)</f>
        <v/>
      </c>
      <c r="I127" s="37" t="str">
        <f>IF(手順５!AM143="","",手順５!AM143)</f>
        <v/>
      </c>
      <c r="J127" s="37" t="str">
        <f>IF(手順５!AN143="","",手順５!AN143)</f>
        <v/>
      </c>
      <c r="K127" s="37" t="str">
        <f>IF(手順５!R143="","",手順５!R143)</f>
        <v/>
      </c>
    </row>
    <row r="128" spans="1:11" x14ac:dyDescent="0.45">
      <c r="A128" s="37" t="str">
        <f>IF(手順５!AE144="","",手順５!AE144)</f>
        <v/>
      </c>
      <c r="B128" s="37" t="str">
        <f>IF(手順５!AF144="","",手順５!AF144)</f>
        <v/>
      </c>
      <c r="C128" s="37" t="str">
        <f>IF(手順５!AG144="","",手順５!AG144)</f>
        <v/>
      </c>
      <c r="D128" s="37" t="str">
        <f>IF(手順５!AH144="","",手順５!AH144)</f>
        <v/>
      </c>
      <c r="E128" s="37" t="str">
        <f>IF(手順５!AI144="","",手順５!AI144)</f>
        <v/>
      </c>
      <c r="F128" s="37" t="str">
        <f>IF(手順５!AJ144="","",手順５!AJ144)</f>
        <v/>
      </c>
      <c r="G128" s="37" t="str">
        <f>IF(手順５!AK144="","",手順５!AK144)</f>
        <v/>
      </c>
      <c r="H128" s="37" t="str">
        <f>IF(手順５!AL144="","",手順５!AL144)</f>
        <v/>
      </c>
      <c r="I128" s="37" t="str">
        <f>IF(手順５!AM144="","",手順５!AM144)</f>
        <v/>
      </c>
      <c r="J128" s="37" t="str">
        <f>IF(手順５!AN144="","",手順５!AN144)</f>
        <v/>
      </c>
      <c r="K128" s="37" t="str">
        <f>IF(手順５!R144="","",手順５!R144)</f>
        <v/>
      </c>
    </row>
    <row r="129" spans="1:11" x14ac:dyDescent="0.45">
      <c r="A129" s="37" t="str">
        <f>IF(手順５!AE145="","",手順５!AE145)</f>
        <v/>
      </c>
      <c r="B129" s="37" t="str">
        <f>IF(手順５!AF145="","",手順５!AF145)</f>
        <v/>
      </c>
      <c r="C129" s="37" t="str">
        <f>IF(手順５!AG145="","",手順５!AG145)</f>
        <v/>
      </c>
      <c r="D129" s="37" t="str">
        <f>IF(手順５!AH145="","",手順５!AH145)</f>
        <v/>
      </c>
      <c r="E129" s="37" t="str">
        <f>IF(手順５!AI145="","",手順５!AI145)</f>
        <v/>
      </c>
      <c r="F129" s="37" t="str">
        <f>IF(手順５!AJ145="","",手順５!AJ145)</f>
        <v/>
      </c>
      <c r="G129" s="37" t="str">
        <f>IF(手順５!AK145="","",手順５!AK145)</f>
        <v/>
      </c>
      <c r="H129" s="37" t="str">
        <f>IF(手順５!AL145="","",手順５!AL145)</f>
        <v/>
      </c>
      <c r="I129" s="37" t="str">
        <f>IF(手順５!AM145="","",手順５!AM145)</f>
        <v/>
      </c>
      <c r="J129" s="37" t="str">
        <f>IF(手順５!AN145="","",手順５!AN145)</f>
        <v/>
      </c>
      <c r="K129" s="37" t="str">
        <f>IF(手順５!R145="","",手順５!R145)</f>
        <v/>
      </c>
    </row>
    <row r="130" spans="1:11" x14ac:dyDescent="0.45">
      <c r="A130" s="37" t="str">
        <f>IF(手順５!AE146="","",手順５!AE146)</f>
        <v/>
      </c>
      <c r="B130" s="37" t="str">
        <f>IF(手順５!AF146="","",手順５!AF146)</f>
        <v/>
      </c>
      <c r="C130" s="37" t="str">
        <f>IF(手順５!AG146="","",手順５!AG146)</f>
        <v/>
      </c>
      <c r="D130" s="37" t="str">
        <f>IF(手順５!AH146="","",手順５!AH146)</f>
        <v/>
      </c>
      <c r="E130" s="37" t="str">
        <f>IF(手順５!AI146="","",手順５!AI146)</f>
        <v/>
      </c>
      <c r="F130" s="37" t="str">
        <f>IF(手順５!AJ146="","",手順５!AJ146)</f>
        <v/>
      </c>
      <c r="G130" s="37" t="str">
        <f>IF(手順５!AK146="","",手順５!AK146)</f>
        <v/>
      </c>
      <c r="H130" s="37" t="str">
        <f>IF(手順５!AL146="","",手順５!AL146)</f>
        <v/>
      </c>
      <c r="I130" s="37" t="str">
        <f>IF(手順５!AM146="","",手順５!AM146)</f>
        <v/>
      </c>
      <c r="J130" s="37" t="str">
        <f>IF(手順５!AN146="","",手順５!AN146)</f>
        <v/>
      </c>
      <c r="K130" s="37" t="str">
        <f>IF(手順５!R146="","",手順５!R146)</f>
        <v/>
      </c>
    </row>
    <row r="131" spans="1:11" x14ac:dyDescent="0.45">
      <c r="A131" s="37" t="str">
        <f>IF(手順５!AE147="","",手順５!AE147)</f>
        <v/>
      </c>
      <c r="B131" s="37" t="str">
        <f>IF(手順５!AF147="","",手順５!AF147)</f>
        <v/>
      </c>
      <c r="C131" s="37" t="str">
        <f>IF(手順５!AG147="","",手順５!AG147)</f>
        <v/>
      </c>
      <c r="D131" s="37" t="str">
        <f>IF(手順５!AH147="","",手順５!AH147)</f>
        <v/>
      </c>
      <c r="E131" s="37" t="str">
        <f>IF(手順５!AI147="","",手順５!AI147)</f>
        <v/>
      </c>
      <c r="F131" s="37" t="str">
        <f>IF(手順５!AJ147="","",手順５!AJ147)</f>
        <v/>
      </c>
      <c r="G131" s="37" t="str">
        <f>IF(手順５!AK147="","",手順５!AK147)</f>
        <v/>
      </c>
      <c r="H131" s="37" t="str">
        <f>IF(手順５!AL147="","",手順５!AL147)</f>
        <v/>
      </c>
      <c r="I131" s="37" t="str">
        <f>IF(手順５!AM147="","",手順５!AM147)</f>
        <v/>
      </c>
      <c r="J131" s="37" t="str">
        <f>IF(手順５!AN147="","",手順５!AN147)</f>
        <v/>
      </c>
      <c r="K131" s="37" t="str">
        <f>IF(手順５!R147="","",手順５!R147)</f>
        <v/>
      </c>
    </row>
    <row r="132" spans="1:11" x14ac:dyDescent="0.45">
      <c r="A132" s="37" t="str">
        <f>IF(手順５!AE148="","",手順５!AE148)</f>
        <v/>
      </c>
      <c r="B132" s="37" t="str">
        <f>IF(手順５!AF148="","",手順５!AF148)</f>
        <v/>
      </c>
      <c r="C132" s="37" t="str">
        <f>IF(手順５!AG148="","",手順５!AG148)</f>
        <v/>
      </c>
      <c r="D132" s="37" t="str">
        <f>IF(手順５!AH148="","",手順５!AH148)</f>
        <v/>
      </c>
      <c r="E132" s="37" t="str">
        <f>IF(手順５!AI148="","",手順５!AI148)</f>
        <v/>
      </c>
      <c r="F132" s="37" t="str">
        <f>IF(手順５!AJ148="","",手順５!AJ148)</f>
        <v/>
      </c>
      <c r="G132" s="37" t="str">
        <f>IF(手順５!AK148="","",手順５!AK148)</f>
        <v/>
      </c>
      <c r="H132" s="37" t="str">
        <f>IF(手順５!AL148="","",手順５!AL148)</f>
        <v/>
      </c>
      <c r="I132" s="37" t="str">
        <f>IF(手順５!AM148="","",手順５!AM148)</f>
        <v/>
      </c>
      <c r="J132" s="37" t="str">
        <f>IF(手順５!AN148="","",手順５!AN148)</f>
        <v/>
      </c>
      <c r="K132" s="37" t="str">
        <f>IF(手順５!R148="","",手順５!R148)</f>
        <v/>
      </c>
    </row>
    <row r="133" spans="1:11" x14ac:dyDescent="0.45">
      <c r="A133" s="37" t="str">
        <f>IF(手順５!AE149="","",手順５!AE149)</f>
        <v/>
      </c>
      <c r="B133" s="37" t="str">
        <f>IF(手順５!AF149="","",手順５!AF149)</f>
        <v/>
      </c>
      <c r="C133" s="37" t="str">
        <f>IF(手順５!AG149="","",手順５!AG149)</f>
        <v/>
      </c>
      <c r="D133" s="37" t="str">
        <f>IF(手順５!AH149="","",手順５!AH149)</f>
        <v/>
      </c>
      <c r="E133" s="37" t="str">
        <f>IF(手順５!AI149="","",手順５!AI149)</f>
        <v/>
      </c>
      <c r="F133" s="37" t="str">
        <f>IF(手順５!AJ149="","",手順５!AJ149)</f>
        <v/>
      </c>
      <c r="G133" s="37" t="str">
        <f>IF(手順５!AK149="","",手順５!AK149)</f>
        <v/>
      </c>
      <c r="H133" s="37" t="str">
        <f>IF(手順５!AL149="","",手順５!AL149)</f>
        <v/>
      </c>
      <c r="I133" s="37" t="str">
        <f>IF(手順５!AM149="","",手順５!AM149)</f>
        <v/>
      </c>
      <c r="J133" s="37" t="str">
        <f>IF(手順５!AN149="","",手順５!AN149)</f>
        <v/>
      </c>
      <c r="K133" s="37" t="str">
        <f>IF(手順５!R149="","",手順５!R149)</f>
        <v/>
      </c>
    </row>
    <row r="134" spans="1:11" x14ac:dyDescent="0.45">
      <c r="A134" s="37" t="str">
        <f>IF(手順５!AE150="","",手順５!AE150)</f>
        <v/>
      </c>
      <c r="B134" s="37" t="str">
        <f>IF(手順５!AF150="","",手順５!AF150)</f>
        <v/>
      </c>
      <c r="C134" s="37" t="str">
        <f>IF(手順５!AG150="","",手順５!AG150)</f>
        <v/>
      </c>
      <c r="D134" s="37" t="str">
        <f>IF(手順５!AH150="","",手順５!AH150)</f>
        <v/>
      </c>
      <c r="E134" s="37" t="str">
        <f>IF(手順５!AI150="","",手順５!AI150)</f>
        <v/>
      </c>
      <c r="F134" s="37" t="str">
        <f>IF(手順５!AJ150="","",手順５!AJ150)</f>
        <v/>
      </c>
      <c r="G134" s="37" t="str">
        <f>IF(手順５!AK150="","",手順５!AK150)</f>
        <v/>
      </c>
      <c r="H134" s="37" t="str">
        <f>IF(手順５!AL150="","",手順５!AL150)</f>
        <v/>
      </c>
      <c r="I134" s="37" t="str">
        <f>IF(手順５!AM150="","",手順５!AM150)</f>
        <v/>
      </c>
      <c r="J134" s="37" t="str">
        <f>IF(手順５!AN150="","",手順５!AN150)</f>
        <v/>
      </c>
      <c r="K134" s="37" t="str">
        <f>IF(手順５!R150="","",手順５!R150)</f>
        <v/>
      </c>
    </row>
    <row r="135" spans="1:11" x14ac:dyDescent="0.45">
      <c r="A135" s="37" t="str">
        <f>IF(手順５!AE151="","",手順５!AE151)</f>
        <v/>
      </c>
      <c r="B135" s="37" t="str">
        <f>IF(手順５!AF151="","",手順５!AF151)</f>
        <v/>
      </c>
      <c r="C135" s="37" t="str">
        <f>IF(手順５!AG151="","",手順５!AG151)</f>
        <v/>
      </c>
      <c r="D135" s="37" t="str">
        <f>IF(手順５!AH151="","",手順５!AH151)</f>
        <v/>
      </c>
      <c r="E135" s="37" t="str">
        <f>IF(手順５!AI151="","",手順５!AI151)</f>
        <v/>
      </c>
      <c r="F135" s="37" t="str">
        <f>IF(手順５!AJ151="","",手順５!AJ151)</f>
        <v/>
      </c>
      <c r="G135" s="37" t="str">
        <f>IF(手順５!AK151="","",手順５!AK151)</f>
        <v/>
      </c>
      <c r="H135" s="37" t="str">
        <f>IF(手順５!AL151="","",手順５!AL151)</f>
        <v/>
      </c>
      <c r="I135" s="37" t="str">
        <f>IF(手順５!AM151="","",手順５!AM151)</f>
        <v/>
      </c>
      <c r="J135" s="37" t="str">
        <f>IF(手順５!AN151="","",手順５!AN151)</f>
        <v/>
      </c>
      <c r="K135" s="37" t="str">
        <f>IF(手順５!R151="","",手順５!R151)</f>
        <v/>
      </c>
    </row>
    <row r="136" spans="1:11" x14ac:dyDescent="0.45">
      <c r="A136" s="37" t="str">
        <f>IF(手順５!AE152="","",手順５!AE152)</f>
        <v/>
      </c>
      <c r="B136" s="37" t="str">
        <f>IF(手順５!AF152="","",手順５!AF152)</f>
        <v/>
      </c>
      <c r="C136" s="37" t="str">
        <f>IF(手順５!AG152="","",手順５!AG152)</f>
        <v/>
      </c>
      <c r="D136" s="37" t="str">
        <f>IF(手順５!AH152="","",手順５!AH152)</f>
        <v/>
      </c>
      <c r="E136" s="37" t="str">
        <f>IF(手順５!AI152="","",手順５!AI152)</f>
        <v/>
      </c>
      <c r="F136" s="37" t="str">
        <f>IF(手順５!AJ152="","",手順５!AJ152)</f>
        <v/>
      </c>
      <c r="G136" s="37" t="str">
        <f>IF(手順５!AK152="","",手順５!AK152)</f>
        <v/>
      </c>
      <c r="H136" s="37" t="str">
        <f>IF(手順５!AL152="","",手順５!AL152)</f>
        <v/>
      </c>
      <c r="I136" s="37" t="str">
        <f>IF(手順５!AM152="","",手順５!AM152)</f>
        <v/>
      </c>
      <c r="J136" s="37" t="str">
        <f>IF(手順５!AN152="","",手順５!AN152)</f>
        <v/>
      </c>
      <c r="K136" s="37" t="str">
        <f>IF(手順５!R152="","",手順５!R152)</f>
        <v/>
      </c>
    </row>
    <row r="137" spans="1:11" x14ac:dyDescent="0.45">
      <c r="A137" s="37" t="str">
        <f>IF(手順５!AE153="","",手順５!AE153)</f>
        <v/>
      </c>
      <c r="B137" s="37" t="str">
        <f>IF(手順５!AF153="","",手順５!AF153)</f>
        <v/>
      </c>
      <c r="C137" s="37" t="str">
        <f>IF(手順５!AG153="","",手順５!AG153)</f>
        <v/>
      </c>
      <c r="D137" s="37" t="str">
        <f>IF(手順５!AH153="","",手順５!AH153)</f>
        <v/>
      </c>
      <c r="E137" s="37" t="str">
        <f>IF(手順５!AI153="","",手順５!AI153)</f>
        <v/>
      </c>
      <c r="F137" s="37" t="str">
        <f>IF(手順５!AJ153="","",手順５!AJ153)</f>
        <v/>
      </c>
      <c r="G137" s="37" t="str">
        <f>IF(手順５!AK153="","",手順５!AK153)</f>
        <v/>
      </c>
      <c r="H137" s="37" t="str">
        <f>IF(手順５!AL153="","",手順５!AL153)</f>
        <v/>
      </c>
      <c r="I137" s="37" t="str">
        <f>IF(手順５!AM153="","",手順５!AM153)</f>
        <v/>
      </c>
      <c r="J137" s="37" t="str">
        <f>IF(手順５!AN153="","",手順５!AN153)</f>
        <v/>
      </c>
      <c r="K137" s="37" t="str">
        <f>IF(手順５!R153="","",手順５!R153)</f>
        <v/>
      </c>
    </row>
    <row r="138" spans="1:11" x14ac:dyDescent="0.45">
      <c r="A138" s="37" t="str">
        <f>IF(手順５!AE154="","",手順５!AE154)</f>
        <v/>
      </c>
      <c r="B138" s="37" t="str">
        <f>IF(手順５!AF154="","",手順５!AF154)</f>
        <v/>
      </c>
      <c r="C138" s="37" t="str">
        <f>IF(手順５!AG154="","",手順５!AG154)</f>
        <v/>
      </c>
      <c r="D138" s="37" t="str">
        <f>IF(手順５!AH154="","",手順５!AH154)</f>
        <v/>
      </c>
      <c r="E138" s="37" t="str">
        <f>IF(手順５!AI154="","",手順５!AI154)</f>
        <v/>
      </c>
      <c r="F138" s="37" t="str">
        <f>IF(手順５!AJ154="","",手順５!AJ154)</f>
        <v/>
      </c>
      <c r="G138" s="37" t="str">
        <f>IF(手順５!AK154="","",手順５!AK154)</f>
        <v/>
      </c>
      <c r="H138" s="37" t="str">
        <f>IF(手順５!AL154="","",手順５!AL154)</f>
        <v/>
      </c>
      <c r="I138" s="37" t="str">
        <f>IF(手順５!AM154="","",手順５!AM154)</f>
        <v/>
      </c>
      <c r="J138" s="37" t="str">
        <f>IF(手順５!AN154="","",手順５!AN154)</f>
        <v/>
      </c>
      <c r="K138" s="37" t="str">
        <f>IF(手順５!R154="","",手順５!R154)</f>
        <v/>
      </c>
    </row>
    <row r="139" spans="1:11" x14ac:dyDescent="0.45">
      <c r="A139" s="37" t="str">
        <f>IF(手順５!AE155="","",手順５!AE155)</f>
        <v/>
      </c>
      <c r="B139" s="37" t="str">
        <f>IF(手順５!AF155="","",手順５!AF155)</f>
        <v/>
      </c>
      <c r="C139" s="37" t="str">
        <f>IF(手順５!AG155="","",手順５!AG155)</f>
        <v/>
      </c>
      <c r="D139" s="37" t="str">
        <f>IF(手順５!AH155="","",手順５!AH155)</f>
        <v/>
      </c>
      <c r="E139" s="37" t="str">
        <f>IF(手順５!AI155="","",手順５!AI155)</f>
        <v/>
      </c>
      <c r="F139" s="37" t="str">
        <f>IF(手順５!AJ155="","",手順５!AJ155)</f>
        <v/>
      </c>
      <c r="G139" s="37" t="str">
        <f>IF(手順５!AK155="","",手順５!AK155)</f>
        <v/>
      </c>
      <c r="H139" s="37" t="str">
        <f>IF(手順５!AL155="","",手順５!AL155)</f>
        <v/>
      </c>
      <c r="I139" s="37" t="str">
        <f>IF(手順５!AM155="","",手順５!AM155)</f>
        <v/>
      </c>
      <c r="J139" s="37" t="str">
        <f>IF(手順５!AN155="","",手順５!AN155)</f>
        <v/>
      </c>
      <c r="K139" s="37" t="str">
        <f>IF(手順５!R155="","",手順５!R155)</f>
        <v/>
      </c>
    </row>
    <row r="140" spans="1:11" x14ac:dyDescent="0.45">
      <c r="A140" s="37" t="str">
        <f>IF(手順５!AE156="","",手順５!AE156)</f>
        <v/>
      </c>
      <c r="B140" s="37" t="str">
        <f>IF(手順５!AF156="","",手順５!AF156)</f>
        <v/>
      </c>
      <c r="C140" s="37" t="str">
        <f>IF(手順５!AG156="","",手順５!AG156)</f>
        <v/>
      </c>
      <c r="D140" s="37" t="str">
        <f>IF(手順５!AH156="","",手順５!AH156)</f>
        <v/>
      </c>
      <c r="E140" s="37" t="str">
        <f>IF(手順５!AI156="","",手順５!AI156)</f>
        <v/>
      </c>
      <c r="F140" s="37" t="str">
        <f>IF(手順５!AJ156="","",手順５!AJ156)</f>
        <v/>
      </c>
      <c r="G140" s="37" t="str">
        <f>IF(手順５!AK156="","",手順５!AK156)</f>
        <v/>
      </c>
      <c r="H140" s="37" t="str">
        <f>IF(手順５!AL156="","",手順５!AL156)</f>
        <v/>
      </c>
      <c r="I140" s="37" t="str">
        <f>IF(手順５!AM156="","",手順５!AM156)</f>
        <v/>
      </c>
      <c r="J140" s="37" t="str">
        <f>IF(手順５!AN156="","",手順５!AN156)</f>
        <v/>
      </c>
      <c r="K140" s="37" t="str">
        <f>IF(手順５!R156="","",手順５!R156)</f>
        <v/>
      </c>
    </row>
    <row r="141" spans="1:11" x14ac:dyDescent="0.45">
      <c r="A141" s="37" t="str">
        <f>IF(手順５!AE157="","",手順５!AE157)</f>
        <v/>
      </c>
      <c r="B141" s="37" t="str">
        <f>IF(手順５!AF157="","",手順５!AF157)</f>
        <v/>
      </c>
      <c r="C141" s="37" t="str">
        <f>IF(手順５!AG157="","",手順５!AG157)</f>
        <v/>
      </c>
      <c r="D141" s="37" t="str">
        <f>IF(手順５!AH157="","",手順５!AH157)</f>
        <v/>
      </c>
      <c r="E141" s="37" t="str">
        <f>IF(手順５!AI157="","",手順５!AI157)</f>
        <v/>
      </c>
      <c r="F141" s="37" t="str">
        <f>IF(手順５!AJ157="","",手順５!AJ157)</f>
        <v/>
      </c>
      <c r="G141" s="37" t="str">
        <f>IF(手順５!AK157="","",手順５!AK157)</f>
        <v/>
      </c>
      <c r="H141" s="37" t="str">
        <f>IF(手順５!AL157="","",手順５!AL157)</f>
        <v/>
      </c>
      <c r="I141" s="37" t="str">
        <f>IF(手順５!AM157="","",手順５!AM157)</f>
        <v/>
      </c>
      <c r="J141" s="37" t="str">
        <f>IF(手順５!AN157="","",手順５!AN157)</f>
        <v/>
      </c>
      <c r="K141" s="37" t="str">
        <f>IF(手順５!R157="","",手順５!R157)</f>
        <v/>
      </c>
    </row>
    <row r="142" spans="1:11" x14ac:dyDescent="0.45">
      <c r="A142" s="37" t="str">
        <f>IF(手順５!AE158="","",手順５!AE158)</f>
        <v/>
      </c>
      <c r="B142" s="37" t="str">
        <f>IF(手順５!AF158="","",手順５!AF158)</f>
        <v/>
      </c>
      <c r="C142" s="37" t="str">
        <f>IF(手順５!AG158="","",手順５!AG158)</f>
        <v/>
      </c>
      <c r="D142" s="37" t="str">
        <f>IF(手順５!AH158="","",手順５!AH158)</f>
        <v/>
      </c>
      <c r="E142" s="37" t="str">
        <f>IF(手順５!AI158="","",手順５!AI158)</f>
        <v/>
      </c>
      <c r="F142" s="37" t="str">
        <f>IF(手順５!AJ158="","",手順５!AJ158)</f>
        <v/>
      </c>
      <c r="G142" s="37" t="str">
        <f>IF(手順５!AK158="","",手順５!AK158)</f>
        <v/>
      </c>
      <c r="H142" s="37" t="str">
        <f>IF(手順５!AL158="","",手順５!AL158)</f>
        <v/>
      </c>
      <c r="I142" s="37" t="str">
        <f>IF(手順５!AM158="","",手順５!AM158)</f>
        <v/>
      </c>
      <c r="J142" s="37" t="str">
        <f>IF(手順５!AN158="","",手順５!AN158)</f>
        <v/>
      </c>
      <c r="K142" s="37" t="str">
        <f>IF(手順５!R158="","",手順５!R158)</f>
        <v/>
      </c>
    </row>
    <row r="143" spans="1:11" x14ac:dyDescent="0.45">
      <c r="A143" s="37" t="str">
        <f>IF(手順５!AE159="","",手順５!AE159)</f>
        <v/>
      </c>
      <c r="B143" s="37" t="str">
        <f>IF(手順５!AF159="","",手順５!AF159)</f>
        <v/>
      </c>
      <c r="C143" s="37" t="str">
        <f>IF(手順５!AG159="","",手順５!AG159)</f>
        <v/>
      </c>
      <c r="D143" s="37" t="str">
        <f>IF(手順５!AH159="","",手順５!AH159)</f>
        <v/>
      </c>
      <c r="E143" s="37" t="str">
        <f>IF(手順５!AI159="","",手順５!AI159)</f>
        <v/>
      </c>
      <c r="F143" s="37" t="str">
        <f>IF(手順５!AJ159="","",手順５!AJ159)</f>
        <v/>
      </c>
      <c r="G143" s="37" t="str">
        <f>IF(手順５!AK159="","",手順５!AK159)</f>
        <v/>
      </c>
      <c r="H143" s="37" t="str">
        <f>IF(手順５!AL159="","",手順５!AL159)</f>
        <v/>
      </c>
      <c r="I143" s="37" t="str">
        <f>IF(手順５!AM159="","",手順５!AM159)</f>
        <v/>
      </c>
      <c r="J143" s="37" t="str">
        <f>IF(手順５!AN159="","",手順５!AN159)</f>
        <v/>
      </c>
      <c r="K143" s="37" t="str">
        <f>IF(手順５!R159="","",手順５!R159)</f>
        <v/>
      </c>
    </row>
    <row r="144" spans="1:11" x14ac:dyDescent="0.45">
      <c r="A144" s="37" t="str">
        <f>IF(手順５!AE160="","",手順５!AE160)</f>
        <v/>
      </c>
      <c r="B144" s="37" t="str">
        <f>IF(手順５!AF160="","",手順５!AF160)</f>
        <v/>
      </c>
      <c r="C144" s="37" t="str">
        <f>IF(手順５!AG160="","",手順５!AG160)</f>
        <v/>
      </c>
      <c r="D144" s="37" t="str">
        <f>IF(手順５!AH160="","",手順５!AH160)</f>
        <v/>
      </c>
      <c r="E144" s="37" t="str">
        <f>IF(手順５!AI160="","",手順５!AI160)</f>
        <v/>
      </c>
      <c r="F144" s="37" t="str">
        <f>IF(手順５!AJ160="","",手順５!AJ160)</f>
        <v/>
      </c>
      <c r="G144" s="37" t="str">
        <f>IF(手順５!AK160="","",手順５!AK160)</f>
        <v/>
      </c>
      <c r="H144" s="37" t="str">
        <f>IF(手順５!AL160="","",手順５!AL160)</f>
        <v/>
      </c>
      <c r="I144" s="37" t="str">
        <f>IF(手順５!AM160="","",手順５!AM160)</f>
        <v/>
      </c>
      <c r="J144" s="37" t="str">
        <f>IF(手順５!AN160="","",手順５!AN160)</f>
        <v/>
      </c>
      <c r="K144" s="37" t="str">
        <f>IF(手順５!R160="","",手順５!R160)</f>
        <v/>
      </c>
    </row>
    <row r="145" spans="1:11" x14ac:dyDescent="0.45">
      <c r="A145" s="37" t="str">
        <f>IF(手順５!AE161="","",手順５!AE161)</f>
        <v/>
      </c>
      <c r="B145" s="37" t="str">
        <f>IF(手順５!AF161="","",手順５!AF161)</f>
        <v/>
      </c>
      <c r="C145" s="37" t="str">
        <f>IF(手順５!AG161="","",手順５!AG161)</f>
        <v/>
      </c>
      <c r="D145" s="37" t="str">
        <f>IF(手順５!AH161="","",手順５!AH161)</f>
        <v/>
      </c>
      <c r="E145" s="37" t="str">
        <f>IF(手順５!AI161="","",手順５!AI161)</f>
        <v/>
      </c>
      <c r="F145" s="37" t="str">
        <f>IF(手順５!AJ161="","",手順５!AJ161)</f>
        <v/>
      </c>
      <c r="G145" s="37" t="str">
        <f>IF(手順５!AK161="","",手順５!AK161)</f>
        <v/>
      </c>
      <c r="H145" s="37" t="str">
        <f>IF(手順５!AL161="","",手順５!AL161)</f>
        <v/>
      </c>
      <c r="I145" s="37" t="str">
        <f>IF(手順５!AM161="","",手順５!AM161)</f>
        <v/>
      </c>
      <c r="J145" s="37" t="str">
        <f>IF(手順５!AN161="","",手順５!AN161)</f>
        <v/>
      </c>
      <c r="K145" s="37" t="str">
        <f>IF(手順５!R161="","",手順５!R161)</f>
        <v/>
      </c>
    </row>
    <row r="146" spans="1:11" x14ac:dyDescent="0.45">
      <c r="A146" s="37" t="str">
        <f>IF(手順５!AE162="","",手順５!AE162)</f>
        <v/>
      </c>
      <c r="B146" s="37" t="str">
        <f>IF(手順５!AF162="","",手順５!AF162)</f>
        <v/>
      </c>
      <c r="C146" s="37" t="str">
        <f>IF(手順５!AG162="","",手順５!AG162)</f>
        <v/>
      </c>
      <c r="D146" s="37" t="str">
        <f>IF(手順５!AH162="","",手順５!AH162)</f>
        <v/>
      </c>
      <c r="E146" s="37" t="str">
        <f>IF(手順５!AI162="","",手順５!AI162)</f>
        <v/>
      </c>
      <c r="F146" s="37" t="str">
        <f>IF(手順５!AJ162="","",手順５!AJ162)</f>
        <v/>
      </c>
      <c r="G146" s="37" t="str">
        <f>IF(手順５!AK162="","",手順５!AK162)</f>
        <v/>
      </c>
      <c r="H146" s="37" t="str">
        <f>IF(手順５!AL162="","",手順５!AL162)</f>
        <v/>
      </c>
      <c r="I146" s="37" t="str">
        <f>IF(手順５!AM162="","",手順５!AM162)</f>
        <v/>
      </c>
      <c r="J146" s="37" t="str">
        <f>IF(手順５!AN162="","",手順５!AN162)</f>
        <v/>
      </c>
      <c r="K146" s="37" t="str">
        <f>IF(手順５!R162="","",手順５!R162)</f>
        <v/>
      </c>
    </row>
    <row r="147" spans="1:11" x14ac:dyDescent="0.45">
      <c r="A147" s="37" t="str">
        <f>IF(手順５!AE163="","",手順５!AE163)</f>
        <v/>
      </c>
      <c r="B147" s="37" t="str">
        <f>IF(手順５!AF163="","",手順５!AF163)</f>
        <v/>
      </c>
      <c r="C147" s="37" t="str">
        <f>IF(手順５!AG163="","",手順５!AG163)</f>
        <v/>
      </c>
      <c r="D147" s="37" t="str">
        <f>IF(手順５!AH163="","",手順５!AH163)</f>
        <v/>
      </c>
      <c r="E147" s="37" t="str">
        <f>IF(手順５!AI163="","",手順５!AI163)</f>
        <v/>
      </c>
      <c r="F147" s="37" t="str">
        <f>IF(手順５!AJ163="","",手順５!AJ163)</f>
        <v/>
      </c>
      <c r="G147" s="37" t="str">
        <f>IF(手順５!AK163="","",手順５!AK163)</f>
        <v/>
      </c>
      <c r="H147" s="37" t="str">
        <f>IF(手順５!AL163="","",手順５!AL163)</f>
        <v/>
      </c>
      <c r="I147" s="37" t="str">
        <f>IF(手順５!AM163="","",手順５!AM163)</f>
        <v/>
      </c>
      <c r="J147" s="37" t="str">
        <f>IF(手順５!AN163="","",手順５!AN163)</f>
        <v/>
      </c>
      <c r="K147" s="37" t="str">
        <f>IF(手順５!R163="","",手順５!R163)</f>
        <v/>
      </c>
    </row>
    <row r="148" spans="1:11" x14ac:dyDescent="0.45">
      <c r="A148" s="37" t="str">
        <f>IF(手順５!AE164="","",手順５!AE164)</f>
        <v/>
      </c>
      <c r="B148" s="37" t="str">
        <f>IF(手順５!AF164="","",手順５!AF164)</f>
        <v/>
      </c>
      <c r="C148" s="37" t="str">
        <f>IF(手順５!AG164="","",手順５!AG164)</f>
        <v/>
      </c>
      <c r="D148" s="37" t="str">
        <f>IF(手順５!AH164="","",手順５!AH164)</f>
        <v/>
      </c>
      <c r="E148" s="37" t="str">
        <f>IF(手順５!AI164="","",手順５!AI164)</f>
        <v/>
      </c>
      <c r="F148" s="37" t="str">
        <f>IF(手順５!AJ164="","",手順５!AJ164)</f>
        <v/>
      </c>
      <c r="G148" s="37" t="str">
        <f>IF(手順５!AK164="","",手順５!AK164)</f>
        <v/>
      </c>
      <c r="H148" s="37" t="str">
        <f>IF(手順５!AL164="","",手順５!AL164)</f>
        <v/>
      </c>
      <c r="I148" s="37" t="str">
        <f>IF(手順５!AM164="","",手順５!AM164)</f>
        <v/>
      </c>
      <c r="J148" s="37" t="str">
        <f>IF(手順５!AN164="","",手順５!AN164)</f>
        <v/>
      </c>
      <c r="K148" s="37" t="str">
        <f>IF(手順５!R164="","",手順５!R164)</f>
        <v/>
      </c>
    </row>
    <row r="149" spans="1:11" x14ac:dyDescent="0.45">
      <c r="A149" s="37" t="str">
        <f>IF(手順５!AE165="","",手順５!AE165)</f>
        <v/>
      </c>
      <c r="B149" s="37" t="str">
        <f>IF(手順５!AF165="","",手順５!AF165)</f>
        <v/>
      </c>
      <c r="C149" s="37" t="str">
        <f>IF(手順５!AG165="","",手順５!AG165)</f>
        <v/>
      </c>
      <c r="D149" s="37" t="str">
        <f>IF(手順５!AH165="","",手順５!AH165)</f>
        <v/>
      </c>
      <c r="E149" s="37" t="str">
        <f>IF(手順５!AI165="","",手順５!AI165)</f>
        <v/>
      </c>
      <c r="F149" s="37" t="str">
        <f>IF(手順５!AJ165="","",手順５!AJ165)</f>
        <v/>
      </c>
      <c r="G149" s="37" t="str">
        <f>IF(手順５!AK165="","",手順５!AK165)</f>
        <v/>
      </c>
      <c r="H149" s="37" t="str">
        <f>IF(手順５!AL165="","",手順５!AL165)</f>
        <v/>
      </c>
      <c r="I149" s="37" t="str">
        <f>IF(手順５!AM165="","",手順５!AM165)</f>
        <v/>
      </c>
      <c r="J149" s="37" t="str">
        <f>IF(手順５!AN165="","",手順５!AN165)</f>
        <v/>
      </c>
      <c r="K149" s="37" t="str">
        <f>IF(手順５!R165="","",手順５!R165)</f>
        <v/>
      </c>
    </row>
    <row r="150" spans="1:11" x14ac:dyDescent="0.45">
      <c r="A150" s="37" t="str">
        <f>IF(手順５!AE166="","",手順５!AE166)</f>
        <v/>
      </c>
      <c r="B150" s="37" t="str">
        <f>IF(手順５!AF166="","",手順５!AF166)</f>
        <v/>
      </c>
      <c r="C150" s="37" t="str">
        <f>IF(手順５!AG166="","",手順５!AG166)</f>
        <v/>
      </c>
      <c r="D150" s="37" t="str">
        <f>IF(手順５!AH166="","",手順５!AH166)</f>
        <v/>
      </c>
      <c r="E150" s="37" t="str">
        <f>IF(手順５!AI166="","",手順５!AI166)</f>
        <v/>
      </c>
      <c r="F150" s="37" t="str">
        <f>IF(手順５!AJ166="","",手順５!AJ166)</f>
        <v/>
      </c>
      <c r="G150" s="37" t="str">
        <f>IF(手順５!AK166="","",手順５!AK166)</f>
        <v/>
      </c>
      <c r="H150" s="37" t="str">
        <f>IF(手順５!AL166="","",手順５!AL166)</f>
        <v/>
      </c>
      <c r="I150" s="37" t="str">
        <f>IF(手順５!AM166="","",手順５!AM166)</f>
        <v/>
      </c>
      <c r="J150" s="37" t="str">
        <f>IF(手順５!AN166="","",手順５!AN166)</f>
        <v/>
      </c>
      <c r="K150" s="37" t="str">
        <f>IF(手順５!R166="","",手順５!R166)</f>
        <v/>
      </c>
    </row>
    <row r="151" spans="1:11" x14ac:dyDescent="0.45">
      <c r="A151" s="37" t="str">
        <f>IF(手順５!AE167="","",手順５!AE167)</f>
        <v/>
      </c>
      <c r="B151" s="37" t="str">
        <f>IF(手順５!AF167="","",手順５!AF167)</f>
        <v/>
      </c>
      <c r="C151" s="37" t="str">
        <f>IF(手順５!AG167="","",手順５!AG167)</f>
        <v/>
      </c>
      <c r="D151" s="37" t="str">
        <f>IF(手順５!AH167="","",手順５!AH167)</f>
        <v/>
      </c>
      <c r="E151" s="37" t="str">
        <f>IF(手順５!AI167="","",手順５!AI167)</f>
        <v/>
      </c>
      <c r="F151" s="37" t="str">
        <f>IF(手順５!AJ167="","",手順５!AJ167)</f>
        <v/>
      </c>
      <c r="G151" s="37" t="str">
        <f>IF(手順５!AK167="","",手順５!AK167)</f>
        <v/>
      </c>
      <c r="H151" s="37" t="str">
        <f>IF(手順５!AL167="","",手順５!AL167)</f>
        <v/>
      </c>
      <c r="I151" s="37" t="str">
        <f>IF(手順５!AM167="","",手順５!AM167)</f>
        <v/>
      </c>
      <c r="J151" s="37" t="str">
        <f>IF(手順５!AN167="","",手順５!AN167)</f>
        <v/>
      </c>
      <c r="K151" s="37" t="str">
        <f>IF(手順５!R167="","",手順５!R167)</f>
        <v/>
      </c>
    </row>
    <row r="152" spans="1:11" x14ac:dyDescent="0.45">
      <c r="A152" s="37" t="str">
        <f>IF(手順５!AE168="","",手順５!AE168)</f>
        <v/>
      </c>
      <c r="B152" s="37" t="str">
        <f>IF(手順５!AF168="","",手順５!AF168)</f>
        <v/>
      </c>
      <c r="C152" s="37" t="str">
        <f>IF(手順５!AG168="","",手順５!AG168)</f>
        <v/>
      </c>
      <c r="D152" s="37" t="str">
        <f>IF(手順５!AH168="","",手順５!AH168)</f>
        <v/>
      </c>
      <c r="E152" s="37" t="str">
        <f>IF(手順５!AI168="","",手順５!AI168)</f>
        <v/>
      </c>
      <c r="F152" s="37" t="str">
        <f>IF(手順５!AJ168="","",手順５!AJ168)</f>
        <v/>
      </c>
      <c r="G152" s="37" t="str">
        <f>IF(手順５!AK168="","",手順５!AK168)</f>
        <v/>
      </c>
      <c r="H152" s="37" t="str">
        <f>IF(手順５!AL168="","",手順５!AL168)</f>
        <v/>
      </c>
      <c r="I152" s="37" t="str">
        <f>IF(手順５!AM168="","",手順５!AM168)</f>
        <v/>
      </c>
      <c r="J152" s="37" t="str">
        <f>IF(手順５!AN168="","",手順５!AN168)</f>
        <v/>
      </c>
      <c r="K152" s="37" t="str">
        <f>IF(手順５!R168="","",手順５!R168)</f>
        <v/>
      </c>
    </row>
    <row r="153" spans="1:11" x14ac:dyDescent="0.45">
      <c r="A153" s="37" t="str">
        <f>IF(手順５!AE169="","",手順５!AE169)</f>
        <v/>
      </c>
      <c r="B153" s="37" t="str">
        <f>IF(手順５!AF169="","",手順５!AF169)</f>
        <v/>
      </c>
      <c r="C153" s="37" t="str">
        <f>IF(手順５!AG169="","",手順５!AG169)</f>
        <v/>
      </c>
      <c r="D153" s="37" t="str">
        <f>IF(手順５!AH169="","",手順５!AH169)</f>
        <v/>
      </c>
      <c r="E153" s="37" t="str">
        <f>IF(手順５!AI169="","",手順５!AI169)</f>
        <v/>
      </c>
      <c r="F153" s="37" t="str">
        <f>IF(手順５!AJ169="","",手順５!AJ169)</f>
        <v/>
      </c>
      <c r="G153" s="37" t="str">
        <f>IF(手順５!AK169="","",手順５!AK169)</f>
        <v/>
      </c>
      <c r="H153" s="37" t="str">
        <f>IF(手順５!AL169="","",手順５!AL169)</f>
        <v/>
      </c>
      <c r="I153" s="37" t="str">
        <f>IF(手順５!AM169="","",手順５!AM169)</f>
        <v/>
      </c>
      <c r="J153" s="37" t="str">
        <f>IF(手順５!AN169="","",手順５!AN169)</f>
        <v/>
      </c>
      <c r="K153" s="37" t="str">
        <f>IF(手順５!R169="","",手順５!R169)</f>
        <v/>
      </c>
    </row>
    <row r="154" spans="1:11" x14ac:dyDescent="0.45">
      <c r="A154" s="37" t="str">
        <f>IF(手順５!AE170="","",手順５!AE170)</f>
        <v/>
      </c>
      <c r="B154" s="37" t="str">
        <f>IF(手順５!AF170="","",手順５!AF170)</f>
        <v/>
      </c>
      <c r="C154" s="37" t="str">
        <f>IF(手順５!AG170="","",手順５!AG170)</f>
        <v/>
      </c>
      <c r="D154" s="37" t="str">
        <f>IF(手順５!AH170="","",手順５!AH170)</f>
        <v/>
      </c>
      <c r="E154" s="37" t="str">
        <f>IF(手順５!AI170="","",手順５!AI170)</f>
        <v/>
      </c>
      <c r="F154" s="37" t="str">
        <f>IF(手順５!AJ170="","",手順５!AJ170)</f>
        <v/>
      </c>
      <c r="G154" s="37" t="str">
        <f>IF(手順５!AK170="","",手順５!AK170)</f>
        <v/>
      </c>
      <c r="H154" s="37" t="str">
        <f>IF(手順５!AL170="","",手順５!AL170)</f>
        <v/>
      </c>
      <c r="I154" s="37" t="str">
        <f>IF(手順５!AM170="","",手順５!AM170)</f>
        <v/>
      </c>
      <c r="J154" s="37" t="str">
        <f>IF(手順５!AN170="","",手順５!AN170)</f>
        <v/>
      </c>
      <c r="K154" s="37" t="str">
        <f>IF(手順５!R170="","",手順５!R170)</f>
        <v/>
      </c>
    </row>
    <row r="155" spans="1:11" x14ac:dyDescent="0.45">
      <c r="A155" s="37" t="str">
        <f>IF(手順５!AE171="","",手順５!AE171)</f>
        <v/>
      </c>
      <c r="B155" s="37" t="str">
        <f>IF(手順５!AF171="","",手順５!AF171)</f>
        <v/>
      </c>
      <c r="C155" s="37" t="str">
        <f>IF(手順５!AG171="","",手順５!AG171)</f>
        <v/>
      </c>
      <c r="D155" s="37" t="str">
        <f>IF(手順５!AH171="","",手順５!AH171)</f>
        <v/>
      </c>
      <c r="E155" s="37" t="str">
        <f>IF(手順５!AI171="","",手順５!AI171)</f>
        <v/>
      </c>
      <c r="F155" s="37" t="str">
        <f>IF(手順５!AJ171="","",手順５!AJ171)</f>
        <v/>
      </c>
      <c r="G155" s="37" t="str">
        <f>IF(手順５!AK171="","",手順５!AK171)</f>
        <v/>
      </c>
      <c r="H155" s="37" t="str">
        <f>IF(手順５!AL171="","",手順５!AL171)</f>
        <v/>
      </c>
      <c r="I155" s="37" t="str">
        <f>IF(手順５!AM171="","",手順５!AM171)</f>
        <v/>
      </c>
      <c r="J155" s="37" t="str">
        <f>IF(手順５!AN171="","",手順５!AN171)</f>
        <v/>
      </c>
      <c r="K155" s="37" t="str">
        <f>IF(手順５!R171="","",手順５!R171)</f>
        <v/>
      </c>
    </row>
    <row r="156" spans="1:11" x14ac:dyDescent="0.45">
      <c r="A156" s="37" t="str">
        <f>IF(手順５!AE172="","",手順５!AE172)</f>
        <v/>
      </c>
      <c r="B156" s="37" t="str">
        <f>IF(手順５!AF172="","",手順５!AF172)</f>
        <v/>
      </c>
      <c r="C156" s="37" t="str">
        <f>IF(手順５!AG172="","",手順５!AG172)</f>
        <v/>
      </c>
      <c r="D156" s="37" t="str">
        <f>IF(手順５!AH172="","",手順５!AH172)</f>
        <v/>
      </c>
      <c r="E156" s="37" t="str">
        <f>IF(手順５!AI172="","",手順５!AI172)</f>
        <v/>
      </c>
      <c r="F156" s="37" t="str">
        <f>IF(手順５!AJ172="","",手順５!AJ172)</f>
        <v/>
      </c>
      <c r="G156" s="37" t="str">
        <f>IF(手順５!AK172="","",手順５!AK172)</f>
        <v/>
      </c>
      <c r="H156" s="37" t="str">
        <f>IF(手順５!AL172="","",手順５!AL172)</f>
        <v/>
      </c>
      <c r="I156" s="37" t="str">
        <f>IF(手順５!AM172="","",手順５!AM172)</f>
        <v/>
      </c>
      <c r="J156" s="37" t="str">
        <f>IF(手順５!AN172="","",手順５!AN172)</f>
        <v/>
      </c>
      <c r="K156" s="37" t="str">
        <f>IF(手順５!R172="","",手順５!R172)</f>
        <v/>
      </c>
    </row>
    <row r="157" spans="1:11" x14ac:dyDescent="0.45">
      <c r="A157" s="37" t="str">
        <f>IF(手順５!AE173="","",手順５!AE173)</f>
        <v/>
      </c>
      <c r="B157" s="37" t="str">
        <f>IF(手順５!AF173="","",手順５!AF173)</f>
        <v/>
      </c>
      <c r="C157" s="37" t="str">
        <f>IF(手順５!AG173="","",手順５!AG173)</f>
        <v/>
      </c>
      <c r="D157" s="37" t="str">
        <f>IF(手順５!AH173="","",手順５!AH173)</f>
        <v/>
      </c>
      <c r="E157" s="37" t="str">
        <f>IF(手順５!AI173="","",手順５!AI173)</f>
        <v/>
      </c>
      <c r="F157" s="37" t="str">
        <f>IF(手順５!AJ173="","",手順５!AJ173)</f>
        <v/>
      </c>
      <c r="G157" s="37" t="str">
        <f>IF(手順５!AK173="","",手順５!AK173)</f>
        <v/>
      </c>
      <c r="H157" s="37" t="str">
        <f>IF(手順５!AL173="","",手順５!AL173)</f>
        <v/>
      </c>
      <c r="I157" s="37" t="str">
        <f>IF(手順５!AM173="","",手順５!AM173)</f>
        <v/>
      </c>
      <c r="J157" s="37" t="str">
        <f>IF(手順５!AN173="","",手順５!AN173)</f>
        <v/>
      </c>
      <c r="K157" s="37" t="str">
        <f>IF(手順５!R173="","",手順５!R173)</f>
        <v/>
      </c>
    </row>
    <row r="158" spans="1:11" x14ac:dyDescent="0.45">
      <c r="A158" s="37" t="str">
        <f>IF(手順５!AE174="","",手順５!AE174)</f>
        <v/>
      </c>
      <c r="B158" s="37" t="str">
        <f>IF(手順５!AF174="","",手順５!AF174)</f>
        <v/>
      </c>
      <c r="C158" s="37" t="str">
        <f>IF(手順５!AG174="","",手順５!AG174)</f>
        <v/>
      </c>
      <c r="D158" s="37" t="str">
        <f>IF(手順５!AH174="","",手順５!AH174)</f>
        <v/>
      </c>
      <c r="E158" s="37" t="str">
        <f>IF(手順５!AI174="","",手順５!AI174)</f>
        <v/>
      </c>
      <c r="F158" s="37" t="str">
        <f>IF(手順５!AJ174="","",手順５!AJ174)</f>
        <v/>
      </c>
      <c r="G158" s="37" t="str">
        <f>IF(手順５!AK174="","",手順５!AK174)</f>
        <v/>
      </c>
      <c r="H158" s="37" t="str">
        <f>IF(手順５!AL174="","",手順５!AL174)</f>
        <v/>
      </c>
      <c r="I158" s="37" t="str">
        <f>IF(手順５!AM174="","",手順５!AM174)</f>
        <v/>
      </c>
      <c r="J158" s="37" t="str">
        <f>IF(手順５!AN174="","",手順５!AN174)</f>
        <v/>
      </c>
      <c r="K158" s="37" t="str">
        <f>IF(手順５!R174="","",手順５!R174)</f>
        <v/>
      </c>
    </row>
    <row r="159" spans="1:11" x14ac:dyDescent="0.45">
      <c r="A159" s="37" t="str">
        <f>IF(手順５!AE175="","",手順５!AE175)</f>
        <v/>
      </c>
      <c r="B159" s="37" t="str">
        <f>IF(手順５!AF175="","",手順５!AF175)</f>
        <v/>
      </c>
      <c r="C159" s="37" t="str">
        <f>IF(手順５!AG175="","",手順５!AG175)</f>
        <v/>
      </c>
      <c r="D159" s="37" t="str">
        <f>IF(手順５!AH175="","",手順５!AH175)</f>
        <v/>
      </c>
      <c r="E159" s="37" t="str">
        <f>IF(手順５!AI175="","",手順５!AI175)</f>
        <v/>
      </c>
      <c r="F159" s="37" t="str">
        <f>IF(手順５!AJ175="","",手順５!AJ175)</f>
        <v/>
      </c>
      <c r="G159" s="37" t="str">
        <f>IF(手順５!AK175="","",手順５!AK175)</f>
        <v/>
      </c>
      <c r="H159" s="37" t="str">
        <f>IF(手順５!AL175="","",手順５!AL175)</f>
        <v/>
      </c>
      <c r="I159" s="37" t="str">
        <f>IF(手順５!AM175="","",手順５!AM175)</f>
        <v/>
      </c>
      <c r="J159" s="37" t="str">
        <f>IF(手順５!AN175="","",手順５!AN175)</f>
        <v/>
      </c>
      <c r="K159" s="37" t="str">
        <f>IF(手順５!R175="","",手順５!R175)</f>
        <v/>
      </c>
    </row>
    <row r="160" spans="1:11" x14ac:dyDescent="0.45">
      <c r="A160" s="37" t="str">
        <f>IF(手順５!AE176="","",手順５!AE176)</f>
        <v/>
      </c>
      <c r="B160" s="37" t="str">
        <f>IF(手順５!AF176="","",手順５!AF176)</f>
        <v/>
      </c>
      <c r="C160" s="37" t="str">
        <f>IF(手順５!AG176="","",手順５!AG176)</f>
        <v/>
      </c>
      <c r="D160" s="37" t="str">
        <f>IF(手順５!AH176="","",手順５!AH176)</f>
        <v/>
      </c>
      <c r="E160" s="37" t="str">
        <f>IF(手順５!AI176="","",手順５!AI176)</f>
        <v/>
      </c>
      <c r="F160" s="37" t="str">
        <f>IF(手順５!AJ176="","",手順５!AJ176)</f>
        <v/>
      </c>
      <c r="G160" s="37" t="str">
        <f>IF(手順５!AK176="","",手順５!AK176)</f>
        <v/>
      </c>
      <c r="H160" s="37" t="str">
        <f>IF(手順５!AL176="","",手順５!AL176)</f>
        <v/>
      </c>
      <c r="I160" s="37" t="str">
        <f>IF(手順５!AM176="","",手順５!AM176)</f>
        <v/>
      </c>
      <c r="J160" s="37" t="str">
        <f>IF(手順５!AN176="","",手順５!AN176)</f>
        <v/>
      </c>
      <c r="K160" s="37" t="str">
        <f>IF(手順５!R176="","",手順５!R176)</f>
        <v/>
      </c>
    </row>
    <row r="161" spans="1:11" x14ac:dyDescent="0.45">
      <c r="A161" s="37" t="str">
        <f>IF(手順５!AE177="","",手順５!AE177)</f>
        <v/>
      </c>
      <c r="B161" s="37" t="str">
        <f>IF(手順５!AF177="","",手順５!AF177)</f>
        <v/>
      </c>
      <c r="C161" s="37" t="str">
        <f>IF(手順５!AG177="","",手順５!AG177)</f>
        <v/>
      </c>
      <c r="D161" s="37" t="str">
        <f>IF(手順５!AH177="","",手順５!AH177)</f>
        <v/>
      </c>
      <c r="E161" s="37" t="str">
        <f>IF(手順５!AI177="","",手順５!AI177)</f>
        <v/>
      </c>
      <c r="F161" s="37" t="str">
        <f>IF(手順５!AJ177="","",手順５!AJ177)</f>
        <v/>
      </c>
      <c r="G161" s="37" t="str">
        <f>IF(手順５!AK177="","",手順５!AK177)</f>
        <v/>
      </c>
      <c r="H161" s="37" t="str">
        <f>IF(手順５!AL177="","",手順５!AL177)</f>
        <v/>
      </c>
      <c r="I161" s="37" t="str">
        <f>IF(手順５!AM177="","",手順５!AM177)</f>
        <v/>
      </c>
      <c r="J161" s="37" t="str">
        <f>IF(手順５!AN177="","",手順５!AN177)</f>
        <v/>
      </c>
      <c r="K161" s="37" t="str">
        <f>IF(手順５!R177="","",手順５!R177)</f>
        <v/>
      </c>
    </row>
    <row r="162" spans="1:11" x14ac:dyDescent="0.45">
      <c r="A162" s="37" t="str">
        <f>IF(手順５!AE178="","",手順５!AE178)</f>
        <v/>
      </c>
      <c r="B162" s="37" t="str">
        <f>IF(手順５!AF178="","",手順５!AF178)</f>
        <v/>
      </c>
      <c r="C162" s="37" t="str">
        <f>IF(手順５!AG178="","",手順５!AG178)</f>
        <v/>
      </c>
      <c r="D162" s="37" t="str">
        <f>IF(手順５!AH178="","",手順５!AH178)</f>
        <v/>
      </c>
      <c r="E162" s="37" t="str">
        <f>IF(手順５!AI178="","",手順５!AI178)</f>
        <v/>
      </c>
      <c r="F162" s="37" t="str">
        <f>IF(手順５!AJ178="","",手順５!AJ178)</f>
        <v/>
      </c>
      <c r="G162" s="37" t="str">
        <f>IF(手順５!AK178="","",手順５!AK178)</f>
        <v/>
      </c>
      <c r="H162" s="37" t="str">
        <f>IF(手順５!AL178="","",手順５!AL178)</f>
        <v/>
      </c>
      <c r="I162" s="37" t="str">
        <f>IF(手順５!AM178="","",手順５!AM178)</f>
        <v/>
      </c>
      <c r="J162" s="37" t="str">
        <f>IF(手順５!AN178="","",手順５!AN178)</f>
        <v/>
      </c>
      <c r="K162" s="37" t="str">
        <f>IF(手順５!R178="","",手順５!R178)</f>
        <v/>
      </c>
    </row>
    <row r="163" spans="1:11" x14ac:dyDescent="0.45">
      <c r="A163" s="37" t="str">
        <f>IF(手順５!AE179="","",手順５!AE179)</f>
        <v/>
      </c>
      <c r="B163" s="37" t="str">
        <f>IF(手順５!AF179="","",手順５!AF179)</f>
        <v/>
      </c>
      <c r="C163" s="37" t="str">
        <f>IF(手順５!AG179="","",手順５!AG179)</f>
        <v/>
      </c>
      <c r="D163" s="37" t="str">
        <f>IF(手順５!AH179="","",手順５!AH179)</f>
        <v/>
      </c>
      <c r="E163" s="37" t="str">
        <f>IF(手順５!AI179="","",手順５!AI179)</f>
        <v/>
      </c>
      <c r="F163" s="37" t="str">
        <f>IF(手順５!AJ179="","",手順５!AJ179)</f>
        <v/>
      </c>
      <c r="G163" s="37" t="str">
        <f>IF(手順５!AK179="","",手順５!AK179)</f>
        <v/>
      </c>
      <c r="H163" s="37" t="str">
        <f>IF(手順５!AL179="","",手順５!AL179)</f>
        <v/>
      </c>
      <c r="I163" s="37" t="str">
        <f>IF(手順５!AM179="","",手順５!AM179)</f>
        <v/>
      </c>
      <c r="J163" s="37" t="str">
        <f>IF(手順５!AN179="","",手順５!AN179)</f>
        <v/>
      </c>
      <c r="K163" s="37" t="str">
        <f>IF(手順５!R179="","",手順５!R179)</f>
        <v/>
      </c>
    </row>
    <row r="164" spans="1:11" x14ac:dyDescent="0.45">
      <c r="A164" s="37" t="str">
        <f>IF(手順５!AE180="","",手順５!AE180)</f>
        <v/>
      </c>
      <c r="B164" s="37" t="str">
        <f>IF(手順５!AF180="","",手順５!AF180)</f>
        <v/>
      </c>
      <c r="C164" s="37" t="str">
        <f>IF(手順５!AG180="","",手順５!AG180)</f>
        <v/>
      </c>
      <c r="D164" s="37" t="str">
        <f>IF(手順５!AH180="","",手順５!AH180)</f>
        <v/>
      </c>
      <c r="E164" s="37" t="str">
        <f>IF(手順５!AI180="","",手順５!AI180)</f>
        <v/>
      </c>
      <c r="F164" s="37" t="str">
        <f>IF(手順５!AJ180="","",手順５!AJ180)</f>
        <v/>
      </c>
      <c r="G164" s="37" t="str">
        <f>IF(手順５!AK180="","",手順５!AK180)</f>
        <v/>
      </c>
      <c r="H164" s="37" t="str">
        <f>IF(手順５!AL180="","",手順５!AL180)</f>
        <v/>
      </c>
      <c r="I164" s="37" t="str">
        <f>IF(手順５!AM180="","",手順５!AM180)</f>
        <v/>
      </c>
      <c r="J164" s="37" t="str">
        <f>IF(手順５!AN180="","",手順５!AN180)</f>
        <v/>
      </c>
      <c r="K164" s="37" t="str">
        <f>IF(手順５!R180="","",手順５!R180)</f>
        <v/>
      </c>
    </row>
    <row r="165" spans="1:11" x14ac:dyDescent="0.45">
      <c r="A165" s="37" t="str">
        <f>IF(手順５!AE181="","",手順５!AE181)</f>
        <v/>
      </c>
      <c r="B165" s="37" t="str">
        <f>IF(手順５!AF181="","",手順５!AF181)</f>
        <v/>
      </c>
      <c r="C165" s="37" t="str">
        <f>IF(手順５!AG181="","",手順５!AG181)</f>
        <v/>
      </c>
      <c r="D165" s="37" t="str">
        <f>IF(手順５!AH181="","",手順５!AH181)</f>
        <v/>
      </c>
      <c r="E165" s="37" t="str">
        <f>IF(手順５!AI181="","",手順５!AI181)</f>
        <v/>
      </c>
      <c r="F165" s="37" t="str">
        <f>IF(手順５!AJ181="","",手順５!AJ181)</f>
        <v/>
      </c>
      <c r="G165" s="37" t="str">
        <f>IF(手順５!AK181="","",手順５!AK181)</f>
        <v/>
      </c>
      <c r="H165" s="37" t="str">
        <f>IF(手順５!AL181="","",手順５!AL181)</f>
        <v/>
      </c>
      <c r="I165" s="37" t="str">
        <f>IF(手順５!AM181="","",手順５!AM181)</f>
        <v/>
      </c>
      <c r="J165" s="37" t="str">
        <f>IF(手順５!AN181="","",手順５!AN181)</f>
        <v/>
      </c>
      <c r="K165" s="37" t="str">
        <f>IF(手順５!R181="","",手順５!R181)</f>
        <v/>
      </c>
    </row>
    <row r="166" spans="1:11" x14ac:dyDescent="0.45">
      <c r="A166" s="37" t="str">
        <f>IF(手順５!AE182="","",手順５!AE182)</f>
        <v/>
      </c>
      <c r="B166" s="37" t="str">
        <f>IF(手順５!AF182="","",手順５!AF182)</f>
        <v/>
      </c>
      <c r="C166" s="37" t="str">
        <f>IF(手順５!AG182="","",手順５!AG182)</f>
        <v/>
      </c>
      <c r="D166" s="37" t="str">
        <f>IF(手順５!AH182="","",手順５!AH182)</f>
        <v/>
      </c>
      <c r="E166" s="37" t="str">
        <f>IF(手順５!AI182="","",手順５!AI182)</f>
        <v/>
      </c>
      <c r="F166" s="37" t="str">
        <f>IF(手順５!AJ182="","",手順５!AJ182)</f>
        <v/>
      </c>
      <c r="G166" s="37" t="str">
        <f>IF(手順５!AK182="","",手順５!AK182)</f>
        <v/>
      </c>
      <c r="H166" s="37" t="str">
        <f>IF(手順５!AL182="","",手順５!AL182)</f>
        <v/>
      </c>
      <c r="I166" s="37" t="str">
        <f>IF(手順５!AM182="","",手順５!AM182)</f>
        <v/>
      </c>
      <c r="J166" s="37" t="str">
        <f>IF(手順５!AN182="","",手順５!AN182)</f>
        <v/>
      </c>
      <c r="K166" s="37" t="str">
        <f>IF(手順５!R182="","",手順５!R182)</f>
        <v/>
      </c>
    </row>
    <row r="167" spans="1:11" x14ac:dyDescent="0.45">
      <c r="A167" s="37" t="str">
        <f>IF(手順５!AE183="","",手順５!AE183)</f>
        <v/>
      </c>
      <c r="B167" s="37" t="str">
        <f>IF(手順５!AF183="","",手順５!AF183)</f>
        <v/>
      </c>
      <c r="C167" s="37" t="str">
        <f>IF(手順５!AG183="","",手順５!AG183)</f>
        <v/>
      </c>
      <c r="D167" s="37" t="str">
        <f>IF(手順５!AH183="","",手順５!AH183)</f>
        <v/>
      </c>
      <c r="E167" s="37" t="str">
        <f>IF(手順５!AI183="","",手順５!AI183)</f>
        <v/>
      </c>
      <c r="F167" s="37" t="str">
        <f>IF(手順５!AJ183="","",手順５!AJ183)</f>
        <v/>
      </c>
      <c r="G167" s="37" t="str">
        <f>IF(手順５!AK183="","",手順５!AK183)</f>
        <v/>
      </c>
      <c r="H167" s="37" t="str">
        <f>IF(手順５!AL183="","",手順５!AL183)</f>
        <v/>
      </c>
      <c r="I167" s="37" t="str">
        <f>IF(手順５!AM183="","",手順５!AM183)</f>
        <v/>
      </c>
      <c r="J167" s="37" t="str">
        <f>IF(手順５!AN183="","",手順５!AN183)</f>
        <v/>
      </c>
      <c r="K167" s="37" t="str">
        <f>IF(手順５!R183="","",手順５!R183)</f>
        <v/>
      </c>
    </row>
    <row r="168" spans="1:11" x14ac:dyDescent="0.45">
      <c r="A168" s="37" t="str">
        <f>IF(手順５!AE184="","",手順５!AE184)</f>
        <v/>
      </c>
      <c r="B168" s="37" t="str">
        <f>IF(手順５!AF184="","",手順５!AF184)</f>
        <v/>
      </c>
      <c r="C168" s="37" t="str">
        <f>IF(手順５!AG184="","",手順５!AG184)</f>
        <v/>
      </c>
      <c r="D168" s="37" t="str">
        <f>IF(手順５!AH184="","",手順５!AH184)</f>
        <v/>
      </c>
      <c r="E168" s="37" t="str">
        <f>IF(手順５!AI184="","",手順５!AI184)</f>
        <v/>
      </c>
      <c r="F168" s="37" t="str">
        <f>IF(手順５!AJ184="","",手順５!AJ184)</f>
        <v/>
      </c>
      <c r="G168" s="37" t="str">
        <f>IF(手順５!AK184="","",手順５!AK184)</f>
        <v/>
      </c>
      <c r="H168" s="37" t="str">
        <f>IF(手順５!AL184="","",手順５!AL184)</f>
        <v/>
      </c>
      <c r="I168" s="37" t="str">
        <f>IF(手順５!AM184="","",手順５!AM184)</f>
        <v/>
      </c>
      <c r="J168" s="37" t="str">
        <f>IF(手順５!AN184="","",手順５!AN184)</f>
        <v/>
      </c>
      <c r="K168" s="37" t="str">
        <f>IF(手順５!R184="","",手順５!R184)</f>
        <v/>
      </c>
    </row>
    <row r="169" spans="1:11" x14ac:dyDescent="0.45">
      <c r="A169" s="37" t="str">
        <f>IF(手順５!AE185="","",手順５!AE185)</f>
        <v/>
      </c>
      <c r="B169" s="37" t="str">
        <f>IF(手順５!AF185="","",手順５!AF185)</f>
        <v/>
      </c>
      <c r="C169" s="37" t="str">
        <f>IF(手順５!AG185="","",手順５!AG185)</f>
        <v/>
      </c>
      <c r="D169" s="37" t="str">
        <f>IF(手順５!AH185="","",手順５!AH185)</f>
        <v/>
      </c>
      <c r="E169" s="37" t="str">
        <f>IF(手順５!AI185="","",手順５!AI185)</f>
        <v/>
      </c>
      <c r="F169" s="37" t="str">
        <f>IF(手順５!AJ185="","",手順５!AJ185)</f>
        <v/>
      </c>
      <c r="G169" s="37" t="str">
        <f>IF(手順５!AK185="","",手順５!AK185)</f>
        <v/>
      </c>
      <c r="H169" s="37" t="str">
        <f>IF(手順５!AL185="","",手順５!AL185)</f>
        <v/>
      </c>
      <c r="I169" s="37" t="str">
        <f>IF(手順５!AM185="","",手順５!AM185)</f>
        <v/>
      </c>
      <c r="J169" s="37" t="str">
        <f>IF(手順５!AN185="","",手順５!AN185)</f>
        <v/>
      </c>
      <c r="K169" s="37" t="str">
        <f>IF(手順５!R185="","",手順５!R185)</f>
        <v/>
      </c>
    </row>
    <row r="170" spans="1:11" x14ac:dyDescent="0.45">
      <c r="A170" s="37" t="str">
        <f>IF(手順５!AE186="","",手順５!AE186)</f>
        <v/>
      </c>
      <c r="B170" s="37" t="str">
        <f>IF(手順５!AF186="","",手順５!AF186)</f>
        <v/>
      </c>
      <c r="C170" s="37" t="str">
        <f>IF(手順５!AG186="","",手順５!AG186)</f>
        <v/>
      </c>
      <c r="D170" s="37" t="str">
        <f>IF(手順５!AH186="","",手順５!AH186)</f>
        <v/>
      </c>
      <c r="E170" s="37" t="str">
        <f>IF(手順５!AI186="","",手順５!AI186)</f>
        <v/>
      </c>
      <c r="F170" s="37" t="str">
        <f>IF(手順５!AJ186="","",手順５!AJ186)</f>
        <v/>
      </c>
      <c r="G170" s="37" t="str">
        <f>IF(手順５!AK186="","",手順５!AK186)</f>
        <v/>
      </c>
      <c r="H170" s="37" t="str">
        <f>IF(手順５!AL186="","",手順５!AL186)</f>
        <v/>
      </c>
      <c r="I170" s="37" t="str">
        <f>IF(手順５!AM186="","",手順５!AM186)</f>
        <v/>
      </c>
      <c r="J170" s="37" t="str">
        <f>IF(手順５!AN186="","",手順５!AN186)</f>
        <v/>
      </c>
      <c r="K170" s="37" t="str">
        <f>IF(手順５!R186="","",手順５!R186)</f>
        <v/>
      </c>
    </row>
    <row r="171" spans="1:11" x14ac:dyDescent="0.45">
      <c r="A171" s="37" t="str">
        <f>IF(手順５!AE187="","",手順５!AE187)</f>
        <v/>
      </c>
      <c r="B171" s="37" t="str">
        <f>IF(手順５!AF187="","",手順５!AF187)</f>
        <v/>
      </c>
      <c r="C171" s="37" t="str">
        <f>IF(手順５!AG187="","",手順５!AG187)</f>
        <v/>
      </c>
      <c r="D171" s="37" t="str">
        <f>IF(手順５!AH187="","",手順５!AH187)</f>
        <v/>
      </c>
      <c r="E171" s="37" t="str">
        <f>IF(手順５!AI187="","",手順５!AI187)</f>
        <v/>
      </c>
      <c r="F171" s="37" t="str">
        <f>IF(手順５!AJ187="","",手順５!AJ187)</f>
        <v/>
      </c>
      <c r="G171" s="37" t="str">
        <f>IF(手順５!AK187="","",手順５!AK187)</f>
        <v/>
      </c>
      <c r="H171" s="37" t="str">
        <f>IF(手順５!AL187="","",手順５!AL187)</f>
        <v/>
      </c>
      <c r="I171" s="37" t="str">
        <f>IF(手順５!AM187="","",手順５!AM187)</f>
        <v/>
      </c>
      <c r="J171" s="37" t="str">
        <f>IF(手順５!AN187="","",手順５!AN187)</f>
        <v/>
      </c>
      <c r="K171" s="37" t="str">
        <f>IF(手順５!R187="","",手順５!R187)</f>
        <v/>
      </c>
    </row>
    <row r="172" spans="1:11" x14ac:dyDescent="0.45">
      <c r="A172" s="37" t="str">
        <f>IF(手順５!AE188="","",手順５!AE188)</f>
        <v/>
      </c>
      <c r="B172" s="37" t="str">
        <f>IF(手順５!AF188="","",手順５!AF188)</f>
        <v/>
      </c>
      <c r="C172" s="37" t="str">
        <f>IF(手順５!AG188="","",手順５!AG188)</f>
        <v/>
      </c>
      <c r="D172" s="37" t="str">
        <f>IF(手順５!AH188="","",手順５!AH188)</f>
        <v/>
      </c>
      <c r="E172" s="37" t="str">
        <f>IF(手順５!AI188="","",手順５!AI188)</f>
        <v/>
      </c>
      <c r="F172" s="37" t="str">
        <f>IF(手順５!AJ188="","",手順５!AJ188)</f>
        <v/>
      </c>
      <c r="G172" s="37" t="str">
        <f>IF(手順５!AK188="","",手順５!AK188)</f>
        <v/>
      </c>
      <c r="H172" s="37" t="str">
        <f>IF(手順５!AL188="","",手順５!AL188)</f>
        <v/>
      </c>
      <c r="I172" s="37" t="str">
        <f>IF(手順５!AM188="","",手順５!AM188)</f>
        <v/>
      </c>
      <c r="J172" s="37" t="str">
        <f>IF(手順５!AN188="","",手順５!AN188)</f>
        <v/>
      </c>
      <c r="K172" s="37" t="str">
        <f>IF(手順５!R188="","",手順５!R188)</f>
        <v/>
      </c>
    </row>
    <row r="173" spans="1:11" x14ac:dyDescent="0.45">
      <c r="A173" s="37" t="str">
        <f>IF(手順５!AE189="","",手順５!AE189)</f>
        <v/>
      </c>
      <c r="B173" s="37" t="str">
        <f>IF(手順５!AF189="","",手順５!AF189)</f>
        <v/>
      </c>
      <c r="C173" s="37" t="str">
        <f>IF(手順５!AG189="","",手順５!AG189)</f>
        <v/>
      </c>
      <c r="D173" s="37" t="str">
        <f>IF(手順５!AH189="","",手順５!AH189)</f>
        <v/>
      </c>
      <c r="E173" s="37" t="str">
        <f>IF(手順５!AI189="","",手順５!AI189)</f>
        <v/>
      </c>
      <c r="F173" s="37" t="str">
        <f>IF(手順５!AJ189="","",手順５!AJ189)</f>
        <v/>
      </c>
      <c r="G173" s="37" t="str">
        <f>IF(手順５!AK189="","",手順５!AK189)</f>
        <v/>
      </c>
      <c r="H173" s="37" t="str">
        <f>IF(手順５!AL189="","",手順５!AL189)</f>
        <v/>
      </c>
      <c r="I173" s="37" t="str">
        <f>IF(手順５!AM189="","",手順５!AM189)</f>
        <v/>
      </c>
      <c r="J173" s="37" t="str">
        <f>IF(手順５!AN189="","",手順５!AN189)</f>
        <v/>
      </c>
      <c r="K173" s="37" t="str">
        <f>IF(手順５!R189="","",手順５!R189)</f>
        <v/>
      </c>
    </row>
    <row r="174" spans="1:11" x14ac:dyDescent="0.45">
      <c r="A174" s="37" t="str">
        <f>IF(手順５!AE190="","",手順５!AE190)</f>
        <v/>
      </c>
      <c r="B174" s="37" t="str">
        <f>IF(手順５!AF190="","",手順５!AF190)</f>
        <v/>
      </c>
      <c r="C174" s="37" t="str">
        <f>IF(手順５!AG190="","",手順５!AG190)</f>
        <v/>
      </c>
      <c r="D174" s="37" t="str">
        <f>IF(手順５!AH190="","",手順５!AH190)</f>
        <v/>
      </c>
      <c r="E174" s="37" t="str">
        <f>IF(手順５!AI190="","",手順５!AI190)</f>
        <v/>
      </c>
      <c r="F174" s="37" t="str">
        <f>IF(手順５!AJ190="","",手順５!AJ190)</f>
        <v/>
      </c>
      <c r="G174" s="37" t="str">
        <f>IF(手順５!AK190="","",手順５!AK190)</f>
        <v/>
      </c>
      <c r="H174" s="37" t="str">
        <f>IF(手順５!AL190="","",手順５!AL190)</f>
        <v/>
      </c>
      <c r="I174" s="37" t="str">
        <f>IF(手順５!AM190="","",手順５!AM190)</f>
        <v/>
      </c>
      <c r="J174" s="37" t="str">
        <f>IF(手順５!AN190="","",手順５!AN190)</f>
        <v/>
      </c>
      <c r="K174" s="37" t="str">
        <f>IF(手順５!R190="","",手順５!R190)</f>
        <v/>
      </c>
    </row>
    <row r="175" spans="1:11" x14ac:dyDescent="0.45">
      <c r="A175" s="37" t="str">
        <f>IF(手順５!AE191="","",手順５!AE191)</f>
        <v/>
      </c>
      <c r="B175" s="37" t="str">
        <f>IF(手順５!AF191="","",手順５!AF191)</f>
        <v/>
      </c>
      <c r="C175" s="37" t="str">
        <f>IF(手順５!AG191="","",手順５!AG191)</f>
        <v/>
      </c>
      <c r="D175" s="37" t="str">
        <f>IF(手順５!AH191="","",手順５!AH191)</f>
        <v/>
      </c>
      <c r="E175" s="37" t="str">
        <f>IF(手順５!AI191="","",手順５!AI191)</f>
        <v/>
      </c>
      <c r="F175" s="37" t="str">
        <f>IF(手順５!AJ191="","",手順５!AJ191)</f>
        <v/>
      </c>
      <c r="G175" s="37" t="str">
        <f>IF(手順５!AK191="","",手順５!AK191)</f>
        <v/>
      </c>
      <c r="H175" s="37" t="str">
        <f>IF(手順５!AL191="","",手順５!AL191)</f>
        <v/>
      </c>
      <c r="I175" s="37" t="str">
        <f>IF(手順５!AM191="","",手順５!AM191)</f>
        <v/>
      </c>
      <c r="J175" s="37" t="str">
        <f>IF(手順５!AN191="","",手順５!AN191)</f>
        <v/>
      </c>
      <c r="K175" s="37" t="str">
        <f>IF(手順５!R191="","",手順５!R191)</f>
        <v/>
      </c>
    </row>
    <row r="176" spans="1:11" x14ac:dyDescent="0.45">
      <c r="A176" s="37" t="str">
        <f>IF(手順５!AE192="","",手順５!AE192)</f>
        <v/>
      </c>
      <c r="B176" s="37" t="str">
        <f>IF(手順５!AF192="","",手順５!AF192)</f>
        <v/>
      </c>
      <c r="C176" s="37" t="str">
        <f>IF(手順５!AG192="","",手順５!AG192)</f>
        <v/>
      </c>
      <c r="D176" s="37" t="str">
        <f>IF(手順５!AH192="","",手順５!AH192)</f>
        <v/>
      </c>
      <c r="E176" s="37" t="str">
        <f>IF(手順５!AI192="","",手順５!AI192)</f>
        <v/>
      </c>
      <c r="F176" s="37" t="str">
        <f>IF(手順５!AJ192="","",手順５!AJ192)</f>
        <v/>
      </c>
      <c r="G176" s="37" t="str">
        <f>IF(手順５!AK192="","",手順５!AK192)</f>
        <v/>
      </c>
      <c r="H176" s="37" t="str">
        <f>IF(手順５!AL192="","",手順５!AL192)</f>
        <v/>
      </c>
      <c r="I176" s="37" t="str">
        <f>IF(手順５!AM192="","",手順５!AM192)</f>
        <v/>
      </c>
      <c r="J176" s="37" t="str">
        <f>IF(手順５!AN192="","",手順５!AN192)</f>
        <v/>
      </c>
      <c r="K176" s="37" t="str">
        <f>IF(手順５!R192="","",手順５!R192)</f>
        <v/>
      </c>
    </row>
    <row r="177" spans="1:11" x14ac:dyDescent="0.45">
      <c r="A177" s="37" t="str">
        <f>IF(手順５!AE193="","",手順５!AE193)</f>
        <v/>
      </c>
      <c r="B177" s="37" t="str">
        <f>IF(手順５!AF193="","",手順５!AF193)</f>
        <v/>
      </c>
      <c r="C177" s="37" t="str">
        <f>IF(手順５!AG193="","",手順５!AG193)</f>
        <v/>
      </c>
      <c r="D177" s="37" t="str">
        <f>IF(手順５!AH193="","",手順５!AH193)</f>
        <v/>
      </c>
      <c r="E177" s="37" t="str">
        <f>IF(手順５!AI193="","",手順５!AI193)</f>
        <v/>
      </c>
      <c r="F177" s="37" t="str">
        <f>IF(手順５!AJ193="","",手順５!AJ193)</f>
        <v/>
      </c>
      <c r="G177" s="37" t="str">
        <f>IF(手順５!AK193="","",手順５!AK193)</f>
        <v/>
      </c>
      <c r="H177" s="37" t="str">
        <f>IF(手順５!AL193="","",手順５!AL193)</f>
        <v/>
      </c>
      <c r="I177" s="37" t="str">
        <f>IF(手順５!AM193="","",手順５!AM193)</f>
        <v/>
      </c>
      <c r="J177" s="37" t="str">
        <f>IF(手順５!AN193="","",手順５!AN193)</f>
        <v/>
      </c>
      <c r="K177" s="37" t="str">
        <f>IF(手順５!R193="","",手順５!R193)</f>
        <v/>
      </c>
    </row>
    <row r="178" spans="1:11" x14ac:dyDescent="0.45">
      <c r="A178" s="37" t="str">
        <f>IF(手順５!AE194="","",手順５!AE194)</f>
        <v/>
      </c>
      <c r="B178" s="37" t="str">
        <f>IF(手順５!AF194="","",手順５!AF194)</f>
        <v/>
      </c>
      <c r="C178" s="37" t="str">
        <f>IF(手順５!AG194="","",手順５!AG194)</f>
        <v/>
      </c>
      <c r="D178" s="37" t="str">
        <f>IF(手順５!AH194="","",手順５!AH194)</f>
        <v/>
      </c>
      <c r="E178" s="37" t="str">
        <f>IF(手順５!AI194="","",手順５!AI194)</f>
        <v/>
      </c>
      <c r="F178" s="37" t="str">
        <f>IF(手順５!AJ194="","",手順５!AJ194)</f>
        <v/>
      </c>
      <c r="G178" s="37" t="str">
        <f>IF(手順５!AK194="","",手順５!AK194)</f>
        <v/>
      </c>
      <c r="H178" s="37" t="str">
        <f>IF(手順５!AL194="","",手順５!AL194)</f>
        <v/>
      </c>
      <c r="I178" s="37" t="str">
        <f>IF(手順５!AM194="","",手順５!AM194)</f>
        <v/>
      </c>
      <c r="J178" s="37" t="str">
        <f>IF(手順５!AN194="","",手順５!AN194)</f>
        <v/>
      </c>
      <c r="K178" s="37" t="str">
        <f>IF(手順５!R194="","",手順５!R194)</f>
        <v/>
      </c>
    </row>
    <row r="179" spans="1:11" x14ac:dyDescent="0.45">
      <c r="A179" s="37" t="str">
        <f>IF(手順５!AE195="","",手順５!AE195)</f>
        <v/>
      </c>
      <c r="B179" s="37" t="str">
        <f>IF(手順５!AF195="","",手順５!AF195)</f>
        <v/>
      </c>
      <c r="C179" s="37" t="str">
        <f>IF(手順５!AG195="","",手順５!AG195)</f>
        <v/>
      </c>
      <c r="D179" s="37" t="str">
        <f>IF(手順５!AH195="","",手順５!AH195)</f>
        <v/>
      </c>
      <c r="E179" s="37" t="str">
        <f>IF(手順５!AI195="","",手順５!AI195)</f>
        <v/>
      </c>
      <c r="F179" s="37" t="str">
        <f>IF(手順５!AJ195="","",手順５!AJ195)</f>
        <v/>
      </c>
      <c r="G179" s="37" t="str">
        <f>IF(手順５!AK195="","",手順５!AK195)</f>
        <v/>
      </c>
      <c r="H179" s="37" t="str">
        <f>IF(手順５!AL195="","",手順５!AL195)</f>
        <v/>
      </c>
      <c r="I179" s="37" t="str">
        <f>IF(手順５!AM195="","",手順５!AM195)</f>
        <v/>
      </c>
      <c r="J179" s="37" t="str">
        <f>IF(手順５!AN195="","",手順５!AN195)</f>
        <v/>
      </c>
      <c r="K179" s="37" t="str">
        <f>IF(手順５!R195="","",手順５!R195)</f>
        <v/>
      </c>
    </row>
    <row r="180" spans="1:11" x14ac:dyDescent="0.45">
      <c r="A180" s="37" t="str">
        <f>IF(手順５!AE196="","",手順５!AE196)</f>
        <v/>
      </c>
      <c r="B180" s="37" t="str">
        <f>IF(手順５!AF196="","",手順５!AF196)</f>
        <v/>
      </c>
      <c r="C180" s="37" t="str">
        <f>IF(手順５!AG196="","",手順５!AG196)</f>
        <v/>
      </c>
      <c r="D180" s="37" t="str">
        <f>IF(手順５!AH196="","",手順５!AH196)</f>
        <v/>
      </c>
      <c r="E180" s="37" t="str">
        <f>IF(手順５!AI196="","",手順５!AI196)</f>
        <v/>
      </c>
      <c r="F180" s="37" t="str">
        <f>IF(手順５!AJ196="","",手順５!AJ196)</f>
        <v/>
      </c>
      <c r="G180" s="37" t="str">
        <f>IF(手順５!AK196="","",手順５!AK196)</f>
        <v/>
      </c>
      <c r="H180" s="37" t="str">
        <f>IF(手順５!AL196="","",手順５!AL196)</f>
        <v/>
      </c>
      <c r="I180" s="37" t="str">
        <f>IF(手順５!AM196="","",手順５!AM196)</f>
        <v/>
      </c>
      <c r="J180" s="37" t="str">
        <f>IF(手順５!AN196="","",手順５!AN196)</f>
        <v/>
      </c>
      <c r="K180" s="37" t="str">
        <f>IF(手順５!R196="","",手順５!R196)</f>
        <v/>
      </c>
    </row>
    <row r="181" spans="1:11" x14ac:dyDescent="0.45">
      <c r="A181" s="37" t="str">
        <f>IF(手順５!AE197="","",手順５!AE197)</f>
        <v/>
      </c>
      <c r="B181" s="37" t="str">
        <f>IF(手順５!AF197="","",手順５!AF197)</f>
        <v/>
      </c>
      <c r="C181" s="37" t="str">
        <f>IF(手順５!AG197="","",手順５!AG197)</f>
        <v/>
      </c>
      <c r="D181" s="37" t="str">
        <f>IF(手順５!AH197="","",手順５!AH197)</f>
        <v/>
      </c>
      <c r="E181" s="37" t="str">
        <f>IF(手順５!AI197="","",手順５!AI197)</f>
        <v/>
      </c>
      <c r="F181" s="37" t="str">
        <f>IF(手順５!AJ197="","",手順５!AJ197)</f>
        <v/>
      </c>
      <c r="G181" s="37" t="str">
        <f>IF(手順５!AK197="","",手順５!AK197)</f>
        <v/>
      </c>
      <c r="H181" s="37" t="str">
        <f>IF(手順５!AL197="","",手順５!AL197)</f>
        <v/>
      </c>
      <c r="I181" s="37" t="str">
        <f>IF(手順５!AM197="","",手順５!AM197)</f>
        <v/>
      </c>
      <c r="J181" s="37" t="str">
        <f>IF(手順５!AN197="","",手順５!AN197)</f>
        <v/>
      </c>
      <c r="K181" s="37" t="str">
        <f>IF(手順５!R197="","",手順５!R197)</f>
        <v/>
      </c>
    </row>
    <row r="182" spans="1:11" x14ac:dyDescent="0.45">
      <c r="A182" s="37" t="str">
        <f>IF(手順５!AE198="","",手順５!AE198)</f>
        <v/>
      </c>
      <c r="B182" s="37" t="str">
        <f>IF(手順５!AF198="","",手順５!AF198)</f>
        <v/>
      </c>
      <c r="C182" s="37" t="str">
        <f>IF(手順５!AG198="","",手順５!AG198)</f>
        <v/>
      </c>
      <c r="D182" s="37" t="str">
        <f>IF(手順５!AH198="","",手順５!AH198)</f>
        <v/>
      </c>
      <c r="E182" s="37" t="str">
        <f>IF(手順５!AI198="","",手順５!AI198)</f>
        <v/>
      </c>
      <c r="F182" s="37" t="str">
        <f>IF(手順５!AJ198="","",手順５!AJ198)</f>
        <v/>
      </c>
      <c r="G182" s="37" t="str">
        <f>IF(手順５!AK198="","",手順５!AK198)</f>
        <v/>
      </c>
      <c r="H182" s="37" t="str">
        <f>IF(手順５!AL198="","",手順５!AL198)</f>
        <v/>
      </c>
      <c r="I182" s="37" t="str">
        <f>IF(手順５!AM198="","",手順５!AM198)</f>
        <v/>
      </c>
      <c r="J182" s="37" t="str">
        <f>IF(手順５!AN198="","",手順５!AN198)</f>
        <v/>
      </c>
      <c r="K182" s="37" t="str">
        <f>IF(手順５!R198="","",手順５!R198)</f>
        <v/>
      </c>
    </row>
    <row r="183" spans="1:11" x14ac:dyDescent="0.45">
      <c r="A183" s="37" t="str">
        <f>IF(手順５!AE199="","",手順５!AE199)</f>
        <v/>
      </c>
      <c r="B183" s="37" t="str">
        <f>IF(手順５!AF199="","",手順５!AF199)</f>
        <v/>
      </c>
      <c r="C183" s="37" t="str">
        <f>IF(手順５!AG199="","",手順５!AG199)</f>
        <v/>
      </c>
      <c r="D183" s="37" t="str">
        <f>IF(手順５!AH199="","",手順５!AH199)</f>
        <v/>
      </c>
      <c r="E183" s="37" t="str">
        <f>IF(手順５!AI199="","",手順５!AI199)</f>
        <v/>
      </c>
      <c r="F183" s="37" t="str">
        <f>IF(手順５!AJ199="","",手順５!AJ199)</f>
        <v/>
      </c>
      <c r="G183" s="37" t="str">
        <f>IF(手順５!AK199="","",手順５!AK199)</f>
        <v/>
      </c>
      <c r="H183" s="37" t="str">
        <f>IF(手順５!AL199="","",手順５!AL199)</f>
        <v/>
      </c>
      <c r="I183" s="37" t="str">
        <f>IF(手順５!AM199="","",手順５!AM199)</f>
        <v/>
      </c>
      <c r="J183" s="37" t="str">
        <f>IF(手順５!AN199="","",手順５!AN199)</f>
        <v/>
      </c>
      <c r="K183" s="37" t="str">
        <f>IF(手順５!R199="","",手順５!R199)</f>
        <v/>
      </c>
    </row>
    <row r="184" spans="1:11" x14ac:dyDescent="0.45">
      <c r="A184" s="37" t="str">
        <f>IF(手順５!AE200="","",手順５!AE200)</f>
        <v/>
      </c>
      <c r="B184" s="37" t="str">
        <f>IF(手順５!AF200="","",手順５!AF200)</f>
        <v/>
      </c>
      <c r="C184" s="37" t="str">
        <f>IF(手順５!AG200="","",手順５!AG200)</f>
        <v/>
      </c>
      <c r="D184" s="37" t="str">
        <f>IF(手順５!AH200="","",手順５!AH200)</f>
        <v/>
      </c>
      <c r="E184" s="37" t="str">
        <f>IF(手順５!AI200="","",手順５!AI200)</f>
        <v/>
      </c>
      <c r="F184" s="37" t="str">
        <f>IF(手順５!AJ200="","",手順５!AJ200)</f>
        <v/>
      </c>
      <c r="G184" s="37" t="str">
        <f>IF(手順５!AK200="","",手順５!AK200)</f>
        <v/>
      </c>
      <c r="H184" s="37" t="str">
        <f>IF(手順５!AL200="","",手順５!AL200)</f>
        <v/>
      </c>
      <c r="I184" s="37" t="str">
        <f>IF(手順５!AM200="","",手順５!AM200)</f>
        <v/>
      </c>
      <c r="J184" s="37" t="str">
        <f>IF(手順５!AN200="","",手順５!AN200)</f>
        <v/>
      </c>
      <c r="K184" s="37" t="str">
        <f>IF(手順５!R200="","",手順５!R200)</f>
        <v/>
      </c>
    </row>
    <row r="185" spans="1:11" x14ac:dyDescent="0.45">
      <c r="A185" s="37" t="str">
        <f>IF(手順５!AE201="","",手順５!AE201)</f>
        <v/>
      </c>
      <c r="B185" s="37" t="str">
        <f>IF(手順５!AF201="","",手順５!AF201)</f>
        <v/>
      </c>
      <c r="C185" s="37" t="str">
        <f>IF(手順５!AG201="","",手順５!AG201)</f>
        <v/>
      </c>
      <c r="D185" s="37" t="str">
        <f>IF(手順５!AH201="","",手順５!AH201)</f>
        <v/>
      </c>
      <c r="E185" s="37" t="str">
        <f>IF(手順５!AI201="","",手順５!AI201)</f>
        <v/>
      </c>
      <c r="F185" s="37" t="str">
        <f>IF(手順５!AJ201="","",手順５!AJ201)</f>
        <v/>
      </c>
      <c r="G185" s="37" t="str">
        <f>IF(手順５!AK201="","",手順５!AK201)</f>
        <v/>
      </c>
      <c r="H185" s="37" t="str">
        <f>IF(手順５!AL201="","",手順５!AL201)</f>
        <v/>
      </c>
      <c r="I185" s="37" t="str">
        <f>IF(手順５!AM201="","",手順５!AM201)</f>
        <v/>
      </c>
      <c r="J185" s="37" t="str">
        <f>IF(手順５!AN201="","",手順５!AN201)</f>
        <v/>
      </c>
      <c r="K185" s="37" t="str">
        <f>IF(手順５!R201="","",手順５!R201)</f>
        <v/>
      </c>
    </row>
    <row r="186" spans="1:11" x14ac:dyDescent="0.45">
      <c r="A186" s="37" t="str">
        <f>IF(手順５!AE202="","",手順５!AE202)</f>
        <v/>
      </c>
      <c r="B186" s="37" t="str">
        <f>IF(手順５!AF202="","",手順５!AF202)</f>
        <v/>
      </c>
      <c r="C186" s="37" t="str">
        <f>IF(手順５!AG202="","",手順５!AG202)</f>
        <v/>
      </c>
      <c r="D186" s="37" t="str">
        <f>IF(手順５!AH202="","",手順５!AH202)</f>
        <v/>
      </c>
      <c r="E186" s="37" t="str">
        <f>IF(手順５!AI202="","",手順５!AI202)</f>
        <v/>
      </c>
      <c r="F186" s="37" t="str">
        <f>IF(手順５!AJ202="","",手順５!AJ202)</f>
        <v/>
      </c>
      <c r="G186" s="37" t="str">
        <f>IF(手順５!AK202="","",手順５!AK202)</f>
        <v/>
      </c>
      <c r="H186" s="37" t="str">
        <f>IF(手順５!AL202="","",手順５!AL202)</f>
        <v/>
      </c>
      <c r="I186" s="37" t="str">
        <f>IF(手順５!AM202="","",手順５!AM202)</f>
        <v/>
      </c>
      <c r="J186" s="37" t="str">
        <f>IF(手順５!AN202="","",手順５!AN202)</f>
        <v/>
      </c>
      <c r="K186" s="37" t="str">
        <f>IF(手順５!R202="","",手順５!R202)</f>
        <v/>
      </c>
    </row>
    <row r="187" spans="1:11" x14ac:dyDescent="0.45">
      <c r="A187" s="37" t="str">
        <f>IF(手順５!AE203="","",手順５!AE203)</f>
        <v/>
      </c>
      <c r="B187" s="37" t="str">
        <f>IF(手順５!AF203="","",手順５!AF203)</f>
        <v/>
      </c>
      <c r="C187" s="37" t="str">
        <f>IF(手順５!AG203="","",手順５!AG203)</f>
        <v/>
      </c>
      <c r="D187" s="37" t="str">
        <f>IF(手順５!AH203="","",手順５!AH203)</f>
        <v/>
      </c>
      <c r="E187" s="37" t="str">
        <f>IF(手順５!AI203="","",手順５!AI203)</f>
        <v/>
      </c>
      <c r="F187" s="37" t="str">
        <f>IF(手順５!AJ203="","",手順５!AJ203)</f>
        <v/>
      </c>
      <c r="G187" s="37" t="str">
        <f>IF(手順５!AK203="","",手順５!AK203)</f>
        <v/>
      </c>
      <c r="H187" s="37" t="str">
        <f>IF(手順５!AL203="","",手順５!AL203)</f>
        <v/>
      </c>
      <c r="I187" s="37" t="str">
        <f>IF(手順５!AM203="","",手順５!AM203)</f>
        <v/>
      </c>
      <c r="J187" s="37" t="str">
        <f>IF(手順５!AN203="","",手順５!AN203)</f>
        <v/>
      </c>
      <c r="K187" s="37" t="str">
        <f>IF(手順５!R203="","",手順５!R203)</f>
        <v/>
      </c>
    </row>
    <row r="188" spans="1:11" x14ac:dyDescent="0.45">
      <c r="A188" s="37" t="str">
        <f>IF(手順５!AE204="","",手順５!AE204)</f>
        <v/>
      </c>
      <c r="B188" s="37" t="str">
        <f>IF(手順５!AF204="","",手順５!AF204)</f>
        <v/>
      </c>
      <c r="C188" s="37" t="str">
        <f>IF(手順５!AG204="","",手順５!AG204)</f>
        <v/>
      </c>
      <c r="D188" s="37" t="str">
        <f>IF(手順５!AH204="","",手順５!AH204)</f>
        <v/>
      </c>
      <c r="E188" s="37" t="str">
        <f>IF(手順５!AI204="","",手順５!AI204)</f>
        <v/>
      </c>
      <c r="F188" s="37" t="str">
        <f>IF(手順５!AJ204="","",手順５!AJ204)</f>
        <v/>
      </c>
      <c r="G188" s="37" t="str">
        <f>IF(手順５!AK204="","",手順５!AK204)</f>
        <v/>
      </c>
      <c r="H188" s="37" t="str">
        <f>IF(手順５!AL204="","",手順５!AL204)</f>
        <v/>
      </c>
      <c r="I188" s="37" t="str">
        <f>IF(手順５!AM204="","",手順５!AM204)</f>
        <v/>
      </c>
      <c r="J188" s="37" t="str">
        <f>IF(手順５!AN204="","",手順５!AN204)</f>
        <v/>
      </c>
      <c r="K188" s="37" t="str">
        <f>IF(手順５!R204="","",手順５!R204)</f>
        <v/>
      </c>
    </row>
    <row r="189" spans="1:11" x14ac:dyDescent="0.45">
      <c r="A189" s="37" t="str">
        <f>IF(手順５!AE205="","",手順５!AE205)</f>
        <v/>
      </c>
      <c r="B189" s="37" t="str">
        <f>IF(手順５!AF205="","",手順５!AF205)</f>
        <v/>
      </c>
      <c r="C189" s="37" t="str">
        <f>IF(手順５!AG205="","",手順５!AG205)</f>
        <v/>
      </c>
      <c r="D189" s="37" t="str">
        <f>IF(手順５!AH205="","",手順５!AH205)</f>
        <v/>
      </c>
      <c r="E189" s="37" t="str">
        <f>IF(手順５!AI205="","",手順５!AI205)</f>
        <v/>
      </c>
      <c r="F189" s="37" t="str">
        <f>IF(手順５!AJ205="","",手順５!AJ205)</f>
        <v/>
      </c>
      <c r="G189" s="37" t="str">
        <f>IF(手順５!AK205="","",手順５!AK205)</f>
        <v/>
      </c>
      <c r="H189" s="37" t="str">
        <f>IF(手順５!AL205="","",手順５!AL205)</f>
        <v/>
      </c>
      <c r="I189" s="37" t="str">
        <f>IF(手順５!AM205="","",手順５!AM205)</f>
        <v/>
      </c>
      <c r="J189" s="37" t="str">
        <f>IF(手順５!AN205="","",手順５!AN205)</f>
        <v/>
      </c>
      <c r="K189" s="37" t="str">
        <f>IF(手順５!R205="","",手順５!R205)</f>
        <v/>
      </c>
    </row>
    <row r="190" spans="1:11" x14ac:dyDescent="0.45">
      <c r="A190" s="37" t="str">
        <f>IF(手順５!AE206="","",手順５!AE206)</f>
        <v/>
      </c>
      <c r="B190" s="37" t="str">
        <f>IF(手順５!AF206="","",手順５!AF206)</f>
        <v/>
      </c>
      <c r="C190" s="37" t="str">
        <f>IF(手順５!AG206="","",手順５!AG206)</f>
        <v/>
      </c>
      <c r="D190" s="37" t="str">
        <f>IF(手順５!AH206="","",手順５!AH206)</f>
        <v/>
      </c>
      <c r="E190" s="37" t="str">
        <f>IF(手順５!AI206="","",手順５!AI206)</f>
        <v/>
      </c>
      <c r="F190" s="37" t="str">
        <f>IF(手順５!AJ206="","",手順５!AJ206)</f>
        <v/>
      </c>
      <c r="G190" s="37" t="str">
        <f>IF(手順５!AK206="","",手順５!AK206)</f>
        <v/>
      </c>
      <c r="H190" s="37" t="str">
        <f>IF(手順５!AL206="","",手順５!AL206)</f>
        <v/>
      </c>
      <c r="I190" s="37" t="str">
        <f>IF(手順５!AM206="","",手順５!AM206)</f>
        <v/>
      </c>
      <c r="J190" s="37" t="str">
        <f>IF(手順５!AN206="","",手順５!AN206)</f>
        <v/>
      </c>
      <c r="K190" s="37" t="str">
        <f>IF(手順５!R206="","",手順５!R206)</f>
        <v/>
      </c>
    </row>
    <row r="191" spans="1:11" x14ac:dyDescent="0.45">
      <c r="A191" s="37" t="str">
        <f>IF(手順５!AE207="","",手順５!AE207)</f>
        <v/>
      </c>
      <c r="B191" s="37" t="str">
        <f>IF(手順５!AF207="","",手順５!AF207)</f>
        <v/>
      </c>
      <c r="C191" s="37" t="str">
        <f>IF(手順５!AG207="","",手順５!AG207)</f>
        <v/>
      </c>
      <c r="D191" s="37" t="str">
        <f>IF(手順５!AH207="","",手順５!AH207)</f>
        <v/>
      </c>
      <c r="E191" s="37" t="str">
        <f>IF(手順５!AI207="","",手順５!AI207)</f>
        <v/>
      </c>
      <c r="F191" s="37" t="str">
        <f>IF(手順５!AJ207="","",手順５!AJ207)</f>
        <v/>
      </c>
      <c r="G191" s="37" t="str">
        <f>IF(手順５!AK207="","",手順５!AK207)</f>
        <v/>
      </c>
      <c r="H191" s="37" t="str">
        <f>IF(手順５!AL207="","",手順５!AL207)</f>
        <v/>
      </c>
      <c r="I191" s="37" t="str">
        <f>IF(手順５!AM207="","",手順５!AM207)</f>
        <v/>
      </c>
      <c r="J191" s="37" t="str">
        <f>IF(手順５!AN207="","",手順５!AN207)</f>
        <v/>
      </c>
      <c r="K191" s="37" t="str">
        <f>IF(手順５!R207="","",手順５!R207)</f>
        <v/>
      </c>
    </row>
    <row r="192" spans="1:11" x14ac:dyDescent="0.45">
      <c r="A192" s="37" t="str">
        <f>IF(手順５!AE208="","",手順５!AE208)</f>
        <v/>
      </c>
      <c r="B192" s="37" t="str">
        <f>IF(手順５!AF208="","",手順５!AF208)</f>
        <v/>
      </c>
      <c r="C192" s="37" t="str">
        <f>IF(手順５!AG208="","",手順５!AG208)</f>
        <v/>
      </c>
      <c r="D192" s="37" t="str">
        <f>IF(手順５!AH208="","",手順５!AH208)</f>
        <v/>
      </c>
      <c r="E192" s="37" t="str">
        <f>IF(手順５!AI208="","",手順５!AI208)</f>
        <v/>
      </c>
      <c r="F192" s="37" t="str">
        <f>IF(手順５!AJ208="","",手順５!AJ208)</f>
        <v/>
      </c>
      <c r="G192" s="37" t="str">
        <f>IF(手順５!AK208="","",手順５!AK208)</f>
        <v/>
      </c>
      <c r="H192" s="37" t="str">
        <f>IF(手順５!AL208="","",手順５!AL208)</f>
        <v/>
      </c>
      <c r="I192" s="37" t="str">
        <f>IF(手順５!AM208="","",手順５!AM208)</f>
        <v/>
      </c>
      <c r="J192" s="37" t="str">
        <f>IF(手順５!AN208="","",手順５!AN208)</f>
        <v/>
      </c>
      <c r="K192" s="37" t="str">
        <f>IF(手順５!R208="","",手順５!R208)</f>
        <v/>
      </c>
    </row>
    <row r="193" spans="1:11" x14ac:dyDescent="0.45">
      <c r="A193" s="37" t="str">
        <f>IF(手順５!AE209="","",手順５!AE209)</f>
        <v/>
      </c>
      <c r="B193" s="37" t="str">
        <f>IF(手順５!AF209="","",手順５!AF209)</f>
        <v/>
      </c>
      <c r="C193" s="37" t="str">
        <f>IF(手順５!AG209="","",手順５!AG209)</f>
        <v/>
      </c>
      <c r="D193" s="37" t="str">
        <f>IF(手順５!AH209="","",手順５!AH209)</f>
        <v/>
      </c>
      <c r="E193" s="37" t="str">
        <f>IF(手順５!AI209="","",手順５!AI209)</f>
        <v/>
      </c>
      <c r="F193" s="37" t="str">
        <f>IF(手順５!AJ209="","",手順５!AJ209)</f>
        <v/>
      </c>
      <c r="G193" s="37" t="str">
        <f>IF(手順５!AK209="","",手順５!AK209)</f>
        <v/>
      </c>
      <c r="H193" s="37" t="str">
        <f>IF(手順５!AL209="","",手順５!AL209)</f>
        <v/>
      </c>
      <c r="I193" s="37" t="str">
        <f>IF(手順５!AM209="","",手順５!AM209)</f>
        <v/>
      </c>
      <c r="J193" s="37" t="str">
        <f>IF(手順５!AN209="","",手順５!AN209)</f>
        <v/>
      </c>
      <c r="K193" s="37" t="str">
        <f>IF(手順５!R209="","",手順５!R209)</f>
        <v/>
      </c>
    </row>
    <row r="194" spans="1:11" x14ac:dyDescent="0.45">
      <c r="A194" s="37" t="str">
        <f>IF(手順５!AE210="","",手順５!AE210)</f>
        <v/>
      </c>
      <c r="B194" s="37" t="str">
        <f>IF(手順５!AF210="","",手順５!AF210)</f>
        <v/>
      </c>
      <c r="C194" s="37" t="str">
        <f>IF(手順５!AG210="","",手順５!AG210)</f>
        <v/>
      </c>
      <c r="D194" s="37" t="str">
        <f>IF(手順５!AH210="","",手順５!AH210)</f>
        <v/>
      </c>
      <c r="E194" s="37" t="str">
        <f>IF(手順５!AI210="","",手順５!AI210)</f>
        <v/>
      </c>
      <c r="F194" s="37" t="str">
        <f>IF(手順５!AJ210="","",手順５!AJ210)</f>
        <v/>
      </c>
      <c r="G194" s="37" t="str">
        <f>IF(手順５!AK210="","",手順５!AK210)</f>
        <v/>
      </c>
      <c r="H194" s="37" t="str">
        <f>IF(手順５!AL210="","",手順５!AL210)</f>
        <v/>
      </c>
      <c r="I194" s="37" t="str">
        <f>IF(手順５!AM210="","",手順５!AM210)</f>
        <v/>
      </c>
      <c r="J194" s="37" t="str">
        <f>IF(手順５!AN210="","",手順５!AN210)</f>
        <v/>
      </c>
      <c r="K194" s="37" t="str">
        <f>IF(手順５!R210="","",手順５!R210)</f>
        <v/>
      </c>
    </row>
    <row r="195" spans="1:11" x14ac:dyDescent="0.45">
      <c r="A195" s="37" t="str">
        <f>IF(手順５!AE211="","",手順５!AE211)</f>
        <v/>
      </c>
      <c r="B195" s="37" t="str">
        <f>IF(手順５!AF211="","",手順５!AF211)</f>
        <v/>
      </c>
      <c r="C195" s="37" t="str">
        <f>IF(手順５!AG211="","",手順５!AG211)</f>
        <v/>
      </c>
      <c r="D195" s="37" t="str">
        <f>IF(手順５!AH211="","",手順５!AH211)</f>
        <v/>
      </c>
      <c r="E195" s="37" t="str">
        <f>IF(手順５!AI211="","",手順５!AI211)</f>
        <v/>
      </c>
      <c r="F195" s="37" t="str">
        <f>IF(手順５!AJ211="","",手順５!AJ211)</f>
        <v/>
      </c>
      <c r="G195" s="37" t="str">
        <f>IF(手順５!AK211="","",手順５!AK211)</f>
        <v/>
      </c>
      <c r="H195" s="37" t="str">
        <f>IF(手順５!AL211="","",手順５!AL211)</f>
        <v/>
      </c>
      <c r="I195" s="37" t="str">
        <f>IF(手順５!AM211="","",手順５!AM211)</f>
        <v/>
      </c>
      <c r="J195" s="37" t="str">
        <f>IF(手順５!AN211="","",手順５!AN211)</f>
        <v/>
      </c>
      <c r="K195" s="37" t="str">
        <f>IF(手順５!R211="","",手順５!R211)</f>
        <v/>
      </c>
    </row>
    <row r="196" spans="1:11" x14ac:dyDescent="0.45">
      <c r="A196" s="37" t="str">
        <f>IF(手順５!AE212="","",手順５!AE212)</f>
        <v/>
      </c>
      <c r="B196" s="37" t="str">
        <f>IF(手順５!AF212="","",手順５!AF212)</f>
        <v/>
      </c>
      <c r="C196" s="37" t="str">
        <f>IF(手順５!AG212="","",手順５!AG212)</f>
        <v/>
      </c>
      <c r="D196" s="37" t="str">
        <f>IF(手順５!AH212="","",手順５!AH212)</f>
        <v/>
      </c>
      <c r="E196" s="37" t="str">
        <f>IF(手順５!AI212="","",手順５!AI212)</f>
        <v/>
      </c>
      <c r="F196" s="37" t="str">
        <f>IF(手順５!AJ212="","",手順５!AJ212)</f>
        <v/>
      </c>
      <c r="G196" s="37" t="str">
        <f>IF(手順５!AK212="","",手順５!AK212)</f>
        <v/>
      </c>
      <c r="H196" s="37" t="str">
        <f>IF(手順５!AL212="","",手順５!AL212)</f>
        <v/>
      </c>
      <c r="I196" s="37" t="str">
        <f>IF(手順５!AM212="","",手順５!AM212)</f>
        <v/>
      </c>
      <c r="J196" s="37" t="str">
        <f>IF(手順５!AN212="","",手順５!AN212)</f>
        <v/>
      </c>
      <c r="K196" s="37" t="str">
        <f>IF(手順５!R212="","",手順５!R212)</f>
        <v/>
      </c>
    </row>
    <row r="197" spans="1:11" x14ac:dyDescent="0.45">
      <c r="A197" s="37" t="str">
        <f>IF(手順５!AE213="","",手順５!AE213)</f>
        <v/>
      </c>
      <c r="B197" s="37" t="str">
        <f>IF(手順５!AF213="","",手順５!AF213)</f>
        <v/>
      </c>
      <c r="C197" s="37" t="str">
        <f>IF(手順５!AG213="","",手順５!AG213)</f>
        <v/>
      </c>
      <c r="D197" s="37" t="str">
        <f>IF(手順５!AH213="","",手順５!AH213)</f>
        <v/>
      </c>
      <c r="E197" s="37" t="str">
        <f>IF(手順５!AI213="","",手順５!AI213)</f>
        <v/>
      </c>
      <c r="F197" s="37" t="str">
        <f>IF(手順５!AJ213="","",手順５!AJ213)</f>
        <v/>
      </c>
      <c r="G197" s="37" t="str">
        <f>IF(手順５!AK213="","",手順５!AK213)</f>
        <v/>
      </c>
      <c r="H197" s="37" t="str">
        <f>IF(手順５!AL213="","",手順５!AL213)</f>
        <v/>
      </c>
      <c r="I197" s="37" t="str">
        <f>IF(手順５!AM213="","",手順５!AM213)</f>
        <v/>
      </c>
      <c r="J197" s="37" t="str">
        <f>IF(手順５!AN213="","",手順５!AN213)</f>
        <v/>
      </c>
      <c r="K197" s="37" t="str">
        <f>IF(手順５!R213="","",手順５!R213)</f>
        <v/>
      </c>
    </row>
    <row r="198" spans="1:11" x14ac:dyDescent="0.45">
      <c r="A198" s="37" t="str">
        <f>IF(手順５!AE214="","",手順５!AE214)</f>
        <v/>
      </c>
      <c r="B198" s="37" t="str">
        <f>IF(手順５!AF214="","",手順５!AF214)</f>
        <v/>
      </c>
      <c r="C198" s="37" t="str">
        <f>IF(手順５!AG214="","",手順５!AG214)</f>
        <v/>
      </c>
      <c r="D198" s="37" t="str">
        <f>IF(手順５!AH214="","",手順５!AH214)</f>
        <v/>
      </c>
      <c r="E198" s="37" t="str">
        <f>IF(手順５!AI214="","",手順５!AI214)</f>
        <v/>
      </c>
      <c r="F198" s="37" t="str">
        <f>IF(手順５!AJ214="","",手順５!AJ214)</f>
        <v/>
      </c>
      <c r="G198" s="37" t="str">
        <f>IF(手順５!AK214="","",手順５!AK214)</f>
        <v/>
      </c>
      <c r="H198" s="37" t="str">
        <f>IF(手順５!AL214="","",手順５!AL214)</f>
        <v/>
      </c>
      <c r="I198" s="37" t="str">
        <f>IF(手順５!AM214="","",手順５!AM214)</f>
        <v/>
      </c>
      <c r="J198" s="37" t="str">
        <f>IF(手順５!AN214="","",手順５!AN214)</f>
        <v/>
      </c>
      <c r="K198" s="37" t="str">
        <f>IF(手順５!R214="","",手順５!R214)</f>
        <v/>
      </c>
    </row>
    <row r="199" spans="1:11" x14ac:dyDescent="0.45">
      <c r="A199" s="37" t="str">
        <f>IF(手順５!AE215="","",手順５!AE215)</f>
        <v/>
      </c>
      <c r="B199" s="37" t="str">
        <f>IF(手順５!AF215="","",手順５!AF215)</f>
        <v/>
      </c>
      <c r="C199" s="37" t="str">
        <f>IF(手順５!AG215="","",手順５!AG215)</f>
        <v/>
      </c>
      <c r="D199" s="37" t="str">
        <f>IF(手順５!AH215="","",手順５!AH215)</f>
        <v/>
      </c>
      <c r="E199" s="37" t="str">
        <f>IF(手順５!AI215="","",手順５!AI215)</f>
        <v/>
      </c>
      <c r="F199" s="37" t="str">
        <f>IF(手順５!AJ215="","",手順５!AJ215)</f>
        <v/>
      </c>
      <c r="G199" s="37" t="str">
        <f>IF(手順５!AK215="","",手順５!AK215)</f>
        <v/>
      </c>
      <c r="H199" s="37" t="str">
        <f>IF(手順５!AL215="","",手順５!AL215)</f>
        <v/>
      </c>
      <c r="I199" s="37" t="str">
        <f>IF(手順５!AM215="","",手順５!AM215)</f>
        <v/>
      </c>
      <c r="J199" s="37" t="str">
        <f>IF(手順５!AN215="","",手順５!AN215)</f>
        <v/>
      </c>
      <c r="K199" s="37" t="str">
        <f>IF(手順５!R215="","",手順５!R215)</f>
        <v/>
      </c>
    </row>
    <row r="200" spans="1:11" x14ac:dyDescent="0.45">
      <c r="A200" s="37" t="str">
        <f>IF(手順５!AE216="","",手順５!AE216)</f>
        <v/>
      </c>
      <c r="B200" s="37" t="str">
        <f>IF(手順５!AF216="","",手順５!AF216)</f>
        <v/>
      </c>
      <c r="C200" s="37" t="str">
        <f>IF(手順５!AG216="","",手順５!AG216)</f>
        <v/>
      </c>
      <c r="D200" s="37" t="str">
        <f>IF(手順５!AH216="","",手順５!AH216)</f>
        <v/>
      </c>
      <c r="E200" s="37" t="str">
        <f>IF(手順５!AI216="","",手順５!AI216)</f>
        <v/>
      </c>
      <c r="F200" s="37" t="str">
        <f>IF(手順５!AJ216="","",手順５!AJ216)</f>
        <v/>
      </c>
      <c r="G200" s="37" t="str">
        <f>IF(手順５!AK216="","",手順５!AK216)</f>
        <v/>
      </c>
      <c r="H200" s="37" t="str">
        <f>IF(手順５!AL216="","",手順５!AL216)</f>
        <v/>
      </c>
      <c r="I200" s="37" t="str">
        <f>IF(手順５!AM216="","",手順５!AM216)</f>
        <v/>
      </c>
      <c r="J200" s="37" t="str">
        <f>IF(手順５!AN216="","",手順５!AN216)</f>
        <v/>
      </c>
      <c r="K200" s="37" t="str">
        <f>IF(手順５!R216="","",手順５!R216)</f>
        <v/>
      </c>
    </row>
    <row r="201" spans="1:11" x14ac:dyDescent="0.45">
      <c r="A201" s="37" t="str">
        <f>IF(手順５!AE217="","",手順５!AE217)</f>
        <v/>
      </c>
      <c r="B201" s="37" t="str">
        <f>IF(手順５!AF217="","",手順５!AF217)</f>
        <v/>
      </c>
      <c r="C201" s="37" t="str">
        <f>IF(手順５!AG217="","",手順５!AG217)</f>
        <v/>
      </c>
      <c r="D201" s="37" t="str">
        <f>IF(手順５!AH217="","",手順５!AH217)</f>
        <v/>
      </c>
      <c r="E201" s="37" t="str">
        <f>IF(手順５!AI217="","",手順５!AI217)</f>
        <v/>
      </c>
      <c r="F201" s="37" t="str">
        <f>IF(手順５!AJ217="","",手順５!AJ217)</f>
        <v/>
      </c>
      <c r="G201" s="37" t="str">
        <f>IF(手順５!AK217="","",手順５!AK217)</f>
        <v/>
      </c>
      <c r="H201" s="37" t="str">
        <f>IF(手順５!AL217="","",手順５!AL217)</f>
        <v/>
      </c>
      <c r="I201" s="37" t="str">
        <f>IF(手順５!AM217="","",手順５!AM217)</f>
        <v/>
      </c>
      <c r="J201" s="37" t="str">
        <f>IF(手順５!AN217="","",手順５!AN217)</f>
        <v/>
      </c>
      <c r="K201" s="37" t="str">
        <f>IF(手順５!R217="","",手順５!R217)</f>
        <v/>
      </c>
    </row>
    <row r="202" spans="1:11" x14ac:dyDescent="0.45">
      <c r="A202" s="37" t="str">
        <f>IF(手順５!AE218="","",手順５!AE218)</f>
        <v/>
      </c>
      <c r="B202" s="37" t="str">
        <f>IF(手順５!AF218="","",手順５!AF218)</f>
        <v/>
      </c>
      <c r="C202" s="37" t="str">
        <f>IF(手順５!AG218="","",手順５!AG218)</f>
        <v/>
      </c>
      <c r="D202" s="37" t="str">
        <f>IF(手順５!AH218="","",手順５!AH218)</f>
        <v/>
      </c>
      <c r="E202" s="37" t="str">
        <f>IF(手順５!AI218="","",手順５!AI218)</f>
        <v/>
      </c>
      <c r="F202" s="37" t="str">
        <f>IF(手順５!AJ218="","",手順５!AJ218)</f>
        <v/>
      </c>
      <c r="G202" s="37" t="str">
        <f>IF(手順５!AK218="","",手順５!AK218)</f>
        <v/>
      </c>
      <c r="H202" s="37" t="str">
        <f>IF(手順５!AL218="","",手順５!AL218)</f>
        <v/>
      </c>
      <c r="I202" s="37" t="str">
        <f>IF(手順５!AM218="","",手順５!AM218)</f>
        <v/>
      </c>
      <c r="J202" s="37" t="str">
        <f>IF(手順５!AN218="","",手順５!AN218)</f>
        <v/>
      </c>
      <c r="K202" s="37" t="str">
        <f>IF(手順５!R218="","",手順５!R218)</f>
        <v/>
      </c>
    </row>
    <row r="203" spans="1:11" x14ac:dyDescent="0.45">
      <c r="A203" s="37" t="str">
        <f>IF(手順５!AE219="","",手順５!AE219)</f>
        <v/>
      </c>
      <c r="B203" s="37" t="str">
        <f>IF(手順５!AF219="","",手順５!AF219)</f>
        <v/>
      </c>
      <c r="C203" s="37" t="str">
        <f>IF(手順５!AG219="","",手順５!AG219)</f>
        <v/>
      </c>
      <c r="D203" s="37" t="str">
        <f>IF(手順５!AH219="","",手順５!AH219)</f>
        <v/>
      </c>
      <c r="E203" s="37" t="str">
        <f>IF(手順５!AI219="","",手順５!AI219)</f>
        <v/>
      </c>
      <c r="F203" s="37" t="str">
        <f>IF(手順５!AJ219="","",手順５!AJ219)</f>
        <v/>
      </c>
      <c r="G203" s="37" t="str">
        <f>IF(手順５!AK219="","",手順５!AK219)</f>
        <v/>
      </c>
      <c r="H203" s="37" t="str">
        <f>IF(手順５!AL219="","",手順５!AL219)</f>
        <v/>
      </c>
      <c r="I203" s="37" t="str">
        <f>IF(手順５!AM219="","",手順５!AM219)</f>
        <v/>
      </c>
      <c r="J203" s="37" t="str">
        <f>IF(手順５!AN219="","",手順５!AN219)</f>
        <v/>
      </c>
      <c r="K203" s="37" t="str">
        <f>IF(手順５!R219="","",手順５!R219)</f>
        <v/>
      </c>
    </row>
    <row r="204" spans="1:11" x14ac:dyDescent="0.45">
      <c r="A204" s="37" t="str">
        <f>IF(手順５!AE220="","",手順５!AE220)</f>
        <v/>
      </c>
      <c r="B204" s="37" t="str">
        <f>IF(手順５!AF220="","",手順５!AF220)</f>
        <v/>
      </c>
      <c r="C204" s="37" t="str">
        <f>IF(手順５!AG220="","",手順５!AG220)</f>
        <v/>
      </c>
      <c r="D204" s="37" t="str">
        <f>IF(手順５!AH220="","",手順５!AH220)</f>
        <v/>
      </c>
      <c r="E204" s="37" t="str">
        <f>IF(手順５!AI220="","",手順５!AI220)</f>
        <v/>
      </c>
      <c r="F204" s="37" t="str">
        <f>IF(手順５!AJ220="","",手順５!AJ220)</f>
        <v/>
      </c>
      <c r="G204" s="37" t="str">
        <f>IF(手順５!AK220="","",手順５!AK220)</f>
        <v/>
      </c>
      <c r="H204" s="37" t="str">
        <f>IF(手順５!AL220="","",手順５!AL220)</f>
        <v/>
      </c>
      <c r="I204" s="37" t="str">
        <f>IF(手順５!AM220="","",手順５!AM220)</f>
        <v/>
      </c>
      <c r="J204" s="37" t="str">
        <f>IF(手順５!AN220="","",手順５!AN220)</f>
        <v/>
      </c>
      <c r="K204" s="37" t="str">
        <f>IF(手順５!R220="","",手順５!R220)</f>
        <v/>
      </c>
    </row>
    <row r="205" spans="1:11" x14ac:dyDescent="0.45">
      <c r="A205" s="37" t="str">
        <f>IF(手順５!AE221="","",手順５!AE221)</f>
        <v/>
      </c>
      <c r="B205" s="37" t="str">
        <f>IF(手順５!AF221="","",手順５!AF221)</f>
        <v/>
      </c>
      <c r="C205" s="37" t="str">
        <f>IF(手順５!AG221="","",手順５!AG221)</f>
        <v/>
      </c>
      <c r="D205" s="37" t="str">
        <f>IF(手順５!AH221="","",手順５!AH221)</f>
        <v/>
      </c>
      <c r="E205" s="37" t="str">
        <f>IF(手順５!AI221="","",手順５!AI221)</f>
        <v/>
      </c>
      <c r="F205" s="37" t="str">
        <f>IF(手順５!AJ221="","",手順５!AJ221)</f>
        <v/>
      </c>
      <c r="G205" s="37" t="str">
        <f>IF(手順５!AK221="","",手順５!AK221)</f>
        <v/>
      </c>
      <c r="H205" s="37" t="str">
        <f>IF(手順５!AL221="","",手順５!AL221)</f>
        <v/>
      </c>
      <c r="I205" s="37" t="str">
        <f>IF(手順５!AM221="","",手順５!AM221)</f>
        <v/>
      </c>
      <c r="J205" s="37" t="str">
        <f>IF(手順５!AN221="","",手順５!AN221)</f>
        <v/>
      </c>
      <c r="K205" s="37" t="str">
        <f>IF(手順５!R221="","",手順５!R221)</f>
        <v/>
      </c>
    </row>
    <row r="206" spans="1:11" x14ac:dyDescent="0.45">
      <c r="A206" s="37" t="str">
        <f>IF(手順５!AE222="","",手順５!AE222)</f>
        <v/>
      </c>
      <c r="B206" s="37" t="str">
        <f>IF(手順５!AF222="","",手順５!AF222)</f>
        <v/>
      </c>
      <c r="C206" s="37" t="str">
        <f>IF(手順５!AG222="","",手順５!AG222)</f>
        <v/>
      </c>
      <c r="D206" s="37" t="str">
        <f>IF(手順５!AH222="","",手順５!AH222)</f>
        <v/>
      </c>
      <c r="E206" s="37" t="str">
        <f>IF(手順５!AI222="","",手順５!AI222)</f>
        <v/>
      </c>
      <c r="F206" s="37" t="str">
        <f>IF(手順５!AJ222="","",手順５!AJ222)</f>
        <v/>
      </c>
      <c r="G206" s="37" t="str">
        <f>IF(手順５!AK222="","",手順５!AK222)</f>
        <v/>
      </c>
      <c r="H206" s="37" t="str">
        <f>IF(手順５!AL222="","",手順５!AL222)</f>
        <v/>
      </c>
      <c r="I206" s="37" t="str">
        <f>IF(手順５!AM222="","",手順５!AM222)</f>
        <v/>
      </c>
      <c r="J206" s="37" t="str">
        <f>IF(手順５!AN222="","",手順５!AN222)</f>
        <v/>
      </c>
      <c r="K206" s="37" t="str">
        <f>IF(手順５!R222="","",手順５!R222)</f>
        <v/>
      </c>
    </row>
    <row r="207" spans="1:11" x14ac:dyDescent="0.45">
      <c r="A207" s="37" t="str">
        <f>IF(手順５!AE223="","",手順５!AE223)</f>
        <v/>
      </c>
      <c r="B207" s="37" t="str">
        <f>IF(手順５!AF223="","",手順５!AF223)</f>
        <v/>
      </c>
      <c r="C207" s="37" t="str">
        <f>IF(手順５!AG223="","",手順５!AG223)</f>
        <v/>
      </c>
      <c r="D207" s="37" t="str">
        <f>IF(手順５!AH223="","",手順５!AH223)</f>
        <v/>
      </c>
      <c r="E207" s="37" t="str">
        <f>IF(手順５!AI223="","",手順５!AI223)</f>
        <v/>
      </c>
      <c r="F207" s="37" t="str">
        <f>IF(手順５!AJ223="","",手順５!AJ223)</f>
        <v/>
      </c>
      <c r="G207" s="37" t="str">
        <f>IF(手順５!AK223="","",手順５!AK223)</f>
        <v/>
      </c>
      <c r="H207" s="37" t="str">
        <f>IF(手順５!AL223="","",手順５!AL223)</f>
        <v/>
      </c>
      <c r="I207" s="37" t="str">
        <f>IF(手順５!AM223="","",手順５!AM223)</f>
        <v/>
      </c>
      <c r="J207" s="37" t="str">
        <f>IF(手順５!AN223="","",手順５!AN223)</f>
        <v/>
      </c>
      <c r="K207" s="37" t="str">
        <f>IF(手順５!R223="","",手順５!R223)</f>
        <v/>
      </c>
    </row>
    <row r="208" spans="1:11" x14ac:dyDescent="0.45">
      <c r="A208" s="37" t="str">
        <f>IF(手順５!AE224="","",手順５!AE224)</f>
        <v/>
      </c>
      <c r="B208" s="37" t="str">
        <f>IF(手順５!AF224="","",手順５!AF224)</f>
        <v/>
      </c>
      <c r="C208" s="37" t="str">
        <f>IF(手順５!AG224="","",手順５!AG224)</f>
        <v/>
      </c>
      <c r="D208" s="37" t="str">
        <f>IF(手順５!AH224="","",手順５!AH224)</f>
        <v/>
      </c>
      <c r="E208" s="37" t="str">
        <f>IF(手順５!AI224="","",手順５!AI224)</f>
        <v/>
      </c>
      <c r="F208" s="37" t="str">
        <f>IF(手順５!AJ224="","",手順５!AJ224)</f>
        <v/>
      </c>
      <c r="G208" s="37" t="str">
        <f>IF(手順５!AK224="","",手順５!AK224)</f>
        <v/>
      </c>
      <c r="H208" s="37" t="str">
        <f>IF(手順５!AL224="","",手順５!AL224)</f>
        <v/>
      </c>
      <c r="I208" s="37" t="str">
        <f>IF(手順５!AM224="","",手順５!AM224)</f>
        <v/>
      </c>
      <c r="J208" s="37" t="str">
        <f>IF(手順５!AN224="","",手順５!AN224)</f>
        <v/>
      </c>
      <c r="K208" s="37" t="str">
        <f>IF(手順５!R224="","",手順５!R224)</f>
        <v/>
      </c>
    </row>
    <row r="209" spans="1:11" x14ac:dyDescent="0.45">
      <c r="A209" s="37" t="str">
        <f>IF(手順５!AE225="","",手順５!AE225)</f>
        <v/>
      </c>
      <c r="B209" s="37" t="str">
        <f>IF(手順５!AF225="","",手順５!AF225)</f>
        <v/>
      </c>
      <c r="C209" s="37" t="str">
        <f>IF(手順５!AG225="","",手順５!AG225)</f>
        <v/>
      </c>
      <c r="D209" s="37" t="str">
        <f>IF(手順５!AH225="","",手順５!AH225)</f>
        <v/>
      </c>
      <c r="E209" s="37" t="str">
        <f>IF(手順５!AI225="","",手順５!AI225)</f>
        <v/>
      </c>
      <c r="F209" s="37" t="str">
        <f>IF(手順５!AJ225="","",手順５!AJ225)</f>
        <v/>
      </c>
      <c r="G209" s="37" t="str">
        <f>IF(手順５!AK225="","",手順５!AK225)</f>
        <v/>
      </c>
      <c r="H209" s="37" t="str">
        <f>IF(手順５!AL225="","",手順５!AL225)</f>
        <v/>
      </c>
      <c r="I209" s="37" t="str">
        <f>IF(手順５!AM225="","",手順５!AM225)</f>
        <v/>
      </c>
      <c r="J209" s="37" t="str">
        <f>IF(手順５!AN225="","",手順５!AN225)</f>
        <v/>
      </c>
      <c r="K209" s="37" t="str">
        <f>IF(手順５!R225="","",手順５!R225)</f>
        <v/>
      </c>
    </row>
    <row r="210" spans="1:11" x14ac:dyDescent="0.45">
      <c r="A210" s="37" t="str">
        <f>IF(手順５!AE226="","",手順５!AE226)</f>
        <v/>
      </c>
      <c r="B210" s="37" t="str">
        <f>IF(手順５!AF226="","",手順５!AF226)</f>
        <v/>
      </c>
      <c r="C210" s="37" t="str">
        <f>IF(手順５!AG226="","",手順５!AG226)</f>
        <v/>
      </c>
      <c r="D210" s="37" t="str">
        <f>IF(手順５!AH226="","",手順５!AH226)</f>
        <v/>
      </c>
      <c r="E210" s="37" t="str">
        <f>IF(手順５!AI226="","",手順５!AI226)</f>
        <v/>
      </c>
      <c r="F210" s="37" t="str">
        <f>IF(手順５!AJ226="","",手順５!AJ226)</f>
        <v/>
      </c>
      <c r="G210" s="37" t="str">
        <f>IF(手順５!AK226="","",手順５!AK226)</f>
        <v/>
      </c>
      <c r="H210" s="37" t="str">
        <f>IF(手順５!AL226="","",手順５!AL226)</f>
        <v/>
      </c>
      <c r="I210" s="37" t="str">
        <f>IF(手順５!AM226="","",手順５!AM226)</f>
        <v/>
      </c>
      <c r="J210" s="37" t="str">
        <f>IF(手順５!AN226="","",手順５!AN226)</f>
        <v/>
      </c>
      <c r="K210" s="37" t="str">
        <f>IF(手順５!R226="","",手順５!R226)</f>
        <v/>
      </c>
    </row>
    <row r="211" spans="1:11" x14ac:dyDescent="0.45">
      <c r="A211" s="37" t="str">
        <f>IF(手順５!AE227="","",手順５!AE227)</f>
        <v/>
      </c>
      <c r="B211" s="37" t="str">
        <f>IF(手順５!AF227="","",手順５!AF227)</f>
        <v/>
      </c>
      <c r="C211" s="37" t="str">
        <f>IF(手順５!AG227="","",手順５!AG227)</f>
        <v/>
      </c>
      <c r="D211" s="37" t="str">
        <f>IF(手順５!AH227="","",手順５!AH227)</f>
        <v/>
      </c>
      <c r="E211" s="37" t="str">
        <f>IF(手順５!AI227="","",手順５!AI227)</f>
        <v/>
      </c>
      <c r="F211" s="37" t="str">
        <f>IF(手順５!AJ227="","",手順５!AJ227)</f>
        <v/>
      </c>
      <c r="G211" s="37" t="str">
        <f>IF(手順５!AK227="","",手順５!AK227)</f>
        <v/>
      </c>
      <c r="H211" s="37" t="str">
        <f>IF(手順５!AL227="","",手順５!AL227)</f>
        <v/>
      </c>
      <c r="I211" s="37" t="str">
        <f>IF(手順５!AM227="","",手順５!AM227)</f>
        <v/>
      </c>
      <c r="J211" s="37" t="str">
        <f>IF(手順５!AN227="","",手順５!AN227)</f>
        <v/>
      </c>
      <c r="K211" s="37" t="str">
        <f>IF(手順５!R227="","",手順５!R227)</f>
        <v/>
      </c>
    </row>
    <row r="212" spans="1:11" x14ac:dyDescent="0.45">
      <c r="A212" s="37" t="str">
        <f>IF(手順５!AE228="","",手順５!AE228)</f>
        <v/>
      </c>
      <c r="B212" s="37" t="str">
        <f>IF(手順５!AF228="","",手順５!AF228)</f>
        <v/>
      </c>
      <c r="C212" s="37" t="str">
        <f>IF(手順５!AG228="","",手順５!AG228)</f>
        <v/>
      </c>
      <c r="D212" s="37" t="str">
        <f>IF(手順５!AH228="","",手順５!AH228)</f>
        <v/>
      </c>
      <c r="E212" s="37" t="str">
        <f>IF(手順５!AI228="","",手順５!AI228)</f>
        <v/>
      </c>
      <c r="F212" s="37" t="str">
        <f>IF(手順５!AJ228="","",手順５!AJ228)</f>
        <v/>
      </c>
      <c r="G212" s="37" t="str">
        <f>IF(手順５!AK228="","",手順５!AK228)</f>
        <v/>
      </c>
      <c r="H212" s="37" t="str">
        <f>IF(手順５!AL228="","",手順５!AL228)</f>
        <v/>
      </c>
      <c r="I212" s="37" t="str">
        <f>IF(手順５!AM228="","",手順５!AM228)</f>
        <v/>
      </c>
      <c r="J212" s="37" t="str">
        <f>IF(手順５!AN228="","",手順５!AN228)</f>
        <v/>
      </c>
      <c r="K212" s="37" t="str">
        <f>IF(手順５!R228="","",手順５!R228)</f>
        <v/>
      </c>
    </row>
    <row r="213" spans="1:11" x14ac:dyDescent="0.45">
      <c r="A213" s="37" t="str">
        <f>IF(手順５!AE229="","",手順５!AE229)</f>
        <v/>
      </c>
      <c r="B213" s="37" t="str">
        <f>IF(手順５!AF229="","",手順５!AF229)</f>
        <v/>
      </c>
      <c r="C213" s="37" t="str">
        <f>IF(手順５!AG229="","",手順５!AG229)</f>
        <v/>
      </c>
      <c r="D213" s="37" t="str">
        <f>IF(手順５!AH229="","",手順５!AH229)</f>
        <v/>
      </c>
      <c r="E213" s="37" t="str">
        <f>IF(手順５!AI229="","",手順５!AI229)</f>
        <v/>
      </c>
      <c r="F213" s="37" t="str">
        <f>IF(手順５!AJ229="","",手順５!AJ229)</f>
        <v/>
      </c>
      <c r="G213" s="37" t="str">
        <f>IF(手順５!AK229="","",手順５!AK229)</f>
        <v/>
      </c>
      <c r="H213" s="37" t="str">
        <f>IF(手順５!AL229="","",手順５!AL229)</f>
        <v/>
      </c>
      <c r="I213" s="37" t="str">
        <f>IF(手順５!AM229="","",手順５!AM229)</f>
        <v/>
      </c>
      <c r="J213" s="37" t="str">
        <f>IF(手順５!AN229="","",手順５!AN229)</f>
        <v/>
      </c>
      <c r="K213" s="37" t="str">
        <f>IF(手順５!R229="","",手順５!R229)</f>
        <v/>
      </c>
    </row>
    <row r="214" spans="1:11" x14ac:dyDescent="0.45">
      <c r="A214" s="37" t="str">
        <f>IF(手順５!AE230="","",手順５!AE230)</f>
        <v/>
      </c>
      <c r="B214" s="37" t="str">
        <f>IF(手順５!AF230="","",手順５!AF230)</f>
        <v/>
      </c>
      <c r="C214" s="37" t="str">
        <f>IF(手順５!AG230="","",手順５!AG230)</f>
        <v/>
      </c>
      <c r="D214" s="37" t="str">
        <f>IF(手順５!AH230="","",手順５!AH230)</f>
        <v/>
      </c>
      <c r="E214" s="37" t="str">
        <f>IF(手順５!AI230="","",手順５!AI230)</f>
        <v/>
      </c>
      <c r="F214" s="37" t="str">
        <f>IF(手順５!AJ230="","",手順５!AJ230)</f>
        <v/>
      </c>
      <c r="G214" s="37" t="str">
        <f>IF(手順５!AK230="","",手順５!AK230)</f>
        <v/>
      </c>
      <c r="H214" s="37" t="str">
        <f>IF(手順５!AL230="","",手順５!AL230)</f>
        <v/>
      </c>
      <c r="I214" s="37" t="str">
        <f>IF(手順５!AM230="","",手順５!AM230)</f>
        <v/>
      </c>
      <c r="J214" s="37" t="str">
        <f>IF(手順５!AN230="","",手順５!AN230)</f>
        <v/>
      </c>
      <c r="K214" s="37" t="str">
        <f>IF(手順５!R230="","",手順５!R230)</f>
        <v/>
      </c>
    </row>
    <row r="215" spans="1:11" x14ac:dyDescent="0.45">
      <c r="A215" s="37" t="str">
        <f>IF(手順５!AE231="","",手順５!AE231)</f>
        <v/>
      </c>
      <c r="B215" s="37" t="str">
        <f>IF(手順５!AF231="","",手順５!AF231)</f>
        <v/>
      </c>
      <c r="C215" s="37" t="str">
        <f>IF(手順５!AG231="","",手順５!AG231)</f>
        <v/>
      </c>
      <c r="D215" s="37" t="str">
        <f>IF(手順５!AH231="","",手順５!AH231)</f>
        <v/>
      </c>
      <c r="E215" s="37" t="str">
        <f>IF(手順５!AI231="","",手順５!AI231)</f>
        <v/>
      </c>
      <c r="F215" s="37" t="str">
        <f>IF(手順５!AJ231="","",手順５!AJ231)</f>
        <v/>
      </c>
      <c r="G215" s="37" t="str">
        <f>IF(手順５!AK231="","",手順５!AK231)</f>
        <v/>
      </c>
      <c r="H215" s="37" t="str">
        <f>IF(手順５!AL231="","",手順５!AL231)</f>
        <v/>
      </c>
      <c r="I215" s="37" t="str">
        <f>IF(手順５!AM231="","",手順５!AM231)</f>
        <v/>
      </c>
      <c r="J215" s="37" t="str">
        <f>IF(手順５!AN231="","",手順５!AN231)</f>
        <v/>
      </c>
      <c r="K215" s="37" t="str">
        <f>IF(手順５!R231="","",手順５!R231)</f>
        <v/>
      </c>
    </row>
    <row r="216" spans="1:11" x14ac:dyDescent="0.45">
      <c r="A216" s="37" t="str">
        <f>IF(手順５!AE232="","",手順５!AE232)</f>
        <v/>
      </c>
      <c r="B216" s="37" t="str">
        <f>IF(手順５!AF232="","",手順５!AF232)</f>
        <v/>
      </c>
      <c r="C216" s="37" t="str">
        <f>IF(手順５!AG232="","",手順５!AG232)</f>
        <v/>
      </c>
      <c r="D216" s="37" t="str">
        <f>IF(手順５!AH232="","",手順５!AH232)</f>
        <v/>
      </c>
      <c r="E216" s="37" t="str">
        <f>IF(手順５!AI232="","",手順５!AI232)</f>
        <v/>
      </c>
      <c r="F216" s="37" t="str">
        <f>IF(手順５!AJ232="","",手順５!AJ232)</f>
        <v/>
      </c>
      <c r="G216" s="37" t="str">
        <f>IF(手順５!AK232="","",手順５!AK232)</f>
        <v/>
      </c>
      <c r="H216" s="37" t="str">
        <f>IF(手順５!AL232="","",手順５!AL232)</f>
        <v/>
      </c>
      <c r="I216" s="37" t="str">
        <f>IF(手順５!AM232="","",手順５!AM232)</f>
        <v/>
      </c>
      <c r="J216" s="37" t="str">
        <f>IF(手順５!AN232="","",手順５!AN232)</f>
        <v/>
      </c>
      <c r="K216" s="37" t="str">
        <f>IF(手順５!R232="","",手順５!R232)</f>
        <v/>
      </c>
    </row>
    <row r="217" spans="1:11" x14ac:dyDescent="0.45">
      <c r="A217" s="37" t="str">
        <f>IF(手順５!AE233="","",手順５!AE233)</f>
        <v/>
      </c>
      <c r="B217" s="37" t="str">
        <f>IF(手順５!AF233="","",手順５!AF233)</f>
        <v/>
      </c>
      <c r="C217" s="37" t="str">
        <f>IF(手順５!AG233="","",手順５!AG233)</f>
        <v/>
      </c>
      <c r="D217" s="37" t="str">
        <f>IF(手順５!AH233="","",手順５!AH233)</f>
        <v/>
      </c>
      <c r="E217" s="37" t="str">
        <f>IF(手順５!AI233="","",手順５!AI233)</f>
        <v/>
      </c>
      <c r="F217" s="37" t="str">
        <f>IF(手順５!AJ233="","",手順５!AJ233)</f>
        <v/>
      </c>
      <c r="G217" s="37" t="str">
        <f>IF(手順５!AK233="","",手順５!AK233)</f>
        <v/>
      </c>
      <c r="H217" s="37" t="str">
        <f>IF(手順５!AL233="","",手順５!AL233)</f>
        <v/>
      </c>
      <c r="I217" s="37" t="str">
        <f>IF(手順５!AM233="","",手順５!AM233)</f>
        <v/>
      </c>
      <c r="J217" s="37" t="str">
        <f>IF(手順５!AN233="","",手順５!AN233)</f>
        <v/>
      </c>
      <c r="K217" s="37" t="str">
        <f>IF(手順５!R233="","",手順５!R233)</f>
        <v/>
      </c>
    </row>
    <row r="218" spans="1:11" x14ac:dyDescent="0.45">
      <c r="A218" s="37" t="str">
        <f>IF(手順５!AE234="","",手順５!AE234)</f>
        <v/>
      </c>
      <c r="B218" s="37" t="str">
        <f>IF(手順５!AF234="","",手順５!AF234)</f>
        <v/>
      </c>
      <c r="C218" s="37" t="str">
        <f>IF(手順５!AG234="","",手順５!AG234)</f>
        <v/>
      </c>
      <c r="D218" s="37" t="str">
        <f>IF(手順５!AH234="","",手順５!AH234)</f>
        <v/>
      </c>
      <c r="E218" s="37" t="str">
        <f>IF(手順５!AI234="","",手順５!AI234)</f>
        <v/>
      </c>
      <c r="F218" s="37" t="str">
        <f>IF(手順５!AJ234="","",手順５!AJ234)</f>
        <v/>
      </c>
      <c r="G218" s="37" t="str">
        <f>IF(手順５!AK234="","",手順５!AK234)</f>
        <v/>
      </c>
      <c r="H218" s="37" t="str">
        <f>IF(手順５!AL234="","",手順５!AL234)</f>
        <v/>
      </c>
      <c r="I218" s="37" t="str">
        <f>IF(手順５!AM234="","",手順５!AM234)</f>
        <v/>
      </c>
      <c r="J218" s="37" t="str">
        <f>IF(手順５!AN234="","",手順５!AN234)</f>
        <v/>
      </c>
      <c r="K218" s="37" t="str">
        <f>IF(手順５!R234="","",手順５!R234)</f>
        <v/>
      </c>
    </row>
    <row r="219" spans="1:11" x14ac:dyDescent="0.45">
      <c r="A219" s="37" t="str">
        <f>IF(手順５!AE235="","",手順５!AE235)</f>
        <v/>
      </c>
      <c r="B219" s="37" t="str">
        <f>IF(手順５!AF235="","",手順５!AF235)</f>
        <v/>
      </c>
      <c r="C219" s="37" t="str">
        <f>IF(手順５!AG235="","",手順５!AG235)</f>
        <v/>
      </c>
      <c r="D219" s="37" t="str">
        <f>IF(手順５!AH235="","",手順５!AH235)</f>
        <v/>
      </c>
      <c r="E219" s="37" t="str">
        <f>IF(手順５!AI235="","",手順５!AI235)</f>
        <v/>
      </c>
      <c r="F219" s="37" t="str">
        <f>IF(手順５!AJ235="","",手順５!AJ235)</f>
        <v/>
      </c>
      <c r="G219" s="37" t="str">
        <f>IF(手順５!AK235="","",手順５!AK235)</f>
        <v/>
      </c>
      <c r="H219" s="37" t="str">
        <f>IF(手順５!AL235="","",手順５!AL235)</f>
        <v/>
      </c>
      <c r="I219" s="37" t="str">
        <f>IF(手順５!AM235="","",手順５!AM235)</f>
        <v/>
      </c>
      <c r="J219" s="37" t="str">
        <f>IF(手順５!AN235="","",手順５!AN235)</f>
        <v/>
      </c>
      <c r="K219" s="37" t="str">
        <f>IF(手順５!R235="","",手順５!R235)</f>
        <v/>
      </c>
    </row>
    <row r="220" spans="1:11" x14ac:dyDescent="0.45">
      <c r="A220" s="37" t="str">
        <f>IF(手順５!AE236="","",手順５!AE236)</f>
        <v/>
      </c>
      <c r="B220" s="37" t="str">
        <f>IF(手順５!AF236="","",手順５!AF236)</f>
        <v/>
      </c>
      <c r="C220" s="37" t="str">
        <f>IF(手順５!AG236="","",手順５!AG236)</f>
        <v/>
      </c>
      <c r="D220" s="37" t="str">
        <f>IF(手順５!AH236="","",手順５!AH236)</f>
        <v/>
      </c>
      <c r="E220" s="37" t="str">
        <f>IF(手順５!AI236="","",手順５!AI236)</f>
        <v/>
      </c>
      <c r="F220" s="37" t="str">
        <f>IF(手順５!AJ236="","",手順５!AJ236)</f>
        <v/>
      </c>
      <c r="G220" s="37" t="str">
        <f>IF(手順５!AK236="","",手順５!AK236)</f>
        <v/>
      </c>
      <c r="H220" s="37" t="str">
        <f>IF(手順５!AL236="","",手順５!AL236)</f>
        <v/>
      </c>
      <c r="I220" s="37" t="str">
        <f>IF(手順５!AM236="","",手順５!AM236)</f>
        <v/>
      </c>
      <c r="J220" s="37" t="str">
        <f>IF(手順５!AN236="","",手順５!AN236)</f>
        <v/>
      </c>
      <c r="K220" s="37" t="str">
        <f>IF(手順５!R236="","",手順５!R236)</f>
        <v/>
      </c>
    </row>
    <row r="221" spans="1:11" x14ac:dyDescent="0.45">
      <c r="A221" s="37" t="str">
        <f>IF(手順５!AE237="","",手順５!AE237)</f>
        <v/>
      </c>
      <c r="B221" s="37" t="str">
        <f>IF(手順５!AF237="","",手順５!AF237)</f>
        <v/>
      </c>
      <c r="C221" s="37" t="str">
        <f>IF(手順５!AG237="","",手順５!AG237)</f>
        <v/>
      </c>
      <c r="D221" s="37" t="str">
        <f>IF(手順５!AH237="","",手順５!AH237)</f>
        <v/>
      </c>
      <c r="E221" s="37" t="str">
        <f>IF(手順５!AI237="","",手順５!AI237)</f>
        <v/>
      </c>
      <c r="F221" s="37" t="str">
        <f>IF(手順５!AJ237="","",手順５!AJ237)</f>
        <v/>
      </c>
      <c r="G221" s="37" t="str">
        <f>IF(手順５!AK237="","",手順５!AK237)</f>
        <v/>
      </c>
      <c r="H221" s="37" t="str">
        <f>IF(手順５!AL237="","",手順５!AL237)</f>
        <v/>
      </c>
      <c r="I221" s="37" t="str">
        <f>IF(手順５!AM237="","",手順５!AM237)</f>
        <v/>
      </c>
      <c r="J221" s="37" t="str">
        <f>IF(手順５!AN237="","",手順５!AN237)</f>
        <v/>
      </c>
      <c r="K221" s="37" t="str">
        <f>IF(手順５!R237="","",手順５!R237)</f>
        <v/>
      </c>
    </row>
    <row r="222" spans="1:11" x14ac:dyDescent="0.45">
      <c r="A222" s="37" t="str">
        <f>IF(手順５!AE238="","",手順５!AE238)</f>
        <v/>
      </c>
      <c r="B222" s="37" t="str">
        <f>IF(手順５!AF238="","",手順５!AF238)</f>
        <v/>
      </c>
      <c r="C222" s="37" t="str">
        <f>IF(手順５!AG238="","",手順５!AG238)</f>
        <v/>
      </c>
      <c r="D222" s="37" t="str">
        <f>IF(手順５!AH238="","",手順５!AH238)</f>
        <v/>
      </c>
      <c r="E222" s="37" t="str">
        <f>IF(手順５!AI238="","",手順５!AI238)</f>
        <v/>
      </c>
      <c r="F222" s="37" t="str">
        <f>IF(手順５!AJ238="","",手順５!AJ238)</f>
        <v/>
      </c>
      <c r="G222" s="37" t="str">
        <f>IF(手順５!AK238="","",手順５!AK238)</f>
        <v/>
      </c>
      <c r="H222" s="37" t="str">
        <f>IF(手順５!AL238="","",手順５!AL238)</f>
        <v/>
      </c>
      <c r="I222" s="37" t="str">
        <f>IF(手順５!AM238="","",手順５!AM238)</f>
        <v/>
      </c>
      <c r="J222" s="37" t="str">
        <f>IF(手順５!AN238="","",手順５!AN238)</f>
        <v/>
      </c>
      <c r="K222" s="37" t="str">
        <f>IF(手順５!R238="","",手順５!R238)</f>
        <v/>
      </c>
    </row>
    <row r="223" spans="1:11" x14ac:dyDescent="0.45">
      <c r="A223" s="37" t="str">
        <f>IF(手順５!AE239="","",手順５!AE239)</f>
        <v/>
      </c>
      <c r="B223" s="37" t="str">
        <f>IF(手順５!AF239="","",手順５!AF239)</f>
        <v/>
      </c>
      <c r="C223" s="37" t="str">
        <f>IF(手順５!AG239="","",手順５!AG239)</f>
        <v/>
      </c>
      <c r="D223" s="37" t="str">
        <f>IF(手順５!AH239="","",手順５!AH239)</f>
        <v/>
      </c>
      <c r="E223" s="37" t="str">
        <f>IF(手順５!AI239="","",手順５!AI239)</f>
        <v/>
      </c>
      <c r="F223" s="37" t="str">
        <f>IF(手順５!AJ239="","",手順５!AJ239)</f>
        <v/>
      </c>
      <c r="G223" s="37" t="str">
        <f>IF(手順５!AK239="","",手順５!AK239)</f>
        <v/>
      </c>
      <c r="H223" s="37" t="str">
        <f>IF(手順５!AL239="","",手順５!AL239)</f>
        <v/>
      </c>
      <c r="I223" s="37" t="str">
        <f>IF(手順５!AM239="","",手順５!AM239)</f>
        <v/>
      </c>
      <c r="J223" s="37" t="str">
        <f>IF(手順５!AN239="","",手順５!AN239)</f>
        <v/>
      </c>
      <c r="K223" s="37" t="str">
        <f>IF(手順５!R239="","",手順５!R239)</f>
        <v/>
      </c>
    </row>
    <row r="224" spans="1:11" x14ac:dyDescent="0.45">
      <c r="A224" s="37" t="str">
        <f>IF(手順５!AE240="","",手順５!AE240)</f>
        <v/>
      </c>
      <c r="B224" s="37" t="str">
        <f>IF(手順５!AF240="","",手順５!AF240)</f>
        <v/>
      </c>
      <c r="C224" s="37" t="str">
        <f>IF(手順５!AG240="","",手順５!AG240)</f>
        <v/>
      </c>
      <c r="D224" s="37" t="str">
        <f>IF(手順５!AH240="","",手順５!AH240)</f>
        <v/>
      </c>
      <c r="E224" s="37" t="str">
        <f>IF(手順５!AI240="","",手順５!AI240)</f>
        <v/>
      </c>
      <c r="F224" s="37" t="str">
        <f>IF(手順５!AJ240="","",手順５!AJ240)</f>
        <v/>
      </c>
      <c r="G224" s="37" t="str">
        <f>IF(手順５!AK240="","",手順５!AK240)</f>
        <v/>
      </c>
      <c r="H224" s="37" t="str">
        <f>IF(手順５!AL240="","",手順５!AL240)</f>
        <v/>
      </c>
      <c r="I224" s="37" t="str">
        <f>IF(手順５!AM240="","",手順５!AM240)</f>
        <v/>
      </c>
      <c r="J224" s="37" t="str">
        <f>IF(手順５!AN240="","",手順５!AN240)</f>
        <v/>
      </c>
      <c r="K224" s="37" t="str">
        <f>IF(手順５!R240="","",手順５!R240)</f>
        <v/>
      </c>
    </row>
    <row r="225" spans="1:11" x14ac:dyDescent="0.45">
      <c r="A225" s="37" t="str">
        <f>IF(手順５!AE241="","",手順５!AE241)</f>
        <v/>
      </c>
      <c r="B225" s="37" t="str">
        <f>IF(手順５!AF241="","",手順５!AF241)</f>
        <v/>
      </c>
      <c r="C225" s="37" t="str">
        <f>IF(手順５!AG241="","",手順５!AG241)</f>
        <v/>
      </c>
      <c r="D225" s="37" t="str">
        <f>IF(手順５!AH241="","",手順５!AH241)</f>
        <v/>
      </c>
      <c r="E225" s="37" t="str">
        <f>IF(手順５!AI241="","",手順５!AI241)</f>
        <v/>
      </c>
      <c r="F225" s="37" t="str">
        <f>IF(手順５!AJ241="","",手順５!AJ241)</f>
        <v/>
      </c>
      <c r="G225" s="37" t="str">
        <f>IF(手順５!AK241="","",手順５!AK241)</f>
        <v/>
      </c>
      <c r="H225" s="37" t="str">
        <f>IF(手順５!AL241="","",手順５!AL241)</f>
        <v/>
      </c>
      <c r="I225" s="37" t="str">
        <f>IF(手順５!AM241="","",手順５!AM241)</f>
        <v/>
      </c>
      <c r="J225" s="37" t="str">
        <f>IF(手順５!AN241="","",手順５!AN241)</f>
        <v/>
      </c>
      <c r="K225" s="37" t="str">
        <f>IF(手順５!R241="","",手順５!R241)</f>
        <v/>
      </c>
    </row>
    <row r="226" spans="1:11" x14ac:dyDescent="0.45">
      <c r="A226" s="37" t="str">
        <f>IF(手順５!AE242="","",手順５!AE242)</f>
        <v/>
      </c>
      <c r="B226" s="37" t="str">
        <f>IF(手順５!AF242="","",手順５!AF242)</f>
        <v/>
      </c>
      <c r="C226" s="37" t="str">
        <f>IF(手順５!AG242="","",手順５!AG242)</f>
        <v/>
      </c>
      <c r="D226" s="37" t="str">
        <f>IF(手順５!AH242="","",手順５!AH242)</f>
        <v/>
      </c>
      <c r="E226" s="37" t="str">
        <f>IF(手順５!AI242="","",手順５!AI242)</f>
        <v/>
      </c>
      <c r="F226" s="37" t="str">
        <f>IF(手順５!AJ242="","",手順５!AJ242)</f>
        <v/>
      </c>
      <c r="G226" s="37" t="str">
        <f>IF(手順５!AK242="","",手順５!AK242)</f>
        <v/>
      </c>
      <c r="H226" s="37" t="str">
        <f>IF(手順５!AL242="","",手順５!AL242)</f>
        <v/>
      </c>
      <c r="I226" s="37" t="str">
        <f>IF(手順５!AM242="","",手順５!AM242)</f>
        <v/>
      </c>
      <c r="J226" s="37" t="str">
        <f>IF(手順５!AN242="","",手順５!AN242)</f>
        <v/>
      </c>
      <c r="K226" s="37" t="str">
        <f>IF(手順５!R242="","",手順５!R242)</f>
        <v/>
      </c>
    </row>
    <row r="227" spans="1:11" x14ac:dyDescent="0.45">
      <c r="A227" s="37" t="str">
        <f>IF(手順５!AE243="","",手順５!AE243)</f>
        <v/>
      </c>
      <c r="B227" s="37" t="str">
        <f>IF(手順５!AF243="","",手順５!AF243)</f>
        <v/>
      </c>
      <c r="C227" s="37" t="str">
        <f>IF(手順５!AG243="","",手順５!AG243)</f>
        <v/>
      </c>
      <c r="D227" s="37" t="str">
        <f>IF(手順５!AH243="","",手順５!AH243)</f>
        <v/>
      </c>
      <c r="E227" s="37" t="str">
        <f>IF(手順５!AI243="","",手順５!AI243)</f>
        <v/>
      </c>
      <c r="F227" s="37" t="str">
        <f>IF(手順５!AJ243="","",手順５!AJ243)</f>
        <v/>
      </c>
      <c r="G227" s="37" t="str">
        <f>IF(手順５!AK243="","",手順５!AK243)</f>
        <v/>
      </c>
      <c r="H227" s="37" t="str">
        <f>IF(手順５!AL243="","",手順５!AL243)</f>
        <v/>
      </c>
      <c r="I227" s="37" t="str">
        <f>IF(手順５!AM243="","",手順５!AM243)</f>
        <v/>
      </c>
      <c r="J227" s="37" t="str">
        <f>IF(手順５!AN243="","",手順５!AN243)</f>
        <v/>
      </c>
      <c r="K227" s="37" t="str">
        <f>IF(手順５!R243="","",手順５!R243)</f>
        <v/>
      </c>
    </row>
    <row r="228" spans="1:11" x14ac:dyDescent="0.45">
      <c r="A228" s="37" t="str">
        <f>IF(手順５!AE244="","",手順５!AE244)</f>
        <v/>
      </c>
      <c r="B228" s="37" t="str">
        <f>IF(手順５!AF244="","",手順５!AF244)</f>
        <v/>
      </c>
      <c r="C228" s="37" t="str">
        <f>IF(手順５!AG244="","",手順５!AG244)</f>
        <v/>
      </c>
      <c r="D228" s="37" t="str">
        <f>IF(手順５!AH244="","",手順５!AH244)</f>
        <v/>
      </c>
      <c r="E228" s="37" t="str">
        <f>IF(手順５!AI244="","",手順５!AI244)</f>
        <v/>
      </c>
      <c r="F228" s="37" t="str">
        <f>IF(手順５!AJ244="","",手順５!AJ244)</f>
        <v/>
      </c>
      <c r="G228" s="37" t="str">
        <f>IF(手順５!AK244="","",手順５!AK244)</f>
        <v/>
      </c>
      <c r="H228" s="37" t="str">
        <f>IF(手順５!AL244="","",手順５!AL244)</f>
        <v/>
      </c>
      <c r="I228" s="37" t="str">
        <f>IF(手順５!AM244="","",手順５!AM244)</f>
        <v/>
      </c>
      <c r="J228" s="37" t="str">
        <f>IF(手順５!AN244="","",手順５!AN244)</f>
        <v/>
      </c>
      <c r="K228" s="37" t="str">
        <f>IF(手順５!R244="","",手順５!R244)</f>
        <v/>
      </c>
    </row>
    <row r="229" spans="1:11" x14ac:dyDescent="0.45">
      <c r="A229" s="37" t="str">
        <f>IF(手順５!AE245="","",手順５!AE245)</f>
        <v/>
      </c>
      <c r="B229" s="37" t="str">
        <f>IF(手順５!AF245="","",手順５!AF245)</f>
        <v/>
      </c>
      <c r="C229" s="37" t="str">
        <f>IF(手順５!AG245="","",手順５!AG245)</f>
        <v/>
      </c>
      <c r="D229" s="37" t="str">
        <f>IF(手順５!AH245="","",手順５!AH245)</f>
        <v/>
      </c>
      <c r="E229" s="37" t="str">
        <f>IF(手順５!AI245="","",手順５!AI245)</f>
        <v/>
      </c>
      <c r="F229" s="37" t="str">
        <f>IF(手順５!AJ245="","",手順５!AJ245)</f>
        <v/>
      </c>
      <c r="G229" s="37" t="str">
        <f>IF(手順５!AK245="","",手順５!AK245)</f>
        <v/>
      </c>
      <c r="H229" s="37" t="str">
        <f>IF(手順５!AL245="","",手順５!AL245)</f>
        <v/>
      </c>
      <c r="I229" s="37" t="str">
        <f>IF(手順５!AM245="","",手順５!AM245)</f>
        <v/>
      </c>
      <c r="J229" s="37" t="str">
        <f>IF(手順５!AN245="","",手順５!AN245)</f>
        <v/>
      </c>
      <c r="K229" s="37" t="str">
        <f>IF(手順５!R245="","",手順５!R245)</f>
        <v/>
      </c>
    </row>
    <row r="230" spans="1:11" x14ac:dyDescent="0.45">
      <c r="A230" s="37" t="str">
        <f>IF(手順５!AE246="","",手順５!AE246)</f>
        <v/>
      </c>
      <c r="B230" s="37" t="str">
        <f>IF(手順５!AF246="","",手順５!AF246)</f>
        <v/>
      </c>
      <c r="C230" s="37" t="str">
        <f>IF(手順５!AG246="","",手順５!AG246)</f>
        <v/>
      </c>
      <c r="D230" s="37" t="str">
        <f>IF(手順５!AH246="","",手順５!AH246)</f>
        <v/>
      </c>
      <c r="E230" s="37" t="str">
        <f>IF(手順５!AI246="","",手順５!AI246)</f>
        <v/>
      </c>
      <c r="F230" s="37" t="str">
        <f>IF(手順５!AJ246="","",手順５!AJ246)</f>
        <v/>
      </c>
      <c r="G230" s="37" t="str">
        <f>IF(手順５!AK246="","",手順５!AK246)</f>
        <v/>
      </c>
      <c r="H230" s="37" t="str">
        <f>IF(手順５!AL246="","",手順５!AL246)</f>
        <v/>
      </c>
      <c r="I230" s="37" t="str">
        <f>IF(手順５!AM246="","",手順５!AM246)</f>
        <v/>
      </c>
      <c r="J230" s="37" t="str">
        <f>IF(手順５!AN246="","",手順５!AN246)</f>
        <v/>
      </c>
      <c r="K230" s="37" t="str">
        <f>IF(手順５!R246="","",手順５!R246)</f>
        <v/>
      </c>
    </row>
    <row r="231" spans="1:11" x14ac:dyDescent="0.45">
      <c r="A231" s="37" t="str">
        <f>IF(手順５!AE247="","",手順５!AE247)</f>
        <v/>
      </c>
      <c r="B231" s="37" t="str">
        <f>IF(手順５!AF247="","",手順５!AF247)</f>
        <v/>
      </c>
      <c r="C231" s="37" t="str">
        <f>IF(手順５!AG247="","",手順５!AG247)</f>
        <v/>
      </c>
      <c r="D231" s="37" t="str">
        <f>IF(手順５!AH247="","",手順５!AH247)</f>
        <v/>
      </c>
      <c r="E231" s="37" t="str">
        <f>IF(手順５!AI247="","",手順５!AI247)</f>
        <v/>
      </c>
      <c r="F231" s="37" t="str">
        <f>IF(手順５!AJ247="","",手順５!AJ247)</f>
        <v/>
      </c>
      <c r="G231" s="37" t="str">
        <f>IF(手順５!AK247="","",手順５!AK247)</f>
        <v/>
      </c>
      <c r="H231" s="37" t="str">
        <f>IF(手順５!AL247="","",手順５!AL247)</f>
        <v/>
      </c>
      <c r="I231" s="37" t="str">
        <f>IF(手順５!AM247="","",手順５!AM247)</f>
        <v/>
      </c>
      <c r="J231" s="37" t="str">
        <f>IF(手順５!AN247="","",手順５!AN247)</f>
        <v/>
      </c>
      <c r="K231" s="37" t="str">
        <f>IF(手順５!R247="","",手順５!R247)</f>
        <v/>
      </c>
    </row>
    <row r="232" spans="1:11" x14ac:dyDescent="0.45">
      <c r="A232" s="37" t="str">
        <f>IF(手順５!AE248="","",手順５!AE248)</f>
        <v/>
      </c>
      <c r="B232" s="37" t="str">
        <f>IF(手順５!AF248="","",手順５!AF248)</f>
        <v/>
      </c>
      <c r="C232" s="37" t="str">
        <f>IF(手順５!AG248="","",手順５!AG248)</f>
        <v/>
      </c>
      <c r="D232" s="37" t="str">
        <f>IF(手順５!AH248="","",手順５!AH248)</f>
        <v/>
      </c>
      <c r="E232" s="37" t="str">
        <f>IF(手順５!AI248="","",手順５!AI248)</f>
        <v/>
      </c>
      <c r="F232" s="37" t="str">
        <f>IF(手順５!AJ248="","",手順５!AJ248)</f>
        <v/>
      </c>
      <c r="G232" s="37" t="str">
        <f>IF(手順５!AK248="","",手順５!AK248)</f>
        <v/>
      </c>
      <c r="H232" s="37" t="str">
        <f>IF(手順５!AL248="","",手順５!AL248)</f>
        <v/>
      </c>
      <c r="I232" s="37" t="str">
        <f>IF(手順５!AM248="","",手順５!AM248)</f>
        <v/>
      </c>
      <c r="J232" s="37" t="str">
        <f>IF(手順５!AN248="","",手順５!AN248)</f>
        <v/>
      </c>
      <c r="K232" s="37" t="str">
        <f>IF(手順５!R248="","",手順５!R248)</f>
        <v/>
      </c>
    </row>
    <row r="233" spans="1:11" x14ac:dyDescent="0.45">
      <c r="A233" s="37" t="str">
        <f>IF(手順５!AE249="","",手順５!AE249)</f>
        <v/>
      </c>
      <c r="B233" s="37" t="str">
        <f>IF(手順５!AF249="","",手順５!AF249)</f>
        <v/>
      </c>
      <c r="C233" s="37" t="str">
        <f>IF(手順５!AG249="","",手順５!AG249)</f>
        <v/>
      </c>
      <c r="D233" s="37" t="str">
        <f>IF(手順５!AH249="","",手順５!AH249)</f>
        <v/>
      </c>
      <c r="E233" s="37" t="str">
        <f>IF(手順５!AI249="","",手順５!AI249)</f>
        <v/>
      </c>
      <c r="F233" s="37" t="str">
        <f>IF(手順５!AJ249="","",手順５!AJ249)</f>
        <v/>
      </c>
      <c r="G233" s="37" t="str">
        <f>IF(手順５!AK249="","",手順５!AK249)</f>
        <v/>
      </c>
      <c r="H233" s="37" t="str">
        <f>IF(手順５!AL249="","",手順５!AL249)</f>
        <v/>
      </c>
      <c r="I233" s="37" t="str">
        <f>IF(手順５!AM249="","",手順５!AM249)</f>
        <v/>
      </c>
      <c r="J233" s="37" t="str">
        <f>IF(手順５!AN249="","",手順５!AN249)</f>
        <v/>
      </c>
      <c r="K233" s="37" t="str">
        <f>IF(手順５!R249="","",手順５!R249)</f>
        <v/>
      </c>
    </row>
    <row r="234" spans="1:11" x14ac:dyDescent="0.45">
      <c r="A234" s="37" t="str">
        <f>IF(手順５!AE250="","",手順５!AE250)</f>
        <v/>
      </c>
      <c r="B234" s="37" t="str">
        <f>IF(手順５!AF250="","",手順５!AF250)</f>
        <v/>
      </c>
      <c r="C234" s="37" t="str">
        <f>IF(手順５!AG250="","",手順５!AG250)</f>
        <v/>
      </c>
      <c r="D234" s="37" t="str">
        <f>IF(手順５!AH250="","",手順５!AH250)</f>
        <v/>
      </c>
      <c r="E234" s="37" t="str">
        <f>IF(手順５!AI250="","",手順５!AI250)</f>
        <v/>
      </c>
      <c r="F234" s="37" t="str">
        <f>IF(手順５!AJ250="","",手順５!AJ250)</f>
        <v/>
      </c>
      <c r="G234" s="37" t="str">
        <f>IF(手順５!AK250="","",手順５!AK250)</f>
        <v/>
      </c>
      <c r="H234" s="37" t="str">
        <f>IF(手順５!AL250="","",手順５!AL250)</f>
        <v/>
      </c>
      <c r="I234" s="37" t="str">
        <f>IF(手順５!AM250="","",手順５!AM250)</f>
        <v/>
      </c>
      <c r="J234" s="37" t="str">
        <f>IF(手順５!AN250="","",手順５!AN250)</f>
        <v/>
      </c>
      <c r="K234" s="37" t="str">
        <f>IF(手順５!R250="","",手順５!R250)</f>
        <v/>
      </c>
    </row>
    <row r="235" spans="1:11" x14ac:dyDescent="0.45">
      <c r="A235" s="37" t="str">
        <f>IF(手順５!AE251="","",手順５!AE251)</f>
        <v/>
      </c>
      <c r="B235" s="37" t="str">
        <f>IF(手順５!AF251="","",手順５!AF251)</f>
        <v/>
      </c>
      <c r="C235" s="37" t="str">
        <f>IF(手順５!AG251="","",手順５!AG251)</f>
        <v/>
      </c>
      <c r="D235" s="37" t="str">
        <f>IF(手順５!AH251="","",手順５!AH251)</f>
        <v/>
      </c>
      <c r="E235" s="37" t="str">
        <f>IF(手順５!AI251="","",手順５!AI251)</f>
        <v/>
      </c>
      <c r="F235" s="37" t="str">
        <f>IF(手順５!AJ251="","",手順５!AJ251)</f>
        <v/>
      </c>
      <c r="G235" s="37" t="str">
        <f>IF(手順５!AK251="","",手順５!AK251)</f>
        <v/>
      </c>
      <c r="H235" s="37" t="str">
        <f>IF(手順５!AL251="","",手順５!AL251)</f>
        <v/>
      </c>
      <c r="I235" s="37" t="str">
        <f>IF(手順５!AM251="","",手順５!AM251)</f>
        <v/>
      </c>
      <c r="J235" s="37" t="str">
        <f>IF(手順５!AN251="","",手順５!AN251)</f>
        <v/>
      </c>
      <c r="K235" s="37" t="str">
        <f>IF(手順５!R251="","",手順５!R251)</f>
        <v/>
      </c>
    </row>
    <row r="236" spans="1:11" x14ac:dyDescent="0.45">
      <c r="A236" s="37" t="str">
        <f>IF(手順５!AE252="","",手順５!AE252)</f>
        <v/>
      </c>
      <c r="B236" s="37" t="str">
        <f>IF(手順５!AF252="","",手順５!AF252)</f>
        <v/>
      </c>
      <c r="C236" s="37" t="str">
        <f>IF(手順５!AG252="","",手順５!AG252)</f>
        <v/>
      </c>
      <c r="D236" s="37" t="str">
        <f>IF(手順５!AH252="","",手順５!AH252)</f>
        <v/>
      </c>
      <c r="E236" s="37" t="str">
        <f>IF(手順５!AI252="","",手順５!AI252)</f>
        <v/>
      </c>
      <c r="F236" s="37" t="str">
        <f>IF(手順５!AJ252="","",手順５!AJ252)</f>
        <v/>
      </c>
      <c r="G236" s="37" t="str">
        <f>IF(手順５!AK252="","",手順５!AK252)</f>
        <v/>
      </c>
      <c r="H236" s="37" t="str">
        <f>IF(手順５!AL252="","",手順５!AL252)</f>
        <v/>
      </c>
      <c r="I236" s="37" t="str">
        <f>IF(手順５!AM252="","",手順５!AM252)</f>
        <v/>
      </c>
      <c r="J236" s="37" t="str">
        <f>IF(手順５!AN252="","",手順５!AN252)</f>
        <v/>
      </c>
      <c r="K236" s="37" t="str">
        <f>IF(手順５!R252="","",手順５!R252)</f>
        <v/>
      </c>
    </row>
    <row r="237" spans="1:11" x14ac:dyDescent="0.45">
      <c r="A237" s="37" t="str">
        <f>IF(手順５!AE253="","",手順５!AE253)</f>
        <v/>
      </c>
      <c r="B237" s="37" t="str">
        <f>IF(手順５!AF253="","",手順５!AF253)</f>
        <v/>
      </c>
      <c r="C237" s="37" t="str">
        <f>IF(手順５!AG253="","",手順５!AG253)</f>
        <v/>
      </c>
      <c r="D237" s="37" t="str">
        <f>IF(手順５!AH253="","",手順５!AH253)</f>
        <v/>
      </c>
      <c r="E237" s="37" t="str">
        <f>IF(手順５!AI253="","",手順５!AI253)</f>
        <v/>
      </c>
      <c r="F237" s="37" t="str">
        <f>IF(手順５!AJ253="","",手順５!AJ253)</f>
        <v/>
      </c>
      <c r="G237" s="37" t="str">
        <f>IF(手順５!AK253="","",手順５!AK253)</f>
        <v/>
      </c>
      <c r="H237" s="37" t="str">
        <f>IF(手順５!AL253="","",手順５!AL253)</f>
        <v/>
      </c>
      <c r="I237" s="37" t="str">
        <f>IF(手順５!AM253="","",手順５!AM253)</f>
        <v/>
      </c>
      <c r="J237" s="37" t="str">
        <f>IF(手順５!AN253="","",手順５!AN253)</f>
        <v/>
      </c>
      <c r="K237" s="37" t="str">
        <f>IF(手順５!R253="","",手順５!R253)</f>
        <v/>
      </c>
    </row>
    <row r="238" spans="1:11" x14ac:dyDescent="0.45">
      <c r="A238" s="37" t="str">
        <f>IF(手順５!AE254="","",手順５!AE254)</f>
        <v/>
      </c>
      <c r="B238" s="37" t="str">
        <f>IF(手順５!AF254="","",手順５!AF254)</f>
        <v/>
      </c>
      <c r="C238" s="37" t="str">
        <f>IF(手順５!AG254="","",手順５!AG254)</f>
        <v/>
      </c>
      <c r="D238" s="37" t="str">
        <f>IF(手順５!AH254="","",手順５!AH254)</f>
        <v/>
      </c>
      <c r="E238" s="37" t="str">
        <f>IF(手順５!AI254="","",手順５!AI254)</f>
        <v/>
      </c>
      <c r="F238" s="37" t="str">
        <f>IF(手順５!AJ254="","",手順５!AJ254)</f>
        <v/>
      </c>
      <c r="G238" s="37" t="str">
        <f>IF(手順５!AK254="","",手順５!AK254)</f>
        <v/>
      </c>
      <c r="H238" s="37" t="str">
        <f>IF(手順５!AL254="","",手順５!AL254)</f>
        <v/>
      </c>
      <c r="I238" s="37" t="str">
        <f>IF(手順５!AM254="","",手順５!AM254)</f>
        <v/>
      </c>
      <c r="J238" s="37" t="str">
        <f>IF(手順５!AN254="","",手順５!AN254)</f>
        <v/>
      </c>
      <c r="K238" s="37" t="str">
        <f>IF(手順５!R254="","",手順５!R254)</f>
        <v/>
      </c>
    </row>
    <row r="239" spans="1:11" x14ac:dyDescent="0.45">
      <c r="A239" s="37" t="str">
        <f>IF(手順５!AE255="","",手順５!AE255)</f>
        <v/>
      </c>
      <c r="B239" s="37" t="str">
        <f>IF(手順５!AF255="","",手順５!AF255)</f>
        <v/>
      </c>
      <c r="C239" s="37" t="str">
        <f>IF(手順５!AG255="","",手順５!AG255)</f>
        <v/>
      </c>
      <c r="D239" s="37" t="str">
        <f>IF(手順５!AH255="","",手順５!AH255)</f>
        <v/>
      </c>
      <c r="E239" s="37" t="str">
        <f>IF(手順５!AI255="","",手順５!AI255)</f>
        <v/>
      </c>
      <c r="F239" s="37" t="str">
        <f>IF(手順５!AJ255="","",手順５!AJ255)</f>
        <v/>
      </c>
      <c r="G239" s="37" t="str">
        <f>IF(手順５!AK255="","",手順５!AK255)</f>
        <v/>
      </c>
      <c r="H239" s="37" t="str">
        <f>IF(手順５!AL255="","",手順５!AL255)</f>
        <v/>
      </c>
      <c r="I239" s="37" t="str">
        <f>IF(手順５!AM255="","",手順５!AM255)</f>
        <v/>
      </c>
      <c r="J239" s="37" t="str">
        <f>IF(手順５!AN255="","",手順５!AN255)</f>
        <v/>
      </c>
      <c r="K239" s="37" t="str">
        <f>IF(手順５!R255="","",手順５!R255)</f>
        <v/>
      </c>
    </row>
    <row r="240" spans="1:11" x14ac:dyDescent="0.45">
      <c r="A240" s="37" t="str">
        <f>IF(手順５!AE256="","",手順５!AE256)</f>
        <v/>
      </c>
      <c r="B240" s="37" t="str">
        <f>IF(手順５!AF256="","",手順５!AF256)</f>
        <v/>
      </c>
      <c r="C240" s="37" t="str">
        <f>IF(手順５!AG256="","",手順５!AG256)</f>
        <v/>
      </c>
      <c r="D240" s="37" t="str">
        <f>IF(手順５!AH256="","",手順５!AH256)</f>
        <v/>
      </c>
      <c r="E240" s="37" t="str">
        <f>IF(手順５!AI256="","",手順５!AI256)</f>
        <v/>
      </c>
      <c r="F240" s="37" t="str">
        <f>IF(手順５!AJ256="","",手順５!AJ256)</f>
        <v/>
      </c>
      <c r="G240" s="37" t="str">
        <f>IF(手順５!AK256="","",手順５!AK256)</f>
        <v/>
      </c>
      <c r="H240" s="37" t="str">
        <f>IF(手順５!AL256="","",手順５!AL256)</f>
        <v/>
      </c>
      <c r="I240" s="37" t="str">
        <f>IF(手順５!AM256="","",手順５!AM256)</f>
        <v/>
      </c>
      <c r="J240" s="37" t="str">
        <f>IF(手順５!AN256="","",手順５!AN256)</f>
        <v/>
      </c>
      <c r="K240" s="37" t="str">
        <f>IF(手順５!R256="","",手順５!R256)</f>
        <v/>
      </c>
    </row>
    <row r="241" spans="1:11" x14ac:dyDescent="0.45">
      <c r="A241" s="37" t="str">
        <f>IF(手順５!AE257="","",手順５!AE257)</f>
        <v/>
      </c>
      <c r="B241" s="37" t="str">
        <f>IF(手順５!AF257="","",手順５!AF257)</f>
        <v/>
      </c>
      <c r="C241" s="37" t="str">
        <f>IF(手順５!AG257="","",手順５!AG257)</f>
        <v/>
      </c>
      <c r="D241" s="37" t="str">
        <f>IF(手順５!AH257="","",手順５!AH257)</f>
        <v/>
      </c>
      <c r="E241" s="37" t="str">
        <f>IF(手順５!AI257="","",手順５!AI257)</f>
        <v/>
      </c>
      <c r="F241" s="37" t="str">
        <f>IF(手順５!AJ257="","",手順５!AJ257)</f>
        <v/>
      </c>
      <c r="G241" s="37" t="str">
        <f>IF(手順５!AK257="","",手順５!AK257)</f>
        <v/>
      </c>
      <c r="H241" s="37" t="str">
        <f>IF(手順５!AL257="","",手順５!AL257)</f>
        <v/>
      </c>
      <c r="I241" s="37" t="str">
        <f>IF(手順５!AM257="","",手順５!AM257)</f>
        <v/>
      </c>
      <c r="J241" s="37" t="str">
        <f>IF(手順５!AN257="","",手順５!AN257)</f>
        <v/>
      </c>
      <c r="K241" s="37" t="str">
        <f>IF(手順５!R257="","",手順５!R257)</f>
        <v/>
      </c>
    </row>
    <row r="242" spans="1:11" x14ac:dyDescent="0.45">
      <c r="A242" s="37" t="str">
        <f>IF(手順５!AE258="","",手順５!AE258)</f>
        <v/>
      </c>
      <c r="B242" s="37" t="str">
        <f>IF(手順５!AF258="","",手順５!AF258)</f>
        <v/>
      </c>
      <c r="C242" s="37" t="str">
        <f>IF(手順５!AG258="","",手順５!AG258)</f>
        <v/>
      </c>
      <c r="D242" s="37" t="str">
        <f>IF(手順５!AH258="","",手順５!AH258)</f>
        <v/>
      </c>
      <c r="E242" s="37" t="str">
        <f>IF(手順５!AI258="","",手順５!AI258)</f>
        <v/>
      </c>
      <c r="F242" s="37" t="str">
        <f>IF(手順５!AJ258="","",手順５!AJ258)</f>
        <v/>
      </c>
      <c r="G242" s="37" t="str">
        <f>IF(手順５!AK258="","",手順５!AK258)</f>
        <v/>
      </c>
      <c r="H242" s="37" t="str">
        <f>IF(手順５!AL258="","",手順５!AL258)</f>
        <v/>
      </c>
      <c r="I242" s="37" t="str">
        <f>IF(手順５!AM258="","",手順５!AM258)</f>
        <v/>
      </c>
      <c r="J242" s="37" t="str">
        <f>IF(手順５!AN258="","",手順５!AN258)</f>
        <v/>
      </c>
      <c r="K242" s="37" t="str">
        <f>IF(手順５!R258="","",手順５!R258)</f>
        <v/>
      </c>
    </row>
    <row r="243" spans="1:11" x14ac:dyDescent="0.45">
      <c r="A243" s="37" t="str">
        <f>IF(手順５!AE259="","",手順５!AE259)</f>
        <v/>
      </c>
      <c r="B243" s="37" t="str">
        <f>IF(手順５!AF259="","",手順５!AF259)</f>
        <v/>
      </c>
      <c r="C243" s="37" t="str">
        <f>IF(手順５!AG259="","",手順５!AG259)</f>
        <v/>
      </c>
      <c r="D243" s="37" t="str">
        <f>IF(手順５!AH259="","",手順５!AH259)</f>
        <v/>
      </c>
      <c r="E243" s="37" t="str">
        <f>IF(手順５!AI259="","",手順５!AI259)</f>
        <v/>
      </c>
      <c r="F243" s="37" t="str">
        <f>IF(手順５!AJ259="","",手順５!AJ259)</f>
        <v/>
      </c>
      <c r="G243" s="37" t="str">
        <f>IF(手順５!AK259="","",手順５!AK259)</f>
        <v/>
      </c>
      <c r="H243" s="37" t="str">
        <f>IF(手順５!AL259="","",手順５!AL259)</f>
        <v/>
      </c>
      <c r="I243" s="37" t="str">
        <f>IF(手順５!AM259="","",手順５!AM259)</f>
        <v/>
      </c>
      <c r="J243" s="37" t="str">
        <f>IF(手順５!AN259="","",手順５!AN259)</f>
        <v/>
      </c>
      <c r="K243" s="37" t="str">
        <f>IF(手順５!R259="","",手順５!R259)</f>
        <v/>
      </c>
    </row>
    <row r="244" spans="1:11" x14ac:dyDescent="0.45">
      <c r="A244" s="37" t="str">
        <f>IF(手順５!AE260="","",手順５!AE260)</f>
        <v/>
      </c>
      <c r="B244" s="37" t="str">
        <f>IF(手順５!AF260="","",手順５!AF260)</f>
        <v/>
      </c>
      <c r="C244" s="37" t="str">
        <f>IF(手順５!AG260="","",手順５!AG260)</f>
        <v/>
      </c>
      <c r="D244" s="37" t="str">
        <f>IF(手順５!AH260="","",手順５!AH260)</f>
        <v/>
      </c>
      <c r="E244" s="37" t="str">
        <f>IF(手順５!AI260="","",手順５!AI260)</f>
        <v/>
      </c>
      <c r="F244" s="37" t="str">
        <f>IF(手順５!AJ260="","",手順５!AJ260)</f>
        <v/>
      </c>
      <c r="G244" s="37" t="str">
        <f>IF(手順５!AK260="","",手順５!AK260)</f>
        <v/>
      </c>
      <c r="H244" s="37" t="str">
        <f>IF(手順５!AL260="","",手順５!AL260)</f>
        <v/>
      </c>
      <c r="I244" s="37" t="str">
        <f>IF(手順５!AM260="","",手順５!AM260)</f>
        <v/>
      </c>
      <c r="J244" s="37" t="str">
        <f>IF(手順５!AN260="","",手順５!AN260)</f>
        <v/>
      </c>
      <c r="K244" s="37" t="str">
        <f>IF(手順５!R260="","",手順５!R260)</f>
        <v/>
      </c>
    </row>
    <row r="245" spans="1:11" x14ac:dyDescent="0.45">
      <c r="A245" s="37" t="str">
        <f>IF(手順５!AE261="","",手順５!AE261)</f>
        <v/>
      </c>
      <c r="B245" s="37" t="str">
        <f>IF(手順５!AF261="","",手順５!AF261)</f>
        <v/>
      </c>
      <c r="C245" s="37" t="str">
        <f>IF(手順５!AG261="","",手順５!AG261)</f>
        <v/>
      </c>
      <c r="D245" s="37" t="str">
        <f>IF(手順５!AH261="","",手順５!AH261)</f>
        <v/>
      </c>
      <c r="E245" s="37" t="str">
        <f>IF(手順５!AI261="","",手順５!AI261)</f>
        <v/>
      </c>
      <c r="F245" s="37" t="str">
        <f>IF(手順５!AJ261="","",手順５!AJ261)</f>
        <v/>
      </c>
      <c r="G245" s="37" t="str">
        <f>IF(手順５!AK261="","",手順５!AK261)</f>
        <v/>
      </c>
      <c r="H245" s="37" t="str">
        <f>IF(手順５!AL261="","",手順５!AL261)</f>
        <v/>
      </c>
      <c r="I245" s="37" t="str">
        <f>IF(手順５!AM261="","",手順５!AM261)</f>
        <v/>
      </c>
      <c r="J245" s="37" t="str">
        <f>IF(手順５!AN261="","",手順５!AN261)</f>
        <v/>
      </c>
      <c r="K245" s="37" t="str">
        <f>IF(手順５!R261="","",手順５!R261)</f>
        <v/>
      </c>
    </row>
    <row r="246" spans="1:11" x14ac:dyDescent="0.45">
      <c r="A246" s="37" t="str">
        <f>IF(手順５!AE262="","",手順５!AE262)</f>
        <v/>
      </c>
      <c r="B246" s="37" t="str">
        <f>IF(手順５!AF262="","",手順５!AF262)</f>
        <v/>
      </c>
      <c r="C246" s="37" t="str">
        <f>IF(手順５!AG262="","",手順５!AG262)</f>
        <v/>
      </c>
      <c r="D246" s="37" t="str">
        <f>IF(手順５!AH262="","",手順５!AH262)</f>
        <v/>
      </c>
      <c r="E246" s="37" t="str">
        <f>IF(手順５!AI262="","",手順５!AI262)</f>
        <v/>
      </c>
      <c r="F246" s="37" t="str">
        <f>IF(手順５!AJ262="","",手順５!AJ262)</f>
        <v/>
      </c>
      <c r="G246" s="37" t="str">
        <f>IF(手順５!AK262="","",手順５!AK262)</f>
        <v/>
      </c>
      <c r="H246" s="37" t="str">
        <f>IF(手順５!AL262="","",手順５!AL262)</f>
        <v/>
      </c>
      <c r="I246" s="37" t="str">
        <f>IF(手順５!AM262="","",手順５!AM262)</f>
        <v/>
      </c>
      <c r="J246" s="37" t="str">
        <f>IF(手順５!AN262="","",手順５!AN262)</f>
        <v/>
      </c>
      <c r="K246" s="37" t="str">
        <f>IF(手順５!R262="","",手順５!R262)</f>
        <v/>
      </c>
    </row>
    <row r="247" spans="1:11" x14ac:dyDescent="0.45">
      <c r="A247" s="37" t="str">
        <f>IF(手順５!AE263="","",手順５!AE263)</f>
        <v/>
      </c>
      <c r="B247" s="37" t="str">
        <f>IF(手順５!AF263="","",手順５!AF263)</f>
        <v/>
      </c>
      <c r="C247" s="37" t="str">
        <f>IF(手順５!AG263="","",手順５!AG263)</f>
        <v/>
      </c>
      <c r="D247" s="37" t="str">
        <f>IF(手順５!AH263="","",手順５!AH263)</f>
        <v/>
      </c>
      <c r="E247" s="37" t="str">
        <f>IF(手順５!AI263="","",手順５!AI263)</f>
        <v/>
      </c>
      <c r="F247" s="37" t="str">
        <f>IF(手順５!AJ263="","",手順５!AJ263)</f>
        <v/>
      </c>
      <c r="G247" s="37" t="str">
        <f>IF(手順５!AK263="","",手順５!AK263)</f>
        <v/>
      </c>
      <c r="H247" s="37" t="str">
        <f>IF(手順５!AL263="","",手順５!AL263)</f>
        <v/>
      </c>
      <c r="I247" s="37" t="str">
        <f>IF(手順５!AM263="","",手順５!AM263)</f>
        <v/>
      </c>
      <c r="J247" s="37" t="str">
        <f>IF(手順５!AN263="","",手順５!AN263)</f>
        <v/>
      </c>
      <c r="K247" s="37" t="str">
        <f>IF(手順５!R263="","",手順５!R263)</f>
        <v/>
      </c>
    </row>
    <row r="248" spans="1:11" x14ac:dyDescent="0.45">
      <c r="A248" s="37" t="str">
        <f>IF(手順５!AE264="","",手順５!AE264)</f>
        <v/>
      </c>
      <c r="B248" s="37" t="str">
        <f>IF(手順５!AF264="","",手順５!AF264)</f>
        <v/>
      </c>
      <c r="C248" s="37" t="str">
        <f>IF(手順５!AG264="","",手順５!AG264)</f>
        <v/>
      </c>
      <c r="D248" s="37" t="str">
        <f>IF(手順５!AH264="","",手順５!AH264)</f>
        <v/>
      </c>
      <c r="E248" s="37" t="str">
        <f>IF(手順５!AI264="","",手順５!AI264)</f>
        <v/>
      </c>
      <c r="F248" s="37" t="str">
        <f>IF(手順５!AJ264="","",手順５!AJ264)</f>
        <v/>
      </c>
      <c r="G248" s="37" t="str">
        <f>IF(手順５!AK264="","",手順５!AK264)</f>
        <v/>
      </c>
      <c r="H248" s="37" t="str">
        <f>IF(手順５!AL264="","",手順５!AL264)</f>
        <v/>
      </c>
      <c r="I248" s="37" t="str">
        <f>IF(手順５!AM264="","",手順５!AM264)</f>
        <v/>
      </c>
      <c r="J248" s="37" t="str">
        <f>IF(手順５!AN264="","",手順５!AN264)</f>
        <v/>
      </c>
      <c r="K248" s="37" t="str">
        <f>IF(手順５!R264="","",手順５!R264)</f>
        <v/>
      </c>
    </row>
    <row r="249" spans="1:11" x14ac:dyDescent="0.45">
      <c r="A249" s="37" t="str">
        <f>IF(手順５!AE265="","",手順５!AE265)</f>
        <v/>
      </c>
      <c r="B249" s="37" t="str">
        <f>IF(手順５!AF265="","",手順５!AF265)</f>
        <v/>
      </c>
      <c r="C249" s="37" t="str">
        <f>IF(手順５!AG265="","",手順５!AG265)</f>
        <v/>
      </c>
      <c r="D249" s="37" t="str">
        <f>IF(手順５!AH265="","",手順５!AH265)</f>
        <v/>
      </c>
      <c r="E249" s="37" t="str">
        <f>IF(手順５!AI265="","",手順５!AI265)</f>
        <v/>
      </c>
      <c r="F249" s="37" t="str">
        <f>IF(手順５!AJ265="","",手順５!AJ265)</f>
        <v/>
      </c>
      <c r="G249" s="37" t="str">
        <f>IF(手順５!AK265="","",手順５!AK265)</f>
        <v/>
      </c>
      <c r="H249" s="37" t="str">
        <f>IF(手順５!AL265="","",手順５!AL265)</f>
        <v/>
      </c>
      <c r="I249" s="37" t="str">
        <f>IF(手順５!AM265="","",手順５!AM265)</f>
        <v/>
      </c>
      <c r="J249" s="37" t="str">
        <f>IF(手順５!AN265="","",手順５!AN265)</f>
        <v/>
      </c>
      <c r="K249" s="37" t="str">
        <f>IF(手順５!R265="","",手順５!R265)</f>
        <v/>
      </c>
    </row>
    <row r="250" spans="1:11" x14ac:dyDescent="0.45">
      <c r="A250" s="37" t="str">
        <f>IF(手順５!AE266="","",手順５!AE266)</f>
        <v/>
      </c>
      <c r="B250" s="37" t="str">
        <f>IF(手順５!AF266="","",手順５!AF266)</f>
        <v/>
      </c>
      <c r="C250" s="37" t="str">
        <f>IF(手順５!AG266="","",手順５!AG266)</f>
        <v/>
      </c>
      <c r="D250" s="37" t="str">
        <f>IF(手順５!AH266="","",手順５!AH266)</f>
        <v/>
      </c>
      <c r="E250" s="37" t="str">
        <f>IF(手順５!AI266="","",手順５!AI266)</f>
        <v/>
      </c>
      <c r="F250" s="37" t="str">
        <f>IF(手順５!AJ266="","",手順５!AJ266)</f>
        <v/>
      </c>
      <c r="G250" s="37" t="str">
        <f>IF(手順５!AK266="","",手順５!AK266)</f>
        <v/>
      </c>
      <c r="H250" s="37" t="str">
        <f>IF(手順５!AL266="","",手順５!AL266)</f>
        <v/>
      </c>
      <c r="I250" s="37" t="str">
        <f>IF(手順５!AM266="","",手順５!AM266)</f>
        <v/>
      </c>
      <c r="J250" s="37" t="str">
        <f>IF(手順５!AN266="","",手順５!AN266)</f>
        <v/>
      </c>
      <c r="K250" s="37" t="str">
        <f>IF(手順５!R266="","",手順５!R266)</f>
        <v/>
      </c>
    </row>
    <row r="251" spans="1:11" x14ac:dyDescent="0.45">
      <c r="A251" s="37" t="str">
        <f>IF(手順５!AE267="","",手順５!AE267)</f>
        <v/>
      </c>
      <c r="B251" s="37" t="str">
        <f>IF(手順５!AF267="","",手順５!AF267)</f>
        <v/>
      </c>
      <c r="C251" s="37" t="str">
        <f>IF(手順５!AG267="","",手順５!AG267)</f>
        <v/>
      </c>
      <c r="D251" s="37" t="str">
        <f>IF(手順５!AH267="","",手順５!AH267)</f>
        <v/>
      </c>
      <c r="E251" s="37" t="str">
        <f>IF(手順５!AI267="","",手順５!AI267)</f>
        <v/>
      </c>
      <c r="F251" s="37" t="str">
        <f>IF(手順５!AJ267="","",手順５!AJ267)</f>
        <v/>
      </c>
      <c r="G251" s="37" t="str">
        <f>IF(手順５!AK267="","",手順５!AK267)</f>
        <v/>
      </c>
      <c r="H251" s="37" t="str">
        <f>IF(手順５!AL267="","",手順５!AL267)</f>
        <v/>
      </c>
      <c r="I251" s="37" t="str">
        <f>IF(手順５!AM267="","",手順５!AM267)</f>
        <v/>
      </c>
      <c r="J251" s="37" t="str">
        <f>IF(手順５!AN267="","",手順５!AN267)</f>
        <v/>
      </c>
      <c r="K251" s="37" t="str">
        <f>IF(手順５!R267="","",手順５!R267)</f>
        <v/>
      </c>
    </row>
    <row r="252" spans="1:11" x14ac:dyDescent="0.45">
      <c r="A252" s="37" t="str">
        <f>IF(手順５!AE268="","",手順５!AE268)</f>
        <v/>
      </c>
      <c r="B252" s="37" t="str">
        <f>IF(手順５!AF268="","",手順５!AF268)</f>
        <v/>
      </c>
      <c r="C252" s="37" t="str">
        <f>IF(手順５!AG268="","",手順５!AG268)</f>
        <v/>
      </c>
      <c r="D252" s="37" t="str">
        <f>IF(手順５!AH268="","",手順５!AH268)</f>
        <v/>
      </c>
      <c r="E252" s="37" t="str">
        <f>IF(手順５!AI268="","",手順５!AI268)</f>
        <v/>
      </c>
      <c r="F252" s="37" t="str">
        <f>IF(手順５!AJ268="","",手順５!AJ268)</f>
        <v/>
      </c>
      <c r="G252" s="37" t="str">
        <f>IF(手順５!AK268="","",手順５!AK268)</f>
        <v/>
      </c>
      <c r="H252" s="37" t="str">
        <f>IF(手順５!AL268="","",手順５!AL268)</f>
        <v/>
      </c>
      <c r="I252" s="37" t="str">
        <f>IF(手順５!AM268="","",手順５!AM268)</f>
        <v/>
      </c>
      <c r="J252" s="37" t="str">
        <f>IF(手順５!AN268="","",手順５!AN268)</f>
        <v/>
      </c>
      <c r="K252" s="37" t="str">
        <f>IF(手順５!R268="","",手順５!R268)</f>
        <v/>
      </c>
    </row>
    <row r="253" spans="1:11" x14ac:dyDescent="0.45">
      <c r="A253" s="37" t="str">
        <f>IF(手順５!AE269="","",手順５!AE269)</f>
        <v/>
      </c>
      <c r="B253" s="37" t="str">
        <f>IF(手順５!AF269="","",手順５!AF269)</f>
        <v/>
      </c>
      <c r="C253" s="37" t="str">
        <f>IF(手順５!AG269="","",手順５!AG269)</f>
        <v/>
      </c>
      <c r="D253" s="37" t="str">
        <f>IF(手順５!AH269="","",手順５!AH269)</f>
        <v/>
      </c>
      <c r="E253" s="37" t="str">
        <f>IF(手順５!AI269="","",手順５!AI269)</f>
        <v/>
      </c>
      <c r="F253" s="37" t="str">
        <f>IF(手順５!AJ269="","",手順５!AJ269)</f>
        <v/>
      </c>
      <c r="G253" s="37" t="str">
        <f>IF(手順５!AK269="","",手順５!AK269)</f>
        <v/>
      </c>
      <c r="H253" s="37" t="str">
        <f>IF(手順５!AL269="","",手順５!AL269)</f>
        <v/>
      </c>
      <c r="I253" s="37" t="str">
        <f>IF(手順５!AM269="","",手順５!AM269)</f>
        <v/>
      </c>
      <c r="J253" s="37" t="str">
        <f>IF(手順５!AN269="","",手順５!AN269)</f>
        <v/>
      </c>
      <c r="K253" s="37" t="str">
        <f>IF(手順５!R269="","",手順５!R269)</f>
        <v/>
      </c>
    </row>
    <row r="254" spans="1:11" x14ac:dyDescent="0.45">
      <c r="A254" s="37" t="str">
        <f>IF(手順５!AE270="","",手順５!AE270)</f>
        <v/>
      </c>
      <c r="B254" s="37" t="str">
        <f>IF(手順５!AF270="","",手順５!AF270)</f>
        <v/>
      </c>
      <c r="C254" s="37" t="str">
        <f>IF(手順５!AG270="","",手順５!AG270)</f>
        <v/>
      </c>
      <c r="D254" s="37" t="str">
        <f>IF(手順５!AH270="","",手順５!AH270)</f>
        <v/>
      </c>
      <c r="E254" s="37" t="str">
        <f>IF(手順５!AI270="","",手順５!AI270)</f>
        <v/>
      </c>
      <c r="F254" s="37" t="str">
        <f>IF(手順５!AJ270="","",手順５!AJ270)</f>
        <v/>
      </c>
      <c r="G254" s="37" t="str">
        <f>IF(手順５!AK270="","",手順５!AK270)</f>
        <v/>
      </c>
      <c r="H254" s="37" t="str">
        <f>IF(手順５!AL270="","",手順５!AL270)</f>
        <v/>
      </c>
      <c r="I254" s="37" t="str">
        <f>IF(手順５!AM270="","",手順５!AM270)</f>
        <v/>
      </c>
      <c r="J254" s="37" t="str">
        <f>IF(手順５!AN270="","",手順５!AN270)</f>
        <v/>
      </c>
      <c r="K254" s="37" t="str">
        <f>IF(手順５!R270="","",手順５!R270)</f>
        <v/>
      </c>
    </row>
    <row r="255" spans="1:11" x14ac:dyDescent="0.45">
      <c r="A255" s="37" t="str">
        <f>IF(手順５!AE271="","",手順５!AE271)</f>
        <v/>
      </c>
      <c r="B255" s="37" t="str">
        <f>IF(手順５!AF271="","",手順５!AF271)</f>
        <v/>
      </c>
      <c r="C255" s="37" t="str">
        <f>IF(手順５!AG271="","",手順５!AG271)</f>
        <v/>
      </c>
      <c r="D255" s="37" t="str">
        <f>IF(手順５!AH271="","",手順５!AH271)</f>
        <v/>
      </c>
      <c r="E255" s="37" t="str">
        <f>IF(手順５!AI271="","",手順５!AI271)</f>
        <v/>
      </c>
      <c r="F255" s="37" t="str">
        <f>IF(手順５!AJ271="","",手順５!AJ271)</f>
        <v/>
      </c>
      <c r="G255" s="37" t="str">
        <f>IF(手順５!AK271="","",手順５!AK271)</f>
        <v/>
      </c>
      <c r="H255" s="37" t="str">
        <f>IF(手順５!AL271="","",手順５!AL271)</f>
        <v/>
      </c>
      <c r="I255" s="37" t="str">
        <f>IF(手順５!AM271="","",手順５!AM271)</f>
        <v/>
      </c>
      <c r="J255" s="37" t="str">
        <f>IF(手順５!AN271="","",手順５!AN271)</f>
        <v/>
      </c>
      <c r="K255" s="37" t="str">
        <f>IF(手順５!R271="","",手順５!R271)</f>
        <v/>
      </c>
    </row>
    <row r="256" spans="1:11" x14ac:dyDescent="0.45">
      <c r="A256" s="37" t="str">
        <f>IF(手順５!AE272="","",手順５!AE272)</f>
        <v/>
      </c>
      <c r="B256" s="37" t="str">
        <f>IF(手順５!AF272="","",手順５!AF272)</f>
        <v/>
      </c>
      <c r="C256" s="37" t="str">
        <f>IF(手順５!AG272="","",手順５!AG272)</f>
        <v/>
      </c>
      <c r="D256" s="37" t="str">
        <f>IF(手順５!AH272="","",手順５!AH272)</f>
        <v/>
      </c>
      <c r="E256" s="37" t="str">
        <f>IF(手順５!AI272="","",手順５!AI272)</f>
        <v/>
      </c>
      <c r="F256" s="37" t="str">
        <f>IF(手順５!AJ272="","",手順５!AJ272)</f>
        <v/>
      </c>
      <c r="G256" s="37" t="str">
        <f>IF(手順５!AK272="","",手順５!AK272)</f>
        <v/>
      </c>
      <c r="H256" s="37" t="str">
        <f>IF(手順５!AL272="","",手順５!AL272)</f>
        <v/>
      </c>
      <c r="I256" s="37" t="str">
        <f>IF(手順５!AM272="","",手順５!AM272)</f>
        <v/>
      </c>
      <c r="J256" s="37" t="str">
        <f>IF(手順５!AN272="","",手順５!AN272)</f>
        <v/>
      </c>
      <c r="K256" s="37" t="str">
        <f>IF(手順５!R272="","",手順５!R272)</f>
        <v/>
      </c>
    </row>
    <row r="257" spans="1:11" x14ac:dyDescent="0.45">
      <c r="A257" s="37" t="str">
        <f>IF(手順５!AE273="","",手順５!AE273)</f>
        <v/>
      </c>
      <c r="B257" s="37" t="str">
        <f>IF(手順５!AF273="","",手順５!AF273)</f>
        <v/>
      </c>
      <c r="C257" s="37" t="str">
        <f>IF(手順５!AG273="","",手順５!AG273)</f>
        <v/>
      </c>
      <c r="D257" s="37" t="str">
        <f>IF(手順５!AH273="","",手順５!AH273)</f>
        <v/>
      </c>
      <c r="E257" s="37" t="str">
        <f>IF(手順５!AI273="","",手順５!AI273)</f>
        <v/>
      </c>
      <c r="F257" s="37" t="str">
        <f>IF(手順５!AJ273="","",手順５!AJ273)</f>
        <v/>
      </c>
      <c r="G257" s="37" t="str">
        <f>IF(手順５!AK273="","",手順５!AK273)</f>
        <v/>
      </c>
      <c r="H257" s="37" t="str">
        <f>IF(手順５!AL273="","",手順５!AL273)</f>
        <v/>
      </c>
      <c r="I257" s="37" t="str">
        <f>IF(手順５!AM273="","",手順５!AM273)</f>
        <v/>
      </c>
      <c r="J257" s="37" t="str">
        <f>IF(手順５!AN273="","",手順５!AN273)</f>
        <v/>
      </c>
      <c r="K257" s="37" t="str">
        <f>IF(手順５!R273="","",手順５!R273)</f>
        <v/>
      </c>
    </row>
    <row r="258" spans="1:11" x14ac:dyDescent="0.45">
      <c r="A258" s="37" t="str">
        <f>IF(手順５!AE274="","",手順５!AE274)</f>
        <v/>
      </c>
      <c r="B258" s="37" t="str">
        <f>IF(手順５!AF274="","",手順５!AF274)</f>
        <v/>
      </c>
      <c r="C258" s="37" t="str">
        <f>IF(手順５!AG274="","",手順５!AG274)</f>
        <v/>
      </c>
      <c r="D258" s="37" t="str">
        <f>IF(手順５!AH274="","",手順５!AH274)</f>
        <v/>
      </c>
      <c r="E258" s="37" t="str">
        <f>IF(手順５!AI274="","",手順５!AI274)</f>
        <v/>
      </c>
      <c r="F258" s="37" t="str">
        <f>IF(手順５!AJ274="","",手順５!AJ274)</f>
        <v/>
      </c>
      <c r="G258" s="37" t="str">
        <f>IF(手順５!AK274="","",手順５!AK274)</f>
        <v/>
      </c>
      <c r="H258" s="37" t="str">
        <f>IF(手順５!AL274="","",手順５!AL274)</f>
        <v/>
      </c>
      <c r="I258" s="37" t="str">
        <f>IF(手順５!AM274="","",手順５!AM274)</f>
        <v/>
      </c>
      <c r="J258" s="37" t="str">
        <f>IF(手順５!AN274="","",手順５!AN274)</f>
        <v/>
      </c>
      <c r="K258" s="37" t="str">
        <f>IF(手順５!R274="","",手順５!R274)</f>
        <v/>
      </c>
    </row>
    <row r="259" spans="1:11" x14ac:dyDescent="0.45">
      <c r="A259" s="37" t="str">
        <f>IF(手順５!AE275="","",手順５!AE275)</f>
        <v/>
      </c>
      <c r="B259" s="37" t="str">
        <f>IF(手順５!AF275="","",手順５!AF275)</f>
        <v/>
      </c>
      <c r="C259" s="37" t="str">
        <f>IF(手順５!AG275="","",手順５!AG275)</f>
        <v/>
      </c>
      <c r="D259" s="37" t="str">
        <f>IF(手順５!AH275="","",手順５!AH275)</f>
        <v/>
      </c>
      <c r="E259" s="37" t="str">
        <f>IF(手順５!AI275="","",手順５!AI275)</f>
        <v/>
      </c>
      <c r="F259" s="37" t="str">
        <f>IF(手順５!AJ275="","",手順５!AJ275)</f>
        <v/>
      </c>
      <c r="G259" s="37" t="str">
        <f>IF(手順５!AK275="","",手順５!AK275)</f>
        <v/>
      </c>
      <c r="H259" s="37" t="str">
        <f>IF(手順５!AL275="","",手順５!AL275)</f>
        <v/>
      </c>
      <c r="I259" s="37" t="str">
        <f>IF(手順５!AM275="","",手順５!AM275)</f>
        <v/>
      </c>
      <c r="J259" s="37" t="str">
        <f>IF(手順５!AN275="","",手順５!AN275)</f>
        <v/>
      </c>
      <c r="K259" s="37" t="str">
        <f>IF(手順５!R275="","",手順５!R275)</f>
        <v/>
      </c>
    </row>
    <row r="260" spans="1:11" x14ac:dyDescent="0.45">
      <c r="A260" s="37" t="str">
        <f>IF(手順５!AE276="","",手順５!AE276)</f>
        <v/>
      </c>
      <c r="B260" s="37" t="str">
        <f>IF(手順５!AF276="","",手順５!AF276)</f>
        <v/>
      </c>
      <c r="C260" s="37" t="str">
        <f>IF(手順５!AG276="","",手順５!AG276)</f>
        <v/>
      </c>
      <c r="D260" s="37" t="str">
        <f>IF(手順５!AH276="","",手順５!AH276)</f>
        <v/>
      </c>
      <c r="E260" s="37" t="str">
        <f>IF(手順５!AI276="","",手順５!AI276)</f>
        <v/>
      </c>
      <c r="F260" s="37" t="str">
        <f>IF(手順５!AJ276="","",手順５!AJ276)</f>
        <v/>
      </c>
      <c r="G260" s="37" t="str">
        <f>IF(手順５!AK276="","",手順５!AK276)</f>
        <v/>
      </c>
      <c r="H260" s="37" t="str">
        <f>IF(手順５!AL276="","",手順５!AL276)</f>
        <v/>
      </c>
      <c r="I260" s="37" t="str">
        <f>IF(手順５!AM276="","",手順５!AM276)</f>
        <v/>
      </c>
      <c r="J260" s="37" t="str">
        <f>IF(手順５!AN276="","",手順５!AN276)</f>
        <v/>
      </c>
      <c r="K260" s="37" t="str">
        <f>IF(手順５!R276="","",手順５!R276)</f>
        <v/>
      </c>
    </row>
    <row r="261" spans="1:11" x14ac:dyDescent="0.45">
      <c r="A261" s="37" t="str">
        <f>IF(手順５!AE277="","",手順５!AE277)</f>
        <v/>
      </c>
      <c r="B261" s="37" t="str">
        <f>IF(手順５!AF277="","",手順５!AF277)</f>
        <v/>
      </c>
      <c r="C261" s="37" t="str">
        <f>IF(手順５!AG277="","",手順５!AG277)</f>
        <v/>
      </c>
      <c r="D261" s="37" t="str">
        <f>IF(手順５!AH277="","",手順５!AH277)</f>
        <v/>
      </c>
      <c r="E261" s="37" t="str">
        <f>IF(手順５!AI277="","",手順５!AI277)</f>
        <v/>
      </c>
      <c r="F261" s="37" t="str">
        <f>IF(手順５!AJ277="","",手順５!AJ277)</f>
        <v/>
      </c>
      <c r="G261" s="37" t="str">
        <f>IF(手順５!AK277="","",手順５!AK277)</f>
        <v/>
      </c>
      <c r="H261" s="37" t="str">
        <f>IF(手順５!AL277="","",手順５!AL277)</f>
        <v/>
      </c>
      <c r="I261" s="37" t="str">
        <f>IF(手順５!AM277="","",手順５!AM277)</f>
        <v/>
      </c>
      <c r="J261" s="37" t="str">
        <f>IF(手順５!AN277="","",手順５!AN277)</f>
        <v/>
      </c>
      <c r="K261" s="37" t="str">
        <f>IF(手順５!R277="","",手順５!R277)</f>
        <v/>
      </c>
    </row>
    <row r="262" spans="1:11" x14ac:dyDescent="0.45">
      <c r="A262" s="37" t="str">
        <f>IF(手順５!AE278="","",手順５!AE278)</f>
        <v/>
      </c>
      <c r="B262" s="37" t="str">
        <f>IF(手順５!AF278="","",手順５!AF278)</f>
        <v/>
      </c>
      <c r="C262" s="37" t="str">
        <f>IF(手順５!AG278="","",手順５!AG278)</f>
        <v/>
      </c>
      <c r="D262" s="37" t="str">
        <f>IF(手順５!AH278="","",手順５!AH278)</f>
        <v/>
      </c>
      <c r="E262" s="37" t="str">
        <f>IF(手順５!AI278="","",手順５!AI278)</f>
        <v/>
      </c>
      <c r="F262" s="37" t="str">
        <f>IF(手順５!AJ278="","",手順５!AJ278)</f>
        <v/>
      </c>
      <c r="G262" s="37" t="str">
        <f>IF(手順５!AK278="","",手順５!AK278)</f>
        <v/>
      </c>
      <c r="H262" s="37" t="str">
        <f>IF(手順５!AL278="","",手順５!AL278)</f>
        <v/>
      </c>
      <c r="I262" s="37" t="str">
        <f>IF(手順５!AM278="","",手順５!AM278)</f>
        <v/>
      </c>
      <c r="J262" s="37" t="str">
        <f>IF(手順５!AN278="","",手順５!AN278)</f>
        <v/>
      </c>
      <c r="K262" s="37" t="str">
        <f>IF(手順５!R278="","",手順５!R278)</f>
        <v/>
      </c>
    </row>
    <row r="263" spans="1:11" x14ac:dyDescent="0.45">
      <c r="A263" s="37" t="str">
        <f>IF(手順５!AE279="","",手順５!AE279)</f>
        <v/>
      </c>
      <c r="B263" s="37" t="str">
        <f>IF(手順５!AF279="","",手順５!AF279)</f>
        <v/>
      </c>
      <c r="C263" s="37" t="str">
        <f>IF(手順５!AG279="","",手順５!AG279)</f>
        <v/>
      </c>
      <c r="D263" s="37" t="str">
        <f>IF(手順５!AH279="","",手順５!AH279)</f>
        <v/>
      </c>
      <c r="E263" s="37" t="str">
        <f>IF(手順５!AI279="","",手順５!AI279)</f>
        <v/>
      </c>
      <c r="F263" s="37" t="str">
        <f>IF(手順５!AJ279="","",手順５!AJ279)</f>
        <v/>
      </c>
      <c r="G263" s="37" t="str">
        <f>IF(手順５!AK279="","",手順５!AK279)</f>
        <v/>
      </c>
      <c r="H263" s="37" t="str">
        <f>IF(手順５!AL279="","",手順５!AL279)</f>
        <v/>
      </c>
      <c r="I263" s="37" t="str">
        <f>IF(手順５!AM279="","",手順５!AM279)</f>
        <v/>
      </c>
      <c r="J263" s="37" t="str">
        <f>IF(手順５!AN279="","",手順５!AN279)</f>
        <v/>
      </c>
      <c r="K263" s="37" t="str">
        <f>IF(手順５!R279="","",手順５!R279)</f>
        <v/>
      </c>
    </row>
    <row r="264" spans="1:11" x14ac:dyDescent="0.45">
      <c r="A264" s="37" t="str">
        <f>IF(手順５!AE280="","",手順５!AE280)</f>
        <v/>
      </c>
      <c r="B264" s="37" t="str">
        <f>IF(手順５!AF280="","",手順５!AF280)</f>
        <v/>
      </c>
      <c r="C264" s="37" t="str">
        <f>IF(手順５!AG280="","",手順５!AG280)</f>
        <v/>
      </c>
      <c r="D264" s="37" t="str">
        <f>IF(手順５!AH280="","",手順５!AH280)</f>
        <v/>
      </c>
      <c r="E264" s="37" t="str">
        <f>IF(手順５!AI280="","",手順５!AI280)</f>
        <v/>
      </c>
      <c r="F264" s="37" t="str">
        <f>IF(手順５!AJ280="","",手順５!AJ280)</f>
        <v/>
      </c>
      <c r="G264" s="37" t="str">
        <f>IF(手順５!AK280="","",手順５!AK280)</f>
        <v/>
      </c>
      <c r="H264" s="37" t="str">
        <f>IF(手順５!AL280="","",手順５!AL280)</f>
        <v/>
      </c>
      <c r="I264" s="37" t="str">
        <f>IF(手順５!AM280="","",手順５!AM280)</f>
        <v/>
      </c>
      <c r="J264" s="37" t="str">
        <f>IF(手順５!AN280="","",手順５!AN280)</f>
        <v/>
      </c>
      <c r="K264" s="37" t="str">
        <f>IF(手順５!R280="","",手順５!R280)</f>
        <v/>
      </c>
    </row>
    <row r="265" spans="1:11" x14ac:dyDescent="0.45">
      <c r="A265" s="37" t="str">
        <f>IF(手順５!AE281="","",手順５!AE281)</f>
        <v/>
      </c>
      <c r="B265" s="37" t="str">
        <f>IF(手順５!AF281="","",手順５!AF281)</f>
        <v/>
      </c>
      <c r="C265" s="37" t="str">
        <f>IF(手順５!AG281="","",手順５!AG281)</f>
        <v/>
      </c>
      <c r="D265" s="37" t="str">
        <f>IF(手順５!AH281="","",手順５!AH281)</f>
        <v/>
      </c>
      <c r="E265" s="37" t="str">
        <f>IF(手順５!AI281="","",手順５!AI281)</f>
        <v/>
      </c>
      <c r="F265" s="37" t="str">
        <f>IF(手順５!AJ281="","",手順５!AJ281)</f>
        <v/>
      </c>
      <c r="G265" s="37" t="str">
        <f>IF(手順５!AK281="","",手順５!AK281)</f>
        <v/>
      </c>
      <c r="H265" s="37" t="str">
        <f>IF(手順５!AL281="","",手順５!AL281)</f>
        <v/>
      </c>
      <c r="I265" s="37" t="str">
        <f>IF(手順５!AM281="","",手順５!AM281)</f>
        <v/>
      </c>
      <c r="J265" s="37" t="str">
        <f>IF(手順５!AN281="","",手順５!AN281)</f>
        <v/>
      </c>
      <c r="K265" s="37" t="str">
        <f>IF(手順５!R281="","",手順５!R281)</f>
        <v/>
      </c>
    </row>
    <row r="266" spans="1:11" x14ac:dyDescent="0.45">
      <c r="A266" s="37" t="str">
        <f>IF(手順５!AE282="","",手順５!AE282)</f>
        <v/>
      </c>
      <c r="B266" s="37" t="str">
        <f>IF(手順５!AF282="","",手順５!AF282)</f>
        <v/>
      </c>
      <c r="C266" s="37" t="str">
        <f>IF(手順５!AG282="","",手順５!AG282)</f>
        <v/>
      </c>
      <c r="D266" s="37" t="str">
        <f>IF(手順５!AH282="","",手順５!AH282)</f>
        <v/>
      </c>
      <c r="E266" s="37" t="str">
        <f>IF(手順５!AI282="","",手順５!AI282)</f>
        <v/>
      </c>
      <c r="F266" s="37" t="str">
        <f>IF(手順５!AJ282="","",手順５!AJ282)</f>
        <v/>
      </c>
      <c r="G266" s="37" t="str">
        <f>IF(手順５!AK282="","",手順５!AK282)</f>
        <v/>
      </c>
      <c r="H266" s="37" t="str">
        <f>IF(手順５!AL282="","",手順５!AL282)</f>
        <v/>
      </c>
      <c r="I266" s="37" t="str">
        <f>IF(手順５!AM282="","",手順５!AM282)</f>
        <v/>
      </c>
      <c r="J266" s="37" t="str">
        <f>IF(手順５!AN282="","",手順５!AN282)</f>
        <v/>
      </c>
      <c r="K266" s="37" t="str">
        <f>IF(手順５!R282="","",手順５!R282)</f>
        <v/>
      </c>
    </row>
    <row r="267" spans="1:11" x14ac:dyDescent="0.45">
      <c r="A267" s="37" t="str">
        <f>IF(手順５!AE283="","",手順５!AE283)</f>
        <v/>
      </c>
      <c r="B267" s="37" t="str">
        <f>IF(手順５!AF283="","",手順５!AF283)</f>
        <v/>
      </c>
      <c r="C267" s="37" t="str">
        <f>IF(手順５!AG283="","",手順５!AG283)</f>
        <v/>
      </c>
      <c r="D267" s="37" t="str">
        <f>IF(手順５!AH283="","",手順５!AH283)</f>
        <v/>
      </c>
      <c r="E267" s="37" t="str">
        <f>IF(手順５!AI283="","",手順５!AI283)</f>
        <v/>
      </c>
      <c r="F267" s="37" t="str">
        <f>IF(手順５!AJ283="","",手順５!AJ283)</f>
        <v/>
      </c>
      <c r="G267" s="37" t="str">
        <f>IF(手順５!AK283="","",手順５!AK283)</f>
        <v/>
      </c>
      <c r="H267" s="37" t="str">
        <f>IF(手順５!AL283="","",手順５!AL283)</f>
        <v/>
      </c>
      <c r="I267" s="37" t="str">
        <f>IF(手順５!AM283="","",手順５!AM283)</f>
        <v/>
      </c>
      <c r="J267" s="37" t="str">
        <f>IF(手順５!AN283="","",手順５!AN283)</f>
        <v/>
      </c>
      <c r="K267" s="37" t="str">
        <f>IF(手順５!R283="","",手順５!R283)</f>
        <v/>
      </c>
    </row>
    <row r="268" spans="1:11" x14ac:dyDescent="0.45">
      <c r="A268" s="37" t="str">
        <f>IF(手順５!AE284="","",手順５!AE284)</f>
        <v/>
      </c>
      <c r="B268" s="37" t="str">
        <f>IF(手順５!AF284="","",手順５!AF284)</f>
        <v/>
      </c>
      <c r="C268" s="37" t="str">
        <f>IF(手順５!AG284="","",手順５!AG284)</f>
        <v/>
      </c>
      <c r="D268" s="37" t="str">
        <f>IF(手順５!AH284="","",手順５!AH284)</f>
        <v/>
      </c>
      <c r="E268" s="37" t="str">
        <f>IF(手順５!AI284="","",手順５!AI284)</f>
        <v/>
      </c>
      <c r="F268" s="37" t="str">
        <f>IF(手順５!AJ284="","",手順５!AJ284)</f>
        <v/>
      </c>
      <c r="G268" s="37" t="str">
        <f>IF(手順５!AK284="","",手順５!AK284)</f>
        <v/>
      </c>
      <c r="H268" s="37" t="str">
        <f>IF(手順５!AL284="","",手順５!AL284)</f>
        <v/>
      </c>
      <c r="I268" s="37" t="str">
        <f>IF(手順５!AM284="","",手順５!AM284)</f>
        <v/>
      </c>
      <c r="J268" s="37" t="str">
        <f>IF(手順５!AN284="","",手順５!AN284)</f>
        <v/>
      </c>
      <c r="K268" s="37" t="str">
        <f>IF(手順５!R284="","",手順５!R284)</f>
        <v/>
      </c>
    </row>
    <row r="269" spans="1:11" x14ac:dyDescent="0.45">
      <c r="A269" s="37" t="str">
        <f>IF(手順５!AE285="","",手順５!AE285)</f>
        <v/>
      </c>
      <c r="B269" s="37" t="str">
        <f>IF(手順５!AF285="","",手順５!AF285)</f>
        <v/>
      </c>
      <c r="C269" s="37" t="str">
        <f>IF(手順５!AG285="","",手順５!AG285)</f>
        <v/>
      </c>
      <c r="D269" s="37" t="str">
        <f>IF(手順５!AH285="","",手順５!AH285)</f>
        <v/>
      </c>
      <c r="E269" s="37" t="str">
        <f>IF(手順５!AI285="","",手順５!AI285)</f>
        <v/>
      </c>
      <c r="F269" s="37" t="str">
        <f>IF(手順５!AJ285="","",手順５!AJ285)</f>
        <v/>
      </c>
      <c r="G269" s="37" t="str">
        <f>IF(手順５!AK285="","",手順５!AK285)</f>
        <v/>
      </c>
      <c r="H269" s="37" t="str">
        <f>IF(手順５!AL285="","",手順５!AL285)</f>
        <v/>
      </c>
      <c r="I269" s="37" t="str">
        <f>IF(手順５!AM285="","",手順５!AM285)</f>
        <v/>
      </c>
      <c r="J269" s="37" t="str">
        <f>IF(手順５!AN285="","",手順５!AN285)</f>
        <v/>
      </c>
      <c r="K269" s="37" t="str">
        <f>IF(手順５!R285="","",手順５!R285)</f>
        <v/>
      </c>
    </row>
    <row r="270" spans="1:11" x14ac:dyDescent="0.45">
      <c r="A270" s="37" t="str">
        <f>IF(手順５!AE286="","",手順５!AE286)</f>
        <v/>
      </c>
      <c r="B270" s="37" t="str">
        <f>IF(手順５!AF286="","",手順５!AF286)</f>
        <v/>
      </c>
      <c r="C270" s="37" t="str">
        <f>IF(手順５!AG286="","",手順５!AG286)</f>
        <v/>
      </c>
      <c r="D270" s="37" t="str">
        <f>IF(手順５!AH286="","",手順５!AH286)</f>
        <v/>
      </c>
      <c r="E270" s="37" t="str">
        <f>IF(手順５!AI286="","",手順５!AI286)</f>
        <v/>
      </c>
      <c r="F270" s="37" t="str">
        <f>IF(手順５!AJ286="","",手順５!AJ286)</f>
        <v/>
      </c>
      <c r="G270" s="37" t="str">
        <f>IF(手順５!AK286="","",手順５!AK286)</f>
        <v/>
      </c>
      <c r="H270" s="37" t="str">
        <f>IF(手順５!AL286="","",手順５!AL286)</f>
        <v/>
      </c>
      <c r="I270" s="37" t="str">
        <f>IF(手順５!AM286="","",手順５!AM286)</f>
        <v/>
      </c>
      <c r="J270" s="37" t="str">
        <f>IF(手順５!AN286="","",手順５!AN286)</f>
        <v/>
      </c>
      <c r="K270" s="37" t="str">
        <f>IF(手順５!R286="","",手順５!R286)</f>
        <v/>
      </c>
    </row>
    <row r="271" spans="1:11" x14ac:dyDescent="0.45">
      <c r="A271" s="37" t="str">
        <f>IF(手順５!AE287="","",手順５!AE287)</f>
        <v/>
      </c>
      <c r="B271" s="37" t="str">
        <f>IF(手順５!AF287="","",手順５!AF287)</f>
        <v/>
      </c>
      <c r="C271" s="37" t="str">
        <f>IF(手順５!AG287="","",手順５!AG287)</f>
        <v/>
      </c>
      <c r="D271" s="37" t="str">
        <f>IF(手順５!AH287="","",手順５!AH287)</f>
        <v/>
      </c>
      <c r="E271" s="37" t="str">
        <f>IF(手順５!AI287="","",手順５!AI287)</f>
        <v/>
      </c>
      <c r="F271" s="37" t="str">
        <f>IF(手順５!AJ287="","",手順５!AJ287)</f>
        <v/>
      </c>
      <c r="G271" s="37" t="str">
        <f>IF(手順５!AK287="","",手順５!AK287)</f>
        <v/>
      </c>
      <c r="H271" s="37" t="str">
        <f>IF(手順５!AL287="","",手順５!AL287)</f>
        <v/>
      </c>
      <c r="I271" s="37" t="str">
        <f>IF(手順５!AM287="","",手順５!AM287)</f>
        <v/>
      </c>
      <c r="J271" s="37" t="str">
        <f>IF(手順５!AN287="","",手順５!AN287)</f>
        <v/>
      </c>
      <c r="K271" s="37" t="str">
        <f>IF(手順５!R287="","",手順５!R287)</f>
        <v/>
      </c>
    </row>
    <row r="272" spans="1:11" x14ac:dyDescent="0.45">
      <c r="A272" s="37" t="str">
        <f>IF(手順５!AE288="","",手順５!AE288)</f>
        <v/>
      </c>
      <c r="B272" s="37" t="str">
        <f>IF(手順５!AF288="","",手順５!AF288)</f>
        <v/>
      </c>
      <c r="C272" s="37" t="str">
        <f>IF(手順５!AG288="","",手順５!AG288)</f>
        <v/>
      </c>
      <c r="D272" s="37" t="str">
        <f>IF(手順５!AH288="","",手順５!AH288)</f>
        <v/>
      </c>
      <c r="E272" s="37" t="str">
        <f>IF(手順５!AI288="","",手順５!AI288)</f>
        <v/>
      </c>
      <c r="F272" s="37" t="str">
        <f>IF(手順５!AJ288="","",手順５!AJ288)</f>
        <v/>
      </c>
      <c r="G272" s="37" t="str">
        <f>IF(手順５!AK288="","",手順５!AK288)</f>
        <v/>
      </c>
      <c r="H272" s="37" t="str">
        <f>IF(手順５!AL288="","",手順５!AL288)</f>
        <v/>
      </c>
      <c r="I272" s="37" t="str">
        <f>IF(手順５!AM288="","",手順５!AM288)</f>
        <v/>
      </c>
      <c r="J272" s="37" t="str">
        <f>IF(手順５!AN288="","",手順５!AN288)</f>
        <v/>
      </c>
      <c r="K272" s="37" t="str">
        <f>IF(手順５!R288="","",手順５!R288)</f>
        <v/>
      </c>
    </row>
    <row r="273" spans="1:11" x14ac:dyDescent="0.45">
      <c r="A273" s="37" t="str">
        <f>IF(手順５!AE289="","",手順５!AE289)</f>
        <v/>
      </c>
      <c r="B273" s="37" t="str">
        <f>IF(手順５!AF289="","",手順５!AF289)</f>
        <v/>
      </c>
      <c r="C273" s="37" t="str">
        <f>IF(手順５!AG289="","",手順５!AG289)</f>
        <v/>
      </c>
      <c r="D273" s="37" t="str">
        <f>IF(手順５!AH289="","",手順５!AH289)</f>
        <v/>
      </c>
      <c r="E273" s="37" t="str">
        <f>IF(手順５!AI289="","",手順５!AI289)</f>
        <v/>
      </c>
      <c r="F273" s="37" t="str">
        <f>IF(手順５!AJ289="","",手順５!AJ289)</f>
        <v/>
      </c>
      <c r="G273" s="37" t="str">
        <f>IF(手順５!AK289="","",手順５!AK289)</f>
        <v/>
      </c>
      <c r="H273" s="37" t="str">
        <f>IF(手順５!AL289="","",手順５!AL289)</f>
        <v/>
      </c>
      <c r="I273" s="37" t="str">
        <f>IF(手順５!AM289="","",手順５!AM289)</f>
        <v/>
      </c>
      <c r="J273" s="37" t="str">
        <f>IF(手順５!AN289="","",手順５!AN289)</f>
        <v/>
      </c>
      <c r="K273" s="37" t="str">
        <f>IF(手順５!R289="","",手順５!R289)</f>
        <v/>
      </c>
    </row>
    <row r="274" spans="1:11" x14ac:dyDescent="0.45">
      <c r="A274" s="37" t="str">
        <f>IF(手順５!AE290="","",手順５!AE290)</f>
        <v/>
      </c>
      <c r="B274" s="37" t="str">
        <f>IF(手順５!AF290="","",手順５!AF290)</f>
        <v/>
      </c>
      <c r="C274" s="37" t="str">
        <f>IF(手順５!AG290="","",手順５!AG290)</f>
        <v/>
      </c>
      <c r="D274" s="37" t="str">
        <f>IF(手順５!AH290="","",手順５!AH290)</f>
        <v/>
      </c>
      <c r="E274" s="37" t="str">
        <f>IF(手順５!AI290="","",手順５!AI290)</f>
        <v/>
      </c>
      <c r="F274" s="37" t="str">
        <f>IF(手順５!AJ290="","",手順５!AJ290)</f>
        <v/>
      </c>
      <c r="G274" s="37" t="str">
        <f>IF(手順５!AK290="","",手順５!AK290)</f>
        <v/>
      </c>
      <c r="H274" s="37" t="str">
        <f>IF(手順５!AL290="","",手順５!AL290)</f>
        <v/>
      </c>
      <c r="I274" s="37" t="str">
        <f>IF(手順５!AM290="","",手順５!AM290)</f>
        <v/>
      </c>
      <c r="J274" s="37" t="str">
        <f>IF(手順５!AN290="","",手順５!AN290)</f>
        <v/>
      </c>
      <c r="K274" s="37" t="str">
        <f>IF(手順５!R290="","",手順５!R290)</f>
        <v/>
      </c>
    </row>
    <row r="275" spans="1:11" x14ac:dyDescent="0.45">
      <c r="A275" s="37" t="str">
        <f>IF(手順５!AE291="","",手順５!AE291)</f>
        <v/>
      </c>
      <c r="B275" s="37" t="str">
        <f>IF(手順５!AF291="","",手順５!AF291)</f>
        <v/>
      </c>
      <c r="C275" s="37" t="str">
        <f>IF(手順５!AG291="","",手順５!AG291)</f>
        <v/>
      </c>
      <c r="D275" s="37" t="str">
        <f>IF(手順５!AH291="","",手順５!AH291)</f>
        <v/>
      </c>
      <c r="E275" s="37" t="str">
        <f>IF(手順５!AI291="","",手順５!AI291)</f>
        <v/>
      </c>
      <c r="F275" s="37" t="str">
        <f>IF(手順５!AJ291="","",手順５!AJ291)</f>
        <v/>
      </c>
      <c r="G275" s="37" t="str">
        <f>IF(手順５!AK291="","",手順５!AK291)</f>
        <v/>
      </c>
      <c r="H275" s="37" t="str">
        <f>IF(手順５!AL291="","",手順５!AL291)</f>
        <v/>
      </c>
      <c r="I275" s="37" t="str">
        <f>IF(手順５!AM291="","",手順５!AM291)</f>
        <v/>
      </c>
      <c r="J275" s="37" t="str">
        <f>IF(手順５!AN291="","",手順５!AN291)</f>
        <v/>
      </c>
      <c r="K275" s="37" t="str">
        <f>IF(手順５!R291="","",手順５!R291)</f>
        <v/>
      </c>
    </row>
    <row r="276" spans="1:11" x14ac:dyDescent="0.45">
      <c r="A276" s="37" t="str">
        <f>IF(手順５!AE292="","",手順５!AE292)</f>
        <v/>
      </c>
      <c r="B276" s="37" t="str">
        <f>IF(手順５!AF292="","",手順５!AF292)</f>
        <v/>
      </c>
      <c r="C276" s="37" t="str">
        <f>IF(手順５!AG292="","",手順５!AG292)</f>
        <v/>
      </c>
      <c r="D276" s="37" t="str">
        <f>IF(手順５!AH292="","",手順５!AH292)</f>
        <v/>
      </c>
      <c r="E276" s="37" t="str">
        <f>IF(手順５!AI292="","",手順５!AI292)</f>
        <v/>
      </c>
      <c r="F276" s="37" t="str">
        <f>IF(手順５!AJ292="","",手順５!AJ292)</f>
        <v/>
      </c>
      <c r="G276" s="37" t="str">
        <f>IF(手順５!AK292="","",手順５!AK292)</f>
        <v/>
      </c>
      <c r="H276" s="37" t="str">
        <f>IF(手順５!AL292="","",手順５!AL292)</f>
        <v/>
      </c>
      <c r="I276" s="37" t="str">
        <f>IF(手順５!AM292="","",手順５!AM292)</f>
        <v/>
      </c>
      <c r="J276" s="37" t="str">
        <f>IF(手順５!AN292="","",手順５!AN292)</f>
        <v/>
      </c>
      <c r="K276" s="37" t="str">
        <f>IF(手順５!R292="","",手順５!R292)</f>
        <v/>
      </c>
    </row>
    <row r="277" spans="1:11" x14ac:dyDescent="0.45">
      <c r="A277" s="37" t="str">
        <f>IF(手順５!AE293="","",手順５!AE293)</f>
        <v/>
      </c>
      <c r="B277" s="37" t="str">
        <f>IF(手順５!AF293="","",手順５!AF293)</f>
        <v/>
      </c>
      <c r="C277" s="37" t="str">
        <f>IF(手順５!AG293="","",手順５!AG293)</f>
        <v/>
      </c>
      <c r="D277" s="37" t="str">
        <f>IF(手順５!AH293="","",手順５!AH293)</f>
        <v/>
      </c>
      <c r="E277" s="37" t="str">
        <f>IF(手順５!AI293="","",手順５!AI293)</f>
        <v/>
      </c>
      <c r="F277" s="37" t="str">
        <f>IF(手順５!AJ293="","",手順５!AJ293)</f>
        <v/>
      </c>
      <c r="G277" s="37" t="str">
        <f>IF(手順５!AK293="","",手順５!AK293)</f>
        <v/>
      </c>
      <c r="H277" s="37" t="str">
        <f>IF(手順５!AL293="","",手順５!AL293)</f>
        <v/>
      </c>
      <c r="I277" s="37" t="str">
        <f>IF(手順５!AM293="","",手順５!AM293)</f>
        <v/>
      </c>
      <c r="J277" s="37" t="str">
        <f>IF(手順５!AN293="","",手順５!AN293)</f>
        <v/>
      </c>
      <c r="K277" s="37" t="str">
        <f>IF(手順５!R293="","",手順５!R293)</f>
        <v/>
      </c>
    </row>
    <row r="278" spans="1:11" x14ac:dyDescent="0.45">
      <c r="A278" s="37" t="str">
        <f>IF(手順５!AE294="","",手順５!AE294)</f>
        <v/>
      </c>
      <c r="B278" s="37" t="str">
        <f>IF(手順５!AF294="","",手順５!AF294)</f>
        <v/>
      </c>
      <c r="C278" s="37" t="str">
        <f>IF(手順５!AG294="","",手順５!AG294)</f>
        <v/>
      </c>
      <c r="D278" s="37" t="str">
        <f>IF(手順５!AH294="","",手順５!AH294)</f>
        <v/>
      </c>
      <c r="E278" s="37" t="str">
        <f>IF(手順５!AI294="","",手順５!AI294)</f>
        <v/>
      </c>
      <c r="F278" s="37" t="str">
        <f>IF(手順５!AJ294="","",手順５!AJ294)</f>
        <v/>
      </c>
      <c r="G278" s="37" t="str">
        <f>IF(手順５!AK294="","",手順５!AK294)</f>
        <v/>
      </c>
      <c r="H278" s="37" t="str">
        <f>IF(手順５!AL294="","",手順５!AL294)</f>
        <v/>
      </c>
      <c r="I278" s="37" t="str">
        <f>IF(手順５!AM294="","",手順５!AM294)</f>
        <v/>
      </c>
      <c r="J278" s="37" t="str">
        <f>IF(手順５!AN294="","",手順５!AN294)</f>
        <v/>
      </c>
      <c r="K278" s="37" t="str">
        <f>IF(手順５!R294="","",手順５!R294)</f>
        <v/>
      </c>
    </row>
    <row r="279" spans="1:11" x14ac:dyDescent="0.45">
      <c r="A279" s="37" t="str">
        <f>IF(手順５!AE295="","",手順５!AE295)</f>
        <v/>
      </c>
      <c r="B279" s="37" t="str">
        <f>IF(手順５!AF295="","",手順５!AF295)</f>
        <v/>
      </c>
      <c r="C279" s="37" t="str">
        <f>IF(手順５!AG295="","",手順５!AG295)</f>
        <v/>
      </c>
      <c r="D279" s="37" t="str">
        <f>IF(手順５!AH295="","",手順５!AH295)</f>
        <v/>
      </c>
      <c r="E279" s="37" t="str">
        <f>IF(手順５!AI295="","",手順５!AI295)</f>
        <v/>
      </c>
      <c r="F279" s="37" t="str">
        <f>IF(手順５!AJ295="","",手順５!AJ295)</f>
        <v/>
      </c>
      <c r="G279" s="37" t="str">
        <f>IF(手順５!AK295="","",手順５!AK295)</f>
        <v/>
      </c>
      <c r="H279" s="37" t="str">
        <f>IF(手順５!AL295="","",手順５!AL295)</f>
        <v/>
      </c>
      <c r="I279" s="37" t="str">
        <f>IF(手順５!AM295="","",手順５!AM295)</f>
        <v/>
      </c>
      <c r="J279" s="37" t="str">
        <f>IF(手順５!AN295="","",手順５!AN295)</f>
        <v/>
      </c>
      <c r="K279" s="37" t="str">
        <f>IF(手順５!R295="","",手順５!R295)</f>
        <v/>
      </c>
    </row>
    <row r="280" spans="1:11" x14ac:dyDescent="0.45">
      <c r="A280" s="37" t="str">
        <f>IF(手順５!AE296="","",手順５!AE296)</f>
        <v/>
      </c>
      <c r="B280" s="37" t="str">
        <f>IF(手順５!AF296="","",手順５!AF296)</f>
        <v/>
      </c>
      <c r="C280" s="37" t="str">
        <f>IF(手順５!AG296="","",手順５!AG296)</f>
        <v/>
      </c>
      <c r="D280" s="37" t="str">
        <f>IF(手順５!AH296="","",手順５!AH296)</f>
        <v/>
      </c>
      <c r="E280" s="37" t="str">
        <f>IF(手順５!AI296="","",手順５!AI296)</f>
        <v/>
      </c>
      <c r="F280" s="37" t="str">
        <f>IF(手順５!AJ296="","",手順５!AJ296)</f>
        <v/>
      </c>
      <c r="G280" s="37" t="str">
        <f>IF(手順５!AK296="","",手順５!AK296)</f>
        <v/>
      </c>
      <c r="H280" s="37" t="str">
        <f>IF(手順５!AL296="","",手順５!AL296)</f>
        <v/>
      </c>
      <c r="I280" s="37" t="str">
        <f>IF(手順５!AM296="","",手順５!AM296)</f>
        <v/>
      </c>
      <c r="J280" s="37" t="str">
        <f>IF(手順５!AN296="","",手順５!AN296)</f>
        <v/>
      </c>
      <c r="K280" s="37" t="str">
        <f>IF(手順５!R296="","",手順５!R296)</f>
        <v/>
      </c>
    </row>
    <row r="281" spans="1:11" x14ac:dyDescent="0.45">
      <c r="A281" s="37" t="str">
        <f>IF(手順５!AE297="","",手順５!AE297)</f>
        <v/>
      </c>
      <c r="B281" s="37" t="str">
        <f>IF(手順５!AF297="","",手順５!AF297)</f>
        <v/>
      </c>
      <c r="C281" s="37" t="str">
        <f>IF(手順５!AG297="","",手順５!AG297)</f>
        <v/>
      </c>
      <c r="D281" s="37" t="str">
        <f>IF(手順５!AH297="","",手順５!AH297)</f>
        <v/>
      </c>
      <c r="E281" s="37" t="str">
        <f>IF(手順５!AI297="","",手順５!AI297)</f>
        <v/>
      </c>
      <c r="F281" s="37" t="str">
        <f>IF(手順５!AJ297="","",手順５!AJ297)</f>
        <v/>
      </c>
      <c r="G281" s="37" t="str">
        <f>IF(手順５!AK297="","",手順５!AK297)</f>
        <v/>
      </c>
      <c r="H281" s="37" t="str">
        <f>IF(手順５!AL297="","",手順５!AL297)</f>
        <v/>
      </c>
      <c r="I281" s="37" t="str">
        <f>IF(手順５!AM297="","",手順５!AM297)</f>
        <v/>
      </c>
      <c r="J281" s="37" t="str">
        <f>IF(手順５!AN297="","",手順５!AN297)</f>
        <v/>
      </c>
      <c r="K281" s="37" t="str">
        <f>IF(手順５!R297="","",手順５!R297)</f>
        <v/>
      </c>
    </row>
    <row r="282" spans="1:11" x14ac:dyDescent="0.45">
      <c r="A282" s="37" t="str">
        <f>IF(手順５!AE298="","",手順５!AE298)</f>
        <v/>
      </c>
      <c r="B282" s="37" t="str">
        <f>IF(手順５!AF298="","",手順５!AF298)</f>
        <v/>
      </c>
      <c r="C282" s="37" t="str">
        <f>IF(手順５!AG298="","",手順５!AG298)</f>
        <v/>
      </c>
      <c r="D282" s="37" t="str">
        <f>IF(手順５!AH298="","",手順５!AH298)</f>
        <v/>
      </c>
      <c r="E282" s="37" t="str">
        <f>IF(手順５!AI298="","",手順５!AI298)</f>
        <v/>
      </c>
      <c r="F282" s="37" t="str">
        <f>IF(手順５!AJ298="","",手順５!AJ298)</f>
        <v/>
      </c>
      <c r="G282" s="37" t="str">
        <f>IF(手順５!AK298="","",手順５!AK298)</f>
        <v/>
      </c>
      <c r="H282" s="37" t="str">
        <f>IF(手順５!AL298="","",手順５!AL298)</f>
        <v/>
      </c>
      <c r="I282" s="37" t="str">
        <f>IF(手順５!AM298="","",手順５!AM298)</f>
        <v/>
      </c>
      <c r="J282" s="37" t="str">
        <f>IF(手順５!AN298="","",手順５!AN298)</f>
        <v/>
      </c>
      <c r="K282" s="37" t="str">
        <f>IF(手順５!R298="","",手順５!R298)</f>
        <v/>
      </c>
    </row>
    <row r="283" spans="1:11" x14ac:dyDescent="0.45">
      <c r="A283" s="37" t="str">
        <f>IF(手順５!AE299="","",手順５!AE299)</f>
        <v/>
      </c>
      <c r="B283" s="37" t="str">
        <f>IF(手順５!AF299="","",手順５!AF299)</f>
        <v/>
      </c>
      <c r="C283" s="37" t="str">
        <f>IF(手順５!AG299="","",手順５!AG299)</f>
        <v/>
      </c>
      <c r="D283" s="37" t="str">
        <f>IF(手順５!AH299="","",手順５!AH299)</f>
        <v/>
      </c>
      <c r="E283" s="37" t="str">
        <f>IF(手順５!AI299="","",手順５!AI299)</f>
        <v/>
      </c>
      <c r="F283" s="37" t="str">
        <f>IF(手順５!AJ299="","",手順５!AJ299)</f>
        <v/>
      </c>
      <c r="G283" s="37" t="str">
        <f>IF(手順５!AK299="","",手順５!AK299)</f>
        <v/>
      </c>
      <c r="H283" s="37" t="str">
        <f>IF(手順５!AL299="","",手順５!AL299)</f>
        <v/>
      </c>
      <c r="I283" s="37" t="str">
        <f>IF(手順５!AM299="","",手順５!AM299)</f>
        <v/>
      </c>
      <c r="J283" s="37" t="str">
        <f>IF(手順５!AN299="","",手順５!AN299)</f>
        <v/>
      </c>
      <c r="K283" s="37" t="str">
        <f>IF(手順５!R299="","",手順５!R299)</f>
        <v/>
      </c>
    </row>
    <row r="284" spans="1:11" x14ac:dyDescent="0.45">
      <c r="A284" s="37" t="str">
        <f>IF(手順５!AE300="","",手順５!AE300)</f>
        <v/>
      </c>
      <c r="B284" s="37" t="str">
        <f>IF(手順５!AF300="","",手順５!AF300)</f>
        <v/>
      </c>
      <c r="C284" s="37" t="str">
        <f>IF(手順５!AG300="","",手順５!AG300)</f>
        <v/>
      </c>
      <c r="D284" s="37" t="str">
        <f>IF(手順５!AH300="","",手順５!AH300)</f>
        <v/>
      </c>
      <c r="E284" s="37" t="str">
        <f>IF(手順５!AI300="","",手順５!AI300)</f>
        <v/>
      </c>
      <c r="F284" s="37" t="str">
        <f>IF(手順５!AJ300="","",手順５!AJ300)</f>
        <v/>
      </c>
      <c r="G284" s="37" t="str">
        <f>IF(手順５!AK300="","",手順５!AK300)</f>
        <v/>
      </c>
      <c r="H284" s="37" t="str">
        <f>IF(手順５!AL300="","",手順５!AL300)</f>
        <v/>
      </c>
      <c r="I284" s="37" t="str">
        <f>IF(手順５!AM300="","",手順５!AM300)</f>
        <v/>
      </c>
      <c r="J284" s="37" t="str">
        <f>IF(手順５!AN300="","",手順５!AN300)</f>
        <v/>
      </c>
      <c r="K284" s="37" t="str">
        <f>IF(手順５!R300="","",手順５!R300)</f>
        <v/>
      </c>
    </row>
    <row r="285" spans="1:11" x14ac:dyDescent="0.45">
      <c r="A285" s="37" t="str">
        <f>IF(手順５!AE301="","",手順５!AE301)</f>
        <v/>
      </c>
      <c r="B285" s="37" t="str">
        <f>IF(手順５!AF301="","",手順５!AF301)</f>
        <v/>
      </c>
      <c r="C285" s="37" t="str">
        <f>IF(手順５!AG301="","",手順５!AG301)</f>
        <v/>
      </c>
      <c r="D285" s="37" t="str">
        <f>IF(手順５!AH301="","",手順５!AH301)</f>
        <v/>
      </c>
      <c r="E285" s="37" t="str">
        <f>IF(手順５!AI301="","",手順５!AI301)</f>
        <v/>
      </c>
      <c r="F285" s="37" t="str">
        <f>IF(手順５!AJ301="","",手順５!AJ301)</f>
        <v/>
      </c>
      <c r="G285" s="37" t="str">
        <f>IF(手順５!AK301="","",手順５!AK301)</f>
        <v/>
      </c>
      <c r="H285" s="37" t="str">
        <f>IF(手順５!AL301="","",手順５!AL301)</f>
        <v/>
      </c>
      <c r="I285" s="37" t="str">
        <f>IF(手順５!AM301="","",手順５!AM301)</f>
        <v/>
      </c>
      <c r="J285" s="37" t="str">
        <f>IF(手順５!AN301="","",手順５!AN301)</f>
        <v/>
      </c>
      <c r="K285" s="37" t="str">
        <f>IF(手順５!R301="","",手順５!R301)</f>
        <v/>
      </c>
    </row>
    <row r="286" spans="1:11" x14ac:dyDescent="0.45">
      <c r="A286" s="37" t="str">
        <f>IF(手順５!AE302="","",手順５!AE302)</f>
        <v/>
      </c>
      <c r="B286" s="37" t="str">
        <f>IF(手順５!AF302="","",手順５!AF302)</f>
        <v/>
      </c>
      <c r="C286" s="37" t="str">
        <f>IF(手順５!AG302="","",手順５!AG302)</f>
        <v/>
      </c>
      <c r="D286" s="37" t="str">
        <f>IF(手順５!AH302="","",手順５!AH302)</f>
        <v/>
      </c>
      <c r="E286" s="37" t="str">
        <f>IF(手順５!AI302="","",手順５!AI302)</f>
        <v/>
      </c>
      <c r="F286" s="37" t="str">
        <f>IF(手順５!AJ302="","",手順５!AJ302)</f>
        <v/>
      </c>
      <c r="G286" s="37" t="str">
        <f>IF(手順５!AK302="","",手順５!AK302)</f>
        <v/>
      </c>
      <c r="H286" s="37" t="str">
        <f>IF(手順５!AL302="","",手順５!AL302)</f>
        <v/>
      </c>
      <c r="I286" s="37" t="str">
        <f>IF(手順５!AM302="","",手順５!AM302)</f>
        <v/>
      </c>
      <c r="J286" s="37" t="str">
        <f>IF(手順５!AN302="","",手順５!AN302)</f>
        <v/>
      </c>
      <c r="K286" s="37" t="str">
        <f>IF(手順５!R302="","",手順５!R302)</f>
        <v/>
      </c>
    </row>
    <row r="287" spans="1:11" x14ac:dyDescent="0.45">
      <c r="A287" s="37" t="str">
        <f>IF(手順５!AE303="","",手順５!AE303)</f>
        <v/>
      </c>
      <c r="B287" s="37" t="str">
        <f>IF(手順５!AF303="","",手順５!AF303)</f>
        <v/>
      </c>
      <c r="C287" s="37" t="str">
        <f>IF(手順５!AG303="","",手順５!AG303)</f>
        <v/>
      </c>
      <c r="D287" s="37" t="str">
        <f>IF(手順５!AH303="","",手順５!AH303)</f>
        <v/>
      </c>
      <c r="E287" s="37" t="str">
        <f>IF(手順５!AI303="","",手順５!AI303)</f>
        <v/>
      </c>
      <c r="F287" s="37" t="str">
        <f>IF(手順５!AJ303="","",手順５!AJ303)</f>
        <v/>
      </c>
      <c r="G287" s="37" t="str">
        <f>IF(手順５!AK303="","",手順５!AK303)</f>
        <v/>
      </c>
      <c r="H287" s="37" t="str">
        <f>IF(手順５!AL303="","",手順５!AL303)</f>
        <v/>
      </c>
      <c r="I287" s="37" t="str">
        <f>IF(手順５!AM303="","",手順５!AM303)</f>
        <v/>
      </c>
      <c r="J287" s="37" t="str">
        <f>IF(手順５!AN303="","",手順５!AN303)</f>
        <v/>
      </c>
      <c r="K287" s="37" t="str">
        <f>IF(手順５!R303="","",手順５!R303)</f>
        <v/>
      </c>
    </row>
    <row r="288" spans="1:11" x14ac:dyDescent="0.45">
      <c r="A288" s="37" t="str">
        <f>IF(手順５!AE304="","",手順５!AE304)</f>
        <v/>
      </c>
      <c r="B288" s="37" t="str">
        <f>IF(手順５!AF304="","",手順５!AF304)</f>
        <v/>
      </c>
      <c r="C288" s="37" t="str">
        <f>IF(手順５!AG304="","",手順５!AG304)</f>
        <v/>
      </c>
      <c r="D288" s="37" t="str">
        <f>IF(手順５!AH304="","",手順５!AH304)</f>
        <v/>
      </c>
      <c r="E288" s="37" t="str">
        <f>IF(手順５!AI304="","",手順５!AI304)</f>
        <v/>
      </c>
      <c r="F288" s="37" t="str">
        <f>IF(手順５!AJ304="","",手順５!AJ304)</f>
        <v/>
      </c>
      <c r="G288" s="37" t="str">
        <f>IF(手順５!AK304="","",手順５!AK304)</f>
        <v/>
      </c>
      <c r="H288" s="37" t="str">
        <f>IF(手順５!AL304="","",手順５!AL304)</f>
        <v/>
      </c>
      <c r="I288" s="37" t="str">
        <f>IF(手順５!AM304="","",手順５!AM304)</f>
        <v/>
      </c>
      <c r="J288" s="37" t="str">
        <f>IF(手順５!AN304="","",手順５!AN304)</f>
        <v/>
      </c>
      <c r="K288" s="37" t="str">
        <f>IF(手順５!R304="","",手順５!R304)</f>
        <v/>
      </c>
    </row>
    <row r="289" spans="1:11" x14ac:dyDescent="0.45">
      <c r="A289" s="37" t="str">
        <f>IF(手順５!AE305="","",手順５!AE305)</f>
        <v/>
      </c>
      <c r="B289" s="37" t="str">
        <f>IF(手順５!AF305="","",手順５!AF305)</f>
        <v/>
      </c>
      <c r="C289" s="37" t="str">
        <f>IF(手順５!AG305="","",手順５!AG305)</f>
        <v/>
      </c>
      <c r="D289" s="37" t="str">
        <f>IF(手順５!AH305="","",手順５!AH305)</f>
        <v/>
      </c>
      <c r="E289" s="37" t="str">
        <f>IF(手順５!AI305="","",手順５!AI305)</f>
        <v/>
      </c>
      <c r="F289" s="37" t="str">
        <f>IF(手順５!AJ305="","",手順５!AJ305)</f>
        <v/>
      </c>
      <c r="G289" s="37" t="str">
        <f>IF(手順５!AK305="","",手順５!AK305)</f>
        <v/>
      </c>
      <c r="H289" s="37" t="str">
        <f>IF(手順５!AL305="","",手順５!AL305)</f>
        <v/>
      </c>
      <c r="I289" s="37" t="str">
        <f>IF(手順５!AM305="","",手順５!AM305)</f>
        <v/>
      </c>
      <c r="J289" s="37" t="str">
        <f>IF(手順５!AN305="","",手順５!AN305)</f>
        <v/>
      </c>
      <c r="K289" s="37" t="str">
        <f>IF(手順５!R305="","",手順５!R305)</f>
        <v/>
      </c>
    </row>
    <row r="290" spans="1:11" x14ac:dyDescent="0.45">
      <c r="A290" s="37" t="str">
        <f>IF(手順５!AE306="","",手順５!AE306)</f>
        <v/>
      </c>
      <c r="B290" s="37" t="str">
        <f>IF(手順５!AF306="","",手順５!AF306)</f>
        <v/>
      </c>
      <c r="C290" s="37" t="str">
        <f>IF(手順５!AG306="","",手順５!AG306)</f>
        <v/>
      </c>
      <c r="D290" s="37" t="str">
        <f>IF(手順５!AH306="","",手順５!AH306)</f>
        <v/>
      </c>
      <c r="E290" s="37" t="str">
        <f>IF(手順５!AI306="","",手順５!AI306)</f>
        <v/>
      </c>
      <c r="F290" s="37" t="str">
        <f>IF(手順５!AJ306="","",手順５!AJ306)</f>
        <v/>
      </c>
      <c r="G290" s="37" t="str">
        <f>IF(手順５!AK306="","",手順５!AK306)</f>
        <v/>
      </c>
      <c r="H290" s="37" t="str">
        <f>IF(手順５!AL306="","",手順５!AL306)</f>
        <v/>
      </c>
      <c r="I290" s="37" t="str">
        <f>IF(手順５!AM306="","",手順５!AM306)</f>
        <v/>
      </c>
      <c r="J290" s="37" t="str">
        <f>IF(手順５!AN306="","",手順５!AN306)</f>
        <v/>
      </c>
      <c r="K290" s="37" t="str">
        <f>IF(手順５!R306="","",手順５!R306)</f>
        <v/>
      </c>
    </row>
    <row r="291" spans="1:11" x14ac:dyDescent="0.45">
      <c r="A291" s="37" t="str">
        <f>IF(手順５!AE307="","",手順５!AE307)</f>
        <v/>
      </c>
      <c r="B291" s="37" t="str">
        <f>IF(手順５!AF307="","",手順５!AF307)</f>
        <v/>
      </c>
      <c r="C291" s="37" t="str">
        <f>IF(手順５!AG307="","",手順５!AG307)</f>
        <v/>
      </c>
      <c r="D291" s="37" t="str">
        <f>IF(手順５!AH307="","",手順５!AH307)</f>
        <v/>
      </c>
      <c r="E291" s="37" t="str">
        <f>IF(手順５!AI307="","",手順５!AI307)</f>
        <v/>
      </c>
      <c r="F291" s="37" t="str">
        <f>IF(手順５!AJ307="","",手順５!AJ307)</f>
        <v/>
      </c>
      <c r="G291" s="37" t="str">
        <f>IF(手順５!AK307="","",手順５!AK307)</f>
        <v/>
      </c>
      <c r="H291" s="37" t="str">
        <f>IF(手順５!AL307="","",手順５!AL307)</f>
        <v/>
      </c>
      <c r="I291" s="37" t="str">
        <f>IF(手順５!AM307="","",手順５!AM307)</f>
        <v/>
      </c>
      <c r="J291" s="37" t="str">
        <f>IF(手順５!AN307="","",手順５!AN307)</f>
        <v/>
      </c>
      <c r="K291" s="37" t="str">
        <f>IF(手順５!R307="","",手順５!R307)</f>
        <v/>
      </c>
    </row>
    <row r="292" spans="1:11" x14ac:dyDescent="0.45">
      <c r="A292" s="37" t="str">
        <f>IF(手順５!AE308="","",手順５!AE308)</f>
        <v/>
      </c>
      <c r="B292" s="37" t="str">
        <f>IF(手順５!AF308="","",手順５!AF308)</f>
        <v/>
      </c>
      <c r="C292" s="37" t="str">
        <f>IF(手順５!AG308="","",手順５!AG308)</f>
        <v/>
      </c>
      <c r="D292" s="37" t="str">
        <f>IF(手順５!AH308="","",手順５!AH308)</f>
        <v/>
      </c>
      <c r="E292" s="37" t="str">
        <f>IF(手順５!AI308="","",手順５!AI308)</f>
        <v/>
      </c>
      <c r="F292" s="37" t="str">
        <f>IF(手順５!AJ308="","",手順５!AJ308)</f>
        <v/>
      </c>
      <c r="G292" s="37" t="str">
        <f>IF(手順５!AK308="","",手順５!AK308)</f>
        <v/>
      </c>
      <c r="H292" s="37" t="str">
        <f>IF(手順５!AL308="","",手順５!AL308)</f>
        <v/>
      </c>
      <c r="I292" s="37" t="str">
        <f>IF(手順５!AM308="","",手順５!AM308)</f>
        <v/>
      </c>
      <c r="J292" s="37" t="str">
        <f>IF(手順５!AN308="","",手順５!AN308)</f>
        <v/>
      </c>
      <c r="K292" s="37" t="str">
        <f>IF(手順５!R308="","",手順５!R308)</f>
        <v/>
      </c>
    </row>
    <row r="293" spans="1:11" x14ac:dyDescent="0.45">
      <c r="A293" s="37" t="str">
        <f>IF(手順５!AE309="","",手順５!AE309)</f>
        <v/>
      </c>
      <c r="B293" s="37" t="str">
        <f>IF(手順５!AF309="","",手順５!AF309)</f>
        <v/>
      </c>
      <c r="C293" s="37" t="str">
        <f>IF(手順５!AG309="","",手順５!AG309)</f>
        <v/>
      </c>
      <c r="D293" s="37" t="str">
        <f>IF(手順５!AH309="","",手順５!AH309)</f>
        <v/>
      </c>
      <c r="E293" s="37" t="str">
        <f>IF(手順５!AI309="","",手順５!AI309)</f>
        <v/>
      </c>
      <c r="F293" s="37" t="str">
        <f>IF(手順５!AJ309="","",手順５!AJ309)</f>
        <v/>
      </c>
      <c r="G293" s="37" t="str">
        <f>IF(手順５!AK309="","",手順５!AK309)</f>
        <v/>
      </c>
      <c r="H293" s="37" t="str">
        <f>IF(手順５!AL309="","",手順５!AL309)</f>
        <v/>
      </c>
      <c r="I293" s="37" t="str">
        <f>IF(手順５!AM309="","",手順５!AM309)</f>
        <v/>
      </c>
      <c r="J293" s="37" t="str">
        <f>IF(手順５!AN309="","",手順５!AN309)</f>
        <v/>
      </c>
      <c r="K293" s="37" t="str">
        <f>IF(手順５!R309="","",手順５!R309)</f>
        <v/>
      </c>
    </row>
    <row r="294" spans="1:11" x14ac:dyDescent="0.45">
      <c r="A294" s="37" t="str">
        <f>IF(手順５!AE310="","",手順５!AE310)</f>
        <v/>
      </c>
      <c r="B294" s="37" t="str">
        <f>IF(手順５!AF310="","",手順５!AF310)</f>
        <v/>
      </c>
      <c r="C294" s="37" t="str">
        <f>IF(手順５!AG310="","",手順５!AG310)</f>
        <v/>
      </c>
      <c r="D294" s="37" t="str">
        <f>IF(手順５!AH310="","",手順５!AH310)</f>
        <v/>
      </c>
      <c r="E294" s="37" t="str">
        <f>IF(手順５!AI310="","",手順５!AI310)</f>
        <v/>
      </c>
      <c r="F294" s="37" t="str">
        <f>IF(手順５!AJ310="","",手順５!AJ310)</f>
        <v/>
      </c>
      <c r="G294" s="37" t="str">
        <f>IF(手順５!AK310="","",手順５!AK310)</f>
        <v/>
      </c>
      <c r="H294" s="37" t="str">
        <f>IF(手順５!AL310="","",手順５!AL310)</f>
        <v/>
      </c>
      <c r="I294" s="37" t="str">
        <f>IF(手順５!AM310="","",手順５!AM310)</f>
        <v/>
      </c>
      <c r="J294" s="37" t="str">
        <f>IF(手順５!AN310="","",手順５!AN310)</f>
        <v/>
      </c>
      <c r="K294" s="37" t="str">
        <f>IF(手順５!R310="","",手順５!R310)</f>
        <v/>
      </c>
    </row>
    <row r="295" spans="1:11" x14ac:dyDescent="0.45">
      <c r="A295" s="37" t="str">
        <f>IF(手順５!AE311="","",手順５!AE311)</f>
        <v/>
      </c>
      <c r="B295" s="37" t="str">
        <f>IF(手順５!AF311="","",手順５!AF311)</f>
        <v/>
      </c>
      <c r="C295" s="37" t="str">
        <f>IF(手順５!AG311="","",手順５!AG311)</f>
        <v/>
      </c>
      <c r="D295" s="37" t="str">
        <f>IF(手順５!AH311="","",手順５!AH311)</f>
        <v/>
      </c>
      <c r="E295" s="37" t="str">
        <f>IF(手順５!AI311="","",手順５!AI311)</f>
        <v/>
      </c>
      <c r="F295" s="37" t="str">
        <f>IF(手順５!AJ311="","",手順５!AJ311)</f>
        <v/>
      </c>
      <c r="G295" s="37" t="str">
        <f>IF(手順５!AK311="","",手順５!AK311)</f>
        <v/>
      </c>
      <c r="H295" s="37" t="str">
        <f>IF(手順５!AL311="","",手順５!AL311)</f>
        <v/>
      </c>
      <c r="I295" s="37" t="str">
        <f>IF(手順５!AM311="","",手順５!AM311)</f>
        <v/>
      </c>
      <c r="J295" s="37" t="str">
        <f>IF(手順５!AN311="","",手順５!AN311)</f>
        <v/>
      </c>
      <c r="K295" s="37" t="str">
        <f>IF(手順５!R311="","",手順５!R311)</f>
        <v/>
      </c>
    </row>
    <row r="296" spans="1:11" x14ac:dyDescent="0.45">
      <c r="A296" s="37" t="str">
        <f>IF(手順５!AE312="","",手順５!AE312)</f>
        <v/>
      </c>
      <c r="B296" s="37" t="str">
        <f>IF(手順５!AF312="","",手順５!AF312)</f>
        <v/>
      </c>
      <c r="C296" s="37" t="str">
        <f>IF(手順５!AG312="","",手順５!AG312)</f>
        <v/>
      </c>
      <c r="D296" s="37" t="str">
        <f>IF(手順５!AH312="","",手順５!AH312)</f>
        <v/>
      </c>
      <c r="E296" s="37" t="str">
        <f>IF(手順５!AI312="","",手順５!AI312)</f>
        <v/>
      </c>
      <c r="F296" s="37" t="str">
        <f>IF(手順５!AJ312="","",手順５!AJ312)</f>
        <v/>
      </c>
      <c r="G296" s="37" t="str">
        <f>IF(手順５!AK312="","",手順５!AK312)</f>
        <v/>
      </c>
      <c r="H296" s="37" t="str">
        <f>IF(手順５!AL312="","",手順５!AL312)</f>
        <v/>
      </c>
      <c r="I296" s="37" t="str">
        <f>IF(手順５!AM312="","",手順５!AM312)</f>
        <v/>
      </c>
      <c r="J296" s="37" t="str">
        <f>IF(手順５!AN312="","",手順５!AN312)</f>
        <v/>
      </c>
      <c r="K296" s="37" t="str">
        <f>IF(手順５!R312="","",手順５!R312)</f>
        <v/>
      </c>
    </row>
    <row r="297" spans="1:11" x14ac:dyDescent="0.45">
      <c r="A297" s="37" t="str">
        <f>IF(手順５!AE313="","",手順５!AE313)</f>
        <v/>
      </c>
      <c r="B297" s="37" t="str">
        <f>IF(手順５!AF313="","",手順５!AF313)</f>
        <v/>
      </c>
      <c r="C297" s="37" t="str">
        <f>IF(手順５!AG313="","",手順５!AG313)</f>
        <v/>
      </c>
      <c r="D297" s="37" t="str">
        <f>IF(手順５!AH313="","",手順５!AH313)</f>
        <v/>
      </c>
      <c r="E297" s="37" t="str">
        <f>IF(手順５!AI313="","",手順５!AI313)</f>
        <v/>
      </c>
      <c r="F297" s="37" t="str">
        <f>IF(手順５!AJ313="","",手順５!AJ313)</f>
        <v/>
      </c>
      <c r="G297" s="37" t="str">
        <f>IF(手順５!AK313="","",手順５!AK313)</f>
        <v/>
      </c>
      <c r="H297" s="37" t="str">
        <f>IF(手順５!AL313="","",手順５!AL313)</f>
        <v/>
      </c>
      <c r="I297" s="37" t="str">
        <f>IF(手順５!AM313="","",手順５!AM313)</f>
        <v/>
      </c>
      <c r="J297" s="37" t="str">
        <f>IF(手順５!AN313="","",手順５!AN313)</f>
        <v/>
      </c>
      <c r="K297" s="37" t="str">
        <f>IF(手順５!R313="","",手順５!R313)</f>
        <v/>
      </c>
    </row>
    <row r="298" spans="1:11" x14ac:dyDescent="0.45">
      <c r="A298" s="37" t="str">
        <f>IF(手順５!AE314="","",手順５!AE314)</f>
        <v/>
      </c>
      <c r="B298" s="37" t="str">
        <f>IF(手順５!AF314="","",手順５!AF314)</f>
        <v/>
      </c>
      <c r="C298" s="37" t="str">
        <f>IF(手順５!AG314="","",手順５!AG314)</f>
        <v/>
      </c>
      <c r="D298" s="37" t="str">
        <f>IF(手順５!AH314="","",手順５!AH314)</f>
        <v/>
      </c>
      <c r="E298" s="37" t="str">
        <f>IF(手順５!AI314="","",手順５!AI314)</f>
        <v/>
      </c>
      <c r="F298" s="37" t="str">
        <f>IF(手順５!AJ314="","",手順５!AJ314)</f>
        <v/>
      </c>
      <c r="G298" s="37" t="str">
        <f>IF(手順５!AK314="","",手順５!AK314)</f>
        <v/>
      </c>
      <c r="H298" s="37" t="str">
        <f>IF(手順５!AL314="","",手順５!AL314)</f>
        <v/>
      </c>
      <c r="I298" s="37" t="str">
        <f>IF(手順５!AM314="","",手順５!AM314)</f>
        <v/>
      </c>
      <c r="J298" s="37" t="str">
        <f>IF(手順５!AN314="","",手順５!AN314)</f>
        <v/>
      </c>
      <c r="K298" s="37" t="str">
        <f>IF(手順５!R314="","",手順５!R314)</f>
        <v/>
      </c>
    </row>
    <row r="299" spans="1:11" x14ac:dyDescent="0.45">
      <c r="A299" s="37" t="str">
        <f>IF(手順５!AE315="","",手順５!AE315)</f>
        <v/>
      </c>
      <c r="B299" s="37" t="str">
        <f>IF(手順５!AF315="","",手順５!AF315)</f>
        <v/>
      </c>
      <c r="C299" s="37" t="str">
        <f>IF(手順５!AG315="","",手順５!AG315)</f>
        <v/>
      </c>
      <c r="D299" s="37" t="str">
        <f>IF(手順５!AH315="","",手順５!AH315)</f>
        <v/>
      </c>
      <c r="E299" s="37" t="str">
        <f>IF(手順５!AI315="","",手順５!AI315)</f>
        <v/>
      </c>
      <c r="F299" s="37" t="str">
        <f>IF(手順５!AJ315="","",手順５!AJ315)</f>
        <v/>
      </c>
      <c r="G299" s="37" t="str">
        <f>IF(手順５!AK315="","",手順５!AK315)</f>
        <v/>
      </c>
      <c r="H299" s="37" t="str">
        <f>IF(手順５!AL315="","",手順５!AL315)</f>
        <v/>
      </c>
      <c r="I299" s="37" t="str">
        <f>IF(手順５!AM315="","",手順５!AM315)</f>
        <v/>
      </c>
      <c r="J299" s="37" t="str">
        <f>IF(手順５!AN315="","",手順５!AN315)</f>
        <v/>
      </c>
      <c r="K299" s="37" t="str">
        <f>IF(手順５!R315="","",手順５!R315)</f>
        <v/>
      </c>
    </row>
    <row r="300" spans="1:11" x14ac:dyDescent="0.45">
      <c r="A300" s="37" t="str">
        <f>IF(手順５!AE316="","",手順５!AE316)</f>
        <v/>
      </c>
      <c r="B300" s="37" t="str">
        <f>IF(手順５!AF316="","",手順５!AF316)</f>
        <v/>
      </c>
      <c r="C300" s="37" t="str">
        <f>IF(手順５!AG316="","",手順５!AG316)</f>
        <v/>
      </c>
      <c r="D300" s="37" t="str">
        <f>IF(手順５!AH316="","",手順５!AH316)</f>
        <v/>
      </c>
      <c r="E300" s="37" t="str">
        <f>IF(手順５!AI316="","",手順５!AI316)</f>
        <v/>
      </c>
      <c r="F300" s="37" t="str">
        <f>IF(手順５!AJ316="","",手順５!AJ316)</f>
        <v/>
      </c>
      <c r="G300" s="37" t="str">
        <f>IF(手順５!AK316="","",手順５!AK316)</f>
        <v/>
      </c>
      <c r="H300" s="37" t="str">
        <f>IF(手順５!AL316="","",手順５!AL316)</f>
        <v/>
      </c>
      <c r="I300" s="37" t="str">
        <f>IF(手順５!AM316="","",手順５!AM316)</f>
        <v/>
      </c>
      <c r="J300" s="37" t="str">
        <f>IF(手順５!AN316="","",手順５!AN316)</f>
        <v/>
      </c>
      <c r="K300" s="37" t="str">
        <f>IF(手順５!R316="","",手順５!R316)</f>
        <v/>
      </c>
    </row>
    <row r="301" spans="1:11" x14ac:dyDescent="0.45">
      <c r="A301" s="37" t="str">
        <f>IF(手順５!AE317="","",手順５!AE317)</f>
        <v/>
      </c>
      <c r="B301" s="37" t="str">
        <f>IF(手順５!AF317="","",手順５!AF317)</f>
        <v/>
      </c>
      <c r="C301" s="37" t="str">
        <f>IF(手順５!AG317="","",手順５!AG317)</f>
        <v/>
      </c>
      <c r="D301" s="37" t="str">
        <f>IF(手順５!AH317="","",手順５!AH317)</f>
        <v/>
      </c>
      <c r="E301" s="37" t="str">
        <f>IF(手順５!AI317="","",手順５!AI317)</f>
        <v/>
      </c>
      <c r="F301" s="37" t="str">
        <f>IF(手順５!AJ317="","",手順５!AJ317)</f>
        <v/>
      </c>
      <c r="G301" s="37" t="str">
        <f>IF(手順５!AK317="","",手順５!AK317)</f>
        <v/>
      </c>
      <c r="H301" s="37" t="str">
        <f>IF(手順５!AL317="","",手順５!AL317)</f>
        <v/>
      </c>
      <c r="I301" s="37" t="str">
        <f>IF(手順５!AM317="","",手順５!AM317)</f>
        <v/>
      </c>
      <c r="J301" s="37" t="str">
        <f>IF(手順５!AN317="","",手順５!AN317)</f>
        <v/>
      </c>
      <c r="K301" s="37" t="str">
        <f>IF(手順５!R317="","",手順５!R317)</f>
        <v/>
      </c>
    </row>
    <row r="302" spans="1:11" x14ac:dyDescent="0.45">
      <c r="A302" s="37" t="str">
        <f>IF(手順５!AE318="","",手順５!AE318)</f>
        <v/>
      </c>
      <c r="B302" s="37" t="str">
        <f>IF(手順５!AF318="","",手順５!AF318)</f>
        <v/>
      </c>
      <c r="C302" s="37" t="str">
        <f>IF(手順５!AG318="","",手順５!AG318)</f>
        <v/>
      </c>
      <c r="D302" s="37" t="str">
        <f>IF(手順５!AH318="","",手順５!AH318)</f>
        <v/>
      </c>
      <c r="E302" s="37" t="str">
        <f>IF(手順５!AI318="","",手順５!AI318)</f>
        <v/>
      </c>
      <c r="F302" s="37" t="str">
        <f>IF(手順５!AJ318="","",手順５!AJ318)</f>
        <v/>
      </c>
      <c r="G302" s="37" t="str">
        <f>IF(手順５!AK318="","",手順５!AK318)</f>
        <v/>
      </c>
      <c r="H302" s="37" t="str">
        <f>IF(手順５!AL318="","",手順５!AL318)</f>
        <v/>
      </c>
      <c r="I302" s="37" t="str">
        <f>IF(手順５!AM318="","",手順５!AM318)</f>
        <v/>
      </c>
      <c r="J302" s="37" t="str">
        <f>IF(手順５!AN318="","",手順５!AN318)</f>
        <v/>
      </c>
      <c r="K302" s="37" t="str">
        <f>IF(手順５!R318="","",手順５!R318)</f>
        <v/>
      </c>
    </row>
    <row r="303" spans="1:11" x14ac:dyDescent="0.45">
      <c r="A303" s="37" t="str">
        <f>IF(手順５!AE319="","",手順５!AE319)</f>
        <v/>
      </c>
      <c r="B303" s="37" t="str">
        <f>IF(手順５!AF319="","",手順５!AF319)</f>
        <v/>
      </c>
      <c r="C303" s="37" t="str">
        <f>IF(手順５!AG319="","",手順５!AG319)</f>
        <v/>
      </c>
      <c r="D303" s="37" t="str">
        <f>IF(手順５!AH319="","",手順５!AH319)</f>
        <v/>
      </c>
      <c r="E303" s="37" t="str">
        <f>IF(手順５!AI319="","",手順５!AI319)</f>
        <v/>
      </c>
      <c r="F303" s="37" t="str">
        <f>IF(手順５!AJ319="","",手順５!AJ319)</f>
        <v/>
      </c>
      <c r="G303" s="37" t="str">
        <f>IF(手順５!AK319="","",手順５!AK319)</f>
        <v/>
      </c>
      <c r="H303" s="37" t="str">
        <f>IF(手順５!AL319="","",手順５!AL319)</f>
        <v/>
      </c>
      <c r="I303" s="37" t="str">
        <f>IF(手順５!AM319="","",手順５!AM319)</f>
        <v/>
      </c>
      <c r="J303" s="37" t="str">
        <f>IF(手順５!AN319="","",手順５!AN319)</f>
        <v/>
      </c>
      <c r="K303" s="37" t="str">
        <f>IF(手順５!R319="","",手順５!R319)</f>
        <v/>
      </c>
    </row>
    <row r="304" spans="1:11" x14ac:dyDescent="0.45">
      <c r="A304" s="37" t="str">
        <f>IF(手順５!AE320="","",手順５!AE320)</f>
        <v/>
      </c>
      <c r="B304" s="37" t="str">
        <f>IF(手順５!AF320="","",手順５!AF320)</f>
        <v/>
      </c>
      <c r="C304" s="37" t="str">
        <f>IF(手順５!AG320="","",手順５!AG320)</f>
        <v/>
      </c>
      <c r="D304" s="37" t="str">
        <f>IF(手順５!AH320="","",手順５!AH320)</f>
        <v/>
      </c>
      <c r="E304" s="37" t="str">
        <f>IF(手順５!AI320="","",手順５!AI320)</f>
        <v/>
      </c>
      <c r="F304" s="37" t="str">
        <f>IF(手順５!AJ320="","",手順５!AJ320)</f>
        <v/>
      </c>
      <c r="G304" s="37" t="str">
        <f>IF(手順５!AK320="","",手順５!AK320)</f>
        <v/>
      </c>
      <c r="H304" s="37" t="str">
        <f>IF(手順５!AL320="","",手順５!AL320)</f>
        <v/>
      </c>
      <c r="I304" s="37" t="str">
        <f>IF(手順５!AM320="","",手順５!AM320)</f>
        <v/>
      </c>
      <c r="J304" s="37" t="str">
        <f>IF(手順５!AN320="","",手順５!AN320)</f>
        <v/>
      </c>
      <c r="K304" s="37" t="str">
        <f>IF(手順５!R320="","",手順５!R320)</f>
        <v/>
      </c>
    </row>
    <row r="305" spans="1:11" x14ac:dyDescent="0.45">
      <c r="A305" s="37" t="str">
        <f>IF(手順５!AE321="","",手順５!AE321)</f>
        <v/>
      </c>
      <c r="B305" s="37" t="str">
        <f>IF(手順５!AF321="","",手順５!AF321)</f>
        <v/>
      </c>
      <c r="C305" s="37" t="str">
        <f>IF(手順５!AG321="","",手順５!AG321)</f>
        <v/>
      </c>
      <c r="D305" s="37" t="str">
        <f>IF(手順５!AH321="","",手順５!AH321)</f>
        <v/>
      </c>
      <c r="E305" s="37" t="str">
        <f>IF(手順５!AI321="","",手順５!AI321)</f>
        <v/>
      </c>
      <c r="F305" s="37" t="str">
        <f>IF(手順５!AJ321="","",手順５!AJ321)</f>
        <v/>
      </c>
      <c r="G305" s="37" t="str">
        <f>IF(手順５!AK321="","",手順５!AK321)</f>
        <v/>
      </c>
      <c r="H305" s="37" t="str">
        <f>IF(手順５!AL321="","",手順５!AL321)</f>
        <v/>
      </c>
      <c r="I305" s="37" t="str">
        <f>IF(手順５!AM321="","",手順５!AM321)</f>
        <v/>
      </c>
      <c r="J305" s="37" t="str">
        <f>IF(手順５!AN321="","",手順５!AN321)</f>
        <v/>
      </c>
      <c r="K305" s="37" t="str">
        <f>IF(手順５!R321="","",手順５!R321)</f>
        <v/>
      </c>
    </row>
    <row r="306" spans="1:11" x14ac:dyDescent="0.45">
      <c r="A306" s="37" t="str">
        <f>IF(手順５!AE322="","",手順５!AE322)</f>
        <v/>
      </c>
      <c r="B306" s="37" t="str">
        <f>IF(手順５!AF322="","",手順５!AF322)</f>
        <v/>
      </c>
      <c r="C306" s="37" t="str">
        <f>IF(手順５!AG322="","",手順５!AG322)</f>
        <v/>
      </c>
      <c r="D306" s="37" t="str">
        <f>IF(手順５!AH322="","",手順５!AH322)</f>
        <v/>
      </c>
      <c r="E306" s="37" t="str">
        <f>IF(手順５!AI322="","",手順５!AI322)</f>
        <v/>
      </c>
      <c r="F306" s="37" t="str">
        <f>IF(手順５!AJ322="","",手順５!AJ322)</f>
        <v/>
      </c>
      <c r="G306" s="37" t="str">
        <f>IF(手順５!AK322="","",手順５!AK322)</f>
        <v/>
      </c>
      <c r="H306" s="37" t="str">
        <f>IF(手順５!AL322="","",手順５!AL322)</f>
        <v/>
      </c>
      <c r="I306" s="37" t="str">
        <f>IF(手順５!AM322="","",手順５!AM322)</f>
        <v/>
      </c>
      <c r="J306" s="37" t="str">
        <f>IF(手順５!AN322="","",手順５!AN322)</f>
        <v/>
      </c>
      <c r="K306" s="37" t="str">
        <f>IF(手順５!R322="","",手順５!R322)</f>
        <v/>
      </c>
    </row>
    <row r="307" spans="1:11" x14ac:dyDescent="0.45">
      <c r="A307" s="37" t="str">
        <f>IF(手順５!AE323="","",手順５!AE323)</f>
        <v/>
      </c>
      <c r="B307" s="37" t="str">
        <f>IF(手順５!AF323="","",手順５!AF323)</f>
        <v/>
      </c>
      <c r="C307" s="37" t="str">
        <f>IF(手順５!AG323="","",手順５!AG323)</f>
        <v/>
      </c>
      <c r="D307" s="37" t="str">
        <f>IF(手順５!AH323="","",手順５!AH323)</f>
        <v/>
      </c>
      <c r="E307" s="37" t="str">
        <f>IF(手順５!AI323="","",手順５!AI323)</f>
        <v/>
      </c>
      <c r="F307" s="37" t="str">
        <f>IF(手順５!AJ323="","",手順５!AJ323)</f>
        <v/>
      </c>
      <c r="G307" s="37" t="str">
        <f>IF(手順５!AK323="","",手順５!AK323)</f>
        <v/>
      </c>
      <c r="H307" s="37" t="str">
        <f>IF(手順５!AL323="","",手順５!AL323)</f>
        <v/>
      </c>
      <c r="I307" s="37" t="str">
        <f>IF(手順５!AM323="","",手順５!AM323)</f>
        <v/>
      </c>
      <c r="J307" s="37" t="str">
        <f>IF(手順５!AN323="","",手順５!AN323)</f>
        <v/>
      </c>
      <c r="K307" s="37" t="str">
        <f>IF(手順５!R323="","",手順５!R323)</f>
        <v/>
      </c>
    </row>
    <row r="308" spans="1:11" x14ac:dyDescent="0.45">
      <c r="A308" s="37" t="str">
        <f>IF(手順５!AE324="","",手順５!AE324)</f>
        <v/>
      </c>
      <c r="B308" s="37" t="str">
        <f>IF(手順５!AF324="","",手順５!AF324)</f>
        <v/>
      </c>
      <c r="C308" s="37" t="str">
        <f>IF(手順５!AG324="","",手順５!AG324)</f>
        <v/>
      </c>
      <c r="D308" s="37" t="str">
        <f>IF(手順５!AH324="","",手順５!AH324)</f>
        <v/>
      </c>
      <c r="E308" s="37" t="str">
        <f>IF(手順５!AI324="","",手順５!AI324)</f>
        <v/>
      </c>
      <c r="F308" s="37" t="str">
        <f>IF(手順５!AJ324="","",手順５!AJ324)</f>
        <v/>
      </c>
      <c r="G308" s="37" t="str">
        <f>IF(手順５!AK324="","",手順５!AK324)</f>
        <v/>
      </c>
      <c r="H308" s="37" t="str">
        <f>IF(手順５!AL324="","",手順５!AL324)</f>
        <v/>
      </c>
      <c r="I308" s="37" t="str">
        <f>IF(手順５!AM324="","",手順５!AM324)</f>
        <v/>
      </c>
      <c r="J308" s="37" t="str">
        <f>IF(手順５!AN324="","",手順５!AN324)</f>
        <v/>
      </c>
      <c r="K308" s="37" t="str">
        <f>IF(手順５!R324="","",手順５!R324)</f>
        <v/>
      </c>
    </row>
    <row r="309" spans="1:11" x14ac:dyDescent="0.45">
      <c r="A309" s="37" t="str">
        <f>IF(手順５!AE325="","",手順５!AE325)</f>
        <v/>
      </c>
      <c r="B309" s="37" t="str">
        <f>IF(手順５!AF325="","",手順５!AF325)</f>
        <v/>
      </c>
      <c r="C309" s="37" t="str">
        <f>IF(手順５!AG325="","",手順５!AG325)</f>
        <v/>
      </c>
      <c r="D309" s="37" t="str">
        <f>IF(手順５!AH325="","",手順５!AH325)</f>
        <v/>
      </c>
      <c r="E309" s="37" t="str">
        <f>IF(手順５!AI325="","",手順５!AI325)</f>
        <v/>
      </c>
      <c r="F309" s="37" t="str">
        <f>IF(手順５!AJ325="","",手順５!AJ325)</f>
        <v/>
      </c>
      <c r="G309" s="37" t="str">
        <f>IF(手順５!AK325="","",手順５!AK325)</f>
        <v/>
      </c>
      <c r="H309" s="37" t="str">
        <f>IF(手順５!AL325="","",手順５!AL325)</f>
        <v/>
      </c>
      <c r="I309" s="37" t="str">
        <f>IF(手順５!AM325="","",手順５!AM325)</f>
        <v/>
      </c>
      <c r="J309" s="37" t="str">
        <f>IF(手順５!AN325="","",手順５!AN325)</f>
        <v/>
      </c>
      <c r="K309" s="37" t="str">
        <f>IF(手順５!R325="","",手順５!R325)</f>
        <v/>
      </c>
    </row>
    <row r="310" spans="1:11" x14ac:dyDescent="0.45">
      <c r="A310" s="37" t="str">
        <f>IF(手順５!AE326="","",手順５!AE326)</f>
        <v/>
      </c>
      <c r="B310" s="37" t="str">
        <f>IF(手順５!AF326="","",手順５!AF326)</f>
        <v/>
      </c>
      <c r="C310" s="37" t="str">
        <f>IF(手順５!AG326="","",手順５!AG326)</f>
        <v/>
      </c>
      <c r="D310" s="37" t="str">
        <f>IF(手順５!AH326="","",手順５!AH326)</f>
        <v/>
      </c>
      <c r="E310" s="37" t="str">
        <f>IF(手順５!AI326="","",手順５!AI326)</f>
        <v/>
      </c>
      <c r="F310" s="37" t="str">
        <f>IF(手順５!AJ326="","",手順５!AJ326)</f>
        <v/>
      </c>
      <c r="G310" s="37" t="str">
        <f>IF(手順５!AK326="","",手順５!AK326)</f>
        <v/>
      </c>
      <c r="H310" s="37" t="str">
        <f>IF(手順５!AL326="","",手順５!AL326)</f>
        <v/>
      </c>
      <c r="I310" s="37" t="str">
        <f>IF(手順５!AM326="","",手順５!AM326)</f>
        <v/>
      </c>
      <c r="J310" s="37" t="str">
        <f>IF(手順５!AN326="","",手順５!AN326)</f>
        <v/>
      </c>
      <c r="K310" s="37" t="str">
        <f>IF(手順５!R326="","",手順５!R326)</f>
        <v/>
      </c>
    </row>
    <row r="311" spans="1:11" x14ac:dyDescent="0.45">
      <c r="A311" s="37" t="str">
        <f>IF(手順５!AE327="","",手順５!AE327)</f>
        <v/>
      </c>
      <c r="B311" s="37" t="str">
        <f>IF(手順５!AF327="","",手順５!AF327)</f>
        <v/>
      </c>
      <c r="C311" s="37" t="str">
        <f>IF(手順５!AG327="","",手順５!AG327)</f>
        <v/>
      </c>
      <c r="D311" s="37" t="str">
        <f>IF(手順５!AH327="","",手順５!AH327)</f>
        <v/>
      </c>
      <c r="E311" s="37" t="str">
        <f>IF(手順５!AI327="","",手順５!AI327)</f>
        <v/>
      </c>
      <c r="F311" s="37" t="str">
        <f>IF(手順５!AJ327="","",手順５!AJ327)</f>
        <v/>
      </c>
      <c r="G311" s="37" t="str">
        <f>IF(手順５!AK327="","",手順５!AK327)</f>
        <v/>
      </c>
      <c r="H311" s="37" t="str">
        <f>IF(手順５!AL327="","",手順５!AL327)</f>
        <v/>
      </c>
      <c r="I311" s="37" t="str">
        <f>IF(手順５!AM327="","",手順５!AM327)</f>
        <v/>
      </c>
      <c r="J311" s="37" t="str">
        <f>IF(手順５!AN327="","",手順５!AN327)</f>
        <v/>
      </c>
      <c r="K311" s="37" t="str">
        <f>IF(手順５!R327="","",手順５!R327)</f>
        <v/>
      </c>
    </row>
    <row r="312" spans="1:11" x14ac:dyDescent="0.45">
      <c r="A312" s="37" t="str">
        <f>IF(手順５!AE328="","",手順５!AE328)</f>
        <v/>
      </c>
      <c r="B312" s="37" t="str">
        <f>IF(手順５!AF328="","",手順５!AF328)</f>
        <v/>
      </c>
      <c r="C312" s="37" t="str">
        <f>IF(手順５!AG328="","",手順５!AG328)</f>
        <v/>
      </c>
      <c r="D312" s="37" t="str">
        <f>IF(手順５!AH328="","",手順５!AH328)</f>
        <v/>
      </c>
      <c r="E312" s="37" t="str">
        <f>IF(手順５!AI328="","",手順５!AI328)</f>
        <v/>
      </c>
      <c r="F312" s="37" t="str">
        <f>IF(手順５!AJ328="","",手順５!AJ328)</f>
        <v/>
      </c>
      <c r="G312" s="37" t="str">
        <f>IF(手順５!AK328="","",手順５!AK328)</f>
        <v/>
      </c>
      <c r="H312" s="37" t="str">
        <f>IF(手順５!AL328="","",手順５!AL328)</f>
        <v/>
      </c>
      <c r="I312" s="37" t="str">
        <f>IF(手順５!AM328="","",手順５!AM328)</f>
        <v/>
      </c>
      <c r="J312" s="37" t="str">
        <f>IF(手順５!AN328="","",手順５!AN328)</f>
        <v/>
      </c>
      <c r="K312" s="37" t="str">
        <f>IF(手順５!R328="","",手順５!R328)</f>
        <v/>
      </c>
    </row>
    <row r="313" spans="1:11" x14ac:dyDescent="0.45">
      <c r="A313" s="37" t="str">
        <f>IF(手順５!AE329="","",手順５!AE329)</f>
        <v/>
      </c>
      <c r="B313" s="37" t="str">
        <f>IF(手順５!AF329="","",手順５!AF329)</f>
        <v/>
      </c>
      <c r="C313" s="37" t="str">
        <f>IF(手順５!AG329="","",手順５!AG329)</f>
        <v/>
      </c>
      <c r="D313" s="37" t="str">
        <f>IF(手順５!AH329="","",手順５!AH329)</f>
        <v/>
      </c>
      <c r="E313" s="37" t="str">
        <f>IF(手順５!AI329="","",手順５!AI329)</f>
        <v/>
      </c>
      <c r="F313" s="37" t="str">
        <f>IF(手順５!AJ329="","",手順５!AJ329)</f>
        <v/>
      </c>
      <c r="G313" s="37" t="str">
        <f>IF(手順５!AK329="","",手順５!AK329)</f>
        <v/>
      </c>
      <c r="H313" s="37" t="str">
        <f>IF(手順５!AL329="","",手順５!AL329)</f>
        <v/>
      </c>
      <c r="I313" s="37" t="str">
        <f>IF(手順５!AM329="","",手順５!AM329)</f>
        <v/>
      </c>
      <c r="J313" s="37" t="str">
        <f>IF(手順５!AN329="","",手順５!AN329)</f>
        <v/>
      </c>
      <c r="K313" s="37" t="str">
        <f>IF(手順５!R329="","",手順５!R329)</f>
        <v/>
      </c>
    </row>
    <row r="314" spans="1:11" x14ac:dyDescent="0.45">
      <c r="A314" s="37" t="str">
        <f>IF(手順５!AE330="","",手順５!AE330)</f>
        <v/>
      </c>
      <c r="B314" s="37" t="str">
        <f>IF(手順５!AF330="","",手順５!AF330)</f>
        <v/>
      </c>
      <c r="C314" s="37" t="str">
        <f>IF(手順５!AG330="","",手順５!AG330)</f>
        <v/>
      </c>
      <c r="D314" s="37" t="str">
        <f>IF(手順５!AH330="","",手順５!AH330)</f>
        <v/>
      </c>
      <c r="E314" s="37" t="str">
        <f>IF(手順５!AI330="","",手順５!AI330)</f>
        <v/>
      </c>
      <c r="F314" s="37" t="str">
        <f>IF(手順５!AJ330="","",手順５!AJ330)</f>
        <v/>
      </c>
      <c r="G314" s="37" t="str">
        <f>IF(手順５!AK330="","",手順５!AK330)</f>
        <v/>
      </c>
      <c r="H314" s="37" t="str">
        <f>IF(手順５!AL330="","",手順５!AL330)</f>
        <v/>
      </c>
      <c r="I314" s="37" t="str">
        <f>IF(手順５!AM330="","",手順５!AM330)</f>
        <v/>
      </c>
      <c r="J314" s="37" t="str">
        <f>IF(手順５!AN330="","",手順５!AN330)</f>
        <v/>
      </c>
      <c r="K314" s="37" t="str">
        <f>IF(手順５!R330="","",手順５!R330)</f>
        <v/>
      </c>
    </row>
    <row r="315" spans="1:11" x14ac:dyDescent="0.45">
      <c r="A315" s="37" t="str">
        <f>IF(手順５!AE331="","",手順５!AE331)</f>
        <v/>
      </c>
      <c r="B315" s="37" t="str">
        <f>IF(手順５!AF331="","",手順５!AF331)</f>
        <v/>
      </c>
      <c r="C315" s="37" t="str">
        <f>IF(手順５!AG331="","",手順５!AG331)</f>
        <v/>
      </c>
      <c r="D315" s="37" t="str">
        <f>IF(手順５!AH331="","",手順５!AH331)</f>
        <v/>
      </c>
      <c r="E315" s="37" t="str">
        <f>IF(手順５!AI331="","",手順５!AI331)</f>
        <v/>
      </c>
      <c r="F315" s="37" t="str">
        <f>IF(手順５!AJ331="","",手順５!AJ331)</f>
        <v/>
      </c>
      <c r="G315" s="37" t="str">
        <f>IF(手順５!AK331="","",手順５!AK331)</f>
        <v/>
      </c>
      <c r="H315" s="37" t="str">
        <f>IF(手順５!AL331="","",手順５!AL331)</f>
        <v/>
      </c>
      <c r="I315" s="37" t="str">
        <f>IF(手順５!AM331="","",手順５!AM331)</f>
        <v/>
      </c>
      <c r="J315" s="37" t="str">
        <f>IF(手順５!AN331="","",手順５!AN331)</f>
        <v/>
      </c>
      <c r="K315" s="37" t="str">
        <f>IF(手順５!R331="","",手順５!R331)</f>
        <v/>
      </c>
    </row>
    <row r="316" spans="1:11" x14ac:dyDescent="0.45">
      <c r="A316" s="37" t="str">
        <f>IF(手順５!AE332="","",手順５!AE332)</f>
        <v/>
      </c>
      <c r="B316" s="37" t="str">
        <f>IF(手順５!AF332="","",手順５!AF332)</f>
        <v/>
      </c>
      <c r="C316" s="37" t="str">
        <f>IF(手順５!AG332="","",手順５!AG332)</f>
        <v/>
      </c>
      <c r="D316" s="37" t="str">
        <f>IF(手順５!AH332="","",手順５!AH332)</f>
        <v/>
      </c>
      <c r="E316" s="37" t="str">
        <f>IF(手順５!AI332="","",手順５!AI332)</f>
        <v/>
      </c>
      <c r="F316" s="37" t="str">
        <f>IF(手順５!AJ332="","",手順５!AJ332)</f>
        <v/>
      </c>
      <c r="G316" s="37" t="str">
        <f>IF(手順５!AK332="","",手順５!AK332)</f>
        <v/>
      </c>
      <c r="H316" s="37" t="str">
        <f>IF(手順５!AL332="","",手順５!AL332)</f>
        <v/>
      </c>
      <c r="I316" s="37" t="str">
        <f>IF(手順５!AM332="","",手順５!AM332)</f>
        <v/>
      </c>
      <c r="J316" s="37" t="str">
        <f>IF(手順５!AN332="","",手順５!AN332)</f>
        <v/>
      </c>
      <c r="K316" s="37" t="str">
        <f>IF(手順５!R332="","",手順５!R332)</f>
        <v/>
      </c>
    </row>
    <row r="317" spans="1:11" x14ac:dyDescent="0.45">
      <c r="A317" s="37" t="str">
        <f>IF(手順５!AE333="","",手順５!AE333)</f>
        <v/>
      </c>
      <c r="B317" s="37" t="str">
        <f>IF(手順５!AF333="","",手順５!AF333)</f>
        <v/>
      </c>
      <c r="C317" s="37" t="str">
        <f>IF(手順５!AG333="","",手順５!AG333)</f>
        <v/>
      </c>
      <c r="D317" s="37" t="str">
        <f>IF(手順５!AH333="","",手順５!AH333)</f>
        <v/>
      </c>
      <c r="E317" s="37" t="str">
        <f>IF(手順５!AI333="","",手順５!AI333)</f>
        <v/>
      </c>
      <c r="F317" s="37" t="str">
        <f>IF(手順５!AJ333="","",手順５!AJ333)</f>
        <v/>
      </c>
      <c r="G317" s="37" t="str">
        <f>IF(手順５!AK333="","",手順５!AK333)</f>
        <v/>
      </c>
      <c r="H317" s="37" t="str">
        <f>IF(手順５!AL333="","",手順５!AL333)</f>
        <v/>
      </c>
      <c r="I317" s="37" t="str">
        <f>IF(手順５!AM333="","",手順５!AM333)</f>
        <v/>
      </c>
      <c r="J317" s="37" t="str">
        <f>IF(手順５!AN333="","",手順５!AN333)</f>
        <v/>
      </c>
      <c r="K317" s="37" t="str">
        <f>IF(手順５!R333="","",手順５!R333)</f>
        <v/>
      </c>
    </row>
    <row r="318" spans="1:11" x14ac:dyDescent="0.45">
      <c r="A318" s="37" t="str">
        <f>IF(手順５!AE334="","",手順５!AE334)</f>
        <v/>
      </c>
      <c r="B318" s="37" t="str">
        <f>IF(手順５!AF334="","",手順５!AF334)</f>
        <v/>
      </c>
      <c r="C318" s="37" t="str">
        <f>IF(手順５!AG334="","",手順５!AG334)</f>
        <v/>
      </c>
      <c r="D318" s="37" t="str">
        <f>IF(手順５!AH334="","",手順５!AH334)</f>
        <v/>
      </c>
      <c r="E318" s="37" t="str">
        <f>IF(手順５!AI334="","",手順５!AI334)</f>
        <v/>
      </c>
      <c r="F318" s="37" t="str">
        <f>IF(手順５!AJ334="","",手順５!AJ334)</f>
        <v/>
      </c>
      <c r="G318" s="37" t="str">
        <f>IF(手順５!AK334="","",手順５!AK334)</f>
        <v/>
      </c>
      <c r="H318" s="37" t="str">
        <f>IF(手順５!AL334="","",手順５!AL334)</f>
        <v/>
      </c>
      <c r="I318" s="37" t="str">
        <f>IF(手順５!AM334="","",手順５!AM334)</f>
        <v/>
      </c>
      <c r="J318" s="37" t="str">
        <f>IF(手順５!AN334="","",手順５!AN334)</f>
        <v/>
      </c>
      <c r="K318" s="37" t="str">
        <f>IF(手順５!R334="","",手順５!R334)</f>
        <v/>
      </c>
    </row>
    <row r="319" spans="1:11" x14ac:dyDescent="0.45">
      <c r="A319" s="37" t="str">
        <f>IF(手順５!AE335="","",手順５!AE335)</f>
        <v/>
      </c>
      <c r="B319" s="37" t="str">
        <f>IF(手順５!AF335="","",手順５!AF335)</f>
        <v/>
      </c>
      <c r="C319" s="37" t="str">
        <f>IF(手順５!AG335="","",手順５!AG335)</f>
        <v/>
      </c>
      <c r="D319" s="37" t="str">
        <f>IF(手順５!AH335="","",手順５!AH335)</f>
        <v/>
      </c>
      <c r="E319" s="37" t="str">
        <f>IF(手順５!AI335="","",手順５!AI335)</f>
        <v/>
      </c>
      <c r="F319" s="37" t="str">
        <f>IF(手順５!AJ335="","",手順５!AJ335)</f>
        <v/>
      </c>
      <c r="G319" s="37" t="str">
        <f>IF(手順５!AK335="","",手順５!AK335)</f>
        <v/>
      </c>
      <c r="H319" s="37" t="str">
        <f>IF(手順５!AL335="","",手順５!AL335)</f>
        <v/>
      </c>
      <c r="I319" s="37" t="str">
        <f>IF(手順５!AM335="","",手順５!AM335)</f>
        <v/>
      </c>
      <c r="J319" s="37" t="str">
        <f>IF(手順５!AN335="","",手順５!AN335)</f>
        <v/>
      </c>
      <c r="K319" s="37" t="str">
        <f>IF(手順５!R335="","",手順５!R335)</f>
        <v/>
      </c>
    </row>
    <row r="320" spans="1:11" x14ac:dyDescent="0.45">
      <c r="A320" s="37" t="str">
        <f>IF(手順５!AE336="","",手順５!AE336)</f>
        <v/>
      </c>
      <c r="B320" s="37" t="str">
        <f>IF(手順５!AF336="","",手順５!AF336)</f>
        <v/>
      </c>
      <c r="C320" s="37" t="str">
        <f>IF(手順５!AG336="","",手順５!AG336)</f>
        <v/>
      </c>
      <c r="D320" s="37" t="str">
        <f>IF(手順５!AH336="","",手順５!AH336)</f>
        <v/>
      </c>
      <c r="E320" s="37" t="str">
        <f>IF(手順５!AI336="","",手順５!AI336)</f>
        <v/>
      </c>
      <c r="F320" s="37" t="str">
        <f>IF(手順５!AJ336="","",手順５!AJ336)</f>
        <v/>
      </c>
      <c r="G320" s="37" t="str">
        <f>IF(手順５!AK336="","",手順５!AK336)</f>
        <v/>
      </c>
      <c r="H320" s="37" t="str">
        <f>IF(手順５!AL336="","",手順５!AL336)</f>
        <v/>
      </c>
      <c r="I320" s="37" t="str">
        <f>IF(手順５!AM336="","",手順５!AM336)</f>
        <v/>
      </c>
      <c r="J320" s="37" t="str">
        <f>IF(手順５!AN336="","",手順５!AN336)</f>
        <v/>
      </c>
      <c r="K320" s="37" t="str">
        <f>IF(手順５!R336="","",手順５!R336)</f>
        <v/>
      </c>
    </row>
  </sheetData>
  <phoneticPr fontId="2"/>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FC376-211B-4D54-8973-4CD526151404}">
  <sheetPr codeName="Sheet9"/>
  <dimension ref="A1:I5"/>
  <sheetViews>
    <sheetView workbookViewId="0"/>
  </sheetViews>
  <sheetFormatPr defaultColWidth="9" defaultRowHeight="13.2" x14ac:dyDescent="0.45"/>
  <cols>
    <col min="1" max="1" width="9" style="37"/>
    <col min="2" max="2" width="27.19921875" style="37" bestFit="1" customWidth="1"/>
    <col min="3" max="3" width="9" style="37"/>
    <col min="4" max="9" width="10.5" style="37" bestFit="1" customWidth="1"/>
    <col min="10" max="16384" width="9" style="37"/>
  </cols>
  <sheetData>
    <row r="1" spans="1:9" x14ac:dyDescent="0.2">
      <c r="A1" s="51" t="s">
        <v>65</v>
      </c>
      <c r="B1" s="51" t="s">
        <v>58</v>
      </c>
      <c r="C1" s="51" t="s">
        <v>68</v>
      </c>
      <c r="D1" s="51" t="s">
        <v>64</v>
      </c>
      <c r="E1" s="51" t="s">
        <v>66</v>
      </c>
      <c r="F1" s="51" t="s">
        <v>69</v>
      </c>
      <c r="G1" s="51" t="s">
        <v>70</v>
      </c>
      <c r="H1" s="51" t="s">
        <v>71</v>
      </c>
      <c r="I1" s="51" t="s">
        <v>72</v>
      </c>
    </row>
    <row r="2" spans="1:9" x14ac:dyDescent="0.45">
      <c r="A2" s="37" t="str">
        <f>IF(手順2!Z12&gt;=1,"男","")</f>
        <v/>
      </c>
      <c r="B2" s="37" t="str">
        <f>IF(A2="","",手順５!F9&amp;" A")</f>
        <v/>
      </c>
      <c r="C2" s="37" t="str">
        <f>IF(A2="","",TEXT(手順５!T18,"0")&amp;TEXT(手順５!U18,"00")&amp;TEXT(手順５!V18,"00"))</f>
        <v/>
      </c>
      <c r="D2" s="37" t="str">
        <f>IFERROR(IF($A2="","",VLOOKUP(1,手順５!$AA$18:$AF$102,6,FALSE)),"")</f>
        <v/>
      </c>
      <c r="E2" s="37" t="str">
        <f>IFERROR(IF($A2="","",VLOOKUP(2,手順５!$AA$18:$AF$102,6,FALSE)),"")</f>
        <v/>
      </c>
      <c r="F2" s="37" t="str">
        <f>IFERROR(IF($A2="","",VLOOKUP(3,手順５!$AA$18:$AF$102,6,FALSE)),"")</f>
        <v/>
      </c>
      <c r="G2" s="37" t="str">
        <f>IFERROR(IF($A2="","",VLOOKUP(4,手順５!$AA$18:$AF$102,6,FALSE)),"")</f>
        <v/>
      </c>
      <c r="H2" s="37" t="str">
        <f>IFERROR(IF($A2="","",VLOOKUP(5,手順５!$AA$18:$AF$102,6,FALSE)),"")</f>
        <v/>
      </c>
      <c r="I2" s="37" t="str">
        <f>IFERROR(IF($A2="","",VLOOKUP(6,手順５!$AA$18:$AF$102,6,FALSE)),"")</f>
        <v/>
      </c>
    </row>
    <row r="3" spans="1:9" x14ac:dyDescent="0.45">
      <c r="A3" s="37" t="str">
        <f>IF(手順2!AA12&gt;=1,"男","")</f>
        <v/>
      </c>
      <c r="B3" s="37" t="str">
        <f>IF(A3="","",手順５!F9&amp;" B")</f>
        <v/>
      </c>
      <c r="C3" s="37" t="str">
        <f>IF(A3="","",TEXT(手順５!T19,"0")&amp;TEXT(手順５!U19,"00")&amp;TEXT(手順５!V19,"00"))</f>
        <v/>
      </c>
      <c r="D3" s="37" t="str">
        <f>IFERROR(IF($A3="","",VLOOKUP(1,手順５!$AB$18:$AF$102,5,FALSE)),"")</f>
        <v/>
      </c>
      <c r="E3" s="37" t="str">
        <f>IFERROR(IF($A3="","",VLOOKUP(2,手順５!$AB$18:$AF$102,5,FALSE)),"")</f>
        <v/>
      </c>
      <c r="F3" s="37" t="str">
        <f>IFERROR(IF($A3="","",VLOOKUP(3,手順５!$AB$18:$AF$102,5,FALSE)),"")</f>
        <v/>
      </c>
      <c r="G3" s="37" t="str">
        <f>IFERROR(IF($A3="","",VLOOKUP(4,手順５!$AB$18:$AF$102,5,FALSE)),"")</f>
        <v/>
      </c>
      <c r="H3" s="37" t="str">
        <f>IFERROR(IF($A3="","",VLOOKUP(5,手順５!$AB$18:$AF$102,5,FALSE)),"")</f>
        <v/>
      </c>
      <c r="I3" s="37" t="str">
        <f>IFERROR(IF($A3="","",VLOOKUP(6,手順５!$AB$18:$AF$102,5,FALSE)),"")</f>
        <v/>
      </c>
    </row>
    <row r="4" spans="1:9" x14ac:dyDescent="0.45">
      <c r="A4" s="37" t="str">
        <f>IF(手順3!AD12&gt;=1,"女","")</f>
        <v/>
      </c>
      <c r="B4" s="37" t="str">
        <f>IF(A4="","",手順５!F9&amp;" A")</f>
        <v/>
      </c>
      <c r="C4" s="37" t="str">
        <f>IF(A4="","",TEXT(手順５!T21,"0")&amp;TEXT(手順５!U21,"00")&amp;TEXT(手順５!V21,"00"))</f>
        <v/>
      </c>
      <c r="D4" s="37" t="str">
        <f>IFERROR(IF($A4="","",VLOOKUP(1,手順５!$AC$18:$AF$102,4,FALSE)),"")</f>
        <v/>
      </c>
      <c r="E4" s="37" t="str">
        <f>IFERROR(IF($A4="","",VLOOKUP(2,手順５!$AC$18:$AF$102,4,FALSE)),"")</f>
        <v/>
      </c>
      <c r="F4" s="37" t="str">
        <f>IFERROR(IF($A4="","",VLOOKUP(3,手順５!$AC$18:$AF$102,4,FALSE)),"")</f>
        <v/>
      </c>
      <c r="G4" s="37" t="str">
        <f>IFERROR(IF($A4="","",VLOOKUP(4,手順５!$AC$18:$AF$102,4,FALSE)),"")</f>
        <v/>
      </c>
      <c r="H4" s="37" t="str">
        <f>IFERROR(IF($A4="","",VLOOKUP(5,手順５!$AC$18:$AF$102,4,FALSE)),"")</f>
        <v/>
      </c>
      <c r="I4" s="37" t="str">
        <f>IFERROR(IF($A4="","",VLOOKUP(6,手順５!$AC$18:$AF$102,4,FALSE)),"")</f>
        <v/>
      </c>
    </row>
    <row r="5" spans="1:9" x14ac:dyDescent="0.45">
      <c r="A5" s="37" t="str">
        <f>IF(手順3!AE12&gt;=1,"女","")</f>
        <v/>
      </c>
      <c r="B5" s="37" t="str">
        <f>IF(A5="","",手順５!F9&amp;" B")</f>
        <v/>
      </c>
      <c r="C5" s="37" t="str">
        <f>IF(A5="","",TEXT(手順５!T22,"0")&amp;TEXT(手順５!U22,"00")&amp;TEXT(手順５!V22,"00"))</f>
        <v/>
      </c>
      <c r="D5" s="37" t="str">
        <f>IFERROR(IF($A5="","",VLOOKUP(1,手順５!$AD$18:$AF$102,3,FALSE)),"")</f>
        <v/>
      </c>
      <c r="E5" s="37" t="str">
        <f>IFERROR(IF($A5="","",VLOOKUP(2,手順５!$AD$18:$AF$102,3,FALSE)),"")</f>
        <v/>
      </c>
      <c r="F5" s="37" t="str">
        <f>IFERROR(IF($A5="","",VLOOKUP(3,手順５!$AD$18:$AF$102,3,FALSE)),"")</f>
        <v/>
      </c>
      <c r="G5" s="37" t="str">
        <f>IFERROR(IF($A5="","",VLOOKUP(4,手順５!$AD$18:$AF$102,3,FALSE)),"")</f>
        <v/>
      </c>
      <c r="H5" s="37" t="str">
        <f>IFERROR(IF($A5="","",VLOOKUP(5,手順５!$AD$18:$AF$102,3,FALSE)),"")</f>
        <v/>
      </c>
      <c r="I5" s="37" t="str">
        <f>IFERROR(IF($A5="","",VLOOKUP(6,手順５!$AD$18:$AF$102,3,FALSE)),"")</f>
        <v/>
      </c>
    </row>
  </sheetData>
  <phoneticPr fontId="2"/>
  <pageMargins left="0.7" right="0.7" top="0.75" bottom="0.75" header="0.3" footer="0.3"/>
  <ignoredErrors>
    <ignoredError sqref="B3:B4"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D939E-2E77-47B9-A965-1556D2B78C6E}">
  <sheetPr codeName="Sheet11"/>
  <dimension ref="A1:A8"/>
  <sheetViews>
    <sheetView workbookViewId="0">
      <selection activeCell="A8" sqref="A8"/>
    </sheetView>
  </sheetViews>
  <sheetFormatPr defaultRowHeight="18" x14ac:dyDescent="0.45"/>
  <sheetData>
    <row r="1" spans="1:1" x14ac:dyDescent="0.45">
      <c r="A1" s="36" t="s">
        <v>76</v>
      </c>
    </row>
    <row r="2" spans="1:1" x14ac:dyDescent="0.45">
      <c r="A2" t="s">
        <v>77</v>
      </c>
    </row>
    <row r="4" spans="1:1" x14ac:dyDescent="0.45">
      <c r="A4" s="36" t="s">
        <v>79</v>
      </c>
    </row>
    <row r="5" spans="1:1" x14ac:dyDescent="0.45">
      <c r="A5" s="53" t="s">
        <v>74</v>
      </c>
    </row>
    <row r="6" spans="1:1" x14ac:dyDescent="0.45">
      <c r="A6" t="s">
        <v>75</v>
      </c>
    </row>
    <row r="7" spans="1:1" x14ac:dyDescent="0.45">
      <c r="A7" t="s">
        <v>114</v>
      </c>
    </row>
    <row r="8" spans="1:1" x14ac:dyDescent="0.45">
      <c r="A8" s="36"/>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72B4-16D5-49BF-9163-B92542616491}">
  <sheetPr codeName="Sheet1"/>
  <dimension ref="A1:AA769"/>
  <sheetViews>
    <sheetView showGridLines="0" view="pageBreakPreview" topLeftCell="B1" zoomScaleNormal="100" zoomScaleSheetLayoutView="100" workbookViewId="0">
      <selection activeCell="B1" sqref="B1:O1"/>
    </sheetView>
  </sheetViews>
  <sheetFormatPr defaultColWidth="9" defaultRowHeight="19.8" x14ac:dyDescent="0.45"/>
  <cols>
    <col min="1" max="1" width="2.8984375" style="1" hidden="1" customWidth="1"/>
    <col min="2" max="2" width="12.19921875" style="1" customWidth="1"/>
    <col min="3" max="6" width="12.19921875" style="2" customWidth="1"/>
    <col min="7" max="7" width="6" style="1" customWidth="1"/>
    <col min="8" max="8" width="2.8984375" style="1" bestFit="1" customWidth="1"/>
    <col min="9" max="9" width="2.5" style="1" customWidth="1"/>
    <col min="10" max="10" width="12.19921875" style="1" customWidth="1"/>
    <col min="11" max="14" width="12.19921875" style="2" customWidth="1"/>
    <col min="15" max="15" width="6.59765625" style="1" customWidth="1"/>
    <col min="16" max="16" width="46.59765625" style="1" customWidth="1"/>
    <col min="17" max="17" width="33.8984375" style="1" customWidth="1"/>
    <col min="18" max="18" width="6.69921875" style="1" bestFit="1" customWidth="1"/>
    <col min="19" max="19" width="3.69921875" style="1" bestFit="1" customWidth="1"/>
    <col min="20" max="20" width="6.69921875" style="1" bestFit="1" customWidth="1"/>
    <col min="21" max="21" width="3.69921875" style="1" bestFit="1" customWidth="1"/>
    <col min="22" max="22" width="3.69921875" style="1" customWidth="1"/>
    <col min="23" max="23" width="5.09765625" style="1" customWidth="1"/>
    <col min="24" max="24" width="36.3984375" style="1" customWidth="1"/>
    <col min="25" max="25" width="16.3984375" style="1" bestFit="1" customWidth="1"/>
    <col min="26" max="26" width="2.8984375" style="1" bestFit="1" customWidth="1"/>
    <col min="27" max="16384" width="9" style="1"/>
  </cols>
  <sheetData>
    <row r="1" spans="2:27" ht="37.5" customHeight="1" thickBot="1" x14ac:dyDescent="0.5">
      <c r="B1" s="197" t="s">
        <v>115</v>
      </c>
      <c r="C1" s="198"/>
      <c r="D1" s="198"/>
      <c r="E1" s="198"/>
      <c r="F1" s="198"/>
      <c r="G1" s="198"/>
      <c r="H1" s="198"/>
      <c r="I1" s="198"/>
      <c r="J1" s="198"/>
      <c r="K1" s="198"/>
      <c r="L1" s="198"/>
      <c r="M1" s="198"/>
      <c r="N1" s="198"/>
      <c r="O1" s="199"/>
      <c r="Q1" s="24"/>
      <c r="R1" s="24"/>
      <c r="S1" s="24"/>
      <c r="T1" s="24"/>
      <c r="U1" s="24"/>
    </row>
    <row r="2" spans="2:27" ht="25.5" customHeight="1" x14ac:dyDescent="0.45">
      <c r="B2" s="200" t="s">
        <v>119</v>
      </c>
      <c r="C2" s="201"/>
      <c r="D2" s="201"/>
      <c r="E2" s="201"/>
      <c r="F2" s="201"/>
      <c r="G2" s="201"/>
      <c r="H2" s="201"/>
      <c r="I2" s="201"/>
      <c r="J2" s="201"/>
      <c r="K2" s="201"/>
      <c r="L2" s="201"/>
      <c r="M2" s="201"/>
      <c r="N2" s="201"/>
      <c r="O2" s="202"/>
      <c r="Q2" s="24"/>
      <c r="R2" s="24"/>
      <c r="S2" s="24"/>
      <c r="T2" s="24"/>
      <c r="U2" s="24"/>
    </row>
    <row r="3" spans="2:27" ht="25.5" customHeight="1" thickBot="1" x14ac:dyDescent="0.5">
      <c r="B3" s="203" t="s">
        <v>93</v>
      </c>
      <c r="C3" s="204"/>
      <c r="D3" s="204"/>
      <c r="E3" s="204"/>
      <c r="F3" s="204"/>
      <c r="G3" s="204"/>
      <c r="H3" s="204"/>
      <c r="I3" s="204"/>
      <c r="J3" s="204"/>
      <c r="K3" s="204"/>
      <c r="L3" s="204"/>
      <c r="M3" s="204"/>
      <c r="N3" s="204"/>
      <c r="O3" s="205"/>
      <c r="Q3" s="24"/>
      <c r="R3" s="24"/>
      <c r="S3" s="24"/>
      <c r="T3" s="24"/>
      <c r="U3" s="24"/>
    </row>
    <row r="4" spans="2:27" ht="11.25" customHeight="1" x14ac:dyDescent="0.45">
      <c r="K4" s="1"/>
      <c r="L4" s="1"/>
      <c r="M4" s="1"/>
      <c r="N4" s="1"/>
    </row>
    <row r="5" spans="2:27" x14ac:dyDescent="0.45">
      <c r="B5" s="114" t="s">
        <v>17</v>
      </c>
      <c r="C5" s="39"/>
      <c r="D5" s="40"/>
      <c r="E5" s="39"/>
      <c r="F5" s="39"/>
      <c r="G5" s="41"/>
      <c r="H5" s="41"/>
      <c r="I5" s="41"/>
      <c r="J5" s="41"/>
      <c r="K5" s="41"/>
      <c r="L5" s="41"/>
      <c r="M5" s="41"/>
      <c r="N5" s="41"/>
      <c r="O5" s="42"/>
    </row>
    <row r="6" spans="2:27" x14ac:dyDescent="0.45">
      <c r="B6" s="115" t="s">
        <v>18</v>
      </c>
      <c r="D6" s="1"/>
      <c r="K6" s="1"/>
      <c r="L6" s="1"/>
      <c r="M6" s="1"/>
      <c r="N6" s="1"/>
      <c r="O6" s="43"/>
    </row>
    <row r="7" spans="2:27" x14ac:dyDescent="0.45">
      <c r="B7" s="115"/>
      <c r="D7" s="1"/>
      <c r="K7" s="1"/>
      <c r="L7" s="1"/>
      <c r="M7" s="1"/>
      <c r="N7" s="1"/>
      <c r="O7" s="43"/>
    </row>
    <row r="8" spans="2:27" x14ac:dyDescent="0.45">
      <c r="B8" s="44"/>
      <c r="C8" s="45"/>
      <c r="D8" s="46"/>
      <c r="E8" s="45"/>
      <c r="F8" s="45"/>
      <c r="G8" s="46"/>
      <c r="H8" s="46"/>
      <c r="I8" s="46"/>
      <c r="J8" s="46"/>
      <c r="K8" s="46"/>
      <c r="L8" s="46"/>
      <c r="M8" s="46"/>
      <c r="N8" s="46"/>
      <c r="O8" s="47"/>
    </row>
    <row r="9" spans="2:27" ht="7.5" customHeight="1" thickBot="1" x14ac:dyDescent="0.5">
      <c r="K9" s="1"/>
      <c r="L9" s="1"/>
      <c r="M9" s="1"/>
      <c r="N9" s="1"/>
    </row>
    <row r="10" spans="2:27" ht="20.399999999999999" thickBot="1" x14ac:dyDescent="0.5">
      <c r="B10" s="3" t="s">
        <v>15</v>
      </c>
      <c r="J10" s="3" t="s">
        <v>16</v>
      </c>
      <c r="N10" s="212" t="s">
        <v>242</v>
      </c>
      <c r="O10" s="213"/>
      <c r="Q10" s="23"/>
      <c r="R10" s="23"/>
      <c r="S10" s="23"/>
      <c r="T10" s="23"/>
    </row>
    <row r="11" spans="2:27" ht="42.6" customHeight="1" x14ac:dyDescent="0.45">
      <c r="B11" s="206" t="s">
        <v>229</v>
      </c>
      <c r="C11" s="207"/>
      <c r="D11" s="208"/>
      <c r="E11" s="220" t="s">
        <v>84</v>
      </c>
      <c r="F11" s="220"/>
      <c r="G11" s="221"/>
      <c r="J11" s="48"/>
      <c r="K11" s="214" t="s">
        <v>8</v>
      </c>
      <c r="L11" s="214"/>
      <c r="M11" s="167" t="s">
        <v>4</v>
      </c>
      <c r="N11" s="168" t="s">
        <v>243</v>
      </c>
      <c r="O11" s="169" t="s">
        <v>244</v>
      </c>
    </row>
    <row r="12" spans="2:27" x14ac:dyDescent="0.45">
      <c r="B12" s="209" t="s">
        <v>3</v>
      </c>
      <c r="C12" s="210"/>
      <c r="D12" s="211"/>
      <c r="E12" s="215" t="s">
        <v>20</v>
      </c>
      <c r="F12" s="215"/>
      <c r="G12" s="216"/>
      <c r="J12" s="49">
        <v>1</v>
      </c>
      <c r="K12" s="181"/>
      <c r="L12" s="181"/>
      <c r="M12" s="170"/>
      <c r="N12" s="171"/>
      <c r="O12" s="172"/>
    </row>
    <row r="13" spans="2:27" x14ac:dyDescent="0.45">
      <c r="B13" s="209" t="s">
        <v>5</v>
      </c>
      <c r="C13" s="210"/>
      <c r="D13" s="211"/>
      <c r="E13" s="184"/>
      <c r="F13" s="184"/>
      <c r="G13" s="185"/>
      <c r="J13" s="49">
        <v>2</v>
      </c>
      <c r="K13" s="181"/>
      <c r="L13" s="181"/>
      <c r="M13" s="170"/>
      <c r="N13" s="173"/>
      <c r="O13" s="172"/>
    </row>
    <row r="14" spans="2:27" ht="20.399999999999999" thickBot="1" x14ac:dyDescent="0.5">
      <c r="B14" s="217" t="s">
        <v>2</v>
      </c>
      <c r="C14" s="218"/>
      <c r="D14" s="219"/>
      <c r="E14" s="192"/>
      <c r="F14" s="192"/>
      <c r="G14" s="193"/>
      <c r="J14" s="49">
        <v>3</v>
      </c>
      <c r="K14" s="181"/>
      <c r="L14" s="181"/>
      <c r="M14" s="170"/>
      <c r="N14" s="174"/>
      <c r="O14" s="172"/>
    </row>
    <row r="15" spans="2:27" ht="20.399999999999999" thickBot="1" x14ac:dyDescent="0.5">
      <c r="B15" s="190"/>
      <c r="C15" s="190"/>
      <c r="D15" s="190"/>
      <c r="E15" s="191"/>
      <c r="F15" s="191"/>
      <c r="G15" s="191"/>
      <c r="J15" s="50">
        <v>4</v>
      </c>
      <c r="K15" s="189"/>
      <c r="L15" s="189"/>
      <c r="M15" s="175"/>
      <c r="N15" s="176"/>
      <c r="O15" s="166"/>
      <c r="X15" s="69" t="s">
        <v>86</v>
      </c>
      <c r="Y15" s="68" t="s">
        <v>87</v>
      </c>
      <c r="Z15" s="66"/>
      <c r="AA15" s="69" t="s">
        <v>245</v>
      </c>
    </row>
    <row r="16" spans="2:27" ht="20.399999999999999" thickBot="1" x14ac:dyDescent="0.5">
      <c r="B16" s="3" t="s">
        <v>112</v>
      </c>
      <c r="J16" s="3" t="s">
        <v>113</v>
      </c>
      <c r="X16" s="70" t="s">
        <v>84</v>
      </c>
      <c r="Y16" s="1" t="s">
        <v>85</v>
      </c>
      <c r="Z16" s="67">
        <v>4</v>
      </c>
      <c r="AA16" s="70" t="s">
        <v>246</v>
      </c>
    </row>
    <row r="17" spans="1:27" ht="19.5" customHeight="1" x14ac:dyDescent="0.45">
      <c r="B17" s="186" t="s">
        <v>14</v>
      </c>
      <c r="C17" s="188" t="s">
        <v>8</v>
      </c>
      <c r="D17" s="188"/>
      <c r="E17" s="188" t="s">
        <v>9</v>
      </c>
      <c r="F17" s="188"/>
      <c r="G17" s="182" t="s">
        <v>13</v>
      </c>
      <c r="J17" s="222" t="s">
        <v>14</v>
      </c>
      <c r="K17" s="196" t="s">
        <v>8</v>
      </c>
      <c r="L17" s="196"/>
      <c r="M17" s="196" t="s">
        <v>9</v>
      </c>
      <c r="N17" s="196"/>
      <c r="O17" s="194" t="s">
        <v>13</v>
      </c>
      <c r="R17" s="1" t="s">
        <v>40</v>
      </c>
      <c r="T17" s="1" t="s">
        <v>43</v>
      </c>
      <c r="X17" s="70" t="s">
        <v>230</v>
      </c>
      <c r="Y17" s="1" t="s">
        <v>19</v>
      </c>
      <c r="Z17" s="67">
        <v>4</v>
      </c>
      <c r="AA17" s="70" t="s">
        <v>128</v>
      </c>
    </row>
    <row r="18" spans="1:27" x14ac:dyDescent="0.45">
      <c r="B18" s="187"/>
      <c r="C18" s="26" t="s">
        <v>7</v>
      </c>
      <c r="D18" s="26" t="s">
        <v>6</v>
      </c>
      <c r="E18" s="26" t="s">
        <v>10</v>
      </c>
      <c r="F18" s="26" t="s">
        <v>11</v>
      </c>
      <c r="G18" s="183"/>
      <c r="J18" s="223"/>
      <c r="K18" s="25" t="s">
        <v>7</v>
      </c>
      <c r="L18" s="25" t="s">
        <v>6</v>
      </c>
      <c r="M18" s="25" t="s">
        <v>10</v>
      </c>
      <c r="N18" s="25" t="s">
        <v>11</v>
      </c>
      <c r="O18" s="195"/>
      <c r="R18" s="1" t="s">
        <v>42</v>
      </c>
      <c r="S18" s="1" t="s">
        <v>41</v>
      </c>
      <c r="T18" s="1" t="s">
        <v>42</v>
      </c>
      <c r="U18" s="1" t="s">
        <v>41</v>
      </c>
      <c r="X18" s="70" t="s">
        <v>173</v>
      </c>
      <c r="Y18" s="1" t="s">
        <v>20</v>
      </c>
      <c r="Z18" s="67">
        <v>1</v>
      </c>
      <c r="AA18" s="70" t="s">
        <v>129</v>
      </c>
    </row>
    <row r="19" spans="1:27" ht="20.399999999999999" thickBot="1" x14ac:dyDescent="0.5">
      <c r="A19" s="22"/>
      <c r="B19" s="8"/>
      <c r="C19" s="4"/>
      <c r="D19" s="4"/>
      <c r="E19" s="4"/>
      <c r="F19" s="4"/>
      <c r="G19" s="5"/>
      <c r="H19" s="72"/>
      <c r="I19" s="72"/>
      <c r="J19" s="8"/>
      <c r="K19" s="4"/>
      <c r="L19" s="4"/>
      <c r="M19" s="4"/>
      <c r="N19" s="4"/>
      <c r="O19" s="5"/>
      <c r="P19" s="22"/>
      <c r="R19" s="1">
        <f>LENB(B19)-LEN(B19)</f>
        <v>0</v>
      </c>
      <c r="S19" s="1">
        <f>LENB(E19)+LENB(F19)-LEN(E19)-LEN(F19)</f>
        <v>0</v>
      </c>
      <c r="T19" s="1">
        <f>LENB(J19)-LEN(J19)</f>
        <v>0</v>
      </c>
      <c r="U19" s="1">
        <f>LENB(M19)+LENB(N19)-LEN(M19)-LEN(N19)</f>
        <v>0</v>
      </c>
      <c r="X19" s="70" t="s">
        <v>174</v>
      </c>
      <c r="Y19" s="1" t="s">
        <v>21</v>
      </c>
      <c r="Z19" s="67">
        <v>2</v>
      </c>
      <c r="AA19" s="71" t="s">
        <v>247</v>
      </c>
    </row>
    <row r="20" spans="1:27" x14ac:dyDescent="0.45">
      <c r="A20" s="22"/>
      <c r="B20" s="8"/>
      <c r="C20" s="4"/>
      <c r="D20" s="4"/>
      <c r="E20" s="4"/>
      <c r="F20" s="4"/>
      <c r="G20" s="5"/>
      <c r="H20" s="72"/>
      <c r="I20" s="72"/>
      <c r="J20" s="8"/>
      <c r="K20" s="4"/>
      <c r="L20" s="4"/>
      <c r="M20" s="4"/>
      <c r="N20" s="4"/>
      <c r="O20" s="5"/>
      <c r="P20" s="22"/>
      <c r="R20" s="1">
        <f t="shared" ref="R20:R83" si="0">LENB(B20)-LEN(B20)</f>
        <v>0</v>
      </c>
      <c r="S20" s="1">
        <f t="shared" ref="S20:S83" si="1">LENB(E20)+LENB(F20)-LEN(E20)-LEN(F20)</f>
        <v>0</v>
      </c>
      <c r="T20" s="1">
        <f t="shared" ref="T20:T83" si="2">LENB(J20)-LEN(J20)</f>
        <v>0</v>
      </c>
      <c r="U20" s="1">
        <f t="shared" ref="U20:U83" si="3">LENB(M20)+LENB(N20)-LEN(M20)-LEN(N20)</f>
        <v>0</v>
      </c>
      <c r="X20" s="70" t="s">
        <v>175</v>
      </c>
      <c r="Y20" s="1" t="s">
        <v>22</v>
      </c>
      <c r="Z20" s="67">
        <v>3</v>
      </c>
    </row>
    <row r="21" spans="1:27" ht="20.399999999999999" thickBot="1" x14ac:dyDescent="0.5">
      <c r="A21" s="22"/>
      <c r="B21" s="8"/>
      <c r="C21" s="4"/>
      <c r="D21" s="4"/>
      <c r="E21" s="4"/>
      <c r="F21" s="4"/>
      <c r="G21" s="5"/>
      <c r="H21" s="72"/>
      <c r="I21" s="72"/>
      <c r="J21" s="8"/>
      <c r="K21" s="4"/>
      <c r="L21" s="4"/>
      <c r="M21" s="4"/>
      <c r="N21" s="4"/>
      <c r="O21" s="5"/>
      <c r="P21" s="22"/>
      <c r="R21" s="1">
        <f>LENB(B21)-LEN(B21)</f>
        <v>0</v>
      </c>
      <c r="S21" s="1">
        <f>LENB(E21)+LENB(F21)-LEN(E21)-LEN(F21)</f>
        <v>0</v>
      </c>
      <c r="T21" s="1">
        <f t="shared" si="2"/>
        <v>0</v>
      </c>
      <c r="U21" s="1">
        <f t="shared" si="3"/>
        <v>0</v>
      </c>
      <c r="X21" s="70" t="s">
        <v>176</v>
      </c>
      <c r="Y21" s="64"/>
      <c r="Z21" s="65">
        <v>4</v>
      </c>
    </row>
    <row r="22" spans="1:27" x14ac:dyDescent="0.45">
      <c r="A22" s="22"/>
      <c r="B22" s="8"/>
      <c r="C22" s="4"/>
      <c r="D22" s="4"/>
      <c r="E22" s="4"/>
      <c r="F22" s="4"/>
      <c r="G22" s="5"/>
      <c r="H22" s="72"/>
      <c r="I22" s="72"/>
      <c r="J22" s="8"/>
      <c r="K22" s="4"/>
      <c r="L22" s="4"/>
      <c r="M22" s="4"/>
      <c r="N22" s="4"/>
      <c r="O22" s="5"/>
      <c r="P22" s="22"/>
      <c r="R22" s="1">
        <f>LENB(B22)-LEN(B22)</f>
        <v>0</v>
      </c>
      <c r="S22" s="1">
        <f>LENB(E22)+LENB(F22)-LEN(E22)-LEN(F22)</f>
        <v>0</v>
      </c>
      <c r="T22" s="1">
        <f t="shared" si="2"/>
        <v>0</v>
      </c>
      <c r="U22" s="1">
        <f t="shared" si="3"/>
        <v>0</v>
      </c>
      <c r="X22" s="70" t="s">
        <v>231</v>
      </c>
    </row>
    <row r="23" spans="1:27" x14ac:dyDescent="0.45">
      <c r="A23" s="22"/>
      <c r="B23" s="8"/>
      <c r="C23" s="4"/>
      <c r="D23" s="4"/>
      <c r="E23" s="4"/>
      <c r="F23" s="4"/>
      <c r="G23" s="5"/>
      <c r="H23" s="72"/>
      <c r="I23" s="72"/>
      <c r="J23" s="8"/>
      <c r="K23" s="4"/>
      <c r="L23" s="4"/>
      <c r="M23" s="4"/>
      <c r="N23" s="4"/>
      <c r="O23" s="5"/>
      <c r="P23" s="22"/>
      <c r="R23" s="1">
        <f t="shared" si="0"/>
        <v>0</v>
      </c>
      <c r="S23" s="1">
        <f t="shared" si="1"/>
        <v>0</v>
      </c>
      <c r="T23" s="1">
        <f t="shared" si="2"/>
        <v>0</v>
      </c>
      <c r="U23" s="1">
        <f t="shared" si="3"/>
        <v>0</v>
      </c>
      <c r="X23" s="70" t="s">
        <v>177</v>
      </c>
    </row>
    <row r="24" spans="1:27" x14ac:dyDescent="0.45">
      <c r="A24" s="22"/>
      <c r="B24" s="8"/>
      <c r="C24" s="4"/>
      <c r="D24" s="4"/>
      <c r="E24" s="4"/>
      <c r="F24" s="4"/>
      <c r="G24" s="5"/>
      <c r="H24" s="72"/>
      <c r="I24" s="72"/>
      <c r="J24" s="8"/>
      <c r="K24" s="4"/>
      <c r="L24" s="4"/>
      <c r="M24" s="4"/>
      <c r="N24" s="4"/>
      <c r="O24" s="5"/>
      <c r="P24" s="22"/>
      <c r="R24" s="1">
        <f t="shared" si="0"/>
        <v>0</v>
      </c>
      <c r="S24" s="1">
        <f t="shared" si="1"/>
        <v>0</v>
      </c>
      <c r="T24" s="1">
        <f t="shared" si="2"/>
        <v>0</v>
      </c>
      <c r="U24" s="1">
        <f t="shared" si="3"/>
        <v>0</v>
      </c>
      <c r="X24" s="70" t="s">
        <v>178</v>
      </c>
    </row>
    <row r="25" spans="1:27" x14ac:dyDescent="0.45">
      <c r="A25" s="22"/>
      <c r="B25" s="8"/>
      <c r="C25" s="4"/>
      <c r="D25" s="4"/>
      <c r="E25" s="4"/>
      <c r="F25" s="4"/>
      <c r="G25" s="5"/>
      <c r="H25" s="72"/>
      <c r="I25" s="72"/>
      <c r="J25" s="8"/>
      <c r="K25" s="4"/>
      <c r="L25" s="4"/>
      <c r="M25" s="4"/>
      <c r="N25" s="4"/>
      <c r="O25" s="5"/>
      <c r="P25" s="22"/>
      <c r="R25" s="1">
        <f t="shared" si="0"/>
        <v>0</v>
      </c>
      <c r="S25" s="1">
        <f t="shared" si="1"/>
        <v>0</v>
      </c>
      <c r="T25" s="1">
        <f t="shared" si="2"/>
        <v>0</v>
      </c>
      <c r="U25" s="1">
        <f t="shared" si="3"/>
        <v>0</v>
      </c>
      <c r="X25" s="70" t="s">
        <v>179</v>
      </c>
    </row>
    <row r="26" spans="1:27" x14ac:dyDescent="0.45">
      <c r="A26" s="22"/>
      <c r="B26" s="8"/>
      <c r="C26" s="4"/>
      <c r="D26" s="4"/>
      <c r="E26" s="4"/>
      <c r="F26" s="4"/>
      <c r="G26" s="5"/>
      <c r="H26" s="72"/>
      <c r="I26" s="72"/>
      <c r="J26" s="8"/>
      <c r="K26" s="4"/>
      <c r="L26" s="4"/>
      <c r="M26" s="4"/>
      <c r="N26" s="4"/>
      <c r="O26" s="5"/>
      <c r="P26" s="22"/>
      <c r="R26" s="1">
        <f t="shared" si="0"/>
        <v>0</v>
      </c>
      <c r="S26" s="1">
        <f t="shared" si="1"/>
        <v>0</v>
      </c>
      <c r="T26" s="1">
        <f t="shared" si="2"/>
        <v>0</v>
      </c>
      <c r="U26" s="1">
        <f t="shared" si="3"/>
        <v>0</v>
      </c>
      <c r="X26" s="70" t="s">
        <v>180</v>
      </c>
    </row>
    <row r="27" spans="1:27" x14ac:dyDescent="0.45">
      <c r="A27" s="22"/>
      <c r="B27" s="8"/>
      <c r="C27" s="4"/>
      <c r="D27" s="4"/>
      <c r="E27" s="4"/>
      <c r="F27" s="4"/>
      <c r="G27" s="5"/>
      <c r="H27" s="72"/>
      <c r="I27" s="72"/>
      <c r="J27" s="8"/>
      <c r="K27" s="4"/>
      <c r="L27" s="4"/>
      <c r="M27" s="4"/>
      <c r="N27" s="4"/>
      <c r="O27" s="5"/>
      <c r="P27" s="22"/>
      <c r="R27" s="1">
        <f t="shared" si="0"/>
        <v>0</v>
      </c>
      <c r="S27" s="1">
        <f t="shared" si="1"/>
        <v>0</v>
      </c>
      <c r="T27" s="1">
        <f t="shared" si="2"/>
        <v>0</v>
      </c>
      <c r="U27" s="1">
        <f t="shared" si="3"/>
        <v>0</v>
      </c>
      <c r="X27" s="70" t="s">
        <v>181</v>
      </c>
    </row>
    <row r="28" spans="1:27" x14ac:dyDescent="0.45">
      <c r="A28" s="22"/>
      <c r="B28" s="8"/>
      <c r="C28" s="4"/>
      <c r="D28" s="4"/>
      <c r="E28" s="4"/>
      <c r="F28" s="4"/>
      <c r="G28" s="5"/>
      <c r="H28" s="72"/>
      <c r="I28" s="72"/>
      <c r="J28" s="8"/>
      <c r="K28" s="4"/>
      <c r="L28" s="4"/>
      <c r="M28" s="4"/>
      <c r="N28" s="4"/>
      <c r="O28" s="5"/>
      <c r="P28" s="22"/>
      <c r="R28" s="1">
        <f t="shared" si="0"/>
        <v>0</v>
      </c>
      <c r="S28" s="1">
        <f t="shared" si="1"/>
        <v>0</v>
      </c>
      <c r="T28" s="1">
        <f t="shared" si="2"/>
        <v>0</v>
      </c>
      <c r="U28" s="1">
        <f t="shared" si="3"/>
        <v>0</v>
      </c>
      <c r="X28" s="70" t="s">
        <v>182</v>
      </c>
    </row>
    <row r="29" spans="1:27" x14ac:dyDescent="0.45">
      <c r="A29" s="22"/>
      <c r="B29" s="8"/>
      <c r="C29" s="4"/>
      <c r="D29" s="4"/>
      <c r="E29" s="4"/>
      <c r="F29" s="4"/>
      <c r="G29" s="5"/>
      <c r="H29" s="72"/>
      <c r="I29" s="72"/>
      <c r="J29" s="8"/>
      <c r="K29" s="4"/>
      <c r="L29" s="4"/>
      <c r="M29" s="4"/>
      <c r="N29" s="4"/>
      <c r="O29" s="5"/>
      <c r="P29" s="22"/>
      <c r="R29" s="1">
        <f t="shared" si="0"/>
        <v>0</v>
      </c>
      <c r="S29" s="1">
        <f t="shared" si="1"/>
        <v>0</v>
      </c>
      <c r="T29" s="1">
        <f t="shared" si="2"/>
        <v>0</v>
      </c>
      <c r="U29" s="1">
        <f t="shared" si="3"/>
        <v>0</v>
      </c>
      <c r="X29" s="70" t="s">
        <v>183</v>
      </c>
    </row>
    <row r="30" spans="1:27" x14ac:dyDescent="0.45">
      <c r="A30" s="22"/>
      <c r="B30" s="8"/>
      <c r="C30" s="4"/>
      <c r="D30" s="4"/>
      <c r="E30" s="4"/>
      <c r="F30" s="4"/>
      <c r="G30" s="5"/>
      <c r="H30" s="72"/>
      <c r="I30" s="72"/>
      <c r="J30" s="8"/>
      <c r="K30" s="4"/>
      <c r="L30" s="4"/>
      <c r="M30" s="4"/>
      <c r="N30" s="4"/>
      <c r="O30" s="5"/>
      <c r="P30" s="22"/>
      <c r="R30" s="1">
        <f t="shared" si="0"/>
        <v>0</v>
      </c>
      <c r="S30" s="1">
        <f t="shared" si="1"/>
        <v>0</v>
      </c>
      <c r="T30" s="1">
        <f t="shared" si="2"/>
        <v>0</v>
      </c>
      <c r="U30" s="1">
        <f t="shared" si="3"/>
        <v>0</v>
      </c>
      <c r="X30" s="70" t="s">
        <v>184</v>
      </c>
    </row>
    <row r="31" spans="1:27" x14ac:dyDescent="0.45">
      <c r="A31" s="22"/>
      <c r="B31" s="8"/>
      <c r="C31" s="4"/>
      <c r="D31" s="4"/>
      <c r="E31" s="4"/>
      <c r="F31" s="4"/>
      <c r="G31" s="5"/>
      <c r="H31" s="72"/>
      <c r="I31" s="72"/>
      <c r="J31" s="8"/>
      <c r="K31" s="4"/>
      <c r="L31" s="4"/>
      <c r="M31" s="4"/>
      <c r="N31" s="4"/>
      <c r="O31" s="5"/>
      <c r="P31" s="22"/>
      <c r="R31" s="1">
        <f t="shared" si="0"/>
        <v>0</v>
      </c>
      <c r="S31" s="1">
        <f t="shared" si="1"/>
        <v>0</v>
      </c>
      <c r="T31" s="1">
        <f t="shared" si="2"/>
        <v>0</v>
      </c>
      <c r="U31" s="1">
        <f t="shared" si="3"/>
        <v>0</v>
      </c>
      <c r="X31" s="70" t="s">
        <v>185</v>
      </c>
    </row>
    <row r="32" spans="1:27" x14ac:dyDescent="0.45">
      <c r="A32" s="22"/>
      <c r="B32" s="8"/>
      <c r="C32" s="4"/>
      <c r="D32" s="4"/>
      <c r="E32" s="4"/>
      <c r="F32" s="4"/>
      <c r="G32" s="5"/>
      <c r="H32" s="72"/>
      <c r="I32" s="72"/>
      <c r="J32" s="8"/>
      <c r="K32" s="4"/>
      <c r="L32" s="4"/>
      <c r="M32" s="4"/>
      <c r="N32" s="4"/>
      <c r="O32" s="5"/>
      <c r="P32" s="22"/>
      <c r="R32" s="1">
        <f t="shared" si="0"/>
        <v>0</v>
      </c>
      <c r="S32" s="1">
        <f t="shared" si="1"/>
        <v>0</v>
      </c>
      <c r="T32" s="1">
        <f t="shared" si="2"/>
        <v>0</v>
      </c>
      <c r="U32" s="1">
        <f t="shared" si="3"/>
        <v>0</v>
      </c>
      <c r="X32" s="70" t="s">
        <v>186</v>
      </c>
    </row>
    <row r="33" spans="1:24" x14ac:dyDescent="0.45">
      <c r="A33" s="22"/>
      <c r="B33" s="8"/>
      <c r="C33" s="4"/>
      <c r="D33" s="4"/>
      <c r="E33" s="4"/>
      <c r="F33" s="4"/>
      <c r="G33" s="5"/>
      <c r="H33" s="72"/>
      <c r="I33" s="72"/>
      <c r="J33" s="8"/>
      <c r="K33" s="4"/>
      <c r="L33" s="4"/>
      <c r="M33" s="4"/>
      <c r="N33" s="4"/>
      <c r="O33" s="5"/>
      <c r="P33" s="22"/>
      <c r="R33" s="1">
        <f t="shared" si="0"/>
        <v>0</v>
      </c>
      <c r="S33" s="1">
        <f t="shared" si="1"/>
        <v>0</v>
      </c>
      <c r="T33" s="1">
        <f t="shared" si="2"/>
        <v>0</v>
      </c>
      <c r="U33" s="1">
        <f t="shared" si="3"/>
        <v>0</v>
      </c>
      <c r="X33" s="70" t="s">
        <v>255</v>
      </c>
    </row>
    <row r="34" spans="1:24" x14ac:dyDescent="0.45">
      <c r="A34" s="22"/>
      <c r="B34" s="8"/>
      <c r="C34" s="4"/>
      <c r="D34" s="4"/>
      <c r="E34" s="4"/>
      <c r="F34" s="4"/>
      <c r="G34" s="5"/>
      <c r="H34" s="72"/>
      <c r="I34" s="72"/>
      <c r="J34" s="8"/>
      <c r="K34" s="4"/>
      <c r="L34" s="4"/>
      <c r="M34" s="4"/>
      <c r="N34" s="4"/>
      <c r="O34" s="5"/>
      <c r="P34" s="22"/>
      <c r="R34" s="1">
        <f t="shared" si="0"/>
        <v>0</v>
      </c>
      <c r="S34" s="1">
        <f t="shared" si="1"/>
        <v>0</v>
      </c>
      <c r="T34" s="1">
        <f t="shared" si="2"/>
        <v>0</v>
      </c>
      <c r="U34" s="1">
        <f t="shared" si="3"/>
        <v>0</v>
      </c>
      <c r="X34" s="70" t="s">
        <v>187</v>
      </c>
    </row>
    <row r="35" spans="1:24" x14ac:dyDescent="0.45">
      <c r="A35" s="22"/>
      <c r="B35" s="8"/>
      <c r="C35" s="4"/>
      <c r="D35" s="4"/>
      <c r="E35" s="4"/>
      <c r="F35" s="4"/>
      <c r="G35" s="5"/>
      <c r="H35" s="72"/>
      <c r="I35" s="72"/>
      <c r="J35" s="8"/>
      <c r="K35" s="4"/>
      <c r="L35" s="4"/>
      <c r="M35" s="4"/>
      <c r="N35" s="4"/>
      <c r="O35" s="5"/>
      <c r="P35" s="22"/>
      <c r="R35" s="1">
        <f t="shared" si="0"/>
        <v>0</v>
      </c>
      <c r="S35" s="1">
        <f t="shared" si="1"/>
        <v>0</v>
      </c>
      <c r="T35" s="1">
        <f t="shared" si="2"/>
        <v>0</v>
      </c>
      <c r="U35" s="1">
        <f t="shared" si="3"/>
        <v>0</v>
      </c>
      <c r="X35" s="70" t="s">
        <v>188</v>
      </c>
    </row>
    <row r="36" spans="1:24" x14ac:dyDescent="0.45">
      <c r="A36" s="22"/>
      <c r="B36" s="8"/>
      <c r="C36" s="4"/>
      <c r="D36" s="4"/>
      <c r="E36" s="4"/>
      <c r="F36" s="4"/>
      <c r="G36" s="5"/>
      <c r="H36" s="72"/>
      <c r="I36" s="72"/>
      <c r="J36" s="8"/>
      <c r="K36" s="4"/>
      <c r="L36" s="4"/>
      <c r="M36" s="4"/>
      <c r="N36" s="4"/>
      <c r="O36" s="5"/>
      <c r="P36" s="22"/>
      <c r="R36" s="1">
        <f t="shared" si="0"/>
        <v>0</v>
      </c>
      <c r="S36" s="1">
        <f t="shared" si="1"/>
        <v>0</v>
      </c>
      <c r="T36" s="1">
        <f t="shared" si="2"/>
        <v>0</v>
      </c>
      <c r="U36" s="1">
        <f t="shared" si="3"/>
        <v>0</v>
      </c>
      <c r="X36" s="70" t="s">
        <v>189</v>
      </c>
    </row>
    <row r="37" spans="1:24" x14ac:dyDescent="0.45">
      <c r="A37" s="22"/>
      <c r="B37" s="8"/>
      <c r="C37" s="4"/>
      <c r="D37" s="4"/>
      <c r="E37" s="4"/>
      <c r="F37" s="4"/>
      <c r="G37" s="5"/>
      <c r="H37" s="72"/>
      <c r="I37" s="72"/>
      <c r="J37" s="8"/>
      <c r="K37" s="4"/>
      <c r="L37" s="4"/>
      <c r="M37" s="4"/>
      <c r="N37" s="4"/>
      <c r="O37" s="5"/>
      <c r="P37" s="22"/>
      <c r="R37" s="1">
        <f t="shared" si="0"/>
        <v>0</v>
      </c>
      <c r="S37" s="1">
        <f t="shared" si="1"/>
        <v>0</v>
      </c>
      <c r="T37" s="1">
        <f t="shared" si="2"/>
        <v>0</v>
      </c>
      <c r="U37" s="1">
        <f t="shared" si="3"/>
        <v>0</v>
      </c>
      <c r="X37" s="70" t="s">
        <v>190</v>
      </c>
    </row>
    <row r="38" spans="1:24" x14ac:dyDescent="0.45">
      <c r="A38" s="22"/>
      <c r="B38" s="8"/>
      <c r="C38" s="4"/>
      <c r="D38" s="4"/>
      <c r="E38" s="4"/>
      <c r="F38" s="4"/>
      <c r="G38" s="5"/>
      <c r="H38" s="72"/>
      <c r="I38" s="72"/>
      <c r="J38" s="8"/>
      <c r="K38" s="4"/>
      <c r="L38" s="4"/>
      <c r="M38" s="4"/>
      <c r="N38" s="4"/>
      <c r="O38" s="5"/>
      <c r="P38" s="22"/>
      <c r="R38" s="1">
        <f t="shared" si="0"/>
        <v>0</v>
      </c>
      <c r="S38" s="1">
        <f t="shared" si="1"/>
        <v>0</v>
      </c>
      <c r="T38" s="1">
        <f t="shared" si="2"/>
        <v>0</v>
      </c>
      <c r="U38" s="1">
        <f t="shared" si="3"/>
        <v>0</v>
      </c>
      <c r="X38" s="70" t="s">
        <v>191</v>
      </c>
    </row>
    <row r="39" spans="1:24" x14ac:dyDescent="0.45">
      <c r="A39" s="22"/>
      <c r="B39" s="8"/>
      <c r="C39" s="4"/>
      <c r="D39" s="4"/>
      <c r="E39" s="4"/>
      <c r="F39" s="4"/>
      <c r="G39" s="5"/>
      <c r="H39" s="72"/>
      <c r="I39" s="72"/>
      <c r="J39" s="8"/>
      <c r="K39" s="4"/>
      <c r="L39" s="4"/>
      <c r="M39" s="4"/>
      <c r="N39" s="4"/>
      <c r="O39" s="5"/>
      <c r="P39" s="22"/>
      <c r="R39" s="1">
        <f t="shared" si="0"/>
        <v>0</v>
      </c>
      <c r="S39" s="1">
        <f t="shared" si="1"/>
        <v>0</v>
      </c>
      <c r="T39" s="1">
        <f t="shared" si="2"/>
        <v>0</v>
      </c>
      <c r="U39" s="1">
        <f t="shared" si="3"/>
        <v>0</v>
      </c>
      <c r="X39" s="70" t="s">
        <v>232</v>
      </c>
    </row>
    <row r="40" spans="1:24" x14ac:dyDescent="0.45">
      <c r="A40" s="22"/>
      <c r="B40" s="8"/>
      <c r="C40" s="4"/>
      <c r="D40" s="4"/>
      <c r="E40" s="4"/>
      <c r="F40" s="4"/>
      <c r="G40" s="5"/>
      <c r="H40" s="72"/>
      <c r="I40" s="72"/>
      <c r="J40" s="8"/>
      <c r="K40" s="4"/>
      <c r="L40" s="4"/>
      <c r="M40" s="4"/>
      <c r="N40" s="4"/>
      <c r="O40" s="5"/>
      <c r="P40" s="22"/>
      <c r="R40" s="1">
        <f t="shared" si="0"/>
        <v>0</v>
      </c>
      <c r="S40" s="1">
        <f t="shared" si="1"/>
        <v>0</v>
      </c>
      <c r="T40" s="1">
        <f t="shared" si="2"/>
        <v>0</v>
      </c>
      <c r="U40" s="1">
        <f t="shared" si="3"/>
        <v>0</v>
      </c>
      <c r="X40" s="70" t="s">
        <v>233</v>
      </c>
    </row>
    <row r="41" spans="1:24" x14ac:dyDescent="0.45">
      <c r="A41" s="22"/>
      <c r="B41" s="8"/>
      <c r="C41" s="4"/>
      <c r="D41" s="4"/>
      <c r="E41" s="4"/>
      <c r="F41" s="4"/>
      <c r="G41" s="5"/>
      <c r="H41" s="72"/>
      <c r="I41" s="72"/>
      <c r="J41" s="8"/>
      <c r="K41" s="4"/>
      <c r="L41" s="4"/>
      <c r="M41" s="4"/>
      <c r="N41" s="4"/>
      <c r="O41" s="5"/>
      <c r="P41" s="22"/>
      <c r="R41" s="1">
        <f t="shared" si="0"/>
        <v>0</v>
      </c>
      <c r="S41" s="1">
        <f t="shared" si="1"/>
        <v>0</v>
      </c>
      <c r="T41" s="1">
        <f t="shared" si="2"/>
        <v>0</v>
      </c>
      <c r="U41" s="1">
        <f t="shared" si="3"/>
        <v>0</v>
      </c>
      <c r="X41" s="70" t="s">
        <v>192</v>
      </c>
    </row>
    <row r="42" spans="1:24" x14ac:dyDescent="0.45">
      <c r="A42" s="22"/>
      <c r="B42" s="8"/>
      <c r="C42" s="4"/>
      <c r="D42" s="4"/>
      <c r="E42" s="4"/>
      <c r="F42" s="4"/>
      <c r="G42" s="5"/>
      <c r="H42" s="72"/>
      <c r="I42" s="72"/>
      <c r="J42" s="8"/>
      <c r="K42" s="4"/>
      <c r="L42" s="4"/>
      <c r="M42" s="4"/>
      <c r="N42" s="4"/>
      <c r="O42" s="5"/>
      <c r="P42" s="22"/>
      <c r="R42" s="1">
        <f t="shared" si="0"/>
        <v>0</v>
      </c>
      <c r="S42" s="1">
        <f t="shared" si="1"/>
        <v>0</v>
      </c>
      <c r="T42" s="1">
        <f t="shared" si="2"/>
        <v>0</v>
      </c>
      <c r="U42" s="1">
        <f t="shared" si="3"/>
        <v>0</v>
      </c>
      <c r="X42" s="70" t="s">
        <v>234</v>
      </c>
    </row>
    <row r="43" spans="1:24" x14ac:dyDescent="0.45">
      <c r="A43" s="22"/>
      <c r="B43" s="8"/>
      <c r="C43" s="4"/>
      <c r="D43" s="4"/>
      <c r="E43" s="4"/>
      <c r="F43" s="4"/>
      <c r="G43" s="5"/>
      <c r="H43" s="72"/>
      <c r="I43" s="72"/>
      <c r="J43" s="8"/>
      <c r="K43" s="4"/>
      <c r="L43" s="4"/>
      <c r="M43" s="4"/>
      <c r="N43" s="4"/>
      <c r="O43" s="5"/>
      <c r="P43" s="22"/>
      <c r="R43" s="1">
        <f t="shared" si="0"/>
        <v>0</v>
      </c>
      <c r="S43" s="1">
        <f t="shared" si="1"/>
        <v>0</v>
      </c>
      <c r="T43" s="1">
        <f t="shared" si="2"/>
        <v>0</v>
      </c>
      <c r="U43" s="1">
        <f t="shared" si="3"/>
        <v>0</v>
      </c>
      <c r="X43" s="70" t="s">
        <v>193</v>
      </c>
    </row>
    <row r="44" spans="1:24" x14ac:dyDescent="0.45">
      <c r="A44" s="22"/>
      <c r="B44" s="8"/>
      <c r="C44" s="4"/>
      <c r="D44" s="4"/>
      <c r="E44" s="4"/>
      <c r="F44" s="4"/>
      <c r="G44" s="5"/>
      <c r="H44" s="72"/>
      <c r="I44" s="72"/>
      <c r="J44" s="8"/>
      <c r="K44" s="4"/>
      <c r="L44" s="4"/>
      <c r="M44" s="4"/>
      <c r="N44" s="4"/>
      <c r="O44" s="5"/>
      <c r="P44" s="22"/>
      <c r="R44" s="1">
        <f t="shared" si="0"/>
        <v>0</v>
      </c>
      <c r="S44" s="1">
        <f t="shared" si="1"/>
        <v>0</v>
      </c>
      <c r="T44" s="1">
        <f t="shared" si="2"/>
        <v>0</v>
      </c>
      <c r="U44" s="1">
        <f t="shared" si="3"/>
        <v>0</v>
      </c>
      <c r="X44" s="70" t="s">
        <v>194</v>
      </c>
    </row>
    <row r="45" spans="1:24" x14ac:dyDescent="0.45">
      <c r="A45" s="22"/>
      <c r="B45" s="8"/>
      <c r="C45" s="4"/>
      <c r="D45" s="4"/>
      <c r="E45" s="4"/>
      <c r="F45" s="4"/>
      <c r="G45" s="5"/>
      <c r="H45" s="72"/>
      <c r="I45" s="72"/>
      <c r="J45" s="8"/>
      <c r="K45" s="4"/>
      <c r="L45" s="4"/>
      <c r="M45" s="4"/>
      <c r="N45" s="4"/>
      <c r="O45" s="5"/>
      <c r="P45" s="22"/>
      <c r="R45" s="1">
        <f t="shared" si="0"/>
        <v>0</v>
      </c>
      <c r="S45" s="1">
        <f t="shared" si="1"/>
        <v>0</v>
      </c>
      <c r="T45" s="1">
        <f t="shared" si="2"/>
        <v>0</v>
      </c>
      <c r="U45" s="1">
        <f t="shared" si="3"/>
        <v>0</v>
      </c>
      <c r="X45" s="70" t="s">
        <v>235</v>
      </c>
    </row>
    <row r="46" spans="1:24" x14ac:dyDescent="0.45">
      <c r="A46" s="22"/>
      <c r="B46" s="8"/>
      <c r="C46" s="4"/>
      <c r="D46" s="4"/>
      <c r="E46" s="4"/>
      <c r="F46" s="4"/>
      <c r="G46" s="5"/>
      <c r="H46" s="72"/>
      <c r="I46" s="72"/>
      <c r="J46" s="8"/>
      <c r="K46" s="4"/>
      <c r="L46" s="4"/>
      <c r="M46" s="4"/>
      <c r="N46" s="4"/>
      <c r="O46" s="5"/>
      <c r="P46" s="22"/>
      <c r="R46" s="1">
        <f t="shared" si="0"/>
        <v>0</v>
      </c>
      <c r="S46" s="1">
        <f t="shared" si="1"/>
        <v>0</v>
      </c>
      <c r="T46" s="1">
        <f t="shared" si="2"/>
        <v>0</v>
      </c>
      <c r="U46" s="1">
        <f t="shared" si="3"/>
        <v>0</v>
      </c>
      <c r="X46" s="70" t="s">
        <v>195</v>
      </c>
    </row>
    <row r="47" spans="1:24" x14ac:dyDescent="0.45">
      <c r="A47" s="22"/>
      <c r="B47" s="8"/>
      <c r="C47" s="4"/>
      <c r="D47" s="4"/>
      <c r="E47" s="4"/>
      <c r="F47" s="4"/>
      <c r="G47" s="5"/>
      <c r="H47" s="72"/>
      <c r="I47" s="72"/>
      <c r="J47" s="8"/>
      <c r="K47" s="4"/>
      <c r="L47" s="4"/>
      <c r="M47" s="4"/>
      <c r="N47" s="4"/>
      <c r="O47" s="5"/>
      <c r="P47" s="22"/>
      <c r="R47" s="1">
        <f t="shared" si="0"/>
        <v>0</v>
      </c>
      <c r="S47" s="1">
        <f t="shared" si="1"/>
        <v>0</v>
      </c>
      <c r="T47" s="1">
        <f t="shared" si="2"/>
        <v>0</v>
      </c>
      <c r="U47" s="1">
        <f t="shared" si="3"/>
        <v>0</v>
      </c>
      <c r="X47" s="70" t="s">
        <v>196</v>
      </c>
    </row>
    <row r="48" spans="1:24" x14ac:dyDescent="0.45">
      <c r="A48" s="22"/>
      <c r="B48" s="8"/>
      <c r="C48" s="4"/>
      <c r="D48" s="4"/>
      <c r="E48" s="4"/>
      <c r="F48" s="4"/>
      <c r="G48" s="5"/>
      <c r="H48" s="72"/>
      <c r="I48" s="72"/>
      <c r="J48" s="8"/>
      <c r="K48" s="4"/>
      <c r="L48" s="4"/>
      <c r="M48" s="4"/>
      <c r="N48" s="4"/>
      <c r="O48" s="5"/>
      <c r="P48" s="22"/>
      <c r="R48" s="1">
        <f t="shared" si="0"/>
        <v>0</v>
      </c>
      <c r="S48" s="1">
        <f t="shared" si="1"/>
        <v>0</v>
      </c>
      <c r="T48" s="1">
        <f t="shared" si="2"/>
        <v>0</v>
      </c>
      <c r="U48" s="1">
        <f t="shared" si="3"/>
        <v>0</v>
      </c>
      <c r="X48" s="70" t="s">
        <v>197</v>
      </c>
    </row>
    <row r="49" spans="1:24" x14ac:dyDescent="0.45">
      <c r="A49" s="22"/>
      <c r="B49" s="8"/>
      <c r="C49" s="4"/>
      <c r="D49" s="4"/>
      <c r="E49" s="4"/>
      <c r="F49" s="4"/>
      <c r="G49" s="5"/>
      <c r="H49" s="72"/>
      <c r="I49" s="72"/>
      <c r="J49" s="8"/>
      <c r="K49" s="4"/>
      <c r="L49" s="4"/>
      <c r="M49" s="4"/>
      <c r="N49" s="4"/>
      <c r="O49" s="5"/>
      <c r="P49" s="22"/>
      <c r="R49" s="1">
        <f t="shared" si="0"/>
        <v>0</v>
      </c>
      <c r="S49" s="1">
        <f t="shared" si="1"/>
        <v>0</v>
      </c>
      <c r="T49" s="1">
        <f t="shared" si="2"/>
        <v>0</v>
      </c>
      <c r="U49" s="1">
        <f t="shared" si="3"/>
        <v>0</v>
      </c>
      <c r="X49" s="70" t="s">
        <v>198</v>
      </c>
    </row>
    <row r="50" spans="1:24" x14ac:dyDescent="0.45">
      <c r="A50" s="22"/>
      <c r="B50" s="8"/>
      <c r="C50" s="4"/>
      <c r="D50" s="4"/>
      <c r="E50" s="4"/>
      <c r="F50" s="4"/>
      <c r="G50" s="5"/>
      <c r="H50" s="72"/>
      <c r="I50" s="72"/>
      <c r="J50" s="8"/>
      <c r="K50" s="4"/>
      <c r="L50" s="4"/>
      <c r="M50" s="4"/>
      <c r="N50" s="4"/>
      <c r="O50" s="5"/>
      <c r="P50" s="22"/>
      <c r="R50" s="1">
        <f t="shared" si="0"/>
        <v>0</v>
      </c>
      <c r="S50" s="1">
        <f t="shared" si="1"/>
        <v>0</v>
      </c>
      <c r="T50" s="1">
        <f t="shared" si="2"/>
        <v>0</v>
      </c>
      <c r="U50" s="1">
        <f t="shared" si="3"/>
        <v>0</v>
      </c>
      <c r="X50" s="70" t="s">
        <v>199</v>
      </c>
    </row>
    <row r="51" spans="1:24" x14ac:dyDescent="0.45">
      <c r="A51" s="22"/>
      <c r="B51" s="8"/>
      <c r="C51" s="4"/>
      <c r="D51" s="4"/>
      <c r="E51" s="4"/>
      <c r="F51" s="4"/>
      <c r="G51" s="5"/>
      <c r="H51" s="72"/>
      <c r="I51" s="72"/>
      <c r="J51" s="8"/>
      <c r="K51" s="4"/>
      <c r="L51" s="4"/>
      <c r="M51" s="4"/>
      <c r="N51" s="4"/>
      <c r="O51" s="5"/>
      <c r="P51" s="22"/>
      <c r="R51" s="1">
        <f t="shared" si="0"/>
        <v>0</v>
      </c>
      <c r="S51" s="1">
        <f t="shared" si="1"/>
        <v>0</v>
      </c>
      <c r="T51" s="1">
        <f t="shared" si="2"/>
        <v>0</v>
      </c>
      <c r="U51" s="1">
        <f t="shared" si="3"/>
        <v>0</v>
      </c>
      <c r="X51" s="70" t="s">
        <v>200</v>
      </c>
    </row>
    <row r="52" spans="1:24" x14ac:dyDescent="0.45">
      <c r="A52" s="22"/>
      <c r="B52" s="8"/>
      <c r="C52" s="4"/>
      <c r="D52" s="4"/>
      <c r="E52" s="4"/>
      <c r="F52" s="4"/>
      <c r="G52" s="5"/>
      <c r="H52" s="72"/>
      <c r="I52" s="72"/>
      <c r="J52" s="8"/>
      <c r="K52" s="4"/>
      <c r="L52" s="4"/>
      <c r="M52" s="4"/>
      <c r="N52" s="4"/>
      <c r="O52" s="5"/>
      <c r="P52" s="22"/>
      <c r="R52" s="1">
        <f t="shared" si="0"/>
        <v>0</v>
      </c>
      <c r="S52" s="1">
        <f t="shared" si="1"/>
        <v>0</v>
      </c>
      <c r="T52" s="1">
        <f t="shared" si="2"/>
        <v>0</v>
      </c>
      <c r="U52" s="1">
        <f t="shared" si="3"/>
        <v>0</v>
      </c>
      <c r="X52" s="70" t="s">
        <v>201</v>
      </c>
    </row>
    <row r="53" spans="1:24" x14ac:dyDescent="0.45">
      <c r="A53" s="22"/>
      <c r="B53" s="8"/>
      <c r="C53" s="4"/>
      <c r="D53" s="4"/>
      <c r="E53" s="4"/>
      <c r="F53" s="4"/>
      <c r="G53" s="5"/>
      <c r="H53" s="72"/>
      <c r="I53" s="72"/>
      <c r="J53" s="8"/>
      <c r="K53" s="4"/>
      <c r="L53" s="4"/>
      <c r="M53" s="4"/>
      <c r="N53" s="4"/>
      <c r="O53" s="5"/>
      <c r="P53" s="22"/>
      <c r="R53" s="1">
        <f t="shared" si="0"/>
        <v>0</v>
      </c>
      <c r="S53" s="1">
        <f t="shared" si="1"/>
        <v>0</v>
      </c>
      <c r="T53" s="1">
        <f t="shared" si="2"/>
        <v>0</v>
      </c>
      <c r="U53" s="1">
        <f t="shared" si="3"/>
        <v>0</v>
      </c>
      <c r="X53" s="70" t="s">
        <v>202</v>
      </c>
    </row>
    <row r="54" spans="1:24" x14ac:dyDescent="0.45">
      <c r="A54" s="22"/>
      <c r="B54" s="8"/>
      <c r="C54" s="4"/>
      <c r="D54" s="4"/>
      <c r="E54" s="4"/>
      <c r="F54" s="4"/>
      <c r="G54" s="5"/>
      <c r="H54" s="72"/>
      <c r="I54" s="72"/>
      <c r="J54" s="8"/>
      <c r="K54" s="4"/>
      <c r="L54" s="4"/>
      <c r="M54" s="4"/>
      <c r="N54" s="4"/>
      <c r="O54" s="5"/>
      <c r="P54" s="22"/>
      <c r="R54" s="1">
        <f t="shared" si="0"/>
        <v>0</v>
      </c>
      <c r="S54" s="1">
        <f t="shared" si="1"/>
        <v>0</v>
      </c>
      <c r="T54" s="1">
        <f t="shared" si="2"/>
        <v>0</v>
      </c>
      <c r="U54" s="1">
        <f t="shared" si="3"/>
        <v>0</v>
      </c>
      <c r="X54" s="70" t="s">
        <v>203</v>
      </c>
    </row>
    <row r="55" spans="1:24" x14ac:dyDescent="0.45">
      <c r="A55" s="22"/>
      <c r="B55" s="8"/>
      <c r="C55" s="4"/>
      <c r="D55" s="4"/>
      <c r="E55" s="4"/>
      <c r="F55" s="4"/>
      <c r="G55" s="5"/>
      <c r="H55" s="72"/>
      <c r="I55" s="72"/>
      <c r="J55" s="8"/>
      <c r="K55" s="4"/>
      <c r="L55" s="4"/>
      <c r="M55" s="4"/>
      <c r="N55" s="4"/>
      <c r="O55" s="5"/>
      <c r="P55" s="22"/>
      <c r="R55" s="1">
        <f t="shared" si="0"/>
        <v>0</v>
      </c>
      <c r="S55" s="1">
        <f t="shared" si="1"/>
        <v>0</v>
      </c>
      <c r="T55" s="1">
        <f t="shared" si="2"/>
        <v>0</v>
      </c>
      <c r="U55" s="1">
        <f t="shared" si="3"/>
        <v>0</v>
      </c>
      <c r="X55" s="70" t="s">
        <v>204</v>
      </c>
    </row>
    <row r="56" spans="1:24" x14ac:dyDescent="0.45">
      <c r="A56" s="22"/>
      <c r="B56" s="8"/>
      <c r="C56" s="4"/>
      <c r="D56" s="4"/>
      <c r="E56" s="4"/>
      <c r="F56" s="4"/>
      <c r="G56" s="5"/>
      <c r="H56" s="72"/>
      <c r="I56" s="72"/>
      <c r="J56" s="8"/>
      <c r="K56" s="4"/>
      <c r="L56" s="4"/>
      <c r="M56" s="4"/>
      <c r="N56" s="4"/>
      <c r="O56" s="5"/>
      <c r="P56" s="22"/>
      <c r="R56" s="1">
        <f t="shared" si="0"/>
        <v>0</v>
      </c>
      <c r="S56" s="1">
        <f t="shared" si="1"/>
        <v>0</v>
      </c>
      <c r="T56" s="1">
        <f t="shared" si="2"/>
        <v>0</v>
      </c>
      <c r="U56" s="1">
        <f t="shared" si="3"/>
        <v>0</v>
      </c>
      <c r="X56" s="70" t="s">
        <v>205</v>
      </c>
    </row>
    <row r="57" spans="1:24" x14ac:dyDescent="0.45">
      <c r="A57" s="22"/>
      <c r="B57" s="8"/>
      <c r="C57" s="4"/>
      <c r="D57" s="4"/>
      <c r="E57" s="4"/>
      <c r="F57" s="4"/>
      <c r="G57" s="5"/>
      <c r="H57" s="72"/>
      <c r="I57" s="72"/>
      <c r="J57" s="8"/>
      <c r="K57" s="4"/>
      <c r="L57" s="4"/>
      <c r="M57" s="4"/>
      <c r="N57" s="4"/>
      <c r="O57" s="5"/>
      <c r="P57" s="22"/>
      <c r="R57" s="1">
        <f t="shared" si="0"/>
        <v>0</v>
      </c>
      <c r="S57" s="1">
        <f t="shared" si="1"/>
        <v>0</v>
      </c>
      <c r="T57" s="1">
        <f t="shared" si="2"/>
        <v>0</v>
      </c>
      <c r="U57" s="1">
        <f t="shared" si="3"/>
        <v>0</v>
      </c>
      <c r="X57" s="70" t="s">
        <v>206</v>
      </c>
    </row>
    <row r="58" spans="1:24" x14ac:dyDescent="0.45">
      <c r="A58" s="22"/>
      <c r="B58" s="8"/>
      <c r="C58" s="4"/>
      <c r="D58" s="4"/>
      <c r="E58" s="4"/>
      <c r="F58" s="4"/>
      <c r="G58" s="5"/>
      <c r="H58" s="72"/>
      <c r="I58" s="72"/>
      <c r="J58" s="8"/>
      <c r="K58" s="4"/>
      <c r="L58" s="4"/>
      <c r="M58" s="4"/>
      <c r="N58" s="4"/>
      <c r="O58" s="5"/>
      <c r="P58" s="22"/>
      <c r="R58" s="1">
        <f t="shared" si="0"/>
        <v>0</v>
      </c>
      <c r="S58" s="1">
        <f t="shared" si="1"/>
        <v>0</v>
      </c>
      <c r="T58" s="1">
        <f t="shared" si="2"/>
        <v>0</v>
      </c>
      <c r="U58" s="1">
        <f t="shared" si="3"/>
        <v>0</v>
      </c>
      <c r="X58" s="70" t="s">
        <v>207</v>
      </c>
    </row>
    <row r="59" spans="1:24" x14ac:dyDescent="0.45">
      <c r="A59" s="22"/>
      <c r="B59" s="8"/>
      <c r="C59" s="4"/>
      <c r="D59" s="4"/>
      <c r="E59" s="4"/>
      <c r="F59" s="4"/>
      <c r="G59" s="5"/>
      <c r="H59" s="72"/>
      <c r="I59" s="72"/>
      <c r="J59" s="8"/>
      <c r="K59" s="4"/>
      <c r="L59" s="4"/>
      <c r="M59" s="4"/>
      <c r="N59" s="4"/>
      <c r="O59" s="5"/>
      <c r="P59" s="22"/>
      <c r="R59" s="1">
        <f t="shared" si="0"/>
        <v>0</v>
      </c>
      <c r="S59" s="1">
        <f t="shared" si="1"/>
        <v>0</v>
      </c>
      <c r="T59" s="1">
        <f t="shared" si="2"/>
        <v>0</v>
      </c>
      <c r="U59" s="1">
        <f t="shared" si="3"/>
        <v>0</v>
      </c>
      <c r="X59" s="70" t="s">
        <v>208</v>
      </c>
    </row>
    <row r="60" spans="1:24" x14ac:dyDescent="0.45">
      <c r="A60" s="22"/>
      <c r="B60" s="8"/>
      <c r="C60" s="4"/>
      <c r="D60" s="4"/>
      <c r="E60" s="4"/>
      <c r="F60" s="4"/>
      <c r="G60" s="5"/>
      <c r="H60" s="72"/>
      <c r="I60" s="72"/>
      <c r="J60" s="8"/>
      <c r="K60" s="4"/>
      <c r="L60" s="4"/>
      <c r="M60" s="4"/>
      <c r="N60" s="4"/>
      <c r="O60" s="5"/>
      <c r="P60" s="22"/>
      <c r="R60" s="1">
        <f t="shared" si="0"/>
        <v>0</v>
      </c>
      <c r="S60" s="1">
        <f t="shared" si="1"/>
        <v>0</v>
      </c>
      <c r="T60" s="1">
        <f t="shared" si="2"/>
        <v>0</v>
      </c>
      <c r="U60" s="1">
        <f t="shared" si="3"/>
        <v>0</v>
      </c>
      <c r="X60" s="70" t="s">
        <v>209</v>
      </c>
    </row>
    <row r="61" spans="1:24" x14ac:dyDescent="0.45">
      <c r="A61" s="22"/>
      <c r="B61" s="8"/>
      <c r="C61" s="4"/>
      <c r="D61" s="4"/>
      <c r="E61" s="4"/>
      <c r="F61" s="4"/>
      <c r="G61" s="5"/>
      <c r="H61" s="72"/>
      <c r="I61" s="72"/>
      <c r="J61" s="8"/>
      <c r="K61" s="4"/>
      <c r="L61" s="4"/>
      <c r="M61" s="4"/>
      <c r="N61" s="4"/>
      <c r="O61" s="5"/>
      <c r="P61" s="22"/>
      <c r="R61" s="1">
        <f t="shared" si="0"/>
        <v>0</v>
      </c>
      <c r="S61" s="1">
        <f t="shared" si="1"/>
        <v>0</v>
      </c>
      <c r="T61" s="1">
        <f t="shared" si="2"/>
        <v>0</v>
      </c>
      <c r="U61" s="1">
        <f t="shared" si="3"/>
        <v>0</v>
      </c>
      <c r="X61" s="70" t="s">
        <v>210</v>
      </c>
    </row>
    <row r="62" spans="1:24" x14ac:dyDescent="0.45">
      <c r="A62" s="22"/>
      <c r="B62" s="8"/>
      <c r="C62" s="4"/>
      <c r="D62" s="4"/>
      <c r="E62" s="4"/>
      <c r="F62" s="4"/>
      <c r="G62" s="5"/>
      <c r="H62" s="72"/>
      <c r="I62" s="72"/>
      <c r="J62" s="8"/>
      <c r="K62" s="4"/>
      <c r="L62" s="4"/>
      <c r="M62" s="4"/>
      <c r="N62" s="4"/>
      <c r="O62" s="5"/>
      <c r="P62" s="22"/>
      <c r="R62" s="1">
        <f t="shared" si="0"/>
        <v>0</v>
      </c>
      <c r="S62" s="1">
        <f t="shared" si="1"/>
        <v>0</v>
      </c>
      <c r="T62" s="1">
        <f t="shared" si="2"/>
        <v>0</v>
      </c>
      <c r="U62" s="1">
        <f t="shared" si="3"/>
        <v>0</v>
      </c>
      <c r="X62" s="70" t="s">
        <v>211</v>
      </c>
    </row>
    <row r="63" spans="1:24" x14ac:dyDescent="0.45">
      <c r="A63" s="22"/>
      <c r="B63" s="8"/>
      <c r="C63" s="4"/>
      <c r="D63" s="4"/>
      <c r="E63" s="4"/>
      <c r="F63" s="4"/>
      <c r="G63" s="5"/>
      <c r="H63" s="72"/>
      <c r="I63" s="72"/>
      <c r="J63" s="8"/>
      <c r="K63" s="4"/>
      <c r="L63" s="4"/>
      <c r="M63" s="4"/>
      <c r="N63" s="4"/>
      <c r="O63" s="5"/>
      <c r="P63" s="22"/>
      <c r="R63" s="1">
        <f t="shared" si="0"/>
        <v>0</v>
      </c>
      <c r="S63" s="1">
        <f t="shared" si="1"/>
        <v>0</v>
      </c>
      <c r="T63" s="1">
        <f t="shared" si="2"/>
        <v>0</v>
      </c>
      <c r="U63" s="1">
        <f t="shared" si="3"/>
        <v>0</v>
      </c>
      <c r="X63" s="70" t="s">
        <v>212</v>
      </c>
    </row>
    <row r="64" spans="1:24" x14ac:dyDescent="0.45">
      <c r="A64" s="22"/>
      <c r="B64" s="8"/>
      <c r="C64" s="4"/>
      <c r="D64" s="4"/>
      <c r="E64" s="4"/>
      <c r="F64" s="4"/>
      <c r="G64" s="5"/>
      <c r="H64" s="72"/>
      <c r="I64" s="72"/>
      <c r="J64" s="8"/>
      <c r="K64" s="4"/>
      <c r="L64" s="4"/>
      <c r="M64" s="4"/>
      <c r="N64" s="4"/>
      <c r="O64" s="5"/>
      <c r="P64" s="22"/>
      <c r="R64" s="1">
        <f t="shared" si="0"/>
        <v>0</v>
      </c>
      <c r="S64" s="1">
        <f t="shared" si="1"/>
        <v>0</v>
      </c>
      <c r="T64" s="1">
        <f t="shared" si="2"/>
        <v>0</v>
      </c>
      <c r="U64" s="1">
        <f t="shared" si="3"/>
        <v>0</v>
      </c>
      <c r="X64" s="70" t="s">
        <v>213</v>
      </c>
    </row>
    <row r="65" spans="1:24" x14ac:dyDescent="0.45">
      <c r="A65" s="22"/>
      <c r="B65" s="8"/>
      <c r="C65" s="4"/>
      <c r="D65" s="4"/>
      <c r="E65" s="4"/>
      <c r="F65" s="4"/>
      <c r="G65" s="5"/>
      <c r="H65" s="72"/>
      <c r="I65" s="72"/>
      <c r="J65" s="8"/>
      <c r="K65" s="4"/>
      <c r="L65" s="4"/>
      <c r="M65" s="4"/>
      <c r="N65" s="4"/>
      <c r="O65" s="5"/>
      <c r="P65" s="22"/>
      <c r="R65" s="1">
        <f t="shared" si="0"/>
        <v>0</v>
      </c>
      <c r="S65" s="1">
        <f t="shared" si="1"/>
        <v>0</v>
      </c>
      <c r="T65" s="1">
        <f t="shared" si="2"/>
        <v>0</v>
      </c>
      <c r="U65" s="1">
        <f t="shared" si="3"/>
        <v>0</v>
      </c>
      <c r="X65" s="70" t="s">
        <v>214</v>
      </c>
    </row>
    <row r="66" spans="1:24" x14ac:dyDescent="0.45">
      <c r="A66" s="22"/>
      <c r="B66" s="8"/>
      <c r="C66" s="4"/>
      <c r="D66" s="4"/>
      <c r="E66" s="4"/>
      <c r="F66" s="4"/>
      <c r="G66" s="5"/>
      <c r="H66" s="72"/>
      <c r="I66" s="72"/>
      <c r="J66" s="8"/>
      <c r="K66" s="4"/>
      <c r="L66" s="4"/>
      <c r="M66" s="4"/>
      <c r="N66" s="4"/>
      <c r="O66" s="5"/>
      <c r="P66" s="22"/>
      <c r="R66" s="1">
        <f t="shared" si="0"/>
        <v>0</v>
      </c>
      <c r="S66" s="1">
        <f t="shared" si="1"/>
        <v>0</v>
      </c>
      <c r="T66" s="1">
        <f t="shared" si="2"/>
        <v>0</v>
      </c>
      <c r="U66" s="1">
        <f t="shared" si="3"/>
        <v>0</v>
      </c>
      <c r="X66" s="70" t="s">
        <v>215</v>
      </c>
    </row>
    <row r="67" spans="1:24" x14ac:dyDescent="0.45">
      <c r="A67" s="22"/>
      <c r="B67" s="8"/>
      <c r="C67" s="4"/>
      <c r="D67" s="4"/>
      <c r="E67" s="4"/>
      <c r="F67" s="4"/>
      <c r="G67" s="5"/>
      <c r="H67" s="72"/>
      <c r="I67" s="72"/>
      <c r="J67" s="8"/>
      <c r="K67" s="4"/>
      <c r="L67" s="4"/>
      <c r="M67" s="4"/>
      <c r="N67" s="4"/>
      <c r="O67" s="5"/>
      <c r="P67" s="22"/>
      <c r="R67" s="1">
        <f t="shared" si="0"/>
        <v>0</v>
      </c>
      <c r="S67" s="1">
        <f t="shared" si="1"/>
        <v>0</v>
      </c>
      <c r="T67" s="1">
        <f t="shared" si="2"/>
        <v>0</v>
      </c>
      <c r="U67" s="1">
        <f t="shared" si="3"/>
        <v>0</v>
      </c>
      <c r="X67" s="135" t="s">
        <v>216</v>
      </c>
    </row>
    <row r="68" spans="1:24" x14ac:dyDescent="0.45">
      <c r="A68" s="22"/>
      <c r="B68" s="8"/>
      <c r="C68" s="4"/>
      <c r="D68" s="4"/>
      <c r="E68" s="4"/>
      <c r="F68" s="4"/>
      <c r="G68" s="5"/>
      <c r="H68" s="72"/>
      <c r="I68" s="72"/>
      <c r="J68" s="8"/>
      <c r="K68" s="4"/>
      <c r="L68" s="4"/>
      <c r="M68" s="4"/>
      <c r="N68" s="4"/>
      <c r="O68" s="5"/>
      <c r="P68" s="22"/>
      <c r="R68" s="1">
        <f t="shared" si="0"/>
        <v>0</v>
      </c>
      <c r="S68" s="1">
        <f t="shared" si="1"/>
        <v>0</v>
      </c>
      <c r="T68" s="1">
        <f t="shared" si="2"/>
        <v>0</v>
      </c>
      <c r="U68" s="1">
        <f t="shared" si="3"/>
        <v>0</v>
      </c>
      <c r="X68" s="70" t="s">
        <v>217</v>
      </c>
    </row>
    <row r="69" spans="1:24" x14ac:dyDescent="0.45">
      <c r="A69" s="22"/>
      <c r="B69" s="8"/>
      <c r="C69" s="4"/>
      <c r="D69" s="4"/>
      <c r="E69" s="4"/>
      <c r="F69" s="4"/>
      <c r="G69" s="5"/>
      <c r="H69" s="72"/>
      <c r="I69" s="72"/>
      <c r="J69" s="8"/>
      <c r="K69" s="4"/>
      <c r="L69" s="4"/>
      <c r="M69" s="4"/>
      <c r="N69" s="4"/>
      <c r="O69" s="5"/>
      <c r="P69" s="22"/>
      <c r="R69" s="1">
        <f t="shared" si="0"/>
        <v>0</v>
      </c>
      <c r="S69" s="1">
        <f t="shared" si="1"/>
        <v>0</v>
      </c>
      <c r="T69" s="1">
        <f t="shared" si="2"/>
        <v>0</v>
      </c>
      <c r="U69" s="1">
        <f t="shared" si="3"/>
        <v>0</v>
      </c>
      <c r="X69" s="70" t="s">
        <v>218</v>
      </c>
    </row>
    <row r="70" spans="1:24" x14ac:dyDescent="0.45">
      <c r="A70" s="22"/>
      <c r="B70" s="8"/>
      <c r="C70" s="4"/>
      <c r="D70" s="4"/>
      <c r="E70" s="4"/>
      <c r="F70" s="4"/>
      <c r="G70" s="5"/>
      <c r="H70" s="72"/>
      <c r="I70" s="72"/>
      <c r="J70" s="8"/>
      <c r="K70" s="4"/>
      <c r="L70" s="4"/>
      <c r="M70" s="4"/>
      <c r="N70" s="4"/>
      <c r="O70" s="5"/>
      <c r="P70" s="22"/>
      <c r="R70" s="1">
        <f t="shared" si="0"/>
        <v>0</v>
      </c>
      <c r="S70" s="1">
        <f t="shared" si="1"/>
        <v>0</v>
      </c>
      <c r="T70" s="1">
        <f t="shared" si="2"/>
        <v>0</v>
      </c>
      <c r="U70" s="1">
        <f t="shared" si="3"/>
        <v>0</v>
      </c>
      <c r="X70" s="70" t="s">
        <v>219</v>
      </c>
    </row>
    <row r="71" spans="1:24" x14ac:dyDescent="0.45">
      <c r="A71" s="22"/>
      <c r="B71" s="8"/>
      <c r="C71" s="4"/>
      <c r="D71" s="4"/>
      <c r="E71" s="4"/>
      <c r="F71" s="4"/>
      <c r="G71" s="5"/>
      <c r="H71" s="72"/>
      <c r="I71" s="72"/>
      <c r="J71" s="8"/>
      <c r="K71" s="4"/>
      <c r="L71" s="4"/>
      <c r="M71" s="4"/>
      <c r="N71" s="4"/>
      <c r="O71" s="5"/>
      <c r="P71" s="22"/>
      <c r="R71" s="1">
        <f t="shared" si="0"/>
        <v>0</v>
      </c>
      <c r="S71" s="1">
        <f t="shared" si="1"/>
        <v>0</v>
      </c>
      <c r="T71" s="1">
        <f t="shared" si="2"/>
        <v>0</v>
      </c>
      <c r="U71" s="1">
        <f t="shared" si="3"/>
        <v>0</v>
      </c>
      <c r="X71" s="70" t="s">
        <v>236</v>
      </c>
    </row>
    <row r="72" spans="1:24" x14ac:dyDescent="0.45">
      <c r="A72" s="22"/>
      <c r="B72" s="8"/>
      <c r="C72" s="4"/>
      <c r="D72" s="4"/>
      <c r="E72" s="4"/>
      <c r="F72" s="4"/>
      <c r="G72" s="5"/>
      <c r="H72" s="72"/>
      <c r="I72" s="72"/>
      <c r="J72" s="8"/>
      <c r="K72" s="4"/>
      <c r="L72" s="4"/>
      <c r="M72" s="4"/>
      <c r="N72" s="4"/>
      <c r="O72" s="5"/>
      <c r="P72" s="22"/>
      <c r="R72" s="1">
        <f t="shared" si="0"/>
        <v>0</v>
      </c>
      <c r="S72" s="1">
        <f t="shared" si="1"/>
        <v>0</v>
      </c>
      <c r="T72" s="1">
        <f t="shared" si="2"/>
        <v>0</v>
      </c>
      <c r="U72" s="1">
        <f t="shared" si="3"/>
        <v>0</v>
      </c>
      <c r="X72" s="70" t="s">
        <v>256</v>
      </c>
    </row>
    <row r="73" spans="1:24" x14ac:dyDescent="0.45">
      <c r="A73" s="22"/>
      <c r="B73" s="8"/>
      <c r="C73" s="4"/>
      <c r="D73" s="4"/>
      <c r="E73" s="4"/>
      <c r="F73" s="4"/>
      <c r="G73" s="5"/>
      <c r="H73" s="72"/>
      <c r="I73" s="72"/>
      <c r="J73" s="8"/>
      <c r="K73" s="4"/>
      <c r="L73" s="4"/>
      <c r="M73" s="4"/>
      <c r="N73" s="4"/>
      <c r="O73" s="5"/>
      <c r="P73" s="22"/>
      <c r="R73" s="1">
        <f t="shared" si="0"/>
        <v>0</v>
      </c>
      <c r="S73" s="1">
        <f t="shared" si="1"/>
        <v>0</v>
      </c>
      <c r="T73" s="1">
        <f t="shared" si="2"/>
        <v>0</v>
      </c>
      <c r="U73" s="1">
        <f t="shared" si="3"/>
        <v>0</v>
      </c>
      <c r="X73" s="70" t="s">
        <v>257</v>
      </c>
    </row>
    <row r="74" spans="1:24" x14ac:dyDescent="0.45">
      <c r="A74" s="22"/>
      <c r="B74" s="8"/>
      <c r="C74" s="4"/>
      <c r="D74" s="4"/>
      <c r="E74" s="4"/>
      <c r="F74" s="4"/>
      <c r="G74" s="5"/>
      <c r="H74" s="72"/>
      <c r="I74" s="72"/>
      <c r="J74" s="8"/>
      <c r="K74" s="4"/>
      <c r="L74" s="4"/>
      <c r="M74" s="4"/>
      <c r="N74" s="4"/>
      <c r="O74" s="5"/>
      <c r="P74" s="22"/>
      <c r="R74" s="1">
        <f t="shared" si="0"/>
        <v>0</v>
      </c>
      <c r="S74" s="1">
        <f t="shared" si="1"/>
        <v>0</v>
      </c>
      <c r="T74" s="1">
        <f t="shared" si="2"/>
        <v>0</v>
      </c>
      <c r="U74" s="1">
        <f t="shared" si="3"/>
        <v>0</v>
      </c>
      <c r="X74" s="70" t="s">
        <v>258</v>
      </c>
    </row>
    <row r="75" spans="1:24" x14ac:dyDescent="0.45">
      <c r="A75" s="22"/>
      <c r="B75" s="8"/>
      <c r="C75" s="4"/>
      <c r="D75" s="4"/>
      <c r="E75" s="4"/>
      <c r="F75" s="4"/>
      <c r="G75" s="5"/>
      <c r="H75" s="72"/>
      <c r="I75" s="72"/>
      <c r="J75" s="8"/>
      <c r="K75" s="4"/>
      <c r="L75" s="4"/>
      <c r="M75" s="4"/>
      <c r="N75" s="4"/>
      <c r="O75" s="5"/>
      <c r="P75" s="22"/>
      <c r="R75" s="1">
        <f t="shared" si="0"/>
        <v>0</v>
      </c>
      <c r="S75" s="1">
        <f t="shared" si="1"/>
        <v>0</v>
      </c>
      <c r="T75" s="1">
        <f t="shared" si="2"/>
        <v>0</v>
      </c>
      <c r="U75" s="1">
        <f t="shared" si="3"/>
        <v>0</v>
      </c>
      <c r="X75" s="70" t="s">
        <v>259</v>
      </c>
    </row>
    <row r="76" spans="1:24" x14ac:dyDescent="0.45">
      <c r="A76" s="22"/>
      <c r="B76" s="8"/>
      <c r="C76" s="4"/>
      <c r="D76" s="4"/>
      <c r="E76" s="4"/>
      <c r="F76" s="4"/>
      <c r="G76" s="5"/>
      <c r="H76" s="72"/>
      <c r="I76" s="72"/>
      <c r="J76" s="8"/>
      <c r="K76" s="4"/>
      <c r="L76" s="4"/>
      <c r="M76" s="4"/>
      <c r="N76" s="4"/>
      <c r="O76" s="5"/>
      <c r="P76" s="22"/>
      <c r="R76" s="1">
        <f t="shared" si="0"/>
        <v>0</v>
      </c>
      <c r="S76" s="1">
        <f t="shared" si="1"/>
        <v>0</v>
      </c>
      <c r="T76" s="1">
        <f t="shared" si="2"/>
        <v>0</v>
      </c>
      <c r="U76" s="1">
        <f t="shared" si="3"/>
        <v>0</v>
      </c>
      <c r="X76" s="70" t="s">
        <v>260</v>
      </c>
    </row>
    <row r="77" spans="1:24" x14ac:dyDescent="0.45">
      <c r="A77" s="22"/>
      <c r="B77" s="8"/>
      <c r="C77" s="4"/>
      <c r="D77" s="4"/>
      <c r="E77" s="4"/>
      <c r="F77" s="4"/>
      <c r="G77" s="5"/>
      <c r="H77" s="72"/>
      <c r="I77" s="72"/>
      <c r="J77" s="8"/>
      <c r="K77" s="4"/>
      <c r="L77" s="4"/>
      <c r="M77" s="4"/>
      <c r="N77" s="4"/>
      <c r="O77" s="5"/>
      <c r="P77" s="22"/>
      <c r="R77" s="1">
        <f t="shared" si="0"/>
        <v>0</v>
      </c>
      <c r="S77" s="1">
        <f t="shared" si="1"/>
        <v>0</v>
      </c>
      <c r="T77" s="1">
        <f t="shared" si="2"/>
        <v>0</v>
      </c>
      <c r="U77" s="1">
        <f t="shared" si="3"/>
        <v>0</v>
      </c>
      <c r="X77" s="70" t="s">
        <v>261</v>
      </c>
    </row>
    <row r="78" spans="1:24" x14ac:dyDescent="0.45">
      <c r="A78" s="22"/>
      <c r="B78" s="8"/>
      <c r="C78" s="4"/>
      <c r="D78" s="4"/>
      <c r="E78" s="4"/>
      <c r="F78" s="4"/>
      <c r="G78" s="5"/>
      <c r="H78" s="72"/>
      <c r="I78" s="72"/>
      <c r="J78" s="8"/>
      <c r="K78" s="4"/>
      <c r="L78" s="4"/>
      <c r="M78" s="4"/>
      <c r="N78" s="4"/>
      <c r="O78" s="5"/>
      <c r="P78" s="22"/>
      <c r="R78" s="1">
        <f t="shared" si="0"/>
        <v>0</v>
      </c>
      <c r="S78" s="1">
        <f t="shared" si="1"/>
        <v>0</v>
      </c>
      <c r="T78" s="1">
        <f t="shared" si="2"/>
        <v>0</v>
      </c>
      <c r="U78" s="1">
        <f t="shared" si="3"/>
        <v>0</v>
      </c>
      <c r="X78" s="70" t="s">
        <v>262</v>
      </c>
    </row>
    <row r="79" spans="1:24" x14ac:dyDescent="0.45">
      <c r="A79" s="22"/>
      <c r="B79" s="8"/>
      <c r="C79" s="4"/>
      <c r="D79" s="4"/>
      <c r="E79" s="4"/>
      <c r="F79" s="4"/>
      <c r="G79" s="5"/>
      <c r="H79" s="72"/>
      <c r="I79" s="72"/>
      <c r="J79" s="8"/>
      <c r="K79" s="4"/>
      <c r="L79" s="4"/>
      <c r="M79" s="4"/>
      <c r="N79" s="4"/>
      <c r="O79" s="5"/>
      <c r="P79" s="22"/>
      <c r="R79" s="1">
        <f t="shared" si="0"/>
        <v>0</v>
      </c>
      <c r="S79" s="1">
        <f t="shared" si="1"/>
        <v>0</v>
      </c>
      <c r="T79" s="1">
        <f t="shared" si="2"/>
        <v>0</v>
      </c>
      <c r="U79" s="1">
        <f t="shared" si="3"/>
        <v>0</v>
      </c>
      <c r="X79" s="70" t="s">
        <v>263</v>
      </c>
    </row>
    <row r="80" spans="1:24" x14ac:dyDescent="0.45">
      <c r="A80" s="22"/>
      <c r="B80" s="8"/>
      <c r="C80" s="4"/>
      <c r="D80" s="4"/>
      <c r="E80" s="4"/>
      <c r="F80" s="4"/>
      <c r="G80" s="5"/>
      <c r="H80" s="72"/>
      <c r="I80" s="72"/>
      <c r="J80" s="8"/>
      <c r="K80" s="4"/>
      <c r="L80" s="4"/>
      <c r="M80" s="4"/>
      <c r="N80" s="4"/>
      <c r="O80" s="5"/>
      <c r="P80" s="22"/>
      <c r="R80" s="1">
        <f t="shared" si="0"/>
        <v>0</v>
      </c>
      <c r="S80" s="1">
        <f t="shared" si="1"/>
        <v>0</v>
      </c>
      <c r="T80" s="1">
        <f t="shared" si="2"/>
        <v>0</v>
      </c>
      <c r="U80" s="1">
        <f t="shared" si="3"/>
        <v>0</v>
      </c>
      <c r="X80" s="70" t="s">
        <v>264</v>
      </c>
    </row>
    <row r="81" spans="1:24" x14ac:dyDescent="0.45">
      <c r="A81" s="22"/>
      <c r="B81" s="8"/>
      <c r="C81" s="4"/>
      <c r="D81" s="4"/>
      <c r="E81" s="4"/>
      <c r="F81" s="4"/>
      <c r="G81" s="5"/>
      <c r="H81" s="72"/>
      <c r="I81" s="72"/>
      <c r="J81" s="8"/>
      <c r="K81" s="4"/>
      <c r="L81" s="4"/>
      <c r="M81" s="4"/>
      <c r="N81" s="4"/>
      <c r="O81" s="5"/>
      <c r="P81" s="22"/>
      <c r="R81" s="1">
        <f t="shared" si="0"/>
        <v>0</v>
      </c>
      <c r="S81" s="1">
        <f t="shared" si="1"/>
        <v>0</v>
      </c>
      <c r="T81" s="1">
        <f t="shared" si="2"/>
        <v>0</v>
      </c>
      <c r="U81" s="1">
        <f t="shared" si="3"/>
        <v>0</v>
      </c>
      <c r="X81" s="70" t="s">
        <v>265</v>
      </c>
    </row>
    <row r="82" spans="1:24" x14ac:dyDescent="0.45">
      <c r="A82" s="22"/>
      <c r="B82" s="8"/>
      <c r="C82" s="4"/>
      <c r="D82" s="4"/>
      <c r="E82" s="4"/>
      <c r="F82" s="4"/>
      <c r="G82" s="5"/>
      <c r="H82" s="72"/>
      <c r="I82" s="72"/>
      <c r="J82" s="8"/>
      <c r="K82" s="4"/>
      <c r="L82" s="4"/>
      <c r="M82" s="4"/>
      <c r="N82" s="4"/>
      <c r="O82" s="5"/>
      <c r="P82" s="22"/>
      <c r="R82" s="1">
        <f t="shared" si="0"/>
        <v>0</v>
      </c>
      <c r="S82" s="1">
        <f t="shared" si="1"/>
        <v>0</v>
      </c>
      <c r="T82" s="1">
        <f t="shared" si="2"/>
        <v>0</v>
      </c>
      <c r="U82" s="1">
        <f t="shared" si="3"/>
        <v>0</v>
      </c>
      <c r="X82" s="70" t="s">
        <v>266</v>
      </c>
    </row>
    <row r="83" spans="1:24" x14ac:dyDescent="0.45">
      <c r="A83" s="22"/>
      <c r="B83" s="8"/>
      <c r="C83" s="4"/>
      <c r="D83" s="4"/>
      <c r="E83" s="4"/>
      <c r="F83" s="4"/>
      <c r="G83" s="5"/>
      <c r="H83" s="72"/>
      <c r="I83" s="72"/>
      <c r="J83" s="8"/>
      <c r="K83" s="4"/>
      <c r="L83" s="4"/>
      <c r="M83" s="4"/>
      <c r="N83" s="4"/>
      <c r="O83" s="5"/>
      <c r="P83" s="22"/>
      <c r="R83" s="1">
        <f t="shared" si="0"/>
        <v>0</v>
      </c>
      <c r="S83" s="1">
        <f t="shared" si="1"/>
        <v>0</v>
      </c>
      <c r="T83" s="1">
        <f t="shared" si="2"/>
        <v>0</v>
      </c>
      <c r="U83" s="1">
        <f t="shared" si="3"/>
        <v>0</v>
      </c>
      <c r="X83" s="70" t="s">
        <v>267</v>
      </c>
    </row>
    <row r="84" spans="1:24" x14ac:dyDescent="0.45">
      <c r="A84" s="22"/>
      <c r="B84" s="8"/>
      <c r="C84" s="4"/>
      <c r="D84" s="4"/>
      <c r="E84" s="4"/>
      <c r="F84" s="4"/>
      <c r="G84" s="5"/>
      <c r="H84" s="72"/>
      <c r="I84" s="72"/>
      <c r="J84" s="8"/>
      <c r="K84" s="4"/>
      <c r="L84" s="4"/>
      <c r="M84" s="4"/>
      <c r="N84" s="4"/>
      <c r="O84" s="5"/>
      <c r="P84" s="22"/>
      <c r="R84" s="1">
        <f t="shared" ref="R84:R105" si="4">LENB(B84)-LEN(B84)</f>
        <v>0</v>
      </c>
      <c r="S84" s="1">
        <f t="shared" ref="S84:S105" si="5">LENB(E84)+LENB(F84)-LEN(E84)-LEN(F84)</f>
        <v>0</v>
      </c>
      <c r="T84" s="1">
        <f t="shared" ref="T84:T105" si="6">LENB(J84)-LEN(J84)</f>
        <v>0</v>
      </c>
      <c r="U84" s="1">
        <f t="shared" ref="U84:U105" si="7">LENB(M84)+LENB(N84)-LEN(M84)-LEN(N84)</f>
        <v>0</v>
      </c>
      <c r="X84" s="70" t="s">
        <v>268</v>
      </c>
    </row>
    <row r="85" spans="1:24" x14ac:dyDescent="0.45">
      <c r="A85" s="22"/>
      <c r="B85" s="8"/>
      <c r="C85" s="4"/>
      <c r="D85" s="4"/>
      <c r="E85" s="4"/>
      <c r="F85" s="4"/>
      <c r="G85" s="5"/>
      <c r="H85" s="72"/>
      <c r="I85" s="72"/>
      <c r="J85" s="8"/>
      <c r="K85" s="4"/>
      <c r="L85" s="4"/>
      <c r="M85" s="4"/>
      <c r="N85" s="4"/>
      <c r="O85" s="5"/>
      <c r="P85" s="22"/>
      <c r="R85" s="1">
        <f t="shared" si="4"/>
        <v>0</v>
      </c>
      <c r="S85" s="1">
        <f t="shared" si="5"/>
        <v>0</v>
      </c>
      <c r="T85" s="1">
        <f t="shared" si="6"/>
        <v>0</v>
      </c>
      <c r="U85" s="1">
        <f t="shared" si="7"/>
        <v>0</v>
      </c>
      <c r="X85" s="70" t="s">
        <v>269</v>
      </c>
    </row>
    <row r="86" spans="1:24" x14ac:dyDescent="0.45">
      <c r="A86" s="22"/>
      <c r="B86" s="8"/>
      <c r="C86" s="4"/>
      <c r="D86" s="4"/>
      <c r="E86" s="4"/>
      <c r="F86" s="4"/>
      <c r="G86" s="5"/>
      <c r="H86" s="72"/>
      <c r="I86" s="72"/>
      <c r="J86" s="8"/>
      <c r="K86" s="4"/>
      <c r="L86" s="4"/>
      <c r="M86" s="4"/>
      <c r="N86" s="4"/>
      <c r="O86" s="5"/>
      <c r="P86" s="22"/>
      <c r="R86" s="1">
        <f t="shared" si="4"/>
        <v>0</v>
      </c>
      <c r="S86" s="1">
        <f t="shared" si="5"/>
        <v>0</v>
      </c>
      <c r="T86" s="1">
        <f t="shared" si="6"/>
        <v>0</v>
      </c>
      <c r="U86" s="1">
        <f t="shared" si="7"/>
        <v>0</v>
      </c>
      <c r="X86" s="70" t="s">
        <v>270</v>
      </c>
    </row>
    <row r="87" spans="1:24" x14ac:dyDescent="0.45">
      <c r="A87" s="22"/>
      <c r="B87" s="8"/>
      <c r="C87" s="4"/>
      <c r="D87" s="4"/>
      <c r="E87" s="4"/>
      <c r="F87" s="4"/>
      <c r="G87" s="5"/>
      <c r="H87" s="72"/>
      <c r="I87" s="72"/>
      <c r="J87" s="8"/>
      <c r="K87" s="4"/>
      <c r="L87" s="4"/>
      <c r="M87" s="4"/>
      <c r="N87" s="4"/>
      <c r="O87" s="5"/>
      <c r="P87" s="22"/>
      <c r="R87" s="1">
        <f t="shared" si="4"/>
        <v>0</v>
      </c>
      <c r="S87" s="1">
        <f t="shared" si="5"/>
        <v>0</v>
      </c>
      <c r="T87" s="1">
        <f t="shared" si="6"/>
        <v>0</v>
      </c>
      <c r="U87" s="1">
        <f t="shared" si="7"/>
        <v>0</v>
      </c>
      <c r="X87" s="70" t="s">
        <v>271</v>
      </c>
    </row>
    <row r="88" spans="1:24" x14ac:dyDescent="0.45">
      <c r="A88" s="22"/>
      <c r="B88" s="8"/>
      <c r="C88" s="4"/>
      <c r="D88" s="4"/>
      <c r="E88" s="4"/>
      <c r="F88" s="4"/>
      <c r="G88" s="5"/>
      <c r="H88" s="72"/>
      <c r="I88" s="72"/>
      <c r="J88" s="8"/>
      <c r="K88" s="4"/>
      <c r="L88" s="4"/>
      <c r="M88" s="4"/>
      <c r="N88" s="4"/>
      <c r="O88" s="5"/>
      <c r="P88" s="22"/>
      <c r="R88" s="1">
        <f t="shared" si="4"/>
        <v>0</v>
      </c>
      <c r="S88" s="1">
        <f t="shared" si="5"/>
        <v>0</v>
      </c>
      <c r="T88" s="1">
        <f t="shared" si="6"/>
        <v>0</v>
      </c>
      <c r="U88" s="1">
        <f t="shared" si="7"/>
        <v>0</v>
      </c>
      <c r="X88" s="70" t="s">
        <v>272</v>
      </c>
    </row>
    <row r="89" spans="1:24" x14ac:dyDescent="0.45">
      <c r="A89" s="22"/>
      <c r="B89" s="8"/>
      <c r="C89" s="4"/>
      <c r="D89" s="4"/>
      <c r="E89" s="4"/>
      <c r="F89" s="4"/>
      <c r="G89" s="5"/>
      <c r="H89" s="72"/>
      <c r="I89" s="72"/>
      <c r="J89" s="8"/>
      <c r="K89" s="4"/>
      <c r="L89" s="4"/>
      <c r="M89" s="4"/>
      <c r="N89" s="4"/>
      <c r="O89" s="5"/>
      <c r="P89" s="22"/>
      <c r="R89" s="1">
        <f t="shared" si="4"/>
        <v>0</v>
      </c>
      <c r="S89" s="1">
        <f t="shared" si="5"/>
        <v>0</v>
      </c>
      <c r="T89" s="1">
        <f t="shared" si="6"/>
        <v>0</v>
      </c>
      <c r="U89" s="1">
        <f t="shared" si="7"/>
        <v>0</v>
      </c>
      <c r="X89" s="70" t="s">
        <v>273</v>
      </c>
    </row>
    <row r="90" spans="1:24" x14ac:dyDescent="0.45">
      <c r="A90" s="22"/>
      <c r="B90" s="8"/>
      <c r="C90" s="4"/>
      <c r="D90" s="4"/>
      <c r="E90" s="4"/>
      <c r="F90" s="4"/>
      <c r="G90" s="5"/>
      <c r="H90" s="72"/>
      <c r="I90" s="72"/>
      <c r="J90" s="8"/>
      <c r="K90" s="4"/>
      <c r="L90" s="4"/>
      <c r="M90" s="4"/>
      <c r="N90" s="4"/>
      <c r="O90" s="5"/>
      <c r="P90" s="22"/>
      <c r="R90" s="1">
        <f t="shared" si="4"/>
        <v>0</v>
      </c>
      <c r="S90" s="1">
        <f t="shared" si="5"/>
        <v>0</v>
      </c>
      <c r="T90" s="1">
        <f t="shared" si="6"/>
        <v>0</v>
      </c>
      <c r="U90" s="1">
        <f t="shared" si="7"/>
        <v>0</v>
      </c>
      <c r="X90" s="70" t="s">
        <v>274</v>
      </c>
    </row>
    <row r="91" spans="1:24" x14ac:dyDescent="0.45">
      <c r="A91" s="22"/>
      <c r="B91" s="8"/>
      <c r="C91" s="4"/>
      <c r="D91" s="4"/>
      <c r="E91" s="4"/>
      <c r="F91" s="4"/>
      <c r="G91" s="5"/>
      <c r="H91" s="72"/>
      <c r="I91" s="72"/>
      <c r="J91" s="8"/>
      <c r="K91" s="4"/>
      <c r="L91" s="4"/>
      <c r="M91" s="4"/>
      <c r="N91" s="4"/>
      <c r="O91" s="5"/>
      <c r="P91" s="22"/>
      <c r="R91" s="1">
        <f t="shared" si="4"/>
        <v>0</v>
      </c>
      <c r="S91" s="1">
        <f t="shared" si="5"/>
        <v>0</v>
      </c>
      <c r="T91" s="1">
        <f t="shared" si="6"/>
        <v>0</v>
      </c>
      <c r="U91" s="1">
        <f t="shared" si="7"/>
        <v>0</v>
      </c>
      <c r="X91" s="70" t="s">
        <v>275</v>
      </c>
    </row>
    <row r="92" spans="1:24" x14ac:dyDescent="0.45">
      <c r="A92" s="22"/>
      <c r="B92" s="8"/>
      <c r="C92" s="4"/>
      <c r="D92" s="4"/>
      <c r="E92" s="4"/>
      <c r="F92" s="4"/>
      <c r="G92" s="5"/>
      <c r="H92" s="72"/>
      <c r="I92" s="72"/>
      <c r="J92" s="8"/>
      <c r="K92" s="4"/>
      <c r="L92" s="4"/>
      <c r="M92" s="4"/>
      <c r="N92" s="4"/>
      <c r="O92" s="5"/>
      <c r="P92" s="22"/>
      <c r="R92" s="1">
        <f t="shared" si="4"/>
        <v>0</v>
      </c>
      <c r="S92" s="1">
        <f t="shared" si="5"/>
        <v>0</v>
      </c>
      <c r="T92" s="1">
        <f t="shared" si="6"/>
        <v>0</v>
      </c>
      <c r="U92" s="1">
        <f t="shared" si="7"/>
        <v>0</v>
      </c>
      <c r="X92" s="70" t="s">
        <v>276</v>
      </c>
    </row>
    <row r="93" spans="1:24" x14ac:dyDescent="0.45">
      <c r="A93" s="22"/>
      <c r="B93" s="8"/>
      <c r="C93" s="4"/>
      <c r="D93" s="4"/>
      <c r="E93" s="4"/>
      <c r="F93" s="4"/>
      <c r="G93" s="5"/>
      <c r="H93" s="72"/>
      <c r="I93" s="72"/>
      <c r="J93" s="8"/>
      <c r="K93" s="4"/>
      <c r="L93" s="4"/>
      <c r="M93" s="4"/>
      <c r="N93" s="4"/>
      <c r="O93" s="5"/>
      <c r="P93" s="22"/>
      <c r="R93" s="1">
        <f t="shared" si="4"/>
        <v>0</v>
      </c>
      <c r="S93" s="1">
        <f t="shared" si="5"/>
        <v>0</v>
      </c>
      <c r="T93" s="1">
        <f t="shared" si="6"/>
        <v>0</v>
      </c>
      <c r="U93" s="1">
        <f t="shared" si="7"/>
        <v>0</v>
      </c>
      <c r="X93" s="70" t="s">
        <v>277</v>
      </c>
    </row>
    <row r="94" spans="1:24" x14ac:dyDescent="0.45">
      <c r="A94" s="22"/>
      <c r="B94" s="8"/>
      <c r="C94" s="4"/>
      <c r="D94" s="4"/>
      <c r="E94" s="4"/>
      <c r="F94" s="4"/>
      <c r="G94" s="5"/>
      <c r="H94" s="72"/>
      <c r="I94" s="72"/>
      <c r="J94" s="8"/>
      <c r="K94" s="4"/>
      <c r="L94" s="4"/>
      <c r="M94" s="4"/>
      <c r="N94" s="4"/>
      <c r="O94" s="5"/>
      <c r="P94" s="22"/>
      <c r="R94" s="1">
        <f t="shared" si="4"/>
        <v>0</v>
      </c>
      <c r="S94" s="1">
        <f t="shared" si="5"/>
        <v>0</v>
      </c>
      <c r="T94" s="1">
        <f t="shared" si="6"/>
        <v>0</v>
      </c>
      <c r="U94" s="1">
        <f t="shared" si="7"/>
        <v>0</v>
      </c>
      <c r="X94" s="70" t="s">
        <v>278</v>
      </c>
    </row>
    <row r="95" spans="1:24" x14ac:dyDescent="0.45">
      <c r="A95" s="22"/>
      <c r="B95" s="8"/>
      <c r="C95" s="4"/>
      <c r="D95" s="4"/>
      <c r="E95" s="4"/>
      <c r="F95" s="4"/>
      <c r="G95" s="5"/>
      <c r="H95" s="72"/>
      <c r="I95" s="72"/>
      <c r="J95" s="8"/>
      <c r="K95" s="4"/>
      <c r="L95" s="4"/>
      <c r="M95" s="4"/>
      <c r="N95" s="4"/>
      <c r="O95" s="5"/>
      <c r="P95" s="22"/>
      <c r="R95" s="1">
        <f t="shared" si="4"/>
        <v>0</v>
      </c>
      <c r="S95" s="1">
        <f t="shared" si="5"/>
        <v>0</v>
      </c>
      <c r="T95" s="1">
        <f t="shared" si="6"/>
        <v>0</v>
      </c>
      <c r="U95" s="1">
        <f t="shared" si="7"/>
        <v>0</v>
      </c>
      <c r="X95" s="70" t="s">
        <v>279</v>
      </c>
    </row>
    <row r="96" spans="1:24" x14ac:dyDescent="0.45">
      <c r="A96" s="22"/>
      <c r="B96" s="8"/>
      <c r="C96" s="4"/>
      <c r="D96" s="4"/>
      <c r="E96" s="4"/>
      <c r="F96" s="4"/>
      <c r="G96" s="5"/>
      <c r="H96" s="72"/>
      <c r="I96" s="72"/>
      <c r="J96" s="8"/>
      <c r="K96" s="4"/>
      <c r="L96" s="4"/>
      <c r="M96" s="4"/>
      <c r="N96" s="4"/>
      <c r="O96" s="5"/>
      <c r="P96" s="22"/>
      <c r="R96" s="1">
        <f t="shared" si="4"/>
        <v>0</v>
      </c>
      <c r="S96" s="1">
        <f t="shared" si="5"/>
        <v>0</v>
      </c>
      <c r="T96" s="1">
        <f t="shared" si="6"/>
        <v>0</v>
      </c>
      <c r="U96" s="1">
        <f t="shared" si="7"/>
        <v>0</v>
      </c>
      <c r="X96" s="70" t="s">
        <v>280</v>
      </c>
    </row>
    <row r="97" spans="1:24" x14ac:dyDescent="0.45">
      <c r="A97" s="22"/>
      <c r="B97" s="8"/>
      <c r="C97" s="4"/>
      <c r="D97" s="4"/>
      <c r="E97" s="4"/>
      <c r="F97" s="4"/>
      <c r="G97" s="5"/>
      <c r="H97" s="72"/>
      <c r="I97" s="72"/>
      <c r="J97" s="8"/>
      <c r="K97" s="4"/>
      <c r="L97" s="4"/>
      <c r="M97" s="4"/>
      <c r="N97" s="4"/>
      <c r="O97" s="5"/>
      <c r="P97" s="22"/>
      <c r="R97" s="1">
        <f t="shared" si="4"/>
        <v>0</v>
      </c>
      <c r="S97" s="1">
        <f t="shared" si="5"/>
        <v>0</v>
      </c>
      <c r="T97" s="1">
        <f t="shared" si="6"/>
        <v>0</v>
      </c>
      <c r="U97" s="1">
        <f t="shared" si="7"/>
        <v>0</v>
      </c>
      <c r="X97" s="70" t="s">
        <v>281</v>
      </c>
    </row>
    <row r="98" spans="1:24" x14ac:dyDescent="0.45">
      <c r="A98" s="22"/>
      <c r="B98" s="8"/>
      <c r="C98" s="4"/>
      <c r="D98" s="4"/>
      <c r="E98" s="4"/>
      <c r="F98" s="4"/>
      <c r="G98" s="5"/>
      <c r="H98" s="72"/>
      <c r="I98" s="72"/>
      <c r="J98" s="8"/>
      <c r="K98" s="4"/>
      <c r="L98" s="4"/>
      <c r="M98" s="4"/>
      <c r="N98" s="4"/>
      <c r="O98" s="5"/>
      <c r="P98" s="22"/>
      <c r="R98" s="1">
        <f t="shared" si="4"/>
        <v>0</v>
      </c>
      <c r="S98" s="1">
        <f t="shared" si="5"/>
        <v>0</v>
      </c>
      <c r="T98" s="1">
        <f t="shared" si="6"/>
        <v>0</v>
      </c>
      <c r="U98" s="1">
        <f t="shared" si="7"/>
        <v>0</v>
      </c>
      <c r="X98" s="70" t="s">
        <v>282</v>
      </c>
    </row>
    <row r="99" spans="1:24" x14ac:dyDescent="0.45">
      <c r="A99" s="22"/>
      <c r="B99" s="8"/>
      <c r="C99" s="4"/>
      <c r="D99" s="4"/>
      <c r="E99" s="4"/>
      <c r="F99" s="4"/>
      <c r="G99" s="5"/>
      <c r="H99" s="72"/>
      <c r="I99" s="72"/>
      <c r="J99" s="8"/>
      <c r="K99" s="4"/>
      <c r="L99" s="4"/>
      <c r="M99" s="4"/>
      <c r="N99" s="4"/>
      <c r="O99" s="5"/>
      <c r="P99" s="22"/>
      <c r="R99" s="1">
        <f t="shared" si="4"/>
        <v>0</v>
      </c>
      <c r="S99" s="1">
        <f t="shared" si="5"/>
        <v>0</v>
      </c>
      <c r="T99" s="1">
        <f t="shared" si="6"/>
        <v>0</v>
      </c>
      <c r="U99" s="1">
        <f t="shared" si="7"/>
        <v>0</v>
      </c>
      <c r="X99" s="70" t="s">
        <v>283</v>
      </c>
    </row>
    <row r="100" spans="1:24" x14ac:dyDescent="0.45">
      <c r="A100" s="22"/>
      <c r="B100" s="8"/>
      <c r="C100" s="4"/>
      <c r="D100" s="4"/>
      <c r="E100" s="4"/>
      <c r="F100" s="4"/>
      <c r="G100" s="5"/>
      <c r="H100" s="72"/>
      <c r="I100" s="72"/>
      <c r="J100" s="8"/>
      <c r="K100" s="4"/>
      <c r="L100" s="4"/>
      <c r="M100" s="4"/>
      <c r="N100" s="4"/>
      <c r="O100" s="5"/>
      <c r="P100" s="22"/>
      <c r="R100" s="1">
        <f t="shared" si="4"/>
        <v>0</v>
      </c>
      <c r="S100" s="1">
        <f t="shared" si="5"/>
        <v>0</v>
      </c>
      <c r="T100" s="1">
        <f t="shared" si="6"/>
        <v>0</v>
      </c>
      <c r="U100" s="1">
        <f t="shared" si="7"/>
        <v>0</v>
      </c>
      <c r="X100" s="70" t="s">
        <v>284</v>
      </c>
    </row>
    <row r="101" spans="1:24" x14ac:dyDescent="0.45">
      <c r="A101" s="22"/>
      <c r="B101" s="8"/>
      <c r="C101" s="4"/>
      <c r="D101" s="4"/>
      <c r="E101" s="4"/>
      <c r="F101" s="4"/>
      <c r="G101" s="5"/>
      <c r="H101" s="72"/>
      <c r="I101" s="72"/>
      <c r="J101" s="8"/>
      <c r="K101" s="4"/>
      <c r="L101" s="4"/>
      <c r="M101" s="4"/>
      <c r="N101" s="4"/>
      <c r="O101" s="5"/>
      <c r="P101" s="22"/>
      <c r="R101" s="1">
        <f t="shared" si="4"/>
        <v>0</v>
      </c>
      <c r="S101" s="1">
        <f t="shared" si="5"/>
        <v>0</v>
      </c>
      <c r="T101" s="1">
        <f t="shared" si="6"/>
        <v>0</v>
      </c>
      <c r="U101" s="1">
        <f t="shared" si="7"/>
        <v>0</v>
      </c>
      <c r="X101" s="70" t="s">
        <v>285</v>
      </c>
    </row>
    <row r="102" spans="1:24" x14ac:dyDescent="0.45">
      <c r="A102" s="22"/>
      <c r="B102" s="8"/>
      <c r="C102" s="4"/>
      <c r="D102" s="4"/>
      <c r="E102" s="4"/>
      <c r="F102" s="4"/>
      <c r="G102" s="5"/>
      <c r="H102" s="72"/>
      <c r="I102" s="72"/>
      <c r="J102" s="8"/>
      <c r="K102" s="4"/>
      <c r="L102" s="4"/>
      <c r="M102" s="4"/>
      <c r="N102" s="4"/>
      <c r="O102" s="5"/>
      <c r="P102" s="22"/>
      <c r="R102" s="1">
        <f t="shared" si="4"/>
        <v>0</v>
      </c>
      <c r="S102" s="1">
        <f t="shared" si="5"/>
        <v>0</v>
      </c>
      <c r="T102" s="1">
        <f t="shared" si="6"/>
        <v>0</v>
      </c>
      <c r="U102" s="1">
        <f t="shared" si="7"/>
        <v>0</v>
      </c>
      <c r="X102" s="70" t="s">
        <v>286</v>
      </c>
    </row>
    <row r="103" spans="1:24" x14ac:dyDescent="0.45">
      <c r="A103" s="22"/>
      <c r="B103" s="8"/>
      <c r="C103" s="4"/>
      <c r="D103" s="4"/>
      <c r="E103" s="4"/>
      <c r="F103" s="4"/>
      <c r="G103" s="5"/>
      <c r="H103" s="72"/>
      <c r="I103" s="72"/>
      <c r="J103" s="8"/>
      <c r="K103" s="4"/>
      <c r="L103" s="4"/>
      <c r="M103" s="4"/>
      <c r="N103" s="4"/>
      <c r="O103" s="5"/>
      <c r="P103" s="22"/>
      <c r="R103" s="1">
        <f t="shared" si="4"/>
        <v>0</v>
      </c>
      <c r="S103" s="1">
        <f t="shared" si="5"/>
        <v>0</v>
      </c>
      <c r="T103" s="1">
        <f t="shared" si="6"/>
        <v>0</v>
      </c>
      <c r="U103" s="1">
        <f t="shared" si="7"/>
        <v>0</v>
      </c>
      <c r="X103" s="70" t="s">
        <v>287</v>
      </c>
    </row>
    <row r="104" spans="1:24" x14ac:dyDescent="0.45">
      <c r="A104" s="22"/>
      <c r="B104" s="8"/>
      <c r="C104" s="4"/>
      <c r="D104" s="4"/>
      <c r="E104" s="4"/>
      <c r="F104" s="4"/>
      <c r="G104" s="5"/>
      <c r="H104" s="72"/>
      <c r="I104" s="72"/>
      <c r="J104" s="8"/>
      <c r="K104" s="4"/>
      <c r="L104" s="4"/>
      <c r="M104" s="4"/>
      <c r="N104" s="4"/>
      <c r="O104" s="5"/>
      <c r="P104" s="22"/>
      <c r="R104" s="1">
        <f t="shared" si="4"/>
        <v>0</v>
      </c>
      <c r="S104" s="1">
        <f t="shared" si="5"/>
        <v>0</v>
      </c>
      <c r="T104" s="1">
        <f t="shared" si="6"/>
        <v>0</v>
      </c>
      <c r="U104" s="1">
        <f t="shared" si="7"/>
        <v>0</v>
      </c>
      <c r="X104" s="70" t="s">
        <v>288</v>
      </c>
    </row>
    <row r="105" spans="1:24" ht="20.399999999999999" thickBot="1" x14ac:dyDescent="0.5">
      <c r="A105" s="22"/>
      <c r="B105" s="9"/>
      <c r="C105" s="6"/>
      <c r="D105" s="6"/>
      <c r="E105" s="6"/>
      <c r="F105" s="6"/>
      <c r="G105" s="7"/>
      <c r="H105" s="72"/>
      <c r="I105" s="72"/>
      <c r="J105" s="9"/>
      <c r="K105" s="6"/>
      <c r="L105" s="6"/>
      <c r="M105" s="6"/>
      <c r="N105" s="6"/>
      <c r="O105" s="7"/>
      <c r="P105" s="22"/>
      <c r="R105" s="1">
        <f t="shared" si="4"/>
        <v>0</v>
      </c>
      <c r="S105" s="1">
        <f t="shared" si="5"/>
        <v>0</v>
      </c>
      <c r="T105" s="1">
        <f t="shared" si="6"/>
        <v>0</v>
      </c>
      <c r="U105" s="1">
        <f t="shared" si="7"/>
        <v>0</v>
      </c>
      <c r="X105" s="70" t="s">
        <v>289</v>
      </c>
    </row>
    <row r="106" spans="1:24" x14ac:dyDescent="0.45">
      <c r="B106" s="27"/>
      <c r="C106" s="27"/>
      <c r="D106" s="27"/>
      <c r="E106" s="27"/>
      <c r="F106" s="27"/>
      <c r="G106" s="27"/>
      <c r="J106" s="27"/>
      <c r="K106" s="27"/>
      <c r="L106" s="27"/>
      <c r="M106" s="27"/>
      <c r="N106" s="27"/>
      <c r="O106" s="27"/>
      <c r="X106" s="70" t="s">
        <v>290</v>
      </c>
    </row>
    <row r="107" spans="1:24" x14ac:dyDescent="0.45">
      <c r="B107" s="27"/>
      <c r="C107" s="27"/>
      <c r="D107" s="27"/>
      <c r="E107" s="27"/>
      <c r="F107" s="27"/>
      <c r="G107" s="27"/>
      <c r="J107" s="27"/>
      <c r="K107" s="27"/>
      <c r="L107" s="27"/>
      <c r="M107" s="27"/>
      <c r="N107" s="27"/>
      <c r="O107" s="27"/>
      <c r="X107" s="70" t="s">
        <v>291</v>
      </c>
    </row>
    <row r="108" spans="1:24" x14ac:dyDescent="0.45">
      <c r="B108" s="27"/>
      <c r="C108" s="27"/>
      <c r="D108" s="27"/>
      <c r="E108" s="27"/>
      <c r="F108" s="27"/>
      <c r="G108" s="27"/>
      <c r="J108" s="27"/>
      <c r="K108" s="27"/>
      <c r="L108" s="27"/>
      <c r="M108" s="27"/>
      <c r="N108" s="27"/>
      <c r="O108" s="27"/>
      <c r="X108" s="70" t="s">
        <v>292</v>
      </c>
    </row>
    <row r="109" spans="1:24" x14ac:dyDescent="0.45">
      <c r="B109" s="27"/>
      <c r="C109" s="27"/>
      <c r="D109" s="27"/>
      <c r="E109" s="27"/>
      <c r="F109" s="27"/>
      <c r="G109" s="27"/>
      <c r="J109" s="27"/>
      <c r="K109" s="27"/>
      <c r="L109" s="27"/>
      <c r="M109" s="27"/>
      <c r="N109" s="27"/>
      <c r="O109" s="27"/>
      <c r="X109" s="70" t="s">
        <v>293</v>
      </c>
    </row>
    <row r="110" spans="1:24" x14ac:dyDescent="0.45">
      <c r="B110" s="27"/>
      <c r="C110" s="27"/>
      <c r="D110" s="27"/>
      <c r="E110" s="27"/>
      <c r="F110" s="27"/>
      <c r="G110" s="27"/>
      <c r="J110" s="27"/>
      <c r="K110" s="27"/>
      <c r="L110" s="27"/>
      <c r="M110" s="27"/>
      <c r="N110" s="27"/>
      <c r="O110" s="27"/>
      <c r="X110" s="70" t="s">
        <v>294</v>
      </c>
    </row>
    <row r="111" spans="1:24" x14ac:dyDescent="0.45">
      <c r="B111" s="27"/>
      <c r="C111" s="27"/>
      <c r="D111" s="27"/>
      <c r="E111" s="27"/>
      <c r="F111" s="27"/>
      <c r="G111" s="27"/>
      <c r="J111" s="27"/>
      <c r="K111" s="27"/>
      <c r="L111" s="27"/>
      <c r="M111" s="27"/>
      <c r="N111" s="27"/>
      <c r="O111" s="27"/>
      <c r="X111" s="70" t="s">
        <v>295</v>
      </c>
    </row>
    <row r="112" spans="1:24" x14ac:dyDescent="0.45">
      <c r="B112" s="27"/>
      <c r="C112" s="27"/>
      <c r="D112" s="27"/>
      <c r="E112" s="27"/>
      <c r="F112" s="27"/>
      <c r="G112" s="27"/>
      <c r="J112" s="27"/>
      <c r="K112" s="27"/>
      <c r="L112" s="27"/>
      <c r="M112" s="27"/>
      <c r="N112" s="27"/>
      <c r="O112" s="27"/>
      <c r="X112" s="70" t="s">
        <v>296</v>
      </c>
    </row>
    <row r="113" spans="2:24" x14ac:dyDescent="0.45">
      <c r="B113" s="27"/>
      <c r="C113" s="27"/>
      <c r="D113" s="27"/>
      <c r="E113" s="27"/>
      <c r="F113" s="27"/>
      <c r="G113" s="27"/>
      <c r="J113" s="27"/>
      <c r="K113" s="27"/>
      <c r="L113" s="27"/>
      <c r="M113" s="27"/>
      <c r="N113" s="27"/>
      <c r="O113" s="27"/>
      <c r="X113" s="70" t="s">
        <v>297</v>
      </c>
    </row>
    <row r="114" spans="2:24" x14ac:dyDescent="0.45">
      <c r="B114" s="27"/>
      <c r="C114" s="27"/>
      <c r="D114" s="27"/>
      <c r="E114" s="27"/>
      <c r="F114" s="27"/>
      <c r="G114" s="27"/>
      <c r="J114" s="27"/>
      <c r="K114" s="27"/>
      <c r="L114" s="27"/>
      <c r="M114" s="27"/>
      <c r="N114" s="27"/>
      <c r="O114" s="27"/>
      <c r="X114" s="70" t="s">
        <v>298</v>
      </c>
    </row>
    <row r="115" spans="2:24" x14ac:dyDescent="0.45">
      <c r="B115" s="27"/>
      <c r="C115" s="27"/>
      <c r="D115" s="27"/>
      <c r="E115" s="27"/>
      <c r="F115" s="27"/>
      <c r="G115" s="27"/>
      <c r="J115" s="27"/>
      <c r="K115" s="27"/>
      <c r="L115" s="27"/>
      <c r="M115" s="27"/>
      <c r="N115" s="27"/>
      <c r="O115" s="27"/>
      <c r="X115" s="70" t="s">
        <v>299</v>
      </c>
    </row>
    <row r="116" spans="2:24" x14ac:dyDescent="0.45">
      <c r="B116" s="27"/>
      <c r="C116" s="27"/>
      <c r="D116" s="27"/>
      <c r="E116" s="27"/>
      <c r="F116" s="27"/>
      <c r="G116" s="27"/>
      <c r="J116" s="27"/>
      <c r="K116" s="27"/>
      <c r="L116" s="27"/>
      <c r="M116" s="27"/>
      <c r="N116" s="27"/>
      <c r="O116" s="27"/>
      <c r="X116" s="70" t="s">
        <v>300</v>
      </c>
    </row>
    <row r="117" spans="2:24" x14ac:dyDescent="0.45">
      <c r="B117" s="27"/>
      <c r="C117" s="27"/>
      <c r="D117" s="27"/>
      <c r="E117" s="27"/>
      <c r="F117" s="27"/>
      <c r="G117" s="27"/>
      <c r="J117" s="27"/>
      <c r="K117" s="27"/>
      <c r="L117" s="27"/>
      <c r="M117" s="27"/>
      <c r="N117" s="27"/>
      <c r="O117" s="27"/>
      <c r="X117" s="70" t="s">
        <v>301</v>
      </c>
    </row>
    <row r="118" spans="2:24" x14ac:dyDescent="0.45">
      <c r="B118" s="27"/>
      <c r="C118" s="27"/>
      <c r="D118" s="27"/>
      <c r="E118" s="27"/>
      <c r="F118" s="27"/>
      <c r="G118" s="27"/>
      <c r="J118" s="27"/>
      <c r="K118" s="27"/>
      <c r="L118" s="27"/>
      <c r="M118" s="27"/>
      <c r="N118" s="27"/>
      <c r="O118" s="27"/>
      <c r="X118" s="70" t="s">
        <v>302</v>
      </c>
    </row>
    <row r="119" spans="2:24" x14ac:dyDescent="0.45">
      <c r="B119" s="27"/>
      <c r="C119" s="27"/>
      <c r="D119" s="27"/>
      <c r="E119" s="27"/>
      <c r="F119" s="27"/>
      <c r="G119" s="27"/>
      <c r="J119" s="27"/>
      <c r="K119" s="27"/>
      <c r="L119" s="27"/>
      <c r="M119" s="27"/>
      <c r="N119" s="27"/>
      <c r="O119" s="27"/>
      <c r="X119" s="70" t="s">
        <v>303</v>
      </c>
    </row>
    <row r="120" spans="2:24" x14ac:dyDescent="0.45">
      <c r="B120" s="27"/>
      <c r="C120" s="27"/>
      <c r="D120" s="27"/>
      <c r="E120" s="27"/>
      <c r="F120" s="27"/>
      <c r="G120" s="27"/>
      <c r="J120" s="27"/>
      <c r="K120" s="27"/>
      <c r="L120" s="27"/>
      <c r="M120" s="27"/>
      <c r="N120" s="27"/>
      <c r="O120" s="27"/>
      <c r="X120" s="70" t="s">
        <v>304</v>
      </c>
    </row>
    <row r="121" spans="2:24" x14ac:dyDescent="0.45">
      <c r="B121" s="27"/>
      <c r="C121" s="27"/>
      <c r="D121" s="27"/>
      <c r="E121" s="27"/>
      <c r="F121" s="27"/>
      <c r="G121" s="27"/>
      <c r="J121" s="27"/>
      <c r="K121" s="27"/>
      <c r="L121" s="27"/>
      <c r="M121" s="27"/>
      <c r="N121" s="27"/>
      <c r="O121" s="27"/>
      <c r="X121" s="70" t="s">
        <v>305</v>
      </c>
    </row>
    <row r="122" spans="2:24" x14ac:dyDescent="0.45">
      <c r="B122" s="27"/>
      <c r="C122" s="27"/>
      <c r="D122" s="27"/>
      <c r="E122" s="27"/>
      <c r="F122" s="27"/>
      <c r="G122" s="27"/>
      <c r="J122" s="27"/>
      <c r="K122" s="27"/>
      <c r="L122" s="27"/>
      <c r="M122" s="27"/>
      <c r="N122" s="27"/>
      <c r="O122" s="27"/>
      <c r="X122" s="70" t="s">
        <v>306</v>
      </c>
    </row>
    <row r="123" spans="2:24" x14ac:dyDescent="0.45">
      <c r="X123" s="70" t="s">
        <v>307</v>
      </c>
    </row>
    <row r="124" spans="2:24" x14ac:dyDescent="0.45">
      <c r="X124" s="70" t="s">
        <v>308</v>
      </c>
    </row>
    <row r="125" spans="2:24" x14ac:dyDescent="0.45">
      <c r="X125" s="70" t="s">
        <v>309</v>
      </c>
    </row>
    <row r="126" spans="2:24" x14ac:dyDescent="0.45">
      <c r="X126" s="70" t="s">
        <v>310</v>
      </c>
    </row>
    <row r="127" spans="2:24" x14ac:dyDescent="0.45">
      <c r="X127" s="70" t="s">
        <v>311</v>
      </c>
    </row>
    <row r="128" spans="2:24" x14ac:dyDescent="0.45">
      <c r="X128" s="70" t="s">
        <v>312</v>
      </c>
    </row>
    <row r="129" spans="24:24" x14ac:dyDescent="0.45">
      <c r="X129" s="70" t="s">
        <v>313</v>
      </c>
    </row>
    <row r="130" spans="24:24" x14ac:dyDescent="0.45">
      <c r="X130" s="70" t="s">
        <v>314</v>
      </c>
    </row>
    <row r="131" spans="24:24" x14ac:dyDescent="0.45">
      <c r="X131" s="70" t="s">
        <v>315</v>
      </c>
    </row>
    <row r="132" spans="24:24" x14ac:dyDescent="0.45">
      <c r="X132" s="70" t="s">
        <v>316</v>
      </c>
    </row>
    <row r="133" spans="24:24" x14ac:dyDescent="0.45">
      <c r="X133" s="70" t="s">
        <v>317</v>
      </c>
    </row>
    <row r="134" spans="24:24" x14ac:dyDescent="0.45">
      <c r="X134" s="70" t="s">
        <v>318</v>
      </c>
    </row>
    <row r="135" spans="24:24" x14ac:dyDescent="0.45">
      <c r="X135" s="70" t="s">
        <v>319</v>
      </c>
    </row>
    <row r="136" spans="24:24" x14ac:dyDescent="0.45">
      <c r="X136" s="70" t="s">
        <v>320</v>
      </c>
    </row>
    <row r="137" spans="24:24" x14ac:dyDescent="0.45">
      <c r="X137" s="70" t="s">
        <v>321</v>
      </c>
    </row>
    <row r="138" spans="24:24" x14ac:dyDescent="0.45">
      <c r="X138" s="70" t="s">
        <v>322</v>
      </c>
    </row>
    <row r="139" spans="24:24" x14ac:dyDescent="0.45">
      <c r="X139" s="70" t="s">
        <v>323</v>
      </c>
    </row>
    <row r="140" spans="24:24" x14ac:dyDescent="0.45">
      <c r="X140" s="70" t="s">
        <v>324</v>
      </c>
    </row>
    <row r="141" spans="24:24" x14ac:dyDescent="0.45">
      <c r="X141" s="70" t="s">
        <v>325</v>
      </c>
    </row>
    <row r="142" spans="24:24" x14ac:dyDescent="0.45">
      <c r="X142" s="70" t="s">
        <v>326</v>
      </c>
    </row>
    <row r="143" spans="24:24" x14ac:dyDescent="0.45">
      <c r="X143" s="70" t="s">
        <v>327</v>
      </c>
    </row>
    <row r="144" spans="24:24" x14ac:dyDescent="0.45">
      <c r="X144" s="70" t="s">
        <v>328</v>
      </c>
    </row>
    <row r="145" spans="24:24" x14ac:dyDescent="0.45">
      <c r="X145" s="70" t="s">
        <v>329</v>
      </c>
    </row>
    <row r="146" spans="24:24" x14ac:dyDescent="0.45">
      <c r="X146" s="70" t="s">
        <v>330</v>
      </c>
    </row>
    <row r="147" spans="24:24" x14ac:dyDescent="0.45">
      <c r="X147" s="70" t="s">
        <v>331</v>
      </c>
    </row>
    <row r="148" spans="24:24" x14ac:dyDescent="0.45">
      <c r="X148" s="70" t="s">
        <v>332</v>
      </c>
    </row>
    <row r="149" spans="24:24" x14ac:dyDescent="0.45">
      <c r="X149" s="70" t="s">
        <v>333</v>
      </c>
    </row>
    <row r="150" spans="24:24" x14ac:dyDescent="0.45">
      <c r="X150" s="70" t="s">
        <v>334</v>
      </c>
    </row>
    <row r="151" spans="24:24" x14ac:dyDescent="0.45">
      <c r="X151" s="70" t="s">
        <v>335</v>
      </c>
    </row>
    <row r="152" spans="24:24" x14ac:dyDescent="0.45">
      <c r="X152" s="70" t="s">
        <v>336</v>
      </c>
    </row>
    <row r="153" spans="24:24" x14ac:dyDescent="0.45">
      <c r="X153" s="70" t="s">
        <v>337</v>
      </c>
    </row>
    <row r="154" spans="24:24" x14ac:dyDescent="0.45">
      <c r="X154" s="70" t="s">
        <v>338</v>
      </c>
    </row>
    <row r="155" spans="24:24" x14ac:dyDescent="0.45">
      <c r="X155" s="70" t="s">
        <v>339</v>
      </c>
    </row>
    <row r="156" spans="24:24" x14ac:dyDescent="0.45">
      <c r="X156" s="134" t="s">
        <v>340</v>
      </c>
    </row>
    <row r="157" spans="24:24" x14ac:dyDescent="0.45">
      <c r="X157" s="70" t="s">
        <v>341</v>
      </c>
    </row>
    <row r="158" spans="24:24" x14ac:dyDescent="0.45">
      <c r="X158" s="70" t="s">
        <v>342</v>
      </c>
    </row>
    <row r="159" spans="24:24" x14ac:dyDescent="0.45">
      <c r="X159" s="70" t="s">
        <v>343</v>
      </c>
    </row>
    <row r="160" spans="24:24" x14ac:dyDescent="0.45">
      <c r="X160" s="70" t="s">
        <v>344</v>
      </c>
    </row>
    <row r="161" spans="24:24" x14ac:dyDescent="0.45">
      <c r="X161" s="70" t="s">
        <v>345</v>
      </c>
    </row>
    <row r="162" spans="24:24" x14ac:dyDescent="0.45">
      <c r="X162" s="70" t="s">
        <v>346</v>
      </c>
    </row>
    <row r="163" spans="24:24" x14ac:dyDescent="0.45">
      <c r="X163" s="70" t="s">
        <v>347</v>
      </c>
    </row>
    <row r="164" spans="24:24" x14ac:dyDescent="0.45">
      <c r="X164" s="70" t="s">
        <v>348</v>
      </c>
    </row>
    <row r="165" spans="24:24" x14ac:dyDescent="0.45">
      <c r="X165" s="70" t="s">
        <v>349</v>
      </c>
    </row>
    <row r="166" spans="24:24" x14ac:dyDescent="0.45">
      <c r="X166" s="70" t="s">
        <v>350</v>
      </c>
    </row>
    <row r="167" spans="24:24" x14ac:dyDescent="0.45">
      <c r="X167" s="70" t="s">
        <v>351</v>
      </c>
    </row>
    <row r="168" spans="24:24" x14ac:dyDescent="0.45">
      <c r="X168" s="70" t="s">
        <v>352</v>
      </c>
    </row>
    <row r="169" spans="24:24" x14ac:dyDescent="0.45">
      <c r="X169" s="70" t="s">
        <v>353</v>
      </c>
    </row>
    <row r="170" spans="24:24" x14ac:dyDescent="0.45">
      <c r="X170" s="70" t="s">
        <v>354</v>
      </c>
    </row>
    <row r="171" spans="24:24" x14ac:dyDescent="0.45">
      <c r="X171" s="70" t="s">
        <v>355</v>
      </c>
    </row>
    <row r="172" spans="24:24" x14ac:dyDescent="0.45">
      <c r="X172" s="70" t="s">
        <v>356</v>
      </c>
    </row>
    <row r="173" spans="24:24" x14ac:dyDescent="0.45">
      <c r="X173" s="70" t="s">
        <v>357</v>
      </c>
    </row>
    <row r="174" spans="24:24" x14ac:dyDescent="0.45">
      <c r="X174" s="70" t="s">
        <v>358</v>
      </c>
    </row>
    <row r="175" spans="24:24" x14ac:dyDescent="0.45">
      <c r="X175" s="70" t="s">
        <v>359</v>
      </c>
    </row>
    <row r="176" spans="24:24" x14ac:dyDescent="0.45">
      <c r="X176" s="70" t="s">
        <v>360</v>
      </c>
    </row>
    <row r="177" spans="24:24" x14ac:dyDescent="0.45">
      <c r="X177" s="70" t="s">
        <v>361</v>
      </c>
    </row>
    <row r="178" spans="24:24" x14ac:dyDescent="0.45">
      <c r="X178" s="70" t="s">
        <v>362</v>
      </c>
    </row>
    <row r="179" spans="24:24" x14ac:dyDescent="0.45">
      <c r="X179" s="70" t="s">
        <v>363</v>
      </c>
    </row>
    <row r="180" spans="24:24" x14ac:dyDescent="0.45">
      <c r="X180" s="70" t="s">
        <v>364</v>
      </c>
    </row>
    <row r="181" spans="24:24" x14ac:dyDescent="0.45">
      <c r="X181" s="70" t="s">
        <v>365</v>
      </c>
    </row>
    <row r="182" spans="24:24" x14ac:dyDescent="0.45">
      <c r="X182" s="70" t="s">
        <v>366</v>
      </c>
    </row>
    <row r="183" spans="24:24" x14ac:dyDescent="0.45">
      <c r="X183" s="70" t="s">
        <v>367</v>
      </c>
    </row>
    <row r="184" spans="24:24" x14ac:dyDescent="0.45">
      <c r="X184" s="70" t="s">
        <v>368</v>
      </c>
    </row>
    <row r="185" spans="24:24" x14ac:dyDescent="0.45">
      <c r="X185" s="70" t="s">
        <v>369</v>
      </c>
    </row>
    <row r="186" spans="24:24" x14ac:dyDescent="0.45">
      <c r="X186" s="70" t="s">
        <v>370</v>
      </c>
    </row>
    <row r="187" spans="24:24" x14ac:dyDescent="0.45">
      <c r="X187" s="70" t="s">
        <v>371</v>
      </c>
    </row>
    <row r="188" spans="24:24" x14ac:dyDescent="0.45">
      <c r="X188" s="70" t="s">
        <v>372</v>
      </c>
    </row>
    <row r="189" spans="24:24" x14ac:dyDescent="0.45">
      <c r="X189" s="70" t="s">
        <v>373</v>
      </c>
    </row>
    <row r="190" spans="24:24" x14ac:dyDescent="0.45">
      <c r="X190" s="70" t="s">
        <v>374</v>
      </c>
    </row>
    <row r="191" spans="24:24" x14ac:dyDescent="0.45">
      <c r="X191" s="70" t="s">
        <v>375</v>
      </c>
    </row>
    <row r="192" spans="24:24" x14ac:dyDescent="0.45">
      <c r="X192" s="70" t="s">
        <v>376</v>
      </c>
    </row>
    <row r="193" spans="24:24" x14ac:dyDescent="0.45">
      <c r="X193" s="70" t="s">
        <v>377</v>
      </c>
    </row>
    <row r="194" spans="24:24" x14ac:dyDescent="0.45">
      <c r="X194" s="70" t="s">
        <v>378</v>
      </c>
    </row>
    <row r="195" spans="24:24" x14ac:dyDescent="0.45">
      <c r="X195" s="70" t="s">
        <v>379</v>
      </c>
    </row>
    <row r="196" spans="24:24" x14ac:dyDescent="0.45">
      <c r="X196" s="70" t="s">
        <v>380</v>
      </c>
    </row>
    <row r="197" spans="24:24" x14ac:dyDescent="0.45">
      <c r="X197" s="70" t="s">
        <v>381</v>
      </c>
    </row>
    <row r="198" spans="24:24" x14ac:dyDescent="0.45">
      <c r="X198" s="70" t="s">
        <v>237</v>
      </c>
    </row>
    <row r="199" spans="24:24" x14ac:dyDescent="0.45">
      <c r="X199" s="70" t="s">
        <v>382</v>
      </c>
    </row>
    <row r="200" spans="24:24" x14ac:dyDescent="0.45">
      <c r="X200" s="70" t="s">
        <v>383</v>
      </c>
    </row>
    <row r="201" spans="24:24" x14ac:dyDescent="0.45">
      <c r="X201" s="70" t="s">
        <v>384</v>
      </c>
    </row>
    <row r="202" spans="24:24" x14ac:dyDescent="0.45">
      <c r="X202" s="70" t="s">
        <v>385</v>
      </c>
    </row>
    <row r="203" spans="24:24" x14ac:dyDescent="0.45">
      <c r="X203" s="70" t="s">
        <v>386</v>
      </c>
    </row>
    <row r="204" spans="24:24" x14ac:dyDescent="0.45">
      <c r="X204" s="70" t="s">
        <v>387</v>
      </c>
    </row>
    <row r="205" spans="24:24" x14ac:dyDescent="0.45">
      <c r="X205" s="70" t="s">
        <v>388</v>
      </c>
    </row>
    <row r="206" spans="24:24" x14ac:dyDescent="0.45">
      <c r="X206" s="70" t="s">
        <v>389</v>
      </c>
    </row>
    <row r="207" spans="24:24" x14ac:dyDescent="0.45">
      <c r="X207" s="70" t="s">
        <v>390</v>
      </c>
    </row>
    <row r="208" spans="24:24" x14ac:dyDescent="0.45">
      <c r="X208" s="70" t="s">
        <v>391</v>
      </c>
    </row>
    <row r="209" spans="24:24" x14ac:dyDescent="0.45">
      <c r="X209" s="70" t="s">
        <v>392</v>
      </c>
    </row>
    <row r="210" spans="24:24" x14ac:dyDescent="0.45">
      <c r="X210" s="70" t="s">
        <v>393</v>
      </c>
    </row>
    <row r="211" spans="24:24" x14ac:dyDescent="0.45">
      <c r="X211" s="70" t="s">
        <v>394</v>
      </c>
    </row>
    <row r="212" spans="24:24" x14ac:dyDescent="0.45">
      <c r="X212" s="70" t="s">
        <v>395</v>
      </c>
    </row>
    <row r="213" spans="24:24" x14ac:dyDescent="0.45">
      <c r="X213" s="70" t="s">
        <v>396</v>
      </c>
    </row>
    <row r="214" spans="24:24" x14ac:dyDescent="0.45">
      <c r="X214" s="70" t="s">
        <v>397</v>
      </c>
    </row>
    <row r="215" spans="24:24" x14ac:dyDescent="0.45">
      <c r="X215" s="70" t="s">
        <v>398</v>
      </c>
    </row>
    <row r="216" spans="24:24" x14ac:dyDescent="0.45">
      <c r="X216" s="70" t="s">
        <v>399</v>
      </c>
    </row>
    <row r="217" spans="24:24" x14ac:dyDescent="0.45">
      <c r="X217" s="70" t="s">
        <v>400</v>
      </c>
    </row>
    <row r="218" spans="24:24" x14ac:dyDescent="0.45">
      <c r="X218" s="70" t="s">
        <v>401</v>
      </c>
    </row>
    <row r="219" spans="24:24" x14ac:dyDescent="0.45">
      <c r="X219" s="70" t="s">
        <v>402</v>
      </c>
    </row>
    <row r="220" spans="24:24" x14ac:dyDescent="0.45">
      <c r="X220" s="70" t="s">
        <v>403</v>
      </c>
    </row>
    <row r="221" spans="24:24" x14ac:dyDescent="0.45">
      <c r="X221" s="70" t="s">
        <v>404</v>
      </c>
    </row>
    <row r="222" spans="24:24" x14ac:dyDescent="0.45">
      <c r="X222" s="70" t="s">
        <v>405</v>
      </c>
    </row>
    <row r="223" spans="24:24" x14ac:dyDescent="0.45">
      <c r="X223" s="70" t="s">
        <v>406</v>
      </c>
    </row>
    <row r="224" spans="24:24" x14ac:dyDescent="0.45">
      <c r="X224" s="70" t="s">
        <v>407</v>
      </c>
    </row>
    <row r="225" spans="24:24" x14ac:dyDescent="0.45">
      <c r="X225" s="70" t="s">
        <v>408</v>
      </c>
    </row>
    <row r="226" spans="24:24" x14ac:dyDescent="0.45">
      <c r="X226" s="70" t="s">
        <v>409</v>
      </c>
    </row>
    <row r="227" spans="24:24" x14ac:dyDescent="0.45">
      <c r="X227" s="70" t="s">
        <v>410</v>
      </c>
    </row>
    <row r="228" spans="24:24" x14ac:dyDescent="0.45">
      <c r="X228" s="70" t="s">
        <v>411</v>
      </c>
    </row>
    <row r="229" spans="24:24" x14ac:dyDescent="0.45">
      <c r="X229" s="70" t="s">
        <v>412</v>
      </c>
    </row>
    <row r="230" spans="24:24" x14ac:dyDescent="0.45">
      <c r="X230" s="70" t="s">
        <v>413</v>
      </c>
    </row>
    <row r="231" spans="24:24" x14ac:dyDescent="0.45">
      <c r="X231" s="70" t="s">
        <v>414</v>
      </c>
    </row>
    <row r="232" spans="24:24" x14ac:dyDescent="0.45">
      <c r="X232" s="70" t="s">
        <v>415</v>
      </c>
    </row>
    <row r="233" spans="24:24" x14ac:dyDescent="0.45">
      <c r="X233" s="70" t="s">
        <v>416</v>
      </c>
    </row>
    <row r="234" spans="24:24" x14ac:dyDescent="0.45">
      <c r="X234" s="70" t="s">
        <v>417</v>
      </c>
    </row>
    <row r="235" spans="24:24" x14ac:dyDescent="0.45">
      <c r="X235" s="70"/>
    </row>
    <row r="236" spans="24:24" x14ac:dyDescent="0.45">
      <c r="X236" s="70" t="s">
        <v>418</v>
      </c>
    </row>
    <row r="237" spans="24:24" x14ac:dyDescent="0.45">
      <c r="X237" s="70" t="s">
        <v>419</v>
      </c>
    </row>
    <row r="238" spans="24:24" x14ac:dyDescent="0.45">
      <c r="X238" s="70" t="s">
        <v>420</v>
      </c>
    </row>
    <row r="239" spans="24:24" x14ac:dyDescent="0.45">
      <c r="X239" s="70" t="s">
        <v>421</v>
      </c>
    </row>
    <row r="240" spans="24:24" x14ac:dyDescent="0.45">
      <c r="X240" s="70" t="s">
        <v>422</v>
      </c>
    </row>
    <row r="241" spans="24:24" x14ac:dyDescent="0.45">
      <c r="X241" s="70" t="s">
        <v>423</v>
      </c>
    </row>
    <row r="242" spans="24:24" x14ac:dyDescent="0.45">
      <c r="X242" s="70" t="s">
        <v>424</v>
      </c>
    </row>
    <row r="243" spans="24:24" x14ac:dyDescent="0.45">
      <c r="X243" s="70" t="s">
        <v>425</v>
      </c>
    </row>
    <row r="244" spans="24:24" x14ac:dyDescent="0.45">
      <c r="X244" s="70" t="s">
        <v>426</v>
      </c>
    </row>
    <row r="245" spans="24:24" x14ac:dyDescent="0.45">
      <c r="X245" s="70" t="s">
        <v>427</v>
      </c>
    </row>
    <row r="246" spans="24:24" x14ac:dyDescent="0.45">
      <c r="X246" s="70" t="s">
        <v>428</v>
      </c>
    </row>
    <row r="247" spans="24:24" x14ac:dyDescent="0.45">
      <c r="X247" s="70" t="s">
        <v>429</v>
      </c>
    </row>
    <row r="248" spans="24:24" x14ac:dyDescent="0.45">
      <c r="X248" s="70" t="s">
        <v>430</v>
      </c>
    </row>
    <row r="249" spans="24:24" x14ac:dyDescent="0.45">
      <c r="X249" s="70" t="s">
        <v>431</v>
      </c>
    </row>
    <row r="250" spans="24:24" x14ac:dyDescent="0.45">
      <c r="X250" s="70" t="s">
        <v>432</v>
      </c>
    </row>
    <row r="251" spans="24:24" x14ac:dyDescent="0.45">
      <c r="X251" s="70" t="s">
        <v>433</v>
      </c>
    </row>
    <row r="252" spans="24:24" x14ac:dyDescent="0.45">
      <c r="X252" s="70" t="s">
        <v>434</v>
      </c>
    </row>
    <row r="253" spans="24:24" x14ac:dyDescent="0.45">
      <c r="X253" s="70" t="s">
        <v>435</v>
      </c>
    </row>
    <row r="254" spans="24:24" x14ac:dyDescent="0.45">
      <c r="X254" s="70" t="s">
        <v>436</v>
      </c>
    </row>
    <row r="255" spans="24:24" x14ac:dyDescent="0.45">
      <c r="X255" s="70" t="s">
        <v>437</v>
      </c>
    </row>
    <row r="256" spans="24:24" x14ac:dyDescent="0.45">
      <c r="X256" s="70" t="s">
        <v>438</v>
      </c>
    </row>
    <row r="257" spans="24:24" x14ac:dyDescent="0.45">
      <c r="X257" s="70" t="s">
        <v>439</v>
      </c>
    </row>
    <row r="258" spans="24:24" x14ac:dyDescent="0.45">
      <c r="X258" s="70" t="s">
        <v>440</v>
      </c>
    </row>
    <row r="259" spans="24:24" x14ac:dyDescent="0.45">
      <c r="X259" s="70" t="s">
        <v>441</v>
      </c>
    </row>
    <row r="260" spans="24:24" x14ac:dyDescent="0.45">
      <c r="X260" s="70" t="s">
        <v>442</v>
      </c>
    </row>
    <row r="261" spans="24:24" x14ac:dyDescent="0.45">
      <c r="X261" s="70" t="s">
        <v>443</v>
      </c>
    </row>
    <row r="262" spans="24:24" x14ac:dyDescent="0.45">
      <c r="X262" s="70" t="s">
        <v>444</v>
      </c>
    </row>
    <row r="263" spans="24:24" x14ac:dyDescent="0.45">
      <c r="X263" s="70" t="s">
        <v>445</v>
      </c>
    </row>
    <row r="264" spans="24:24" x14ac:dyDescent="0.45">
      <c r="X264" s="70" t="s">
        <v>446</v>
      </c>
    </row>
    <row r="265" spans="24:24" x14ac:dyDescent="0.45">
      <c r="X265" s="70" t="s">
        <v>447</v>
      </c>
    </row>
    <row r="266" spans="24:24" x14ac:dyDescent="0.45">
      <c r="X266" s="70" t="s">
        <v>448</v>
      </c>
    </row>
    <row r="267" spans="24:24" x14ac:dyDescent="0.45">
      <c r="X267" s="70" t="s">
        <v>449</v>
      </c>
    </row>
    <row r="268" spans="24:24" x14ac:dyDescent="0.45">
      <c r="X268" s="70" t="s">
        <v>450</v>
      </c>
    </row>
    <row r="269" spans="24:24" x14ac:dyDescent="0.45">
      <c r="X269" s="70" t="s">
        <v>451</v>
      </c>
    </row>
    <row r="270" spans="24:24" x14ac:dyDescent="0.45">
      <c r="X270" s="70" t="s">
        <v>452</v>
      </c>
    </row>
    <row r="271" spans="24:24" x14ac:dyDescent="0.45">
      <c r="X271" s="70" t="s">
        <v>453</v>
      </c>
    </row>
    <row r="272" spans="24:24" x14ac:dyDescent="0.45">
      <c r="X272" s="70" t="s">
        <v>454</v>
      </c>
    </row>
    <row r="273" spans="24:24" x14ac:dyDescent="0.45">
      <c r="X273" s="70" t="s">
        <v>455</v>
      </c>
    </row>
    <row r="274" spans="24:24" x14ac:dyDescent="0.45">
      <c r="X274" s="70" t="s">
        <v>456</v>
      </c>
    </row>
    <row r="275" spans="24:24" x14ac:dyDescent="0.45">
      <c r="X275" s="70" t="s">
        <v>457</v>
      </c>
    </row>
    <row r="276" spans="24:24" x14ac:dyDescent="0.45">
      <c r="X276" s="70" t="s">
        <v>458</v>
      </c>
    </row>
    <row r="277" spans="24:24" x14ac:dyDescent="0.45">
      <c r="X277" s="70" t="s">
        <v>459</v>
      </c>
    </row>
    <row r="278" spans="24:24" x14ac:dyDescent="0.45">
      <c r="X278" s="70" t="s">
        <v>460</v>
      </c>
    </row>
    <row r="279" spans="24:24" x14ac:dyDescent="0.45">
      <c r="X279" s="70" t="s">
        <v>461</v>
      </c>
    </row>
    <row r="280" spans="24:24" x14ac:dyDescent="0.45">
      <c r="X280" s="70" t="s">
        <v>462</v>
      </c>
    </row>
    <row r="281" spans="24:24" x14ac:dyDescent="0.45">
      <c r="X281" s="70" t="s">
        <v>463</v>
      </c>
    </row>
    <row r="282" spans="24:24" x14ac:dyDescent="0.45">
      <c r="X282" s="70" t="s">
        <v>464</v>
      </c>
    </row>
    <row r="283" spans="24:24" x14ac:dyDescent="0.45">
      <c r="X283" s="70" t="s">
        <v>465</v>
      </c>
    </row>
    <row r="284" spans="24:24" x14ac:dyDescent="0.45">
      <c r="X284" s="70" t="s">
        <v>466</v>
      </c>
    </row>
    <row r="285" spans="24:24" x14ac:dyDescent="0.45">
      <c r="X285" s="70" t="s">
        <v>467</v>
      </c>
    </row>
    <row r="286" spans="24:24" x14ac:dyDescent="0.45">
      <c r="X286" s="70" t="s">
        <v>468</v>
      </c>
    </row>
    <row r="287" spans="24:24" x14ac:dyDescent="0.45">
      <c r="X287" s="70" t="s">
        <v>469</v>
      </c>
    </row>
    <row r="288" spans="24:24" x14ac:dyDescent="0.45">
      <c r="X288" s="70" t="s">
        <v>470</v>
      </c>
    </row>
    <row r="289" spans="24:24" x14ac:dyDescent="0.45">
      <c r="X289" s="70" t="s">
        <v>471</v>
      </c>
    </row>
    <row r="290" spans="24:24" x14ac:dyDescent="0.45">
      <c r="X290" s="70" t="s">
        <v>472</v>
      </c>
    </row>
    <row r="291" spans="24:24" x14ac:dyDescent="0.45">
      <c r="X291" s="70" t="s">
        <v>473</v>
      </c>
    </row>
    <row r="292" spans="24:24" x14ac:dyDescent="0.45">
      <c r="X292" s="70" t="s">
        <v>474</v>
      </c>
    </row>
    <row r="293" spans="24:24" x14ac:dyDescent="0.45">
      <c r="X293" s="70" t="s">
        <v>475</v>
      </c>
    </row>
    <row r="294" spans="24:24" x14ac:dyDescent="0.45">
      <c r="X294" s="70" t="s">
        <v>476</v>
      </c>
    </row>
    <row r="295" spans="24:24" x14ac:dyDescent="0.45">
      <c r="X295" s="70" t="s">
        <v>477</v>
      </c>
    </row>
    <row r="296" spans="24:24" x14ac:dyDescent="0.45">
      <c r="X296" s="70" t="s">
        <v>478</v>
      </c>
    </row>
    <row r="297" spans="24:24" x14ac:dyDescent="0.45">
      <c r="X297" s="70" t="s">
        <v>479</v>
      </c>
    </row>
    <row r="298" spans="24:24" x14ac:dyDescent="0.45">
      <c r="X298" s="70" t="s">
        <v>480</v>
      </c>
    </row>
    <row r="299" spans="24:24" x14ac:dyDescent="0.45">
      <c r="X299" s="70" t="s">
        <v>481</v>
      </c>
    </row>
    <row r="300" spans="24:24" x14ac:dyDescent="0.45">
      <c r="X300" s="70" t="s">
        <v>482</v>
      </c>
    </row>
    <row r="301" spans="24:24" x14ac:dyDescent="0.45">
      <c r="X301" s="70" t="s">
        <v>483</v>
      </c>
    </row>
    <row r="302" spans="24:24" x14ac:dyDescent="0.45">
      <c r="X302" s="70" t="s">
        <v>484</v>
      </c>
    </row>
    <row r="303" spans="24:24" x14ac:dyDescent="0.45">
      <c r="X303" s="70" t="s">
        <v>485</v>
      </c>
    </row>
    <row r="304" spans="24:24" x14ac:dyDescent="0.45">
      <c r="X304" s="70" t="s">
        <v>486</v>
      </c>
    </row>
    <row r="305" spans="24:24" x14ac:dyDescent="0.45">
      <c r="X305" s="70" t="s">
        <v>487</v>
      </c>
    </row>
    <row r="306" spans="24:24" x14ac:dyDescent="0.45">
      <c r="X306" s="70" t="s">
        <v>488</v>
      </c>
    </row>
    <row r="307" spans="24:24" x14ac:dyDescent="0.45">
      <c r="X307" s="70" t="s">
        <v>489</v>
      </c>
    </row>
    <row r="308" spans="24:24" x14ac:dyDescent="0.45">
      <c r="X308" s="70" t="s">
        <v>490</v>
      </c>
    </row>
    <row r="309" spans="24:24" x14ac:dyDescent="0.45">
      <c r="X309" s="70" t="s">
        <v>491</v>
      </c>
    </row>
    <row r="310" spans="24:24" x14ac:dyDescent="0.45">
      <c r="X310" s="70" t="s">
        <v>492</v>
      </c>
    </row>
    <row r="311" spans="24:24" x14ac:dyDescent="0.45">
      <c r="X311" s="70" t="s">
        <v>493</v>
      </c>
    </row>
    <row r="312" spans="24:24" x14ac:dyDescent="0.45">
      <c r="X312" s="70" t="s">
        <v>494</v>
      </c>
    </row>
    <row r="313" spans="24:24" x14ac:dyDescent="0.45">
      <c r="X313" s="70" t="s">
        <v>495</v>
      </c>
    </row>
    <row r="314" spans="24:24" x14ac:dyDescent="0.45">
      <c r="X314" s="70" t="s">
        <v>496</v>
      </c>
    </row>
    <row r="315" spans="24:24" x14ac:dyDescent="0.45">
      <c r="X315" s="70" t="s">
        <v>497</v>
      </c>
    </row>
    <row r="316" spans="24:24" x14ac:dyDescent="0.45">
      <c r="X316" s="70" t="s">
        <v>498</v>
      </c>
    </row>
    <row r="317" spans="24:24" x14ac:dyDescent="0.45">
      <c r="X317" s="70" t="s">
        <v>499</v>
      </c>
    </row>
    <row r="318" spans="24:24" x14ac:dyDescent="0.45">
      <c r="X318" s="70" t="s">
        <v>500</v>
      </c>
    </row>
    <row r="319" spans="24:24" x14ac:dyDescent="0.45">
      <c r="X319" s="70" t="s">
        <v>501</v>
      </c>
    </row>
    <row r="320" spans="24:24" x14ac:dyDescent="0.45">
      <c r="X320" s="70" t="s">
        <v>502</v>
      </c>
    </row>
    <row r="321" spans="24:24" x14ac:dyDescent="0.45">
      <c r="X321" s="70" t="s">
        <v>503</v>
      </c>
    </row>
    <row r="322" spans="24:24" x14ac:dyDescent="0.45">
      <c r="X322" s="134" t="s">
        <v>504</v>
      </c>
    </row>
    <row r="323" spans="24:24" x14ac:dyDescent="0.45">
      <c r="X323" s="70" t="s">
        <v>505</v>
      </c>
    </row>
    <row r="324" spans="24:24" x14ac:dyDescent="0.45">
      <c r="X324" s="70" t="s">
        <v>506</v>
      </c>
    </row>
    <row r="325" spans="24:24" x14ac:dyDescent="0.45">
      <c r="X325" s="70" t="s">
        <v>507</v>
      </c>
    </row>
    <row r="326" spans="24:24" x14ac:dyDescent="0.45">
      <c r="X326" s="70" t="s">
        <v>508</v>
      </c>
    </row>
    <row r="327" spans="24:24" x14ac:dyDescent="0.45">
      <c r="X327" s="70" t="s">
        <v>509</v>
      </c>
    </row>
    <row r="328" spans="24:24" x14ac:dyDescent="0.45">
      <c r="X328" s="70" t="s">
        <v>510</v>
      </c>
    </row>
    <row r="329" spans="24:24" x14ac:dyDescent="0.45">
      <c r="X329" s="70" t="s">
        <v>511</v>
      </c>
    </row>
    <row r="330" spans="24:24" x14ac:dyDescent="0.45">
      <c r="X330" s="70" t="s">
        <v>512</v>
      </c>
    </row>
    <row r="331" spans="24:24" x14ac:dyDescent="0.45">
      <c r="X331" s="70" t="s">
        <v>513</v>
      </c>
    </row>
    <row r="332" spans="24:24" x14ac:dyDescent="0.45">
      <c r="X332" s="70" t="s">
        <v>514</v>
      </c>
    </row>
    <row r="333" spans="24:24" x14ac:dyDescent="0.45">
      <c r="X333" s="70" t="s">
        <v>515</v>
      </c>
    </row>
    <row r="334" spans="24:24" x14ac:dyDescent="0.45">
      <c r="X334" s="70" t="s">
        <v>516</v>
      </c>
    </row>
    <row r="335" spans="24:24" x14ac:dyDescent="0.45">
      <c r="X335" s="70" t="s">
        <v>517</v>
      </c>
    </row>
    <row r="336" spans="24:24" x14ac:dyDescent="0.45">
      <c r="X336" s="70" t="s">
        <v>518</v>
      </c>
    </row>
    <row r="337" spans="24:24" x14ac:dyDescent="0.45">
      <c r="X337" s="70" t="s">
        <v>519</v>
      </c>
    </row>
    <row r="338" spans="24:24" x14ac:dyDescent="0.45">
      <c r="X338" s="70" t="s">
        <v>520</v>
      </c>
    </row>
    <row r="339" spans="24:24" x14ac:dyDescent="0.45">
      <c r="X339" s="70" t="s">
        <v>521</v>
      </c>
    </row>
    <row r="340" spans="24:24" x14ac:dyDescent="0.45">
      <c r="X340" s="70" t="s">
        <v>522</v>
      </c>
    </row>
    <row r="341" spans="24:24" x14ac:dyDescent="0.45">
      <c r="X341" s="70" t="s">
        <v>523</v>
      </c>
    </row>
    <row r="342" spans="24:24" x14ac:dyDescent="0.45">
      <c r="X342" s="70" t="s">
        <v>524</v>
      </c>
    </row>
    <row r="343" spans="24:24" x14ac:dyDescent="0.45">
      <c r="X343" s="70" t="s">
        <v>525</v>
      </c>
    </row>
    <row r="344" spans="24:24" x14ac:dyDescent="0.45">
      <c r="X344" s="70" t="s">
        <v>526</v>
      </c>
    </row>
    <row r="345" spans="24:24" x14ac:dyDescent="0.45">
      <c r="X345" s="70" t="s">
        <v>527</v>
      </c>
    </row>
    <row r="346" spans="24:24" x14ac:dyDescent="0.45">
      <c r="X346" s="70" t="s">
        <v>528</v>
      </c>
    </row>
    <row r="347" spans="24:24" x14ac:dyDescent="0.45">
      <c r="X347" s="70" t="s">
        <v>529</v>
      </c>
    </row>
    <row r="348" spans="24:24" x14ac:dyDescent="0.45">
      <c r="X348" s="70" t="s">
        <v>530</v>
      </c>
    </row>
    <row r="349" spans="24:24" x14ac:dyDescent="0.45">
      <c r="X349" s="70" t="s">
        <v>531</v>
      </c>
    </row>
    <row r="350" spans="24:24" x14ac:dyDescent="0.45">
      <c r="X350" s="70" t="s">
        <v>532</v>
      </c>
    </row>
    <row r="351" spans="24:24" x14ac:dyDescent="0.45">
      <c r="X351" s="70" t="s">
        <v>533</v>
      </c>
    </row>
    <row r="352" spans="24:24" x14ac:dyDescent="0.45">
      <c r="X352" s="70" t="s">
        <v>534</v>
      </c>
    </row>
    <row r="353" spans="24:24" x14ac:dyDescent="0.45">
      <c r="X353" s="70" t="s">
        <v>535</v>
      </c>
    </row>
    <row r="354" spans="24:24" x14ac:dyDescent="0.45">
      <c r="X354" s="70" t="s">
        <v>536</v>
      </c>
    </row>
    <row r="355" spans="24:24" x14ac:dyDescent="0.45">
      <c r="X355" s="70" t="s">
        <v>537</v>
      </c>
    </row>
    <row r="356" spans="24:24" x14ac:dyDescent="0.45">
      <c r="X356" s="70" t="s">
        <v>538</v>
      </c>
    </row>
    <row r="357" spans="24:24" x14ac:dyDescent="0.45">
      <c r="X357" s="70" t="s">
        <v>539</v>
      </c>
    </row>
    <row r="358" spans="24:24" x14ac:dyDescent="0.45">
      <c r="X358" s="70" t="s">
        <v>540</v>
      </c>
    </row>
    <row r="359" spans="24:24" x14ac:dyDescent="0.45">
      <c r="X359" s="70" t="s">
        <v>541</v>
      </c>
    </row>
    <row r="360" spans="24:24" x14ac:dyDescent="0.45">
      <c r="X360" s="70" t="s">
        <v>542</v>
      </c>
    </row>
    <row r="361" spans="24:24" x14ac:dyDescent="0.45">
      <c r="X361" s="70" t="s">
        <v>543</v>
      </c>
    </row>
    <row r="362" spans="24:24" x14ac:dyDescent="0.45">
      <c r="X362" s="70" t="s">
        <v>544</v>
      </c>
    </row>
    <row r="363" spans="24:24" x14ac:dyDescent="0.45">
      <c r="X363" s="70" t="s">
        <v>545</v>
      </c>
    </row>
    <row r="364" spans="24:24" x14ac:dyDescent="0.45">
      <c r="X364" s="70" t="s">
        <v>546</v>
      </c>
    </row>
    <row r="365" spans="24:24" x14ac:dyDescent="0.45">
      <c r="X365" s="70" t="s">
        <v>547</v>
      </c>
    </row>
    <row r="366" spans="24:24" x14ac:dyDescent="0.45">
      <c r="X366" s="70" t="s">
        <v>548</v>
      </c>
    </row>
    <row r="367" spans="24:24" x14ac:dyDescent="0.45">
      <c r="X367" s="70" t="s">
        <v>549</v>
      </c>
    </row>
    <row r="368" spans="24:24" x14ac:dyDescent="0.45">
      <c r="X368" s="70" t="s">
        <v>550</v>
      </c>
    </row>
    <row r="369" spans="24:24" x14ac:dyDescent="0.45">
      <c r="X369" s="70" t="s">
        <v>551</v>
      </c>
    </row>
    <row r="370" spans="24:24" x14ac:dyDescent="0.45">
      <c r="X370" s="70" t="s">
        <v>552</v>
      </c>
    </row>
    <row r="371" spans="24:24" x14ac:dyDescent="0.45">
      <c r="X371" s="70" t="s">
        <v>553</v>
      </c>
    </row>
    <row r="372" spans="24:24" x14ac:dyDescent="0.45">
      <c r="X372" s="70" t="s">
        <v>554</v>
      </c>
    </row>
    <row r="373" spans="24:24" x14ac:dyDescent="0.45">
      <c r="X373" s="70" t="s">
        <v>555</v>
      </c>
    </row>
    <row r="374" spans="24:24" x14ac:dyDescent="0.45">
      <c r="X374" s="70" t="s">
        <v>556</v>
      </c>
    </row>
    <row r="375" spans="24:24" x14ac:dyDescent="0.45">
      <c r="X375" s="70" t="s">
        <v>557</v>
      </c>
    </row>
    <row r="376" spans="24:24" x14ac:dyDescent="0.45">
      <c r="X376" s="70" t="s">
        <v>558</v>
      </c>
    </row>
    <row r="377" spans="24:24" x14ac:dyDescent="0.45">
      <c r="X377" s="70" t="s">
        <v>559</v>
      </c>
    </row>
    <row r="378" spans="24:24" x14ac:dyDescent="0.45">
      <c r="X378" s="70" t="s">
        <v>560</v>
      </c>
    </row>
    <row r="379" spans="24:24" x14ac:dyDescent="0.45">
      <c r="X379" s="70" t="s">
        <v>561</v>
      </c>
    </row>
    <row r="380" spans="24:24" x14ac:dyDescent="0.45">
      <c r="X380" s="70" t="s">
        <v>562</v>
      </c>
    </row>
    <row r="381" spans="24:24" x14ac:dyDescent="0.45">
      <c r="X381" s="70" t="s">
        <v>563</v>
      </c>
    </row>
    <row r="382" spans="24:24" x14ac:dyDescent="0.45">
      <c r="X382" s="70" t="s">
        <v>564</v>
      </c>
    </row>
    <row r="383" spans="24:24" x14ac:dyDescent="0.45">
      <c r="X383" s="70" t="s">
        <v>565</v>
      </c>
    </row>
    <row r="384" spans="24:24" x14ac:dyDescent="0.45">
      <c r="X384" s="70" t="s">
        <v>566</v>
      </c>
    </row>
    <row r="385" spans="24:24" x14ac:dyDescent="0.45">
      <c r="X385" s="70" t="s">
        <v>567</v>
      </c>
    </row>
    <row r="386" spans="24:24" x14ac:dyDescent="0.45">
      <c r="X386" s="70" t="s">
        <v>568</v>
      </c>
    </row>
    <row r="387" spans="24:24" x14ac:dyDescent="0.45">
      <c r="X387" s="70" t="s">
        <v>569</v>
      </c>
    </row>
    <row r="388" spans="24:24" x14ac:dyDescent="0.45">
      <c r="X388" s="70" t="s">
        <v>570</v>
      </c>
    </row>
    <row r="389" spans="24:24" x14ac:dyDescent="0.45">
      <c r="X389" s="70" t="s">
        <v>571</v>
      </c>
    </row>
    <row r="390" spans="24:24" x14ac:dyDescent="0.45">
      <c r="X390" s="70" t="s">
        <v>572</v>
      </c>
    </row>
    <row r="391" spans="24:24" x14ac:dyDescent="0.45">
      <c r="X391" s="70" t="s">
        <v>573</v>
      </c>
    </row>
    <row r="392" spans="24:24" x14ac:dyDescent="0.45">
      <c r="X392" s="70" t="s">
        <v>574</v>
      </c>
    </row>
    <row r="393" spans="24:24" x14ac:dyDescent="0.45">
      <c r="X393" s="70" t="s">
        <v>575</v>
      </c>
    </row>
    <row r="394" spans="24:24" x14ac:dyDescent="0.45">
      <c r="X394" s="70" t="s">
        <v>576</v>
      </c>
    </row>
    <row r="395" spans="24:24" x14ac:dyDescent="0.45">
      <c r="X395" s="70" t="s">
        <v>577</v>
      </c>
    </row>
    <row r="396" spans="24:24" x14ac:dyDescent="0.45">
      <c r="X396" s="70" t="s">
        <v>578</v>
      </c>
    </row>
    <row r="397" spans="24:24" x14ac:dyDescent="0.45">
      <c r="X397" s="70" t="s">
        <v>579</v>
      </c>
    </row>
    <row r="398" spans="24:24" x14ac:dyDescent="0.45">
      <c r="X398" s="70" t="s">
        <v>580</v>
      </c>
    </row>
    <row r="399" spans="24:24" x14ac:dyDescent="0.45">
      <c r="X399" s="70" t="s">
        <v>581</v>
      </c>
    </row>
    <row r="400" spans="24:24" x14ac:dyDescent="0.45">
      <c r="X400" s="70" t="s">
        <v>582</v>
      </c>
    </row>
    <row r="401" spans="24:24" x14ac:dyDescent="0.45">
      <c r="X401" s="70" t="s">
        <v>583</v>
      </c>
    </row>
    <row r="402" spans="24:24" x14ac:dyDescent="0.45">
      <c r="X402" s="70" t="s">
        <v>584</v>
      </c>
    </row>
    <row r="403" spans="24:24" x14ac:dyDescent="0.45">
      <c r="X403" s="70" t="s">
        <v>585</v>
      </c>
    </row>
    <row r="404" spans="24:24" x14ac:dyDescent="0.45">
      <c r="X404" s="70" t="s">
        <v>586</v>
      </c>
    </row>
    <row r="405" spans="24:24" x14ac:dyDescent="0.45">
      <c r="X405" s="70"/>
    </row>
    <row r="406" spans="24:24" x14ac:dyDescent="0.45">
      <c r="X406" s="70"/>
    </row>
    <row r="407" spans="24:24" x14ac:dyDescent="0.45">
      <c r="X407" s="70"/>
    </row>
    <row r="408" spans="24:24" x14ac:dyDescent="0.45">
      <c r="X408" s="70"/>
    </row>
    <row r="409" spans="24:24" x14ac:dyDescent="0.45">
      <c r="X409" s="70"/>
    </row>
    <row r="410" spans="24:24" x14ac:dyDescent="0.45">
      <c r="X410" s="70"/>
    </row>
    <row r="411" spans="24:24" x14ac:dyDescent="0.45">
      <c r="X411" s="70"/>
    </row>
    <row r="412" spans="24:24" x14ac:dyDescent="0.45">
      <c r="X412" s="70"/>
    </row>
    <row r="413" spans="24:24" x14ac:dyDescent="0.45">
      <c r="X413" s="70"/>
    </row>
    <row r="414" spans="24:24" x14ac:dyDescent="0.45">
      <c r="X414" s="70"/>
    </row>
    <row r="415" spans="24:24" x14ac:dyDescent="0.45">
      <c r="X415" s="70"/>
    </row>
    <row r="416" spans="24:24" x14ac:dyDescent="0.45">
      <c r="X416" s="70"/>
    </row>
    <row r="417" spans="24:24" x14ac:dyDescent="0.45">
      <c r="X417" s="70"/>
    </row>
    <row r="418" spans="24:24" x14ac:dyDescent="0.45">
      <c r="X418" s="70"/>
    </row>
    <row r="419" spans="24:24" x14ac:dyDescent="0.45">
      <c r="X419" s="70"/>
    </row>
    <row r="420" spans="24:24" x14ac:dyDescent="0.45">
      <c r="X420" s="70"/>
    </row>
    <row r="421" spans="24:24" x14ac:dyDescent="0.45">
      <c r="X421" s="70"/>
    </row>
    <row r="422" spans="24:24" x14ac:dyDescent="0.45">
      <c r="X422" s="70"/>
    </row>
    <row r="423" spans="24:24" x14ac:dyDescent="0.45">
      <c r="X423" s="70"/>
    </row>
    <row r="424" spans="24:24" x14ac:dyDescent="0.45">
      <c r="X424" s="70"/>
    </row>
    <row r="425" spans="24:24" x14ac:dyDescent="0.45">
      <c r="X425" s="70"/>
    </row>
    <row r="426" spans="24:24" x14ac:dyDescent="0.45">
      <c r="X426" s="70"/>
    </row>
    <row r="427" spans="24:24" x14ac:dyDescent="0.45">
      <c r="X427" s="70"/>
    </row>
    <row r="428" spans="24:24" x14ac:dyDescent="0.45">
      <c r="X428" s="70"/>
    </row>
    <row r="429" spans="24:24" x14ac:dyDescent="0.45">
      <c r="X429" s="70"/>
    </row>
    <row r="430" spans="24:24" x14ac:dyDescent="0.45">
      <c r="X430" s="70"/>
    </row>
    <row r="431" spans="24:24" x14ac:dyDescent="0.45">
      <c r="X431" s="70"/>
    </row>
    <row r="432" spans="24:24" x14ac:dyDescent="0.45">
      <c r="X432" s="70"/>
    </row>
    <row r="433" spans="24:24" x14ac:dyDescent="0.45">
      <c r="X433" s="70"/>
    </row>
    <row r="434" spans="24:24" x14ac:dyDescent="0.45">
      <c r="X434" s="70"/>
    </row>
    <row r="435" spans="24:24" x14ac:dyDescent="0.45">
      <c r="X435" s="70"/>
    </row>
    <row r="436" spans="24:24" x14ac:dyDescent="0.45">
      <c r="X436" s="70"/>
    </row>
    <row r="437" spans="24:24" x14ac:dyDescent="0.45">
      <c r="X437" s="70"/>
    </row>
    <row r="438" spans="24:24" x14ac:dyDescent="0.45">
      <c r="X438" s="70"/>
    </row>
    <row r="439" spans="24:24" x14ac:dyDescent="0.45">
      <c r="X439" s="70"/>
    </row>
    <row r="440" spans="24:24" x14ac:dyDescent="0.45">
      <c r="X440" s="70"/>
    </row>
    <row r="441" spans="24:24" x14ac:dyDescent="0.45">
      <c r="X441" s="70"/>
    </row>
    <row r="442" spans="24:24" x14ac:dyDescent="0.45">
      <c r="X442" s="70"/>
    </row>
    <row r="443" spans="24:24" x14ac:dyDescent="0.45">
      <c r="X443" s="70"/>
    </row>
    <row r="444" spans="24:24" x14ac:dyDescent="0.45">
      <c r="X444" s="70"/>
    </row>
    <row r="445" spans="24:24" x14ac:dyDescent="0.45">
      <c r="X445" s="70"/>
    </row>
    <row r="446" spans="24:24" x14ac:dyDescent="0.45">
      <c r="X446" s="70"/>
    </row>
    <row r="447" spans="24:24" x14ac:dyDescent="0.45">
      <c r="X447" s="70"/>
    </row>
    <row r="448" spans="24:24" x14ac:dyDescent="0.45">
      <c r="X448" s="70"/>
    </row>
    <row r="449" spans="24:24" x14ac:dyDescent="0.45">
      <c r="X449" s="70"/>
    </row>
    <row r="450" spans="24:24" x14ac:dyDescent="0.45">
      <c r="X450" s="70"/>
    </row>
    <row r="451" spans="24:24" x14ac:dyDescent="0.45">
      <c r="X451" s="70"/>
    </row>
    <row r="452" spans="24:24" x14ac:dyDescent="0.45">
      <c r="X452" s="70"/>
    </row>
    <row r="453" spans="24:24" x14ac:dyDescent="0.45">
      <c r="X453" s="70"/>
    </row>
    <row r="454" spans="24:24" x14ac:dyDescent="0.45">
      <c r="X454" s="70"/>
    </row>
    <row r="455" spans="24:24" x14ac:dyDescent="0.45">
      <c r="X455" s="70"/>
    </row>
    <row r="456" spans="24:24" x14ac:dyDescent="0.45">
      <c r="X456" s="70"/>
    </row>
    <row r="457" spans="24:24" x14ac:dyDescent="0.45">
      <c r="X457" s="70"/>
    </row>
    <row r="458" spans="24:24" x14ac:dyDescent="0.45">
      <c r="X458" s="70"/>
    </row>
    <row r="459" spans="24:24" x14ac:dyDescent="0.45">
      <c r="X459" s="70"/>
    </row>
    <row r="460" spans="24:24" x14ac:dyDescent="0.45">
      <c r="X460" s="70"/>
    </row>
    <row r="461" spans="24:24" x14ac:dyDescent="0.45">
      <c r="X461" s="70"/>
    </row>
    <row r="462" spans="24:24" x14ac:dyDescent="0.45">
      <c r="X462" s="70"/>
    </row>
    <row r="463" spans="24:24" x14ac:dyDescent="0.45">
      <c r="X463" s="70"/>
    </row>
    <row r="464" spans="24:24" x14ac:dyDescent="0.45">
      <c r="X464" s="70"/>
    </row>
    <row r="465" spans="24:24" x14ac:dyDescent="0.45">
      <c r="X465" s="70"/>
    </row>
    <row r="466" spans="24:24" x14ac:dyDescent="0.45">
      <c r="X466" s="70"/>
    </row>
    <row r="467" spans="24:24" x14ac:dyDescent="0.45">
      <c r="X467" s="70"/>
    </row>
    <row r="468" spans="24:24" x14ac:dyDescent="0.45">
      <c r="X468" s="70"/>
    </row>
    <row r="469" spans="24:24" x14ac:dyDescent="0.45">
      <c r="X469" s="70"/>
    </row>
    <row r="470" spans="24:24" x14ac:dyDescent="0.45">
      <c r="X470" s="70"/>
    </row>
    <row r="471" spans="24:24" x14ac:dyDescent="0.45">
      <c r="X471" s="70"/>
    </row>
    <row r="472" spans="24:24" x14ac:dyDescent="0.45">
      <c r="X472" s="70"/>
    </row>
    <row r="473" spans="24:24" x14ac:dyDescent="0.45">
      <c r="X473" s="70"/>
    </row>
    <row r="474" spans="24:24" x14ac:dyDescent="0.45">
      <c r="X474" s="70"/>
    </row>
    <row r="475" spans="24:24" x14ac:dyDescent="0.45">
      <c r="X475" s="70"/>
    </row>
    <row r="476" spans="24:24" x14ac:dyDescent="0.45">
      <c r="X476" s="70"/>
    </row>
    <row r="477" spans="24:24" x14ac:dyDescent="0.45">
      <c r="X477" s="70"/>
    </row>
    <row r="478" spans="24:24" x14ac:dyDescent="0.45">
      <c r="X478" s="70"/>
    </row>
    <row r="479" spans="24:24" x14ac:dyDescent="0.45">
      <c r="X479" s="70"/>
    </row>
    <row r="480" spans="24:24" x14ac:dyDescent="0.45">
      <c r="X480" s="70"/>
    </row>
    <row r="481" spans="24:24" x14ac:dyDescent="0.45">
      <c r="X481" s="70"/>
    </row>
    <row r="482" spans="24:24" x14ac:dyDescent="0.45">
      <c r="X482" s="70"/>
    </row>
    <row r="483" spans="24:24" x14ac:dyDescent="0.45">
      <c r="X483" s="70"/>
    </row>
    <row r="484" spans="24:24" x14ac:dyDescent="0.45">
      <c r="X484" s="70"/>
    </row>
    <row r="485" spans="24:24" x14ac:dyDescent="0.45">
      <c r="X485" s="70"/>
    </row>
    <row r="486" spans="24:24" x14ac:dyDescent="0.45">
      <c r="X486" s="70"/>
    </row>
    <row r="487" spans="24:24" x14ac:dyDescent="0.45">
      <c r="X487" s="70"/>
    </row>
    <row r="488" spans="24:24" x14ac:dyDescent="0.45">
      <c r="X488" s="70"/>
    </row>
    <row r="489" spans="24:24" x14ac:dyDescent="0.45">
      <c r="X489" s="70"/>
    </row>
    <row r="490" spans="24:24" x14ac:dyDescent="0.45">
      <c r="X490" s="70"/>
    </row>
    <row r="491" spans="24:24" x14ac:dyDescent="0.45">
      <c r="X491" s="70"/>
    </row>
    <row r="492" spans="24:24" x14ac:dyDescent="0.45">
      <c r="X492" s="70"/>
    </row>
    <row r="493" spans="24:24" x14ac:dyDescent="0.45">
      <c r="X493" s="70"/>
    </row>
    <row r="494" spans="24:24" x14ac:dyDescent="0.45">
      <c r="X494" s="70"/>
    </row>
    <row r="495" spans="24:24" x14ac:dyDescent="0.45">
      <c r="X495" s="70"/>
    </row>
    <row r="496" spans="24:24" x14ac:dyDescent="0.45">
      <c r="X496" s="70"/>
    </row>
    <row r="497" spans="24:24" x14ac:dyDescent="0.45">
      <c r="X497" s="70"/>
    </row>
    <row r="498" spans="24:24" x14ac:dyDescent="0.45">
      <c r="X498" s="70"/>
    </row>
    <row r="499" spans="24:24" x14ac:dyDescent="0.45">
      <c r="X499" s="70"/>
    </row>
    <row r="500" spans="24:24" x14ac:dyDescent="0.45">
      <c r="X500" s="70"/>
    </row>
    <row r="501" spans="24:24" x14ac:dyDescent="0.45">
      <c r="X501" s="70"/>
    </row>
    <row r="502" spans="24:24" x14ac:dyDescent="0.45">
      <c r="X502" s="70"/>
    </row>
    <row r="503" spans="24:24" x14ac:dyDescent="0.45">
      <c r="X503" s="70"/>
    </row>
    <row r="504" spans="24:24" x14ac:dyDescent="0.45">
      <c r="X504" s="70"/>
    </row>
    <row r="505" spans="24:24" x14ac:dyDescent="0.45">
      <c r="X505" s="70"/>
    </row>
    <row r="506" spans="24:24" x14ac:dyDescent="0.45">
      <c r="X506" s="70"/>
    </row>
    <row r="507" spans="24:24" x14ac:dyDescent="0.45">
      <c r="X507" s="70"/>
    </row>
    <row r="508" spans="24:24" x14ac:dyDescent="0.45">
      <c r="X508" s="70"/>
    </row>
    <row r="509" spans="24:24" x14ac:dyDescent="0.45">
      <c r="X509" s="70"/>
    </row>
    <row r="510" spans="24:24" x14ac:dyDescent="0.45">
      <c r="X510" s="70"/>
    </row>
    <row r="511" spans="24:24" x14ac:dyDescent="0.45">
      <c r="X511" s="70"/>
    </row>
    <row r="512" spans="24:24" x14ac:dyDescent="0.45">
      <c r="X512" s="70"/>
    </row>
    <row r="513" spans="24:24" x14ac:dyDescent="0.45">
      <c r="X513" s="70"/>
    </row>
    <row r="514" spans="24:24" x14ac:dyDescent="0.45">
      <c r="X514" s="70"/>
    </row>
    <row r="515" spans="24:24" x14ac:dyDescent="0.45">
      <c r="X515" s="70"/>
    </row>
    <row r="516" spans="24:24" x14ac:dyDescent="0.45">
      <c r="X516" s="70"/>
    </row>
    <row r="517" spans="24:24" x14ac:dyDescent="0.45">
      <c r="X517" s="70"/>
    </row>
    <row r="518" spans="24:24" x14ac:dyDescent="0.45">
      <c r="X518" s="70"/>
    </row>
    <row r="519" spans="24:24" x14ac:dyDescent="0.45">
      <c r="X519" s="70"/>
    </row>
    <row r="520" spans="24:24" x14ac:dyDescent="0.45">
      <c r="X520" s="70"/>
    </row>
    <row r="521" spans="24:24" x14ac:dyDescent="0.45">
      <c r="X521" s="70"/>
    </row>
    <row r="522" spans="24:24" x14ac:dyDescent="0.45">
      <c r="X522" s="70"/>
    </row>
    <row r="523" spans="24:24" x14ac:dyDescent="0.45">
      <c r="X523" s="70"/>
    </row>
    <row r="524" spans="24:24" x14ac:dyDescent="0.45">
      <c r="X524" s="70"/>
    </row>
    <row r="525" spans="24:24" x14ac:dyDescent="0.45">
      <c r="X525" s="70"/>
    </row>
    <row r="526" spans="24:24" x14ac:dyDescent="0.45">
      <c r="X526" s="70"/>
    </row>
    <row r="527" spans="24:24" x14ac:dyDescent="0.45">
      <c r="X527" s="70"/>
    </row>
    <row r="528" spans="24:24" x14ac:dyDescent="0.45">
      <c r="X528" s="70"/>
    </row>
    <row r="529" spans="24:24" x14ac:dyDescent="0.45">
      <c r="X529" s="70"/>
    </row>
    <row r="530" spans="24:24" x14ac:dyDescent="0.45">
      <c r="X530" s="70"/>
    </row>
    <row r="531" spans="24:24" x14ac:dyDescent="0.45">
      <c r="X531" s="70"/>
    </row>
    <row r="532" spans="24:24" x14ac:dyDescent="0.45">
      <c r="X532" s="70"/>
    </row>
    <row r="533" spans="24:24" x14ac:dyDescent="0.45">
      <c r="X533" s="70"/>
    </row>
    <row r="534" spans="24:24" x14ac:dyDescent="0.45">
      <c r="X534" s="70"/>
    </row>
    <row r="535" spans="24:24" x14ac:dyDescent="0.45">
      <c r="X535" s="70"/>
    </row>
    <row r="536" spans="24:24" x14ac:dyDescent="0.45">
      <c r="X536" s="70"/>
    </row>
    <row r="537" spans="24:24" x14ac:dyDescent="0.45">
      <c r="X537" s="70"/>
    </row>
    <row r="538" spans="24:24" x14ac:dyDescent="0.45">
      <c r="X538" s="70"/>
    </row>
    <row r="539" spans="24:24" x14ac:dyDescent="0.45">
      <c r="X539" s="70"/>
    </row>
    <row r="540" spans="24:24" x14ac:dyDescent="0.45">
      <c r="X540" s="70"/>
    </row>
    <row r="541" spans="24:24" x14ac:dyDescent="0.45">
      <c r="X541" s="70"/>
    </row>
    <row r="542" spans="24:24" x14ac:dyDescent="0.45">
      <c r="X542" s="70"/>
    </row>
    <row r="543" spans="24:24" x14ac:dyDescent="0.45">
      <c r="X543" s="70"/>
    </row>
    <row r="544" spans="24:24" x14ac:dyDescent="0.45">
      <c r="X544" s="70"/>
    </row>
    <row r="545" spans="24:24" x14ac:dyDescent="0.45">
      <c r="X545" s="70"/>
    </row>
    <row r="546" spans="24:24" x14ac:dyDescent="0.45">
      <c r="X546" s="70"/>
    </row>
    <row r="547" spans="24:24" x14ac:dyDescent="0.45">
      <c r="X547" s="70"/>
    </row>
    <row r="548" spans="24:24" x14ac:dyDescent="0.45">
      <c r="X548" s="70"/>
    </row>
    <row r="549" spans="24:24" x14ac:dyDescent="0.45">
      <c r="X549" s="70"/>
    </row>
    <row r="550" spans="24:24" x14ac:dyDescent="0.45">
      <c r="X550" s="70"/>
    </row>
    <row r="551" spans="24:24" x14ac:dyDescent="0.45">
      <c r="X551" s="70"/>
    </row>
    <row r="552" spans="24:24" x14ac:dyDescent="0.45">
      <c r="X552" s="70"/>
    </row>
    <row r="553" spans="24:24" x14ac:dyDescent="0.45">
      <c r="X553" s="70"/>
    </row>
    <row r="554" spans="24:24" x14ac:dyDescent="0.45">
      <c r="X554" s="70"/>
    </row>
    <row r="555" spans="24:24" x14ac:dyDescent="0.45">
      <c r="X555" s="70"/>
    </row>
    <row r="556" spans="24:24" x14ac:dyDescent="0.45">
      <c r="X556" s="70"/>
    </row>
    <row r="557" spans="24:24" x14ac:dyDescent="0.45">
      <c r="X557" s="70"/>
    </row>
    <row r="558" spans="24:24" x14ac:dyDescent="0.45">
      <c r="X558" s="70"/>
    </row>
    <row r="559" spans="24:24" x14ac:dyDescent="0.45">
      <c r="X559" s="70"/>
    </row>
    <row r="560" spans="24:24" x14ac:dyDescent="0.45">
      <c r="X560" s="70"/>
    </row>
    <row r="561" spans="24:24" x14ac:dyDescent="0.45">
      <c r="X561" s="70"/>
    </row>
    <row r="562" spans="24:24" x14ac:dyDescent="0.45">
      <c r="X562" s="70"/>
    </row>
    <row r="563" spans="24:24" x14ac:dyDescent="0.45">
      <c r="X563" s="70"/>
    </row>
    <row r="564" spans="24:24" x14ac:dyDescent="0.45">
      <c r="X564" s="70"/>
    </row>
    <row r="565" spans="24:24" x14ac:dyDescent="0.45">
      <c r="X565" s="70"/>
    </row>
    <row r="566" spans="24:24" x14ac:dyDescent="0.45">
      <c r="X566" s="70"/>
    </row>
    <row r="567" spans="24:24" x14ac:dyDescent="0.45">
      <c r="X567" s="70"/>
    </row>
    <row r="568" spans="24:24" x14ac:dyDescent="0.45">
      <c r="X568" s="70"/>
    </row>
    <row r="569" spans="24:24" x14ac:dyDescent="0.45">
      <c r="X569" s="70"/>
    </row>
    <row r="570" spans="24:24" x14ac:dyDescent="0.45">
      <c r="X570" s="70"/>
    </row>
    <row r="571" spans="24:24" x14ac:dyDescent="0.45">
      <c r="X571" s="70"/>
    </row>
    <row r="572" spans="24:24" x14ac:dyDescent="0.45">
      <c r="X572" s="70"/>
    </row>
    <row r="573" spans="24:24" x14ac:dyDescent="0.45">
      <c r="X573" s="70"/>
    </row>
    <row r="574" spans="24:24" x14ac:dyDescent="0.45">
      <c r="X574" s="70"/>
    </row>
    <row r="575" spans="24:24" x14ac:dyDescent="0.45">
      <c r="X575" s="70"/>
    </row>
    <row r="576" spans="24:24" x14ac:dyDescent="0.45">
      <c r="X576" s="70"/>
    </row>
    <row r="577" spans="24:24" x14ac:dyDescent="0.45">
      <c r="X577" s="70"/>
    </row>
    <row r="578" spans="24:24" x14ac:dyDescent="0.45">
      <c r="X578" s="70"/>
    </row>
    <row r="579" spans="24:24" x14ac:dyDescent="0.45">
      <c r="X579" s="70"/>
    </row>
    <row r="580" spans="24:24" x14ac:dyDescent="0.45">
      <c r="X580" s="70"/>
    </row>
    <row r="581" spans="24:24" x14ac:dyDescent="0.45">
      <c r="X581" s="70"/>
    </row>
    <row r="582" spans="24:24" x14ac:dyDescent="0.45">
      <c r="X582" s="70"/>
    </row>
    <row r="583" spans="24:24" x14ac:dyDescent="0.45">
      <c r="X583" s="70"/>
    </row>
    <row r="584" spans="24:24" x14ac:dyDescent="0.45">
      <c r="X584" s="70"/>
    </row>
    <row r="585" spans="24:24" x14ac:dyDescent="0.45">
      <c r="X585" s="70"/>
    </row>
    <row r="586" spans="24:24" x14ac:dyDescent="0.45">
      <c r="X586" s="70"/>
    </row>
    <row r="587" spans="24:24" x14ac:dyDescent="0.45">
      <c r="X587" s="70"/>
    </row>
    <row r="588" spans="24:24" x14ac:dyDescent="0.45">
      <c r="X588" s="70"/>
    </row>
    <row r="589" spans="24:24" x14ac:dyDescent="0.45">
      <c r="X589" s="70"/>
    </row>
    <row r="590" spans="24:24" x14ac:dyDescent="0.45">
      <c r="X590" s="70"/>
    </row>
    <row r="591" spans="24:24" x14ac:dyDescent="0.45">
      <c r="X591" s="70"/>
    </row>
    <row r="592" spans="24:24" x14ac:dyDescent="0.45">
      <c r="X592" s="70"/>
    </row>
    <row r="593" spans="24:24" x14ac:dyDescent="0.45">
      <c r="X593" s="70"/>
    </row>
    <row r="594" spans="24:24" x14ac:dyDescent="0.45">
      <c r="X594" s="70"/>
    </row>
    <row r="595" spans="24:24" x14ac:dyDescent="0.45">
      <c r="X595" s="70"/>
    </row>
    <row r="596" spans="24:24" x14ac:dyDescent="0.45">
      <c r="X596" s="70"/>
    </row>
    <row r="597" spans="24:24" x14ac:dyDescent="0.45">
      <c r="X597" s="70"/>
    </row>
    <row r="598" spans="24:24" x14ac:dyDescent="0.45">
      <c r="X598" s="70"/>
    </row>
    <row r="599" spans="24:24" x14ac:dyDescent="0.45">
      <c r="X599" s="70"/>
    </row>
    <row r="600" spans="24:24" x14ac:dyDescent="0.45">
      <c r="X600" s="70"/>
    </row>
    <row r="601" spans="24:24" x14ac:dyDescent="0.45">
      <c r="X601" s="70"/>
    </row>
    <row r="602" spans="24:24" x14ac:dyDescent="0.45">
      <c r="X602" s="70"/>
    </row>
    <row r="603" spans="24:24" x14ac:dyDescent="0.45">
      <c r="X603" s="70"/>
    </row>
    <row r="604" spans="24:24" x14ac:dyDescent="0.45">
      <c r="X604" s="70"/>
    </row>
    <row r="605" spans="24:24" x14ac:dyDescent="0.45">
      <c r="X605" s="70"/>
    </row>
    <row r="606" spans="24:24" x14ac:dyDescent="0.45">
      <c r="X606" s="70"/>
    </row>
    <row r="607" spans="24:24" x14ac:dyDescent="0.45">
      <c r="X607" s="70"/>
    </row>
    <row r="608" spans="24:24" x14ac:dyDescent="0.45">
      <c r="X608" s="70"/>
    </row>
    <row r="609" spans="24:24" x14ac:dyDescent="0.45">
      <c r="X609" s="70"/>
    </row>
    <row r="610" spans="24:24" x14ac:dyDescent="0.45">
      <c r="X610" s="70"/>
    </row>
    <row r="611" spans="24:24" x14ac:dyDescent="0.45">
      <c r="X611" s="70"/>
    </row>
    <row r="612" spans="24:24" x14ac:dyDescent="0.45">
      <c r="X612" s="70"/>
    </row>
    <row r="613" spans="24:24" x14ac:dyDescent="0.45">
      <c r="X613" s="70"/>
    </row>
    <row r="614" spans="24:24" x14ac:dyDescent="0.45">
      <c r="X614" s="70"/>
    </row>
    <row r="615" spans="24:24" x14ac:dyDescent="0.45">
      <c r="X615" s="70"/>
    </row>
    <row r="616" spans="24:24" x14ac:dyDescent="0.45">
      <c r="X616" s="70"/>
    </row>
    <row r="617" spans="24:24" x14ac:dyDescent="0.45">
      <c r="X617" s="70"/>
    </row>
    <row r="618" spans="24:24" x14ac:dyDescent="0.45">
      <c r="X618" s="70"/>
    </row>
    <row r="619" spans="24:24" x14ac:dyDescent="0.45">
      <c r="X619" s="70"/>
    </row>
    <row r="620" spans="24:24" x14ac:dyDescent="0.45">
      <c r="X620" s="70"/>
    </row>
    <row r="621" spans="24:24" x14ac:dyDescent="0.45">
      <c r="X621" s="70"/>
    </row>
    <row r="622" spans="24:24" x14ac:dyDescent="0.45">
      <c r="X622" s="70"/>
    </row>
    <row r="623" spans="24:24" x14ac:dyDescent="0.45">
      <c r="X623" s="70"/>
    </row>
    <row r="624" spans="24:24" x14ac:dyDescent="0.45">
      <c r="X624" s="70"/>
    </row>
    <row r="625" spans="24:24" x14ac:dyDescent="0.45">
      <c r="X625" s="70"/>
    </row>
    <row r="626" spans="24:24" x14ac:dyDescent="0.45">
      <c r="X626" s="70"/>
    </row>
    <row r="627" spans="24:24" x14ac:dyDescent="0.45">
      <c r="X627" s="70"/>
    </row>
    <row r="628" spans="24:24" x14ac:dyDescent="0.45">
      <c r="X628" s="70"/>
    </row>
    <row r="629" spans="24:24" x14ac:dyDescent="0.45">
      <c r="X629" s="70"/>
    </row>
    <row r="630" spans="24:24" x14ac:dyDescent="0.45">
      <c r="X630" s="70"/>
    </row>
    <row r="631" spans="24:24" x14ac:dyDescent="0.45">
      <c r="X631" s="70"/>
    </row>
    <row r="632" spans="24:24" x14ac:dyDescent="0.45">
      <c r="X632" s="70"/>
    </row>
    <row r="633" spans="24:24" x14ac:dyDescent="0.45">
      <c r="X633" s="70"/>
    </row>
    <row r="634" spans="24:24" x14ac:dyDescent="0.45">
      <c r="X634" s="70"/>
    </row>
    <row r="635" spans="24:24" x14ac:dyDescent="0.45">
      <c r="X635" s="70"/>
    </row>
    <row r="636" spans="24:24" x14ac:dyDescent="0.45">
      <c r="X636" s="70"/>
    </row>
    <row r="637" spans="24:24" x14ac:dyDescent="0.45">
      <c r="X637" s="70"/>
    </row>
    <row r="638" spans="24:24" x14ac:dyDescent="0.45">
      <c r="X638" s="70"/>
    </row>
    <row r="639" spans="24:24" x14ac:dyDescent="0.45">
      <c r="X639" s="70"/>
    </row>
    <row r="640" spans="24:24" x14ac:dyDescent="0.45">
      <c r="X640" s="70"/>
    </row>
    <row r="641" spans="24:24" x14ac:dyDescent="0.45">
      <c r="X641" s="70"/>
    </row>
    <row r="642" spans="24:24" x14ac:dyDescent="0.45">
      <c r="X642" s="70"/>
    </row>
    <row r="643" spans="24:24" x14ac:dyDescent="0.45">
      <c r="X643" s="70"/>
    </row>
    <row r="644" spans="24:24" x14ac:dyDescent="0.45">
      <c r="X644" s="70"/>
    </row>
    <row r="645" spans="24:24" x14ac:dyDescent="0.45">
      <c r="X645" s="70"/>
    </row>
    <row r="646" spans="24:24" x14ac:dyDescent="0.45">
      <c r="X646" s="70"/>
    </row>
    <row r="647" spans="24:24" x14ac:dyDescent="0.45">
      <c r="X647" s="70"/>
    </row>
    <row r="648" spans="24:24" x14ac:dyDescent="0.45">
      <c r="X648" s="70"/>
    </row>
    <row r="649" spans="24:24" x14ac:dyDescent="0.45">
      <c r="X649" s="70"/>
    </row>
    <row r="650" spans="24:24" x14ac:dyDescent="0.45">
      <c r="X650" s="70"/>
    </row>
    <row r="651" spans="24:24" x14ac:dyDescent="0.45">
      <c r="X651" s="70"/>
    </row>
    <row r="652" spans="24:24" x14ac:dyDescent="0.45">
      <c r="X652" s="70"/>
    </row>
    <row r="653" spans="24:24" x14ac:dyDescent="0.45">
      <c r="X653" s="70"/>
    </row>
    <row r="654" spans="24:24" x14ac:dyDescent="0.45">
      <c r="X654" s="70"/>
    </row>
    <row r="655" spans="24:24" x14ac:dyDescent="0.45">
      <c r="X655" s="70"/>
    </row>
    <row r="656" spans="24:24" x14ac:dyDescent="0.45">
      <c r="X656" s="70"/>
    </row>
    <row r="657" spans="24:24" x14ac:dyDescent="0.45">
      <c r="X657" s="70"/>
    </row>
    <row r="658" spans="24:24" x14ac:dyDescent="0.45">
      <c r="X658" s="70"/>
    </row>
    <row r="659" spans="24:24" x14ac:dyDescent="0.45">
      <c r="X659" s="70"/>
    </row>
    <row r="660" spans="24:24" x14ac:dyDescent="0.45">
      <c r="X660" s="70"/>
    </row>
    <row r="661" spans="24:24" x14ac:dyDescent="0.45">
      <c r="X661" s="70"/>
    </row>
    <row r="662" spans="24:24" x14ac:dyDescent="0.45">
      <c r="X662" s="70"/>
    </row>
    <row r="663" spans="24:24" x14ac:dyDescent="0.45">
      <c r="X663" s="70"/>
    </row>
    <row r="664" spans="24:24" x14ac:dyDescent="0.45">
      <c r="X664" s="70"/>
    </row>
    <row r="665" spans="24:24" x14ac:dyDescent="0.45">
      <c r="X665" s="70"/>
    </row>
    <row r="666" spans="24:24" x14ac:dyDescent="0.45">
      <c r="X666" s="70"/>
    </row>
    <row r="667" spans="24:24" x14ac:dyDescent="0.45">
      <c r="X667" s="70"/>
    </row>
    <row r="668" spans="24:24" x14ac:dyDescent="0.45">
      <c r="X668" s="70"/>
    </row>
    <row r="669" spans="24:24" x14ac:dyDescent="0.45">
      <c r="X669" s="70"/>
    </row>
    <row r="670" spans="24:24" x14ac:dyDescent="0.45">
      <c r="X670" s="70"/>
    </row>
    <row r="671" spans="24:24" x14ac:dyDescent="0.45">
      <c r="X671" s="70"/>
    </row>
    <row r="672" spans="24:24" x14ac:dyDescent="0.45">
      <c r="X672" s="70"/>
    </row>
    <row r="673" spans="24:24" x14ac:dyDescent="0.45">
      <c r="X673" s="70"/>
    </row>
    <row r="674" spans="24:24" x14ac:dyDescent="0.45">
      <c r="X674" s="70"/>
    </row>
    <row r="675" spans="24:24" x14ac:dyDescent="0.45">
      <c r="X675" s="70"/>
    </row>
    <row r="676" spans="24:24" x14ac:dyDescent="0.45">
      <c r="X676" s="70"/>
    </row>
    <row r="677" spans="24:24" x14ac:dyDescent="0.45">
      <c r="X677" s="70"/>
    </row>
    <row r="678" spans="24:24" x14ac:dyDescent="0.45">
      <c r="X678" s="70"/>
    </row>
    <row r="679" spans="24:24" x14ac:dyDescent="0.45">
      <c r="X679" s="70"/>
    </row>
    <row r="680" spans="24:24" x14ac:dyDescent="0.45">
      <c r="X680" s="70"/>
    </row>
    <row r="681" spans="24:24" x14ac:dyDescent="0.45">
      <c r="X681" s="70"/>
    </row>
    <row r="682" spans="24:24" x14ac:dyDescent="0.45">
      <c r="X682" s="70"/>
    </row>
    <row r="683" spans="24:24" x14ac:dyDescent="0.45">
      <c r="X683" s="70"/>
    </row>
    <row r="684" spans="24:24" x14ac:dyDescent="0.45">
      <c r="X684" s="70"/>
    </row>
    <row r="685" spans="24:24" x14ac:dyDescent="0.45">
      <c r="X685" s="70"/>
    </row>
    <row r="686" spans="24:24" x14ac:dyDescent="0.45">
      <c r="X686" s="70"/>
    </row>
    <row r="687" spans="24:24" x14ac:dyDescent="0.45">
      <c r="X687" s="70"/>
    </row>
    <row r="688" spans="24:24" x14ac:dyDescent="0.45">
      <c r="X688" s="70"/>
    </row>
    <row r="689" spans="24:24" x14ac:dyDescent="0.45">
      <c r="X689" s="70"/>
    </row>
    <row r="690" spans="24:24" x14ac:dyDescent="0.45">
      <c r="X690" s="70"/>
    </row>
    <row r="691" spans="24:24" x14ac:dyDescent="0.45">
      <c r="X691" s="70"/>
    </row>
    <row r="692" spans="24:24" x14ac:dyDescent="0.45">
      <c r="X692" s="70"/>
    </row>
    <row r="693" spans="24:24" x14ac:dyDescent="0.45">
      <c r="X693" s="70"/>
    </row>
    <row r="694" spans="24:24" x14ac:dyDescent="0.45">
      <c r="X694" s="70"/>
    </row>
    <row r="695" spans="24:24" x14ac:dyDescent="0.45">
      <c r="X695" s="70"/>
    </row>
    <row r="696" spans="24:24" x14ac:dyDescent="0.45">
      <c r="X696" s="70"/>
    </row>
    <row r="697" spans="24:24" x14ac:dyDescent="0.45">
      <c r="X697" s="70"/>
    </row>
    <row r="698" spans="24:24" x14ac:dyDescent="0.45">
      <c r="X698" s="70"/>
    </row>
    <row r="699" spans="24:24" x14ac:dyDescent="0.45">
      <c r="X699" s="70"/>
    </row>
    <row r="700" spans="24:24" x14ac:dyDescent="0.45">
      <c r="X700" s="70"/>
    </row>
    <row r="701" spans="24:24" x14ac:dyDescent="0.45">
      <c r="X701" s="70"/>
    </row>
    <row r="702" spans="24:24" x14ac:dyDescent="0.45">
      <c r="X702" s="70"/>
    </row>
    <row r="703" spans="24:24" x14ac:dyDescent="0.45">
      <c r="X703" s="70"/>
    </row>
    <row r="704" spans="24:24" x14ac:dyDescent="0.45">
      <c r="X704" s="70"/>
    </row>
    <row r="705" spans="24:24" x14ac:dyDescent="0.45">
      <c r="X705" s="70"/>
    </row>
    <row r="706" spans="24:24" x14ac:dyDescent="0.45">
      <c r="X706" s="70"/>
    </row>
    <row r="707" spans="24:24" x14ac:dyDescent="0.45">
      <c r="X707" s="70"/>
    </row>
    <row r="708" spans="24:24" x14ac:dyDescent="0.45">
      <c r="X708" s="70"/>
    </row>
    <row r="709" spans="24:24" x14ac:dyDescent="0.45">
      <c r="X709" s="70"/>
    </row>
    <row r="710" spans="24:24" x14ac:dyDescent="0.45">
      <c r="X710" s="70"/>
    </row>
    <row r="711" spans="24:24" x14ac:dyDescent="0.45">
      <c r="X711" s="70"/>
    </row>
    <row r="712" spans="24:24" x14ac:dyDescent="0.45">
      <c r="X712" s="70"/>
    </row>
    <row r="713" spans="24:24" x14ac:dyDescent="0.45">
      <c r="X713" s="70"/>
    </row>
    <row r="714" spans="24:24" x14ac:dyDescent="0.45">
      <c r="X714" s="70"/>
    </row>
    <row r="715" spans="24:24" x14ac:dyDescent="0.45">
      <c r="X715" s="70"/>
    </row>
    <row r="716" spans="24:24" x14ac:dyDescent="0.45">
      <c r="X716" s="70"/>
    </row>
    <row r="717" spans="24:24" x14ac:dyDescent="0.45">
      <c r="X717" s="70"/>
    </row>
    <row r="718" spans="24:24" x14ac:dyDescent="0.45">
      <c r="X718" s="70"/>
    </row>
    <row r="719" spans="24:24" x14ac:dyDescent="0.45">
      <c r="X719" s="70"/>
    </row>
    <row r="720" spans="24:24" x14ac:dyDescent="0.45">
      <c r="X720" s="70"/>
    </row>
    <row r="721" spans="24:24" x14ac:dyDescent="0.45">
      <c r="X721" s="70"/>
    </row>
    <row r="722" spans="24:24" x14ac:dyDescent="0.45">
      <c r="X722" s="70"/>
    </row>
    <row r="723" spans="24:24" x14ac:dyDescent="0.45">
      <c r="X723" s="70"/>
    </row>
    <row r="724" spans="24:24" x14ac:dyDescent="0.45">
      <c r="X724" s="70"/>
    </row>
    <row r="725" spans="24:24" x14ac:dyDescent="0.45">
      <c r="X725" s="70"/>
    </row>
    <row r="726" spans="24:24" x14ac:dyDescent="0.45">
      <c r="X726" s="70"/>
    </row>
    <row r="727" spans="24:24" x14ac:dyDescent="0.45">
      <c r="X727" s="70"/>
    </row>
    <row r="728" spans="24:24" x14ac:dyDescent="0.45">
      <c r="X728" s="70"/>
    </row>
    <row r="729" spans="24:24" x14ac:dyDescent="0.45">
      <c r="X729" s="70"/>
    </row>
    <row r="730" spans="24:24" x14ac:dyDescent="0.45">
      <c r="X730" s="70"/>
    </row>
    <row r="731" spans="24:24" x14ac:dyDescent="0.45">
      <c r="X731" s="70"/>
    </row>
    <row r="732" spans="24:24" x14ac:dyDescent="0.45">
      <c r="X732" s="70"/>
    </row>
    <row r="733" spans="24:24" x14ac:dyDescent="0.45">
      <c r="X733" s="70"/>
    </row>
    <row r="734" spans="24:24" x14ac:dyDescent="0.45">
      <c r="X734" s="70"/>
    </row>
    <row r="735" spans="24:24" x14ac:dyDescent="0.45">
      <c r="X735" s="70"/>
    </row>
    <row r="736" spans="24:24" x14ac:dyDescent="0.45">
      <c r="X736" s="70"/>
    </row>
    <row r="737" spans="24:24" x14ac:dyDescent="0.45">
      <c r="X737" s="70"/>
    </row>
    <row r="738" spans="24:24" x14ac:dyDescent="0.45">
      <c r="X738" s="70"/>
    </row>
    <row r="739" spans="24:24" x14ac:dyDescent="0.45">
      <c r="X739" s="70"/>
    </row>
    <row r="740" spans="24:24" x14ac:dyDescent="0.45">
      <c r="X740" s="70"/>
    </row>
    <row r="741" spans="24:24" x14ac:dyDescent="0.45">
      <c r="X741" s="70"/>
    </row>
    <row r="742" spans="24:24" x14ac:dyDescent="0.45">
      <c r="X742" s="70"/>
    </row>
    <row r="743" spans="24:24" x14ac:dyDescent="0.45">
      <c r="X743" s="70"/>
    </row>
    <row r="744" spans="24:24" x14ac:dyDescent="0.45">
      <c r="X744" s="70"/>
    </row>
    <row r="745" spans="24:24" x14ac:dyDescent="0.45">
      <c r="X745" s="70"/>
    </row>
    <row r="746" spans="24:24" x14ac:dyDescent="0.45">
      <c r="X746" s="70"/>
    </row>
    <row r="747" spans="24:24" x14ac:dyDescent="0.45">
      <c r="X747" s="70"/>
    </row>
    <row r="748" spans="24:24" x14ac:dyDescent="0.45">
      <c r="X748" s="70"/>
    </row>
    <row r="749" spans="24:24" x14ac:dyDescent="0.45">
      <c r="X749" s="70"/>
    </row>
    <row r="750" spans="24:24" x14ac:dyDescent="0.45">
      <c r="X750" s="70"/>
    </row>
    <row r="751" spans="24:24" x14ac:dyDescent="0.45">
      <c r="X751" s="70"/>
    </row>
    <row r="752" spans="24:24" x14ac:dyDescent="0.45">
      <c r="X752" s="70"/>
    </row>
    <row r="753" spans="24:24" x14ac:dyDescent="0.45">
      <c r="X753" s="70"/>
    </row>
    <row r="754" spans="24:24" x14ac:dyDescent="0.45">
      <c r="X754" s="70"/>
    </row>
    <row r="755" spans="24:24" x14ac:dyDescent="0.45">
      <c r="X755" s="70"/>
    </row>
    <row r="756" spans="24:24" x14ac:dyDescent="0.45">
      <c r="X756" s="70"/>
    </row>
    <row r="757" spans="24:24" x14ac:dyDescent="0.45">
      <c r="X757" s="70"/>
    </row>
    <row r="758" spans="24:24" x14ac:dyDescent="0.45">
      <c r="X758" s="70"/>
    </row>
    <row r="759" spans="24:24" x14ac:dyDescent="0.45">
      <c r="X759" s="70"/>
    </row>
    <row r="760" spans="24:24" x14ac:dyDescent="0.45">
      <c r="X760" s="70"/>
    </row>
    <row r="761" spans="24:24" x14ac:dyDescent="0.45">
      <c r="X761" s="70"/>
    </row>
    <row r="762" spans="24:24" x14ac:dyDescent="0.45">
      <c r="X762" s="70"/>
    </row>
    <row r="763" spans="24:24" x14ac:dyDescent="0.45">
      <c r="X763" s="70"/>
    </row>
    <row r="764" spans="24:24" x14ac:dyDescent="0.45">
      <c r="X764" s="70"/>
    </row>
    <row r="765" spans="24:24" x14ac:dyDescent="0.45">
      <c r="X765" s="70"/>
    </row>
    <row r="766" spans="24:24" x14ac:dyDescent="0.45">
      <c r="X766" s="70"/>
    </row>
    <row r="767" spans="24:24" x14ac:dyDescent="0.45">
      <c r="X767" s="70"/>
    </row>
    <row r="768" spans="24:24" x14ac:dyDescent="0.45">
      <c r="X768" s="70"/>
    </row>
    <row r="769" spans="24:24" ht="20.399999999999999" thickBot="1" x14ac:dyDescent="0.5">
      <c r="X769" s="71"/>
    </row>
  </sheetData>
  <sheetProtection sheet="1" objects="1" scenarios="1"/>
  <sortState xmlns:xlrd2="http://schemas.microsoft.com/office/spreadsheetml/2017/richdata2" ref="B19:G43">
    <sortCondition ref="B19:B43"/>
  </sortState>
  <mergeCells count="27">
    <mergeCell ref="O17:O18"/>
    <mergeCell ref="M17:N17"/>
    <mergeCell ref="B1:O1"/>
    <mergeCell ref="B2:O2"/>
    <mergeCell ref="B3:O3"/>
    <mergeCell ref="B11:D11"/>
    <mergeCell ref="B12:D12"/>
    <mergeCell ref="N10:O10"/>
    <mergeCell ref="K11:L11"/>
    <mergeCell ref="K12:L12"/>
    <mergeCell ref="E12:G12"/>
    <mergeCell ref="B13:D13"/>
    <mergeCell ref="B14:D14"/>
    <mergeCell ref="E11:G11"/>
    <mergeCell ref="J17:J18"/>
    <mergeCell ref="K17:L17"/>
    <mergeCell ref="K13:L13"/>
    <mergeCell ref="G17:G18"/>
    <mergeCell ref="E13:G13"/>
    <mergeCell ref="B17:B18"/>
    <mergeCell ref="C17:D17"/>
    <mergeCell ref="E17:F17"/>
    <mergeCell ref="K14:L14"/>
    <mergeCell ref="K15:L15"/>
    <mergeCell ref="B15:D15"/>
    <mergeCell ref="E15:G15"/>
    <mergeCell ref="E14:G14"/>
  </mergeCells>
  <phoneticPr fontId="2"/>
  <conditionalFormatting sqref="B19:G122">
    <cfRule type="cellIs" dxfId="16" priority="3" operator="equal">
      <formula>""</formula>
    </cfRule>
  </conditionalFormatting>
  <conditionalFormatting sqref="E11:E14">
    <cfRule type="cellIs" dxfId="15" priority="5" operator="equal">
      <formula>""</formula>
    </cfRule>
  </conditionalFormatting>
  <conditionalFormatting sqref="E11:G12">
    <cfRule type="cellIs" dxfId="14" priority="7" operator="equal">
      <formula>"選択して下さい"</formula>
    </cfRule>
  </conditionalFormatting>
  <conditionalFormatting sqref="J19:O122">
    <cfRule type="cellIs" dxfId="13" priority="2" operator="equal">
      <formula>""</formula>
    </cfRule>
  </conditionalFormatting>
  <conditionalFormatting sqref="K12:O15">
    <cfRule type="cellIs" dxfId="12" priority="1" operator="equal">
      <formula>""</formula>
    </cfRule>
  </conditionalFormatting>
  <dataValidations count="7">
    <dataValidation type="list" allowBlank="1" showInputMessage="1" showErrorMessage="1" sqref="E11:G11" xr:uid="{9DAAC324-1DE5-4D88-A106-7BC0EB0DE1AC}">
      <formula1>$X$16:$X$405</formula1>
    </dataValidation>
    <dataValidation type="list" allowBlank="1" showInputMessage="1" showErrorMessage="1" sqref="E12:G12" xr:uid="{BD4B4827-1589-4986-AF6D-788798E94861}">
      <formula1>$Y$16:$Y$22</formula1>
    </dataValidation>
    <dataValidation type="whole" allowBlank="1" showInputMessage="1" showErrorMessage="1" sqref="B19:B122 J19:J122" xr:uid="{46CE14F7-3A64-44FA-9CA9-E4373EF409A6}">
      <formula1>1</formula1>
      <formula2>99999</formula2>
    </dataValidation>
    <dataValidation imeMode="halfKatakana" allowBlank="1" showInputMessage="1" showErrorMessage="1" sqref="E19:F105 M19:N105" xr:uid="{12CC3248-9762-49CE-9E44-4F03EA3A00D2}"/>
    <dataValidation type="whole" allowBlank="1" showInputMessage="1" showErrorMessage="1" sqref="E15:G15" xr:uid="{2A2C6658-EBB3-499B-84E3-D8CE7D66D3DA}">
      <formula1>0</formula1>
      <formula2>100</formula2>
    </dataValidation>
    <dataValidation type="whole" allowBlank="1" showInputMessage="1" showErrorMessage="1" sqref="N12:N15" xr:uid="{B0E5931D-9156-4D81-BCCB-5C0A677D6B60}">
      <formula1>1</formula1>
      <formula2>9999</formula2>
    </dataValidation>
    <dataValidation type="list" allowBlank="1" showInputMessage="1" showErrorMessage="1" sqref="O12:O15" xr:uid="{33C1C8E2-D103-4C19-824F-65635ED28CF7}">
      <formula1>$AA$16:$AA$19</formula1>
    </dataValidation>
  </dataValidations>
  <pageMargins left="0.7" right="0.7" top="0.75" bottom="0.75" header="0.3" footer="0.3"/>
  <pageSetup paperSize="9" scale="57" orientation="portrait" r:id="rId1"/>
  <rowBreaks count="1" manualBreakCount="1">
    <brk id="66" max="1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FCD0-D42B-4776-AC84-669C731AEC2F}">
  <sheetPr codeName="Sheet2"/>
  <dimension ref="A1:AH107"/>
  <sheetViews>
    <sheetView showGridLines="0" view="pageBreakPreview" topLeftCell="B1" zoomScaleNormal="100" zoomScaleSheetLayoutView="100" workbookViewId="0">
      <selection activeCell="B1" sqref="B1:U1"/>
    </sheetView>
  </sheetViews>
  <sheetFormatPr defaultColWidth="9" defaultRowHeight="19.8" x14ac:dyDescent="0.45"/>
  <cols>
    <col min="1" max="1" width="7.5" style="1" hidden="1" customWidth="1"/>
    <col min="2" max="2" width="9.69921875" style="1" customWidth="1"/>
    <col min="3" max="6" width="9.09765625" style="2" customWidth="1"/>
    <col min="7" max="7" width="5.3984375" style="1" customWidth="1"/>
    <col min="8" max="8" width="5.09765625" style="1" customWidth="1"/>
    <col min="9" max="9" width="15.59765625" style="2" customWidth="1"/>
    <col min="10" max="12" width="5" style="2" customWidth="1"/>
    <col min="13" max="13" width="15.59765625" style="2" customWidth="1"/>
    <col min="14" max="16" width="5" style="2" customWidth="1"/>
    <col min="17" max="17" width="7.5" style="2" bestFit="1" customWidth="1"/>
    <col min="18" max="18" width="3.09765625" style="2" customWidth="1"/>
    <col min="19" max="21" width="5.59765625" style="1" customWidth="1"/>
    <col min="22" max="22" width="69.19921875" style="1" customWidth="1"/>
    <col min="23" max="23" width="4" style="1" bestFit="1" customWidth="1"/>
    <col min="24" max="24" width="9.69921875" style="1" bestFit="1" customWidth="1"/>
    <col min="25" max="29" width="7.19921875" style="1" customWidth="1"/>
    <col min="30" max="30" width="21.19921875" style="1" customWidth="1"/>
    <col min="31" max="31" width="9.09765625" style="1" customWidth="1"/>
    <col min="32" max="32" width="4" style="1" customWidth="1"/>
    <col min="33" max="33" width="9" style="1" customWidth="1"/>
    <col min="34" max="34" width="21.19921875" style="1" customWidth="1"/>
    <col min="35" max="35" width="9.09765625" style="1" customWidth="1"/>
    <col min="36" max="36" width="4" style="1" customWidth="1"/>
    <col min="37" max="37" width="9" style="1" customWidth="1"/>
    <col min="38" max="16384" width="9" style="1"/>
  </cols>
  <sheetData>
    <row r="1" spans="1:34" ht="38.25" customHeight="1" thickBot="1" x14ac:dyDescent="0.5">
      <c r="B1" s="224" t="s">
        <v>35</v>
      </c>
      <c r="C1" s="225"/>
      <c r="D1" s="225"/>
      <c r="E1" s="225"/>
      <c r="F1" s="225"/>
      <c r="G1" s="225"/>
      <c r="H1" s="225"/>
      <c r="I1" s="225"/>
      <c r="J1" s="225"/>
      <c r="K1" s="225"/>
      <c r="L1" s="225"/>
      <c r="M1" s="225"/>
      <c r="N1" s="225"/>
      <c r="O1" s="225"/>
      <c r="P1" s="225"/>
      <c r="Q1" s="225"/>
      <c r="R1" s="225"/>
      <c r="S1" s="225"/>
      <c r="T1" s="225"/>
      <c r="U1" s="226"/>
      <c r="V1" s="128"/>
    </row>
    <row r="2" spans="1:34" ht="25.5" customHeight="1" x14ac:dyDescent="0.45">
      <c r="B2" s="54" t="s">
        <v>78</v>
      </c>
      <c r="C2" s="13"/>
      <c r="D2" s="13"/>
      <c r="E2" s="13"/>
      <c r="F2" s="13"/>
      <c r="G2" s="13"/>
      <c r="H2" s="13"/>
      <c r="I2" s="13"/>
      <c r="J2" s="13"/>
      <c r="K2" s="13"/>
      <c r="L2" s="13"/>
      <c r="M2" s="13"/>
      <c r="N2" s="13"/>
      <c r="O2" s="13"/>
      <c r="P2" s="13"/>
      <c r="Q2" s="13"/>
      <c r="R2" s="13"/>
      <c r="S2" s="13"/>
      <c r="T2" s="13"/>
      <c r="U2" s="16"/>
      <c r="V2" s="15"/>
    </row>
    <row r="3" spans="1:34" ht="23.25" customHeight="1" x14ac:dyDescent="0.45">
      <c r="B3" s="14" t="s">
        <v>80</v>
      </c>
      <c r="C3" s="15"/>
      <c r="D3" s="15"/>
      <c r="E3" s="15"/>
      <c r="F3" s="15"/>
      <c r="G3" s="15"/>
      <c r="H3" s="15"/>
      <c r="I3" s="15"/>
      <c r="J3" s="15"/>
      <c r="K3" s="15"/>
      <c r="L3" s="15"/>
      <c r="M3" s="15"/>
      <c r="N3" s="15"/>
      <c r="O3" s="15"/>
      <c r="P3" s="15"/>
      <c r="Q3" s="15"/>
      <c r="R3" s="15"/>
      <c r="S3" s="15"/>
      <c r="T3" s="15"/>
      <c r="U3" s="17"/>
      <c r="V3" s="15"/>
    </row>
    <row r="4" spans="1:34" ht="23.25" customHeight="1" x14ac:dyDescent="0.45">
      <c r="B4" s="14" t="s">
        <v>81</v>
      </c>
      <c r="C4" s="15"/>
      <c r="D4" s="15"/>
      <c r="E4" s="15"/>
      <c r="F4" s="15"/>
      <c r="G4" s="15"/>
      <c r="H4" s="15"/>
      <c r="I4" s="15"/>
      <c r="J4" s="15"/>
      <c r="K4" s="15"/>
      <c r="L4" s="15"/>
      <c r="M4" s="15"/>
      <c r="N4" s="15"/>
      <c r="O4" s="15"/>
      <c r="P4" s="15"/>
      <c r="Q4" s="15"/>
      <c r="R4" s="15"/>
      <c r="S4" s="15"/>
      <c r="T4" s="15"/>
      <c r="U4" s="17"/>
      <c r="V4" s="15"/>
    </row>
    <row r="5" spans="1:34" ht="23.25" customHeight="1" x14ac:dyDescent="0.45">
      <c r="B5" s="14" t="s">
        <v>226</v>
      </c>
      <c r="C5" s="15"/>
      <c r="D5" s="15"/>
      <c r="E5" s="15"/>
      <c r="F5" s="15"/>
      <c r="G5" s="15"/>
      <c r="H5" s="15"/>
      <c r="I5" s="15"/>
      <c r="J5" s="15"/>
      <c r="K5" s="15"/>
      <c r="L5" s="15"/>
      <c r="M5" s="15"/>
      <c r="N5" s="15"/>
      <c r="O5" s="15"/>
      <c r="P5" s="15"/>
      <c r="Q5" s="15"/>
      <c r="R5" s="15"/>
      <c r="S5" s="15"/>
      <c r="T5" s="15"/>
      <c r="U5" s="17"/>
      <c r="V5" s="15"/>
    </row>
    <row r="6" spans="1:34" ht="23.25" customHeight="1" x14ac:dyDescent="0.45">
      <c r="B6" s="112" t="s">
        <v>109</v>
      </c>
      <c r="C6" s="15"/>
      <c r="D6" s="15"/>
      <c r="E6" s="15"/>
      <c r="F6" s="15"/>
      <c r="G6" s="15"/>
      <c r="H6" s="15"/>
      <c r="I6" s="15"/>
      <c r="J6" s="15"/>
      <c r="K6" s="15"/>
      <c r="L6" s="15"/>
      <c r="M6" s="15"/>
      <c r="N6" s="15"/>
      <c r="O6" s="15"/>
      <c r="P6" s="15"/>
      <c r="Q6" s="15"/>
      <c r="R6" s="15"/>
      <c r="S6" s="15"/>
      <c r="T6" s="15"/>
      <c r="U6" s="17"/>
      <c r="V6" s="15"/>
    </row>
    <row r="7" spans="1:34" ht="23.25" customHeight="1" thickBot="1" x14ac:dyDescent="0.5">
      <c r="B7" s="18" t="s">
        <v>103</v>
      </c>
      <c r="C7" s="19"/>
      <c r="D7" s="19"/>
      <c r="E7" s="19"/>
      <c r="F7" s="19"/>
      <c r="G7" s="19"/>
      <c r="H7" s="19"/>
      <c r="I7" s="19"/>
      <c r="J7" s="19"/>
      <c r="K7" s="19"/>
      <c r="L7" s="19"/>
      <c r="M7" s="19"/>
      <c r="N7" s="19"/>
      <c r="O7" s="19"/>
      <c r="P7" s="19"/>
      <c r="Q7" s="19"/>
      <c r="R7" s="19"/>
      <c r="S7" s="19"/>
      <c r="T7" s="19"/>
      <c r="U7" s="20"/>
      <c r="V7" s="15"/>
    </row>
    <row r="8" spans="1:34" ht="7.5" customHeight="1" thickBot="1" x14ac:dyDescent="0.5">
      <c r="I8" s="1"/>
      <c r="J8" s="1"/>
      <c r="K8" s="1"/>
      <c r="L8" s="1"/>
      <c r="M8" s="1"/>
      <c r="N8" s="1"/>
      <c r="O8" s="1"/>
      <c r="P8" s="1"/>
      <c r="Q8" s="1"/>
      <c r="R8" s="1"/>
    </row>
    <row r="9" spans="1:34" ht="39.75" customHeight="1" thickBot="1" x14ac:dyDescent="0.5">
      <c r="B9" s="3" t="s">
        <v>36</v>
      </c>
      <c r="H9" s="3"/>
      <c r="M9" s="239" t="s">
        <v>240</v>
      </c>
      <c r="N9" s="240"/>
      <c r="O9" s="240"/>
      <c r="P9" s="241"/>
      <c r="Q9" s="137"/>
      <c r="R9" s="137"/>
      <c r="S9" s="138"/>
      <c r="T9" s="138"/>
      <c r="U9" s="139">
        <v>7</v>
      </c>
      <c r="Z9" s="1">
        <f>IF(Z10&gt;0,1,0)</f>
        <v>0</v>
      </c>
      <c r="AA9" s="1">
        <f>IF(AA10&gt;0,1,0)</f>
        <v>0</v>
      </c>
    </row>
    <row r="10" spans="1:34" x14ac:dyDescent="0.45">
      <c r="B10" s="227" t="s">
        <v>14</v>
      </c>
      <c r="C10" s="188" t="s">
        <v>8</v>
      </c>
      <c r="D10" s="188"/>
      <c r="E10" s="188" t="s">
        <v>9</v>
      </c>
      <c r="F10" s="188"/>
      <c r="G10" s="188" t="s">
        <v>13</v>
      </c>
      <c r="H10" s="230" t="s">
        <v>12</v>
      </c>
      <c r="I10" s="232" t="s">
        <v>30</v>
      </c>
      <c r="J10" s="233"/>
      <c r="K10" s="233"/>
      <c r="L10" s="233"/>
      <c r="M10" s="236" t="s">
        <v>238</v>
      </c>
      <c r="N10" s="237"/>
      <c r="O10" s="237"/>
      <c r="P10" s="238"/>
      <c r="Q10" s="151" t="s">
        <v>221</v>
      </c>
      <c r="S10" s="234" t="s">
        <v>222</v>
      </c>
      <c r="T10" s="233"/>
      <c r="U10" s="235"/>
      <c r="V10" s="129"/>
      <c r="X10" s="1">
        <f>MAX(X12:X107)-COUNT(X12:X107)</f>
        <v>0</v>
      </c>
      <c r="Y10" s="1">
        <f>MAX(Y12:Y107)</f>
        <v>0</v>
      </c>
      <c r="Z10" s="1">
        <f>Z12</f>
        <v>0</v>
      </c>
      <c r="AA10" s="1">
        <f>AA12</f>
        <v>0</v>
      </c>
      <c r="AB10" s="1">
        <f>COUNTA(I12:I107)-AB12</f>
        <v>0</v>
      </c>
      <c r="AC10" s="1">
        <f>MAX(AC13:AC16,AC19:AC25)</f>
        <v>0</v>
      </c>
    </row>
    <row r="11" spans="1:34" ht="43.2" x14ac:dyDescent="0.45">
      <c r="B11" s="228"/>
      <c r="C11" s="26" t="s">
        <v>7</v>
      </c>
      <c r="D11" s="26" t="s">
        <v>6</v>
      </c>
      <c r="E11" s="26" t="s">
        <v>10</v>
      </c>
      <c r="F11" s="26" t="s">
        <v>11</v>
      </c>
      <c r="G11" s="229"/>
      <c r="H11" s="231"/>
      <c r="I11" s="26" t="s">
        <v>31</v>
      </c>
      <c r="J11" s="28" t="s">
        <v>32</v>
      </c>
      <c r="K11" s="29" t="s">
        <v>37</v>
      </c>
      <c r="L11" s="149" t="s">
        <v>82</v>
      </c>
      <c r="M11" s="154" t="s">
        <v>31</v>
      </c>
      <c r="N11" s="28" t="s">
        <v>32</v>
      </c>
      <c r="O11" s="29" t="s">
        <v>37</v>
      </c>
      <c r="P11" s="155" t="s">
        <v>82</v>
      </c>
      <c r="Q11" s="152" t="s">
        <v>38</v>
      </c>
      <c r="S11" s="30" t="s">
        <v>32</v>
      </c>
      <c r="T11" s="28" t="s">
        <v>33</v>
      </c>
      <c r="U11" s="31" t="s">
        <v>34</v>
      </c>
      <c r="V11" s="130"/>
      <c r="X11" s="1" t="s">
        <v>104</v>
      </c>
      <c r="Y11" s="1" t="s">
        <v>44</v>
      </c>
      <c r="Z11" s="1" t="s">
        <v>128</v>
      </c>
      <c r="AA11" s="1" t="s">
        <v>130</v>
      </c>
      <c r="AB11" s="1" t="s">
        <v>45</v>
      </c>
      <c r="AC11" s="1">
        <f>MAX(AC14:AC20)</f>
        <v>0</v>
      </c>
      <c r="AD11" s="1" t="s">
        <v>46</v>
      </c>
    </row>
    <row r="12" spans="1:34" x14ac:dyDescent="0.45">
      <c r="A12" s="1" t="str">
        <f t="shared" ref="A12:A43" si="0">IF(B12="","",W12)</f>
        <v/>
      </c>
      <c r="B12" s="8"/>
      <c r="C12" s="10" t="str">
        <f>IF($B12="","",VLOOKUP($B12,手順1!$B$19:$G$105,2,FALSE))</f>
        <v/>
      </c>
      <c r="D12" s="10" t="str">
        <f>IF($B12="","",VLOOKUP($B12,手順1!$B$19:$G$105,3,FALSE))</f>
        <v/>
      </c>
      <c r="E12" s="10" t="str">
        <f>IF($B12="","",VLOOKUP($B12,手順1!$B$19:$G$105,4,FALSE))</f>
        <v/>
      </c>
      <c r="F12" s="10" t="str">
        <f>IF($B12="","",VLOOKUP($B12,手順1!$B$19:$G$105,5,FALSE))</f>
        <v/>
      </c>
      <c r="G12" s="10" t="str">
        <f>IF($B12="","",IF(VLOOKUP($B12,手順1!$B$19:$G$105,6,FALSE)="","",VLOOKUP($B12,手順1!$B$19:$G$105,6,FALSE)))</f>
        <v/>
      </c>
      <c r="H12" s="11" t="str">
        <f t="shared" ref="H12:H43" si="1">IF(B12="","","男")</f>
        <v/>
      </c>
      <c r="I12" s="21"/>
      <c r="J12" s="4"/>
      <c r="K12" s="4"/>
      <c r="L12" s="150"/>
      <c r="M12" s="156"/>
      <c r="N12" s="4"/>
      <c r="O12" s="4"/>
      <c r="P12" s="157"/>
      <c r="Q12" s="153"/>
      <c r="R12" s="123" t="s">
        <v>131</v>
      </c>
      <c r="S12" s="8"/>
      <c r="T12" s="4"/>
      <c r="U12" s="5"/>
      <c r="V12"/>
      <c r="W12" s="1">
        <v>1</v>
      </c>
      <c r="X12" s="1" t="str">
        <f t="shared" ref="X12:X43" si="2">IF(B12="","",W12)</f>
        <v/>
      </c>
      <c r="Y12" s="1">
        <f t="shared" ref="Y12:Y43" si="3">COUNTIF(B$12:B$107,B12)</f>
        <v>0</v>
      </c>
      <c r="Z12" s="1">
        <f>COUNTIF(Q$12:Q$107,$AH$13)</f>
        <v>0</v>
      </c>
      <c r="AA12" s="1">
        <f>COUNTIF(Q$12:Q$107,$AH$14)</f>
        <v>0</v>
      </c>
      <c r="AB12" s="1">
        <f>SUM(AB13:AB107)</f>
        <v>0</v>
      </c>
      <c r="AH12" s="1" t="s">
        <v>39</v>
      </c>
    </row>
    <row r="13" spans="1:34" ht="20.399999999999999" thickBot="1" x14ac:dyDescent="0.5">
      <c r="A13" s="1" t="str">
        <f t="shared" si="0"/>
        <v/>
      </c>
      <c r="B13" s="8"/>
      <c r="C13" s="10" t="str">
        <f>IF($B13="","",VLOOKUP($B13,手順1!$B$19:$G$105,2,FALSE))</f>
        <v/>
      </c>
      <c r="D13" s="10" t="str">
        <f>IF($B13="","",VLOOKUP($B13,手順1!$B$19:$G$105,3,FALSE))</f>
        <v/>
      </c>
      <c r="E13" s="10" t="str">
        <f>IF($B13="","",VLOOKUP($B13,手順1!$B$19:$G$105,4,FALSE))</f>
        <v/>
      </c>
      <c r="F13" s="10" t="str">
        <f>IF($B13="","",VLOOKUP($B13,手順1!$B$19:$G$105,5,FALSE))</f>
        <v/>
      </c>
      <c r="G13" s="10" t="str">
        <f>IF($B13="","",IF(VLOOKUP($B13,手順1!$B$19:$G$105,6,FALSE)="","",VLOOKUP($B13,手順1!$B$19:$G$105,6,FALSE)))</f>
        <v/>
      </c>
      <c r="H13" s="11" t="str">
        <f t="shared" si="1"/>
        <v/>
      </c>
      <c r="I13" s="21"/>
      <c r="J13" s="4"/>
      <c r="K13" s="4"/>
      <c r="L13" s="150"/>
      <c r="M13" s="156"/>
      <c r="N13" s="4"/>
      <c r="O13" s="4"/>
      <c r="P13" s="157"/>
      <c r="Q13" s="153"/>
      <c r="R13" s="123" t="s">
        <v>129</v>
      </c>
      <c r="S13" s="124"/>
      <c r="T13" s="125"/>
      <c r="U13" s="126"/>
      <c r="W13" s="1">
        <v>2</v>
      </c>
      <c r="X13" s="1" t="str">
        <f t="shared" si="2"/>
        <v/>
      </c>
      <c r="Y13" s="1">
        <f t="shared" si="3"/>
        <v>0</v>
      </c>
      <c r="AB13" s="1">
        <f t="shared" ref="AB13:AB44" si="4">IF(AD13="","",COUNTIF(I$12:I$107,AD13))</f>
        <v>0</v>
      </c>
      <c r="AC13" s="1">
        <f>COUNTIF($I$12:$I$107,AD13)</f>
        <v>0</v>
      </c>
      <c r="AD13" s="1" t="str">
        <f>種目情報!A1</f>
        <v>【一般高校男子】</v>
      </c>
      <c r="AE13" s="1">
        <f>種目情報!B1</f>
        <v>0</v>
      </c>
      <c r="AF13" s="1">
        <f>種目情報!C1</f>
        <v>0</v>
      </c>
      <c r="AH13" s="1" t="s">
        <v>135</v>
      </c>
    </row>
    <row r="14" spans="1:34" x14ac:dyDescent="0.45">
      <c r="A14" s="1" t="str">
        <f t="shared" si="0"/>
        <v/>
      </c>
      <c r="B14" s="8"/>
      <c r="C14" s="10" t="str">
        <f>IF($B14="","",VLOOKUP($B14,手順1!$B$19:$G$105,2,FALSE))</f>
        <v/>
      </c>
      <c r="D14" s="10" t="str">
        <f>IF($B14="","",VLOOKUP($B14,手順1!$B$19:$G$105,3,FALSE))</f>
        <v/>
      </c>
      <c r="E14" s="10" t="str">
        <f>IF($B14="","",VLOOKUP($B14,手順1!$B$19:$G$105,4,FALSE))</f>
        <v/>
      </c>
      <c r="F14" s="10" t="str">
        <f>IF($B14="","",VLOOKUP($B14,手順1!$B$19:$G$105,5,FALSE))</f>
        <v/>
      </c>
      <c r="G14" s="10" t="str">
        <f>IF($B14="","",IF(VLOOKUP($B14,手順1!$B$19:$G$105,6,FALSE)="","",VLOOKUP($B14,手順1!$B$19:$G$105,6,FALSE)))</f>
        <v/>
      </c>
      <c r="H14" s="11" t="str">
        <f t="shared" si="1"/>
        <v/>
      </c>
      <c r="I14" s="21"/>
      <c r="J14" s="4"/>
      <c r="K14" s="4"/>
      <c r="L14" s="150"/>
      <c r="M14" s="156"/>
      <c r="N14" s="4"/>
      <c r="O14" s="4"/>
      <c r="P14" s="157"/>
      <c r="Q14" s="153"/>
      <c r="V14" s="74"/>
      <c r="W14" s="1">
        <v>3</v>
      </c>
      <c r="X14" s="1" t="str">
        <f t="shared" si="2"/>
        <v/>
      </c>
      <c r="Y14" s="1">
        <f t="shared" si="3"/>
        <v>0</v>
      </c>
      <c r="AB14" s="1">
        <f t="shared" si="4"/>
        <v>0</v>
      </c>
      <c r="AC14" s="1">
        <f t="shared" ref="AC14:AC77" si="5">COUNTIF($I$12:$I$107,AD14)</f>
        <v>0</v>
      </c>
      <c r="AD14" s="1" t="str">
        <f>種目情報!A2</f>
        <v>一高男100ｍ</v>
      </c>
      <c r="AE14" s="1" t="str">
        <f>種目情報!B2</f>
        <v>00202 0</v>
      </c>
      <c r="AF14" s="1">
        <f>種目情報!C2</f>
        <v>2</v>
      </c>
      <c r="AH14" s="1" t="s">
        <v>136</v>
      </c>
    </row>
    <row r="15" spans="1:34" x14ac:dyDescent="0.45">
      <c r="A15" s="1" t="str">
        <f t="shared" si="0"/>
        <v/>
      </c>
      <c r="B15" s="8"/>
      <c r="C15" s="10" t="str">
        <f>IF($B15="","",VLOOKUP($B15,手順1!$B$19:$G$105,2,FALSE))</f>
        <v/>
      </c>
      <c r="D15" s="10" t="str">
        <f>IF($B15="","",VLOOKUP($B15,手順1!$B$19:$G$105,3,FALSE))</f>
        <v/>
      </c>
      <c r="E15" s="10" t="str">
        <f>IF($B15="","",VLOOKUP($B15,手順1!$B$19:$G$105,4,FALSE))</f>
        <v/>
      </c>
      <c r="F15" s="10" t="str">
        <f>IF($B15="","",VLOOKUP($B15,手順1!$B$19:$G$105,5,FALSE))</f>
        <v/>
      </c>
      <c r="G15" s="10" t="str">
        <f>IF($B15="","",IF(VLOOKUP($B15,手順1!$B$19:$G$105,6,FALSE)="","",VLOOKUP($B15,手順1!$B$19:$G$105,6,FALSE)))</f>
        <v/>
      </c>
      <c r="H15" s="11" t="str">
        <f t="shared" si="1"/>
        <v/>
      </c>
      <c r="I15" s="21"/>
      <c r="J15" s="4"/>
      <c r="K15" s="4"/>
      <c r="L15" s="150"/>
      <c r="M15" s="156"/>
      <c r="N15" s="4"/>
      <c r="O15" s="4"/>
      <c r="P15" s="157"/>
      <c r="Q15" s="153"/>
      <c r="V15" s="74"/>
      <c r="W15" s="1">
        <v>4</v>
      </c>
      <c r="X15" s="1" t="str">
        <f t="shared" si="2"/>
        <v/>
      </c>
      <c r="Y15" s="1">
        <f t="shared" si="3"/>
        <v>0</v>
      </c>
      <c r="AB15" s="1">
        <f t="shared" si="4"/>
        <v>0</v>
      </c>
      <c r="AC15" s="1">
        <f t="shared" si="5"/>
        <v>0</v>
      </c>
      <c r="AD15" s="1" t="str">
        <f>種目情報!A3</f>
        <v>一高男110ｍJＨ</v>
      </c>
      <c r="AE15" s="1" t="str">
        <f>種目情報!B3</f>
        <v>03302 0</v>
      </c>
      <c r="AF15" s="1">
        <f>種目情報!C3</f>
        <v>33</v>
      </c>
    </row>
    <row r="16" spans="1:34" x14ac:dyDescent="0.45">
      <c r="A16" s="1" t="str">
        <f t="shared" si="0"/>
        <v/>
      </c>
      <c r="B16" s="8"/>
      <c r="C16" s="10" t="str">
        <f>IF($B16="","",VLOOKUP($B16,手順1!$B$19:$G$105,2,FALSE))</f>
        <v/>
      </c>
      <c r="D16" s="10" t="str">
        <f>IF($B16="","",VLOOKUP($B16,手順1!$B$19:$G$105,3,FALSE))</f>
        <v/>
      </c>
      <c r="E16" s="10" t="str">
        <f>IF($B16="","",VLOOKUP($B16,手順1!$B$19:$G$105,4,FALSE))</f>
        <v/>
      </c>
      <c r="F16" s="10" t="str">
        <f>IF($B16="","",VLOOKUP($B16,手順1!$B$19:$G$105,5,FALSE))</f>
        <v/>
      </c>
      <c r="G16" s="10" t="str">
        <f>IF($B16="","",IF(VLOOKUP($B16,手順1!$B$19:$G$105,6,FALSE)="","",VLOOKUP($B16,手順1!$B$19:$G$105,6,FALSE)))</f>
        <v/>
      </c>
      <c r="H16" s="11" t="str">
        <f t="shared" si="1"/>
        <v/>
      </c>
      <c r="I16" s="21"/>
      <c r="J16" s="4"/>
      <c r="K16" s="4"/>
      <c r="L16" s="150"/>
      <c r="M16" s="156"/>
      <c r="N16" s="4"/>
      <c r="O16" s="4"/>
      <c r="P16" s="157"/>
      <c r="Q16" s="153"/>
      <c r="V16" s="74"/>
      <c r="W16" s="1">
        <v>5</v>
      </c>
      <c r="X16" s="1" t="str">
        <f t="shared" si="2"/>
        <v/>
      </c>
      <c r="Y16" s="1">
        <f t="shared" si="3"/>
        <v>0</v>
      </c>
      <c r="AB16" s="1">
        <f t="shared" si="4"/>
        <v>0</v>
      </c>
      <c r="AC16" s="1">
        <f>COUNTIF($I$12:$I$107,AD16)</f>
        <v>0</v>
      </c>
      <c r="AD16" s="1" t="str">
        <f>種目情報!A4</f>
        <v>一高男110ｍＨ</v>
      </c>
      <c r="AE16" s="1" t="str">
        <f>種目情報!B4</f>
        <v>03402 0</v>
      </c>
      <c r="AF16" s="1">
        <f>種目情報!C4</f>
        <v>34</v>
      </c>
    </row>
    <row r="17" spans="1:32" x14ac:dyDescent="0.45">
      <c r="A17" s="1" t="str">
        <f t="shared" si="0"/>
        <v/>
      </c>
      <c r="B17" s="8"/>
      <c r="C17" s="10" t="str">
        <f>IF($B17="","",VLOOKUP($B17,手順1!$B$19:$G$105,2,FALSE))</f>
        <v/>
      </c>
      <c r="D17" s="10" t="str">
        <f>IF($B17="","",VLOOKUP($B17,手順1!$B$19:$G$105,3,FALSE))</f>
        <v/>
      </c>
      <c r="E17" s="10" t="str">
        <f>IF($B17="","",VLOOKUP($B17,手順1!$B$19:$G$105,4,FALSE))</f>
        <v/>
      </c>
      <c r="F17" s="10" t="str">
        <f>IF($B17="","",VLOOKUP($B17,手順1!$B$19:$G$105,5,FALSE))</f>
        <v/>
      </c>
      <c r="G17" s="10" t="str">
        <f>IF($B17="","",IF(VLOOKUP($B17,手順1!$B$19:$G$105,6,FALSE)="","",VLOOKUP($B17,手順1!$B$19:$G$105,6,FALSE)))</f>
        <v/>
      </c>
      <c r="H17" s="11" t="str">
        <f t="shared" si="1"/>
        <v/>
      </c>
      <c r="I17" s="21"/>
      <c r="J17" s="4"/>
      <c r="K17" s="4"/>
      <c r="L17" s="150"/>
      <c r="M17" s="156"/>
      <c r="N17" s="4"/>
      <c r="O17" s="4"/>
      <c r="P17" s="157"/>
      <c r="Q17" s="153"/>
      <c r="W17" s="1">
        <v>6</v>
      </c>
      <c r="X17" s="1" t="str">
        <f t="shared" si="2"/>
        <v/>
      </c>
      <c r="Y17" s="1">
        <f t="shared" si="3"/>
        <v>0</v>
      </c>
      <c r="AB17" s="1">
        <f t="shared" si="4"/>
        <v>0</v>
      </c>
      <c r="AC17" s="1">
        <f t="shared" si="5"/>
        <v>0</v>
      </c>
      <c r="AD17" s="1" t="str">
        <f>種目情報!A5</f>
        <v>一高男走高跳</v>
      </c>
      <c r="AE17" s="1" t="str">
        <f>種目情報!B5</f>
        <v>07102 0</v>
      </c>
      <c r="AF17" s="1">
        <f>種目情報!C5</f>
        <v>71</v>
      </c>
    </row>
    <row r="18" spans="1:32" x14ac:dyDescent="0.45">
      <c r="A18" s="1" t="str">
        <f t="shared" si="0"/>
        <v/>
      </c>
      <c r="B18" s="8"/>
      <c r="C18" s="10" t="str">
        <f>IF($B18="","",VLOOKUP($B18,手順1!$B$19:$G$105,2,FALSE))</f>
        <v/>
      </c>
      <c r="D18" s="10" t="str">
        <f>IF($B18="","",VLOOKUP($B18,手順1!$B$19:$G$105,3,FALSE))</f>
        <v/>
      </c>
      <c r="E18" s="10" t="str">
        <f>IF($B18="","",VLOOKUP($B18,手順1!$B$19:$G$105,4,FALSE))</f>
        <v/>
      </c>
      <c r="F18" s="10" t="str">
        <f>IF($B18="","",VLOOKUP($B18,手順1!$B$19:$G$105,5,FALSE))</f>
        <v/>
      </c>
      <c r="G18" s="10" t="str">
        <f>IF($B18="","",IF(VLOOKUP($B18,手順1!$B$19:$G$105,6,FALSE)="","",VLOOKUP($B18,手順1!$B$19:$G$105,6,FALSE)))</f>
        <v/>
      </c>
      <c r="H18" s="11" t="str">
        <f t="shared" si="1"/>
        <v/>
      </c>
      <c r="I18" s="21"/>
      <c r="J18" s="4"/>
      <c r="K18" s="4"/>
      <c r="L18" s="150"/>
      <c r="M18" s="156"/>
      <c r="N18" s="4"/>
      <c r="O18" s="4"/>
      <c r="P18" s="157"/>
      <c r="Q18" s="153"/>
      <c r="V18" s="127"/>
      <c r="W18" s="1">
        <v>7</v>
      </c>
      <c r="X18" s="1" t="str">
        <f t="shared" si="2"/>
        <v/>
      </c>
      <c r="Y18" s="1">
        <f t="shared" si="3"/>
        <v>0</v>
      </c>
      <c r="AB18" s="1">
        <f t="shared" si="4"/>
        <v>0</v>
      </c>
      <c r="AC18" s="1">
        <f t="shared" si="5"/>
        <v>0</v>
      </c>
      <c r="AD18" s="1" t="str">
        <f>種目情報!A6</f>
        <v>一高男走幅跳</v>
      </c>
      <c r="AE18" s="1" t="str">
        <f>種目情報!B6</f>
        <v>07302 0</v>
      </c>
      <c r="AF18" s="1">
        <f>種目情報!C6</f>
        <v>73</v>
      </c>
    </row>
    <row r="19" spans="1:32" x14ac:dyDescent="0.45">
      <c r="A19" s="1" t="str">
        <f t="shared" si="0"/>
        <v/>
      </c>
      <c r="B19" s="8"/>
      <c r="C19" s="10" t="str">
        <f>IF($B19="","",VLOOKUP($B19,手順1!$B$19:$G$105,2,FALSE))</f>
        <v/>
      </c>
      <c r="D19" s="10" t="str">
        <f>IF($B19="","",VLOOKUP($B19,手順1!$B$19:$G$105,3,FALSE))</f>
        <v/>
      </c>
      <c r="E19" s="10" t="str">
        <f>IF($B19="","",VLOOKUP($B19,手順1!$B$19:$G$105,4,FALSE))</f>
        <v/>
      </c>
      <c r="F19" s="10" t="str">
        <f>IF($B19="","",VLOOKUP($B19,手順1!$B$19:$G$105,5,FALSE))</f>
        <v/>
      </c>
      <c r="G19" s="10" t="str">
        <f>IF($B19="","",IF(VLOOKUP($B19,手順1!$B$19:$G$105,6,FALSE)="","",VLOOKUP($B19,手順1!$B$19:$G$105,6,FALSE)))</f>
        <v/>
      </c>
      <c r="H19" s="11" t="str">
        <f t="shared" si="1"/>
        <v/>
      </c>
      <c r="I19" s="21"/>
      <c r="J19" s="4"/>
      <c r="K19" s="4"/>
      <c r="L19" s="150"/>
      <c r="M19" s="156"/>
      <c r="N19" s="4"/>
      <c r="O19" s="4"/>
      <c r="P19" s="157"/>
      <c r="Q19" s="153"/>
      <c r="V19" s="127"/>
      <c r="W19" s="1">
        <v>8</v>
      </c>
      <c r="X19" s="1" t="str">
        <f t="shared" si="2"/>
        <v/>
      </c>
      <c r="Y19" s="1">
        <f t="shared" si="3"/>
        <v>0</v>
      </c>
      <c r="AB19" s="1">
        <f t="shared" si="4"/>
        <v>0</v>
      </c>
      <c r="AC19" s="1">
        <f t="shared" si="5"/>
        <v>0</v>
      </c>
      <c r="AD19" s="1" t="str">
        <f>種目情報!A7</f>
        <v>一般(7.2kg)男砲丸投</v>
      </c>
      <c r="AE19" s="1" t="str">
        <f>種目情報!B7</f>
        <v>08101 0</v>
      </c>
      <c r="AF19" s="1">
        <f>種目情報!C7</f>
        <v>81</v>
      </c>
    </row>
    <row r="20" spans="1:32" x14ac:dyDescent="0.45">
      <c r="A20" s="1" t="str">
        <f t="shared" si="0"/>
        <v/>
      </c>
      <c r="B20" s="8"/>
      <c r="C20" s="10" t="str">
        <f>IF($B20="","",VLOOKUP($B20,手順1!$B$19:$G$105,2,FALSE))</f>
        <v/>
      </c>
      <c r="D20" s="10" t="str">
        <f>IF($B20="","",VLOOKUP($B20,手順1!$B$19:$G$105,3,FALSE))</f>
        <v/>
      </c>
      <c r="E20" s="10" t="str">
        <f>IF($B20="","",VLOOKUP($B20,手順1!$B$19:$G$105,4,FALSE))</f>
        <v/>
      </c>
      <c r="F20" s="10" t="str">
        <f>IF($B20="","",VLOOKUP($B20,手順1!$B$19:$G$105,5,FALSE))</f>
        <v/>
      </c>
      <c r="G20" s="10" t="str">
        <f>IF($B20="","",IF(VLOOKUP($B20,手順1!$B$19:$G$105,6,FALSE)="","",VLOOKUP($B20,手順1!$B$19:$G$105,6,FALSE)))</f>
        <v/>
      </c>
      <c r="H20" s="11" t="str">
        <f t="shared" si="1"/>
        <v/>
      </c>
      <c r="I20" s="21"/>
      <c r="J20" s="4"/>
      <c r="K20" s="4"/>
      <c r="L20" s="150"/>
      <c r="M20" s="156"/>
      <c r="N20" s="4"/>
      <c r="O20" s="4"/>
      <c r="P20" s="157"/>
      <c r="Q20" s="153"/>
      <c r="V20" s="127"/>
      <c r="W20" s="1">
        <v>9</v>
      </c>
      <c r="X20" s="1" t="str">
        <f t="shared" si="2"/>
        <v/>
      </c>
      <c r="Y20" s="1">
        <f t="shared" si="3"/>
        <v>0</v>
      </c>
      <c r="AB20" s="1">
        <f t="shared" si="4"/>
        <v>0</v>
      </c>
      <c r="AC20" s="1">
        <f t="shared" si="5"/>
        <v>0</v>
      </c>
      <c r="AD20" s="1" t="str">
        <f>種目情報!A8</f>
        <v>高校(6.0kg)男砲丸投</v>
      </c>
      <c r="AE20" s="1" t="str">
        <f>種目情報!B8</f>
        <v>08204 0</v>
      </c>
      <c r="AF20" s="1">
        <f>種目情報!C8</f>
        <v>82</v>
      </c>
    </row>
    <row r="21" spans="1:32" x14ac:dyDescent="0.45">
      <c r="A21" s="1" t="str">
        <f t="shared" si="0"/>
        <v/>
      </c>
      <c r="B21" s="8"/>
      <c r="C21" s="10" t="str">
        <f>IF($B21="","",VLOOKUP($B21,手順1!$B$19:$G$105,2,FALSE))</f>
        <v/>
      </c>
      <c r="D21" s="10" t="str">
        <f>IF($B21="","",VLOOKUP($B21,手順1!$B$19:$G$105,3,FALSE))</f>
        <v/>
      </c>
      <c r="E21" s="10" t="str">
        <f>IF($B21="","",VLOOKUP($B21,手順1!$B$19:$G$105,4,FALSE))</f>
        <v/>
      </c>
      <c r="F21" s="10" t="str">
        <f>IF($B21="","",VLOOKUP($B21,手順1!$B$19:$G$105,5,FALSE))</f>
        <v/>
      </c>
      <c r="G21" s="10" t="str">
        <f>IF($B21="","",IF(VLOOKUP($B21,手順1!$B$19:$G$105,6,FALSE)="","",VLOOKUP($B21,手順1!$B$19:$G$105,6,FALSE)))</f>
        <v/>
      </c>
      <c r="H21" s="11" t="str">
        <f t="shared" si="1"/>
        <v/>
      </c>
      <c r="I21" s="21"/>
      <c r="J21" s="4"/>
      <c r="K21" s="4"/>
      <c r="L21" s="150"/>
      <c r="M21" s="156"/>
      <c r="N21" s="4"/>
      <c r="O21" s="4"/>
      <c r="P21" s="157"/>
      <c r="Q21" s="153"/>
      <c r="W21" s="1">
        <v>10</v>
      </c>
      <c r="X21" s="1" t="str">
        <f t="shared" si="2"/>
        <v/>
      </c>
      <c r="Y21" s="1">
        <f t="shared" si="3"/>
        <v>0</v>
      </c>
      <c r="AB21" s="1">
        <f t="shared" si="4"/>
        <v>0</v>
      </c>
      <c r="AC21" s="1">
        <f t="shared" si="5"/>
        <v>0</v>
      </c>
      <c r="AD21" s="1" t="str">
        <f>種目情報!A9</f>
        <v>一高男やり投</v>
      </c>
      <c r="AE21" s="1" t="str">
        <f>種目情報!B9</f>
        <v>09202 0</v>
      </c>
      <c r="AF21" s="1">
        <f>種目情報!C9</f>
        <v>92</v>
      </c>
    </row>
    <row r="22" spans="1:32" x14ac:dyDescent="0.45">
      <c r="A22" s="1" t="str">
        <f t="shared" si="0"/>
        <v/>
      </c>
      <c r="B22" s="8"/>
      <c r="C22" s="10" t="str">
        <f>IF($B22="","",VLOOKUP($B22,手順1!$B$19:$G$105,2,FALSE))</f>
        <v/>
      </c>
      <c r="D22" s="10" t="str">
        <f>IF($B22="","",VLOOKUP($B22,手順1!$B$19:$G$105,3,FALSE))</f>
        <v/>
      </c>
      <c r="E22" s="10" t="str">
        <f>IF($B22="","",VLOOKUP($B22,手順1!$B$19:$G$105,4,FALSE))</f>
        <v/>
      </c>
      <c r="F22" s="10" t="str">
        <f>IF($B22="","",VLOOKUP($B22,手順1!$B$19:$G$105,5,FALSE))</f>
        <v/>
      </c>
      <c r="G22" s="10" t="str">
        <f>IF($B22="","",IF(VLOOKUP($B22,手順1!$B$19:$G$105,6,FALSE)="","",VLOOKUP($B22,手順1!$B$19:$G$105,6,FALSE)))</f>
        <v/>
      </c>
      <c r="H22" s="11" t="str">
        <f t="shared" si="1"/>
        <v/>
      </c>
      <c r="I22" s="21"/>
      <c r="J22" s="4"/>
      <c r="K22" s="4"/>
      <c r="L22" s="150"/>
      <c r="M22" s="156"/>
      <c r="N22" s="4"/>
      <c r="O22" s="4"/>
      <c r="P22" s="157"/>
      <c r="Q22" s="153"/>
      <c r="W22" s="1">
        <v>11</v>
      </c>
      <c r="X22" s="1" t="str">
        <f t="shared" si="2"/>
        <v/>
      </c>
      <c r="Y22" s="1">
        <f t="shared" si="3"/>
        <v>0</v>
      </c>
      <c r="AB22" s="1">
        <f t="shared" si="4"/>
        <v>0</v>
      </c>
      <c r="AC22" s="1">
        <f t="shared" si="5"/>
        <v>0</v>
      </c>
      <c r="AD22" s="1" t="str">
        <f>種目情報!A10</f>
        <v>男5000ｍｵｰﾌﾟﾝ</v>
      </c>
      <c r="AE22" s="1" t="str">
        <f>種目情報!B10</f>
        <v>01122 0</v>
      </c>
      <c r="AF22" s="1">
        <f>種目情報!C10</f>
        <v>11</v>
      </c>
    </row>
    <row r="23" spans="1:32" x14ac:dyDescent="0.45">
      <c r="A23" s="1" t="str">
        <f t="shared" si="0"/>
        <v/>
      </c>
      <c r="B23" s="8"/>
      <c r="C23" s="10" t="str">
        <f>IF($B23="","",VLOOKUP($B23,手順1!$B$19:$G$105,2,FALSE))</f>
        <v/>
      </c>
      <c r="D23" s="10" t="str">
        <f>IF($B23="","",VLOOKUP($B23,手順1!$B$19:$G$105,3,FALSE))</f>
        <v/>
      </c>
      <c r="E23" s="10" t="str">
        <f>IF($B23="","",VLOOKUP($B23,手順1!$B$19:$G$105,4,FALSE))</f>
        <v/>
      </c>
      <c r="F23" s="10" t="str">
        <f>IF($B23="","",VLOOKUP($B23,手順1!$B$19:$G$105,5,FALSE))</f>
        <v/>
      </c>
      <c r="G23" s="10" t="str">
        <f>IF($B23="","",IF(VLOOKUP($B23,手順1!$B$19:$G$105,6,FALSE)="","",VLOOKUP($B23,手順1!$B$19:$G$105,6,FALSE)))</f>
        <v/>
      </c>
      <c r="H23" s="11" t="str">
        <f t="shared" si="1"/>
        <v/>
      </c>
      <c r="I23" s="21"/>
      <c r="J23" s="4"/>
      <c r="K23" s="4"/>
      <c r="L23" s="150"/>
      <c r="M23" s="156"/>
      <c r="N23" s="4"/>
      <c r="O23" s="4"/>
      <c r="P23" s="157"/>
      <c r="Q23" s="153"/>
      <c r="W23" s="1">
        <v>12</v>
      </c>
      <c r="X23" s="1" t="str">
        <f t="shared" si="2"/>
        <v/>
      </c>
      <c r="Y23" s="1">
        <f t="shared" si="3"/>
        <v>0</v>
      </c>
      <c r="AB23" s="1" t="str">
        <f t="shared" si="4"/>
        <v/>
      </c>
      <c r="AC23" s="1">
        <f t="shared" si="5"/>
        <v>0</v>
      </c>
    </row>
    <row r="24" spans="1:32" x14ac:dyDescent="0.45">
      <c r="A24" s="1" t="str">
        <f t="shared" si="0"/>
        <v/>
      </c>
      <c r="B24" s="8"/>
      <c r="C24" s="10" t="str">
        <f>IF($B24="","",VLOOKUP($B24,手順1!$B$19:$G$105,2,FALSE))</f>
        <v/>
      </c>
      <c r="D24" s="10" t="str">
        <f>IF($B24="","",VLOOKUP($B24,手順1!$B$19:$G$105,3,FALSE))</f>
        <v/>
      </c>
      <c r="E24" s="10" t="str">
        <f>IF($B24="","",VLOOKUP($B24,手順1!$B$19:$G$105,4,FALSE))</f>
        <v/>
      </c>
      <c r="F24" s="10" t="str">
        <f>IF($B24="","",VLOOKUP($B24,手順1!$B$19:$G$105,5,FALSE))</f>
        <v/>
      </c>
      <c r="G24" s="10" t="str">
        <f>IF($B24="","",IF(VLOOKUP($B24,手順1!$B$19:$G$105,6,FALSE)="","",VLOOKUP($B24,手順1!$B$19:$G$105,6,FALSE)))</f>
        <v/>
      </c>
      <c r="H24" s="11" t="str">
        <f t="shared" si="1"/>
        <v/>
      </c>
      <c r="I24" s="21"/>
      <c r="J24" s="4"/>
      <c r="K24" s="4"/>
      <c r="L24" s="150"/>
      <c r="M24" s="156"/>
      <c r="N24" s="4"/>
      <c r="O24" s="4"/>
      <c r="P24" s="157"/>
      <c r="Q24" s="153"/>
      <c r="W24" s="1">
        <v>13</v>
      </c>
      <c r="X24" s="1" t="str">
        <f t="shared" si="2"/>
        <v/>
      </c>
      <c r="Y24" s="1">
        <f t="shared" si="3"/>
        <v>0</v>
      </c>
      <c r="AB24" s="1" t="str">
        <f t="shared" si="4"/>
        <v/>
      </c>
      <c r="AC24" s="1">
        <f t="shared" si="5"/>
        <v>0</v>
      </c>
    </row>
    <row r="25" spans="1:32" x14ac:dyDescent="0.45">
      <c r="A25" s="1" t="str">
        <f t="shared" si="0"/>
        <v/>
      </c>
      <c r="B25" s="8"/>
      <c r="C25" s="10" t="str">
        <f>IF($B25="","",VLOOKUP($B25,手順1!$B$19:$G$105,2,FALSE))</f>
        <v/>
      </c>
      <c r="D25" s="10" t="str">
        <f>IF($B25="","",VLOOKUP($B25,手順1!$B$19:$G$105,3,FALSE))</f>
        <v/>
      </c>
      <c r="E25" s="10" t="str">
        <f>IF($B25="","",VLOOKUP($B25,手順1!$B$19:$G$105,4,FALSE))</f>
        <v/>
      </c>
      <c r="F25" s="10" t="str">
        <f>IF($B25="","",VLOOKUP($B25,手順1!$B$19:$G$105,5,FALSE))</f>
        <v/>
      </c>
      <c r="G25" s="10" t="str">
        <f>IF($B25="","",IF(VLOOKUP($B25,手順1!$B$19:$G$105,6,FALSE)="","",VLOOKUP($B25,手順1!$B$19:$G$105,6,FALSE)))</f>
        <v/>
      </c>
      <c r="H25" s="11" t="str">
        <f t="shared" si="1"/>
        <v/>
      </c>
      <c r="I25" s="21"/>
      <c r="J25" s="4"/>
      <c r="K25" s="4"/>
      <c r="L25" s="150"/>
      <c r="M25" s="156"/>
      <c r="N25" s="4"/>
      <c r="O25" s="4"/>
      <c r="P25" s="157"/>
      <c r="Q25" s="153"/>
      <c r="W25" s="1">
        <v>14</v>
      </c>
      <c r="X25" s="1" t="str">
        <f t="shared" si="2"/>
        <v/>
      </c>
      <c r="Y25" s="1">
        <f t="shared" si="3"/>
        <v>0</v>
      </c>
      <c r="AB25" s="1" t="str">
        <f t="shared" si="4"/>
        <v/>
      </c>
      <c r="AC25" s="1">
        <f t="shared" si="5"/>
        <v>0</v>
      </c>
    </row>
    <row r="26" spans="1:32" x14ac:dyDescent="0.45">
      <c r="A26" s="1" t="str">
        <f t="shared" si="0"/>
        <v/>
      </c>
      <c r="B26" s="8"/>
      <c r="C26" s="10" t="str">
        <f>IF($B26="","",VLOOKUP($B26,手順1!$B$19:$G$105,2,FALSE))</f>
        <v/>
      </c>
      <c r="D26" s="10" t="str">
        <f>IF($B26="","",VLOOKUP($B26,手順1!$B$19:$G$105,3,FALSE))</f>
        <v/>
      </c>
      <c r="E26" s="10" t="str">
        <f>IF($B26="","",VLOOKUP($B26,手順1!$B$19:$G$105,4,FALSE))</f>
        <v/>
      </c>
      <c r="F26" s="10" t="str">
        <f>IF($B26="","",VLOOKUP($B26,手順1!$B$19:$G$105,5,FALSE))</f>
        <v/>
      </c>
      <c r="G26" s="10" t="str">
        <f>IF($B26="","",IF(VLOOKUP($B26,手順1!$B$19:$G$105,6,FALSE)="","",VLOOKUP($B26,手順1!$B$19:$G$105,6,FALSE)))</f>
        <v/>
      </c>
      <c r="H26" s="11" t="str">
        <f t="shared" si="1"/>
        <v/>
      </c>
      <c r="I26" s="21"/>
      <c r="J26" s="4"/>
      <c r="K26" s="4"/>
      <c r="L26" s="150"/>
      <c r="M26" s="156"/>
      <c r="N26" s="4"/>
      <c r="O26" s="4"/>
      <c r="P26" s="157"/>
      <c r="Q26" s="153"/>
      <c r="W26" s="1">
        <v>15</v>
      </c>
      <c r="X26" s="1" t="str">
        <f t="shared" si="2"/>
        <v/>
      </c>
      <c r="Y26" s="1">
        <f t="shared" si="3"/>
        <v>0</v>
      </c>
      <c r="AB26" s="1" t="str">
        <f t="shared" si="4"/>
        <v/>
      </c>
      <c r="AC26" s="1">
        <f t="shared" si="5"/>
        <v>0</v>
      </c>
    </row>
    <row r="27" spans="1:32" x14ac:dyDescent="0.45">
      <c r="A27" s="1" t="str">
        <f t="shared" si="0"/>
        <v/>
      </c>
      <c r="B27" s="8"/>
      <c r="C27" s="10" t="str">
        <f>IF($B27="","",VLOOKUP($B27,手順1!$B$19:$G$105,2,FALSE))</f>
        <v/>
      </c>
      <c r="D27" s="10" t="str">
        <f>IF($B27="","",VLOOKUP($B27,手順1!$B$19:$G$105,3,FALSE))</f>
        <v/>
      </c>
      <c r="E27" s="10" t="str">
        <f>IF($B27="","",VLOOKUP($B27,手順1!$B$19:$G$105,4,FALSE))</f>
        <v/>
      </c>
      <c r="F27" s="10" t="str">
        <f>IF($B27="","",VLOOKUP($B27,手順1!$B$19:$G$105,5,FALSE))</f>
        <v/>
      </c>
      <c r="G27" s="10" t="str">
        <f>IF($B27="","",IF(VLOOKUP($B27,手順1!$B$19:$G$105,6,FALSE)="","",VLOOKUP($B27,手順1!$B$19:$G$105,6,FALSE)))</f>
        <v/>
      </c>
      <c r="H27" s="11" t="str">
        <f t="shared" si="1"/>
        <v/>
      </c>
      <c r="I27" s="21"/>
      <c r="J27" s="4"/>
      <c r="K27" s="4"/>
      <c r="L27" s="150"/>
      <c r="M27" s="156"/>
      <c r="N27" s="4"/>
      <c r="O27" s="4"/>
      <c r="P27" s="157"/>
      <c r="Q27" s="153"/>
      <c r="W27" s="1">
        <v>16</v>
      </c>
      <c r="X27" s="1" t="str">
        <f t="shared" si="2"/>
        <v/>
      </c>
      <c r="Y27" s="1">
        <f t="shared" si="3"/>
        <v>0</v>
      </c>
      <c r="AB27" s="1" t="str">
        <f t="shared" si="4"/>
        <v/>
      </c>
      <c r="AC27" s="1">
        <f t="shared" si="5"/>
        <v>0</v>
      </c>
    </row>
    <row r="28" spans="1:32" x14ac:dyDescent="0.45">
      <c r="A28" s="1" t="str">
        <f t="shared" si="0"/>
        <v/>
      </c>
      <c r="B28" s="8"/>
      <c r="C28" s="10" t="str">
        <f>IF($B28="","",VLOOKUP($B28,手順1!$B$19:$G$105,2,FALSE))</f>
        <v/>
      </c>
      <c r="D28" s="10" t="str">
        <f>IF($B28="","",VLOOKUP($B28,手順1!$B$19:$G$105,3,FALSE))</f>
        <v/>
      </c>
      <c r="E28" s="10" t="str">
        <f>IF($B28="","",VLOOKUP($B28,手順1!$B$19:$G$105,4,FALSE))</f>
        <v/>
      </c>
      <c r="F28" s="10" t="str">
        <f>IF($B28="","",VLOOKUP($B28,手順1!$B$19:$G$105,5,FALSE))</f>
        <v/>
      </c>
      <c r="G28" s="10" t="str">
        <f>IF($B28="","",IF(VLOOKUP($B28,手順1!$B$19:$G$105,6,FALSE)="","",VLOOKUP($B28,手順1!$B$19:$G$105,6,FALSE)))</f>
        <v/>
      </c>
      <c r="H28" s="11" t="str">
        <f t="shared" si="1"/>
        <v/>
      </c>
      <c r="I28" s="21"/>
      <c r="J28" s="4"/>
      <c r="K28" s="4"/>
      <c r="L28" s="150"/>
      <c r="M28" s="156"/>
      <c r="N28" s="4"/>
      <c r="O28" s="4"/>
      <c r="P28" s="157"/>
      <c r="Q28" s="153"/>
      <c r="W28" s="1">
        <v>17</v>
      </c>
      <c r="X28" s="1" t="str">
        <f t="shared" si="2"/>
        <v/>
      </c>
      <c r="Y28" s="1">
        <f t="shared" si="3"/>
        <v>0</v>
      </c>
      <c r="AB28" s="1" t="str">
        <f t="shared" si="4"/>
        <v/>
      </c>
      <c r="AC28" s="1">
        <f t="shared" si="5"/>
        <v>0</v>
      </c>
    </row>
    <row r="29" spans="1:32" x14ac:dyDescent="0.45">
      <c r="A29" s="1" t="str">
        <f t="shared" si="0"/>
        <v/>
      </c>
      <c r="B29" s="8"/>
      <c r="C29" s="10" t="str">
        <f>IF($B29="","",VLOOKUP($B29,手順1!$B$19:$G$105,2,FALSE))</f>
        <v/>
      </c>
      <c r="D29" s="10" t="str">
        <f>IF($B29="","",VLOOKUP($B29,手順1!$B$19:$G$105,3,FALSE))</f>
        <v/>
      </c>
      <c r="E29" s="10" t="str">
        <f>IF($B29="","",VLOOKUP($B29,手順1!$B$19:$G$105,4,FALSE))</f>
        <v/>
      </c>
      <c r="F29" s="10" t="str">
        <f>IF($B29="","",VLOOKUP($B29,手順1!$B$19:$G$105,5,FALSE))</f>
        <v/>
      </c>
      <c r="G29" s="10" t="str">
        <f>IF($B29="","",IF(VLOOKUP($B29,手順1!$B$19:$G$105,6,FALSE)="","",VLOOKUP($B29,手順1!$B$19:$G$105,6,FALSE)))</f>
        <v/>
      </c>
      <c r="H29" s="11" t="str">
        <f t="shared" si="1"/>
        <v/>
      </c>
      <c r="I29" s="21"/>
      <c r="J29" s="4"/>
      <c r="K29" s="4"/>
      <c r="L29" s="150"/>
      <c r="M29" s="156"/>
      <c r="N29" s="4"/>
      <c r="O29" s="4"/>
      <c r="P29" s="157"/>
      <c r="Q29" s="153"/>
      <c r="W29" s="1">
        <v>18</v>
      </c>
      <c r="X29" s="1" t="str">
        <f t="shared" si="2"/>
        <v/>
      </c>
      <c r="Y29" s="1">
        <f t="shared" si="3"/>
        <v>0</v>
      </c>
      <c r="AB29" s="1" t="str">
        <f t="shared" si="4"/>
        <v/>
      </c>
      <c r="AC29" s="1">
        <f t="shared" si="5"/>
        <v>0</v>
      </c>
    </row>
    <row r="30" spans="1:32" x14ac:dyDescent="0.45">
      <c r="A30" s="1" t="str">
        <f t="shared" si="0"/>
        <v/>
      </c>
      <c r="B30" s="8"/>
      <c r="C30" s="10" t="str">
        <f>IF($B30="","",VLOOKUP($B30,手順1!$B$19:$G$105,2,FALSE))</f>
        <v/>
      </c>
      <c r="D30" s="10" t="str">
        <f>IF($B30="","",VLOOKUP($B30,手順1!$B$19:$G$105,3,FALSE))</f>
        <v/>
      </c>
      <c r="E30" s="10" t="str">
        <f>IF($B30="","",VLOOKUP($B30,手順1!$B$19:$G$105,4,FALSE))</f>
        <v/>
      </c>
      <c r="F30" s="10" t="str">
        <f>IF($B30="","",VLOOKUP($B30,手順1!$B$19:$G$105,5,FALSE))</f>
        <v/>
      </c>
      <c r="G30" s="10" t="str">
        <f>IF($B30="","",IF(VLOOKUP($B30,手順1!$B$19:$G$105,6,FALSE)="","",VLOOKUP($B30,手順1!$B$19:$G$105,6,FALSE)))</f>
        <v/>
      </c>
      <c r="H30" s="11" t="str">
        <f t="shared" si="1"/>
        <v/>
      </c>
      <c r="I30" s="21"/>
      <c r="J30" s="4"/>
      <c r="K30" s="4"/>
      <c r="L30" s="150"/>
      <c r="M30" s="156"/>
      <c r="N30" s="4"/>
      <c r="O30" s="4"/>
      <c r="P30" s="157"/>
      <c r="Q30" s="153"/>
      <c r="W30" s="1">
        <v>19</v>
      </c>
      <c r="X30" s="1" t="str">
        <f t="shared" si="2"/>
        <v/>
      </c>
      <c r="Y30" s="1">
        <f t="shared" si="3"/>
        <v>0</v>
      </c>
      <c r="AB30" s="1" t="str">
        <f t="shared" si="4"/>
        <v/>
      </c>
      <c r="AC30" s="1">
        <f t="shared" si="5"/>
        <v>0</v>
      </c>
    </row>
    <row r="31" spans="1:32" x14ac:dyDescent="0.45">
      <c r="A31" s="1" t="str">
        <f t="shared" si="0"/>
        <v/>
      </c>
      <c r="B31" s="8"/>
      <c r="C31" s="10" t="str">
        <f>IF($B31="","",VLOOKUP($B31,手順1!$B$19:$G$105,2,FALSE))</f>
        <v/>
      </c>
      <c r="D31" s="10" t="str">
        <f>IF($B31="","",VLOOKUP($B31,手順1!$B$19:$G$105,3,FALSE))</f>
        <v/>
      </c>
      <c r="E31" s="10" t="str">
        <f>IF($B31="","",VLOOKUP($B31,手順1!$B$19:$G$105,4,FALSE))</f>
        <v/>
      </c>
      <c r="F31" s="10" t="str">
        <f>IF($B31="","",VLOOKUP($B31,手順1!$B$19:$G$105,5,FALSE))</f>
        <v/>
      </c>
      <c r="G31" s="10" t="str">
        <f>IF($B31="","",IF(VLOOKUP($B31,手順1!$B$19:$G$105,6,FALSE)="","",VLOOKUP($B31,手順1!$B$19:$G$105,6,FALSE)))</f>
        <v/>
      </c>
      <c r="H31" s="11" t="str">
        <f t="shared" si="1"/>
        <v/>
      </c>
      <c r="I31" s="21"/>
      <c r="J31" s="4"/>
      <c r="K31" s="4"/>
      <c r="L31" s="150"/>
      <c r="M31" s="156"/>
      <c r="N31" s="4"/>
      <c r="O31" s="4"/>
      <c r="P31" s="157"/>
      <c r="Q31" s="153"/>
      <c r="W31" s="1">
        <v>20</v>
      </c>
      <c r="X31" s="1" t="str">
        <f t="shared" si="2"/>
        <v/>
      </c>
      <c r="Y31" s="1">
        <f t="shared" si="3"/>
        <v>0</v>
      </c>
      <c r="AB31" s="1" t="str">
        <f t="shared" si="4"/>
        <v/>
      </c>
      <c r="AC31" s="1">
        <f t="shared" si="5"/>
        <v>0</v>
      </c>
    </row>
    <row r="32" spans="1:32" x14ac:dyDescent="0.45">
      <c r="A32" s="1" t="str">
        <f t="shared" si="0"/>
        <v/>
      </c>
      <c r="B32" s="8"/>
      <c r="C32" s="10" t="str">
        <f>IF($B32="","",VLOOKUP($B32,手順1!$B$19:$G$105,2,FALSE))</f>
        <v/>
      </c>
      <c r="D32" s="10" t="str">
        <f>IF($B32="","",VLOOKUP($B32,手順1!$B$19:$G$105,3,FALSE))</f>
        <v/>
      </c>
      <c r="E32" s="10" t="str">
        <f>IF($B32="","",VLOOKUP($B32,手順1!$B$19:$G$105,4,FALSE))</f>
        <v/>
      </c>
      <c r="F32" s="10" t="str">
        <f>IF($B32="","",VLOOKUP($B32,手順1!$B$19:$G$105,5,FALSE))</f>
        <v/>
      </c>
      <c r="G32" s="10" t="str">
        <f>IF($B32="","",IF(VLOOKUP($B32,手順1!$B$19:$G$105,6,FALSE)="","",VLOOKUP($B32,手順1!$B$19:$G$105,6,FALSE)))</f>
        <v/>
      </c>
      <c r="H32" s="11" t="str">
        <f t="shared" si="1"/>
        <v/>
      </c>
      <c r="I32" s="21"/>
      <c r="J32" s="4"/>
      <c r="K32" s="4"/>
      <c r="L32" s="150"/>
      <c r="M32" s="156"/>
      <c r="N32" s="4"/>
      <c r="O32" s="4"/>
      <c r="P32" s="157"/>
      <c r="Q32" s="153"/>
      <c r="W32" s="1">
        <v>21</v>
      </c>
      <c r="X32" s="1" t="str">
        <f t="shared" si="2"/>
        <v/>
      </c>
      <c r="Y32" s="1">
        <f t="shared" si="3"/>
        <v>0</v>
      </c>
      <c r="AB32" s="1" t="str">
        <f t="shared" si="4"/>
        <v/>
      </c>
      <c r="AC32" s="1">
        <f t="shared" si="5"/>
        <v>0</v>
      </c>
    </row>
    <row r="33" spans="1:29" x14ac:dyDescent="0.45">
      <c r="A33" s="1" t="str">
        <f t="shared" si="0"/>
        <v/>
      </c>
      <c r="B33" s="8"/>
      <c r="C33" s="10" t="str">
        <f>IF($B33="","",VLOOKUP($B33,手順1!$B$19:$G$105,2,FALSE))</f>
        <v/>
      </c>
      <c r="D33" s="10" t="str">
        <f>IF($B33="","",VLOOKUP($B33,手順1!$B$19:$G$105,3,FALSE))</f>
        <v/>
      </c>
      <c r="E33" s="10" t="str">
        <f>IF($B33="","",VLOOKUP($B33,手順1!$B$19:$G$105,4,FALSE))</f>
        <v/>
      </c>
      <c r="F33" s="10" t="str">
        <f>IF($B33="","",VLOOKUP($B33,手順1!$B$19:$G$105,5,FALSE))</f>
        <v/>
      </c>
      <c r="G33" s="10" t="str">
        <f>IF($B33="","",IF(VLOOKUP($B33,手順1!$B$19:$G$105,6,FALSE)="","",VLOOKUP($B33,手順1!$B$19:$G$105,6,FALSE)))</f>
        <v/>
      </c>
      <c r="H33" s="11" t="str">
        <f t="shared" si="1"/>
        <v/>
      </c>
      <c r="I33" s="21"/>
      <c r="J33" s="4"/>
      <c r="K33" s="4"/>
      <c r="L33" s="150"/>
      <c r="M33" s="156"/>
      <c r="N33" s="4"/>
      <c r="O33" s="4"/>
      <c r="P33" s="157"/>
      <c r="Q33" s="153"/>
      <c r="W33" s="1">
        <v>22</v>
      </c>
      <c r="X33" s="1" t="str">
        <f t="shared" si="2"/>
        <v/>
      </c>
      <c r="Y33" s="1">
        <f t="shared" si="3"/>
        <v>0</v>
      </c>
      <c r="AB33" s="1" t="str">
        <f t="shared" si="4"/>
        <v/>
      </c>
      <c r="AC33" s="1">
        <f t="shared" si="5"/>
        <v>0</v>
      </c>
    </row>
    <row r="34" spans="1:29" x14ac:dyDescent="0.45">
      <c r="A34" s="1" t="str">
        <f t="shared" si="0"/>
        <v/>
      </c>
      <c r="B34" s="8"/>
      <c r="C34" s="10" t="str">
        <f>IF($B34="","",VLOOKUP($B34,手順1!$B$19:$G$105,2,FALSE))</f>
        <v/>
      </c>
      <c r="D34" s="10" t="str">
        <f>IF($B34="","",VLOOKUP($B34,手順1!$B$19:$G$105,3,FALSE))</f>
        <v/>
      </c>
      <c r="E34" s="10" t="str">
        <f>IF($B34="","",VLOOKUP($B34,手順1!$B$19:$G$105,4,FALSE))</f>
        <v/>
      </c>
      <c r="F34" s="10" t="str">
        <f>IF($B34="","",VLOOKUP($B34,手順1!$B$19:$G$105,5,FALSE))</f>
        <v/>
      </c>
      <c r="G34" s="10" t="str">
        <f>IF($B34="","",IF(VLOOKUP($B34,手順1!$B$19:$G$105,6,FALSE)="","",VLOOKUP($B34,手順1!$B$19:$G$105,6,FALSE)))</f>
        <v/>
      </c>
      <c r="H34" s="11" t="str">
        <f t="shared" si="1"/>
        <v/>
      </c>
      <c r="I34" s="21"/>
      <c r="J34" s="4"/>
      <c r="K34" s="4"/>
      <c r="L34" s="150"/>
      <c r="M34" s="156"/>
      <c r="N34" s="4"/>
      <c r="O34" s="4"/>
      <c r="P34" s="157"/>
      <c r="Q34" s="153"/>
      <c r="W34" s="1">
        <v>23</v>
      </c>
      <c r="X34" s="1" t="str">
        <f t="shared" si="2"/>
        <v/>
      </c>
      <c r="Y34" s="1">
        <f t="shared" si="3"/>
        <v>0</v>
      </c>
      <c r="AB34" s="1" t="str">
        <f t="shared" si="4"/>
        <v/>
      </c>
      <c r="AC34" s="1">
        <f t="shared" si="5"/>
        <v>0</v>
      </c>
    </row>
    <row r="35" spans="1:29" x14ac:dyDescent="0.45">
      <c r="A35" s="1" t="str">
        <f t="shared" si="0"/>
        <v/>
      </c>
      <c r="B35" s="8"/>
      <c r="C35" s="10" t="str">
        <f>IF($B35="","",VLOOKUP($B35,手順1!$B$19:$G$105,2,FALSE))</f>
        <v/>
      </c>
      <c r="D35" s="10" t="str">
        <f>IF($B35="","",VLOOKUP($B35,手順1!$B$19:$G$105,3,FALSE))</f>
        <v/>
      </c>
      <c r="E35" s="10" t="str">
        <f>IF($B35="","",VLOOKUP($B35,手順1!$B$19:$G$105,4,FALSE))</f>
        <v/>
      </c>
      <c r="F35" s="10" t="str">
        <f>IF($B35="","",VLOOKUP($B35,手順1!$B$19:$G$105,5,FALSE))</f>
        <v/>
      </c>
      <c r="G35" s="10" t="str">
        <f>IF($B35="","",IF(VLOOKUP($B35,手順1!$B$19:$G$105,6,FALSE)="","",VLOOKUP($B35,手順1!$B$19:$G$105,6,FALSE)))</f>
        <v/>
      </c>
      <c r="H35" s="11" t="str">
        <f t="shared" si="1"/>
        <v/>
      </c>
      <c r="I35" s="21"/>
      <c r="J35" s="4"/>
      <c r="K35" s="4"/>
      <c r="L35" s="150"/>
      <c r="M35" s="156"/>
      <c r="N35" s="4"/>
      <c r="O35" s="4"/>
      <c r="P35" s="157"/>
      <c r="Q35" s="153"/>
      <c r="W35" s="1">
        <v>24</v>
      </c>
      <c r="X35" s="1" t="str">
        <f t="shared" si="2"/>
        <v/>
      </c>
      <c r="Y35" s="1">
        <f t="shared" si="3"/>
        <v>0</v>
      </c>
      <c r="AB35" s="1" t="str">
        <f t="shared" si="4"/>
        <v/>
      </c>
      <c r="AC35" s="1">
        <f t="shared" si="5"/>
        <v>0</v>
      </c>
    </row>
    <row r="36" spans="1:29" x14ac:dyDescent="0.45">
      <c r="A36" s="1" t="str">
        <f t="shared" si="0"/>
        <v/>
      </c>
      <c r="B36" s="8"/>
      <c r="C36" s="10" t="str">
        <f>IF($B36="","",VLOOKUP($B36,手順1!$B$19:$G$105,2,FALSE))</f>
        <v/>
      </c>
      <c r="D36" s="10" t="str">
        <f>IF($B36="","",VLOOKUP($B36,手順1!$B$19:$G$105,3,FALSE))</f>
        <v/>
      </c>
      <c r="E36" s="10" t="str">
        <f>IF($B36="","",VLOOKUP($B36,手順1!$B$19:$G$105,4,FALSE))</f>
        <v/>
      </c>
      <c r="F36" s="10" t="str">
        <f>IF($B36="","",VLOOKUP($B36,手順1!$B$19:$G$105,5,FALSE))</f>
        <v/>
      </c>
      <c r="G36" s="10" t="str">
        <f>IF($B36="","",IF(VLOOKUP($B36,手順1!$B$19:$G$105,6,FALSE)="","",VLOOKUP($B36,手順1!$B$19:$G$105,6,FALSE)))</f>
        <v/>
      </c>
      <c r="H36" s="11" t="str">
        <f t="shared" si="1"/>
        <v/>
      </c>
      <c r="I36" s="21"/>
      <c r="J36" s="4"/>
      <c r="K36" s="4"/>
      <c r="L36" s="150"/>
      <c r="M36" s="156"/>
      <c r="N36" s="4"/>
      <c r="O36" s="4"/>
      <c r="P36" s="157"/>
      <c r="Q36" s="153"/>
      <c r="W36" s="1">
        <v>25</v>
      </c>
      <c r="X36" s="1" t="str">
        <f t="shared" si="2"/>
        <v/>
      </c>
      <c r="Y36" s="1">
        <f t="shared" si="3"/>
        <v>0</v>
      </c>
      <c r="AB36" s="1" t="str">
        <f t="shared" si="4"/>
        <v/>
      </c>
      <c r="AC36" s="1">
        <f t="shared" si="5"/>
        <v>0</v>
      </c>
    </row>
    <row r="37" spans="1:29" x14ac:dyDescent="0.45">
      <c r="A37" s="1" t="str">
        <f t="shared" si="0"/>
        <v/>
      </c>
      <c r="B37" s="8"/>
      <c r="C37" s="10" t="str">
        <f>IF($B37="","",VLOOKUP($B37,手順1!$B$19:$G$105,2,FALSE))</f>
        <v/>
      </c>
      <c r="D37" s="10" t="str">
        <f>IF($B37="","",VLOOKUP($B37,手順1!$B$19:$G$105,3,FALSE))</f>
        <v/>
      </c>
      <c r="E37" s="10" t="str">
        <f>IF($B37="","",VLOOKUP($B37,手順1!$B$19:$G$105,4,FALSE))</f>
        <v/>
      </c>
      <c r="F37" s="10" t="str">
        <f>IF($B37="","",VLOOKUP($B37,手順1!$B$19:$G$105,5,FALSE))</f>
        <v/>
      </c>
      <c r="G37" s="10" t="str">
        <f>IF($B37="","",IF(VLOOKUP($B37,手順1!$B$19:$G$105,6,FALSE)="","",VLOOKUP($B37,手順1!$B$19:$G$105,6,FALSE)))</f>
        <v/>
      </c>
      <c r="H37" s="11" t="str">
        <f t="shared" si="1"/>
        <v/>
      </c>
      <c r="I37" s="21"/>
      <c r="J37" s="4"/>
      <c r="K37" s="4"/>
      <c r="L37" s="150"/>
      <c r="M37" s="156"/>
      <c r="N37" s="4"/>
      <c r="O37" s="4"/>
      <c r="P37" s="157"/>
      <c r="Q37" s="153"/>
      <c r="W37" s="1">
        <v>26</v>
      </c>
      <c r="X37" s="1" t="str">
        <f t="shared" si="2"/>
        <v/>
      </c>
      <c r="Y37" s="1">
        <f t="shared" si="3"/>
        <v>0</v>
      </c>
      <c r="AB37" s="1" t="str">
        <f t="shared" si="4"/>
        <v/>
      </c>
      <c r="AC37" s="1">
        <f t="shared" si="5"/>
        <v>0</v>
      </c>
    </row>
    <row r="38" spans="1:29" x14ac:dyDescent="0.45">
      <c r="A38" s="1" t="str">
        <f t="shared" si="0"/>
        <v/>
      </c>
      <c r="B38" s="8"/>
      <c r="C38" s="10" t="str">
        <f>IF($B38="","",VLOOKUP($B38,手順1!$B$19:$G$105,2,FALSE))</f>
        <v/>
      </c>
      <c r="D38" s="10" t="str">
        <f>IF($B38="","",VLOOKUP($B38,手順1!$B$19:$G$105,3,FALSE))</f>
        <v/>
      </c>
      <c r="E38" s="10" t="str">
        <f>IF($B38="","",VLOOKUP($B38,手順1!$B$19:$G$105,4,FALSE))</f>
        <v/>
      </c>
      <c r="F38" s="10" t="str">
        <f>IF($B38="","",VLOOKUP($B38,手順1!$B$19:$G$105,5,FALSE))</f>
        <v/>
      </c>
      <c r="G38" s="10" t="str">
        <f>IF($B38="","",IF(VLOOKUP($B38,手順1!$B$19:$G$105,6,FALSE)="","",VLOOKUP($B38,手順1!$B$19:$G$105,6,FALSE)))</f>
        <v/>
      </c>
      <c r="H38" s="11" t="str">
        <f t="shared" si="1"/>
        <v/>
      </c>
      <c r="I38" s="21"/>
      <c r="J38" s="4"/>
      <c r="K38" s="4"/>
      <c r="L38" s="150"/>
      <c r="M38" s="156"/>
      <c r="N38" s="4"/>
      <c r="O38" s="4"/>
      <c r="P38" s="157"/>
      <c r="Q38" s="153"/>
      <c r="W38" s="1">
        <v>27</v>
      </c>
      <c r="X38" s="1" t="str">
        <f t="shared" si="2"/>
        <v/>
      </c>
      <c r="Y38" s="1">
        <f t="shared" si="3"/>
        <v>0</v>
      </c>
      <c r="AB38" s="1" t="str">
        <f t="shared" si="4"/>
        <v/>
      </c>
      <c r="AC38" s="1">
        <f t="shared" si="5"/>
        <v>0</v>
      </c>
    </row>
    <row r="39" spans="1:29" x14ac:dyDescent="0.45">
      <c r="A39" s="1" t="str">
        <f t="shared" si="0"/>
        <v/>
      </c>
      <c r="B39" s="8"/>
      <c r="C39" s="10" t="str">
        <f>IF($B39="","",VLOOKUP($B39,手順1!$B$19:$G$105,2,FALSE))</f>
        <v/>
      </c>
      <c r="D39" s="10" t="str">
        <f>IF($B39="","",VLOOKUP($B39,手順1!$B$19:$G$105,3,FALSE))</f>
        <v/>
      </c>
      <c r="E39" s="10" t="str">
        <f>IF($B39="","",VLOOKUP($B39,手順1!$B$19:$G$105,4,FALSE))</f>
        <v/>
      </c>
      <c r="F39" s="10" t="str">
        <f>IF($B39="","",VLOOKUP($B39,手順1!$B$19:$G$105,5,FALSE))</f>
        <v/>
      </c>
      <c r="G39" s="10" t="str">
        <f>IF($B39="","",IF(VLOOKUP($B39,手順1!$B$19:$G$105,6,FALSE)="","",VLOOKUP($B39,手順1!$B$19:$G$105,6,FALSE)))</f>
        <v/>
      </c>
      <c r="H39" s="11" t="str">
        <f t="shared" si="1"/>
        <v/>
      </c>
      <c r="I39" s="21"/>
      <c r="J39" s="4"/>
      <c r="K39" s="4"/>
      <c r="L39" s="150"/>
      <c r="M39" s="156"/>
      <c r="N39" s="4"/>
      <c r="O39" s="4"/>
      <c r="P39" s="157"/>
      <c r="Q39" s="153"/>
      <c r="W39" s="1">
        <v>28</v>
      </c>
      <c r="X39" s="1" t="str">
        <f t="shared" si="2"/>
        <v/>
      </c>
      <c r="Y39" s="1">
        <f t="shared" si="3"/>
        <v>0</v>
      </c>
      <c r="AB39" s="1" t="str">
        <f t="shared" si="4"/>
        <v/>
      </c>
      <c r="AC39" s="1">
        <f t="shared" si="5"/>
        <v>0</v>
      </c>
    </row>
    <row r="40" spans="1:29" x14ac:dyDescent="0.45">
      <c r="A40" s="1" t="str">
        <f t="shared" si="0"/>
        <v/>
      </c>
      <c r="B40" s="8"/>
      <c r="C40" s="10" t="str">
        <f>IF($B40="","",VLOOKUP($B40,手順1!$B$19:$G$105,2,FALSE))</f>
        <v/>
      </c>
      <c r="D40" s="10" t="str">
        <f>IF($B40="","",VLOOKUP($B40,手順1!$B$19:$G$105,3,FALSE))</f>
        <v/>
      </c>
      <c r="E40" s="10" t="str">
        <f>IF($B40="","",VLOOKUP($B40,手順1!$B$19:$G$105,4,FALSE))</f>
        <v/>
      </c>
      <c r="F40" s="10" t="str">
        <f>IF($B40="","",VLOOKUP($B40,手順1!$B$19:$G$105,5,FALSE))</f>
        <v/>
      </c>
      <c r="G40" s="10" t="str">
        <f>IF($B40="","",IF(VLOOKUP($B40,手順1!$B$19:$G$105,6,FALSE)="","",VLOOKUP($B40,手順1!$B$19:$G$105,6,FALSE)))</f>
        <v/>
      </c>
      <c r="H40" s="11" t="str">
        <f t="shared" si="1"/>
        <v/>
      </c>
      <c r="I40" s="21"/>
      <c r="J40" s="4"/>
      <c r="K40" s="4"/>
      <c r="L40" s="150"/>
      <c r="M40" s="156"/>
      <c r="N40" s="4"/>
      <c r="O40" s="4"/>
      <c r="P40" s="157"/>
      <c r="Q40" s="153"/>
      <c r="W40" s="1">
        <v>29</v>
      </c>
      <c r="X40" s="1" t="str">
        <f t="shared" si="2"/>
        <v/>
      </c>
      <c r="Y40" s="1">
        <f t="shared" si="3"/>
        <v>0</v>
      </c>
      <c r="AB40" s="1" t="str">
        <f t="shared" si="4"/>
        <v/>
      </c>
      <c r="AC40" s="1">
        <f t="shared" si="5"/>
        <v>0</v>
      </c>
    </row>
    <row r="41" spans="1:29" x14ac:dyDescent="0.45">
      <c r="A41" s="1" t="str">
        <f t="shared" si="0"/>
        <v/>
      </c>
      <c r="B41" s="8"/>
      <c r="C41" s="10" t="str">
        <f>IF($B41="","",VLOOKUP($B41,手順1!$B$19:$G$105,2,FALSE))</f>
        <v/>
      </c>
      <c r="D41" s="10" t="str">
        <f>IF($B41="","",VLOOKUP($B41,手順1!$B$19:$G$105,3,FALSE))</f>
        <v/>
      </c>
      <c r="E41" s="10" t="str">
        <f>IF($B41="","",VLOOKUP($B41,手順1!$B$19:$G$105,4,FALSE))</f>
        <v/>
      </c>
      <c r="F41" s="10" t="str">
        <f>IF($B41="","",VLOOKUP($B41,手順1!$B$19:$G$105,5,FALSE))</f>
        <v/>
      </c>
      <c r="G41" s="10" t="str">
        <f>IF($B41="","",IF(VLOOKUP($B41,手順1!$B$19:$G$105,6,FALSE)="","",VLOOKUP($B41,手順1!$B$19:$G$105,6,FALSE)))</f>
        <v/>
      </c>
      <c r="H41" s="11" t="str">
        <f t="shared" si="1"/>
        <v/>
      </c>
      <c r="I41" s="21"/>
      <c r="J41" s="4"/>
      <c r="K41" s="4"/>
      <c r="L41" s="150"/>
      <c r="M41" s="156"/>
      <c r="N41" s="4"/>
      <c r="O41" s="4"/>
      <c r="P41" s="157"/>
      <c r="Q41" s="153"/>
      <c r="W41" s="1">
        <v>30</v>
      </c>
      <c r="X41" s="1" t="str">
        <f t="shared" si="2"/>
        <v/>
      </c>
      <c r="Y41" s="1">
        <f t="shared" si="3"/>
        <v>0</v>
      </c>
      <c r="AB41" s="1" t="str">
        <f t="shared" si="4"/>
        <v/>
      </c>
      <c r="AC41" s="1">
        <f t="shared" si="5"/>
        <v>0</v>
      </c>
    </row>
    <row r="42" spans="1:29" x14ac:dyDescent="0.45">
      <c r="A42" s="1" t="str">
        <f t="shared" si="0"/>
        <v/>
      </c>
      <c r="B42" s="8"/>
      <c r="C42" s="10" t="str">
        <f>IF($B42="","",VLOOKUP($B42,手順1!$B$19:$G$105,2,FALSE))</f>
        <v/>
      </c>
      <c r="D42" s="10" t="str">
        <f>IF($B42="","",VLOOKUP($B42,手順1!$B$19:$G$105,3,FALSE))</f>
        <v/>
      </c>
      <c r="E42" s="10" t="str">
        <f>IF($B42="","",VLOOKUP($B42,手順1!$B$19:$G$105,4,FALSE))</f>
        <v/>
      </c>
      <c r="F42" s="10" t="str">
        <f>IF($B42="","",VLOOKUP($B42,手順1!$B$19:$G$105,5,FALSE))</f>
        <v/>
      </c>
      <c r="G42" s="10" t="str">
        <f>IF($B42="","",IF(VLOOKUP($B42,手順1!$B$19:$G$105,6,FALSE)="","",VLOOKUP($B42,手順1!$B$19:$G$105,6,FALSE)))</f>
        <v/>
      </c>
      <c r="H42" s="11" t="str">
        <f t="shared" si="1"/>
        <v/>
      </c>
      <c r="I42" s="21"/>
      <c r="J42" s="4"/>
      <c r="K42" s="4"/>
      <c r="L42" s="150"/>
      <c r="M42" s="156"/>
      <c r="N42" s="4"/>
      <c r="O42" s="4"/>
      <c r="P42" s="157"/>
      <c r="Q42" s="153"/>
      <c r="W42" s="1">
        <v>31</v>
      </c>
      <c r="X42" s="1" t="str">
        <f t="shared" si="2"/>
        <v/>
      </c>
      <c r="Y42" s="1">
        <f t="shared" si="3"/>
        <v>0</v>
      </c>
      <c r="AB42" s="1" t="str">
        <f t="shared" si="4"/>
        <v/>
      </c>
      <c r="AC42" s="1">
        <f t="shared" si="5"/>
        <v>0</v>
      </c>
    </row>
    <row r="43" spans="1:29" x14ac:dyDescent="0.45">
      <c r="A43" s="1" t="str">
        <f t="shared" si="0"/>
        <v/>
      </c>
      <c r="B43" s="8"/>
      <c r="C43" s="10" t="str">
        <f>IF($B43="","",VLOOKUP($B43,手順1!$B$19:$G$105,2,FALSE))</f>
        <v/>
      </c>
      <c r="D43" s="10" t="str">
        <f>IF($B43="","",VLOOKUP($B43,手順1!$B$19:$G$105,3,FALSE))</f>
        <v/>
      </c>
      <c r="E43" s="10" t="str">
        <f>IF($B43="","",VLOOKUP($B43,手順1!$B$19:$G$105,4,FALSE))</f>
        <v/>
      </c>
      <c r="F43" s="10" t="str">
        <f>IF($B43="","",VLOOKUP($B43,手順1!$B$19:$G$105,5,FALSE))</f>
        <v/>
      </c>
      <c r="G43" s="10" t="str">
        <f>IF($B43="","",IF(VLOOKUP($B43,手順1!$B$19:$G$105,6,FALSE)="","",VLOOKUP($B43,手順1!$B$19:$G$105,6,FALSE)))</f>
        <v/>
      </c>
      <c r="H43" s="11" t="str">
        <f t="shared" si="1"/>
        <v/>
      </c>
      <c r="I43" s="21"/>
      <c r="J43" s="4"/>
      <c r="K43" s="4"/>
      <c r="L43" s="150"/>
      <c r="M43" s="156"/>
      <c r="N43" s="4"/>
      <c r="O43" s="4"/>
      <c r="P43" s="157"/>
      <c r="Q43" s="153"/>
      <c r="W43" s="1">
        <v>32</v>
      </c>
      <c r="X43" s="1" t="str">
        <f t="shared" si="2"/>
        <v/>
      </c>
      <c r="Y43" s="1">
        <f t="shared" si="3"/>
        <v>0</v>
      </c>
      <c r="AB43" s="1" t="str">
        <f t="shared" si="4"/>
        <v/>
      </c>
      <c r="AC43" s="1">
        <f t="shared" si="5"/>
        <v>0</v>
      </c>
    </row>
    <row r="44" spans="1:29" x14ac:dyDescent="0.45">
      <c r="A44" s="1" t="str">
        <f t="shared" ref="A44:A75" si="6">IF(B44="","",W44)</f>
        <v/>
      </c>
      <c r="B44" s="8"/>
      <c r="C44" s="10" t="str">
        <f>IF($B44="","",VLOOKUP($B44,手順1!$B$19:$G$105,2,FALSE))</f>
        <v/>
      </c>
      <c r="D44" s="10" t="str">
        <f>IF($B44="","",VLOOKUP($B44,手順1!$B$19:$G$105,3,FALSE))</f>
        <v/>
      </c>
      <c r="E44" s="10" t="str">
        <f>IF($B44="","",VLOOKUP($B44,手順1!$B$19:$G$105,4,FALSE))</f>
        <v/>
      </c>
      <c r="F44" s="10" t="str">
        <f>IF($B44="","",VLOOKUP($B44,手順1!$B$19:$G$105,5,FALSE))</f>
        <v/>
      </c>
      <c r="G44" s="10" t="str">
        <f>IF($B44="","",IF(VLOOKUP($B44,手順1!$B$19:$G$105,6,FALSE)="","",VLOOKUP($B44,手順1!$B$19:$G$105,6,FALSE)))</f>
        <v/>
      </c>
      <c r="H44" s="11" t="str">
        <f t="shared" ref="H44:H75" si="7">IF(B44="","","男")</f>
        <v/>
      </c>
      <c r="I44" s="21"/>
      <c r="J44" s="4"/>
      <c r="K44" s="4"/>
      <c r="L44" s="150"/>
      <c r="M44" s="156"/>
      <c r="N44" s="4"/>
      <c r="O44" s="4"/>
      <c r="P44" s="157"/>
      <c r="Q44" s="153"/>
      <c r="W44" s="1">
        <v>33</v>
      </c>
      <c r="X44" s="1" t="str">
        <f t="shared" ref="X44:X75" si="8">IF(B44="","",W44)</f>
        <v/>
      </c>
      <c r="Y44" s="1">
        <f t="shared" ref="Y44:Y75" si="9">COUNTIF(B$12:B$107,B44)</f>
        <v>0</v>
      </c>
      <c r="AB44" s="1" t="str">
        <f t="shared" si="4"/>
        <v/>
      </c>
      <c r="AC44" s="1">
        <f t="shared" si="5"/>
        <v>0</v>
      </c>
    </row>
    <row r="45" spans="1:29" x14ac:dyDescent="0.45">
      <c r="A45" s="1" t="str">
        <f t="shared" si="6"/>
        <v/>
      </c>
      <c r="B45" s="8"/>
      <c r="C45" s="10" t="str">
        <f>IF($B45="","",VLOOKUP($B45,手順1!$B$19:$G$105,2,FALSE))</f>
        <v/>
      </c>
      <c r="D45" s="10" t="str">
        <f>IF($B45="","",VLOOKUP($B45,手順1!$B$19:$G$105,3,FALSE))</f>
        <v/>
      </c>
      <c r="E45" s="10" t="str">
        <f>IF($B45="","",VLOOKUP($B45,手順1!$B$19:$G$105,4,FALSE))</f>
        <v/>
      </c>
      <c r="F45" s="10" t="str">
        <f>IF($B45="","",VLOOKUP($B45,手順1!$B$19:$G$105,5,FALSE))</f>
        <v/>
      </c>
      <c r="G45" s="10" t="str">
        <f>IF($B45="","",IF(VLOOKUP($B45,手順1!$B$19:$G$105,6,FALSE)="","",VLOOKUP($B45,手順1!$B$19:$G$105,6,FALSE)))</f>
        <v/>
      </c>
      <c r="H45" s="11" t="str">
        <f t="shared" si="7"/>
        <v/>
      </c>
      <c r="I45" s="21"/>
      <c r="J45" s="4"/>
      <c r="K45" s="4"/>
      <c r="L45" s="150"/>
      <c r="M45" s="156"/>
      <c r="N45" s="4"/>
      <c r="O45" s="4"/>
      <c r="P45" s="157"/>
      <c r="Q45" s="153"/>
      <c r="W45" s="1">
        <v>34</v>
      </c>
      <c r="X45" s="1" t="str">
        <f t="shared" si="8"/>
        <v/>
      </c>
      <c r="Y45" s="1">
        <f t="shared" si="9"/>
        <v>0</v>
      </c>
      <c r="AB45" s="1" t="str">
        <f t="shared" ref="AB45:AB76" si="10">IF(AD45="","",COUNTIF(I$12:I$107,AD45))</f>
        <v/>
      </c>
      <c r="AC45" s="1">
        <f t="shared" si="5"/>
        <v>0</v>
      </c>
    </row>
    <row r="46" spans="1:29" x14ac:dyDescent="0.45">
      <c r="A46" s="1" t="str">
        <f t="shared" si="6"/>
        <v/>
      </c>
      <c r="B46" s="8"/>
      <c r="C46" s="10" t="str">
        <f>IF($B46="","",VLOOKUP($B46,手順1!$B$19:$G$105,2,FALSE))</f>
        <v/>
      </c>
      <c r="D46" s="10" t="str">
        <f>IF($B46="","",VLOOKUP($B46,手順1!$B$19:$G$105,3,FALSE))</f>
        <v/>
      </c>
      <c r="E46" s="10" t="str">
        <f>IF($B46="","",VLOOKUP($B46,手順1!$B$19:$G$105,4,FALSE))</f>
        <v/>
      </c>
      <c r="F46" s="10" t="str">
        <f>IF($B46="","",VLOOKUP($B46,手順1!$B$19:$G$105,5,FALSE))</f>
        <v/>
      </c>
      <c r="G46" s="10" t="str">
        <f>IF($B46="","",IF(VLOOKUP($B46,手順1!$B$19:$G$105,6,FALSE)="","",VLOOKUP($B46,手順1!$B$19:$G$105,6,FALSE)))</f>
        <v/>
      </c>
      <c r="H46" s="11" t="str">
        <f t="shared" si="7"/>
        <v/>
      </c>
      <c r="I46" s="21"/>
      <c r="J46" s="4"/>
      <c r="K46" s="4"/>
      <c r="L46" s="150"/>
      <c r="M46" s="156"/>
      <c r="N46" s="4"/>
      <c r="O46" s="4"/>
      <c r="P46" s="157"/>
      <c r="Q46" s="153"/>
      <c r="W46" s="1">
        <v>35</v>
      </c>
      <c r="X46" s="1" t="str">
        <f t="shared" si="8"/>
        <v/>
      </c>
      <c r="Y46" s="1">
        <f t="shared" si="9"/>
        <v>0</v>
      </c>
      <c r="AB46" s="1" t="str">
        <f t="shared" si="10"/>
        <v/>
      </c>
      <c r="AC46" s="1">
        <f t="shared" si="5"/>
        <v>0</v>
      </c>
    </row>
    <row r="47" spans="1:29" x14ac:dyDescent="0.45">
      <c r="A47" s="1" t="str">
        <f t="shared" si="6"/>
        <v/>
      </c>
      <c r="B47" s="8"/>
      <c r="C47" s="10" t="str">
        <f>IF($B47="","",VLOOKUP($B47,手順1!$B$19:$G$105,2,FALSE))</f>
        <v/>
      </c>
      <c r="D47" s="10" t="str">
        <f>IF($B47="","",VLOOKUP($B47,手順1!$B$19:$G$105,3,FALSE))</f>
        <v/>
      </c>
      <c r="E47" s="10" t="str">
        <f>IF($B47="","",VLOOKUP($B47,手順1!$B$19:$G$105,4,FALSE))</f>
        <v/>
      </c>
      <c r="F47" s="10" t="str">
        <f>IF($B47="","",VLOOKUP($B47,手順1!$B$19:$G$105,5,FALSE))</f>
        <v/>
      </c>
      <c r="G47" s="10" t="str">
        <f>IF($B47="","",IF(VLOOKUP($B47,手順1!$B$19:$G$105,6,FALSE)="","",VLOOKUP($B47,手順1!$B$19:$G$105,6,FALSE)))</f>
        <v/>
      </c>
      <c r="H47" s="11" t="str">
        <f t="shared" si="7"/>
        <v/>
      </c>
      <c r="I47" s="21"/>
      <c r="J47" s="4"/>
      <c r="K47" s="4"/>
      <c r="L47" s="150"/>
      <c r="M47" s="156"/>
      <c r="N47" s="4"/>
      <c r="O47" s="4"/>
      <c r="P47" s="157"/>
      <c r="Q47" s="153"/>
      <c r="W47" s="1">
        <v>36</v>
      </c>
      <c r="X47" s="1" t="str">
        <f t="shared" si="8"/>
        <v/>
      </c>
      <c r="Y47" s="1">
        <f t="shared" si="9"/>
        <v>0</v>
      </c>
      <c r="AB47" s="1" t="str">
        <f t="shared" si="10"/>
        <v/>
      </c>
      <c r="AC47" s="1">
        <f t="shared" si="5"/>
        <v>0</v>
      </c>
    </row>
    <row r="48" spans="1:29" x14ac:dyDescent="0.45">
      <c r="A48" s="1" t="str">
        <f t="shared" si="6"/>
        <v/>
      </c>
      <c r="B48" s="8"/>
      <c r="C48" s="10" t="str">
        <f>IF($B48="","",VLOOKUP($B48,手順1!$B$19:$G$105,2,FALSE))</f>
        <v/>
      </c>
      <c r="D48" s="10" t="str">
        <f>IF($B48="","",VLOOKUP($B48,手順1!$B$19:$G$105,3,FALSE))</f>
        <v/>
      </c>
      <c r="E48" s="10" t="str">
        <f>IF($B48="","",VLOOKUP($B48,手順1!$B$19:$G$105,4,FALSE))</f>
        <v/>
      </c>
      <c r="F48" s="10" t="str">
        <f>IF($B48="","",VLOOKUP($B48,手順1!$B$19:$G$105,5,FALSE))</f>
        <v/>
      </c>
      <c r="G48" s="10" t="str">
        <f>IF($B48="","",IF(VLOOKUP($B48,手順1!$B$19:$G$105,6,FALSE)="","",VLOOKUP($B48,手順1!$B$19:$G$105,6,FALSE)))</f>
        <v/>
      </c>
      <c r="H48" s="11" t="str">
        <f t="shared" si="7"/>
        <v/>
      </c>
      <c r="I48" s="21"/>
      <c r="J48" s="4"/>
      <c r="K48" s="4"/>
      <c r="L48" s="150"/>
      <c r="M48" s="156"/>
      <c r="N48" s="4"/>
      <c r="O48" s="4"/>
      <c r="P48" s="157"/>
      <c r="Q48" s="153"/>
      <c r="W48" s="1">
        <v>37</v>
      </c>
      <c r="X48" s="1" t="str">
        <f t="shared" si="8"/>
        <v/>
      </c>
      <c r="Y48" s="1">
        <f t="shared" si="9"/>
        <v>0</v>
      </c>
      <c r="AB48" s="1" t="str">
        <f t="shared" si="10"/>
        <v/>
      </c>
      <c r="AC48" s="1">
        <f t="shared" si="5"/>
        <v>0</v>
      </c>
    </row>
    <row r="49" spans="1:29" x14ac:dyDescent="0.45">
      <c r="A49" s="1" t="str">
        <f t="shared" si="6"/>
        <v/>
      </c>
      <c r="B49" s="8"/>
      <c r="C49" s="10" t="str">
        <f>IF($B49="","",VLOOKUP($B49,手順1!$B$19:$G$105,2,FALSE))</f>
        <v/>
      </c>
      <c r="D49" s="10" t="str">
        <f>IF($B49="","",VLOOKUP($B49,手順1!$B$19:$G$105,3,FALSE))</f>
        <v/>
      </c>
      <c r="E49" s="10" t="str">
        <f>IF($B49="","",VLOOKUP($B49,手順1!$B$19:$G$105,4,FALSE))</f>
        <v/>
      </c>
      <c r="F49" s="10" t="str">
        <f>IF($B49="","",VLOOKUP($B49,手順1!$B$19:$G$105,5,FALSE))</f>
        <v/>
      </c>
      <c r="G49" s="10" t="str">
        <f>IF($B49="","",IF(VLOOKUP($B49,手順1!$B$19:$G$105,6,FALSE)="","",VLOOKUP($B49,手順1!$B$19:$G$105,6,FALSE)))</f>
        <v/>
      </c>
      <c r="H49" s="11" t="str">
        <f t="shared" si="7"/>
        <v/>
      </c>
      <c r="I49" s="21"/>
      <c r="J49" s="4"/>
      <c r="K49" s="4"/>
      <c r="L49" s="150"/>
      <c r="M49" s="156"/>
      <c r="N49" s="4"/>
      <c r="O49" s="4"/>
      <c r="P49" s="157"/>
      <c r="Q49" s="153"/>
      <c r="W49" s="1">
        <v>38</v>
      </c>
      <c r="X49" s="1" t="str">
        <f t="shared" si="8"/>
        <v/>
      </c>
      <c r="Y49" s="1">
        <f t="shared" si="9"/>
        <v>0</v>
      </c>
      <c r="AB49" s="1" t="str">
        <f t="shared" si="10"/>
        <v/>
      </c>
      <c r="AC49" s="1">
        <f t="shared" si="5"/>
        <v>0</v>
      </c>
    </row>
    <row r="50" spans="1:29" x14ac:dyDescent="0.45">
      <c r="A50" s="1" t="str">
        <f t="shared" si="6"/>
        <v/>
      </c>
      <c r="B50" s="8"/>
      <c r="C50" s="10" t="str">
        <f>IF($B50="","",VLOOKUP($B50,手順1!$B$19:$G$105,2,FALSE))</f>
        <v/>
      </c>
      <c r="D50" s="10" t="str">
        <f>IF($B50="","",VLOOKUP($B50,手順1!$B$19:$G$105,3,FALSE))</f>
        <v/>
      </c>
      <c r="E50" s="10" t="str">
        <f>IF($B50="","",VLOOKUP($B50,手順1!$B$19:$G$105,4,FALSE))</f>
        <v/>
      </c>
      <c r="F50" s="10" t="str">
        <f>IF($B50="","",VLOOKUP($B50,手順1!$B$19:$G$105,5,FALSE))</f>
        <v/>
      </c>
      <c r="G50" s="10" t="str">
        <f>IF($B50="","",IF(VLOOKUP($B50,手順1!$B$19:$G$105,6,FALSE)="","",VLOOKUP($B50,手順1!$B$19:$G$105,6,FALSE)))</f>
        <v/>
      </c>
      <c r="H50" s="11" t="str">
        <f t="shared" si="7"/>
        <v/>
      </c>
      <c r="I50" s="21"/>
      <c r="J50" s="4"/>
      <c r="K50" s="4"/>
      <c r="L50" s="150"/>
      <c r="M50" s="156"/>
      <c r="N50" s="4"/>
      <c r="O50" s="4"/>
      <c r="P50" s="157"/>
      <c r="Q50" s="153"/>
      <c r="W50" s="1">
        <v>39</v>
      </c>
      <c r="X50" s="1" t="str">
        <f t="shared" si="8"/>
        <v/>
      </c>
      <c r="Y50" s="1">
        <f t="shared" si="9"/>
        <v>0</v>
      </c>
      <c r="AB50" s="1" t="str">
        <f t="shared" si="10"/>
        <v/>
      </c>
      <c r="AC50" s="1">
        <f t="shared" si="5"/>
        <v>0</v>
      </c>
    </row>
    <row r="51" spans="1:29" x14ac:dyDescent="0.45">
      <c r="A51" s="1" t="str">
        <f t="shared" si="6"/>
        <v/>
      </c>
      <c r="B51" s="8"/>
      <c r="C51" s="10" t="str">
        <f>IF($B51="","",VLOOKUP($B51,手順1!$B$19:$G$105,2,FALSE))</f>
        <v/>
      </c>
      <c r="D51" s="10" t="str">
        <f>IF($B51="","",VLOOKUP($B51,手順1!$B$19:$G$105,3,FALSE))</f>
        <v/>
      </c>
      <c r="E51" s="10" t="str">
        <f>IF($B51="","",VLOOKUP($B51,手順1!$B$19:$G$105,4,FALSE))</f>
        <v/>
      </c>
      <c r="F51" s="10" t="str">
        <f>IF($B51="","",VLOOKUP($B51,手順1!$B$19:$G$105,5,FALSE))</f>
        <v/>
      </c>
      <c r="G51" s="10" t="str">
        <f>IF($B51="","",IF(VLOOKUP($B51,手順1!$B$19:$G$105,6,FALSE)="","",VLOOKUP($B51,手順1!$B$19:$G$105,6,FALSE)))</f>
        <v/>
      </c>
      <c r="H51" s="11" t="str">
        <f t="shared" si="7"/>
        <v/>
      </c>
      <c r="I51" s="21"/>
      <c r="J51" s="4"/>
      <c r="K51" s="4"/>
      <c r="L51" s="150"/>
      <c r="M51" s="156"/>
      <c r="N51" s="4"/>
      <c r="O51" s="4"/>
      <c r="P51" s="157"/>
      <c r="Q51" s="153"/>
      <c r="W51" s="1">
        <v>40</v>
      </c>
      <c r="X51" s="1" t="str">
        <f t="shared" si="8"/>
        <v/>
      </c>
      <c r="Y51" s="1">
        <f t="shared" si="9"/>
        <v>0</v>
      </c>
      <c r="AB51" s="1" t="str">
        <f t="shared" si="10"/>
        <v/>
      </c>
      <c r="AC51" s="1">
        <f t="shared" si="5"/>
        <v>0</v>
      </c>
    </row>
    <row r="52" spans="1:29" x14ac:dyDescent="0.45">
      <c r="A52" s="1" t="str">
        <f t="shared" si="6"/>
        <v/>
      </c>
      <c r="B52" s="8"/>
      <c r="C52" s="10" t="str">
        <f>IF($B52="","",VLOOKUP($B52,手順1!$B$19:$G$105,2,FALSE))</f>
        <v/>
      </c>
      <c r="D52" s="10" t="str">
        <f>IF($B52="","",VLOOKUP($B52,手順1!$B$19:$G$105,3,FALSE))</f>
        <v/>
      </c>
      <c r="E52" s="10" t="str">
        <f>IF($B52="","",VLOOKUP($B52,手順1!$B$19:$G$105,4,FALSE))</f>
        <v/>
      </c>
      <c r="F52" s="10" t="str">
        <f>IF($B52="","",VLOOKUP($B52,手順1!$B$19:$G$105,5,FALSE))</f>
        <v/>
      </c>
      <c r="G52" s="10" t="str">
        <f>IF($B52="","",IF(VLOOKUP($B52,手順1!$B$19:$G$105,6,FALSE)="","",VLOOKUP($B52,手順1!$B$19:$G$105,6,FALSE)))</f>
        <v/>
      </c>
      <c r="H52" s="11" t="str">
        <f t="shared" si="7"/>
        <v/>
      </c>
      <c r="I52" s="21"/>
      <c r="J52" s="4"/>
      <c r="K52" s="4"/>
      <c r="L52" s="150"/>
      <c r="M52" s="156"/>
      <c r="N52" s="4"/>
      <c r="O52" s="4"/>
      <c r="P52" s="157"/>
      <c r="Q52" s="153"/>
      <c r="W52" s="1">
        <v>41</v>
      </c>
      <c r="X52" s="1" t="str">
        <f t="shared" si="8"/>
        <v/>
      </c>
      <c r="Y52" s="1">
        <f t="shared" si="9"/>
        <v>0</v>
      </c>
      <c r="AB52" s="1" t="str">
        <f t="shared" si="10"/>
        <v/>
      </c>
      <c r="AC52" s="1">
        <f t="shared" si="5"/>
        <v>0</v>
      </c>
    </row>
    <row r="53" spans="1:29" x14ac:dyDescent="0.45">
      <c r="A53" s="1" t="str">
        <f t="shared" si="6"/>
        <v/>
      </c>
      <c r="B53" s="8"/>
      <c r="C53" s="10" t="str">
        <f>IF($B53="","",VLOOKUP($B53,手順1!$B$19:$G$105,2,FALSE))</f>
        <v/>
      </c>
      <c r="D53" s="10" t="str">
        <f>IF($B53="","",VLOOKUP($B53,手順1!$B$19:$G$105,3,FALSE))</f>
        <v/>
      </c>
      <c r="E53" s="10" t="str">
        <f>IF($B53="","",VLOOKUP($B53,手順1!$B$19:$G$105,4,FALSE))</f>
        <v/>
      </c>
      <c r="F53" s="10" t="str">
        <f>IF($B53="","",VLOOKUP($B53,手順1!$B$19:$G$105,5,FALSE))</f>
        <v/>
      </c>
      <c r="G53" s="10" t="str">
        <f>IF($B53="","",IF(VLOOKUP($B53,手順1!$B$19:$G$105,6,FALSE)="","",VLOOKUP($B53,手順1!$B$19:$G$105,6,FALSE)))</f>
        <v/>
      </c>
      <c r="H53" s="11" t="str">
        <f t="shared" si="7"/>
        <v/>
      </c>
      <c r="I53" s="21"/>
      <c r="J53" s="4"/>
      <c r="K53" s="4"/>
      <c r="L53" s="150"/>
      <c r="M53" s="156"/>
      <c r="N53" s="4"/>
      <c r="O53" s="4"/>
      <c r="P53" s="157"/>
      <c r="Q53" s="153"/>
      <c r="W53" s="1">
        <v>42</v>
      </c>
      <c r="X53" s="1" t="str">
        <f t="shared" si="8"/>
        <v/>
      </c>
      <c r="Y53" s="1">
        <f t="shared" si="9"/>
        <v>0</v>
      </c>
      <c r="AB53" s="1" t="str">
        <f t="shared" si="10"/>
        <v/>
      </c>
      <c r="AC53" s="1">
        <f t="shared" si="5"/>
        <v>0</v>
      </c>
    </row>
    <row r="54" spans="1:29" x14ac:dyDescent="0.45">
      <c r="A54" s="1" t="str">
        <f t="shared" si="6"/>
        <v/>
      </c>
      <c r="B54" s="8"/>
      <c r="C54" s="10" t="str">
        <f>IF($B54="","",VLOOKUP($B54,手順1!$B$19:$G$105,2,FALSE))</f>
        <v/>
      </c>
      <c r="D54" s="10" t="str">
        <f>IF($B54="","",VLOOKUP($B54,手順1!$B$19:$G$105,3,FALSE))</f>
        <v/>
      </c>
      <c r="E54" s="10" t="str">
        <f>IF($B54="","",VLOOKUP($B54,手順1!$B$19:$G$105,4,FALSE))</f>
        <v/>
      </c>
      <c r="F54" s="10" t="str">
        <f>IF($B54="","",VLOOKUP($B54,手順1!$B$19:$G$105,5,FALSE))</f>
        <v/>
      </c>
      <c r="G54" s="10" t="str">
        <f>IF($B54="","",IF(VLOOKUP($B54,手順1!$B$19:$G$105,6,FALSE)="","",VLOOKUP($B54,手順1!$B$19:$G$105,6,FALSE)))</f>
        <v/>
      </c>
      <c r="H54" s="11" t="str">
        <f t="shared" si="7"/>
        <v/>
      </c>
      <c r="I54" s="21"/>
      <c r="J54" s="4"/>
      <c r="K54" s="4"/>
      <c r="L54" s="150"/>
      <c r="M54" s="156"/>
      <c r="N54" s="4"/>
      <c r="O54" s="4"/>
      <c r="P54" s="157"/>
      <c r="Q54" s="153"/>
      <c r="W54" s="1">
        <v>43</v>
      </c>
      <c r="X54" s="1" t="str">
        <f t="shared" si="8"/>
        <v/>
      </c>
      <c r="Y54" s="1">
        <f t="shared" si="9"/>
        <v>0</v>
      </c>
      <c r="AB54" s="1" t="str">
        <f t="shared" si="10"/>
        <v/>
      </c>
      <c r="AC54" s="1">
        <f t="shared" si="5"/>
        <v>0</v>
      </c>
    </row>
    <row r="55" spans="1:29" x14ac:dyDescent="0.45">
      <c r="A55" s="1" t="str">
        <f t="shared" si="6"/>
        <v/>
      </c>
      <c r="B55" s="8"/>
      <c r="C55" s="10" t="str">
        <f>IF($B55="","",VLOOKUP($B55,手順1!$B$19:$G$105,2,FALSE))</f>
        <v/>
      </c>
      <c r="D55" s="10" t="str">
        <f>IF($B55="","",VLOOKUP($B55,手順1!$B$19:$G$105,3,FALSE))</f>
        <v/>
      </c>
      <c r="E55" s="10" t="str">
        <f>IF($B55="","",VLOOKUP($B55,手順1!$B$19:$G$105,4,FALSE))</f>
        <v/>
      </c>
      <c r="F55" s="10" t="str">
        <f>IF($B55="","",VLOOKUP($B55,手順1!$B$19:$G$105,5,FALSE))</f>
        <v/>
      </c>
      <c r="G55" s="10" t="str">
        <f>IF($B55="","",IF(VLOOKUP($B55,手順1!$B$19:$G$105,6,FALSE)="","",VLOOKUP($B55,手順1!$B$19:$G$105,6,FALSE)))</f>
        <v/>
      </c>
      <c r="H55" s="11" t="str">
        <f t="shared" si="7"/>
        <v/>
      </c>
      <c r="I55" s="21"/>
      <c r="J55" s="4"/>
      <c r="K55" s="4"/>
      <c r="L55" s="150"/>
      <c r="M55" s="156"/>
      <c r="N55" s="4"/>
      <c r="O55" s="4"/>
      <c r="P55" s="157"/>
      <c r="Q55" s="153"/>
      <c r="W55" s="1">
        <v>44</v>
      </c>
      <c r="X55" s="1" t="str">
        <f t="shared" si="8"/>
        <v/>
      </c>
      <c r="Y55" s="1">
        <f t="shared" si="9"/>
        <v>0</v>
      </c>
      <c r="AB55" s="1" t="str">
        <f t="shared" si="10"/>
        <v/>
      </c>
      <c r="AC55" s="1">
        <f t="shared" si="5"/>
        <v>0</v>
      </c>
    </row>
    <row r="56" spans="1:29" x14ac:dyDescent="0.45">
      <c r="A56" s="1" t="str">
        <f t="shared" si="6"/>
        <v/>
      </c>
      <c r="B56" s="8"/>
      <c r="C56" s="10" t="str">
        <f>IF($B56="","",VLOOKUP($B56,手順1!$B$19:$G$105,2,FALSE))</f>
        <v/>
      </c>
      <c r="D56" s="10" t="str">
        <f>IF($B56="","",VLOOKUP($B56,手順1!$B$19:$G$105,3,FALSE))</f>
        <v/>
      </c>
      <c r="E56" s="10" t="str">
        <f>IF($B56="","",VLOOKUP($B56,手順1!$B$19:$G$105,4,FALSE))</f>
        <v/>
      </c>
      <c r="F56" s="10" t="str">
        <f>IF($B56="","",VLOOKUP($B56,手順1!$B$19:$G$105,5,FALSE))</f>
        <v/>
      </c>
      <c r="G56" s="10" t="str">
        <f>IF($B56="","",IF(VLOOKUP($B56,手順1!$B$19:$G$105,6,FALSE)="","",VLOOKUP($B56,手順1!$B$19:$G$105,6,FALSE)))</f>
        <v/>
      </c>
      <c r="H56" s="11" t="str">
        <f t="shared" si="7"/>
        <v/>
      </c>
      <c r="I56" s="21"/>
      <c r="J56" s="4"/>
      <c r="K56" s="4"/>
      <c r="L56" s="150"/>
      <c r="M56" s="156"/>
      <c r="N56" s="4"/>
      <c r="O56" s="4"/>
      <c r="P56" s="157"/>
      <c r="Q56" s="153"/>
      <c r="W56" s="1">
        <v>45</v>
      </c>
      <c r="X56" s="1" t="str">
        <f t="shared" si="8"/>
        <v/>
      </c>
      <c r="Y56" s="1">
        <f t="shared" si="9"/>
        <v>0</v>
      </c>
      <c r="AB56" s="1" t="str">
        <f t="shared" si="10"/>
        <v/>
      </c>
      <c r="AC56" s="1">
        <f t="shared" si="5"/>
        <v>0</v>
      </c>
    </row>
    <row r="57" spans="1:29" x14ac:dyDescent="0.45">
      <c r="A57" s="1" t="str">
        <f t="shared" si="6"/>
        <v/>
      </c>
      <c r="B57" s="8"/>
      <c r="C57" s="10" t="str">
        <f>IF($B57="","",VLOOKUP($B57,手順1!$B$19:$G$105,2,FALSE))</f>
        <v/>
      </c>
      <c r="D57" s="10" t="str">
        <f>IF($B57="","",VLOOKUP($B57,手順1!$B$19:$G$105,3,FALSE))</f>
        <v/>
      </c>
      <c r="E57" s="10" t="str">
        <f>IF($B57="","",VLOOKUP($B57,手順1!$B$19:$G$105,4,FALSE))</f>
        <v/>
      </c>
      <c r="F57" s="10" t="str">
        <f>IF($B57="","",VLOOKUP($B57,手順1!$B$19:$G$105,5,FALSE))</f>
        <v/>
      </c>
      <c r="G57" s="10" t="str">
        <f>IF($B57="","",IF(VLOOKUP($B57,手順1!$B$19:$G$105,6,FALSE)="","",VLOOKUP($B57,手順1!$B$19:$G$105,6,FALSE)))</f>
        <v/>
      </c>
      <c r="H57" s="11" t="str">
        <f t="shared" si="7"/>
        <v/>
      </c>
      <c r="I57" s="21"/>
      <c r="J57" s="4"/>
      <c r="K57" s="4"/>
      <c r="L57" s="150"/>
      <c r="M57" s="156"/>
      <c r="N57" s="4"/>
      <c r="O57" s="4"/>
      <c r="P57" s="157"/>
      <c r="Q57" s="153"/>
      <c r="W57" s="1">
        <v>46</v>
      </c>
      <c r="X57" s="1" t="str">
        <f t="shared" si="8"/>
        <v/>
      </c>
      <c r="Y57" s="1">
        <f t="shared" si="9"/>
        <v>0</v>
      </c>
      <c r="AB57" s="1" t="str">
        <f t="shared" si="10"/>
        <v/>
      </c>
      <c r="AC57" s="1">
        <f t="shared" si="5"/>
        <v>0</v>
      </c>
    </row>
    <row r="58" spans="1:29" x14ac:dyDescent="0.45">
      <c r="A58" s="1" t="str">
        <f t="shared" si="6"/>
        <v/>
      </c>
      <c r="B58" s="8"/>
      <c r="C58" s="10" t="str">
        <f>IF($B58="","",VLOOKUP($B58,手順1!$B$19:$G$105,2,FALSE))</f>
        <v/>
      </c>
      <c r="D58" s="10" t="str">
        <f>IF($B58="","",VLOOKUP($B58,手順1!$B$19:$G$105,3,FALSE))</f>
        <v/>
      </c>
      <c r="E58" s="10" t="str">
        <f>IF($B58="","",VLOOKUP($B58,手順1!$B$19:$G$105,4,FALSE))</f>
        <v/>
      </c>
      <c r="F58" s="10" t="str">
        <f>IF($B58="","",VLOOKUP($B58,手順1!$B$19:$G$105,5,FALSE))</f>
        <v/>
      </c>
      <c r="G58" s="10" t="str">
        <f>IF($B58="","",IF(VLOOKUP($B58,手順1!$B$19:$G$105,6,FALSE)="","",VLOOKUP($B58,手順1!$B$19:$G$105,6,FALSE)))</f>
        <v/>
      </c>
      <c r="H58" s="11" t="str">
        <f t="shared" si="7"/>
        <v/>
      </c>
      <c r="I58" s="21"/>
      <c r="J58" s="4"/>
      <c r="K58" s="4"/>
      <c r="L58" s="150"/>
      <c r="M58" s="156"/>
      <c r="N58" s="4"/>
      <c r="O58" s="4"/>
      <c r="P58" s="157"/>
      <c r="Q58" s="153"/>
      <c r="W58" s="1">
        <v>47</v>
      </c>
      <c r="X58" s="1" t="str">
        <f t="shared" si="8"/>
        <v/>
      </c>
      <c r="Y58" s="1">
        <f t="shared" si="9"/>
        <v>0</v>
      </c>
      <c r="AB58" s="1" t="str">
        <f t="shared" si="10"/>
        <v/>
      </c>
      <c r="AC58" s="1">
        <f t="shared" si="5"/>
        <v>0</v>
      </c>
    </row>
    <row r="59" spans="1:29" x14ac:dyDescent="0.45">
      <c r="A59" s="1" t="str">
        <f t="shared" si="6"/>
        <v/>
      </c>
      <c r="B59" s="8"/>
      <c r="C59" s="10" t="str">
        <f>IF($B59="","",VLOOKUP($B59,手順1!$B$19:$G$105,2,FALSE))</f>
        <v/>
      </c>
      <c r="D59" s="10" t="str">
        <f>IF($B59="","",VLOOKUP($B59,手順1!$B$19:$G$105,3,FALSE))</f>
        <v/>
      </c>
      <c r="E59" s="10" t="str">
        <f>IF($B59="","",VLOOKUP($B59,手順1!$B$19:$G$105,4,FALSE))</f>
        <v/>
      </c>
      <c r="F59" s="10" t="str">
        <f>IF($B59="","",VLOOKUP($B59,手順1!$B$19:$G$105,5,FALSE))</f>
        <v/>
      </c>
      <c r="G59" s="10" t="str">
        <f>IF($B59="","",IF(VLOOKUP($B59,手順1!$B$19:$G$105,6,FALSE)="","",VLOOKUP($B59,手順1!$B$19:$G$105,6,FALSE)))</f>
        <v/>
      </c>
      <c r="H59" s="11" t="str">
        <f t="shared" si="7"/>
        <v/>
      </c>
      <c r="I59" s="21"/>
      <c r="J59" s="4"/>
      <c r="K59" s="4"/>
      <c r="L59" s="150"/>
      <c r="M59" s="156"/>
      <c r="N59" s="4"/>
      <c r="O59" s="4"/>
      <c r="P59" s="157"/>
      <c r="Q59" s="153"/>
      <c r="W59" s="1">
        <v>48</v>
      </c>
      <c r="X59" s="1" t="str">
        <f t="shared" si="8"/>
        <v/>
      </c>
      <c r="Y59" s="1">
        <f t="shared" si="9"/>
        <v>0</v>
      </c>
      <c r="AB59" s="1" t="str">
        <f t="shared" si="10"/>
        <v/>
      </c>
      <c r="AC59" s="1">
        <f t="shared" si="5"/>
        <v>0</v>
      </c>
    </row>
    <row r="60" spans="1:29" x14ac:dyDescent="0.45">
      <c r="A60" s="1" t="str">
        <f t="shared" si="6"/>
        <v/>
      </c>
      <c r="B60" s="8"/>
      <c r="C60" s="10" t="str">
        <f>IF($B60="","",VLOOKUP($B60,手順1!$B$19:$G$105,2,FALSE))</f>
        <v/>
      </c>
      <c r="D60" s="10" t="str">
        <f>IF($B60="","",VLOOKUP($B60,手順1!$B$19:$G$105,3,FALSE))</f>
        <v/>
      </c>
      <c r="E60" s="10" t="str">
        <f>IF($B60="","",VLOOKUP($B60,手順1!$B$19:$G$105,4,FALSE))</f>
        <v/>
      </c>
      <c r="F60" s="10" t="str">
        <f>IF($B60="","",VLOOKUP($B60,手順1!$B$19:$G$105,5,FALSE))</f>
        <v/>
      </c>
      <c r="G60" s="10" t="str">
        <f>IF($B60="","",IF(VLOOKUP($B60,手順1!$B$19:$G$105,6,FALSE)="","",VLOOKUP($B60,手順1!$B$19:$G$105,6,FALSE)))</f>
        <v/>
      </c>
      <c r="H60" s="11" t="str">
        <f t="shared" si="7"/>
        <v/>
      </c>
      <c r="I60" s="21"/>
      <c r="J60" s="4"/>
      <c r="K60" s="4"/>
      <c r="L60" s="150"/>
      <c r="M60" s="156"/>
      <c r="N60" s="4"/>
      <c r="O60" s="4"/>
      <c r="P60" s="157"/>
      <c r="Q60" s="153"/>
      <c r="W60" s="1">
        <v>49</v>
      </c>
      <c r="X60" s="1" t="str">
        <f t="shared" si="8"/>
        <v/>
      </c>
      <c r="Y60" s="1">
        <f t="shared" si="9"/>
        <v>0</v>
      </c>
      <c r="AB60" s="1" t="str">
        <f t="shared" si="10"/>
        <v/>
      </c>
      <c r="AC60" s="1">
        <f t="shared" si="5"/>
        <v>0</v>
      </c>
    </row>
    <row r="61" spans="1:29" x14ac:dyDescent="0.45">
      <c r="A61" s="1" t="str">
        <f t="shared" si="6"/>
        <v/>
      </c>
      <c r="B61" s="8"/>
      <c r="C61" s="10" t="str">
        <f>IF($B61="","",VLOOKUP($B61,手順1!$B$19:$G$105,2,FALSE))</f>
        <v/>
      </c>
      <c r="D61" s="10" t="str">
        <f>IF($B61="","",VLOOKUP($B61,手順1!$B$19:$G$105,3,FALSE))</f>
        <v/>
      </c>
      <c r="E61" s="10" t="str">
        <f>IF($B61="","",VLOOKUP($B61,手順1!$B$19:$G$105,4,FALSE))</f>
        <v/>
      </c>
      <c r="F61" s="10" t="str">
        <f>IF($B61="","",VLOOKUP($B61,手順1!$B$19:$G$105,5,FALSE))</f>
        <v/>
      </c>
      <c r="G61" s="10" t="str">
        <f>IF($B61="","",IF(VLOOKUP($B61,手順1!$B$19:$G$105,6,FALSE)="","",VLOOKUP($B61,手順1!$B$19:$G$105,6,FALSE)))</f>
        <v/>
      </c>
      <c r="H61" s="11" t="str">
        <f t="shared" si="7"/>
        <v/>
      </c>
      <c r="I61" s="21"/>
      <c r="J61" s="4"/>
      <c r="K61" s="4"/>
      <c r="L61" s="150"/>
      <c r="M61" s="156"/>
      <c r="N61" s="4"/>
      <c r="O61" s="4"/>
      <c r="P61" s="157"/>
      <c r="Q61" s="153"/>
      <c r="W61" s="1">
        <v>50</v>
      </c>
      <c r="X61" s="1" t="str">
        <f t="shared" si="8"/>
        <v/>
      </c>
      <c r="Y61" s="1">
        <f t="shared" si="9"/>
        <v>0</v>
      </c>
      <c r="AB61" s="1" t="str">
        <f t="shared" si="10"/>
        <v/>
      </c>
      <c r="AC61" s="1">
        <f t="shared" si="5"/>
        <v>0</v>
      </c>
    </row>
    <row r="62" spans="1:29" x14ac:dyDescent="0.45">
      <c r="A62" s="1" t="str">
        <f t="shared" si="6"/>
        <v/>
      </c>
      <c r="B62" s="8"/>
      <c r="C62" s="10" t="str">
        <f>IF($B62="","",VLOOKUP($B62,手順1!$B$19:$G$105,2,FALSE))</f>
        <v/>
      </c>
      <c r="D62" s="10" t="str">
        <f>IF($B62="","",VLOOKUP($B62,手順1!$B$19:$G$105,3,FALSE))</f>
        <v/>
      </c>
      <c r="E62" s="10" t="str">
        <f>IF($B62="","",VLOOKUP($B62,手順1!$B$19:$G$105,4,FALSE))</f>
        <v/>
      </c>
      <c r="F62" s="10" t="str">
        <f>IF($B62="","",VLOOKUP($B62,手順1!$B$19:$G$105,5,FALSE))</f>
        <v/>
      </c>
      <c r="G62" s="10" t="str">
        <f>IF($B62="","",IF(VLOOKUP($B62,手順1!$B$19:$G$105,6,FALSE)="","",VLOOKUP($B62,手順1!$B$19:$G$105,6,FALSE)))</f>
        <v/>
      </c>
      <c r="H62" s="11" t="str">
        <f t="shared" si="7"/>
        <v/>
      </c>
      <c r="I62" s="21"/>
      <c r="J62" s="4"/>
      <c r="K62" s="4"/>
      <c r="L62" s="150"/>
      <c r="M62" s="156"/>
      <c r="N62" s="4"/>
      <c r="O62" s="4"/>
      <c r="P62" s="157"/>
      <c r="Q62" s="153"/>
      <c r="W62" s="1">
        <v>51</v>
      </c>
      <c r="X62" s="1" t="str">
        <f t="shared" si="8"/>
        <v/>
      </c>
      <c r="Y62" s="1">
        <f t="shared" si="9"/>
        <v>0</v>
      </c>
      <c r="AB62" s="1" t="str">
        <f t="shared" si="10"/>
        <v/>
      </c>
      <c r="AC62" s="1">
        <f t="shared" si="5"/>
        <v>0</v>
      </c>
    </row>
    <row r="63" spans="1:29" x14ac:dyDescent="0.45">
      <c r="A63" s="1" t="str">
        <f t="shared" si="6"/>
        <v/>
      </c>
      <c r="B63" s="8"/>
      <c r="C63" s="10" t="str">
        <f>IF($B63="","",VLOOKUP($B63,手順1!$B$19:$G$105,2,FALSE))</f>
        <v/>
      </c>
      <c r="D63" s="10" t="str">
        <f>IF($B63="","",VLOOKUP($B63,手順1!$B$19:$G$105,3,FALSE))</f>
        <v/>
      </c>
      <c r="E63" s="10" t="str">
        <f>IF($B63="","",VLOOKUP($B63,手順1!$B$19:$G$105,4,FALSE))</f>
        <v/>
      </c>
      <c r="F63" s="10" t="str">
        <f>IF($B63="","",VLOOKUP($B63,手順1!$B$19:$G$105,5,FALSE))</f>
        <v/>
      </c>
      <c r="G63" s="10" t="str">
        <f>IF($B63="","",IF(VLOOKUP($B63,手順1!$B$19:$G$105,6,FALSE)="","",VLOOKUP($B63,手順1!$B$19:$G$105,6,FALSE)))</f>
        <v/>
      </c>
      <c r="H63" s="11" t="str">
        <f t="shared" si="7"/>
        <v/>
      </c>
      <c r="I63" s="21"/>
      <c r="J63" s="4"/>
      <c r="K63" s="4"/>
      <c r="L63" s="150"/>
      <c r="M63" s="156"/>
      <c r="N63" s="4"/>
      <c r="O63" s="4"/>
      <c r="P63" s="157"/>
      <c r="Q63" s="153"/>
      <c r="W63" s="1">
        <v>52</v>
      </c>
      <c r="X63" s="1" t="str">
        <f t="shared" si="8"/>
        <v/>
      </c>
      <c r="Y63" s="1">
        <f t="shared" si="9"/>
        <v>0</v>
      </c>
      <c r="AB63" s="1" t="str">
        <f t="shared" si="10"/>
        <v/>
      </c>
      <c r="AC63" s="1">
        <f t="shared" si="5"/>
        <v>0</v>
      </c>
    </row>
    <row r="64" spans="1:29" x14ac:dyDescent="0.45">
      <c r="A64" s="1" t="str">
        <f t="shared" si="6"/>
        <v/>
      </c>
      <c r="B64" s="8"/>
      <c r="C64" s="10" t="str">
        <f>IF($B64="","",VLOOKUP($B64,手順1!$B$19:$G$105,2,FALSE))</f>
        <v/>
      </c>
      <c r="D64" s="10" t="str">
        <f>IF($B64="","",VLOOKUP($B64,手順1!$B$19:$G$105,3,FALSE))</f>
        <v/>
      </c>
      <c r="E64" s="10" t="str">
        <f>IF($B64="","",VLOOKUP($B64,手順1!$B$19:$G$105,4,FALSE))</f>
        <v/>
      </c>
      <c r="F64" s="10" t="str">
        <f>IF($B64="","",VLOOKUP($B64,手順1!$B$19:$G$105,5,FALSE))</f>
        <v/>
      </c>
      <c r="G64" s="10" t="str">
        <f>IF($B64="","",IF(VLOOKUP($B64,手順1!$B$19:$G$105,6,FALSE)="","",VLOOKUP($B64,手順1!$B$19:$G$105,6,FALSE)))</f>
        <v/>
      </c>
      <c r="H64" s="11" t="str">
        <f t="shared" si="7"/>
        <v/>
      </c>
      <c r="I64" s="21"/>
      <c r="J64" s="4"/>
      <c r="K64" s="4"/>
      <c r="L64" s="150"/>
      <c r="M64" s="156"/>
      <c r="N64" s="4"/>
      <c r="O64" s="4"/>
      <c r="P64" s="157"/>
      <c r="Q64" s="153"/>
      <c r="W64" s="1">
        <v>53</v>
      </c>
      <c r="X64" s="1" t="str">
        <f t="shared" si="8"/>
        <v/>
      </c>
      <c r="Y64" s="1">
        <f t="shared" si="9"/>
        <v>0</v>
      </c>
      <c r="AB64" s="1" t="str">
        <f t="shared" si="10"/>
        <v/>
      </c>
      <c r="AC64" s="1">
        <f t="shared" si="5"/>
        <v>0</v>
      </c>
    </row>
    <row r="65" spans="1:29" x14ac:dyDescent="0.45">
      <c r="A65" s="1" t="str">
        <f t="shared" si="6"/>
        <v/>
      </c>
      <c r="B65" s="8"/>
      <c r="C65" s="10" t="str">
        <f>IF($B65="","",VLOOKUP($B65,手順1!$B$19:$G$105,2,FALSE))</f>
        <v/>
      </c>
      <c r="D65" s="10" t="str">
        <f>IF($B65="","",VLOOKUP($B65,手順1!$B$19:$G$105,3,FALSE))</f>
        <v/>
      </c>
      <c r="E65" s="10" t="str">
        <f>IF($B65="","",VLOOKUP($B65,手順1!$B$19:$G$105,4,FALSE))</f>
        <v/>
      </c>
      <c r="F65" s="10" t="str">
        <f>IF($B65="","",VLOOKUP($B65,手順1!$B$19:$G$105,5,FALSE))</f>
        <v/>
      </c>
      <c r="G65" s="10" t="str">
        <f>IF($B65="","",IF(VLOOKUP($B65,手順1!$B$19:$G$105,6,FALSE)="","",VLOOKUP($B65,手順1!$B$19:$G$105,6,FALSE)))</f>
        <v/>
      </c>
      <c r="H65" s="11" t="str">
        <f t="shared" si="7"/>
        <v/>
      </c>
      <c r="I65" s="21"/>
      <c r="J65" s="4"/>
      <c r="K65" s="4"/>
      <c r="L65" s="150"/>
      <c r="M65" s="156"/>
      <c r="N65" s="4"/>
      <c r="O65" s="4"/>
      <c r="P65" s="157"/>
      <c r="Q65" s="153"/>
      <c r="W65" s="1">
        <v>54</v>
      </c>
      <c r="X65" s="1" t="str">
        <f t="shared" si="8"/>
        <v/>
      </c>
      <c r="Y65" s="1">
        <f t="shared" si="9"/>
        <v>0</v>
      </c>
      <c r="AB65" s="1" t="str">
        <f t="shared" si="10"/>
        <v/>
      </c>
      <c r="AC65" s="1">
        <f t="shared" si="5"/>
        <v>0</v>
      </c>
    </row>
    <row r="66" spans="1:29" x14ac:dyDescent="0.45">
      <c r="A66" s="1" t="str">
        <f t="shared" si="6"/>
        <v/>
      </c>
      <c r="B66" s="8"/>
      <c r="C66" s="10" t="str">
        <f>IF($B66="","",VLOOKUP($B66,手順1!$B$19:$G$105,2,FALSE))</f>
        <v/>
      </c>
      <c r="D66" s="10" t="str">
        <f>IF($B66="","",VLOOKUP($B66,手順1!$B$19:$G$105,3,FALSE))</f>
        <v/>
      </c>
      <c r="E66" s="10" t="str">
        <f>IF($B66="","",VLOOKUP($B66,手順1!$B$19:$G$105,4,FALSE))</f>
        <v/>
      </c>
      <c r="F66" s="10" t="str">
        <f>IF($B66="","",VLOOKUP($B66,手順1!$B$19:$G$105,5,FALSE))</f>
        <v/>
      </c>
      <c r="G66" s="10" t="str">
        <f>IF($B66="","",IF(VLOOKUP($B66,手順1!$B$19:$G$105,6,FALSE)="","",VLOOKUP($B66,手順1!$B$19:$G$105,6,FALSE)))</f>
        <v/>
      </c>
      <c r="H66" s="11" t="str">
        <f t="shared" si="7"/>
        <v/>
      </c>
      <c r="I66" s="21"/>
      <c r="J66" s="4"/>
      <c r="K66" s="4"/>
      <c r="L66" s="150"/>
      <c r="M66" s="156"/>
      <c r="N66" s="4"/>
      <c r="O66" s="4"/>
      <c r="P66" s="157"/>
      <c r="Q66" s="153"/>
      <c r="W66" s="1">
        <v>55</v>
      </c>
      <c r="X66" s="1" t="str">
        <f t="shared" si="8"/>
        <v/>
      </c>
      <c r="Y66" s="1">
        <f t="shared" si="9"/>
        <v>0</v>
      </c>
      <c r="AB66" s="1" t="str">
        <f t="shared" si="10"/>
        <v/>
      </c>
      <c r="AC66" s="1">
        <f t="shared" si="5"/>
        <v>0</v>
      </c>
    </row>
    <row r="67" spans="1:29" x14ac:dyDescent="0.45">
      <c r="A67" s="1" t="str">
        <f t="shared" si="6"/>
        <v/>
      </c>
      <c r="B67" s="8"/>
      <c r="C67" s="10" t="str">
        <f>IF($B67="","",VLOOKUP($B67,手順1!$B$19:$G$105,2,FALSE))</f>
        <v/>
      </c>
      <c r="D67" s="10" t="str">
        <f>IF($B67="","",VLOOKUP($B67,手順1!$B$19:$G$105,3,FALSE))</f>
        <v/>
      </c>
      <c r="E67" s="10" t="str">
        <f>IF($B67="","",VLOOKUP($B67,手順1!$B$19:$G$105,4,FALSE))</f>
        <v/>
      </c>
      <c r="F67" s="10" t="str">
        <f>IF($B67="","",VLOOKUP($B67,手順1!$B$19:$G$105,5,FALSE))</f>
        <v/>
      </c>
      <c r="G67" s="10" t="str">
        <f>IF($B67="","",IF(VLOOKUP($B67,手順1!$B$19:$G$105,6,FALSE)="","",VLOOKUP($B67,手順1!$B$19:$G$105,6,FALSE)))</f>
        <v/>
      </c>
      <c r="H67" s="11" t="str">
        <f t="shared" si="7"/>
        <v/>
      </c>
      <c r="I67" s="21"/>
      <c r="J67" s="4"/>
      <c r="K67" s="4"/>
      <c r="L67" s="150"/>
      <c r="M67" s="156"/>
      <c r="N67" s="4"/>
      <c r="O67" s="4"/>
      <c r="P67" s="157"/>
      <c r="Q67" s="153"/>
      <c r="W67" s="1">
        <v>56</v>
      </c>
      <c r="X67" s="1" t="str">
        <f t="shared" si="8"/>
        <v/>
      </c>
      <c r="Y67" s="1">
        <f t="shared" si="9"/>
        <v>0</v>
      </c>
      <c r="AB67" s="1" t="str">
        <f t="shared" si="10"/>
        <v/>
      </c>
      <c r="AC67" s="1">
        <f t="shared" si="5"/>
        <v>0</v>
      </c>
    </row>
    <row r="68" spans="1:29" x14ac:dyDescent="0.45">
      <c r="A68" s="1" t="str">
        <f t="shared" si="6"/>
        <v/>
      </c>
      <c r="B68" s="8"/>
      <c r="C68" s="10" t="str">
        <f>IF($B68="","",VLOOKUP($B68,手順1!$B$19:$G$105,2,FALSE))</f>
        <v/>
      </c>
      <c r="D68" s="10" t="str">
        <f>IF($B68="","",VLOOKUP($B68,手順1!$B$19:$G$105,3,FALSE))</f>
        <v/>
      </c>
      <c r="E68" s="10" t="str">
        <f>IF($B68="","",VLOOKUP($B68,手順1!$B$19:$G$105,4,FALSE))</f>
        <v/>
      </c>
      <c r="F68" s="10" t="str">
        <f>IF($B68="","",VLOOKUP($B68,手順1!$B$19:$G$105,5,FALSE))</f>
        <v/>
      </c>
      <c r="G68" s="10" t="str">
        <f>IF($B68="","",IF(VLOOKUP($B68,手順1!$B$19:$G$105,6,FALSE)="","",VLOOKUP($B68,手順1!$B$19:$G$105,6,FALSE)))</f>
        <v/>
      </c>
      <c r="H68" s="11" t="str">
        <f t="shared" si="7"/>
        <v/>
      </c>
      <c r="I68" s="21"/>
      <c r="J68" s="4"/>
      <c r="K68" s="4"/>
      <c r="L68" s="150"/>
      <c r="M68" s="156"/>
      <c r="N68" s="4"/>
      <c r="O68" s="4"/>
      <c r="P68" s="157"/>
      <c r="Q68" s="153"/>
      <c r="W68" s="1">
        <v>57</v>
      </c>
      <c r="X68" s="1" t="str">
        <f t="shared" si="8"/>
        <v/>
      </c>
      <c r="Y68" s="1">
        <f t="shared" si="9"/>
        <v>0</v>
      </c>
      <c r="AB68" s="1" t="str">
        <f t="shared" si="10"/>
        <v/>
      </c>
      <c r="AC68" s="1">
        <f t="shared" si="5"/>
        <v>0</v>
      </c>
    </row>
    <row r="69" spans="1:29" x14ac:dyDescent="0.45">
      <c r="A69" s="1" t="str">
        <f t="shared" si="6"/>
        <v/>
      </c>
      <c r="B69" s="8"/>
      <c r="C69" s="10" t="str">
        <f>IF($B69="","",VLOOKUP($B69,手順1!$B$19:$G$105,2,FALSE))</f>
        <v/>
      </c>
      <c r="D69" s="10" t="str">
        <f>IF($B69="","",VLOOKUP($B69,手順1!$B$19:$G$105,3,FALSE))</f>
        <v/>
      </c>
      <c r="E69" s="10" t="str">
        <f>IF($B69="","",VLOOKUP($B69,手順1!$B$19:$G$105,4,FALSE))</f>
        <v/>
      </c>
      <c r="F69" s="10" t="str">
        <f>IF($B69="","",VLOOKUP($B69,手順1!$B$19:$G$105,5,FALSE))</f>
        <v/>
      </c>
      <c r="G69" s="10" t="str">
        <f>IF($B69="","",IF(VLOOKUP($B69,手順1!$B$19:$G$105,6,FALSE)="","",VLOOKUP($B69,手順1!$B$19:$G$105,6,FALSE)))</f>
        <v/>
      </c>
      <c r="H69" s="11" t="str">
        <f t="shared" si="7"/>
        <v/>
      </c>
      <c r="I69" s="21"/>
      <c r="J69" s="4"/>
      <c r="K69" s="4"/>
      <c r="L69" s="150"/>
      <c r="M69" s="156"/>
      <c r="N69" s="4"/>
      <c r="O69" s="4"/>
      <c r="P69" s="157"/>
      <c r="Q69" s="153"/>
      <c r="W69" s="1">
        <v>58</v>
      </c>
      <c r="X69" s="1" t="str">
        <f t="shared" si="8"/>
        <v/>
      </c>
      <c r="Y69" s="1">
        <f t="shared" si="9"/>
        <v>0</v>
      </c>
      <c r="AB69" s="1" t="str">
        <f t="shared" si="10"/>
        <v/>
      </c>
      <c r="AC69" s="1">
        <f t="shared" si="5"/>
        <v>0</v>
      </c>
    </row>
    <row r="70" spans="1:29" x14ac:dyDescent="0.45">
      <c r="A70" s="1" t="str">
        <f t="shared" si="6"/>
        <v/>
      </c>
      <c r="B70" s="8"/>
      <c r="C70" s="10" t="str">
        <f>IF($B70="","",VLOOKUP($B70,手順1!$B$19:$G$105,2,FALSE))</f>
        <v/>
      </c>
      <c r="D70" s="10" t="str">
        <f>IF($B70="","",VLOOKUP($B70,手順1!$B$19:$G$105,3,FALSE))</f>
        <v/>
      </c>
      <c r="E70" s="10" t="str">
        <f>IF($B70="","",VLOOKUP($B70,手順1!$B$19:$G$105,4,FALSE))</f>
        <v/>
      </c>
      <c r="F70" s="10" t="str">
        <f>IF($B70="","",VLOOKUP($B70,手順1!$B$19:$G$105,5,FALSE))</f>
        <v/>
      </c>
      <c r="G70" s="10" t="str">
        <f>IF($B70="","",IF(VLOOKUP($B70,手順1!$B$19:$G$105,6,FALSE)="","",VLOOKUP($B70,手順1!$B$19:$G$105,6,FALSE)))</f>
        <v/>
      </c>
      <c r="H70" s="11" t="str">
        <f t="shared" si="7"/>
        <v/>
      </c>
      <c r="I70" s="21"/>
      <c r="J70" s="4"/>
      <c r="K70" s="4"/>
      <c r="L70" s="150"/>
      <c r="M70" s="156"/>
      <c r="N70" s="4"/>
      <c r="O70" s="4"/>
      <c r="P70" s="157"/>
      <c r="Q70" s="153"/>
      <c r="W70" s="1">
        <v>59</v>
      </c>
      <c r="X70" s="1" t="str">
        <f t="shared" si="8"/>
        <v/>
      </c>
      <c r="Y70" s="1">
        <f t="shared" si="9"/>
        <v>0</v>
      </c>
      <c r="AB70" s="1" t="str">
        <f t="shared" si="10"/>
        <v/>
      </c>
      <c r="AC70" s="1">
        <f t="shared" si="5"/>
        <v>0</v>
      </c>
    </row>
    <row r="71" spans="1:29" x14ac:dyDescent="0.45">
      <c r="A71" s="1" t="str">
        <f t="shared" si="6"/>
        <v/>
      </c>
      <c r="B71" s="8"/>
      <c r="C71" s="10" t="str">
        <f>IF($B71="","",VLOOKUP($B71,手順1!$B$19:$G$105,2,FALSE))</f>
        <v/>
      </c>
      <c r="D71" s="10" t="str">
        <f>IF($B71="","",VLOOKUP($B71,手順1!$B$19:$G$105,3,FALSE))</f>
        <v/>
      </c>
      <c r="E71" s="10" t="str">
        <f>IF($B71="","",VLOOKUP($B71,手順1!$B$19:$G$105,4,FALSE))</f>
        <v/>
      </c>
      <c r="F71" s="10" t="str">
        <f>IF($B71="","",VLOOKUP($B71,手順1!$B$19:$G$105,5,FALSE))</f>
        <v/>
      </c>
      <c r="G71" s="10" t="str">
        <f>IF($B71="","",IF(VLOOKUP($B71,手順1!$B$19:$G$105,6,FALSE)="","",VLOOKUP($B71,手順1!$B$19:$G$105,6,FALSE)))</f>
        <v/>
      </c>
      <c r="H71" s="11" t="str">
        <f t="shared" si="7"/>
        <v/>
      </c>
      <c r="I71" s="21"/>
      <c r="J71" s="4"/>
      <c r="K71" s="4"/>
      <c r="L71" s="150"/>
      <c r="M71" s="156"/>
      <c r="N71" s="4"/>
      <c r="O71" s="4"/>
      <c r="P71" s="157"/>
      <c r="Q71" s="153"/>
      <c r="W71" s="1">
        <v>60</v>
      </c>
      <c r="X71" s="1" t="str">
        <f t="shared" si="8"/>
        <v/>
      </c>
      <c r="Y71" s="1">
        <f t="shared" si="9"/>
        <v>0</v>
      </c>
      <c r="AB71" s="1" t="str">
        <f t="shared" si="10"/>
        <v/>
      </c>
      <c r="AC71" s="1">
        <f t="shared" si="5"/>
        <v>0</v>
      </c>
    </row>
    <row r="72" spans="1:29" x14ac:dyDescent="0.45">
      <c r="A72" s="1" t="str">
        <f t="shared" si="6"/>
        <v/>
      </c>
      <c r="B72" s="8"/>
      <c r="C72" s="10" t="str">
        <f>IF($B72="","",VLOOKUP($B72,手順1!$B$19:$G$105,2,FALSE))</f>
        <v/>
      </c>
      <c r="D72" s="10" t="str">
        <f>IF($B72="","",VLOOKUP($B72,手順1!$B$19:$G$105,3,FALSE))</f>
        <v/>
      </c>
      <c r="E72" s="10" t="str">
        <f>IF($B72="","",VLOOKUP($B72,手順1!$B$19:$G$105,4,FALSE))</f>
        <v/>
      </c>
      <c r="F72" s="10" t="str">
        <f>IF($B72="","",VLOOKUP($B72,手順1!$B$19:$G$105,5,FALSE))</f>
        <v/>
      </c>
      <c r="G72" s="10" t="str">
        <f>IF($B72="","",IF(VLOOKUP($B72,手順1!$B$19:$G$105,6,FALSE)="","",VLOOKUP($B72,手順1!$B$19:$G$105,6,FALSE)))</f>
        <v/>
      </c>
      <c r="H72" s="11" t="str">
        <f t="shared" si="7"/>
        <v/>
      </c>
      <c r="I72" s="21"/>
      <c r="J72" s="4"/>
      <c r="K72" s="4"/>
      <c r="L72" s="150"/>
      <c r="M72" s="156"/>
      <c r="N72" s="4"/>
      <c r="O72" s="4"/>
      <c r="P72" s="157"/>
      <c r="Q72" s="153"/>
      <c r="W72" s="1">
        <v>61</v>
      </c>
      <c r="X72" s="1" t="str">
        <f t="shared" si="8"/>
        <v/>
      </c>
      <c r="Y72" s="1">
        <f t="shared" si="9"/>
        <v>0</v>
      </c>
      <c r="AB72" s="1" t="str">
        <f t="shared" si="10"/>
        <v/>
      </c>
      <c r="AC72" s="1">
        <f t="shared" si="5"/>
        <v>0</v>
      </c>
    </row>
    <row r="73" spans="1:29" x14ac:dyDescent="0.45">
      <c r="A73" s="1" t="str">
        <f t="shared" si="6"/>
        <v/>
      </c>
      <c r="B73" s="8"/>
      <c r="C73" s="10" t="str">
        <f>IF($B73="","",VLOOKUP($B73,手順1!$B$19:$G$105,2,FALSE))</f>
        <v/>
      </c>
      <c r="D73" s="10" t="str">
        <f>IF($B73="","",VLOOKUP($B73,手順1!$B$19:$G$105,3,FALSE))</f>
        <v/>
      </c>
      <c r="E73" s="10" t="str">
        <f>IF($B73="","",VLOOKUP($B73,手順1!$B$19:$G$105,4,FALSE))</f>
        <v/>
      </c>
      <c r="F73" s="10" t="str">
        <f>IF($B73="","",VLOOKUP($B73,手順1!$B$19:$G$105,5,FALSE))</f>
        <v/>
      </c>
      <c r="G73" s="10" t="str">
        <f>IF($B73="","",IF(VLOOKUP($B73,手順1!$B$19:$G$105,6,FALSE)="","",VLOOKUP($B73,手順1!$B$19:$G$105,6,FALSE)))</f>
        <v/>
      </c>
      <c r="H73" s="11" t="str">
        <f t="shared" si="7"/>
        <v/>
      </c>
      <c r="I73" s="21"/>
      <c r="J73" s="4"/>
      <c r="K73" s="4"/>
      <c r="L73" s="150"/>
      <c r="M73" s="156"/>
      <c r="N73" s="4"/>
      <c r="O73" s="4"/>
      <c r="P73" s="157"/>
      <c r="Q73" s="153"/>
      <c r="W73" s="1">
        <v>62</v>
      </c>
      <c r="X73" s="1" t="str">
        <f t="shared" si="8"/>
        <v/>
      </c>
      <c r="Y73" s="1">
        <f t="shared" si="9"/>
        <v>0</v>
      </c>
      <c r="AB73" s="1" t="str">
        <f t="shared" si="10"/>
        <v/>
      </c>
      <c r="AC73" s="1">
        <f t="shared" si="5"/>
        <v>0</v>
      </c>
    </row>
    <row r="74" spans="1:29" x14ac:dyDescent="0.45">
      <c r="A74" s="1" t="str">
        <f t="shared" si="6"/>
        <v/>
      </c>
      <c r="B74" s="8"/>
      <c r="C74" s="10" t="str">
        <f>IF($B74="","",VLOOKUP($B74,手順1!$B$19:$G$105,2,FALSE))</f>
        <v/>
      </c>
      <c r="D74" s="10" t="str">
        <f>IF($B74="","",VLOOKUP($B74,手順1!$B$19:$G$105,3,FALSE))</f>
        <v/>
      </c>
      <c r="E74" s="10" t="str">
        <f>IF($B74="","",VLOOKUP($B74,手順1!$B$19:$G$105,4,FALSE))</f>
        <v/>
      </c>
      <c r="F74" s="10" t="str">
        <f>IF($B74="","",VLOOKUP($B74,手順1!$B$19:$G$105,5,FALSE))</f>
        <v/>
      </c>
      <c r="G74" s="10" t="str">
        <f>IF($B74="","",IF(VLOOKUP($B74,手順1!$B$19:$G$105,6,FALSE)="","",VLOOKUP($B74,手順1!$B$19:$G$105,6,FALSE)))</f>
        <v/>
      </c>
      <c r="H74" s="11" t="str">
        <f t="shared" si="7"/>
        <v/>
      </c>
      <c r="I74" s="21"/>
      <c r="J74" s="4"/>
      <c r="K74" s="4"/>
      <c r="L74" s="150"/>
      <c r="M74" s="156"/>
      <c r="N74" s="4"/>
      <c r="O74" s="4"/>
      <c r="P74" s="157"/>
      <c r="Q74" s="153"/>
      <c r="W74" s="1">
        <v>63</v>
      </c>
      <c r="X74" s="1" t="str">
        <f t="shared" si="8"/>
        <v/>
      </c>
      <c r="Y74" s="1">
        <f t="shared" si="9"/>
        <v>0</v>
      </c>
      <c r="AB74" s="1" t="str">
        <f t="shared" si="10"/>
        <v/>
      </c>
      <c r="AC74" s="1">
        <f t="shared" si="5"/>
        <v>0</v>
      </c>
    </row>
    <row r="75" spans="1:29" x14ac:dyDescent="0.45">
      <c r="A75" s="1" t="str">
        <f t="shared" si="6"/>
        <v/>
      </c>
      <c r="B75" s="8"/>
      <c r="C75" s="10" t="str">
        <f>IF($B75="","",VLOOKUP($B75,手順1!$B$19:$G$105,2,FALSE))</f>
        <v/>
      </c>
      <c r="D75" s="10" t="str">
        <f>IF($B75="","",VLOOKUP($B75,手順1!$B$19:$G$105,3,FALSE))</f>
        <v/>
      </c>
      <c r="E75" s="10" t="str">
        <f>IF($B75="","",VLOOKUP($B75,手順1!$B$19:$G$105,4,FALSE))</f>
        <v/>
      </c>
      <c r="F75" s="10" t="str">
        <f>IF($B75="","",VLOOKUP($B75,手順1!$B$19:$G$105,5,FALSE))</f>
        <v/>
      </c>
      <c r="G75" s="10" t="str">
        <f>IF($B75="","",IF(VLOOKUP($B75,手順1!$B$19:$G$105,6,FALSE)="","",VLOOKUP($B75,手順1!$B$19:$G$105,6,FALSE)))</f>
        <v/>
      </c>
      <c r="H75" s="11" t="str">
        <f t="shared" si="7"/>
        <v/>
      </c>
      <c r="I75" s="21"/>
      <c r="J75" s="4"/>
      <c r="K75" s="4"/>
      <c r="L75" s="150"/>
      <c r="M75" s="156"/>
      <c r="N75" s="4"/>
      <c r="O75" s="4"/>
      <c r="P75" s="157"/>
      <c r="Q75" s="153"/>
      <c r="W75" s="1">
        <v>64</v>
      </c>
      <c r="X75" s="1" t="str">
        <f t="shared" si="8"/>
        <v/>
      </c>
      <c r="Y75" s="1">
        <f t="shared" si="9"/>
        <v>0</v>
      </c>
      <c r="AB75" s="1" t="str">
        <f t="shared" si="10"/>
        <v/>
      </c>
      <c r="AC75" s="1">
        <f t="shared" si="5"/>
        <v>0</v>
      </c>
    </row>
    <row r="76" spans="1:29" x14ac:dyDescent="0.45">
      <c r="A76" s="1" t="str">
        <f t="shared" ref="A76:A107" si="11">IF(B76="","",W76)</f>
        <v/>
      </c>
      <c r="B76" s="8"/>
      <c r="C76" s="10" t="str">
        <f>IF($B76="","",VLOOKUP($B76,手順1!$B$19:$G$105,2,FALSE))</f>
        <v/>
      </c>
      <c r="D76" s="10" t="str">
        <f>IF($B76="","",VLOOKUP($B76,手順1!$B$19:$G$105,3,FALSE))</f>
        <v/>
      </c>
      <c r="E76" s="10" t="str">
        <f>IF($B76="","",VLOOKUP($B76,手順1!$B$19:$G$105,4,FALSE))</f>
        <v/>
      </c>
      <c r="F76" s="10" t="str">
        <f>IF($B76="","",VLOOKUP($B76,手順1!$B$19:$G$105,5,FALSE))</f>
        <v/>
      </c>
      <c r="G76" s="10" t="str">
        <f>IF($B76="","",IF(VLOOKUP($B76,手順1!$B$19:$G$105,6,FALSE)="","",VLOOKUP($B76,手順1!$B$19:$G$105,6,FALSE)))</f>
        <v/>
      </c>
      <c r="H76" s="11" t="str">
        <f t="shared" ref="H76:H107" si="12">IF(B76="","","男")</f>
        <v/>
      </c>
      <c r="I76" s="21"/>
      <c r="J76" s="4"/>
      <c r="K76" s="4"/>
      <c r="L76" s="150"/>
      <c r="M76" s="156"/>
      <c r="N76" s="4"/>
      <c r="O76" s="4"/>
      <c r="P76" s="157"/>
      <c r="Q76" s="153"/>
      <c r="W76" s="1">
        <v>65</v>
      </c>
      <c r="X76" s="1" t="str">
        <f t="shared" ref="X76:X107" si="13">IF(B76="","",W76)</f>
        <v/>
      </c>
      <c r="Y76" s="1">
        <f t="shared" ref="Y76:Y107" si="14">COUNTIF(B$12:B$107,B76)</f>
        <v>0</v>
      </c>
      <c r="AB76" s="1" t="str">
        <f t="shared" si="10"/>
        <v/>
      </c>
      <c r="AC76" s="1">
        <f t="shared" si="5"/>
        <v>0</v>
      </c>
    </row>
    <row r="77" spans="1:29" x14ac:dyDescent="0.45">
      <c r="A77" s="1" t="str">
        <f t="shared" si="11"/>
        <v/>
      </c>
      <c r="B77" s="8"/>
      <c r="C77" s="10" t="str">
        <f>IF($B77="","",VLOOKUP($B77,手順1!$B$19:$G$105,2,FALSE))</f>
        <v/>
      </c>
      <c r="D77" s="10" t="str">
        <f>IF($B77="","",VLOOKUP($B77,手順1!$B$19:$G$105,3,FALSE))</f>
        <v/>
      </c>
      <c r="E77" s="10" t="str">
        <f>IF($B77="","",VLOOKUP($B77,手順1!$B$19:$G$105,4,FALSE))</f>
        <v/>
      </c>
      <c r="F77" s="10" t="str">
        <f>IF($B77="","",VLOOKUP($B77,手順1!$B$19:$G$105,5,FALSE))</f>
        <v/>
      </c>
      <c r="G77" s="10" t="str">
        <f>IF($B77="","",IF(VLOOKUP($B77,手順1!$B$19:$G$105,6,FALSE)="","",VLOOKUP($B77,手順1!$B$19:$G$105,6,FALSE)))</f>
        <v/>
      </c>
      <c r="H77" s="11" t="str">
        <f t="shared" si="12"/>
        <v/>
      </c>
      <c r="I77" s="21"/>
      <c r="J77" s="4"/>
      <c r="K77" s="4"/>
      <c r="L77" s="150"/>
      <c r="M77" s="156"/>
      <c r="N77" s="4"/>
      <c r="O77" s="4"/>
      <c r="P77" s="157"/>
      <c r="Q77" s="153"/>
      <c r="W77" s="1">
        <v>66</v>
      </c>
      <c r="X77" s="1" t="str">
        <f t="shared" si="13"/>
        <v/>
      </c>
      <c r="Y77" s="1">
        <f t="shared" si="14"/>
        <v>0</v>
      </c>
      <c r="AB77" s="1" t="str">
        <f t="shared" ref="AB77:AB107" si="15">IF(AD77="","",COUNTIF(I$12:I$107,AD77))</f>
        <v/>
      </c>
      <c r="AC77" s="1">
        <f t="shared" si="5"/>
        <v>0</v>
      </c>
    </row>
    <row r="78" spans="1:29" x14ac:dyDescent="0.45">
      <c r="A78" s="1" t="str">
        <f t="shared" si="11"/>
        <v/>
      </c>
      <c r="B78" s="8"/>
      <c r="C78" s="10" t="str">
        <f>IF($B78="","",VLOOKUP($B78,手順1!$B$19:$G$105,2,FALSE))</f>
        <v/>
      </c>
      <c r="D78" s="10" t="str">
        <f>IF($B78="","",VLOOKUP($B78,手順1!$B$19:$G$105,3,FALSE))</f>
        <v/>
      </c>
      <c r="E78" s="10" t="str">
        <f>IF($B78="","",VLOOKUP($B78,手順1!$B$19:$G$105,4,FALSE))</f>
        <v/>
      </c>
      <c r="F78" s="10" t="str">
        <f>IF($B78="","",VLOOKUP($B78,手順1!$B$19:$G$105,5,FALSE))</f>
        <v/>
      </c>
      <c r="G78" s="10" t="str">
        <f>IF($B78="","",IF(VLOOKUP($B78,手順1!$B$19:$G$105,6,FALSE)="","",VLOOKUP($B78,手順1!$B$19:$G$105,6,FALSE)))</f>
        <v/>
      </c>
      <c r="H78" s="11" t="str">
        <f t="shared" si="12"/>
        <v/>
      </c>
      <c r="I78" s="21"/>
      <c r="J78" s="4"/>
      <c r="K78" s="4"/>
      <c r="L78" s="150"/>
      <c r="M78" s="156"/>
      <c r="N78" s="4"/>
      <c r="O78" s="4"/>
      <c r="P78" s="157"/>
      <c r="Q78" s="153"/>
      <c r="W78" s="1">
        <v>67</v>
      </c>
      <c r="X78" s="1" t="str">
        <f t="shared" si="13"/>
        <v/>
      </c>
      <c r="Y78" s="1">
        <f t="shared" si="14"/>
        <v>0</v>
      </c>
      <c r="AB78" s="1" t="str">
        <f t="shared" si="15"/>
        <v/>
      </c>
      <c r="AC78" s="1">
        <f t="shared" ref="AC78:AC107" si="16">COUNTIF($I$12:$I$107,AD78)</f>
        <v>0</v>
      </c>
    </row>
    <row r="79" spans="1:29" x14ac:dyDescent="0.45">
      <c r="A79" s="1" t="str">
        <f t="shared" si="11"/>
        <v/>
      </c>
      <c r="B79" s="8"/>
      <c r="C79" s="10" t="str">
        <f>IF($B79="","",VLOOKUP($B79,手順1!$B$19:$G$105,2,FALSE))</f>
        <v/>
      </c>
      <c r="D79" s="10" t="str">
        <f>IF($B79="","",VLOOKUP($B79,手順1!$B$19:$G$105,3,FALSE))</f>
        <v/>
      </c>
      <c r="E79" s="10" t="str">
        <f>IF($B79="","",VLOOKUP($B79,手順1!$B$19:$G$105,4,FALSE))</f>
        <v/>
      </c>
      <c r="F79" s="10" t="str">
        <f>IF($B79="","",VLOOKUP($B79,手順1!$B$19:$G$105,5,FALSE))</f>
        <v/>
      </c>
      <c r="G79" s="10" t="str">
        <f>IF($B79="","",IF(VLOOKUP($B79,手順1!$B$19:$G$105,6,FALSE)="","",VLOOKUP($B79,手順1!$B$19:$G$105,6,FALSE)))</f>
        <v/>
      </c>
      <c r="H79" s="11" t="str">
        <f t="shared" si="12"/>
        <v/>
      </c>
      <c r="I79" s="21"/>
      <c r="J79" s="4"/>
      <c r="K79" s="4"/>
      <c r="L79" s="150"/>
      <c r="M79" s="156"/>
      <c r="N79" s="4"/>
      <c r="O79" s="4"/>
      <c r="P79" s="157"/>
      <c r="Q79" s="153"/>
      <c r="W79" s="1">
        <v>68</v>
      </c>
      <c r="X79" s="1" t="str">
        <f t="shared" si="13"/>
        <v/>
      </c>
      <c r="Y79" s="1">
        <f t="shared" si="14"/>
        <v>0</v>
      </c>
      <c r="AB79" s="1" t="str">
        <f t="shared" si="15"/>
        <v/>
      </c>
      <c r="AC79" s="1">
        <f t="shared" si="16"/>
        <v>0</v>
      </c>
    </row>
    <row r="80" spans="1:29" x14ac:dyDescent="0.45">
      <c r="A80" s="1" t="str">
        <f t="shared" si="11"/>
        <v/>
      </c>
      <c r="B80" s="8"/>
      <c r="C80" s="10" t="str">
        <f>IF($B80="","",VLOOKUP($B80,手順1!$B$19:$G$105,2,FALSE))</f>
        <v/>
      </c>
      <c r="D80" s="10" t="str">
        <f>IF($B80="","",VLOOKUP($B80,手順1!$B$19:$G$105,3,FALSE))</f>
        <v/>
      </c>
      <c r="E80" s="10" t="str">
        <f>IF($B80="","",VLOOKUP($B80,手順1!$B$19:$G$105,4,FALSE))</f>
        <v/>
      </c>
      <c r="F80" s="10" t="str">
        <f>IF($B80="","",VLOOKUP($B80,手順1!$B$19:$G$105,5,FALSE))</f>
        <v/>
      </c>
      <c r="G80" s="10" t="str">
        <f>IF($B80="","",IF(VLOOKUP($B80,手順1!$B$19:$G$105,6,FALSE)="","",VLOOKUP($B80,手順1!$B$19:$G$105,6,FALSE)))</f>
        <v/>
      </c>
      <c r="H80" s="11" t="str">
        <f t="shared" si="12"/>
        <v/>
      </c>
      <c r="I80" s="21"/>
      <c r="J80" s="4"/>
      <c r="K80" s="4"/>
      <c r="L80" s="150"/>
      <c r="M80" s="156"/>
      <c r="N80" s="4"/>
      <c r="O80" s="4"/>
      <c r="P80" s="157"/>
      <c r="Q80" s="153"/>
      <c r="W80" s="1">
        <v>69</v>
      </c>
      <c r="X80" s="1" t="str">
        <f t="shared" si="13"/>
        <v/>
      </c>
      <c r="Y80" s="1">
        <f t="shared" si="14"/>
        <v>0</v>
      </c>
      <c r="AB80" s="1" t="str">
        <f t="shared" si="15"/>
        <v/>
      </c>
      <c r="AC80" s="1">
        <f t="shared" si="16"/>
        <v>0</v>
      </c>
    </row>
    <row r="81" spans="1:29" x14ac:dyDescent="0.45">
      <c r="A81" s="1" t="str">
        <f t="shared" si="11"/>
        <v/>
      </c>
      <c r="B81" s="8"/>
      <c r="C81" s="10" t="str">
        <f>IF($B81="","",VLOOKUP($B81,手順1!$B$19:$G$105,2,FALSE))</f>
        <v/>
      </c>
      <c r="D81" s="10" t="str">
        <f>IF($B81="","",VLOOKUP($B81,手順1!$B$19:$G$105,3,FALSE))</f>
        <v/>
      </c>
      <c r="E81" s="10" t="str">
        <f>IF($B81="","",VLOOKUP($B81,手順1!$B$19:$G$105,4,FALSE))</f>
        <v/>
      </c>
      <c r="F81" s="10" t="str">
        <f>IF($B81="","",VLOOKUP($B81,手順1!$B$19:$G$105,5,FALSE))</f>
        <v/>
      </c>
      <c r="G81" s="10" t="str">
        <f>IF($B81="","",IF(VLOOKUP($B81,手順1!$B$19:$G$105,6,FALSE)="","",VLOOKUP($B81,手順1!$B$19:$G$105,6,FALSE)))</f>
        <v/>
      </c>
      <c r="H81" s="11" t="str">
        <f t="shared" si="12"/>
        <v/>
      </c>
      <c r="I81" s="21"/>
      <c r="J81" s="4"/>
      <c r="K81" s="4"/>
      <c r="L81" s="150"/>
      <c r="M81" s="156"/>
      <c r="N81" s="4"/>
      <c r="O81" s="4"/>
      <c r="P81" s="157"/>
      <c r="Q81" s="153"/>
      <c r="W81" s="1">
        <v>70</v>
      </c>
      <c r="X81" s="1" t="str">
        <f t="shared" si="13"/>
        <v/>
      </c>
      <c r="Y81" s="1">
        <f t="shared" si="14"/>
        <v>0</v>
      </c>
      <c r="AB81" s="1" t="str">
        <f t="shared" si="15"/>
        <v/>
      </c>
      <c r="AC81" s="1">
        <f t="shared" si="16"/>
        <v>0</v>
      </c>
    </row>
    <row r="82" spans="1:29" x14ac:dyDescent="0.45">
      <c r="A82" s="1" t="str">
        <f t="shared" si="11"/>
        <v/>
      </c>
      <c r="B82" s="8"/>
      <c r="C82" s="10" t="str">
        <f>IF($B82="","",VLOOKUP($B82,手順1!$B$19:$G$105,2,FALSE))</f>
        <v/>
      </c>
      <c r="D82" s="10" t="str">
        <f>IF($B82="","",VLOOKUP($B82,手順1!$B$19:$G$105,3,FALSE))</f>
        <v/>
      </c>
      <c r="E82" s="10" t="str">
        <f>IF($B82="","",VLOOKUP($B82,手順1!$B$19:$G$105,4,FALSE))</f>
        <v/>
      </c>
      <c r="F82" s="10" t="str">
        <f>IF($B82="","",VLOOKUP($B82,手順1!$B$19:$G$105,5,FALSE))</f>
        <v/>
      </c>
      <c r="G82" s="10" t="str">
        <f>IF($B82="","",IF(VLOOKUP($B82,手順1!$B$19:$G$105,6,FALSE)="","",VLOOKUP($B82,手順1!$B$19:$G$105,6,FALSE)))</f>
        <v/>
      </c>
      <c r="H82" s="11" t="str">
        <f t="shared" si="12"/>
        <v/>
      </c>
      <c r="I82" s="21"/>
      <c r="J82" s="4"/>
      <c r="K82" s="4"/>
      <c r="L82" s="150"/>
      <c r="M82" s="156"/>
      <c r="N82" s="4"/>
      <c r="O82" s="4"/>
      <c r="P82" s="157"/>
      <c r="Q82" s="153"/>
      <c r="W82" s="1">
        <v>71</v>
      </c>
      <c r="X82" s="1" t="str">
        <f t="shared" si="13"/>
        <v/>
      </c>
      <c r="Y82" s="1">
        <f t="shared" si="14"/>
        <v>0</v>
      </c>
      <c r="AB82" s="1" t="str">
        <f t="shared" si="15"/>
        <v/>
      </c>
      <c r="AC82" s="1">
        <f t="shared" si="16"/>
        <v>0</v>
      </c>
    </row>
    <row r="83" spans="1:29" x14ac:dyDescent="0.45">
      <c r="A83" s="1" t="str">
        <f t="shared" si="11"/>
        <v/>
      </c>
      <c r="B83" s="8"/>
      <c r="C83" s="10" t="str">
        <f>IF($B83="","",VLOOKUP($B83,手順1!$B$19:$G$105,2,FALSE))</f>
        <v/>
      </c>
      <c r="D83" s="10" t="str">
        <f>IF($B83="","",VLOOKUP($B83,手順1!$B$19:$G$105,3,FALSE))</f>
        <v/>
      </c>
      <c r="E83" s="10" t="str">
        <f>IF($B83="","",VLOOKUP($B83,手順1!$B$19:$G$105,4,FALSE))</f>
        <v/>
      </c>
      <c r="F83" s="10" t="str">
        <f>IF($B83="","",VLOOKUP($B83,手順1!$B$19:$G$105,5,FALSE))</f>
        <v/>
      </c>
      <c r="G83" s="10" t="str">
        <f>IF($B83="","",IF(VLOOKUP($B83,手順1!$B$19:$G$105,6,FALSE)="","",VLOOKUP($B83,手順1!$B$19:$G$105,6,FALSE)))</f>
        <v/>
      </c>
      <c r="H83" s="11" t="str">
        <f t="shared" si="12"/>
        <v/>
      </c>
      <c r="I83" s="21"/>
      <c r="J83" s="4"/>
      <c r="K83" s="4"/>
      <c r="L83" s="150"/>
      <c r="M83" s="156"/>
      <c r="N83" s="4"/>
      <c r="O83" s="4"/>
      <c r="P83" s="157"/>
      <c r="Q83" s="153"/>
      <c r="W83" s="1">
        <v>72</v>
      </c>
      <c r="X83" s="1" t="str">
        <f t="shared" si="13"/>
        <v/>
      </c>
      <c r="Y83" s="1">
        <f t="shared" si="14"/>
        <v>0</v>
      </c>
      <c r="AB83" s="1" t="str">
        <f t="shared" si="15"/>
        <v/>
      </c>
      <c r="AC83" s="1">
        <f t="shared" si="16"/>
        <v>0</v>
      </c>
    </row>
    <row r="84" spans="1:29" x14ac:dyDescent="0.45">
      <c r="A84" s="1" t="str">
        <f t="shared" si="11"/>
        <v/>
      </c>
      <c r="B84" s="8"/>
      <c r="C84" s="10" t="str">
        <f>IF($B84="","",VLOOKUP($B84,手順1!$B$19:$G$105,2,FALSE))</f>
        <v/>
      </c>
      <c r="D84" s="10" t="str">
        <f>IF($B84="","",VLOOKUP($B84,手順1!$B$19:$G$105,3,FALSE))</f>
        <v/>
      </c>
      <c r="E84" s="10" t="str">
        <f>IF($B84="","",VLOOKUP($B84,手順1!$B$19:$G$105,4,FALSE))</f>
        <v/>
      </c>
      <c r="F84" s="10" t="str">
        <f>IF($B84="","",VLOOKUP($B84,手順1!$B$19:$G$105,5,FALSE))</f>
        <v/>
      </c>
      <c r="G84" s="10" t="str">
        <f>IF($B84="","",IF(VLOOKUP($B84,手順1!$B$19:$G$105,6,FALSE)="","",VLOOKUP($B84,手順1!$B$19:$G$105,6,FALSE)))</f>
        <v/>
      </c>
      <c r="H84" s="11" t="str">
        <f t="shared" si="12"/>
        <v/>
      </c>
      <c r="I84" s="21"/>
      <c r="J84" s="4"/>
      <c r="K84" s="4"/>
      <c r="L84" s="150"/>
      <c r="M84" s="156"/>
      <c r="N84" s="4"/>
      <c r="O84" s="4"/>
      <c r="P84" s="157"/>
      <c r="Q84" s="153"/>
      <c r="W84" s="1">
        <v>73</v>
      </c>
      <c r="X84" s="1" t="str">
        <f t="shared" si="13"/>
        <v/>
      </c>
      <c r="Y84" s="1">
        <f t="shared" si="14"/>
        <v>0</v>
      </c>
      <c r="AB84" s="1" t="str">
        <f t="shared" si="15"/>
        <v/>
      </c>
      <c r="AC84" s="1">
        <f t="shared" si="16"/>
        <v>0</v>
      </c>
    </row>
    <row r="85" spans="1:29" x14ac:dyDescent="0.45">
      <c r="A85" s="1" t="str">
        <f t="shared" si="11"/>
        <v/>
      </c>
      <c r="B85" s="8"/>
      <c r="C85" s="10" t="str">
        <f>IF($B85="","",VLOOKUP($B85,手順1!$B$19:$G$105,2,FALSE))</f>
        <v/>
      </c>
      <c r="D85" s="10" t="str">
        <f>IF($B85="","",VLOOKUP($B85,手順1!$B$19:$G$105,3,FALSE))</f>
        <v/>
      </c>
      <c r="E85" s="10" t="str">
        <f>IF($B85="","",VLOOKUP($B85,手順1!$B$19:$G$105,4,FALSE))</f>
        <v/>
      </c>
      <c r="F85" s="10" t="str">
        <f>IF($B85="","",VLOOKUP($B85,手順1!$B$19:$G$105,5,FALSE))</f>
        <v/>
      </c>
      <c r="G85" s="10" t="str">
        <f>IF($B85="","",IF(VLOOKUP($B85,手順1!$B$19:$G$105,6,FALSE)="","",VLOOKUP($B85,手順1!$B$19:$G$105,6,FALSE)))</f>
        <v/>
      </c>
      <c r="H85" s="11" t="str">
        <f t="shared" si="12"/>
        <v/>
      </c>
      <c r="I85" s="21"/>
      <c r="J85" s="4"/>
      <c r="K85" s="4"/>
      <c r="L85" s="150"/>
      <c r="M85" s="156"/>
      <c r="N85" s="4"/>
      <c r="O85" s="4"/>
      <c r="P85" s="157"/>
      <c r="Q85" s="153"/>
      <c r="W85" s="1">
        <v>74</v>
      </c>
      <c r="X85" s="1" t="str">
        <f t="shared" si="13"/>
        <v/>
      </c>
      <c r="Y85" s="1">
        <f t="shared" si="14"/>
        <v>0</v>
      </c>
      <c r="AB85" s="1" t="str">
        <f t="shared" si="15"/>
        <v/>
      </c>
      <c r="AC85" s="1">
        <f t="shared" si="16"/>
        <v>0</v>
      </c>
    </row>
    <row r="86" spans="1:29" x14ac:dyDescent="0.45">
      <c r="A86" s="1" t="str">
        <f t="shared" si="11"/>
        <v/>
      </c>
      <c r="B86" s="8"/>
      <c r="C86" s="10" t="str">
        <f>IF($B86="","",VLOOKUP($B86,手順1!$B$19:$G$105,2,FALSE))</f>
        <v/>
      </c>
      <c r="D86" s="10" t="str">
        <f>IF($B86="","",VLOOKUP($B86,手順1!$B$19:$G$105,3,FALSE))</f>
        <v/>
      </c>
      <c r="E86" s="10" t="str">
        <f>IF($B86="","",VLOOKUP($B86,手順1!$B$19:$G$105,4,FALSE))</f>
        <v/>
      </c>
      <c r="F86" s="10" t="str">
        <f>IF($B86="","",VLOOKUP($B86,手順1!$B$19:$G$105,5,FALSE))</f>
        <v/>
      </c>
      <c r="G86" s="10" t="str">
        <f>IF($B86="","",IF(VLOOKUP($B86,手順1!$B$19:$G$105,6,FALSE)="","",VLOOKUP($B86,手順1!$B$19:$G$105,6,FALSE)))</f>
        <v/>
      </c>
      <c r="H86" s="11" t="str">
        <f t="shared" si="12"/>
        <v/>
      </c>
      <c r="I86" s="21"/>
      <c r="J86" s="4"/>
      <c r="K86" s="4"/>
      <c r="L86" s="150"/>
      <c r="M86" s="156"/>
      <c r="N86" s="4"/>
      <c r="O86" s="4"/>
      <c r="P86" s="157"/>
      <c r="Q86" s="153"/>
      <c r="W86" s="1">
        <v>75</v>
      </c>
      <c r="X86" s="1" t="str">
        <f t="shared" si="13"/>
        <v/>
      </c>
      <c r="Y86" s="1">
        <f t="shared" si="14"/>
        <v>0</v>
      </c>
      <c r="AB86" s="1" t="str">
        <f t="shared" si="15"/>
        <v/>
      </c>
      <c r="AC86" s="1">
        <f t="shared" si="16"/>
        <v>0</v>
      </c>
    </row>
    <row r="87" spans="1:29" x14ac:dyDescent="0.45">
      <c r="A87" s="1" t="str">
        <f t="shared" si="11"/>
        <v/>
      </c>
      <c r="B87" s="8"/>
      <c r="C87" s="10" t="str">
        <f>IF($B87="","",VLOOKUP($B87,手順1!$B$19:$G$105,2,FALSE))</f>
        <v/>
      </c>
      <c r="D87" s="10" t="str">
        <f>IF($B87="","",VLOOKUP($B87,手順1!$B$19:$G$105,3,FALSE))</f>
        <v/>
      </c>
      <c r="E87" s="10" t="str">
        <f>IF($B87="","",VLOOKUP($B87,手順1!$B$19:$G$105,4,FALSE))</f>
        <v/>
      </c>
      <c r="F87" s="10" t="str">
        <f>IF($B87="","",VLOOKUP($B87,手順1!$B$19:$G$105,5,FALSE))</f>
        <v/>
      </c>
      <c r="G87" s="10" t="str">
        <f>IF($B87="","",IF(VLOOKUP($B87,手順1!$B$19:$G$105,6,FALSE)="","",VLOOKUP($B87,手順1!$B$19:$G$105,6,FALSE)))</f>
        <v/>
      </c>
      <c r="H87" s="11" t="str">
        <f t="shared" si="12"/>
        <v/>
      </c>
      <c r="I87" s="21"/>
      <c r="J87" s="4"/>
      <c r="K87" s="4"/>
      <c r="L87" s="150"/>
      <c r="M87" s="156"/>
      <c r="N87" s="4"/>
      <c r="O87" s="4"/>
      <c r="P87" s="157"/>
      <c r="Q87" s="153"/>
      <c r="W87" s="1">
        <v>76</v>
      </c>
      <c r="X87" s="1" t="str">
        <f t="shared" si="13"/>
        <v/>
      </c>
      <c r="Y87" s="1">
        <f t="shared" si="14"/>
        <v>0</v>
      </c>
      <c r="AB87" s="1" t="str">
        <f t="shared" si="15"/>
        <v/>
      </c>
      <c r="AC87" s="1">
        <f t="shared" si="16"/>
        <v>0</v>
      </c>
    </row>
    <row r="88" spans="1:29" x14ac:dyDescent="0.45">
      <c r="A88" s="1" t="str">
        <f t="shared" si="11"/>
        <v/>
      </c>
      <c r="B88" s="8"/>
      <c r="C88" s="10" t="str">
        <f>IF($B88="","",VLOOKUP($B88,手順1!$B$19:$G$105,2,FALSE))</f>
        <v/>
      </c>
      <c r="D88" s="10" t="str">
        <f>IF($B88="","",VLOOKUP($B88,手順1!$B$19:$G$105,3,FALSE))</f>
        <v/>
      </c>
      <c r="E88" s="10" t="str">
        <f>IF($B88="","",VLOOKUP($B88,手順1!$B$19:$G$105,4,FALSE))</f>
        <v/>
      </c>
      <c r="F88" s="10" t="str">
        <f>IF($B88="","",VLOOKUP($B88,手順1!$B$19:$G$105,5,FALSE))</f>
        <v/>
      </c>
      <c r="G88" s="10" t="str">
        <f>IF($B88="","",IF(VLOOKUP($B88,手順1!$B$19:$G$105,6,FALSE)="","",VLOOKUP($B88,手順1!$B$19:$G$105,6,FALSE)))</f>
        <v/>
      </c>
      <c r="H88" s="11" t="str">
        <f t="shared" si="12"/>
        <v/>
      </c>
      <c r="I88" s="21"/>
      <c r="J88" s="4"/>
      <c r="K88" s="4"/>
      <c r="L88" s="150"/>
      <c r="M88" s="156"/>
      <c r="N88" s="4"/>
      <c r="O88" s="4"/>
      <c r="P88" s="157"/>
      <c r="Q88" s="153"/>
      <c r="W88" s="1">
        <v>77</v>
      </c>
      <c r="X88" s="1" t="str">
        <f t="shared" si="13"/>
        <v/>
      </c>
      <c r="Y88" s="1">
        <f t="shared" si="14"/>
        <v>0</v>
      </c>
      <c r="AB88" s="1" t="str">
        <f t="shared" si="15"/>
        <v/>
      </c>
      <c r="AC88" s="1">
        <f t="shared" si="16"/>
        <v>0</v>
      </c>
    </row>
    <row r="89" spans="1:29" x14ac:dyDescent="0.45">
      <c r="A89" s="1" t="str">
        <f t="shared" si="11"/>
        <v/>
      </c>
      <c r="B89" s="8"/>
      <c r="C89" s="10" t="str">
        <f>IF($B89="","",VLOOKUP($B89,手順1!$B$19:$G$105,2,FALSE))</f>
        <v/>
      </c>
      <c r="D89" s="10" t="str">
        <f>IF($B89="","",VLOOKUP($B89,手順1!$B$19:$G$105,3,FALSE))</f>
        <v/>
      </c>
      <c r="E89" s="10" t="str">
        <f>IF($B89="","",VLOOKUP($B89,手順1!$B$19:$G$105,4,FALSE))</f>
        <v/>
      </c>
      <c r="F89" s="10" t="str">
        <f>IF($B89="","",VLOOKUP($B89,手順1!$B$19:$G$105,5,FALSE))</f>
        <v/>
      </c>
      <c r="G89" s="10" t="str">
        <f>IF($B89="","",IF(VLOOKUP($B89,手順1!$B$19:$G$105,6,FALSE)="","",VLOOKUP($B89,手順1!$B$19:$G$105,6,FALSE)))</f>
        <v/>
      </c>
      <c r="H89" s="11" t="str">
        <f t="shared" si="12"/>
        <v/>
      </c>
      <c r="I89" s="21"/>
      <c r="J89" s="4"/>
      <c r="K89" s="4"/>
      <c r="L89" s="150"/>
      <c r="M89" s="156"/>
      <c r="N89" s="4"/>
      <c r="O89" s="4"/>
      <c r="P89" s="157"/>
      <c r="Q89" s="153"/>
      <c r="W89" s="1">
        <v>78</v>
      </c>
      <c r="X89" s="1" t="str">
        <f t="shared" si="13"/>
        <v/>
      </c>
      <c r="Y89" s="1">
        <f t="shared" si="14"/>
        <v>0</v>
      </c>
      <c r="AB89" s="1" t="str">
        <f t="shared" si="15"/>
        <v/>
      </c>
      <c r="AC89" s="1">
        <f t="shared" si="16"/>
        <v>0</v>
      </c>
    </row>
    <row r="90" spans="1:29" x14ac:dyDescent="0.45">
      <c r="A90" s="1" t="str">
        <f t="shared" si="11"/>
        <v/>
      </c>
      <c r="B90" s="8"/>
      <c r="C90" s="10" t="str">
        <f>IF($B90="","",VLOOKUP($B90,手順1!$B$19:$G$105,2,FALSE))</f>
        <v/>
      </c>
      <c r="D90" s="10" t="str">
        <f>IF($B90="","",VLOOKUP($B90,手順1!$B$19:$G$105,3,FALSE))</f>
        <v/>
      </c>
      <c r="E90" s="10" t="str">
        <f>IF($B90="","",VLOOKUP($B90,手順1!$B$19:$G$105,4,FALSE))</f>
        <v/>
      </c>
      <c r="F90" s="10" t="str">
        <f>IF($B90="","",VLOOKUP($B90,手順1!$B$19:$G$105,5,FALSE))</f>
        <v/>
      </c>
      <c r="G90" s="10" t="str">
        <f>IF($B90="","",IF(VLOOKUP($B90,手順1!$B$19:$G$105,6,FALSE)="","",VLOOKUP($B90,手順1!$B$19:$G$105,6,FALSE)))</f>
        <v/>
      </c>
      <c r="H90" s="11" t="str">
        <f t="shared" si="12"/>
        <v/>
      </c>
      <c r="I90" s="21"/>
      <c r="J90" s="4"/>
      <c r="K90" s="4"/>
      <c r="L90" s="150"/>
      <c r="M90" s="156"/>
      <c r="N90" s="4"/>
      <c r="O90" s="4"/>
      <c r="P90" s="157"/>
      <c r="Q90" s="153"/>
      <c r="W90" s="1">
        <v>79</v>
      </c>
      <c r="X90" s="1" t="str">
        <f t="shared" si="13"/>
        <v/>
      </c>
      <c r="Y90" s="1">
        <f t="shared" si="14"/>
        <v>0</v>
      </c>
      <c r="AB90" s="1" t="str">
        <f t="shared" si="15"/>
        <v/>
      </c>
      <c r="AC90" s="1">
        <f t="shared" si="16"/>
        <v>0</v>
      </c>
    </row>
    <row r="91" spans="1:29" x14ac:dyDescent="0.45">
      <c r="A91" s="1" t="str">
        <f t="shared" si="11"/>
        <v/>
      </c>
      <c r="B91" s="8"/>
      <c r="C91" s="10" t="str">
        <f>IF($B91="","",VLOOKUP($B91,手順1!$B$19:$G$105,2,FALSE))</f>
        <v/>
      </c>
      <c r="D91" s="10" t="str">
        <f>IF($B91="","",VLOOKUP($B91,手順1!$B$19:$G$105,3,FALSE))</f>
        <v/>
      </c>
      <c r="E91" s="10" t="str">
        <f>IF($B91="","",VLOOKUP($B91,手順1!$B$19:$G$105,4,FALSE))</f>
        <v/>
      </c>
      <c r="F91" s="10" t="str">
        <f>IF($B91="","",VLOOKUP($B91,手順1!$B$19:$G$105,5,FALSE))</f>
        <v/>
      </c>
      <c r="G91" s="10" t="str">
        <f>IF($B91="","",IF(VLOOKUP($B91,手順1!$B$19:$G$105,6,FALSE)="","",VLOOKUP($B91,手順1!$B$19:$G$105,6,FALSE)))</f>
        <v/>
      </c>
      <c r="H91" s="11" t="str">
        <f t="shared" si="12"/>
        <v/>
      </c>
      <c r="I91" s="21"/>
      <c r="J91" s="4"/>
      <c r="K91" s="4"/>
      <c r="L91" s="150"/>
      <c r="M91" s="156"/>
      <c r="N91" s="4"/>
      <c r="O91" s="4"/>
      <c r="P91" s="157"/>
      <c r="Q91" s="153"/>
      <c r="W91" s="1">
        <v>80</v>
      </c>
      <c r="X91" s="1" t="str">
        <f t="shared" si="13"/>
        <v/>
      </c>
      <c r="Y91" s="1">
        <f t="shared" si="14"/>
        <v>0</v>
      </c>
      <c r="AB91" s="1" t="str">
        <f t="shared" si="15"/>
        <v/>
      </c>
      <c r="AC91" s="1">
        <f t="shared" si="16"/>
        <v>0</v>
      </c>
    </row>
    <row r="92" spans="1:29" x14ac:dyDescent="0.45">
      <c r="A92" s="1" t="str">
        <f t="shared" si="11"/>
        <v/>
      </c>
      <c r="B92" s="8"/>
      <c r="C92" s="10" t="str">
        <f>IF($B92="","",VLOOKUP($B92,手順1!$B$19:$G$105,2,FALSE))</f>
        <v/>
      </c>
      <c r="D92" s="10" t="str">
        <f>IF($B92="","",VLOOKUP($B92,手順1!$B$19:$G$105,3,FALSE))</f>
        <v/>
      </c>
      <c r="E92" s="10" t="str">
        <f>IF($B92="","",VLOOKUP($B92,手順1!$B$19:$G$105,4,FALSE))</f>
        <v/>
      </c>
      <c r="F92" s="10" t="str">
        <f>IF($B92="","",VLOOKUP($B92,手順1!$B$19:$G$105,5,FALSE))</f>
        <v/>
      </c>
      <c r="G92" s="10" t="str">
        <f>IF($B92="","",IF(VLOOKUP($B92,手順1!$B$19:$G$105,6,FALSE)="","",VLOOKUP($B92,手順1!$B$19:$G$105,6,FALSE)))</f>
        <v/>
      </c>
      <c r="H92" s="11" t="str">
        <f t="shared" si="12"/>
        <v/>
      </c>
      <c r="I92" s="21"/>
      <c r="J92" s="4"/>
      <c r="K92" s="4"/>
      <c r="L92" s="150"/>
      <c r="M92" s="156"/>
      <c r="N92" s="4"/>
      <c r="O92" s="4"/>
      <c r="P92" s="157"/>
      <c r="Q92" s="153"/>
      <c r="W92" s="1">
        <v>81</v>
      </c>
      <c r="X92" s="1" t="str">
        <f t="shared" si="13"/>
        <v/>
      </c>
      <c r="Y92" s="1">
        <f t="shared" si="14"/>
        <v>0</v>
      </c>
      <c r="AB92" s="1" t="str">
        <f t="shared" si="15"/>
        <v/>
      </c>
      <c r="AC92" s="1">
        <f t="shared" si="16"/>
        <v>0</v>
      </c>
    </row>
    <row r="93" spans="1:29" x14ac:dyDescent="0.45">
      <c r="A93" s="1" t="str">
        <f t="shared" si="11"/>
        <v/>
      </c>
      <c r="B93" s="8"/>
      <c r="C93" s="10" t="str">
        <f>IF($B93="","",VLOOKUP($B93,手順1!$B$19:$G$105,2,FALSE))</f>
        <v/>
      </c>
      <c r="D93" s="10" t="str">
        <f>IF($B93="","",VLOOKUP($B93,手順1!$B$19:$G$105,3,FALSE))</f>
        <v/>
      </c>
      <c r="E93" s="10" t="str">
        <f>IF($B93="","",VLOOKUP($B93,手順1!$B$19:$G$105,4,FALSE))</f>
        <v/>
      </c>
      <c r="F93" s="10" t="str">
        <f>IF($B93="","",VLOOKUP($B93,手順1!$B$19:$G$105,5,FALSE))</f>
        <v/>
      </c>
      <c r="G93" s="10" t="str">
        <f>IF($B93="","",IF(VLOOKUP($B93,手順1!$B$19:$G$105,6,FALSE)="","",VLOOKUP($B93,手順1!$B$19:$G$105,6,FALSE)))</f>
        <v/>
      </c>
      <c r="H93" s="11" t="str">
        <f t="shared" si="12"/>
        <v/>
      </c>
      <c r="I93" s="21"/>
      <c r="J93" s="4"/>
      <c r="K93" s="4"/>
      <c r="L93" s="150"/>
      <c r="M93" s="156"/>
      <c r="N93" s="4"/>
      <c r="O93" s="4"/>
      <c r="P93" s="157"/>
      <c r="Q93" s="153"/>
      <c r="W93" s="1">
        <v>82</v>
      </c>
      <c r="X93" s="1" t="str">
        <f t="shared" si="13"/>
        <v/>
      </c>
      <c r="Y93" s="1">
        <f t="shared" si="14"/>
        <v>0</v>
      </c>
      <c r="AB93" s="1" t="str">
        <f t="shared" si="15"/>
        <v/>
      </c>
      <c r="AC93" s="1">
        <f t="shared" si="16"/>
        <v>0</v>
      </c>
    </row>
    <row r="94" spans="1:29" x14ac:dyDescent="0.45">
      <c r="A94" s="1" t="str">
        <f t="shared" si="11"/>
        <v/>
      </c>
      <c r="B94" s="8"/>
      <c r="C94" s="10" t="str">
        <f>IF($B94="","",VLOOKUP($B94,手順1!$B$19:$G$105,2,FALSE))</f>
        <v/>
      </c>
      <c r="D94" s="10" t="str">
        <f>IF($B94="","",VLOOKUP($B94,手順1!$B$19:$G$105,3,FALSE))</f>
        <v/>
      </c>
      <c r="E94" s="10" t="str">
        <f>IF($B94="","",VLOOKUP($B94,手順1!$B$19:$G$105,4,FALSE))</f>
        <v/>
      </c>
      <c r="F94" s="10" t="str">
        <f>IF($B94="","",VLOOKUP($B94,手順1!$B$19:$G$105,5,FALSE))</f>
        <v/>
      </c>
      <c r="G94" s="10" t="str">
        <f>IF($B94="","",IF(VLOOKUP($B94,手順1!$B$19:$G$105,6,FALSE)="","",VLOOKUP($B94,手順1!$B$19:$G$105,6,FALSE)))</f>
        <v/>
      </c>
      <c r="H94" s="11" t="str">
        <f t="shared" si="12"/>
        <v/>
      </c>
      <c r="I94" s="21"/>
      <c r="J94" s="4"/>
      <c r="K94" s="4"/>
      <c r="L94" s="150"/>
      <c r="M94" s="156"/>
      <c r="N94" s="4"/>
      <c r="O94" s="4"/>
      <c r="P94" s="157"/>
      <c r="Q94" s="153"/>
      <c r="W94" s="1">
        <v>83</v>
      </c>
      <c r="X94" s="1" t="str">
        <f t="shared" si="13"/>
        <v/>
      </c>
      <c r="Y94" s="1">
        <f t="shared" si="14"/>
        <v>0</v>
      </c>
      <c r="AB94" s="1" t="str">
        <f t="shared" si="15"/>
        <v/>
      </c>
      <c r="AC94" s="1">
        <f t="shared" si="16"/>
        <v>0</v>
      </c>
    </row>
    <row r="95" spans="1:29" x14ac:dyDescent="0.45">
      <c r="A95" s="1" t="str">
        <f t="shared" si="11"/>
        <v/>
      </c>
      <c r="B95" s="8"/>
      <c r="C95" s="10" t="str">
        <f>IF($B95="","",VLOOKUP($B95,手順1!$B$19:$G$105,2,FALSE))</f>
        <v/>
      </c>
      <c r="D95" s="10" t="str">
        <f>IF($B95="","",VLOOKUP($B95,手順1!$B$19:$G$105,3,FALSE))</f>
        <v/>
      </c>
      <c r="E95" s="10" t="str">
        <f>IF($B95="","",VLOOKUP($B95,手順1!$B$19:$G$105,4,FALSE))</f>
        <v/>
      </c>
      <c r="F95" s="10" t="str">
        <f>IF($B95="","",VLOOKUP($B95,手順1!$B$19:$G$105,5,FALSE))</f>
        <v/>
      </c>
      <c r="G95" s="10" t="str">
        <f>IF($B95="","",IF(VLOOKUP($B95,手順1!$B$19:$G$105,6,FALSE)="","",VLOOKUP($B95,手順1!$B$19:$G$105,6,FALSE)))</f>
        <v/>
      </c>
      <c r="H95" s="11" t="str">
        <f t="shared" si="12"/>
        <v/>
      </c>
      <c r="I95" s="21"/>
      <c r="J95" s="4"/>
      <c r="K95" s="4"/>
      <c r="L95" s="150"/>
      <c r="M95" s="156"/>
      <c r="N95" s="4"/>
      <c r="O95" s="4"/>
      <c r="P95" s="157"/>
      <c r="Q95" s="153"/>
      <c r="W95" s="1">
        <v>84</v>
      </c>
      <c r="X95" s="1" t="str">
        <f t="shared" si="13"/>
        <v/>
      </c>
      <c r="Y95" s="1">
        <f t="shared" si="14"/>
        <v>0</v>
      </c>
      <c r="AB95" s="1" t="str">
        <f t="shared" si="15"/>
        <v/>
      </c>
      <c r="AC95" s="1">
        <f t="shared" si="16"/>
        <v>0</v>
      </c>
    </row>
    <row r="96" spans="1:29" x14ac:dyDescent="0.45">
      <c r="A96" s="1" t="str">
        <f t="shared" si="11"/>
        <v/>
      </c>
      <c r="B96" s="8"/>
      <c r="C96" s="10" t="str">
        <f>IF($B96="","",VLOOKUP($B96,手順1!$B$19:$G$105,2,FALSE))</f>
        <v/>
      </c>
      <c r="D96" s="10" t="str">
        <f>IF($B96="","",VLOOKUP($B96,手順1!$B$19:$G$105,3,FALSE))</f>
        <v/>
      </c>
      <c r="E96" s="10" t="str">
        <f>IF($B96="","",VLOOKUP($B96,手順1!$B$19:$G$105,4,FALSE))</f>
        <v/>
      </c>
      <c r="F96" s="10" t="str">
        <f>IF($B96="","",VLOOKUP($B96,手順1!$B$19:$G$105,5,FALSE))</f>
        <v/>
      </c>
      <c r="G96" s="10" t="str">
        <f>IF($B96="","",IF(VLOOKUP($B96,手順1!$B$19:$G$105,6,FALSE)="","",VLOOKUP($B96,手順1!$B$19:$G$105,6,FALSE)))</f>
        <v/>
      </c>
      <c r="H96" s="11" t="str">
        <f t="shared" si="12"/>
        <v/>
      </c>
      <c r="I96" s="21"/>
      <c r="J96" s="4"/>
      <c r="K96" s="4"/>
      <c r="L96" s="150"/>
      <c r="M96" s="156"/>
      <c r="N96" s="4"/>
      <c r="O96" s="4"/>
      <c r="P96" s="157"/>
      <c r="Q96" s="153"/>
      <c r="W96" s="1">
        <v>85</v>
      </c>
      <c r="X96" s="1" t="str">
        <f t="shared" si="13"/>
        <v/>
      </c>
      <c r="Y96" s="1">
        <f t="shared" si="14"/>
        <v>0</v>
      </c>
      <c r="AB96" s="1" t="str">
        <f t="shared" si="15"/>
        <v/>
      </c>
      <c r="AC96" s="1">
        <f t="shared" si="16"/>
        <v>0</v>
      </c>
    </row>
    <row r="97" spans="1:29" x14ac:dyDescent="0.45">
      <c r="A97" s="1" t="str">
        <f t="shared" si="11"/>
        <v/>
      </c>
      <c r="B97" s="8"/>
      <c r="C97" s="10" t="str">
        <f>IF($B97="","",VLOOKUP($B97,手順1!$B$19:$G$105,2,FALSE))</f>
        <v/>
      </c>
      <c r="D97" s="10" t="str">
        <f>IF($B97="","",VLOOKUP($B97,手順1!$B$19:$G$105,3,FALSE))</f>
        <v/>
      </c>
      <c r="E97" s="10" t="str">
        <f>IF($B97="","",VLOOKUP($B97,手順1!$B$19:$G$105,4,FALSE))</f>
        <v/>
      </c>
      <c r="F97" s="10" t="str">
        <f>IF($B97="","",VLOOKUP($B97,手順1!$B$19:$G$105,5,FALSE))</f>
        <v/>
      </c>
      <c r="G97" s="10" t="str">
        <f>IF($B97="","",IF(VLOOKUP($B97,手順1!$B$19:$G$105,6,FALSE)="","",VLOOKUP($B97,手順1!$B$19:$G$105,6,FALSE)))</f>
        <v/>
      </c>
      <c r="H97" s="11" t="str">
        <f t="shared" si="12"/>
        <v/>
      </c>
      <c r="I97" s="21"/>
      <c r="J97" s="4"/>
      <c r="K97" s="4"/>
      <c r="L97" s="150"/>
      <c r="M97" s="156"/>
      <c r="N97" s="4"/>
      <c r="O97" s="4"/>
      <c r="P97" s="157"/>
      <c r="Q97" s="153"/>
      <c r="W97" s="1">
        <v>86</v>
      </c>
      <c r="X97" s="1" t="str">
        <f t="shared" si="13"/>
        <v/>
      </c>
      <c r="Y97" s="1">
        <f t="shared" si="14"/>
        <v>0</v>
      </c>
      <c r="AB97" s="1" t="str">
        <f t="shared" si="15"/>
        <v/>
      </c>
      <c r="AC97" s="1">
        <f t="shared" si="16"/>
        <v>0</v>
      </c>
    </row>
    <row r="98" spans="1:29" x14ac:dyDescent="0.45">
      <c r="A98" s="1" t="str">
        <f t="shared" si="11"/>
        <v/>
      </c>
      <c r="B98" s="8"/>
      <c r="C98" s="10" t="str">
        <f>IF($B98="","",VLOOKUP($B98,手順1!$B$19:$G$105,2,FALSE))</f>
        <v/>
      </c>
      <c r="D98" s="10" t="str">
        <f>IF($B98="","",VLOOKUP($B98,手順1!$B$19:$G$105,3,FALSE))</f>
        <v/>
      </c>
      <c r="E98" s="10" t="str">
        <f>IF($B98="","",VLOOKUP($B98,手順1!$B$19:$G$105,4,FALSE))</f>
        <v/>
      </c>
      <c r="F98" s="10" t="str">
        <f>IF($B98="","",VLOOKUP($B98,手順1!$B$19:$G$105,5,FALSE))</f>
        <v/>
      </c>
      <c r="G98" s="10" t="str">
        <f>IF($B98="","",IF(VLOOKUP($B98,手順1!$B$19:$G$105,6,FALSE)="","",VLOOKUP($B98,手順1!$B$19:$G$105,6,FALSE)))</f>
        <v/>
      </c>
      <c r="H98" s="11" t="str">
        <f t="shared" si="12"/>
        <v/>
      </c>
      <c r="I98" s="21"/>
      <c r="J98" s="4"/>
      <c r="K98" s="4"/>
      <c r="L98" s="150"/>
      <c r="M98" s="156"/>
      <c r="N98" s="4"/>
      <c r="O98" s="4"/>
      <c r="P98" s="157"/>
      <c r="Q98" s="153"/>
      <c r="W98" s="1">
        <v>87</v>
      </c>
      <c r="X98" s="1" t="str">
        <f t="shared" si="13"/>
        <v/>
      </c>
      <c r="Y98" s="1">
        <f t="shared" si="14"/>
        <v>0</v>
      </c>
      <c r="AB98" s="1" t="str">
        <f t="shared" si="15"/>
        <v/>
      </c>
      <c r="AC98" s="1">
        <f t="shared" si="16"/>
        <v>0</v>
      </c>
    </row>
    <row r="99" spans="1:29" x14ac:dyDescent="0.45">
      <c r="A99" s="1" t="str">
        <f t="shared" si="11"/>
        <v/>
      </c>
      <c r="B99" s="8"/>
      <c r="C99" s="10" t="str">
        <f>IF($B99="","",VLOOKUP($B99,手順1!$B$19:$G$105,2,FALSE))</f>
        <v/>
      </c>
      <c r="D99" s="10" t="str">
        <f>IF($B99="","",VLOOKUP($B99,手順1!$B$19:$G$105,3,FALSE))</f>
        <v/>
      </c>
      <c r="E99" s="10" t="str">
        <f>IF($B99="","",VLOOKUP($B99,手順1!$B$19:$G$105,4,FALSE))</f>
        <v/>
      </c>
      <c r="F99" s="10" t="str">
        <f>IF($B99="","",VLOOKUP($B99,手順1!$B$19:$G$105,5,FALSE))</f>
        <v/>
      </c>
      <c r="G99" s="10" t="str">
        <f>IF($B99="","",IF(VLOOKUP($B99,手順1!$B$19:$G$105,6,FALSE)="","",VLOOKUP($B99,手順1!$B$19:$G$105,6,FALSE)))</f>
        <v/>
      </c>
      <c r="H99" s="11" t="str">
        <f t="shared" si="12"/>
        <v/>
      </c>
      <c r="I99" s="21"/>
      <c r="J99" s="4"/>
      <c r="K99" s="4"/>
      <c r="L99" s="150"/>
      <c r="M99" s="156"/>
      <c r="N99" s="4"/>
      <c r="O99" s="4"/>
      <c r="P99" s="157"/>
      <c r="Q99" s="153"/>
      <c r="W99" s="1">
        <v>88</v>
      </c>
      <c r="X99" s="1" t="str">
        <f t="shared" si="13"/>
        <v/>
      </c>
      <c r="Y99" s="1">
        <f t="shared" si="14"/>
        <v>0</v>
      </c>
      <c r="AB99" s="1" t="str">
        <f t="shared" si="15"/>
        <v/>
      </c>
      <c r="AC99" s="1">
        <f t="shared" si="16"/>
        <v>0</v>
      </c>
    </row>
    <row r="100" spans="1:29" x14ac:dyDescent="0.45">
      <c r="A100" s="1" t="str">
        <f t="shared" si="11"/>
        <v/>
      </c>
      <c r="B100" s="8"/>
      <c r="C100" s="10" t="str">
        <f>IF($B100="","",VLOOKUP($B100,手順1!$B$19:$G$105,2,FALSE))</f>
        <v/>
      </c>
      <c r="D100" s="10" t="str">
        <f>IF($B100="","",VLOOKUP($B100,手順1!$B$19:$G$105,3,FALSE))</f>
        <v/>
      </c>
      <c r="E100" s="10" t="str">
        <f>IF($B100="","",VLOOKUP($B100,手順1!$B$19:$G$105,4,FALSE))</f>
        <v/>
      </c>
      <c r="F100" s="10" t="str">
        <f>IF($B100="","",VLOOKUP($B100,手順1!$B$19:$G$105,5,FALSE))</f>
        <v/>
      </c>
      <c r="G100" s="10" t="str">
        <f>IF($B100="","",IF(VLOOKUP($B100,手順1!$B$19:$G$105,6,FALSE)="","",VLOOKUP($B100,手順1!$B$19:$G$105,6,FALSE)))</f>
        <v/>
      </c>
      <c r="H100" s="11" t="str">
        <f t="shared" si="12"/>
        <v/>
      </c>
      <c r="I100" s="21"/>
      <c r="J100" s="4"/>
      <c r="K100" s="4"/>
      <c r="L100" s="150"/>
      <c r="M100" s="156"/>
      <c r="N100" s="4"/>
      <c r="O100" s="4"/>
      <c r="P100" s="157"/>
      <c r="Q100" s="153"/>
      <c r="W100" s="1">
        <v>89</v>
      </c>
      <c r="X100" s="1" t="str">
        <f t="shared" si="13"/>
        <v/>
      </c>
      <c r="Y100" s="1">
        <f t="shared" si="14"/>
        <v>0</v>
      </c>
      <c r="AB100" s="1" t="str">
        <f t="shared" si="15"/>
        <v/>
      </c>
      <c r="AC100" s="1">
        <f t="shared" si="16"/>
        <v>0</v>
      </c>
    </row>
    <row r="101" spans="1:29" x14ac:dyDescent="0.45">
      <c r="A101" s="1" t="str">
        <f t="shared" si="11"/>
        <v/>
      </c>
      <c r="B101" s="8"/>
      <c r="C101" s="10" t="str">
        <f>IF($B101="","",VLOOKUP($B101,手順1!$B$19:$G$105,2,FALSE))</f>
        <v/>
      </c>
      <c r="D101" s="10" t="str">
        <f>IF($B101="","",VLOOKUP($B101,手順1!$B$19:$G$105,3,FALSE))</f>
        <v/>
      </c>
      <c r="E101" s="10" t="str">
        <f>IF($B101="","",VLOOKUP($B101,手順1!$B$19:$G$105,4,FALSE))</f>
        <v/>
      </c>
      <c r="F101" s="10" t="str">
        <f>IF($B101="","",VLOOKUP($B101,手順1!$B$19:$G$105,5,FALSE))</f>
        <v/>
      </c>
      <c r="G101" s="10" t="str">
        <f>IF($B101="","",IF(VLOOKUP($B101,手順1!$B$19:$G$105,6,FALSE)="","",VLOOKUP($B101,手順1!$B$19:$G$105,6,FALSE)))</f>
        <v/>
      </c>
      <c r="H101" s="11" t="str">
        <f t="shared" si="12"/>
        <v/>
      </c>
      <c r="I101" s="21"/>
      <c r="J101" s="4"/>
      <c r="K101" s="4"/>
      <c r="L101" s="150"/>
      <c r="M101" s="156"/>
      <c r="N101" s="4"/>
      <c r="O101" s="4"/>
      <c r="P101" s="157"/>
      <c r="Q101" s="153"/>
      <c r="W101" s="1">
        <v>90</v>
      </c>
      <c r="X101" s="1" t="str">
        <f t="shared" si="13"/>
        <v/>
      </c>
      <c r="Y101" s="1">
        <f t="shared" si="14"/>
        <v>0</v>
      </c>
      <c r="AB101" s="1" t="str">
        <f t="shared" si="15"/>
        <v/>
      </c>
      <c r="AC101" s="1">
        <f t="shared" si="16"/>
        <v>0</v>
      </c>
    </row>
    <row r="102" spans="1:29" x14ac:dyDescent="0.45">
      <c r="A102" s="1" t="str">
        <f t="shared" si="11"/>
        <v/>
      </c>
      <c r="B102" s="8"/>
      <c r="C102" s="10" t="str">
        <f>IF($B102="","",VLOOKUP($B102,手順1!$B$19:$G$105,2,FALSE))</f>
        <v/>
      </c>
      <c r="D102" s="10" t="str">
        <f>IF($B102="","",VLOOKUP($B102,手順1!$B$19:$G$105,3,FALSE))</f>
        <v/>
      </c>
      <c r="E102" s="10" t="str">
        <f>IF($B102="","",VLOOKUP($B102,手順1!$B$19:$G$105,4,FALSE))</f>
        <v/>
      </c>
      <c r="F102" s="10" t="str">
        <f>IF($B102="","",VLOOKUP($B102,手順1!$B$19:$G$105,5,FALSE))</f>
        <v/>
      </c>
      <c r="G102" s="10" t="str">
        <f>IF($B102="","",IF(VLOOKUP($B102,手順1!$B$19:$G$105,6,FALSE)="","",VLOOKUP($B102,手順1!$B$19:$G$105,6,FALSE)))</f>
        <v/>
      </c>
      <c r="H102" s="11" t="str">
        <f t="shared" si="12"/>
        <v/>
      </c>
      <c r="I102" s="21"/>
      <c r="J102" s="4"/>
      <c r="K102" s="4"/>
      <c r="L102" s="150"/>
      <c r="M102" s="156"/>
      <c r="N102" s="4"/>
      <c r="O102" s="4"/>
      <c r="P102" s="157"/>
      <c r="Q102" s="153"/>
      <c r="W102" s="1">
        <v>91</v>
      </c>
      <c r="X102" s="1" t="str">
        <f t="shared" si="13"/>
        <v/>
      </c>
      <c r="Y102" s="1">
        <f t="shared" si="14"/>
        <v>0</v>
      </c>
      <c r="AB102" s="1" t="str">
        <f t="shared" si="15"/>
        <v/>
      </c>
      <c r="AC102" s="1">
        <f t="shared" si="16"/>
        <v>0</v>
      </c>
    </row>
    <row r="103" spans="1:29" x14ac:dyDescent="0.45">
      <c r="A103" s="1" t="str">
        <f t="shared" si="11"/>
        <v/>
      </c>
      <c r="B103" s="8"/>
      <c r="C103" s="10" t="str">
        <f>IF($B103="","",VLOOKUP($B103,手順1!$B$19:$G$105,2,FALSE))</f>
        <v/>
      </c>
      <c r="D103" s="10" t="str">
        <f>IF($B103="","",VLOOKUP($B103,手順1!$B$19:$G$105,3,FALSE))</f>
        <v/>
      </c>
      <c r="E103" s="10" t="str">
        <f>IF($B103="","",VLOOKUP($B103,手順1!$B$19:$G$105,4,FALSE))</f>
        <v/>
      </c>
      <c r="F103" s="10" t="str">
        <f>IF($B103="","",VLOOKUP($B103,手順1!$B$19:$G$105,5,FALSE))</f>
        <v/>
      </c>
      <c r="G103" s="10" t="str">
        <f>IF($B103="","",IF(VLOOKUP($B103,手順1!$B$19:$G$105,6,FALSE)="","",VLOOKUP($B103,手順1!$B$19:$G$105,6,FALSE)))</f>
        <v/>
      </c>
      <c r="H103" s="11" t="str">
        <f t="shared" si="12"/>
        <v/>
      </c>
      <c r="I103" s="21"/>
      <c r="J103" s="4"/>
      <c r="K103" s="4"/>
      <c r="L103" s="150"/>
      <c r="M103" s="156"/>
      <c r="N103" s="4"/>
      <c r="O103" s="4"/>
      <c r="P103" s="157"/>
      <c r="Q103" s="153"/>
      <c r="W103" s="1">
        <v>92</v>
      </c>
      <c r="X103" s="1" t="str">
        <f t="shared" si="13"/>
        <v/>
      </c>
      <c r="Y103" s="1">
        <f t="shared" si="14"/>
        <v>0</v>
      </c>
      <c r="AB103" s="1" t="str">
        <f t="shared" si="15"/>
        <v/>
      </c>
      <c r="AC103" s="1">
        <f t="shared" si="16"/>
        <v>0</v>
      </c>
    </row>
    <row r="104" spans="1:29" x14ac:dyDescent="0.45">
      <c r="A104" s="1" t="str">
        <f t="shared" si="11"/>
        <v/>
      </c>
      <c r="B104" s="8"/>
      <c r="C104" s="10" t="str">
        <f>IF($B104="","",VLOOKUP($B104,手順1!$B$19:$G$105,2,FALSE))</f>
        <v/>
      </c>
      <c r="D104" s="10" t="str">
        <f>IF($B104="","",VLOOKUP($B104,手順1!$B$19:$G$105,3,FALSE))</f>
        <v/>
      </c>
      <c r="E104" s="10" t="str">
        <f>IF($B104="","",VLOOKUP($B104,手順1!$B$19:$G$105,4,FALSE))</f>
        <v/>
      </c>
      <c r="F104" s="10" t="str">
        <f>IF($B104="","",VLOOKUP($B104,手順1!$B$19:$G$105,5,FALSE))</f>
        <v/>
      </c>
      <c r="G104" s="10" t="str">
        <f>IF($B104="","",IF(VLOOKUP($B104,手順1!$B$19:$G$105,6,FALSE)="","",VLOOKUP($B104,手順1!$B$19:$G$105,6,FALSE)))</f>
        <v/>
      </c>
      <c r="H104" s="11" t="str">
        <f t="shared" si="12"/>
        <v/>
      </c>
      <c r="I104" s="21"/>
      <c r="J104" s="4"/>
      <c r="K104" s="4"/>
      <c r="L104" s="150"/>
      <c r="M104" s="156"/>
      <c r="N104" s="4"/>
      <c r="O104" s="4"/>
      <c r="P104" s="157"/>
      <c r="Q104" s="153"/>
      <c r="W104" s="1">
        <v>93</v>
      </c>
      <c r="X104" s="1" t="str">
        <f t="shared" si="13"/>
        <v/>
      </c>
      <c r="Y104" s="1">
        <f t="shared" si="14"/>
        <v>0</v>
      </c>
      <c r="AB104" s="1" t="str">
        <f t="shared" si="15"/>
        <v/>
      </c>
      <c r="AC104" s="1">
        <f t="shared" si="16"/>
        <v>0</v>
      </c>
    </row>
    <row r="105" spans="1:29" x14ac:dyDescent="0.45">
      <c r="A105" s="1" t="str">
        <f t="shared" si="11"/>
        <v/>
      </c>
      <c r="B105" s="8"/>
      <c r="C105" s="10" t="str">
        <f>IF($B105="","",VLOOKUP($B105,手順1!$B$19:$G$105,2,FALSE))</f>
        <v/>
      </c>
      <c r="D105" s="10" t="str">
        <f>IF($B105="","",VLOOKUP($B105,手順1!$B$19:$G$105,3,FALSE))</f>
        <v/>
      </c>
      <c r="E105" s="10" t="str">
        <f>IF($B105="","",VLOOKUP($B105,手順1!$B$19:$G$105,4,FALSE))</f>
        <v/>
      </c>
      <c r="F105" s="10" t="str">
        <f>IF($B105="","",VLOOKUP($B105,手順1!$B$19:$G$105,5,FALSE))</f>
        <v/>
      </c>
      <c r="G105" s="10" t="str">
        <f>IF($B105="","",IF(VLOOKUP($B105,手順1!$B$19:$G$105,6,FALSE)="","",VLOOKUP($B105,手順1!$B$19:$G$105,6,FALSE)))</f>
        <v/>
      </c>
      <c r="H105" s="11" t="str">
        <f t="shared" si="12"/>
        <v/>
      </c>
      <c r="I105" s="21"/>
      <c r="J105" s="4"/>
      <c r="K105" s="4"/>
      <c r="L105" s="150"/>
      <c r="M105" s="156"/>
      <c r="N105" s="4"/>
      <c r="O105" s="4"/>
      <c r="P105" s="157"/>
      <c r="Q105" s="153"/>
      <c r="W105" s="1">
        <v>94</v>
      </c>
      <c r="X105" s="1" t="str">
        <f t="shared" si="13"/>
        <v/>
      </c>
      <c r="Y105" s="1">
        <f t="shared" si="14"/>
        <v>0</v>
      </c>
      <c r="AB105" s="1" t="str">
        <f t="shared" si="15"/>
        <v/>
      </c>
      <c r="AC105" s="1">
        <f t="shared" si="16"/>
        <v>0</v>
      </c>
    </row>
    <row r="106" spans="1:29" x14ac:dyDescent="0.45">
      <c r="A106" s="1" t="str">
        <f t="shared" si="11"/>
        <v/>
      </c>
      <c r="B106" s="8"/>
      <c r="C106" s="10" t="str">
        <f>IF($B106="","",VLOOKUP($B106,手順1!$B$19:$G$105,2,FALSE))</f>
        <v/>
      </c>
      <c r="D106" s="10" t="str">
        <f>IF($B106="","",VLOOKUP($B106,手順1!$B$19:$G$105,3,FALSE))</f>
        <v/>
      </c>
      <c r="E106" s="10" t="str">
        <f>IF($B106="","",VLOOKUP($B106,手順1!$B$19:$G$105,4,FALSE))</f>
        <v/>
      </c>
      <c r="F106" s="10" t="str">
        <f>IF($B106="","",VLOOKUP($B106,手順1!$B$19:$G$105,5,FALSE))</f>
        <v/>
      </c>
      <c r="G106" s="10" t="str">
        <f>IF($B106="","",IF(VLOOKUP($B106,手順1!$B$19:$G$105,6,FALSE)="","",VLOOKUP($B106,手順1!$B$19:$G$105,6,FALSE)))</f>
        <v/>
      </c>
      <c r="H106" s="11" t="str">
        <f t="shared" si="12"/>
        <v/>
      </c>
      <c r="I106" s="21"/>
      <c r="J106" s="4"/>
      <c r="K106" s="4"/>
      <c r="L106" s="150"/>
      <c r="M106" s="156"/>
      <c r="N106" s="4"/>
      <c r="O106" s="4"/>
      <c r="P106" s="157"/>
      <c r="Q106" s="153"/>
      <c r="W106" s="1">
        <v>95</v>
      </c>
      <c r="X106" s="1" t="str">
        <f t="shared" si="13"/>
        <v/>
      </c>
      <c r="Y106" s="1">
        <f t="shared" si="14"/>
        <v>0</v>
      </c>
      <c r="AB106" s="1" t="str">
        <f t="shared" si="15"/>
        <v/>
      </c>
      <c r="AC106" s="1">
        <f t="shared" si="16"/>
        <v>0</v>
      </c>
    </row>
    <row r="107" spans="1:29" ht="20.399999999999999" thickBot="1" x14ac:dyDescent="0.5">
      <c r="A107" s="1" t="str">
        <f t="shared" si="11"/>
        <v/>
      </c>
      <c r="B107" s="8"/>
      <c r="C107" s="10" t="str">
        <f>IF($B107="","",VLOOKUP($B107,手順1!$B$19:$G$105,2,FALSE))</f>
        <v/>
      </c>
      <c r="D107" s="10" t="str">
        <f>IF($B107="","",VLOOKUP($B107,手順1!$B$19:$G$105,3,FALSE))</f>
        <v/>
      </c>
      <c r="E107" s="10" t="str">
        <f>IF($B107="","",VLOOKUP($B107,手順1!$B$19:$G$105,4,FALSE))</f>
        <v/>
      </c>
      <c r="F107" s="10" t="str">
        <f>IF($B107="","",VLOOKUP($B107,手順1!$B$19:$G$105,5,FALSE))</f>
        <v/>
      </c>
      <c r="G107" s="10" t="str">
        <f>IF($B107="","",IF(VLOOKUP($B107,手順1!$B$19:$G$105,6,FALSE)="","",VLOOKUP($B107,手順1!$B$19:$G$105,6,FALSE)))</f>
        <v/>
      </c>
      <c r="H107" s="11" t="str">
        <f t="shared" si="12"/>
        <v/>
      </c>
      <c r="I107" s="21"/>
      <c r="J107" s="4"/>
      <c r="K107" s="4"/>
      <c r="L107" s="150"/>
      <c r="M107" s="158"/>
      <c r="N107" s="159"/>
      <c r="O107" s="159"/>
      <c r="P107" s="160"/>
      <c r="Q107" s="153"/>
      <c r="W107" s="1">
        <v>96</v>
      </c>
      <c r="X107" s="1" t="str">
        <f t="shared" si="13"/>
        <v/>
      </c>
      <c r="Y107" s="1">
        <f t="shared" si="14"/>
        <v>0</v>
      </c>
      <c r="AB107" s="1" t="str">
        <f t="shared" si="15"/>
        <v/>
      </c>
      <c r="AC107" s="1">
        <f t="shared" si="16"/>
        <v>0</v>
      </c>
    </row>
  </sheetData>
  <sheetProtection sheet="1" objects="1" scenarios="1"/>
  <sortState xmlns:xlrd2="http://schemas.microsoft.com/office/spreadsheetml/2017/richdata2" ref="B12:U107">
    <sortCondition ref="B12:B107"/>
  </sortState>
  <mergeCells count="10">
    <mergeCell ref="B1:U1"/>
    <mergeCell ref="B10:B11"/>
    <mergeCell ref="C10:D10"/>
    <mergeCell ref="E10:F10"/>
    <mergeCell ref="G10:G11"/>
    <mergeCell ref="H10:H11"/>
    <mergeCell ref="I10:L10"/>
    <mergeCell ref="S10:U10"/>
    <mergeCell ref="M10:P10"/>
    <mergeCell ref="M9:P9"/>
  </mergeCells>
  <phoneticPr fontId="2"/>
  <conditionalFormatting sqref="B12:B107">
    <cfRule type="cellIs" dxfId="11" priority="1" operator="equal">
      <formula>""</formula>
    </cfRule>
  </conditionalFormatting>
  <conditionalFormatting sqref="I12:Q107">
    <cfRule type="cellIs" dxfId="10" priority="8" operator="equal">
      <formula>""</formula>
    </cfRule>
  </conditionalFormatting>
  <conditionalFormatting sqref="S12:U13">
    <cfRule type="cellIs" dxfId="9" priority="3" operator="equal">
      <formula>""</formula>
    </cfRule>
  </conditionalFormatting>
  <conditionalFormatting sqref="V12">
    <cfRule type="cellIs" dxfId="8" priority="10" operator="equal">
      <formula>""</formula>
    </cfRule>
  </conditionalFormatting>
  <conditionalFormatting sqref="V14:V16">
    <cfRule type="containsText" dxfId="7" priority="5" operator="containsText" text="●が多過ぎ！！">
      <formula>NOT(ISERROR(SEARCH("●が多過ぎ！！",V14)))</formula>
    </cfRule>
  </conditionalFormatting>
  <conditionalFormatting sqref="V18:V20">
    <cfRule type="cellIs" dxfId="6" priority="4" operator="equal">
      <formula>"選手重複！！"</formula>
    </cfRule>
  </conditionalFormatting>
  <dataValidations count="4">
    <dataValidation type="list" allowBlank="1" showInputMessage="1" showErrorMessage="1" sqref="Q12:Q107" xr:uid="{9C1540D4-4C8A-4153-A880-A6BFFFBB4F54}">
      <formula1>$AH$12:$AH$14</formula1>
    </dataValidation>
    <dataValidation type="list" allowBlank="1" showInputMessage="1" showErrorMessage="1" sqref="I12:I107" xr:uid="{BA4BE97B-9644-4129-9B93-FA7E6A8CB178}">
      <formula1>$AD$12:$AD$33</formula1>
    </dataValidation>
    <dataValidation type="whole" allowBlank="1" showInputMessage="1" showErrorMessage="1" sqref="B12:B31" xr:uid="{3D65B436-D4E5-4145-8FDC-509251B2A20A}">
      <formula1>1</formula1>
      <formula2>99999</formula2>
    </dataValidation>
    <dataValidation type="list" allowBlank="1" showInputMessage="1" showErrorMessage="1" sqref="M12:M107" xr:uid="{879CB826-BE0E-45CA-BAB0-8EF58672CCD1}">
      <formula1>$AD$22:$AD$23</formula1>
    </dataValidation>
  </dataValidations>
  <pageMargins left="0.7" right="0.7" top="0.75" bottom="0.75" header="0.3" footer="0.3"/>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3C170-E16F-4166-9721-076FAF83F479}">
  <sheetPr codeName="Sheet6"/>
  <dimension ref="A1:AL107"/>
  <sheetViews>
    <sheetView showGridLines="0" view="pageBreakPreview" topLeftCell="B1" zoomScaleNormal="100" zoomScaleSheetLayoutView="100" workbookViewId="0">
      <selection activeCell="B1" sqref="B1:U1"/>
    </sheetView>
  </sheetViews>
  <sheetFormatPr defaultColWidth="9" defaultRowHeight="19.8" x14ac:dyDescent="0.45"/>
  <cols>
    <col min="1" max="1" width="5.09765625" style="2" hidden="1" customWidth="1"/>
    <col min="2" max="2" width="9.69921875" style="1" customWidth="1"/>
    <col min="3" max="6" width="9.09765625" style="2" customWidth="1"/>
    <col min="7" max="7" width="5.3984375" style="1" customWidth="1"/>
    <col min="8" max="8" width="5.09765625" style="1" customWidth="1"/>
    <col min="9" max="9" width="15.59765625" style="2" customWidth="1"/>
    <col min="10" max="12" width="5" style="2" customWidth="1"/>
    <col min="13" max="13" width="15.59765625" style="2" customWidth="1"/>
    <col min="14" max="14" width="5" style="2" customWidth="1"/>
    <col min="15" max="16" width="5" style="1" customWidth="1"/>
    <col min="17" max="17" width="7.5" style="1" bestFit="1" customWidth="1"/>
    <col min="18" max="18" width="3.09765625" style="1" bestFit="1" customWidth="1"/>
    <col min="19" max="21" width="5.59765625" style="1" customWidth="1"/>
    <col min="22" max="22" width="59" style="1" customWidth="1"/>
    <col min="23" max="23" width="5.09765625" style="1" bestFit="1" customWidth="1"/>
    <col min="24" max="24" width="9.69921875" style="1" bestFit="1" customWidth="1"/>
    <col min="25" max="29" width="7.19921875" style="1" customWidth="1"/>
    <col min="30" max="30" width="21.19921875" style="1" customWidth="1"/>
    <col min="31" max="31" width="9.09765625" style="1" customWidth="1"/>
    <col min="32" max="32" width="4" style="1" customWidth="1"/>
    <col min="33" max="33" width="9" style="1" customWidth="1"/>
    <col min="34" max="34" width="21.19921875" style="1" customWidth="1"/>
    <col min="35" max="35" width="9.09765625" style="1" customWidth="1"/>
    <col min="36" max="36" width="4" style="1" bestFit="1" customWidth="1"/>
    <col min="37" max="16384" width="9" style="1"/>
  </cols>
  <sheetData>
    <row r="1" spans="1:38" ht="38.25" customHeight="1" thickBot="1" x14ac:dyDescent="0.5">
      <c r="B1" s="244" t="s">
        <v>47</v>
      </c>
      <c r="C1" s="245"/>
      <c r="D1" s="245"/>
      <c r="E1" s="245"/>
      <c r="F1" s="245"/>
      <c r="G1" s="245"/>
      <c r="H1" s="245"/>
      <c r="I1" s="245"/>
      <c r="J1" s="245"/>
      <c r="K1" s="245"/>
      <c r="L1" s="245"/>
      <c r="M1" s="245"/>
      <c r="N1" s="245"/>
      <c r="O1" s="245"/>
      <c r="P1" s="245"/>
      <c r="Q1" s="245"/>
      <c r="R1" s="245"/>
      <c r="S1" s="245"/>
      <c r="T1" s="245"/>
      <c r="U1" s="246"/>
      <c r="V1" s="131"/>
    </row>
    <row r="2" spans="1:38" ht="25.5" customHeight="1" x14ac:dyDescent="0.45">
      <c r="B2" s="54" t="s">
        <v>127</v>
      </c>
      <c r="C2" s="13"/>
      <c r="D2" s="13"/>
      <c r="E2" s="13"/>
      <c r="F2" s="13"/>
      <c r="G2" s="13"/>
      <c r="H2" s="13"/>
      <c r="I2" s="13"/>
      <c r="J2" s="13"/>
      <c r="K2" s="13"/>
      <c r="L2" s="13"/>
      <c r="M2" s="13"/>
      <c r="N2" s="13"/>
      <c r="O2" s="13"/>
      <c r="P2" s="13"/>
      <c r="Q2" s="13"/>
      <c r="R2" s="13"/>
      <c r="S2" s="13"/>
      <c r="T2" s="13"/>
      <c r="U2" s="16"/>
      <c r="V2" s="15"/>
    </row>
    <row r="3" spans="1:38" ht="23.25" customHeight="1" x14ac:dyDescent="0.45">
      <c r="B3" s="14" t="s">
        <v>80</v>
      </c>
      <c r="C3" s="15"/>
      <c r="D3" s="15"/>
      <c r="E3" s="15"/>
      <c r="F3" s="15"/>
      <c r="G3" s="15"/>
      <c r="H3" s="15"/>
      <c r="I3" s="15"/>
      <c r="J3" s="15"/>
      <c r="K3" s="15"/>
      <c r="L3" s="15"/>
      <c r="M3" s="15"/>
      <c r="N3" s="15"/>
      <c r="O3" s="15"/>
      <c r="P3" s="15"/>
      <c r="Q3" s="15"/>
      <c r="R3" s="15"/>
      <c r="S3" s="15"/>
      <c r="T3" s="15"/>
      <c r="U3" s="17"/>
      <c r="V3" s="15"/>
    </row>
    <row r="4" spans="1:38" ht="23.25" customHeight="1" x14ac:dyDescent="0.45">
      <c r="B4" s="14" t="s">
        <v>81</v>
      </c>
      <c r="C4" s="15"/>
      <c r="D4" s="15"/>
      <c r="E4" s="15"/>
      <c r="F4" s="15"/>
      <c r="G4" s="15"/>
      <c r="H4" s="15"/>
      <c r="I4" s="15"/>
      <c r="J4" s="15"/>
      <c r="K4" s="15"/>
      <c r="L4" s="15"/>
      <c r="M4" s="15"/>
      <c r="N4" s="15"/>
      <c r="O4" s="15"/>
      <c r="P4" s="15"/>
      <c r="Q4" s="15"/>
      <c r="R4" s="15"/>
      <c r="S4" s="15"/>
      <c r="T4" s="15"/>
      <c r="U4" s="17"/>
      <c r="V4" s="15"/>
    </row>
    <row r="5" spans="1:38" ht="23.25" customHeight="1" x14ac:dyDescent="0.45">
      <c r="B5" s="14" t="s">
        <v>227</v>
      </c>
      <c r="C5" s="15"/>
      <c r="D5" s="15"/>
      <c r="E5" s="15"/>
      <c r="F5" s="15"/>
      <c r="G5" s="15"/>
      <c r="H5" s="15"/>
      <c r="I5" s="15"/>
      <c r="J5" s="15"/>
      <c r="K5" s="15"/>
      <c r="L5" s="15"/>
      <c r="M5" s="15"/>
      <c r="N5" s="15"/>
      <c r="O5" s="15"/>
      <c r="P5" s="15"/>
      <c r="Q5" s="15"/>
      <c r="R5" s="15"/>
      <c r="S5" s="15"/>
      <c r="T5" s="15"/>
      <c r="U5" s="17"/>
      <c r="V5" s="15"/>
    </row>
    <row r="6" spans="1:38" ht="23.25" customHeight="1" x14ac:dyDescent="0.45">
      <c r="B6" s="112" t="s">
        <v>109</v>
      </c>
      <c r="C6" s="15"/>
      <c r="D6" s="15"/>
      <c r="E6" s="15"/>
      <c r="F6" s="15"/>
      <c r="G6" s="15"/>
      <c r="H6" s="15"/>
      <c r="I6" s="15"/>
      <c r="J6" s="15"/>
      <c r="K6" s="15"/>
      <c r="L6" s="15"/>
      <c r="M6" s="15"/>
      <c r="N6" s="15"/>
      <c r="O6" s="15"/>
      <c r="P6" s="15"/>
      <c r="Q6" s="15"/>
      <c r="R6" s="15"/>
      <c r="S6" s="15"/>
      <c r="T6" s="15"/>
      <c r="U6" s="17"/>
      <c r="V6" s="15"/>
    </row>
    <row r="7" spans="1:38" ht="23.25" customHeight="1" thickBot="1" x14ac:dyDescent="0.5">
      <c r="B7" s="18" t="s">
        <v>103</v>
      </c>
      <c r="C7" s="19"/>
      <c r="D7" s="19"/>
      <c r="E7" s="19"/>
      <c r="F7" s="19"/>
      <c r="G7" s="19"/>
      <c r="H7" s="19"/>
      <c r="I7" s="19"/>
      <c r="J7" s="19"/>
      <c r="K7" s="19"/>
      <c r="L7" s="19"/>
      <c r="M7" s="19"/>
      <c r="N7" s="19"/>
      <c r="O7" s="19"/>
      <c r="P7" s="19"/>
      <c r="Q7" s="19"/>
      <c r="R7" s="19"/>
      <c r="S7" s="19"/>
      <c r="T7" s="19"/>
      <c r="U7" s="20"/>
      <c r="V7" s="15"/>
    </row>
    <row r="8" spans="1:38" ht="7.5" customHeight="1" thickBot="1" x14ac:dyDescent="0.5">
      <c r="I8" s="1"/>
      <c r="J8" s="1"/>
      <c r="K8" s="1"/>
      <c r="L8" s="1"/>
      <c r="M8" s="1"/>
      <c r="N8" s="1"/>
    </row>
    <row r="9" spans="1:38" ht="39.75" customHeight="1" thickBot="1" x14ac:dyDescent="0.5">
      <c r="B9" s="3" t="s">
        <v>48</v>
      </c>
      <c r="H9" s="3"/>
      <c r="M9" s="257" t="s">
        <v>241</v>
      </c>
      <c r="N9" s="258"/>
      <c r="O9" s="258"/>
      <c r="P9" s="259"/>
      <c r="Q9" s="141"/>
      <c r="R9" s="141"/>
      <c r="S9" s="141"/>
      <c r="T9" s="141"/>
      <c r="U9" s="141"/>
      <c r="Z9" s="1">
        <f>IF(AD10&gt;0,1,0)</f>
        <v>0</v>
      </c>
      <c r="AA9" s="1">
        <f>IF(AE10&gt;0,1,0)</f>
        <v>0</v>
      </c>
    </row>
    <row r="10" spans="1:38" ht="19.5" customHeight="1" x14ac:dyDescent="0.45">
      <c r="B10" s="222" t="s">
        <v>14</v>
      </c>
      <c r="C10" s="196" t="s">
        <v>8</v>
      </c>
      <c r="D10" s="196"/>
      <c r="E10" s="196" t="s">
        <v>9</v>
      </c>
      <c r="F10" s="196"/>
      <c r="G10" s="196" t="s">
        <v>13</v>
      </c>
      <c r="H10" s="248" t="s">
        <v>12</v>
      </c>
      <c r="I10" s="256" t="s">
        <v>30</v>
      </c>
      <c r="J10" s="254"/>
      <c r="K10" s="254"/>
      <c r="L10" s="254"/>
      <c r="M10" s="250" t="s">
        <v>239</v>
      </c>
      <c r="N10" s="251"/>
      <c r="O10" s="251"/>
      <c r="P10" s="252"/>
      <c r="Q10" s="162" t="s">
        <v>221</v>
      </c>
      <c r="R10" s="2"/>
      <c r="S10" s="253" t="s">
        <v>220</v>
      </c>
      <c r="T10" s="254"/>
      <c r="U10" s="255"/>
      <c r="Z10" s="132"/>
      <c r="AB10" s="1">
        <f>MAX(AB12:AB107)-COUNT(AB12:AB107)-100</f>
        <v>-100</v>
      </c>
      <c r="AC10" s="1">
        <f>MAX(AC12:AC107)</f>
        <v>0</v>
      </c>
      <c r="AD10" s="1">
        <f>AD12</f>
        <v>0</v>
      </c>
      <c r="AE10" s="1">
        <f>AE12</f>
        <v>0</v>
      </c>
      <c r="AF10" s="1">
        <f>COUNTA(M12:M107)-AF12</f>
        <v>0</v>
      </c>
      <c r="AG10" s="1">
        <f>MAX(AG13:AG14,AG17:AG21)</f>
        <v>0</v>
      </c>
    </row>
    <row r="11" spans="1:38" ht="43.2" x14ac:dyDescent="0.45">
      <c r="A11" s="2">
        <f>MAX(A12:A107)</f>
        <v>0</v>
      </c>
      <c r="B11" s="223"/>
      <c r="C11" s="25" t="s">
        <v>7</v>
      </c>
      <c r="D11" s="25" t="s">
        <v>6</v>
      </c>
      <c r="E11" s="25" t="s">
        <v>10</v>
      </c>
      <c r="F11" s="25" t="s">
        <v>11</v>
      </c>
      <c r="G11" s="247"/>
      <c r="H11" s="249"/>
      <c r="I11" s="25" t="s">
        <v>31</v>
      </c>
      <c r="J11" s="32" t="s">
        <v>32</v>
      </c>
      <c r="K11" s="33" t="s">
        <v>37</v>
      </c>
      <c r="L11" s="161" t="s">
        <v>82</v>
      </c>
      <c r="M11" s="164" t="s">
        <v>31</v>
      </c>
      <c r="N11" s="32" t="s">
        <v>32</v>
      </c>
      <c r="O11" s="33" t="s">
        <v>37</v>
      </c>
      <c r="P11" s="165" t="s">
        <v>82</v>
      </c>
      <c r="Q11" s="163" t="s">
        <v>38</v>
      </c>
      <c r="R11" s="2"/>
      <c r="S11" s="34" t="s">
        <v>32</v>
      </c>
      <c r="T11" s="32" t="s">
        <v>33</v>
      </c>
      <c r="U11" s="35" t="s">
        <v>34</v>
      </c>
      <c r="V11" s="12"/>
      <c r="Z11" s="133"/>
      <c r="AB11" s="1" t="s">
        <v>104</v>
      </c>
      <c r="AC11" s="1" t="s">
        <v>44</v>
      </c>
      <c r="AD11" s="1" t="s">
        <v>128</v>
      </c>
      <c r="AE11" s="1" t="s">
        <v>130</v>
      </c>
      <c r="AF11" s="1" t="s">
        <v>45</v>
      </c>
      <c r="AG11" s="1">
        <f>MAX(AG14:AG20)</f>
        <v>0</v>
      </c>
      <c r="AH11" s="1" t="s">
        <v>46</v>
      </c>
    </row>
    <row r="12" spans="1:38" x14ac:dyDescent="0.45">
      <c r="A12" s="2" t="str">
        <f t="shared" ref="A12:A43" si="0">IF(B12="","",AA12)</f>
        <v/>
      </c>
      <c r="B12" s="8"/>
      <c r="C12" s="10" t="str">
        <f>IF($B12="","",VLOOKUP($B12,手順1!$J$19:$O$105,2,FALSE))</f>
        <v/>
      </c>
      <c r="D12" s="10" t="str">
        <f>IF($B12="","",VLOOKUP($B12,手順1!$J$19:$O$105,3,FALSE))</f>
        <v/>
      </c>
      <c r="E12" s="10" t="str">
        <f>IF($B12="","",VLOOKUP($B12,手順1!$J$19:$O$105,4,FALSE))</f>
        <v/>
      </c>
      <c r="F12" s="10" t="str">
        <f>IF($B12="","",VLOOKUP($B12,手順1!$J$19:$O$105,5,FALSE))</f>
        <v/>
      </c>
      <c r="G12" s="10" t="str">
        <f>IF($B12="","",IF(VLOOKUP($B12,手順1!$J$19:$O$105,6,FALSE)="","",VLOOKUP($B12,手順1!$J$19:$O$105,6,FALSE)))</f>
        <v/>
      </c>
      <c r="H12" s="11" t="str">
        <f>IF(B12="","","女")</f>
        <v/>
      </c>
      <c r="I12" s="21"/>
      <c r="J12" s="4"/>
      <c r="K12" s="4"/>
      <c r="L12" s="150"/>
      <c r="M12" s="156"/>
      <c r="N12" s="4"/>
      <c r="O12" s="4"/>
      <c r="P12" s="157"/>
      <c r="Q12" s="153"/>
      <c r="R12" s="123" t="s">
        <v>131</v>
      </c>
      <c r="S12" s="8"/>
      <c r="T12" s="4"/>
      <c r="U12" s="5"/>
      <c r="V12" s="12"/>
      <c r="Z12"/>
      <c r="AA12" s="1">
        <v>101</v>
      </c>
      <c r="AB12" s="1" t="str">
        <f t="shared" ref="AB12:AB43" si="1">IF(B12="","",AA12)</f>
        <v/>
      </c>
      <c r="AC12" s="1">
        <f t="shared" ref="AC12:AC43" si="2">COUNTIF(B$12:B$107,B12)</f>
        <v>0</v>
      </c>
      <c r="AD12" s="1">
        <f>COUNTIF(Q$12:Q$107,$AL$13)</f>
        <v>0</v>
      </c>
      <c r="AE12" s="1">
        <f>COUNTIF(Q$12:Q$107,$AL$14)</f>
        <v>0</v>
      </c>
      <c r="AF12" s="1">
        <f>SUM(AF13:AF107)</f>
        <v>0</v>
      </c>
      <c r="AL12" s="1" t="s">
        <v>39</v>
      </c>
    </row>
    <row r="13" spans="1:38" ht="20.399999999999999" thickBot="1" x14ac:dyDescent="0.5">
      <c r="A13" s="2" t="str">
        <f t="shared" si="0"/>
        <v/>
      </c>
      <c r="B13" s="8"/>
      <c r="C13" s="10" t="str">
        <f>IF($B13="","",VLOOKUP($B13,手順1!$J$19:$O$105,2,FALSE))</f>
        <v/>
      </c>
      <c r="D13" s="10" t="str">
        <f>IF($B13="","",VLOOKUP($B13,手順1!$J$19:$O$105,3,FALSE))</f>
        <v/>
      </c>
      <c r="E13" s="10" t="str">
        <f>IF($B13="","",VLOOKUP($B13,手順1!$J$19:$O$105,4,FALSE))</f>
        <v/>
      </c>
      <c r="F13" s="10" t="str">
        <f>IF($B13="","",VLOOKUP($B13,手順1!$J$19:$O$105,5,FALSE))</f>
        <v/>
      </c>
      <c r="G13" s="10" t="str">
        <f>IF($B13="","",VLOOKUP($B13,手順1!$J$19:$O$105,6,FALSE))</f>
        <v/>
      </c>
      <c r="H13" s="11" t="str">
        <f t="shared" ref="H13:H76" si="3">IF(B13="","","女")</f>
        <v/>
      </c>
      <c r="I13" s="21"/>
      <c r="J13" s="4"/>
      <c r="K13" s="4"/>
      <c r="L13" s="150"/>
      <c r="M13" s="156"/>
      <c r="N13" s="4"/>
      <c r="O13" s="4"/>
      <c r="P13" s="157"/>
      <c r="Q13" s="153"/>
      <c r="R13" s="123" t="s">
        <v>129</v>
      </c>
      <c r="S13" s="124"/>
      <c r="T13" s="125"/>
      <c r="U13" s="126"/>
      <c r="V13" s="12"/>
      <c r="AA13" s="1">
        <v>102</v>
      </c>
      <c r="AB13" s="1" t="str">
        <f t="shared" si="1"/>
        <v/>
      </c>
      <c r="AC13" s="1">
        <f t="shared" si="2"/>
        <v>0</v>
      </c>
      <c r="AF13" s="1">
        <f>IF(AH13="","",COUNTIF(I$12:I$107,AH13))</f>
        <v>0</v>
      </c>
      <c r="AG13" s="1">
        <f>COUNTIF($I$12:$I$107,AH13)</f>
        <v>0</v>
      </c>
      <c r="AH13" s="1" t="str">
        <f>種目情報!A13</f>
        <v>【一般高校女子】</v>
      </c>
      <c r="AI13" s="1">
        <f>種目情報!B13</f>
        <v>0</v>
      </c>
      <c r="AJ13" s="1">
        <f>種目情報!C13</f>
        <v>0</v>
      </c>
      <c r="AL13" s="1" t="s">
        <v>133</v>
      </c>
    </row>
    <row r="14" spans="1:38" x14ac:dyDescent="0.45">
      <c r="A14" s="2" t="str">
        <f t="shared" si="0"/>
        <v/>
      </c>
      <c r="B14" s="8"/>
      <c r="C14" s="10" t="str">
        <f>IF($B14="","",VLOOKUP($B14,手順1!$J$19:$O$105,2,FALSE))</f>
        <v/>
      </c>
      <c r="D14" s="10" t="str">
        <f>IF($B14="","",VLOOKUP($B14,手順1!$J$19:$O$105,3,FALSE))</f>
        <v/>
      </c>
      <c r="E14" s="10" t="str">
        <f>IF($B14="","",VLOOKUP($B14,手順1!$J$19:$O$105,4,FALSE))</f>
        <v/>
      </c>
      <c r="F14" s="10" t="str">
        <f>IF($B14="","",VLOOKUP($B14,手順1!$J$19:$O$105,5,FALSE))</f>
        <v/>
      </c>
      <c r="G14" s="10" t="str">
        <f>IF($B14="","",VLOOKUP($B14,手順1!$J$19:$O$105,6,FALSE))</f>
        <v/>
      </c>
      <c r="H14" s="11" t="str">
        <f t="shared" si="3"/>
        <v/>
      </c>
      <c r="I14" s="21"/>
      <c r="J14" s="4"/>
      <c r="K14" s="4"/>
      <c r="L14" s="150"/>
      <c r="M14" s="156"/>
      <c r="N14" s="4"/>
      <c r="O14" s="4"/>
      <c r="P14" s="157"/>
      <c r="Q14" s="153"/>
      <c r="R14" s="2"/>
      <c r="V14" s="12"/>
      <c r="W14" s="242"/>
      <c r="X14" s="242"/>
      <c r="Y14" s="242"/>
      <c r="Z14" s="74"/>
      <c r="AA14" s="1">
        <v>103</v>
      </c>
      <c r="AB14" s="1" t="str">
        <f t="shared" si="1"/>
        <v/>
      </c>
      <c r="AC14" s="1">
        <f t="shared" si="2"/>
        <v>0</v>
      </c>
      <c r="AF14" s="1">
        <f t="shared" ref="AF14:AF50" si="4">IF(AH14="","",COUNTIF(I$12:I$107,AH14))</f>
        <v>0</v>
      </c>
      <c r="AG14" s="1">
        <f t="shared" ref="AG14:AG50" si="5">COUNTIF($I$12:$I$107,AH14)</f>
        <v>0</v>
      </c>
      <c r="AH14" s="1" t="str">
        <f>種目情報!A14</f>
        <v>一高女100ｍ</v>
      </c>
      <c r="AI14" s="1" t="str">
        <f>種目情報!B14</f>
        <v>00202 0</v>
      </c>
      <c r="AJ14" s="1">
        <f>種目情報!C14</f>
        <v>2</v>
      </c>
      <c r="AL14" s="1" t="s">
        <v>134</v>
      </c>
    </row>
    <row r="15" spans="1:38" x14ac:dyDescent="0.45">
      <c r="A15" s="2" t="str">
        <f t="shared" si="0"/>
        <v/>
      </c>
      <c r="B15" s="8"/>
      <c r="C15" s="10" t="str">
        <f>IF($B15="","",VLOOKUP($B15,手順1!$J$19:$O$105,2,FALSE))</f>
        <v/>
      </c>
      <c r="D15" s="10" t="str">
        <f>IF($B15="","",VLOOKUP($B15,手順1!$J$19:$O$105,3,FALSE))</f>
        <v/>
      </c>
      <c r="E15" s="10" t="str">
        <f>IF($B15="","",VLOOKUP($B15,手順1!$J$19:$O$105,4,FALSE))</f>
        <v/>
      </c>
      <c r="F15" s="10" t="str">
        <f>IF($B15="","",VLOOKUP($B15,手順1!$J$19:$O$105,5,FALSE))</f>
        <v/>
      </c>
      <c r="G15" s="10" t="str">
        <f>IF($B15="","",VLOOKUP($B15,手順1!$J$19:$O$105,6,FALSE))</f>
        <v/>
      </c>
      <c r="H15" s="11" t="str">
        <f t="shared" si="3"/>
        <v/>
      </c>
      <c r="I15" s="21"/>
      <c r="J15" s="4"/>
      <c r="K15" s="4"/>
      <c r="L15" s="150"/>
      <c r="M15" s="156"/>
      <c r="N15" s="4"/>
      <c r="O15" s="4"/>
      <c r="P15" s="157"/>
      <c r="Q15" s="153"/>
      <c r="R15" s="2"/>
      <c r="V15" s="12"/>
      <c r="W15" s="242"/>
      <c r="X15" s="242"/>
      <c r="Y15" s="242"/>
      <c r="Z15" s="74"/>
      <c r="AA15" s="1">
        <v>104</v>
      </c>
      <c r="AB15" s="1" t="str">
        <f t="shared" si="1"/>
        <v/>
      </c>
      <c r="AC15" s="1">
        <f t="shared" si="2"/>
        <v>0</v>
      </c>
      <c r="AF15" s="1">
        <f t="shared" si="4"/>
        <v>0</v>
      </c>
      <c r="AG15" s="1">
        <f t="shared" si="5"/>
        <v>0</v>
      </c>
      <c r="AH15" s="1" t="str">
        <f>種目情報!A15</f>
        <v>一高女100ｍYＨ</v>
      </c>
      <c r="AI15" s="1" t="str">
        <f>種目情報!B15</f>
        <v>04302 0</v>
      </c>
      <c r="AJ15" s="1">
        <f>種目情報!C15</f>
        <v>43</v>
      </c>
    </row>
    <row r="16" spans="1:38" x14ac:dyDescent="0.45">
      <c r="A16" s="2" t="str">
        <f t="shared" si="0"/>
        <v/>
      </c>
      <c r="B16" s="8"/>
      <c r="C16" s="10" t="str">
        <f>IF($B16="","",VLOOKUP($B16,手順1!$J$19:$O$105,2,FALSE))</f>
        <v/>
      </c>
      <c r="D16" s="10" t="str">
        <f>IF($B16="","",VLOOKUP($B16,手順1!$J$19:$O$105,3,FALSE))</f>
        <v/>
      </c>
      <c r="E16" s="10" t="str">
        <f>IF($B16="","",VLOOKUP($B16,手順1!$J$19:$O$105,4,FALSE))</f>
        <v/>
      </c>
      <c r="F16" s="10" t="str">
        <f>IF($B16="","",VLOOKUP($B16,手順1!$J$19:$O$105,5,FALSE))</f>
        <v/>
      </c>
      <c r="G16" s="10" t="str">
        <f>IF($B16="","",VLOOKUP($B16,手順1!$J$19:$O$105,6,FALSE))</f>
        <v/>
      </c>
      <c r="H16" s="11" t="str">
        <f t="shared" si="3"/>
        <v/>
      </c>
      <c r="I16" s="21"/>
      <c r="J16" s="4"/>
      <c r="K16" s="4"/>
      <c r="L16" s="150"/>
      <c r="M16" s="156"/>
      <c r="N16" s="4"/>
      <c r="O16" s="4"/>
      <c r="P16" s="157"/>
      <c r="Q16" s="153"/>
      <c r="R16" s="2"/>
      <c r="V16" s="12"/>
      <c r="W16" s="242"/>
      <c r="X16" s="242"/>
      <c r="Y16" s="242"/>
      <c r="Z16" s="74"/>
      <c r="AA16" s="1">
        <v>105</v>
      </c>
      <c r="AB16" s="1" t="str">
        <f t="shared" si="1"/>
        <v/>
      </c>
      <c r="AC16" s="1">
        <f t="shared" si="2"/>
        <v>0</v>
      </c>
      <c r="AF16" s="1">
        <f t="shared" si="4"/>
        <v>0</v>
      </c>
      <c r="AG16" s="1">
        <f t="shared" si="5"/>
        <v>0</v>
      </c>
      <c r="AH16" s="1" t="str">
        <f>種目情報!A16</f>
        <v>一高女100ｍＨ</v>
      </c>
      <c r="AI16" s="1" t="str">
        <f>種目情報!B16</f>
        <v>04402 0</v>
      </c>
      <c r="AJ16" s="1">
        <f>種目情報!C16</f>
        <v>44</v>
      </c>
    </row>
    <row r="17" spans="1:36" x14ac:dyDescent="0.45">
      <c r="A17" s="2" t="str">
        <f t="shared" si="0"/>
        <v/>
      </c>
      <c r="B17" s="8"/>
      <c r="C17" s="10" t="str">
        <f>IF($B17="","",VLOOKUP($B17,手順1!$J$19:$O$105,2,FALSE))</f>
        <v/>
      </c>
      <c r="D17" s="10" t="str">
        <f>IF($B17="","",VLOOKUP($B17,手順1!$J$19:$O$105,3,FALSE))</f>
        <v/>
      </c>
      <c r="E17" s="10" t="str">
        <f>IF($B17="","",VLOOKUP($B17,手順1!$J$19:$O$105,4,FALSE))</f>
        <v/>
      </c>
      <c r="F17" s="10" t="str">
        <f>IF($B17="","",VLOOKUP($B17,手順1!$J$19:$O$105,5,FALSE))</f>
        <v/>
      </c>
      <c r="G17" s="10" t="str">
        <f>IF($B17="","",VLOOKUP($B17,手順1!$J$19:$O$105,6,FALSE))</f>
        <v/>
      </c>
      <c r="H17" s="11" t="str">
        <f t="shared" si="3"/>
        <v/>
      </c>
      <c r="I17" s="21"/>
      <c r="J17" s="4"/>
      <c r="K17" s="4"/>
      <c r="L17" s="150"/>
      <c r="M17" s="156"/>
      <c r="N17" s="4"/>
      <c r="O17" s="4"/>
      <c r="P17" s="157"/>
      <c r="Q17" s="153"/>
      <c r="R17" s="2"/>
      <c r="V17" s="12"/>
      <c r="AA17" s="1">
        <v>106</v>
      </c>
      <c r="AB17" s="1" t="str">
        <f t="shared" si="1"/>
        <v/>
      </c>
      <c r="AC17" s="1">
        <f t="shared" si="2"/>
        <v>0</v>
      </c>
      <c r="AF17" s="1">
        <f t="shared" si="4"/>
        <v>0</v>
      </c>
      <c r="AG17" s="1">
        <f t="shared" si="5"/>
        <v>0</v>
      </c>
      <c r="AH17" s="1" t="str">
        <f>種目情報!A17</f>
        <v>一高女走高跳</v>
      </c>
      <c r="AI17" s="1" t="str">
        <f>種目情報!B17</f>
        <v>07102 0</v>
      </c>
      <c r="AJ17" s="1">
        <f>種目情報!C17</f>
        <v>71</v>
      </c>
    </row>
    <row r="18" spans="1:36" x14ac:dyDescent="0.45">
      <c r="A18" s="2" t="str">
        <f t="shared" si="0"/>
        <v/>
      </c>
      <c r="B18" s="8"/>
      <c r="C18" s="10" t="str">
        <f>IF($B18="","",VLOOKUP($B18,手順1!$J$19:$O$105,2,FALSE))</f>
        <v/>
      </c>
      <c r="D18" s="10" t="str">
        <f>IF($B18="","",VLOOKUP($B18,手順1!$J$19:$O$105,3,FALSE))</f>
        <v/>
      </c>
      <c r="E18" s="10" t="str">
        <f>IF($B18="","",VLOOKUP($B18,手順1!$J$19:$O$105,4,FALSE))</f>
        <v/>
      </c>
      <c r="F18" s="10" t="str">
        <f>IF($B18="","",VLOOKUP($B18,手順1!$J$19:$O$105,5,FALSE))</f>
        <v/>
      </c>
      <c r="G18" s="10" t="str">
        <f>IF($B18="","",VLOOKUP($B18,手順1!$J$19:$O$105,6,FALSE))</f>
        <v/>
      </c>
      <c r="H18" s="11" t="str">
        <f t="shared" si="3"/>
        <v/>
      </c>
      <c r="I18" s="21"/>
      <c r="J18" s="4"/>
      <c r="K18" s="4"/>
      <c r="L18" s="150"/>
      <c r="M18" s="156"/>
      <c r="N18" s="4"/>
      <c r="O18" s="4"/>
      <c r="P18" s="157"/>
      <c r="Q18" s="153"/>
      <c r="R18" s="2"/>
      <c r="V18" s="12"/>
      <c r="W18" s="243"/>
      <c r="X18" s="243"/>
      <c r="Y18" s="243"/>
      <c r="Z18" s="127"/>
      <c r="AA18" s="1">
        <v>107</v>
      </c>
      <c r="AB18" s="1" t="str">
        <f t="shared" si="1"/>
        <v/>
      </c>
      <c r="AC18" s="1">
        <f t="shared" si="2"/>
        <v>0</v>
      </c>
      <c r="AF18" s="1">
        <f t="shared" si="4"/>
        <v>0</v>
      </c>
      <c r="AG18" s="1">
        <f t="shared" si="5"/>
        <v>0</v>
      </c>
      <c r="AH18" s="1" t="str">
        <f>種目情報!A18</f>
        <v>一高女走幅跳</v>
      </c>
      <c r="AI18" s="1" t="str">
        <f>種目情報!B18</f>
        <v>07302 0</v>
      </c>
      <c r="AJ18" s="1">
        <f>種目情報!C18</f>
        <v>73</v>
      </c>
    </row>
    <row r="19" spans="1:36" x14ac:dyDescent="0.45">
      <c r="A19" s="2" t="str">
        <f t="shared" si="0"/>
        <v/>
      </c>
      <c r="B19" s="8"/>
      <c r="C19" s="10" t="str">
        <f>IF($B19="","",VLOOKUP($B19,手順1!$J$19:$O$105,2,FALSE))</f>
        <v/>
      </c>
      <c r="D19" s="10" t="str">
        <f>IF($B19="","",VLOOKUP($B19,手順1!$J$19:$O$105,3,FALSE))</f>
        <v/>
      </c>
      <c r="E19" s="10" t="str">
        <f>IF($B19="","",VLOOKUP($B19,手順1!$J$19:$O$105,4,FALSE))</f>
        <v/>
      </c>
      <c r="F19" s="10" t="str">
        <f>IF($B19="","",VLOOKUP($B19,手順1!$J$19:$O$105,5,FALSE))</f>
        <v/>
      </c>
      <c r="G19" s="10" t="str">
        <f>IF($B19="","",VLOOKUP($B19,手順1!$J$19:$O$105,6,FALSE))</f>
        <v/>
      </c>
      <c r="H19" s="11" t="str">
        <f t="shared" si="3"/>
        <v/>
      </c>
      <c r="I19" s="21"/>
      <c r="J19" s="4"/>
      <c r="K19" s="4"/>
      <c r="L19" s="150"/>
      <c r="M19" s="156"/>
      <c r="N19" s="4"/>
      <c r="O19" s="4"/>
      <c r="P19" s="157"/>
      <c r="Q19" s="153"/>
      <c r="R19" s="2"/>
      <c r="V19" s="12"/>
      <c r="W19" s="243"/>
      <c r="X19" s="243"/>
      <c r="Y19" s="243"/>
      <c r="Z19" s="127"/>
      <c r="AA19" s="1">
        <v>108</v>
      </c>
      <c r="AB19" s="1" t="str">
        <f t="shared" si="1"/>
        <v/>
      </c>
      <c r="AC19" s="1">
        <f t="shared" si="2"/>
        <v>0</v>
      </c>
      <c r="AF19" s="1">
        <f t="shared" si="4"/>
        <v>0</v>
      </c>
      <c r="AG19" s="1">
        <f t="shared" si="5"/>
        <v>0</v>
      </c>
      <c r="AH19" s="1" t="str">
        <f>種目情報!A19</f>
        <v>一高女砲丸投</v>
      </c>
      <c r="AI19" s="1" t="str">
        <f>種目情報!B19</f>
        <v>08402 0</v>
      </c>
      <c r="AJ19" s="1">
        <f>種目情報!C19</f>
        <v>84</v>
      </c>
    </row>
    <row r="20" spans="1:36" x14ac:dyDescent="0.45">
      <c r="A20" s="2" t="str">
        <f t="shared" si="0"/>
        <v/>
      </c>
      <c r="B20" s="8"/>
      <c r="C20" s="10" t="str">
        <f>IF($B20="","",VLOOKUP($B20,手順1!$J$19:$O$105,2,FALSE))</f>
        <v/>
      </c>
      <c r="D20" s="10" t="str">
        <f>IF($B20="","",VLOOKUP($B20,手順1!$J$19:$O$105,3,FALSE))</f>
        <v/>
      </c>
      <c r="E20" s="10" t="str">
        <f>IF($B20="","",VLOOKUP($B20,手順1!$J$19:$O$105,4,FALSE))</f>
        <v/>
      </c>
      <c r="F20" s="10" t="str">
        <f>IF($B20="","",VLOOKUP($B20,手順1!$J$19:$O$105,5,FALSE))</f>
        <v/>
      </c>
      <c r="G20" s="10" t="str">
        <f>IF($B20="","",VLOOKUP($B20,手順1!$J$19:$O$105,6,FALSE))</f>
        <v/>
      </c>
      <c r="H20" s="11" t="str">
        <f t="shared" si="3"/>
        <v/>
      </c>
      <c r="I20" s="21"/>
      <c r="J20" s="4"/>
      <c r="K20" s="4"/>
      <c r="L20" s="150"/>
      <c r="M20" s="156"/>
      <c r="N20" s="4"/>
      <c r="O20" s="4"/>
      <c r="P20" s="157"/>
      <c r="Q20" s="153"/>
      <c r="R20" s="2"/>
      <c r="V20" s="12"/>
      <c r="W20" s="243"/>
      <c r="X20" s="243"/>
      <c r="Y20" s="243"/>
      <c r="Z20" s="127"/>
      <c r="AA20" s="1">
        <v>109</v>
      </c>
      <c r="AB20" s="1" t="str">
        <f t="shared" si="1"/>
        <v/>
      </c>
      <c r="AC20" s="1">
        <f t="shared" si="2"/>
        <v>0</v>
      </c>
      <c r="AF20" s="1">
        <f t="shared" si="4"/>
        <v>0</v>
      </c>
      <c r="AG20" s="1">
        <f t="shared" si="5"/>
        <v>0</v>
      </c>
      <c r="AH20" s="1" t="str">
        <f>種目情報!A20</f>
        <v>一高女やり投</v>
      </c>
      <c r="AI20" s="1" t="str">
        <f>種目情報!B20</f>
        <v>09302 0</v>
      </c>
      <c r="AJ20" s="1">
        <f>種目情報!C20</f>
        <v>93</v>
      </c>
    </row>
    <row r="21" spans="1:36" x14ac:dyDescent="0.45">
      <c r="A21" s="2" t="str">
        <f t="shared" si="0"/>
        <v/>
      </c>
      <c r="B21" s="8"/>
      <c r="C21" s="10" t="str">
        <f>IF($B21="","",VLOOKUP($B21,手順1!$J$19:$O$105,2,FALSE))</f>
        <v/>
      </c>
      <c r="D21" s="10" t="str">
        <f>IF($B21="","",VLOOKUP($B21,手順1!$J$19:$O$105,3,FALSE))</f>
        <v/>
      </c>
      <c r="E21" s="10" t="str">
        <f>IF($B21="","",VLOOKUP($B21,手順1!$J$19:$O$105,4,FALSE))</f>
        <v/>
      </c>
      <c r="F21" s="10" t="str">
        <f>IF($B21="","",VLOOKUP($B21,手順1!$J$19:$O$105,5,FALSE))</f>
        <v/>
      </c>
      <c r="G21" s="10" t="str">
        <f>IF($B21="","",VLOOKUP($B21,手順1!$J$19:$O$105,6,FALSE))</f>
        <v/>
      </c>
      <c r="H21" s="11" t="str">
        <f t="shared" si="3"/>
        <v/>
      </c>
      <c r="I21" s="21"/>
      <c r="J21" s="4"/>
      <c r="K21" s="4"/>
      <c r="L21" s="150"/>
      <c r="M21" s="156"/>
      <c r="N21" s="4"/>
      <c r="O21" s="4"/>
      <c r="P21" s="157"/>
      <c r="Q21" s="153"/>
      <c r="R21" s="2"/>
      <c r="V21" s="12"/>
      <c r="AA21" s="1">
        <v>110</v>
      </c>
      <c r="AB21" s="1" t="str">
        <f t="shared" si="1"/>
        <v/>
      </c>
      <c r="AC21" s="1">
        <f t="shared" si="2"/>
        <v>0</v>
      </c>
      <c r="AF21" s="1">
        <f t="shared" si="4"/>
        <v>0</v>
      </c>
      <c r="AG21" s="1">
        <f t="shared" si="5"/>
        <v>0</v>
      </c>
      <c r="AH21" s="1" t="str">
        <f>種目情報!A21</f>
        <v>女3000ｍｵｰﾌﾟﾝ</v>
      </c>
      <c r="AI21" s="1" t="str">
        <f>種目情報!B21</f>
        <v>01022 0</v>
      </c>
      <c r="AJ21" s="1">
        <f>種目情報!C21</f>
        <v>10</v>
      </c>
    </row>
    <row r="22" spans="1:36" x14ac:dyDescent="0.45">
      <c r="A22" s="2" t="str">
        <f t="shared" si="0"/>
        <v/>
      </c>
      <c r="B22" s="8"/>
      <c r="C22" s="10" t="str">
        <f>IF($B22="","",VLOOKUP($B22,手順1!$J$19:$O$105,2,FALSE))</f>
        <v/>
      </c>
      <c r="D22" s="10" t="str">
        <f>IF($B22="","",VLOOKUP($B22,手順1!$J$19:$O$105,3,FALSE))</f>
        <v/>
      </c>
      <c r="E22" s="10" t="str">
        <f>IF($B22="","",VLOOKUP($B22,手順1!$J$19:$O$105,4,FALSE))</f>
        <v/>
      </c>
      <c r="F22" s="10" t="str">
        <f>IF($B22="","",VLOOKUP($B22,手順1!$J$19:$O$105,5,FALSE))</f>
        <v/>
      </c>
      <c r="G22" s="10" t="str">
        <f>IF($B22="","",VLOOKUP($B22,手順1!$J$19:$O$105,6,FALSE))</f>
        <v/>
      </c>
      <c r="H22" s="11" t="str">
        <f t="shared" si="3"/>
        <v/>
      </c>
      <c r="I22" s="21"/>
      <c r="J22" s="4"/>
      <c r="K22" s="4"/>
      <c r="L22" s="150"/>
      <c r="M22" s="156"/>
      <c r="N22" s="4"/>
      <c r="O22" s="4"/>
      <c r="P22" s="157"/>
      <c r="Q22" s="153"/>
      <c r="R22" s="2"/>
      <c r="V22" s="12"/>
      <c r="AA22" s="1">
        <v>111</v>
      </c>
      <c r="AB22" s="1" t="str">
        <f t="shared" si="1"/>
        <v/>
      </c>
      <c r="AC22" s="1">
        <f t="shared" si="2"/>
        <v>0</v>
      </c>
      <c r="AF22" s="1" t="str">
        <f t="shared" si="4"/>
        <v/>
      </c>
      <c r="AG22" s="1">
        <f t="shared" si="5"/>
        <v>0</v>
      </c>
    </row>
    <row r="23" spans="1:36" x14ac:dyDescent="0.45">
      <c r="A23" s="2" t="str">
        <f t="shared" si="0"/>
        <v/>
      </c>
      <c r="B23" s="8"/>
      <c r="C23" s="10" t="str">
        <f>IF($B23="","",VLOOKUP($B23,手順1!$J$19:$O$105,2,FALSE))</f>
        <v/>
      </c>
      <c r="D23" s="10" t="str">
        <f>IF($B23="","",VLOOKUP($B23,手順1!$J$19:$O$105,3,FALSE))</f>
        <v/>
      </c>
      <c r="E23" s="10" t="str">
        <f>IF($B23="","",VLOOKUP($B23,手順1!$J$19:$O$105,4,FALSE))</f>
        <v/>
      </c>
      <c r="F23" s="10" t="str">
        <f>IF($B23="","",VLOOKUP($B23,手順1!$J$19:$O$105,5,FALSE))</f>
        <v/>
      </c>
      <c r="G23" s="10" t="str">
        <f>IF($B23="","",VLOOKUP($B23,手順1!$J$19:$O$105,6,FALSE))</f>
        <v/>
      </c>
      <c r="H23" s="11" t="str">
        <f t="shared" si="3"/>
        <v/>
      </c>
      <c r="I23" s="21"/>
      <c r="J23" s="4"/>
      <c r="K23" s="4"/>
      <c r="L23" s="150"/>
      <c r="M23" s="156"/>
      <c r="N23" s="4"/>
      <c r="O23" s="4"/>
      <c r="P23" s="157"/>
      <c r="Q23" s="153"/>
      <c r="R23" s="2"/>
      <c r="V23" s="12"/>
      <c r="AA23" s="1">
        <v>112</v>
      </c>
      <c r="AB23" s="1" t="str">
        <f t="shared" si="1"/>
        <v/>
      </c>
      <c r="AC23" s="1">
        <f t="shared" si="2"/>
        <v>0</v>
      </c>
      <c r="AF23" s="1" t="str">
        <f t="shared" si="4"/>
        <v/>
      </c>
      <c r="AG23" s="1">
        <f t="shared" si="5"/>
        <v>0</v>
      </c>
    </row>
    <row r="24" spans="1:36" x14ac:dyDescent="0.45">
      <c r="A24" s="2" t="str">
        <f t="shared" si="0"/>
        <v/>
      </c>
      <c r="B24" s="8"/>
      <c r="C24" s="10" t="str">
        <f>IF($B24="","",VLOOKUP($B24,手順1!$J$19:$O$105,2,FALSE))</f>
        <v/>
      </c>
      <c r="D24" s="10" t="str">
        <f>IF($B24="","",VLOOKUP($B24,手順1!$J$19:$O$105,3,FALSE))</f>
        <v/>
      </c>
      <c r="E24" s="10" t="str">
        <f>IF($B24="","",VLOOKUP($B24,手順1!$J$19:$O$105,4,FALSE))</f>
        <v/>
      </c>
      <c r="F24" s="10" t="str">
        <f>IF($B24="","",VLOOKUP($B24,手順1!$J$19:$O$105,5,FALSE))</f>
        <v/>
      </c>
      <c r="G24" s="10" t="str">
        <f>IF($B24="","",VLOOKUP($B24,手順1!$J$19:$O$105,6,FALSE))</f>
        <v/>
      </c>
      <c r="H24" s="11" t="str">
        <f t="shared" si="3"/>
        <v/>
      </c>
      <c r="I24" s="21"/>
      <c r="J24" s="4"/>
      <c r="K24" s="4"/>
      <c r="L24" s="150"/>
      <c r="M24" s="156"/>
      <c r="N24" s="4"/>
      <c r="O24" s="4"/>
      <c r="P24" s="157"/>
      <c r="Q24" s="153"/>
      <c r="R24" s="2"/>
      <c r="V24" s="12"/>
      <c r="AA24" s="1">
        <v>113</v>
      </c>
      <c r="AB24" s="1" t="str">
        <f t="shared" si="1"/>
        <v/>
      </c>
      <c r="AC24" s="1">
        <f t="shared" si="2"/>
        <v>0</v>
      </c>
      <c r="AF24" s="1" t="str">
        <f t="shared" si="4"/>
        <v/>
      </c>
      <c r="AG24" s="1">
        <f t="shared" si="5"/>
        <v>0</v>
      </c>
    </row>
    <row r="25" spans="1:36" x14ac:dyDescent="0.45">
      <c r="A25" s="2" t="str">
        <f t="shared" si="0"/>
        <v/>
      </c>
      <c r="B25" s="8"/>
      <c r="C25" s="10" t="str">
        <f>IF($B25="","",VLOOKUP($B25,手順1!$J$19:$O$105,2,FALSE))</f>
        <v/>
      </c>
      <c r="D25" s="10" t="str">
        <f>IF($B25="","",VLOOKUP($B25,手順1!$J$19:$O$105,3,FALSE))</f>
        <v/>
      </c>
      <c r="E25" s="10" t="str">
        <f>IF($B25="","",VLOOKUP($B25,手順1!$J$19:$O$105,4,FALSE))</f>
        <v/>
      </c>
      <c r="F25" s="10" t="str">
        <f>IF($B25="","",VLOOKUP($B25,手順1!$J$19:$O$105,5,FALSE))</f>
        <v/>
      </c>
      <c r="G25" s="10" t="str">
        <f>IF($B25="","",VLOOKUP($B25,手順1!$J$19:$O$105,6,FALSE))</f>
        <v/>
      </c>
      <c r="H25" s="11" t="str">
        <f t="shared" si="3"/>
        <v/>
      </c>
      <c r="I25" s="21"/>
      <c r="J25" s="4"/>
      <c r="K25" s="4"/>
      <c r="L25" s="150"/>
      <c r="M25" s="156"/>
      <c r="N25" s="4"/>
      <c r="O25" s="4"/>
      <c r="P25" s="157"/>
      <c r="Q25" s="153"/>
      <c r="R25" s="2"/>
      <c r="V25" s="12"/>
      <c r="AA25" s="1">
        <v>114</v>
      </c>
      <c r="AB25" s="1" t="str">
        <f t="shared" si="1"/>
        <v/>
      </c>
      <c r="AC25" s="1">
        <f t="shared" si="2"/>
        <v>0</v>
      </c>
      <c r="AF25" s="1" t="str">
        <f t="shared" si="4"/>
        <v/>
      </c>
      <c r="AG25" s="1">
        <f t="shared" si="5"/>
        <v>0</v>
      </c>
    </row>
    <row r="26" spans="1:36" x14ac:dyDescent="0.45">
      <c r="A26" s="2" t="str">
        <f t="shared" si="0"/>
        <v/>
      </c>
      <c r="B26" s="8"/>
      <c r="C26" s="10" t="str">
        <f>IF($B26="","",VLOOKUP($B26,手順1!$J$19:$O$105,2,FALSE))</f>
        <v/>
      </c>
      <c r="D26" s="10" t="str">
        <f>IF($B26="","",VLOOKUP($B26,手順1!$J$19:$O$105,3,FALSE))</f>
        <v/>
      </c>
      <c r="E26" s="10" t="str">
        <f>IF($B26="","",VLOOKUP($B26,手順1!$J$19:$O$105,4,FALSE))</f>
        <v/>
      </c>
      <c r="F26" s="10" t="str">
        <f>IF($B26="","",VLOOKUP($B26,手順1!$J$19:$O$105,5,FALSE))</f>
        <v/>
      </c>
      <c r="G26" s="10" t="str">
        <f>IF($B26="","",VLOOKUP($B26,手順1!$J$19:$O$105,6,FALSE))</f>
        <v/>
      </c>
      <c r="H26" s="11" t="str">
        <f t="shared" si="3"/>
        <v/>
      </c>
      <c r="I26" s="21"/>
      <c r="J26" s="4"/>
      <c r="K26" s="4"/>
      <c r="L26" s="150"/>
      <c r="M26" s="156"/>
      <c r="N26" s="4"/>
      <c r="O26" s="4"/>
      <c r="P26" s="157"/>
      <c r="Q26" s="153"/>
      <c r="R26" s="2"/>
      <c r="V26" s="12"/>
      <c r="AA26" s="1">
        <v>115</v>
      </c>
      <c r="AB26" s="1" t="str">
        <f t="shared" si="1"/>
        <v/>
      </c>
      <c r="AC26" s="1">
        <f t="shared" si="2"/>
        <v>0</v>
      </c>
      <c r="AF26" s="1" t="str">
        <f t="shared" si="4"/>
        <v/>
      </c>
      <c r="AG26" s="1">
        <f t="shared" si="5"/>
        <v>0</v>
      </c>
    </row>
    <row r="27" spans="1:36" x14ac:dyDescent="0.45">
      <c r="A27" s="2" t="str">
        <f t="shared" si="0"/>
        <v/>
      </c>
      <c r="B27" s="8"/>
      <c r="C27" s="10" t="str">
        <f>IF($B27="","",VLOOKUP($B27,手順1!$J$19:$O$105,2,FALSE))</f>
        <v/>
      </c>
      <c r="D27" s="10" t="str">
        <f>IF($B27="","",VLOOKUP($B27,手順1!$J$19:$O$105,3,FALSE))</f>
        <v/>
      </c>
      <c r="E27" s="10" t="str">
        <f>IF($B27="","",VLOOKUP($B27,手順1!$J$19:$O$105,4,FALSE))</f>
        <v/>
      </c>
      <c r="F27" s="10" t="str">
        <f>IF($B27="","",VLOOKUP($B27,手順1!$J$19:$O$105,5,FALSE))</f>
        <v/>
      </c>
      <c r="G27" s="10" t="str">
        <f>IF($B27="","",VLOOKUP($B27,手順1!$J$19:$O$105,6,FALSE))</f>
        <v/>
      </c>
      <c r="H27" s="11" t="str">
        <f t="shared" si="3"/>
        <v/>
      </c>
      <c r="I27" s="21"/>
      <c r="J27" s="4"/>
      <c r="K27" s="4"/>
      <c r="L27" s="150"/>
      <c r="M27" s="156"/>
      <c r="N27" s="4"/>
      <c r="O27" s="4"/>
      <c r="P27" s="157"/>
      <c r="Q27" s="153"/>
      <c r="R27" s="2"/>
      <c r="V27" s="12"/>
      <c r="AA27" s="1">
        <v>116</v>
      </c>
      <c r="AB27" s="1" t="str">
        <f t="shared" si="1"/>
        <v/>
      </c>
      <c r="AC27" s="1">
        <f t="shared" si="2"/>
        <v>0</v>
      </c>
      <c r="AF27" s="1" t="str">
        <f t="shared" si="4"/>
        <v/>
      </c>
      <c r="AG27" s="1">
        <f t="shared" si="5"/>
        <v>0</v>
      </c>
    </row>
    <row r="28" spans="1:36" x14ac:dyDescent="0.45">
      <c r="A28" s="2" t="str">
        <f t="shared" si="0"/>
        <v/>
      </c>
      <c r="B28" s="8"/>
      <c r="C28" s="10" t="str">
        <f>IF($B28="","",VLOOKUP($B28,手順1!$J$19:$O$105,2,FALSE))</f>
        <v/>
      </c>
      <c r="D28" s="10" t="str">
        <f>IF($B28="","",VLOOKUP($B28,手順1!$J$19:$O$105,3,FALSE))</f>
        <v/>
      </c>
      <c r="E28" s="10" t="str">
        <f>IF($B28="","",VLOOKUP($B28,手順1!$J$19:$O$105,4,FALSE))</f>
        <v/>
      </c>
      <c r="F28" s="10" t="str">
        <f>IF($B28="","",VLOOKUP($B28,手順1!$J$19:$O$105,5,FALSE))</f>
        <v/>
      </c>
      <c r="G28" s="10" t="str">
        <f>IF($B28="","",VLOOKUP($B28,手順1!$J$19:$O$105,6,FALSE))</f>
        <v/>
      </c>
      <c r="H28" s="11" t="str">
        <f t="shared" si="3"/>
        <v/>
      </c>
      <c r="I28" s="21"/>
      <c r="J28" s="4"/>
      <c r="K28" s="4"/>
      <c r="L28" s="150"/>
      <c r="M28" s="156"/>
      <c r="N28" s="4"/>
      <c r="O28" s="4"/>
      <c r="P28" s="157"/>
      <c r="Q28" s="153"/>
      <c r="R28" s="2"/>
      <c r="V28" s="12"/>
      <c r="AA28" s="1">
        <v>117</v>
      </c>
      <c r="AB28" s="1" t="str">
        <f t="shared" si="1"/>
        <v/>
      </c>
      <c r="AC28" s="1">
        <f t="shared" si="2"/>
        <v>0</v>
      </c>
      <c r="AF28" s="1" t="str">
        <f t="shared" si="4"/>
        <v/>
      </c>
      <c r="AG28" s="1">
        <f t="shared" si="5"/>
        <v>0</v>
      </c>
    </row>
    <row r="29" spans="1:36" x14ac:dyDescent="0.45">
      <c r="A29" s="2" t="str">
        <f t="shared" si="0"/>
        <v/>
      </c>
      <c r="B29" s="8"/>
      <c r="C29" s="10" t="str">
        <f>IF($B29="","",VLOOKUP($B29,手順1!$J$19:$O$105,2,FALSE))</f>
        <v/>
      </c>
      <c r="D29" s="10" t="str">
        <f>IF($B29="","",VLOOKUP($B29,手順1!$J$19:$O$105,3,FALSE))</f>
        <v/>
      </c>
      <c r="E29" s="10" t="str">
        <f>IF($B29="","",VLOOKUP($B29,手順1!$J$19:$O$105,4,FALSE))</f>
        <v/>
      </c>
      <c r="F29" s="10" t="str">
        <f>IF($B29="","",VLOOKUP($B29,手順1!$J$19:$O$105,5,FALSE))</f>
        <v/>
      </c>
      <c r="G29" s="10" t="str">
        <f>IF($B29="","",VLOOKUP($B29,手順1!$J$19:$O$105,6,FALSE))</f>
        <v/>
      </c>
      <c r="H29" s="11" t="str">
        <f t="shared" si="3"/>
        <v/>
      </c>
      <c r="I29" s="21"/>
      <c r="J29" s="4"/>
      <c r="K29" s="4"/>
      <c r="L29" s="150"/>
      <c r="M29" s="156"/>
      <c r="N29" s="4"/>
      <c r="O29" s="4"/>
      <c r="P29" s="157"/>
      <c r="Q29" s="153"/>
      <c r="R29" s="2"/>
      <c r="V29" s="12"/>
      <c r="AA29" s="1">
        <v>118</v>
      </c>
      <c r="AB29" s="1" t="str">
        <f t="shared" si="1"/>
        <v/>
      </c>
      <c r="AC29" s="1">
        <f t="shared" si="2"/>
        <v>0</v>
      </c>
      <c r="AF29" s="1" t="str">
        <f t="shared" si="4"/>
        <v/>
      </c>
      <c r="AG29" s="1">
        <f t="shared" si="5"/>
        <v>0</v>
      </c>
    </row>
    <row r="30" spans="1:36" x14ac:dyDescent="0.45">
      <c r="A30" s="2" t="str">
        <f t="shared" si="0"/>
        <v/>
      </c>
      <c r="B30" s="8"/>
      <c r="C30" s="10" t="str">
        <f>IF($B30="","",VLOOKUP($B30,手順1!$J$19:$O$105,2,FALSE))</f>
        <v/>
      </c>
      <c r="D30" s="10" t="str">
        <f>IF($B30="","",VLOOKUP($B30,手順1!$J$19:$O$105,3,FALSE))</f>
        <v/>
      </c>
      <c r="E30" s="10" t="str">
        <f>IF($B30="","",VLOOKUP($B30,手順1!$J$19:$O$105,4,FALSE))</f>
        <v/>
      </c>
      <c r="F30" s="10" t="str">
        <f>IF($B30="","",VLOOKUP($B30,手順1!$J$19:$O$105,5,FALSE))</f>
        <v/>
      </c>
      <c r="G30" s="10" t="str">
        <f>IF($B30="","",VLOOKUP($B30,手順1!$J$19:$O$105,6,FALSE))</f>
        <v/>
      </c>
      <c r="H30" s="11" t="str">
        <f t="shared" si="3"/>
        <v/>
      </c>
      <c r="I30" s="21"/>
      <c r="J30" s="4"/>
      <c r="K30" s="4"/>
      <c r="L30" s="150"/>
      <c r="M30" s="156"/>
      <c r="N30" s="4"/>
      <c r="O30" s="4"/>
      <c r="P30" s="157"/>
      <c r="Q30" s="153"/>
      <c r="R30" s="2"/>
      <c r="V30" s="12"/>
      <c r="AA30" s="1">
        <v>119</v>
      </c>
      <c r="AB30" s="1" t="str">
        <f t="shared" si="1"/>
        <v/>
      </c>
      <c r="AC30" s="1">
        <f t="shared" si="2"/>
        <v>0</v>
      </c>
      <c r="AF30" s="1" t="str">
        <f t="shared" si="4"/>
        <v/>
      </c>
      <c r="AG30" s="1">
        <f t="shared" si="5"/>
        <v>0</v>
      </c>
    </row>
    <row r="31" spans="1:36" x14ac:dyDescent="0.45">
      <c r="A31" s="2" t="str">
        <f t="shared" si="0"/>
        <v/>
      </c>
      <c r="B31" s="8"/>
      <c r="C31" s="10" t="str">
        <f>IF($B31="","",VLOOKUP($B31,手順1!$J$19:$O$105,2,FALSE))</f>
        <v/>
      </c>
      <c r="D31" s="10" t="str">
        <f>IF($B31="","",VLOOKUP($B31,手順1!$J$19:$O$105,3,FALSE))</f>
        <v/>
      </c>
      <c r="E31" s="10" t="str">
        <f>IF($B31="","",VLOOKUP($B31,手順1!$J$19:$O$105,4,FALSE))</f>
        <v/>
      </c>
      <c r="F31" s="10" t="str">
        <f>IF($B31="","",VLOOKUP($B31,手順1!$J$19:$O$105,5,FALSE))</f>
        <v/>
      </c>
      <c r="G31" s="10" t="str">
        <f>IF($B31="","",VLOOKUP($B31,手順1!$J$19:$O$105,6,FALSE))</f>
        <v/>
      </c>
      <c r="H31" s="11" t="str">
        <f t="shared" si="3"/>
        <v/>
      </c>
      <c r="I31" s="21"/>
      <c r="J31" s="4"/>
      <c r="K31" s="4"/>
      <c r="L31" s="150"/>
      <c r="M31" s="156"/>
      <c r="N31" s="4"/>
      <c r="O31" s="4"/>
      <c r="P31" s="157"/>
      <c r="Q31" s="153"/>
      <c r="R31" s="2"/>
      <c r="V31" s="12"/>
      <c r="AA31" s="1">
        <v>120</v>
      </c>
      <c r="AB31" s="1" t="str">
        <f t="shared" si="1"/>
        <v/>
      </c>
      <c r="AC31" s="1">
        <f t="shared" si="2"/>
        <v>0</v>
      </c>
      <c r="AF31" s="1" t="str">
        <f t="shared" si="4"/>
        <v/>
      </c>
      <c r="AG31" s="1">
        <f t="shared" si="5"/>
        <v>0</v>
      </c>
    </row>
    <row r="32" spans="1:36" x14ac:dyDescent="0.45">
      <c r="A32" s="2" t="str">
        <f t="shared" si="0"/>
        <v/>
      </c>
      <c r="B32" s="8"/>
      <c r="C32" s="10" t="str">
        <f>IF($B32="","",VLOOKUP($B32,手順1!$J$19:$O$105,2,FALSE))</f>
        <v/>
      </c>
      <c r="D32" s="10" t="str">
        <f>IF($B32="","",VLOOKUP($B32,手順1!$J$19:$O$105,3,FALSE))</f>
        <v/>
      </c>
      <c r="E32" s="10" t="str">
        <f>IF($B32="","",VLOOKUP($B32,手順1!$J$19:$O$105,4,FALSE))</f>
        <v/>
      </c>
      <c r="F32" s="10" t="str">
        <f>IF($B32="","",VLOOKUP($B32,手順1!$J$19:$O$105,5,FALSE))</f>
        <v/>
      </c>
      <c r="G32" s="10" t="str">
        <f>IF($B32="","",VLOOKUP($B32,手順1!$J$19:$O$105,6,FALSE))</f>
        <v/>
      </c>
      <c r="H32" s="11" t="str">
        <f t="shared" si="3"/>
        <v/>
      </c>
      <c r="I32" s="21"/>
      <c r="J32" s="4"/>
      <c r="K32" s="4"/>
      <c r="L32" s="150"/>
      <c r="M32" s="156"/>
      <c r="N32" s="4"/>
      <c r="O32" s="4"/>
      <c r="P32" s="157"/>
      <c r="Q32" s="153"/>
      <c r="R32" s="2"/>
      <c r="V32" s="12"/>
      <c r="AA32" s="1">
        <v>121</v>
      </c>
      <c r="AB32" s="1" t="str">
        <f t="shared" si="1"/>
        <v/>
      </c>
      <c r="AC32" s="1">
        <f t="shared" si="2"/>
        <v>0</v>
      </c>
      <c r="AF32" s="1" t="str">
        <f t="shared" si="4"/>
        <v/>
      </c>
      <c r="AG32" s="1">
        <f t="shared" si="5"/>
        <v>0</v>
      </c>
    </row>
    <row r="33" spans="1:33" x14ac:dyDescent="0.45">
      <c r="A33" s="2" t="str">
        <f t="shared" si="0"/>
        <v/>
      </c>
      <c r="B33" s="8"/>
      <c r="C33" s="10" t="str">
        <f>IF($B33="","",VLOOKUP($B33,手順1!$J$19:$O$105,2,FALSE))</f>
        <v/>
      </c>
      <c r="D33" s="10" t="str">
        <f>IF($B33="","",VLOOKUP($B33,手順1!$J$19:$O$105,3,FALSE))</f>
        <v/>
      </c>
      <c r="E33" s="10" t="str">
        <f>IF($B33="","",VLOOKUP($B33,手順1!$J$19:$O$105,4,FALSE))</f>
        <v/>
      </c>
      <c r="F33" s="10" t="str">
        <f>IF($B33="","",VLOOKUP($B33,手順1!$J$19:$O$105,5,FALSE))</f>
        <v/>
      </c>
      <c r="G33" s="10" t="str">
        <f>IF($B33="","",VLOOKUP($B33,手順1!$J$19:$O$105,6,FALSE))</f>
        <v/>
      </c>
      <c r="H33" s="11" t="str">
        <f t="shared" si="3"/>
        <v/>
      </c>
      <c r="I33" s="21"/>
      <c r="J33" s="4"/>
      <c r="K33" s="4"/>
      <c r="L33" s="150"/>
      <c r="M33" s="156"/>
      <c r="N33" s="4"/>
      <c r="O33" s="4"/>
      <c r="P33" s="157"/>
      <c r="Q33" s="153"/>
      <c r="R33" s="2"/>
      <c r="V33" s="12"/>
      <c r="AA33" s="1">
        <v>122</v>
      </c>
      <c r="AB33" s="1" t="str">
        <f t="shared" si="1"/>
        <v/>
      </c>
      <c r="AC33" s="1">
        <f t="shared" si="2"/>
        <v>0</v>
      </c>
      <c r="AF33" s="1" t="str">
        <f t="shared" si="4"/>
        <v/>
      </c>
      <c r="AG33" s="1">
        <f t="shared" si="5"/>
        <v>0</v>
      </c>
    </row>
    <row r="34" spans="1:33" x14ac:dyDescent="0.45">
      <c r="A34" s="2" t="str">
        <f t="shared" si="0"/>
        <v/>
      </c>
      <c r="B34" s="8"/>
      <c r="C34" s="10" t="str">
        <f>IF($B34="","",VLOOKUP($B34,手順1!$J$19:$O$105,2,FALSE))</f>
        <v/>
      </c>
      <c r="D34" s="10" t="str">
        <f>IF($B34="","",VLOOKUP($B34,手順1!$J$19:$O$105,3,FALSE))</f>
        <v/>
      </c>
      <c r="E34" s="10" t="str">
        <f>IF($B34="","",VLOOKUP($B34,手順1!$J$19:$O$105,4,FALSE))</f>
        <v/>
      </c>
      <c r="F34" s="10" t="str">
        <f>IF($B34="","",VLOOKUP($B34,手順1!$J$19:$O$105,5,FALSE))</f>
        <v/>
      </c>
      <c r="G34" s="10" t="str">
        <f>IF($B34="","",VLOOKUP($B34,手順1!$J$19:$O$105,6,FALSE))</f>
        <v/>
      </c>
      <c r="H34" s="11" t="str">
        <f t="shared" si="3"/>
        <v/>
      </c>
      <c r="I34" s="21"/>
      <c r="J34" s="4"/>
      <c r="K34" s="4"/>
      <c r="L34" s="150"/>
      <c r="M34" s="156"/>
      <c r="N34" s="4"/>
      <c r="O34" s="4"/>
      <c r="P34" s="157"/>
      <c r="Q34" s="153"/>
      <c r="R34" s="2"/>
      <c r="V34" s="12"/>
      <c r="AA34" s="1">
        <v>123</v>
      </c>
      <c r="AB34" s="1" t="str">
        <f t="shared" si="1"/>
        <v/>
      </c>
      <c r="AC34" s="1">
        <f t="shared" si="2"/>
        <v>0</v>
      </c>
      <c r="AF34" s="1" t="str">
        <f t="shared" si="4"/>
        <v/>
      </c>
      <c r="AG34" s="1">
        <f t="shared" si="5"/>
        <v>0</v>
      </c>
    </row>
    <row r="35" spans="1:33" x14ac:dyDescent="0.45">
      <c r="A35" s="2" t="str">
        <f t="shared" si="0"/>
        <v/>
      </c>
      <c r="B35" s="8"/>
      <c r="C35" s="10" t="str">
        <f>IF($B35="","",VLOOKUP($B35,手順1!$J$19:$O$105,2,FALSE))</f>
        <v/>
      </c>
      <c r="D35" s="10" t="str">
        <f>IF($B35="","",VLOOKUP($B35,手順1!$J$19:$O$105,3,FALSE))</f>
        <v/>
      </c>
      <c r="E35" s="10" t="str">
        <f>IF($B35="","",VLOOKUP($B35,手順1!$J$19:$O$105,4,FALSE))</f>
        <v/>
      </c>
      <c r="F35" s="10" t="str">
        <f>IF($B35="","",VLOOKUP($B35,手順1!$J$19:$O$105,5,FALSE))</f>
        <v/>
      </c>
      <c r="G35" s="10" t="str">
        <f>IF($B35="","",VLOOKUP($B35,手順1!$J$19:$O$105,6,FALSE))</f>
        <v/>
      </c>
      <c r="H35" s="11" t="str">
        <f t="shared" si="3"/>
        <v/>
      </c>
      <c r="I35" s="21"/>
      <c r="J35" s="4"/>
      <c r="K35" s="4"/>
      <c r="L35" s="150"/>
      <c r="M35" s="156"/>
      <c r="N35" s="4"/>
      <c r="O35" s="4"/>
      <c r="P35" s="157"/>
      <c r="Q35" s="153"/>
      <c r="R35" s="2"/>
      <c r="V35" s="12"/>
      <c r="AA35" s="1">
        <v>124</v>
      </c>
      <c r="AB35" s="1" t="str">
        <f t="shared" si="1"/>
        <v/>
      </c>
      <c r="AC35" s="1">
        <f t="shared" si="2"/>
        <v>0</v>
      </c>
      <c r="AF35" s="1" t="str">
        <f t="shared" si="4"/>
        <v/>
      </c>
      <c r="AG35" s="1">
        <f t="shared" si="5"/>
        <v>0</v>
      </c>
    </row>
    <row r="36" spans="1:33" x14ac:dyDescent="0.45">
      <c r="A36" s="2" t="str">
        <f t="shared" si="0"/>
        <v/>
      </c>
      <c r="B36" s="8"/>
      <c r="C36" s="10" t="str">
        <f>IF($B36="","",VLOOKUP($B36,手順1!$J$19:$O$105,2,FALSE))</f>
        <v/>
      </c>
      <c r="D36" s="10" t="str">
        <f>IF($B36="","",VLOOKUP($B36,手順1!$J$19:$O$105,3,FALSE))</f>
        <v/>
      </c>
      <c r="E36" s="10" t="str">
        <f>IF($B36="","",VLOOKUP($B36,手順1!$J$19:$O$105,4,FALSE))</f>
        <v/>
      </c>
      <c r="F36" s="10" t="str">
        <f>IF($B36="","",VLOOKUP($B36,手順1!$J$19:$O$105,5,FALSE))</f>
        <v/>
      </c>
      <c r="G36" s="10" t="str">
        <f>IF($B36="","",VLOOKUP($B36,手順1!$J$19:$O$105,6,FALSE))</f>
        <v/>
      </c>
      <c r="H36" s="11" t="str">
        <f t="shared" si="3"/>
        <v/>
      </c>
      <c r="I36" s="21"/>
      <c r="J36" s="4"/>
      <c r="K36" s="4"/>
      <c r="L36" s="150"/>
      <c r="M36" s="156"/>
      <c r="N36" s="4"/>
      <c r="O36" s="4"/>
      <c r="P36" s="157"/>
      <c r="Q36" s="153"/>
      <c r="R36" s="2"/>
      <c r="V36" s="12"/>
      <c r="AA36" s="1">
        <v>125</v>
      </c>
      <c r="AB36" s="1" t="str">
        <f t="shared" si="1"/>
        <v/>
      </c>
      <c r="AC36" s="1">
        <f t="shared" si="2"/>
        <v>0</v>
      </c>
      <c r="AF36" s="1" t="str">
        <f t="shared" si="4"/>
        <v/>
      </c>
      <c r="AG36" s="1">
        <f t="shared" si="5"/>
        <v>0</v>
      </c>
    </row>
    <row r="37" spans="1:33" x14ac:dyDescent="0.45">
      <c r="A37" s="2" t="str">
        <f t="shared" si="0"/>
        <v/>
      </c>
      <c r="B37" s="8"/>
      <c r="C37" s="10" t="str">
        <f>IF($B37="","",VLOOKUP($B37,手順1!$J$19:$O$105,2,FALSE))</f>
        <v/>
      </c>
      <c r="D37" s="10" t="str">
        <f>IF($B37="","",VLOOKUP($B37,手順1!$J$19:$O$105,3,FALSE))</f>
        <v/>
      </c>
      <c r="E37" s="10" t="str">
        <f>IF($B37="","",VLOOKUP($B37,手順1!$J$19:$O$105,4,FALSE))</f>
        <v/>
      </c>
      <c r="F37" s="10" t="str">
        <f>IF($B37="","",VLOOKUP($B37,手順1!$J$19:$O$105,5,FALSE))</f>
        <v/>
      </c>
      <c r="G37" s="10" t="str">
        <f>IF($B37="","",VLOOKUP($B37,手順1!$J$19:$O$105,6,FALSE))</f>
        <v/>
      </c>
      <c r="H37" s="11" t="str">
        <f t="shared" si="3"/>
        <v/>
      </c>
      <c r="I37" s="21"/>
      <c r="J37" s="4"/>
      <c r="K37" s="4"/>
      <c r="L37" s="150"/>
      <c r="M37" s="156"/>
      <c r="N37" s="4"/>
      <c r="O37" s="4"/>
      <c r="P37" s="157"/>
      <c r="Q37" s="153"/>
      <c r="R37" s="2"/>
      <c r="V37" s="12"/>
      <c r="AA37" s="1">
        <v>126</v>
      </c>
      <c r="AB37" s="1" t="str">
        <f t="shared" si="1"/>
        <v/>
      </c>
      <c r="AC37" s="1">
        <f t="shared" si="2"/>
        <v>0</v>
      </c>
      <c r="AF37" s="1" t="str">
        <f t="shared" si="4"/>
        <v/>
      </c>
      <c r="AG37" s="1">
        <f t="shared" si="5"/>
        <v>0</v>
      </c>
    </row>
    <row r="38" spans="1:33" x14ac:dyDescent="0.45">
      <c r="A38" s="2" t="str">
        <f t="shared" si="0"/>
        <v/>
      </c>
      <c r="B38" s="8"/>
      <c r="C38" s="10" t="str">
        <f>IF($B38="","",VLOOKUP($B38,手順1!$J$19:$O$105,2,FALSE))</f>
        <v/>
      </c>
      <c r="D38" s="10" t="str">
        <f>IF($B38="","",VLOOKUP($B38,手順1!$J$19:$O$105,3,FALSE))</f>
        <v/>
      </c>
      <c r="E38" s="10" t="str">
        <f>IF($B38="","",VLOOKUP($B38,手順1!$J$19:$O$105,4,FALSE))</f>
        <v/>
      </c>
      <c r="F38" s="10" t="str">
        <f>IF($B38="","",VLOOKUP($B38,手順1!$J$19:$O$105,5,FALSE))</f>
        <v/>
      </c>
      <c r="G38" s="10" t="str">
        <f>IF($B38="","",VLOOKUP($B38,手順1!$J$19:$O$105,6,FALSE))</f>
        <v/>
      </c>
      <c r="H38" s="11" t="str">
        <f t="shared" si="3"/>
        <v/>
      </c>
      <c r="I38" s="21"/>
      <c r="J38" s="4"/>
      <c r="K38" s="4"/>
      <c r="L38" s="150"/>
      <c r="M38" s="156"/>
      <c r="N38" s="4"/>
      <c r="O38" s="4"/>
      <c r="P38" s="157"/>
      <c r="Q38" s="153"/>
      <c r="R38" s="2"/>
      <c r="V38" s="12"/>
      <c r="AA38" s="1">
        <v>127</v>
      </c>
      <c r="AB38" s="1" t="str">
        <f t="shared" si="1"/>
        <v/>
      </c>
      <c r="AC38" s="1">
        <f t="shared" si="2"/>
        <v>0</v>
      </c>
      <c r="AF38" s="1" t="str">
        <f t="shared" si="4"/>
        <v/>
      </c>
      <c r="AG38" s="1">
        <f t="shared" si="5"/>
        <v>0</v>
      </c>
    </row>
    <row r="39" spans="1:33" x14ac:dyDescent="0.45">
      <c r="A39" s="2" t="str">
        <f t="shared" si="0"/>
        <v/>
      </c>
      <c r="B39" s="8"/>
      <c r="C39" s="10" t="str">
        <f>IF($B39="","",VLOOKUP($B39,手順1!$J$19:$O$105,2,FALSE))</f>
        <v/>
      </c>
      <c r="D39" s="10" t="str">
        <f>IF($B39="","",VLOOKUP($B39,手順1!$J$19:$O$105,3,FALSE))</f>
        <v/>
      </c>
      <c r="E39" s="10" t="str">
        <f>IF($B39="","",VLOOKUP($B39,手順1!$J$19:$O$105,4,FALSE))</f>
        <v/>
      </c>
      <c r="F39" s="10" t="str">
        <f>IF($B39="","",VLOOKUP($B39,手順1!$J$19:$O$105,5,FALSE))</f>
        <v/>
      </c>
      <c r="G39" s="10" t="str">
        <f>IF($B39="","",VLOOKUP($B39,手順1!$J$19:$O$105,6,FALSE))</f>
        <v/>
      </c>
      <c r="H39" s="11" t="str">
        <f t="shared" si="3"/>
        <v/>
      </c>
      <c r="I39" s="21"/>
      <c r="J39" s="4"/>
      <c r="K39" s="4"/>
      <c r="L39" s="150"/>
      <c r="M39" s="156"/>
      <c r="N39" s="4"/>
      <c r="O39" s="4"/>
      <c r="P39" s="157"/>
      <c r="Q39" s="153"/>
      <c r="R39" s="2"/>
      <c r="V39" s="12"/>
      <c r="AA39" s="1">
        <v>128</v>
      </c>
      <c r="AB39" s="1" t="str">
        <f t="shared" si="1"/>
        <v/>
      </c>
      <c r="AC39" s="1">
        <f t="shared" si="2"/>
        <v>0</v>
      </c>
      <c r="AF39" s="1" t="str">
        <f t="shared" si="4"/>
        <v/>
      </c>
      <c r="AG39" s="1">
        <f t="shared" si="5"/>
        <v>0</v>
      </c>
    </row>
    <row r="40" spans="1:33" x14ac:dyDescent="0.45">
      <c r="A40" s="2" t="str">
        <f t="shared" si="0"/>
        <v/>
      </c>
      <c r="B40" s="8"/>
      <c r="C40" s="10" t="str">
        <f>IF($B40="","",VLOOKUP($B40,手順1!$J$19:$O$105,2,FALSE))</f>
        <v/>
      </c>
      <c r="D40" s="10" t="str">
        <f>IF($B40="","",VLOOKUP($B40,手順1!$J$19:$O$105,3,FALSE))</f>
        <v/>
      </c>
      <c r="E40" s="10" t="str">
        <f>IF($B40="","",VLOOKUP($B40,手順1!$J$19:$O$105,4,FALSE))</f>
        <v/>
      </c>
      <c r="F40" s="10" t="str">
        <f>IF($B40="","",VLOOKUP($B40,手順1!$J$19:$O$105,5,FALSE))</f>
        <v/>
      </c>
      <c r="G40" s="10" t="str">
        <f>IF($B40="","",VLOOKUP($B40,手順1!$J$19:$O$105,6,FALSE))</f>
        <v/>
      </c>
      <c r="H40" s="11" t="str">
        <f t="shared" si="3"/>
        <v/>
      </c>
      <c r="I40" s="21"/>
      <c r="J40" s="4"/>
      <c r="K40" s="4"/>
      <c r="L40" s="150"/>
      <c r="M40" s="156"/>
      <c r="N40" s="4"/>
      <c r="O40" s="4"/>
      <c r="P40" s="157"/>
      <c r="Q40" s="153"/>
      <c r="R40" s="2"/>
      <c r="V40" s="12"/>
      <c r="AA40" s="1">
        <v>129</v>
      </c>
      <c r="AB40" s="1" t="str">
        <f t="shared" si="1"/>
        <v/>
      </c>
      <c r="AC40" s="1">
        <f t="shared" si="2"/>
        <v>0</v>
      </c>
      <c r="AF40" s="1" t="str">
        <f t="shared" si="4"/>
        <v/>
      </c>
      <c r="AG40" s="1">
        <f t="shared" si="5"/>
        <v>0</v>
      </c>
    </row>
    <row r="41" spans="1:33" x14ac:dyDescent="0.45">
      <c r="A41" s="2" t="str">
        <f t="shared" si="0"/>
        <v/>
      </c>
      <c r="B41" s="8"/>
      <c r="C41" s="10" t="str">
        <f>IF($B41="","",VLOOKUP($B41,手順1!$J$19:$O$105,2,FALSE))</f>
        <v/>
      </c>
      <c r="D41" s="10" t="str">
        <f>IF($B41="","",VLOOKUP($B41,手順1!$J$19:$O$105,3,FALSE))</f>
        <v/>
      </c>
      <c r="E41" s="10" t="str">
        <f>IF($B41="","",VLOOKUP($B41,手順1!$J$19:$O$105,4,FALSE))</f>
        <v/>
      </c>
      <c r="F41" s="10" t="str">
        <f>IF($B41="","",VLOOKUP($B41,手順1!$J$19:$O$105,5,FALSE))</f>
        <v/>
      </c>
      <c r="G41" s="10" t="str">
        <f>IF($B41="","",VLOOKUP($B41,手順1!$J$19:$O$105,6,FALSE))</f>
        <v/>
      </c>
      <c r="H41" s="11" t="str">
        <f t="shared" si="3"/>
        <v/>
      </c>
      <c r="I41" s="21"/>
      <c r="J41" s="4"/>
      <c r="K41" s="4"/>
      <c r="L41" s="150"/>
      <c r="M41" s="156"/>
      <c r="N41" s="4"/>
      <c r="O41" s="4"/>
      <c r="P41" s="157"/>
      <c r="Q41" s="153"/>
      <c r="R41" s="2"/>
      <c r="V41" s="12"/>
      <c r="AA41" s="1">
        <v>130</v>
      </c>
      <c r="AB41" s="1" t="str">
        <f t="shared" si="1"/>
        <v/>
      </c>
      <c r="AC41" s="1">
        <f t="shared" si="2"/>
        <v>0</v>
      </c>
      <c r="AF41" s="1" t="str">
        <f t="shared" si="4"/>
        <v/>
      </c>
      <c r="AG41" s="1">
        <f t="shared" si="5"/>
        <v>0</v>
      </c>
    </row>
    <row r="42" spans="1:33" x14ac:dyDescent="0.45">
      <c r="A42" s="2" t="str">
        <f t="shared" si="0"/>
        <v/>
      </c>
      <c r="B42" s="8"/>
      <c r="C42" s="10" t="str">
        <f>IF($B42="","",VLOOKUP($B42,手順1!$J$19:$O$105,2,FALSE))</f>
        <v/>
      </c>
      <c r="D42" s="10" t="str">
        <f>IF($B42="","",VLOOKUP($B42,手順1!$J$19:$O$105,3,FALSE))</f>
        <v/>
      </c>
      <c r="E42" s="10" t="str">
        <f>IF($B42="","",VLOOKUP($B42,手順1!$J$19:$O$105,4,FALSE))</f>
        <v/>
      </c>
      <c r="F42" s="10" t="str">
        <f>IF($B42="","",VLOOKUP($B42,手順1!$J$19:$O$105,5,FALSE))</f>
        <v/>
      </c>
      <c r="G42" s="10" t="str">
        <f>IF($B42="","",VLOOKUP($B42,手順1!$J$19:$O$105,6,FALSE))</f>
        <v/>
      </c>
      <c r="H42" s="11" t="str">
        <f t="shared" si="3"/>
        <v/>
      </c>
      <c r="I42" s="21"/>
      <c r="J42" s="4"/>
      <c r="K42" s="4"/>
      <c r="L42" s="150"/>
      <c r="M42" s="156"/>
      <c r="N42" s="4"/>
      <c r="O42" s="4"/>
      <c r="P42" s="157"/>
      <c r="Q42" s="153"/>
      <c r="R42" s="2"/>
      <c r="V42" s="12"/>
      <c r="AA42" s="1">
        <v>131</v>
      </c>
      <c r="AB42" s="1" t="str">
        <f t="shared" si="1"/>
        <v/>
      </c>
      <c r="AC42" s="1">
        <f t="shared" si="2"/>
        <v>0</v>
      </c>
      <c r="AF42" s="1" t="str">
        <f t="shared" si="4"/>
        <v/>
      </c>
      <c r="AG42" s="1">
        <f t="shared" si="5"/>
        <v>0</v>
      </c>
    </row>
    <row r="43" spans="1:33" x14ac:dyDescent="0.45">
      <c r="A43" s="2" t="str">
        <f t="shared" si="0"/>
        <v/>
      </c>
      <c r="B43" s="8"/>
      <c r="C43" s="10" t="str">
        <f>IF($B43="","",VLOOKUP($B43,手順1!$J$19:$O$105,2,FALSE))</f>
        <v/>
      </c>
      <c r="D43" s="10" t="str">
        <f>IF($B43="","",VLOOKUP($B43,手順1!$J$19:$O$105,3,FALSE))</f>
        <v/>
      </c>
      <c r="E43" s="10" t="str">
        <f>IF($B43="","",VLOOKUP($B43,手順1!$J$19:$O$105,4,FALSE))</f>
        <v/>
      </c>
      <c r="F43" s="10" t="str">
        <f>IF($B43="","",VLOOKUP($B43,手順1!$J$19:$O$105,5,FALSE))</f>
        <v/>
      </c>
      <c r="G43" s="10" t="str">
        <f>IF($B43="","",VLOOKUP($B43,手順1!$J$19:$O$105,6,FALSE))</f>
        <v/>
      </c>
      <c r="H43" s="11" t="str">
        <f t="shared" si="3"/>
        <v/>
      </c>
      <c r="I43" s="21"/>
      <c r="J43" s="4"/>
      <c r="K43" s="4"/>
      <c r="L43" s="150"/>
      <c r="M43" s="156"/>
      <c r="N43" s="4"/>
      <c r="O43" s="4"/>
      <c r="P43" s="157"/>
      <c r="Q43" s="153"/>
      <c r="R43" s="2"/>
      <c r="V43" s="12"/>
      <c r="AA43" s="1">
        <v>132</v>
      </c>
      <c r="AB43" s="1" t="str">
        <f t="shared" si="1"/>
        <v/>
      </c>
      <c r="AC43" s="1">
        <f t="shared" si="2"/>
        <v>0</v>
      </c>
      <c r="AF43" s="1" t="str">
        <f t="shared" si="4"/>
        <v/>
      </c>
      <c r="AG43" s="1">
        <f t="shared" si="5"/>
        <v>0</v>
      </c>
    </row>
    <row r="44" spans="1:33" x14ac:dyDescent="0.45">
      <c r="A44" s="2" t="str">
        <f t="shared" ref="A44:A75" si="6">IF(B44="","",AA44)</f>
        <v/>
      </c>
      <c r="B44" s="8"/>
      <c r="C44" s="10" t="str">
        <f>IF($B44="","",VLOOKUP($B44,手順1!$J$19:$O$105,2,FALSE))</f>
        <v/>
      </c>
      <c r="D44" s="10" t="str">
        <f>IF($B44="","",VLOOKUP($B44,手順1!$J$19:$O$105,3,FALSE))</f>
        <v/>
      </c>
      <c r="E44" s="10" t="str">
        <f>IF($B44="","",VLOOKUP($B44,手順1!$J$19:$O$105,4,FALSE))</f>
        <v/>
      </c>
      <c r="F44" s="10" t="str">
        <f>IF($B44="","",VLOOKUP($B44,手順1!$J$19:$O$105,5,FALSE))</f>
        <v/>
      </c>
      <c r="G44" s="10" t="str">
        <f>IF($B44="","",VLOOKUP($B44,手順1!$J$19:$O$105,6,FALSE))</f>
        <v/>
      </c>
      <c r="H44" s="11" t="str">
        <f t="shared" si="3"/>
        <v/>
      </c>
      <c r="I44" s="21"/>
      <c r="J44" s="4"/>
      <c r="K44" s="4"/>
      <c r="L44" s="150"/>
      <c r="M44" s="156"/>
      <c r="N44" s="4"/>
      <c r="O44" s="4"/>
      <c r="P44" s="157"/>
      <c r="Q44" s="153"/>
      <c r="R44" s="2"/>
      <c r="V44" s="12"/>
      <c r="AA44" s="1">
        <v>133</v>
      </c>
      <c r="AB44" s="1" t="str">
        <f t="shared" ref="AB44:AB75" si="7">IF(B44="","",AA44)</f>
        <v/>
      </c>
      <c r="AC44" s="1">
        <f t="shared" ref="AC44:AC75" si="8">COUNTIF(B$12:B$107,B44)</f>
        <v>0</v>
      </c>
      <c r="AF44" s="1" t="str">
        <f t="shared" si="4"/>
        <v/>
      </c>
      <c r="AG44" s="1">
        <f t="shared" si="5"/>
        <v>0</v>
      </c>
    </row>
    <row r="45" spans="1:33" x14ac:dyDescent="0.45">
      <c r="A45" s="2" t="str">
        <f t="shared" si="6"/>
        <v/>
      </c>
      <c r="B45" s="8"/>
      <c r="C45" s="10" t="str">
        <f>IF($B45="","",VLOOKUP($B45,手順1!$J$19:$O$105,2,FALSE))</f>
        <v/>
      </c>
      <c r="D45" s="10" t="str">
        <f>IF($B45="","",VLOOKUP($B45,手順1!$J$19:$O$105,3,FALSE))</f>
        <v/>
      </c>
      <c r="E45" s="10" t="str">
        <f>IF($B45="","",VLOOKUP($B45,手順1!$J$19:$O$105,4,FALSE))</f>
        <v/>
      </c>
      <c r="F45" s="10" t="str">
        <f>IF($B45="","",VLOOKUP($B45,手順1!$J$19:$O$105,5,FALSE))</f>
        <v/>
      </c>
      <c r="G45" s="10" t="str">
        <f>IF($B45="","",VLOOKUP($B45,手順1!$J$19:$O$105,6,FALSE))</f>
        <v/>
      </c>
      <c r="H45" s="11" t="str">
        <f t="shared" si="3"/>
        <v/>
      </c>
      <c r="I45" s="21"/>
      <c r="J45" s="4"/>
      <c r="K45" s="4"/>
      <c r="L45" s="150"/>
      <c r="M45" s="156"/>
      <c r="N45" s="4"/>
      <c r="O45" s="4"/>
      <c r="P45" s="157"/>
      <c r="Q45" s="153"/>
      <c r="R45" s="2"/>
      <c r="V45" s="12"/>
      <c r="AA45" s="1">
        <v>134</v>
      </c>
      <c r="AB45" s="1" t="str">
        <f t="shared" si="7"/>
        <v/>
      </c>
      <c r="AC45" s="1">
        <f t="shared" si="8"/>
        <v>0</v>
      </c>
      <c r="AF45" s="1" t="str">
        <f t="shared" si="4"/>
        <v/>
      </c>
      <c r="AG45" s="1">
        <f t="shared" si="5"/>
        <v>0</v>
      </c>
    </row>
    <row r="46" spans="1:33" x14ac:dyDescent="0.45">
      <c r="A46" s="2" t="str">
        <f t="shared" si="6"/>
        <v/>
      </c>
      <c r="B46" s="8"/>
      <c r="C46" s="10" t="str">
        <f>IF($B46="","",VLOOKUP($B46,手順1!$J$19:$O$105,2,FALSE))</f>
        <v/>
      </c>
      <c r="D46" s="10" t="str">
        <f>IF($B46="","",VLOOKUP($B46,手順1!$J$19:$O$105,3,FALSE))</f>
        <v/>
      </c>
      <c r="E46" s="10" t="str">
        <f>IF($B46="","",VLOOKUP($B46,手順1!$J$19:$O$105,4,FALSE))</f>
        <v/>
      </c>
      <c r="F46" s="10" t="str">
        <f>IF($B46="","",VLOOKUP($B46,手順1!$J$19:$O$105,5,FALSE))</f>
        <v/>
      </c>
      <c r="G46" s="10" t="str">
        <f>IF($B46="","",VLOOKUP($B46,手順1!$J$19:$O$105,6,FALSE))</f>
        <v/>
      </c>
      <c r="H46" s="11" t="str">
        <f t="shared" si="3"/>
        <v/>
      </c>
      <c r="I46" s="21"/>
      <c r="J46" s="4"/>
      <c r="K46" s="4"/>
      <c r="L46" s="150"/>
      <c r="M46" s="156"/>
      <c r="N46" s="4"/>
      <c r="O46" s="4"/>
      <c r="P46" s="157"/>
      <c r="Q46" s="153"/>
      <c r="R46" s="2"/>
      <c r="V46" s="12"/>
      <c r="AA46" s="1">
        <v>135</v>
      </c>
      <c r="AB46" s="1" t="str">
        <f t="shared" si="7"/>
        <v/>
      </c>
      <c r="AC46" s="1">
        <f t="shared" si="8"/>
        <v>0</v>
      </c>
      <c r="AF46" s="1" t="str">
        <f t="shared" si="4"/>
        <v/>
      </c>
      <c r="AG46" s="1">
        <f t="shared" si="5"/>
        <v>0</v>
      </c>
    </row>
    <row r="47" spans="1:33" x14ac:dyDescent="0.45">
      <c r="A47" s="2" t="str">
        <f t="shared" si="6"/>
        <v/>
      </c>
      <c r="B47" s="8"/>
      <c r="C47" s="10" t="str">
        <f>IF($B47="","",VLOOKUP($B47,手順1!$J$19:$O$105,2,FALSE))</f>
        <v/>
      </c>
      <c r="D47" s="10" t="str">
        <f>IF($B47="","",VLOOKUP($B47,手順1!$J$19:$O$105,3,FALSE))</f>
        <v/>
      </c>
      <c r="E47" s="10" t="str">
        <f>IF($B47="","",VLOOKUP($B47,手順1!$J$19:$O$105,4,FALSE))</f>
        <v/>
      </c>
      <c r="F47" s="10" t="str">
        <f>IF($B47="","",VLOOKUP($B47,手順1!$J$19:$O$105,5,FALSE))</f>
        <v/>
      </c>
      <c r="G47" s="10" t="str">
        <f>IF($B47="","",VLOOKUP($B47,手順1!$J$19:$O$105,6,FALSE))</f>
        <v/>
      </c>
      <c r="H47" s="11" t="str">
        <f t="shared" si="3"/>
        <v/>
      </c>
      <c r="I47" s="21"/>
      <c r="J47" s="4"/>
      <c r="K47" s="4"/>
      <c r="L47" s="150"/>
      <c r="M47" s="156"/>
      <c r="N47" s="4"/>
      <c r="O47" s="4"/>
      <c r="P47" s="157"/>
      <c r="Q47" s="153"/>
      <c r="R47" s="2"/>
      <c r="V47" s="12"/>
      <c r="AA47" s="1">
        <v>136</v>
      </c>
      <c r="AB47" s="1" t="str">
        <f t="shared" si="7"/>
        <v/>
      </c>
      <c r="AC47" s="1">
        <f t="shared" si="8"/>
        <v>0</v>
      </c>
      <c r="AF47" s="1" t="str">
        <f t="shared" si="4"/>
        <v/>
      </c>
      <c r="AG47" s="1">
        <f t="shared" si="5"/>
        <v>0</v>
      </c>
    </row>
    <row r="48" spans="1:33" x14ac:dyDescent="0.45">
      <c r="A48" s="2" t="str">
        <f t="shared" si="6"/>
        <v/>
      </c>
      <c r="B48" s="8"/>
      <c r="C48" s="10" t="str">
        <f>IF($B48="","",VLOOKUP($B48,手順1!$J$19:$O$105,2,FALSE))</f>
        <v/>
      </c>
      <c r="D48" s="10" t="str">
        <f>IF($B48="","",VLOOKUP($B48,手順1!$J$19:$O$105,3,FALSE))</f>
        <v/>
      </c>
      <c r="E48" s="10" t="str">
        <f>IF($B48="","",VLOOKUP($B48,手順1!$J$19:$O$105,4,FALSE))</f>
        <v/>
      </c>
      <c r="F48" s="10" t="str">
        <f>IF($B48="","",VLOOKUP($B48,手順1!$J$19:$O$105,5,FALSE))</f>
        <v/>
      </c>
      <c r="G48" s="10" t="str">
        <f>IF($B48="","",VLOOKUP($B48,手順1!$J$19:$O$105,6,FALSE))</f>
        <v/>
      </c>
      <c r="H48" s="11" t="str">
        <f t="shared" si="3"/>
        <v/>
      </c>
      <c r="I48" s="21"/>
      <c r="J48" s="4"/>
      <c r="K48" s="4"/>
      <c r="L48" s="150"/>
      <c r="M48" s="156"/>
      <c r="N48" s="4"/>
      <c r="O48" s="4"/>
      <c r="P48" s="157"/>
      <c r="Q48" s="153"/>
      <c r="R48" s="2"/>
      <c r="V48" s="12"/>
      <c r="AA48" s="1">
        <v>137</v>
      </c>
      <c r="AB48" s="1" t="str">
        <f t="shared" si="7"/>
        <v/>
      </c>
      <c r="AC48" s="1">
        <f t="shared" si="8"/>
        <v>0</v>
      </c>
      <c r="AF48" s="1" t="str">
        <f t="shared" si="4"/>
        <v/>
      </c>
      <c r="AG48" s="1">
        <f t="shared" si="5"/>
        <v>0</v>
      </c>
    </row>
    <row r="49" spans="1:33" x14ac:dyDescent="0.45">
      <c r="A49" s="2" t="str">
        <f t="shared" si="6"/>
        <v/>
      </c>
      <c r="B49" s="8"/>
      <c r="C49" s="10" t="str">
        <f>IF($B49="","",VLOOKUP($B49,手順1!$J$19:$O$105,2,FALSE))</f>
        <v/>
      </c>
      <c r="D49" s="10" t="str">
        <f>IF($B49="","",VLOOKUP($B49,手順1!$J$19:$O$105,3,FALSE))</f>
        <v/>
      </c>
      <c r="E49" s="10" t="str">
        <f>IF($B49="","",VLOOKUP($B49,手順1!$J$19:$O$105,4,FALSE))</f>
        <v/>
      </c>
      <c r="F49" s="10" t="str">
        <f>IF($B49="","",VLOOKUP($B49,手順1!$J$19:$O$105,5,FALSE))</f>
        <v/>
      </c>
      <c r="G49" s="10" t="str">
        <f>IF($B49="","",VLOOKUP($B49,手順1!$J$19:$O$105,6,FALSE))</f>
        <v/>
      </c>
      <c r="H49" s="11" t="str">
        <f t="shared" si="3"/>
        <v/>
      </c>
      <c r="I49" s="21"/>
      <c r="J49" s="4"/>
      <c r="K49" s="4"/>
      <c r="L49" s="150"/>
      <c r="M49" s="156"/>
      <c r="N49" s="4"/>
      <c r="O49" s="4"/>
      <c r="P49" s="157"/>
      <c r="Q49" s="153"/>
      <c r="R49" s="2"/>
      <c r="V49" s="12"/>
      <c r="AA49" s="1">
        <v>138</v>
      </c>
      <c r="AB49" s="1" t="str">
        <f t="shared" si="7"/>
        <v/>
      </c>
      <c r="AC49" s="1">
        <f t="shared" si="8"/>
        <v>0</v>
      </c>
      <c r="AF49" s="1" t="str">
        <f t="shared" si="4"/>
        <v/>
      </c>
      <c r="AG49" s="1">
        <f t="shared" si="5"/>
        <v>0</v>
      </c>
    </row>
    <row r="50" spans="1:33" x14ac:dyDescent="0.45">
      <c r="A50" s="2" t="str">
        <f t="shared" si="6"/>
        <v/>
      </c>
      <c r="B50" s="8"/>
      <c r="C50" s="10" t="str">
        <f>IF($B50="","",VLOOKUP($B50,手順1!$J$19:$O$105,2,FALSE))</f>
        <v/>
      </c>
      <c r="D50" s="10" t="str">
        <f>IF($B50="","",VLOOKUP($B50,手順1!$J$19:$O$105,3,FALSE))</f>
        <v/>
      </c>
      <c r="E50" s="10" t="str">
        <f>IF($B50="","",VLOOKUP($B50,手順1!$J$19:$O$105,4,FALSE))</f>
        <v/>
      </c>
      <c r="F50" s="10" t="str">
        <f>IF($B50="","",VLOOKUP($B50,手順1!$J$19:$O$105,5,FALSE))</f>
        <v/>
      </c>
      <c r="G50" s="10" t="str">
        <f>IF($B50="","",VLOOKUP($B50,手順1!$J$19:$O$105,6,FALSE))</f>
        <v/>
      </c>
      <c r="H50" s="11" t="str">
        <f t="shared" si="3"/>
        <v/>
      </c>
      <c r="I50" s="21"/>
      <c r="J50" s="4"/>
      <c r="K50" s="4"/>
      <c r="L50" s="150"/>
      <c r="M50" s="156"/>
      <c r="N50" s="4"/>
      <c r="O50" s="4"/>
      <c r="P50" s="157"/>
      <c r="Q50" s="153"/>
      <c r="R50" s="2"/>
      <c r="V50" s="12"/>
      <c r="AA50" s="1">
        <v>139</v>
      </c>
      <c r="AB50" s="1" t="str">
        <f t="shared" si="7"/>
        <v/>
      </c>
      <c r="AC50" s="1">
        <f t="shared" si="8"/>
        <v>0</v>
      </c>
      <c r="AF50" s="1" t="str">
        <f t="shared" si="4"/>
        <v/>
      </c>
      <c r="AG50" s="1">
        <f t="shared" si="5"/>
        <v>0</v>
      </c>
    </row>
    <row r="51" spans="1:33" x14ac:dyDescent="0.45">
      <c r="A51" s="2" t="str">
        <f t="shared" si="6"/>
        <v/>
      </c>
      <c r="B51" s="8"/>
      <c r="C51" s="10" t="str">
        <f>IF($B51="","",VLOOKUP($B51,手順1!$J$19:$O$105,2,FALSE))</f>
        <v/>
      </c>
      <c r="D51" s="10" t="str">
        <f>IF($B51="","",VLOOKUP($B51,手順1!$J$19:$O$105,3,FALSE))</f>
        <v/>
      </c>
      <c r="E51" s="10" t="str">
        <f>IF($B51="","",VLOOKUP($B51,手順1!$J$19:$O$105,4,FALSE))</f>
        <v/>
      </c>
      <c r="F51" s="10" t="str">
        <f>IF($B51="","",VLOOKUP($B51,手順1!$J$19:$O$105,5,FALSE))</f>
        <v/>
      </c>
      <c r="G51" s="10" t="str">
        <f>IF($B51="","",VLOOKUP($B51,手順1!$J$19:$O$105,6,FALSE))</f>
        <v/>
      </c>
      <c r="H51" s="11" t="str">
        <f t="shared" si="3"/>
        <v/>
      </c>
      <c r="I51" s="21"/>
      <c r="J51" s="4"/>
      <c r="K51" s="4"/>
      <c r="L51" s="150"/>
      <c r="M51" s="156"/>
      <c r="N51" s="4"/>
      <c r="O51" s="4"/>
      <c r="P51" s="157"/>
      <c r="Q51" s="153"/>
      <c r="R51" s="2"/>
      <c r="V51" s="12"/>
      <c r="AA51" s="1">
        <v>140</v>
      </c>
      <c r="AB51" s="1" t="str">
        <f t="shared" si="7"/>
        <v/>
      </c>
      <c r="AC51" s="1">
        <f t="shared" si="8"/>
        <v>0</v>
      </c>
      <c r="AF51" s="1" t="str">
        <f t="shared" ref="AF51:AF77" si="9">IF(AH51="","",COUNTIF(M$12:M$107,AH51))</f>
        <v/>
      </c>
    </row>
    <row r="52" spans="1:33" x14ac:dyDescent="0.45">
      <c r="A52" s="2" t="str">
        <f t="shared" si="6"/>
        <v/>
      </c>
      <c r="B52" s="8"/>
      <c r="C52" s="10" t="str">
        <f>IF($B52="","",VLOOKUP($B52,手順1!$J$19:$O$105,2,FALSE))</f>
        <v/>
      </c>
      <c r="D52" s="10" t="str">
        <f>IF($B52="","",VLOOKUP($B52,手順1!$J$19:$O$105,3,FALSE))</f>
        <v/>
      </c>
      <c r="E52" s="10" t="str">
        <f>IF($B52="","",VLOOKUP($B52,手順1!$J$19:$O$105,4,FALSE))</f>
        <v/>
      </c>
      <c r="F52" s="10" t="str">
        <f>IF($B52="","",VLOOKUP($B52,手順1!$J$19:$O$105,5,FALSE))</f>
        <v/>
      </c>
      <c r="G52" s="10" t="str">
        <f>IF($B52="","",VLOOKUP($B52,手順1!$J$19:$O$105,6,FALSE))</f>
        <v/>
      </c>
      <c r="H52" s="11" t="str">
        <f t="shared" si="3"/>
        <v/>
      </c>
      <c r="I52" s="21"/>
      <c r="J52" s="4"/>
      <c r="K52" s="4"/>
      <c r="L52" s="150"/>
      <c r="M52" s="156"/>
      <c r="N52" s="4"/>
      <c r="O52" s="4"/>
      <c r="P52" s="157"/>
      <c r="Q52" s="153"/>
      <c r="R52" s="2"/>
      <c r="V52" s="12"/>
      <c r="AA52" s="1">
        <v>141</v>
      </c>
      <c r="AB52" s="1" t="str">
        <f t="shared" si="7"/>
        <v/>
      </c>
      <c r="AC52" s="1">
        <f t="shared" si="8"/>
        <v>0</v>
      </c>
      <c r="AF52" s="1" t="str">
        <f t="shared" si="9"/>
        <v/>
      </c>
    </row>
    <row r="53" spans="1:33" x14ac:dyDescent="0.45">
      <c r="A53" s="2" t="str">
        <f t="shared" si="6"/>
        <v/>
      </c>
      <c r="B53" s="8"/>
      <c r="C53" s="10" t="str">
        <f>IF($B53="","",VLOOKUP($B53,手順1!$J$19:$O$105,2,FALSE))</f>
        <v/>
      </c>
      <c r="D53" s="10" t="str">
        <f>IF($B53="","",VLOOKUP($B53,手順1!$J$19:$O$105,3,FALSE))</f>
        <v/>
      </c>
      <c r="E53" s="10" t="str">
        <f>IF($B53="","",VLOOKUP($B53,手順1!$J$19:$O$105,4,FALSE))</f>
        <v/>
      </c>
      <c r="F53" s="10" t="str">
        <f>IF($B53="","",VLOOKUP($B53,手順1!$J$19:$O$105,5,FALSE))</f>
        <v/>
      </c>
      <c r="G53" s="10" t="str">
        <f>IF($B53="","",VLOOKUP($B53,手順1!$J$19:$O$105,6,FALSE))</f>
        <v/>
      </c>
      <c r="H53" s="11" t="str">
        <f t="shared" si="3"/>
        <v/>
      </c>
      <c r="I53" s="21"/>
      <c r="J53" s="4"/>
      <c r="K53" s="4"/>
      <c r="L53" s="150"/>
      <c r="M53" s="156"/>
      <c r="N53" s="4"/>
      <c r="O53" s="4"/>
      <c r="P53" s="157"/>
      <c r="Q53" s="153"/>
      <c r="R53" s="2"/>
      <c r="V53" s="12"/>
      <c r="AA53" s="1">
        <v>142</v>
      </c>
      <c r="AB53" s="1" t="str">
        <f t="shared" si="7"/>
        <v/>
      </c>
      <c r="AC53" s="1">
        <f t="shared" si="8"/>
        <v>0</v>
      </c>
      <c r="AF53" s="1" t="str">
        <f t="shared" si="9"/>
        <v/>
      </c>
    </row>
    <row r="54" spans="1:33" x14ac:dyDescent="0.45">
      <c r="A54" s="2" t="str">
        <f t="shared" si="6"/>
        <v/>
      </c>
      <c r="B54" s="8"/>
      <c r="C54" s="10" t="str">
        <f>IF($B54="","",VLOOKUP($B54,手順1!$J$19:$O$105,2,FALSE))</f>
        <v/>
      </c>
      <c r="D54" s="10" t="str">
        <f>IF($B54="","",VLOOKUP($B54,手順1!$J$19:$O$105,3,FALSE))</f>
        <v/>
      </c>
      <c r="E54" s="10" t="str">
        <f>IF($B54="","",VLOOKUP($B54,手順1!$J$19:$O$105,4,FALSE))</f>
        <v/>
      </c>
      <c r="F54" s="10" t="str">
        <f>IF($B54="","",VLOOKUP($B54,手順1!$J$19:$O$105,5,FALSE))</f>
        <v/>
      </c>
      <c r="G54" s="10" t="str">
        <f>IF($B54="","",VLOOKUP($B54,手順1!$J$19:$O$105,6,FALSE))</f>
        <v/>
      </c>
      <c r="H54" s="11" t="str">
        <f t="shared" si="3"/>
        <v/>
      </c>
      <c r="I54" s="21"/>
      <c r="J54" s="4"/>
      <c r="K54" s="4"/>
      <c r="L54" s="150"/>
      <c r="M54" s="156"/>
      <c r="N54" s="4"/>
      <c r="O54" s="4"/>
      <c r="P54" s="157"/>
      <c r="Q54" s="153"/>
      <c r="R54" s="2"/>
      <c r="V54" s="12"/>
      <c r="AA54" s="1">
        <v>143</v>
      </c>
      <c r="AB54" s="1" t="str">
        <f t="shared" si="7"/>
        <v/>
      </c>
      <c r="AC54" s="1">
        <f t="shared" si="8"/>
        <v>0</v>
      </c>
      <c r="AF54" s="1" t="str">
        <f t="shared" si="9"/>
        <v/>
      </c>
    </row>
    <row r="55" spans="1:33" x14ac:dyDescent="0.45">
      <c r="A55" s="2" t="str">
        <f t="shared" si="6"/>
        <v/>
      </c>
      <c r="B55" s="8"/>
      <c r="C55" s="10" t="str">
        <f>IF($B55="","",VLOOKUP($B55,手順1!$J$19:$O$105,2,FALSE))</f>
        <v/>
      </c>
      <c r="D55" s="10" t="str">
        <f>IF($B55="","",VLOOKUP($B55,手順1!$J$19:$O$105,3,FALSE))</f>
        <v/>
      </c>
      <c r="E55" s="10" t="str">
        <f>IF($B55="","",VLOOKUP($B55,手順1!$J$19:$O$105,4,FALSE))</f>
        <v/>
      </c>
      <c r="F55" s="10" t="str">
        <f>IF($B55="","",VLOOKUP($B55,手順1!$J$19:$O$105,5,FALSE))</f>
        <v/>
      </c>
      <c r="G55" s="10" t="str">
        <f>IF($B55="","",VLOOKUP($B55,手順1!$J$19:$O$105,6,FALSE))</f>
        <v/>
      </c>
      <c r="H55" s="11" t="str">
        <f t="shared" si="3"/>
        <v/>
      </c>
      <c r="I55" s="21"/>
      <c r="J55" s="4"/>
      <c r="K55" s="4"/>
      <c r="L55" s="150"/>
      <c r="M55" s="156"/>
      <c r="N55" s="4"/>
      <c r="O55" s="4"/>
      <c r="P55" s="157"/>
      <c r="Q55" s="153"/>
      <c r="R55" s="2"/>
      <c r="V55" s="12"/>
      <c r="AA55" s="1">
        <v>144</v>
      </c>
      <c r="AB55" s="1" t="str">
        <f t="shared" si="7"/>
        <v/>
      </c>
      <c r="AC55" s="1">
        <f t="shared" si="8"/>
        <v>0</v>
      </c>
      <c r="AF55" s="1" t="str">
        <f t="shared" si="9"/>
        <v/>
      </c>
    </row>
    <row r="56" spans="1:33" x14ac:dyDescent="0.45">
      <c r="A56" s="2" t="str">
        <f t="shared" si="6"/>
        <v/>
      </c>
      <c r="B56" s="8"/>
      <c r="C56" s="10" t="str">
        <f>IF($B56="","",VLOOKUP($B56,手順1!$J$19:$O$105,2,FALSE))</f>
        <v/>
      </c>
      <c r="D56" s="10" t="str">
        <f>IF($B56="","",VLOOKUP($B56,手順1!$J$19:$O$105,3,FALSE))</f>
        <v/>
      </c>
      <c r="E56" s="10" t="str">
        <f>IF($B56="","",VLOOKUP($B56,手順1!$J$19:$O$105,4,FALSE))</f>
        <v/>
      </c>
      <c r="F56" s="10" t="str">
        <f>IF($B56="","",VLOOKUP($B56,手順1!$J$19:$O$105,5,FALSE))</f>
        <v/>
      </c>
      <c r="G56" s="10" t="str">
        <f>IF($B56="","",VLOOKUP($B56,手順1!$J$19:$O$105,6,FALSE))</f>
        <v/>
      </c>
      <c r="H56" s="11" t="str">
        <f t="shared" si="3"/>
        <v/>
      </c>
      <c r="I56" s="21"/>
      <c r="J56" s="4"/>
      <c r="K56" s="4"/>
      <c r="L56" s="150"/>
      <c r="M56" s="156"/>
      <c r="N56" s="4"/>
      <c r="O56" s="4"/>
      <c r="P56" s="157"/>
      <c r="Q56" s="153"/>
      <c r="R56" s="2"/>
      <c r="V56" s="12"/>
      <c r="AA56" s="1">
        <v>145</v>
      </c>
      <c r="AB56" s="1" t="str">
        <f t="shared" si="7"/>
        <v/>
      </c>
      <c r="AC56" s="1">
        <f t="shared" si="8"/>
        <v>0</v>
      </c>
      <c r="AF56" s="1" t="str">
        <f t="shared" si="9"/>
        <v/>
      </c>
    </row>
    <row r="57" spans="1:33" x14ac:dyDescent="0.45">
      <c r="A57" s="2" t="str">
        <f t="shared" si="6"/>
        <v/>
      </c>
      <c r="B57" s="8"/>
      <c r="C57" s="10" t="str">
        <f>IF($B57="","",VLOOKUP($B57,手順1!$J$19:$O$105,2,FALSE))</f>
        <v/>
      </c>
      <c r="D57" s="10" t="str">
        <f>IF($B57="","",VLOOKUP($B57,手順1!$J$19:$O$105,3,FALSE))</f>
        <v/>
      </c>
      <c r="E57" s="10" t="str">
        <f>IF($B57="","",VLOOKUP($B57,手順1!$J$19:$O$105,4,FALSE))</f>
        <v/>
      </c>
      <c r="F57" s="10" t="str">
        <f>IF($B57="","",VLOOKUP($B57,手順1!$J$19:$O$105,5,FALSE))</f>
        <v/>
      </c>
      <c r="G57" s="10" t="str">
        <f>IF($B57="","",VLOOKUP($B57,手順1!$J$19:$O$105,6,FALSE))</f>
        <v/>
      </c>
      <c r="H57" s="11" t="str">
        <f t="shared" si="3"/>
        <v/>
      </c>
      <c r="I57" s="21"/>
      <c r="J57" s="4"/>
      <c r="K57" s="4"/>
      <c r="L57" s="150"/>
      <c r="M57" s="156"/>
      <c r="N57" s="4"/>
      <c r="O57" s="4"/>
      <c r="P57" s="157"/>
      <c r="Q57" s="153"/>
      <c r="R57" s="2"/>
      <c r="V57" s="12"/>
      <c r="AA57" s="1">
        <v>146</v>
      </c>
      <c r="AB57" s="1" t="str">
        <f t="shared" si="7"/>
        <v/>
      </c>
      <c r="AC57" s="1">
        <f t="shared" si="8"/>
        <v>0</v>
      </c>
      <c r="AF57" s="1" t="str">
        <f t="shared" si="9"/>
        <v/>
      </c>
    </row>
    <row r="58" spans="1:33" x14ac:dyDescent="0.45">
      <c r="A58" s="2" t="str">
        <f t="shared" si="6"/>
        <v/>
      </c>
      <c r="B58" s="8"/>
      <c r="C58" s="10" t="str">
        <f>IF($B58="","",VLOOKUP($B58,手順1!$J$19:$O$105,2,FALSE))</f>
        <v/>
      </c>
      <c r="D58" s="10" t="str">
        <f>IF($B58="","",VLOOKUP($B58,手順1!$J$19:$O$105,3,FALSE))</f>
        <v/>
      </c>
      <c r="E58" s="10" t="str">
        <f>IF($B58="","",VLOOKUP($B58,手順1!$J$19:$O$105,4,FALSE))</f>
        <v/>
      </c>
      <c r="F58" s="10" t="str">
        <f>IF($B58="","",VLOOKUP($B58,手順1!$J$19:$O$105,5,FALSE))</f>
        <v/>
      </c>
      <c r="G58" s="10" t="str">
        <f>IF($B58="","",VLOOKUP($B58,手順1!$J$19:$O$105,6,FALSE))</f>
        <v/>
      </c>
      <c r="H58" s="11" t="str">
        <f t="shared" si="3"/>
        <v/>
      </c>
      <c r="I58" s="21"/>
      <c r="J58" s="4"/>
      <c r="K58" s="4"/>
      <c r="L58" s="150"/>
      <c r="M58" s="156"/>
      <c r="N58" s="4"/>
      <c r="O58" s="4"/>
      <c r="P58" s="157"/>
      <c r="Q58" s="153"/>
      <c r="R58" s="2"/>
      <c r="V58" s="12"/>
      <c r="AA58" s="1">
        <v>147</v>
      </c>
      <c r="AB58" s="1" t="str">
        <f t="shared" si="7"/>
        <v/>
      </c>
      <c r="AC58" s="1">
        <f t="shared" si="8"/>
        <v>0</v>
      </c>
      <c r="AF58" s="1" t="str">
        <f t="shared" si="9"/>
        <v/>
      </c>
    </row>
    <row r="59" spans="1:33" x14ac:dyDescent="0.45">
      <c r="A59" s="2" t="str">
        <f t="shared" si="6"/>
        <v/>
      </c>
      <c r="B59" s="8"/>
      <c r="C59" s="10" t="str">
        <f>IF($B59="","",VLOOKUP($B59,手順1!$J$19:$O$105,2,FALSE))</f>
        <v/>
      </c>
      <c r="D59" s="10" t="str">
        <f>IF($B59="","",VLOOKUP($B59,手順1!$J$19:$O$105,3,FALSE))</f>
        <v/>
      </c>
      <c r="E59" s="10" t="str">
        <f>IF($B59="","",VLOOKUP($B59,手順1!$J$19:$O$105,4,FALSE))</f>
        <v/>
      </c>
      <c r="F59" s="10" t="str">
        <f>IF($B59="","",VLOOKUP($B59,手順1!$J$19:$O$105,5,FALSE))</f>
        <v/>
      </c>
      <c r="G59" s="10" t="str">
        <f>IF($B59="","",VLOOKUP($B59,手順1!$J$19:$O$105,6,FALSE))</f>
        <v/>
      </c>
      <c r="H59" s="11" t="str">
        <f t="shared" si="3"/>
        <v/>
      </c>
      <c r="I59" s="21"/>
      <c r="J59" s="4"/>
      <c r="K59" s="4"/>
      <c r="L59" s="150"/>
      <c r="M59" s="156"/>
      <c r="N59" s="4"/>
      <c r="O59" s="4"/>
      <c r="P59" s="157"/>
      <c r="Q59" s="153"/>
      <c r="R59" s="2"/>
      <c r="V59" s="12"/>
      <c r="AA59" s="1">
        <v>148</v>
      </c>
      <c r="AB59" s="1" t="str">
        <f t="shared" si="7"/>
        <v/>
      </c>
      <c r="AC59" s="1">
        <f t="shared" si="8"/>
        <v>0</v>
      </c>
      <c r="AF59" s="1" t="str">
        <f t="shared" si="9"/>
        <v/>
      </c>
    </row>
    <row r="60" spans="1:33" x14ac:dyDescent="0.45">
      <c r="A60" s="2" t="str">
        <f t="shared" si="6"/>
        <v/>
      </c>
      <c r="B60" s="8"/>
      <c r="C60" s="10" t="str">
        <f>IF($B60="","",VLOOKUP($B60,手順1!$J$19:$O$105,2,FALSE))</f>
        <v/>
      </c>
      <c r="D60" s="10" t="str">
        <f>IF($B60="","",VLOOKUP($B60,手順1!$J$19:$O$105,3,FALSE))</f>
        <v/>
      </c>
      <c r="E60" s="10" t="str">
        <f>IF($B60="","",VLOOKUP($B60,手順1!$J$19:$O$105,4,FALSE))</f>
        <v/>
      </c>
      <c r="F60" s="10" t="str">
        <f>IF($B60="","",VLOOKUP($B60,手順1!$J$19:$O$105,5,FALSE))</f>
        <v/>
      </c>
      <c r="G60" s="10" t="str">
        <f>IF($B60="","",VLOOKUP($B60,手順1!$J$19:$O$105,6,FALSE))</f>
        <v/>
      </c>
      <c r="H60" s="11" t="str">
        <f t="shared" si="3"/>
        <v/>
      </c>
      <c r="I60" s="21"/>
      <c r="J60" s="4"/>
      <c r="K60" s="4"/>
      <c r="L60" s="150"/>
      <c r="M60" s="156"/>
      <c r="N60" s="4"/>
      <c r="O60" s="4"/>
      <c r="P60" s="157"/>
      <c r="Q60" s="153"/>
      <c r="R60" s="2"/>
      <c r="V60" s="12"/>
      <c r="AA60" s="1">
        <v>149</v>
      </c>
      <c r="AB60" s="1" t="str">
        <f t="shared" si="7"/>
        <v/>
      </c>
      <c r="AC60" s="1">
        <f t="shared" si="8"/>
        <v>0</v>
      </c>
      <c r="AF60" s="1" t="str">
        <f t="shared" si="9"/>
        <v/>
      </c>
    </row>
    <row r="61" spans="1:33" x14ac:dyDescent="0.45">
      <c r="A61" s="2" t="str">
        <f t="shared" si="6"/>
        <v/>
      </c>
      <c r="B61" s="8"/>
      <c r="C61" s="10" t="str">
        <f>IF($B61="","",VLOOKUP($B61,手順1!$J$19:$O$105,2,FALSE))</f>
        <v/>
      </c>
      <c r="D61" s="10" t="str">
        <f>IF($B61="","",VLOOKUP($B61,手順1!$J$19:$O$105,3,FALSE))</f>
        <v/>
      </c>
      <c r="E61" s="10" t="str">
        <f>IF($B61="","",VLOOKUP($B61,手順1!$J$19:$O$105,4,FALSE))</f>
        <v/>
      </c>
      <c r="F61" s="10" t="str">
        <f>IF($B61="","",VLOOKUP($B61,手順1!$J$19:$O$105,5,FALSE))</f>
        <v/>
      </c>
      <c r="G61" s="10" t="str">
        <f>IF($B61="","",VLOOKUP($B61,手順1!$J$19:$O$105,6,FALSE))</f>
        <v/>
      </c>
      <c r="H61" s="11" t="str">
        <f t="shared" si="3"/>
        <v/>
      </c>
      <c r="I61" s="21"/>
      <c r="J61" s="4"/>
      <c r="K61" s="4"/>
      <c r="L61" s="150"/>
      <c r="M61" s="156"/>
      <c r="N61" s="4"/>
      <c r="O61" s="4"/>
      <c r="P61" s="157"/>
      <c r="Q61" s="153"/>
      <c r="R61" s="2"/>
      <c r="V61" s="12"/>
      <c r="AA61" s="1">
        <v>150</v>
      </c>
      <c r="AB61" s="1" t="str">
        <f t="shared" si="7"/>
        <v/>
      </c>
      <c r="AC61" s="1">
        <f t="shared" si="8"/>
        <v>0</v>
      </c>
      <c r="AF61" s="1" t="str">
        <f t="shared" si="9"/>
        <v/>
      </c>
    </row>
    <row r="62" spans="1:33" x14ac:dyDescent="0.45">
      <c r="A62" s="2" t="str">
        <f t="shared" si="6"/>
        <v/>
      </c>
      <c r="B62" s="8"/>
      <c r="C62" s="10" t="str">
        <f>IF($B62="","",VLOOKUP($B62,手順1!$J$19:$O$105,2,FALSE))</f>
        <v/>
      </c>
      <c r="D62" s="10" t="str">
        <f>IF($B62="","",VLOOKUP($B62,手順1!$J$19:$O$105,3,FALSE))</f>
        <v/>
      </c>
      <c r="E62" s="10" t="str">
        <f>IF($B62="","",VLOOKUP($B62,手順1!$J$19:$O$105,4,FALSE))</f>
        <v/>
      </c>
      <c r="F62" s="10" t="str">
        <f>IF($B62="","",VLOOKUP($B62,手順1!$J$19:$O$105,5,FALSE))</f>
        <v/>
      </c>
      <c r="G62" s="10" t="str">
        <f>IF($B62="","",VLOOKUP($B62,手順1!$J$19:$O$105,6,FALSE))</f>
        <v/>
      </c>
      <c r="H62" s="11" t="str">
        <f t="shared" si="3"/>
        <v/>
      </c>
      <c r="I62" s="21"/>
      <c r="J62" s="4"/>
      <c r="K62" s="4"/>
      <c r="L62" s="150"/>
      <c r="M62" s="156"/>
      <c r="N62" s="4"/>
      <c r="O62" s="4"/>
      <c r="P62" s="157"/>
      <c r="Q62" s="153"/>
      <c r="R62" s="2"/>
      <c r="V62" s="12"/>
      <c r="AA62" s="1">
        <v>151</v>
      </c>
      <c r="AB62" s="1" t="str">
        <f t="shared" si="7"/>
        <v/>
      </c>
      <c r="AC62" s="1">
        <f t="shared" si="8"/>
        <v>0</v>
      </c>
      <c r="AF62" s="1" t="str">
        <f t="shared" si="9"/>
        <v/>
      </c>
    </row>
    <row r="63" spans="1:33" x14ac:dyDescent="0.45">
      <c r="A63" s="2" t="str">
        <f t="shared" si="6"/>
        <v/>
      </c>
      <c r="B63" s="8"/>
      <c r="C63" s="10" t="str">
        <f>IF($B63="","",VLOOKUP($B63,手順1!$J$19:$O$105,2,FALSE))</f>
        <v/>
      </c>
      <c r="D63" s="10" t="str">
        <f>IF($B63="","",VLOOKUP($B63,手順1!$J$19:$O$105,3,FALSE))</f>
        <v/>
      </c>
      <c r="E63" s="10" t="str">
        <f>IF($B63="","",VLOOKUP($B63,手順1!$J$19:$O$105,4,FALSE))</f>
        <v/>
      </c>
      <c r="F63" s="10" t="str">
        <f>IF($B63="","",VLOOKUP($B63,手順1!$J$19:$O$105,5,FALSE))</f>
        <v/>
      </c>
      <c r="G63" s="10" t="str">
        <f>IF($B63="","",VLOOKUP($B63,手順1!$J$19:$O$105,6,FALSE))</f>
        <v/>
      </c>
      <c r="H63" s="11" t="str">
        <f t="shared" si="3"/>
        <v/>
      </c>
      <c r="I63" s="21"/>
      <c r="J63" s="4"/>
      <c r="K63" s="4"/>
      <c r="L63" s="150"/>
      <c r="M63" s="156"/>
      <c r="N63" s="4"/>
      <c r="O63" s="4"/>
      <c r="P63" s="157"/>
      <c r="Q63" s="153"/>
      <c r="R63" s="2"/>
      <c r="V63" s="12"/>
      <c r="AA63" s="1">
        <v>152</v>
      </c>
      <c r="AB63" s="1" t="str">
        <f t="shared" si="7"/>
        <v/>
      </c>
      <c r="AC63" s="1">
        <f t="shared" si="8"/>
        <v>0</v>
      </c>
      <c r="AF63" s="1" t="str">
        <f t="shared" si="9"/>
        <v/>
      </c>
    </row>
    <row r="64" spans="1:33" x14ac:dyDescent="0.45">
      <c r="A64" s="2" t="str">
        <f t="shared" si="6"/>
        <v/>
      </c>
      <c r="B64" s="8"/>
      <c r="C64" s="10" t="str">
        <f>IF($B64="","",VLOOKUP($B64,手順1!$J$19:$O$105,2,FALSE))</f>
        <v/>
      </c>
      <c r="D64" s="10" t="str">
        <f>IF($B64="","",VLOOKUP($B64,手順1!$J$19:$O$105,3,FALSE))</f>
        <v/>
      </c>
      <c r="E64" s="10" t="str">
        <f>IF($B64="","",VLOOKUP($B64,手順1!$J$19:$O$105,4,FALSE))</f>
        <v/>
      </c>
      <c r="F64" s="10" t="str">
        <f>IF($B64="","",VLOOKUP($B64,手順1!$J$19:$O$105,5,FALSE))</f>
        <v/>
      </c>
      <c r="G64" s="10" t="str">
        <f>IF($B64="","",VLOOKUP($B64,手順1!$J$19:$O$105,6,FALSE))</f>
        <v/>
      </c>
      <c r="H64" s="11" t="str">
        <f t="shared" si="3"/>
        <v/>
      </c>
      <c r="I64" s="21"/>
      <c r="J64" s="4"/>
      <c r="K64" s="4"/>
      <c r="L64" s="150"/>
      <c r="M64" s="156"/>
      <c r="N64" s="4"/>
      <c r="O64" s="4"/>
      <c r="P64" s="157"/>
      <c r="Q64" s="153"/>
      <c r="R64" s="2"/>
      <c r="V64" s="12"/>
      <c r="AA64" s="1">
        <v>153</v>
      </c>
      <c r="AB64" s="1" t="str">
        <f t="shared" si="7"/>
        <v/>
      </c>
      <c r="AC64" s="1">
        <f t="shared" si="8"/>
        <v>0</v>
      </c>
      <c r="AF64" s="1" t="str">
        <f t="shared" si="9"/>
        <v/>
      </c>
    </row>
    <row r="65" spans="1:32" x14ac:dyDescent="0.45">
      <c r="A65" s="2" t="str">
        <f t="shared" si="6"/>
        <v/>
      </c>
      <c r="B65" s="8"/>
      <c r="C65" s="10" t="str">
        <f>IF($B65="","",VLOOKUP($B65,手順1!$J$19:$O$105,2,FALSE))</f>
        <v/>
      </c>
      <c r="D65" s="10" t="str">
        <f>IF($B65="","",VLOOKUP($B65,手順1!$J$19:$O$105,3,FALSE))</f>
        <v/>
      </c>
      <c r="E65" s="10" t="str">
        <f>IF($B65="","",VLOOKUP($B65,手順1!$J$19:$O$105,4,FALSE))</f>
        <v/>
      </c>
      <c r="F65" s="10" t="str">
        <f>IF($B65="","",VLOOKUP($B65,手順1!$J$19:$O$105,5,FALSE))</f>
        <v/>
      </c>
      <c r="G65" s="10" t="str">
        <f>IF($B65="","",VLOOKUP($B65,手順1!$J$19:$O$105,6,FALSE))</f>
        <v/>
      </c>
      <c r="H65" s="11" t="str">
        <f t="shared" si="3"/>
        <v/>
      </c>
      <c r="I65" s="21"/>
      <c r="J65" s="4"/>
      <c r="K65" s="4"/>
      <c r="L65" s="150"/>
      <c r="M65" s="156"/>
      <c r="N65" s="4"/>
      <c r="O65" s="4"/>
      <c r="P65" s="157"/>
      <c r="Q65" s="153"/>
      <c r="R65" s="2"/>
      <c r="V65" s="12"/>
      <c r="AA65" s="1">
        <v>154</v>
      </c>
      <c r="AB65" s="1" t="str">
        <f t="shared" si="7"/>
        <v/>
      </c>
      <c r="AC65" s="1">
        <f t="shared" si="8"/>
        <v>0</v>
      </c>
      <c r="AF65" s="1" t="str">
        <f t="shared" si="9"/>
        <v/>
      </c>
    </row>
    <row r="66" spans="1:32" x14ac:dyDescent="0.45">
      <c r="A66" s="2" t="str">
        <f t="shared" si="6"/>
        <v/>
      </c>
      <c r="B66" s="8"/>
      <c r="C66" s="10" t="str">
        <f>IF($B66="","",VLOOKUP($B66,手順1!$J$19:$O$105,2,FALSE))</f>
        <v/>
      </c>
      <c r="D66" s="10" t="str">
        <f>IF($B66="","",VLOOKUP($B66,手順1!$J$19:$O$105,3,FALSE))</f>
        <v/>
      </c>
      <c r="E66" s="10" t="str">
        <f>IF($B66="","",VLOOKUP($B66,手順1!$J$19:$O$105,4,FALSE))</f>
        <v/>
      </c>
      <c r="F66" s="10" t="str">
        <f>IF($B66="","",VLOOKUP($B66,手順1!$J$19:$O$105,5,FALSE))</f>
        <v/>
      </c>
      <c r="G66" s="10" t="str">
        <f>IF($B66="","",VLOOKUP($B66,手順1!$J$19:$O$105,6,FALSE))</f>
        <v/>
      </c>
      <c r="H66" s="11" t="str">
        <f t="shared" si="3"/>
        <v/>
      </c>
      <c r="I66" s="21"/>
      <c r="J66" s="4"/>
      <c r="K66" s="4"/>
      <c r="L66" s="150"/>
      <c r="M66" s="156"/>
      <c r="N66" s="4"/>
      <c r="O66" s="4"/>
      <c r="P66" s="157"/>
      <c r="Q66" s="153"/>
      <c r="R66" s="2"/>
      <c r="V66" s="12"/>
      <c r="AA66" s="1">
        <v>155</v>
      </c>
      <c r="AB66" s="1" t="str">
        <f t="shared" si="7"/>
        <v/>
      </c>
      <c r="AC66" s="1">
        <f t="shared" si="8"/>
        <v>0</v>
      </c>
      <c r="AF66" s="1" t="str">
        <f t="shared" si="9"/>
        <v/>
      </c>
    </row>
    <row r="67" spans="1:32" x14ac:dyDescent="0.45">
      <c r="A67" s="2" t="str">
        <f t="shared" si="6"/>
        <v/>
      </c>
      <c r="B67" s="8"/>
      <c r="C67" s="10" t="str">
        <f>IF($B67="","",VLOOKUP($B67,手順1!$J$19:$O$105,2,FALSE))</f>
        <v/>
      </c>
      <c r="D67" s="10" t="str">
        <f>IF($B67="","",VLOOKUP($B67,手順1!$J$19:$O$105,3,FALSE))</f>
        <v/>
      </c>
      <c r="E67" s="10" t="str">
        <f>IF($B67="","",VLOOKUP($B67,手順1!$J$19:$O$105,4,FALSE))</f>
        <v/>
      </c>
      <c r="F67" s="10" t="str">
        <f>IF($B67="","",VLOOKUP($B67,手順1!$J$19:$O$105,5,FALSE))</f>
        <v/>
      </c>
      <c r="G67" s="10" t="str">
        <f>IF($B67="","",VLOOKUP($B67,手順1!$J$19:$O$105,6,FALSE))</f>
        <v/>
      </c>
      <c r="H67" s="11" t="str">
        <f t="shared" si="3"/>
        <v/>
      </c>
      <c r="I67" s="21"/>
      <c r="J67" s="4"/>
      <c r="K67" s="4"/>
      <c r="L67" s="150"/>
      <c r="M67" s="156"/>
      <c r="N67" s="4"/>
      <c r="O67" s="4"/>
      <c r="P67" s="157"/>
      <c r="Q67" s="153"/>
      <c r="R67" s="2"/>
      <c r="V67" s="12"/>
      <c r="AA67" s="1">
        <v>156</v>
      </c>
      <c r="AB67" s="1" t="str">
        <f t="shared" si="7"/>
        <v/>
      </c>
      <c r="AC67" s="1">
        <f t="shared" si="8"/>
        <v>0</v>
      </c>
      <c r="AF67" s="1" t="str">
        <f t="shared" si="9"/>
        <v/>
      </c>
    </row>
    <row r="68" spans="1:32" x14ac:dyDescent="0.45">
      <c r="A68" s="2" t="str">
        <f t="shared" si="6"/>
        <v/>
      </c>
      <c r="B68" s="8"/>
      <c r="C68" s="10" t="str">
        <f>IF($B68="","",VLOOKUP($B68,手順1!$J$19:$O$105,2,FALSE))</f>
        <v/>
      </c>
      <c r="D68" s="10" t="str">
        <f>IF($B68="","",VLOOKUP($B68,手順1!$J$19:$O$105,3,FALSE))</f>
        <v/>
      </c>
      <c r="E68" s="10" t="str">
        <f>IF($B68="","",VLOOKUP($B68,手順1!$J$19:$O$105,4,FALSE))</f>
        <v/>
      </c>
      <c r="F68" s="10" t="str">
        <f>IF($B68="","",VLOOKUP($B68,手順1!$J$19:$O$105,5,FALSE))</f>
        <v/>
      </c>
      <c r="G68" s="10" t="str">
        <f>IF($B68="","",VLOOKUP($B68,手順1!$J$19:$O$105,6,FALSE))</f>
        <v/>
      </c>
      <c r="H68" s="11" t="str">
        <f t="shared" si="3"/>
        <v/>
      </c>
      <c r="I68" s="21"/>
      <c r="J68" s="4"/>
      <c r="K68" s="4"/>
      <c r="L68" s="150"/>
      <c r="M68" s="156"/>
      <c r="N68" s="4"/>
      <c r="O68" s="4"/>
      <c r="P68" s="157"/>
      <c r="Q68" s="153"/>
      <c r="R68" s="2"/>
      <c r="V68" s="12"/>
      <c r="AA68" s="1">
        <v>157</v>
      </c>
      <c r="AB68" s="1" t="str">
        <f t="shared" si="7"/>
        <v/>
      </c>
      <c r="AC68" s="1">
        <f t="shared" si="8"/>
        <v>0</v>
      </c>
      <c r="AF68" s="1" t="str">
        <f t="shared" si="9"/>
        <v/>
      </c>
    </row>
    <row r="69" spans="1:32" x14ac:dyDescent="0.45">
      <c r="A69" s="2" t="str">
        <f t="shared" si="6"/>
        <v/>
      </c>
      <c r="B69" s="8"/>
      <c r="C69" s="10" t="str">
        <f>IF($B69="","",VLOOKUP($B69,手順1!$J$19:$O$105,2,FALSE))</f>
        <v/>
      </c>
      <c r="D69" s="10" t="str">
        <f>IF($B69="","",VLOOKUP($B69,手順1!$J$19:$O$105,3,FALSE))</f>
        <v/>
      </c>
      <c r="E69" s="10" t="str">
        <f>IF($B69="","",VLOOKUP($B69,手順1!$J$19:$O$105,4,FALSE))</f>
        <v/>
      </c>
      <c r="F69" s="10" t="str">
        <f>IF($B69="","",VLOOKUP($B69,手順1!$J$19:$O$105,5,FALSE))</f>
        <v/>
      </c>
      <c r="G69" s="10" t="str">
        <f>IF($B69="","",VLOOKUP($B69,手順1!$J$19:$O$105,6,FALSE))</f>
        <v/>
      </c>
      <c r="H69" s="11" t="str">
        <f t="shared" si="3"/>
        <v/>
      </c>
      <c r="I69" s="21"/>
      <c r="J69" s="4"/>
      <c r="K69" s="4"/>
      <c r="L69" s="150"/>
      <c r="M69" s="156"/>
      <c r="N69" s="4"/>
      <c r="O69" s="4"/>
      <c r="P69" s="157"/>
      <c r="Q69" s="153"/>
      <c r="R69" s="2"/>
      <c r="V69" s="12"/>
      <c r="AA69" s="1">
        <v>158</v>
      </c>
      <c r="AB69" s="1" t="str">
        <f t="shared" si="7"/>
        <v/>
      </c>
      <c r="AC69" s="1">
        <f t="shared" si="8"/>
        <v>0</v>
      </c>
      <c r="AF69" s="1" t="str">
        <f t="shared" si="9"/>
        <v/>
      </c>
    </row>
    <row r="70" spans="1:32" x14ac:dyDescent="0.45">
      <c r="A70" s="2" t="str">
        <f t="shared" si="6"/>
        <v/>
      </c>
      <c r="B70" s="8"/>
      <c r="C70" s="10" t="str">
        <f>IF($B70="","",VLOOKUP($B70,手順1!$J$19:$O$105,2,FALSE))</f>
        <v/>
      </c>
      <c r="D70" s="10" t="str">
        <f>IF($B70="","",VLOOKUP($B70,手順1!$J$19:$O$105,3,FALSE))</f>
        <v/>
      </c>
      <c r="E70" s="10" t="str">
        <f>IF($B70="","",VLOOKUP($B70,手順1!$J$19:$O$105,4,FALSE))</f>
        <v/>
      </c>
      <c r="F70" s="10" t="str">
        <f>IF($B70="","",VLOOKUP($B70,手順1!$J$19:$O$105,5,FALSE))</f>
        <v/>
      </c>
      <c r="G70" s="10" t="str">
        <f>IF($B70="","",VLOOKUP($B70,手順1!$J$19:$O$105,6,FALSE))</f>
        <v/>
      </c>
      <c r="H70" s="11" t="str">
        <f t="shared" si="3"/>
        <v/>
      </c>
      <c r="I70" s="21"/>
      <c r="J70" s="4"/>
      <c r="K70" s="4"/>
      <c r="L70" s="150"/>
      <c r="M70" s="156"/>
      <c r="N70" s="4"/>
      <c r="O70" s="4"/>
      <c r="P70" s="157"/>
      <c r="Q70" s="153"/>
      <c r="R70" s="2"/>
      <c r="V70" s="12"/>
      <c r="AA70" s="1">
        <v>159</v>
      </c>
      <c r="AB70" s="1" t="str">
        <f t="shared" si="7"/>
        <v/>
      </c>
      <c r="AC70" s="1">
        <f t="shared" si="8"/>
        <v>0</v>
      </c>
      <c r="AF70" s="1" t="str">
        <f t="shared" si="9"/>
        <v/>
      </c>
    </row>
    <row r="71" spans="1:32" x14ac:dyDescent="0.45">
      <c r="A71" s="2" t="str">
        <f t="shared" si="6"/>
        <v/>
      </c>
      <c r="B71" s="8"/>
      <c r="C71" s="10" t="str">
        <f>IF($B71="","",VLOOKUP($B71,手順1!$J$19:$O$105,2,FALSE))</f>
        <v/>
      </c>
      <c r="D71" s="10" t="str">
        <f>IF($B71="","",VLOOKUP($B71,手順1!$J$19:$O$105,3,FALSE))</f>
        <v/>
      </c>
      <c r="E71" s="10" t="str">
        <f>IF($B71="","",VLOOKUP($B71,手順1!$J$19:$O$105,4,FALSE))</f>
        <v/>
      </c>
      <c r="F71" s="10" t="str">
        <f>IF($B71="","",VLOOKUP($B71,手順1!$J$19:$O$105,5,FALSE))</f>
        <v/>
      </c>
      <c r="G71" s="10" t="str">
        <f>IF($B71="","",VLOOKUP($B71,手順1!$J$19:$O$105,6,FALSE))</f>
        <v/>
      </c>
      <c r="H71" s="11" t="str">
        <f t="shared" si="3"/>
        <v/>
      </c>
      <c r="I71" s="21"/>
      <c r="J71" s="4"/>
      <c r="K71" s="4"/>
      <c r="L71" s="150"/>
      <c r="M71" s="156"/>
      <c r="N71" s="4"/>
      <c r="O71" s="4"/>
      <c r="P71" s="157"/>
      <c r="Q71" s="153"/>
      <c r="R71" s="2"/>
      <c r="V71" s="12"/>
      <c r="AA71" s="1">
        <v>160</v>
      </c>
      <c r="AB71" s="1" t="str">
        <f t="shared" si="7"/>
        <v/>
      </c>
      <c r="AC71" s="1">
        <f t="shared" si="8"/>
        <v>0</v>
      </c>
      <c r="AF71" s="1" t="str">
        <f t="shared" si="9"/>
        <v/>
      </c>
    </row>
    <row r="72" spans="1:32" x14ac:dyDescent="0.45">
      <c r="A72" s="2" t="str">
        <f t="shared" si="6"/>
        <v/>
      </c>
      <c r="B72" s="8"/>
      <c r="C72" s="10" t="str">
        <f>IF($B72="","",VLOOKUP($B72,手順1!$J$19:$O$105,2,FALSE))</f>
        <v/>
      </c>
      <c r="D72" s="10" t="str">
        <f>IF($B72="","",VLOOKUP($B72,手順1!$J$19:$O$105,3,FALSE))</f>
        <v/>
      </c>
      <c r="E72" s="10" t="str">
        <f>IF($B72="","",VLOOKUP($B72,手順1!$J$19:$O$105,4,FALSE))</f>
        <v/>
      </c>
      <c r="F72" s="10" t="str">
        <f>IF($B72="","",VLOOKUP($B72,手順1!$J$19:$O$105,5,FALSE))</f>
        <v/>
      </c>
      <c r="G72" s="10" t="str">
        <f>IF($B72="","",VLOOKUP($B72,手順1!$J$19:$O$105,6,FALSE))</f>
        <v/>
      </c>
      <c r="H72" s="11" t="str">
        <f t="shared" si="3"/>
        <v/>
      </c>
      <c r="I72" s="21"/>
      <c r="J72" s="4"/>
      <c r="K72" s="4"/>
      <c r="L72" s="150"/>
      <c r="M72" s="156"/>
      <c r="N72" s="4"/>
      <c r="O72" s="4"/>
      <c r="P72" s="157"/>
      <c r="Q72" s="153"/>
      <c r="R72" s="2"/>
      <c r="V72" s="12"/>
      <c r="AA72" s="1">
        <v>161</v>
      </c>
      <c r="AB72" s="1" t="str">
        <f t="shared" si="7"/>
        <v/>
      </c>
      <c r="AC72" s="1">
        <f t="shared" si="8"/>
        <v>0</v>
      </c>
      <c r="AF72" s="1" t="str">
        <f t="shared" si="9"/>
        <v/>
      </c>
    </row>
    <row r="73" spans="1:32" x14ac:dyDescent="0.45">
      <c r="A73" s="2" t="str">
        <f t="shared" si="6"/>
        <v/>
      </c>
      <c r="B73" s="8"/>
      <c r="C73" s="10" t="str">
        <f>IF($B73="","",VLOOKUP($B73,手順1!$J$19:$O$105,2,FALSE))</f>
        <v/>
      </c>
      <c r="D73" s="10" t="str">
        <f>IF($B73="","",VLOOKUP($B73,手順1!$J$19:$O$105,3,FALSE))</f>
        <v/>
      </c>
      <c r="E73" s="10" t="str">
        <f>IF($B73="","",VLOOKUP($B73,手順1!$J$19:$O$105,4,FALSE))</f>
        <v/>
      </c>
      <c r="F73" s="10" t="str">
        <f>IF($B73="","",VLOOKUP($B73,手順1!$J$19:$O$105,5,FALSE))</f>
        <v/>
      </c>
      <c r="G73" s="10" t="str">
        <f>IF($B73="","",VLOOKUP($B73,手順1!$J$19:$O$105,6,FALSE))</f>
        <v/>
      </c>
      <c r="H73" s="11" t="str">
        <f t="shared" si="3"/>
        <v/>
      </c>
      <c r="I73" s="21"/>
      <c r="J73" s="4"/>
      <c r="K73" s="4"/>
      <c r="L73" s="150"/>
      <c r="M73" s="156"/>
      <c r="N73" s="4"/>
      <c r="O73" s="4"/>
      <c r="P73" s="157"/>
      <c r="Q73" s="153"/>
      <c r="R73" s="2"/>
      <c r="V73" s="12"/>
      <c r="AA73" s="1">
        <v>162</v>
      </c>
      <c r="AB73" s="1" t="str">
        <f t="shared" si="7"/>
        <v/>
      </c>
      <c r="AC73" s="1">
        <f t="shared" si="8"/>
        <v>0</v>
      </c>
      <c r="AF73" s="1" t="str">
        <f t="shared" si="9"/>
        <v/>
      </c>
    </row>
    <row r="74" spans="1:32" x14ac:dyDescent="0.45">
      <c r="A74" s="2" t="str">
        <f t="shared" si="6"/>
        <v/>
      </c>
      <c r="B74" s="8"/>
      <c r="C74" s="10" t="str">
        <f>IF($B74="","",VLOOKUP($B74,手順1!$J$19:$O$105,2,FALSE))</f>
        <v/>
      </c>
      <c r="D74" s="10" t="str">
        <f>IF($B74="","",VLOOKUP($B74,手順1!$J$19:$O$105,3,FALSE))</f>
        <v/>
      </c>
      <c r="E74" s="10" t="str">
        <f>IF($B74="","",VLOOKUP($B74,手順1!$J$19:$O$105,4,FALSE))</f>
        <v/>
      </c>
      <c r="F74" s="10" t="str">
        <f>IF($B74="","",VLOOKUP($B74,手順1!$J$19:$O$105,5,FALSE))</f>
        <v/>
      </c>
      <c r="G74" s="10" t="str">
        <f>IF($B74="","",VLOOKUP($B74,手順1!$J$19:$O$105,6,FALSE))</f>
        <v/>
      </c>
      <c r="H74" s="11" t="str">
        <f t="shared" si="3"/>
        <v/>
      </c>
      <c r="I74" s="21"/>
      <c r="J74" s="4"/>
      <c r="K74" s="4"/>
      <c r="L74" s="150"/>
      <c r="M74" s="156"/>
      <c r="N74" s="4"/>
      <c r="O74" s="4"/>
      <c r="P74" s="157"/>
      <c r="Q74" s="153"/>
      <c r="R74" s="2"/>
      <c r="V74" s="12"/>
      <c r="AA74" s="1">
        <v>163</v>
      </c>
      <c r="AB74" s="1" t="str">
        <f t="shared" si="7"/>
        <v/>
      </c>
      <c r="AC74" s="1">
        <f t="shared" si="8"/>
        <v>0</v>
      </c>
      <c r="AF74" s="1" t="str">
        <f t="shared" si="9"/>
        <v/>
      </c>
    </row>
    <row r="75" spans="1:32" x14ac:dyDescent="0.45">
      <c r="A75" s="2" t="str">
        <f t="shared" si="6"/>
        <v/>
      </c>
      <c r="B75" s="8"/>
      <c r="C75" s="10" t="str">
        <f>IF($B75="","",VLOOKUP($B75,手順1!$J$19:$O$105,2,FALSE))</f>
        <v/>
      </c>
      <c r="D75" s="10" t="str">
        <f>IF($B75="","",VLOOKUP($B75,手順1!$J$19:$O$105,3,FALSE))</f>
        <v/>
      </c>
      <c r="E75" s="10" t="str">
        <f>IF($B75="","",VLOOKUP($B75,手順1!$J$19:$O$105,4,FALSE))</f>
        <v/>
      </c>
      <c r="F75" s="10" t="str">
        <f>IF($B75="","",VLOOKUP($B75,手順1!$J$19:$O$105,5,FALSE))</f>
        <v/>
      </c>
      <c r="G75" s="10" t="str">
        <f>IF($B75="","",VLOOKUP($B75,手順1!$J$19:$O$105,6,FALSE))</f>
        <v/>
      </c>
      <c r="H75" s="11" t="str">
        <f t="shared" si="3"/>
        <v/>
      </c>
      <c r="I75" s="21"/>
      <c r="J75" s="4"/>
      <c r="K75" s="4"/>
      <c r="L75" s="150"/>
      <c r="M75" s="156"/>
      <c r="N75" s="4"/>
      <c r="O75" s="4"/>
      <c r="P75" s="157"/>
      <c r="Q75" s="153"/>
      <c r="R75" s="2"/>
      <c r="V75" s="12"/>
      <c r="AA75" s="1">
        <v>164</v>
      </c>
      <c r="AB75" s="1" t="str">
        <f t="shared" si="7"/>
        <v/>
      </c>
      <c r="AC75" s="1">
        <f t="shared" si="8"/>
        <v>0</v>
      </c>
      <c r="AF75" s="1" t="str">
        <f t="shared" si="9"/>
        <v/>
      </c>
    </row>
    <row r="76" spans="1:32" x14ac:dyDescent="0.45">
      <c r="A76" s="2" t="str">
        <f t="shared" ref="A76:A107" si="10">IF(B76="","",AA76)</f>
        <v/>
      </c>
      <c r="B76" s="8"/>
      <c r="C76" s="10" t="str">
        <f>IF($B76="","",VLOOKUP($B76,手順1!$J$19:$O$105,2,FALSE))</f>
        <v/>
      </c>
      <c r="D76" s="10" t="str">
        <f>IF($B76="","",VLOOKUP($B76,手順1!$J$19:$O$105,3,FALSE))</f>
        <v/>
      </c>
      <c r="E76" s="10" t="str">
        <f>IF($B76="","",VLOOKUP($B76,手順1!$J$19:$O$105,4,FALSE))</f>
        <v/>
      </c>
      <c r="F76" s="10" t="str">
        <f>IF($B76="","",VLOOKUP($B76,手順1!$J$19:$O$105,5,FALSE))</f>
        <v/>
      </c>
      <c r="G76" s="10" t="str">
        <f>IF($B76="","",VLOOKUP($B76,手順1!$J$19:$O$105,6,FALSE))</f>
        <v/>
      </c>
      <c r="H76" s="11" t="str">
        <f t="shared" si="3"/>
        <v/>
      </c>
      <c r="I76" s="21"/>
      <c r="J76" s="4"/>
      <c r="K76" s="4"/>
      <c r="L76" s="150"/>
      <c r="M76" s="156"/>
      <c r="N76" s="4"/>
      <c r="O76" s="4"/>
      <c r="P76" s="157"/>
      <c r="Q76" s="153"/>
      <c r="R76" s="2"/>
      <c r="V76" s="12"/>
      <c r="AA76" s="1">
        <v>165</v>
      </c>
      <c r="AB76" s="1" t="str">
        <f t="shared" ref="AB76:AB107" si="11">IF(B76="","",AA76)</f>
        <v/>
      </c>
      <c r="AC76" s="1">
        <f t="shared" ref="AC76:AC107" si="12">COUNTIF(B$12:B$107,B76)</f>
        <v>0</v>
      </c>
      <c r="AF76" s="1" t="str">
        <f t="shared" si="9"/>
        <v/>
      </c>
    </row>
    <row r="77" spans="1:32" x14ac:dyDescent="0.45">
      <c r="A77" s="2" t="str">
        <f t="shared" si="10"/>
        <v/>
      </c>
      <c r="B77" s="8"/>
      <c r="C77" s="10" t="str">
        <f>IF($B77="","",VLOOKUP($B77,手順1!$J$19:$O$105,2,FALSE))</f>
        <v/>
      </c>
      <c r="D77" s="10" t="str">
        <f>IF($B77="","",VLOOKUP($B77,手順1!$J$19:$O$105,3,FALSE))</f>
        <v/>
      </c>
      <c r="E77" s="10" t="str">
        <f>IF($B77="","",VLOOKUP($B77,手順1!$J$19:$O$105,4,FALSE))</f>
        <v/>
      </c>
      <c r="F77" s="10" t="str">
        <f>IF($B77="","",VLOOKUP($B77,手順1!$J$19:$O$105,5,FALSE))</f>
        <v/>
      </c>
      <c r="G77" s="10" t="str">
        <f>IF($B77="","",VLOOKUP($B77,手順1!$J$19:$O$105,6,FALSE))</f>
        <v/>
      </c>
      <c r="H77" s="11" t="str">
        <f t="shared" ref="H77:H107" si="13">IF(B77="","","女")</f>
        <v/>
      </c>
      <c r="I77" s="21"/>
      <c r="J77" s="4"/>
      <c r="K77" s="4"/>
      <c r="L77" s="150"/>
      <c r="M77" s="156"/>
      <c r="N77" s="4"/>
      <c r="O77" s="4"/>
      <c r="P77" s="157"/>
      <c r="Q77" s="153"/>
      <c r="R77" s="2"/>
      <c r="V77" s="12"/>
      <c r="AA77" s="1">
        <v>166</v>
      </c>
      <c r="AB77" s="1" t="str">
        <f t="shared" si="11"/>
        <v/>
      </c>
      <c r="AC77" s="1">
        <f t="shared" si="12"/>
        <v>0</v>
      </c>
      <c r="AF77" s="1" t="str">
        <f t="shared" si="9"/>
        <v/>
      </c>
    </row>
    <row r="78" spans="1:32" x14ac:dyDescent="0.45">
      <c r="A78" s="2" t="str">
        <f t="shared" si="10"/>
        <v/>
      </c>
      <c r="B78" s="8"/>
      <c r="C78" s="10" t="str">
        <f>IF($B78="","",VLOOKUP($B78,手順1!$J$19:$O$105,2,FALSE))</f>
        <v/>
      </c>
      <c r="D78" s="10" t="str">
        <f>IF($B78="","",VLOOKUP($B78,手順1!$J$19:$O$105,3,FALSE))</f>
        <v/>
      </c>
      <c r="E78" s="10" t="str">
        <f>IF($B78="","",VLOOKUP($B78,手順1!$J$19:$O$105,4,FALSE))</f>
        <v/>
      </c>
      <c r="F78" s="10" t="str">
        <f>IF($B78="","",VLOOKUP($B78,手順1!$J$19:$O$105,5,FALSE))</f>
        <v/>
      </c>
      <c r="G78" s="10" t="str">
        <f>IF($B78="","",VLOOKUP($B78,手順1!$J$19:$O$105,6,FALSE))</f>
        <v/>
      </c>
      <c r="H78" s="11" t="str">
        <f t="shared" si="13"/>
        <v/>
      </c>
      <c r="I78" s="21"/>
      <c r="J78" s="4"/>
      <c r="K78" s="4"/>
      <c r="L78" s="150"/>
      <c r="M78" s="156"/>
      <c r="N78" s="4"/>
      <c r="O78" s="4"/>
      <c r="P78" s="157"/>
      <c r="Q78" s="153"/>
      <c r="R78" s="2"/>
      <c r="V78" s="12"/>
      <c r="AA78" s="1">
        <v>167</v>
      </c>
      <c r="AB78" s="1" t="str">
        <f t="shared" si="11"/>
        <v/>
      </c>
      <c r="AC78" s="1">
        <f t="shared" si="12"/>
        <v>0</v>
      </c>
      <c r="AF78" s="1" t="str">
        <f t="shared" ref="AF78:AF107" si="14">IF(AH78="","",COUNTIF(M$12:M$107,AH78))</f>
        <v/>
      </c>
    </row>
    <row r="79" spans="1:32" x14ac:dyDescent="0.45">
      <c r="A79" s="2" t="str">
        <f t="shared" si="10"/>
        <v/>
      </c>
      <c r="B79" s="8"/>
      <c r="C79" s="10" t="str">
        <f>IF($B79="","",VLOOKUP($B79,手順1!$J$19:$O$105,2,FALSE))</f>
        <v/>
      </c>
      <c r="D79" s="10" t="str">
        <f>IF($B79="","",VLOOKUP($B79,手順1!$J$19:$O$105,3,FALSE))</f>
        <v/>
      </c>
      <c r="E79" s="10" t="str">
        <f>IF($B79="","",VLOOKUP($B79,手順1!$J$19:$O$105,4,FALSE))</f>
        <v/>
      </c>
      <c r="F79" s="10" t="str">
        <f>IF($B79="","",VLOOKUP($B79,手順1!$J$19:$O$105,5,FALSE))</f>
        <v/>
      </c>
      <c r="G79" s="10" t="str">
        <f>IF($B79="","",VLOOKUP($B79,手順1!$J$19:$O$105,6,FALSE))</f>
        <v/>
      </c>
      <c r="H79" s="11" t="str">
        <f t="shared" si="13"/>
        <v/>
      </c>
      <c r="I79" s="21"/>
      <c r="J79" s="4"/>
      <c r="K79" s="4"/>
      <c r="L79" s="150"/>
      <c r="M79" s="156"/>
      <c r="N79" s="4"/>
      <c r="O79" s="4"/>
      <c r="P79" s="157"/>
      <c r="Q79" s="153"/>
      <c r="R79" s="2"/>
      <c r="V79" s="12"/>
      <c r="AA79" s="1">
        <v>168</v>
      </c>
      <c r="AB79" s="1" t="str">
        <f t="shared" si="11"/>
        <v/>
      </c>
      <c r="AC79" s="1">
        <f t="shared" si="12"/>
        <v>0</v>
      </c>
      <c r="AF79" s="1" t="str">
        <f t="shared" si="14"/>
        <v/>
      </c>
    </row>
    <row r="80" spans="1:32" x14ac:dyDescent="0.45">
      <c r="A80" s="2" t="str">
        <f t="shared" si="10"/>
        <v/>
      </c>
      <c r="B80" s="8"/>
      <c r="C80" s="10" t="str">
        <f>IF($B80="","",VLOOKUP($B80,手順1!$J$19:$O$105,2,FALSE))</f>
        <v/>
      </c>
      <c r="D80" s="10" t="str">
        <f>IF($B80="","",VLOOKUP($B80,手順1!$J$19:$O$105,3,FALSE))</f>
        <v/>
      </c>
      <c r="E80" s="10" t="str">
        <f>IF($B80="","",VLOOKUP($B80,手順1!$J$19:$O$105,4,FALSE))</f>
        <v/>
      </c>
      <c r="F80" s="10" t="str">
        <f>IF($B80="","",VLOOKUP($B80,手順1!$J$19:$O$105,5,FALSE))</f>
        <v/>
      </c>
      <c r="G80" s="10" t="str">
        <f>IF($B80="","",VLOOKUP($B80,手順1!$J$19:$O$105,6,FALSE))</f>
        <v/>
      </c>
      <c r="H80" s="11" t="str">
        <f t="shared" si="13"/>
        <v/>
      </c>
      <c r="I80" s="21"/>
      <c r="J80" s="4"/>
      <c r="K80" s="4"/>
      <c r="L80" s="150"/>
      <c r="M80" s="156"/>
      <c r="N80" s="4"/>
      <c r="O80" s="4"/>
      <c r="P80" s="157"/>
      <c r="Q80" s="153"/>
      <c r="R80" s="2"/>
      <c r="V80" s="12"/>
      <c r="AA80" s="1">
        <v>169</v>
      </c>
      <c r="AB80" s="1" t="str">
        <f t="shared" si="11"/>
        <v/>
      </c>
      <c r="AC80" s="1">
        <f t="shared" si="12"/>
        <v>0</v>
      </c>
      <c r="AF80" s="1" t="str">
        <f t="shared" si="14"/>
        <v/>
      </c>
    </row>
    <row r="81" spans="1:32" x14ac:dyDescent="0.45">
      <c r="A81" s="2" t="str">
        <f t="shared" si="10"/>
        <v/>
      </c>
      <c r="B81" s="8"/>
      <c r="C81" s="10" t="str">
        <f>IF($B81="","",VLOOKUP($B81,手順1!$J$19:$O$105,2,FALSE))</f>
        <v/>
      </c>
      <c r="D81" s="10" t="str">
        <f>IF($B81="","",VLOOKUP($B81,手順1!$J$19:$O$105,3,FALSE))</f>
        <v/>
      </c>
      <c r="E81" s="10" t="str">
        <f>IF($B81="","",VLOOKUP($B81,手順1!$J$19:$O$105,4,FALSE))</f>
        <v/>
      </c>
      <c r="F81" s="10" t="str">
        <f>IF($B81="","",VLOOKUP($B81,手順1!$J$19:$O$105,5,FALSE))</f>
        <v/>
      </c>
      <c r="G81" s="10" t="str">
        <f>IF($B81="","",VLOOKUP($B81,手順1!$J$19:$O$105,6,FALSE))</f>
        <v/>
      </c>
      <c r="H81" s="11" t="str">
        <f t="shared" si="13"/>
        <v/>
      </c>
      <c r="I81" s="21"/>
      <c r="J81" s="4"/>
      <c r="K81" s="4"/>
      <c r="L81" s="150"/>
      <c r="M81" s="156"/>
      <c r="N81" s="4"/>
      <c r="O81" s="4"/>
      <c r="P81" s="157"/>
      <c r="Q81" s="153"/>
      <c r="R81" s="2"/>
      <c r="V81" s="12"/>
      <c r="AA81" s="1">
        <v>170</v>
      </c>
      <c r="AB81" s="1" t="str">
        <f t="shared" si="11"/>
        <v/>
      </c>
      <c r="AC81" s="1">
        <f t="shared" si="12"/>
        <v>0</v>
      </c>
      <c r="AF81" s="1" t="str">
        <f t="shared" si="14"/>
        <v/>
      </c>
    </row>
    <row r="82" spans="1:32" x14ac:dyDescent="0.45">
      <c r="A82" s="2" t="str">
        <f t="shared" si="10"/>
        <v/>
      </c>
      <c r="B82" s="8"/>
      <c r="C82" s="10" t="str">
        <f>IF($B82="","",VLOOKUP($B82,手順1!$J$19:$O$105,2,FALSE))</f>
        <v/>
      </c>
      <c r="D82" s="10" t="str">
        <f>IF($B82="","",VLOOKUP($B82,手順1!$J$19:$O$105,3,FALSE))</f>
        <v/>
      </c>
      <c r="E82" s="10" t="str">
        <f>IF($B82="","",VLOOKUP($B82,手順1!$J$19:$O$105,4,FALSE))</f>
        <v/>
      </c>
      <c r="F82" s="10" t="str">
        <f>IF($B82="","",VLOOKUP($B82,手順1!$J$19:$O$105,5,FALSE))</f>
        <v/>
      </c>
      <c r="G82" s="10" t="str">
        <f>IF($B82="","",VLOOKUP($B82,手順1!$J$19:$O$105,6,FALSE))</f>
        <v/>
      </c>
      <c r="H82" s="11" t="str">
        <f t="shared" si="13"/>
        <v/>
      </c>
      <c r="I82" s="21"/>
      <c r="J82" s="4"/>
      <c r="K82" s="4"/>
      <c r="L82" s="150"/>
      <c r="M82" s="156"/>
      <c r="N82" s="4"/>
      <c r="O82" s="4"/>
      <c r="P82" s="157"/>
      <c r="Q82" s="153"/>
      <c r="R82" s="2"/>
      <c r="V82" s="12"/>
      <c r="AA82" s="1">
        <v>171</v>
      </c>
      <c r="AB82" s="1" t="str">
        <f t="shared" si="11"/>
        <v/>
      </c>
      <c r="AC82" s="1">
        <f t="shared" si="12"/>
        <v>0</v>
      </c>
      <c r="AF82" s="1" t="str">
        <f t="shared" si="14"/>
        <v/>
      </c>
    </row>
    <row r="83" spans="1:32" x14ac:dyDescent="0.45">
      <c r="A83" s="2" t="str">
        <f t="shared" si="10"/>
        <v/>
      </c>
      <c r="B83" s="8"/>
      <c r="C83" s="10" t="str">
        <f>IF($B83="","",VLOOKUP($B83,手順1!$J$19:$O$105,2,FALSE))</f>
        <v/>
      </c>
      <c r="D83" s="10" t="str">
        <f>IF($B83="","",VLOOKUP($B83,手順1!$J$19:$O$105,3,FALSE))</f>
        <v/>
      </c>
      <c r="E83" s="10" t="str">
        <f>IF($B83="","",VLOOKUP($B83,手順1!$J$19:$O$105,4,FALSE))</f>
        <v/>
      </c>
      <c r="F83" s="10" t="str">
        <f>IF($B83="","",VLOOKUP($B83,手順1!$J$19:$O$105,5,FALSE))</f>
        <v/>
      </c>
      <c r="G83" s="10" t="str">
        <f>IF($B83="","",VLOOKUP($B83,手順1!$J$19:$O$105,6,FALSE))</f>
        <v/>
      </c>
      <c r="H83" s="11" t="str">
        <f t="shared" si="13"/>
        <v/>
      </c>
      <c r="I83" s="21"/>
      <c r="J83" s="4"/>
      <c r="K83" s="4"/>
      <c r="L83" s="150"/>
      <c r="M83" s="156"/>
      <c r="N83" s="4"/>
      <c r="O83" s="4"/>
      <c r="P83" s="157"/>
      <c r="Q83" s="153"/>
      <c r="R83" s="2"/>
      <c r="V83" s="12"/>
      <c r="AA83" s="1">
        <v>172</v>
      </c>
      <c r="AB83" s="1" t="str">
        <f t="shared" si="11"/>
        <v/>
      </c>
      <c r="AC83" s="1">
        <f t="shared" si="12"/>
        <v>0</v>
      </c>
      <c r="AF83" s="1" t="str">
        <f t="shared" si="14"/>
        <v/>
      </c>
    </row>
    <row r="84" spans="1:32" x14ac:dyDescent="0.45">
      <c r="A84" s="2" t="str">
        <f t="shared" si="10"/>
        <v/>
      </c>
      <c r="B84" s="8"/>
      <c r="C84" s="10" t="str">
        <f>IF($B84="","",VLOOKUP($B84,手順1!$J$19:$O$105,2,FALSE))</f>
        <v/>
      </c>
      <c r="D84" s="10" t="str">
        <f>IF($B84="","",VLOOKUP($B84,手順1!$J$19:$O$105,3,FALSE))</f>
        <v/>
      </c>
      <c r="E84" s="10" t="str">
        <f>IF($B84="","",VLOOKUP($B84,手順1!$J$19:$O$105,4,FALSE))</f>
        <v/>
      </c>
      <c r="F84" s="10" t="str">
        <f>IF($B84="","",VLOOKUP($B84,手順1!$J$19:$O$105,5,FALSE))</f>
        <v/>
      </c>
      <c r="G84" s="10" t="str">
        <f>IF($B84="","",VLOOKUP($B84,手順1!$J$19:$O$105,6,FALSE))</f>
        <v/>
      </c>
      <c r="H84" s="11" t="str">
        <f t="shared" si="13"/>
        <v/>
      </c>
      <c r="I84" s="21"/>
      <c r="J84" s="4"/>
      <c r="K84" s="4"/>
      <c r="L84" s="150"/>
      <c r="M84" s="156"/>
      <c r="N84" s="4"/>
      <c r="O84" s="4"/>
      <c r="P84" s="157"/>
      <c r="Q84" s="153"/>
      <c r="R84" s="2"/>
      <c r="V84" s="12"/>
      <c r="AA84" s="1">
        <v>173</v>
      </c>
      <c r="AB84" s="1" t="str">
        <f t="shared" si="11"/>
        <v/>
      </c>
      <c r="AC84" s="1">
        <f t="shared" si="12"/>
        <v>0</v>
      </c>
      <c r="AF84" s="1" t="str">
        <f t="shared" si="14"/>
        <v/>
      </c>
    </row>
    <row r="85" spans="1:32" x14ac:dyDescent="0.45">
      <c r="A85" s="2" t="str">
        <f t="shared" si="10"/>
        <v/>
      </c>
      <c r="B85" s="8"/>
      <c r="C85" s="10" t="str">
        <f>IF($B85="","",VLOOKUP($B85,手順1!$J$19:$O$105,2,FALSE))</f>
        <v/>
      </c>
      <c r="D85" s="10" t="str">
        <f>IF($B85="","",VLOOKUP($B85,手順1!$J$19:$O$105,3,FALSE))</f>
        <v/>
      </c>
      <c r="E85" s="10" t="str">
        <f>IF($B85="","",VLOOKUP($B85,手順1!$J$19:$O$105,4,FALSE))</f>
        <v/>
      </c>
      <c r="F85" s="10" t="str">
        <f>IF($B85="","",VLOOKUP($B85,手順1!$J$19:$O$105,5,FALSE))</f>
        <v/>
      </c>
      <c r="G85" s="10" t="str">
        <f>IF($B85="","",VLOOKUP($B85,手順1!$J$19:$O$105,6,FALSE))</f>
        <v/>
      </c>
      <c r="H85" s="11" t="str">
        <f t="shared" si="13"/>
        <v/>
      </c>
      <c r="I85" s="21"/>
      <c r="J85" s="4"/>
      <c r="K85" s="4"/>
      <c r="L85" s="150"/>
      <c r="M85" s="156"/>
      <c r="N85" s="4"/>
      <c r="O85" s="4"/>
      <c r="P85" s="157"/>
      <c r="Q85" s="153"/>
      <c r="R85" s="2"/>
      <c r="V85" s="12"/>
      <c r="AA85" s="1">
        <v>174</v>
      </c>
      <c r="AB85" s="1" t="str">
        <f t="shared" si="11"/>
        <v/>
      </c>
      <c r="AC85" s="1">
        <f t="shared" si="12"/>
        <v>0</v>
      </c>
      <c r="AF85" s="1" t="str">
        <f t="shared" si="14"/>
        <v/>
      </c>
    </row>
    <row r="86" spans="1:32" x14ac:dyDescent="0.45">
      <c r="A86" s="2" t="str">
        <f t="shared" si="10"/>
        <v/>
      </c>
      <c r="B86" s="8"/>
      <c r="C86" s="10" t="str">
        <f>IF($B86="","",VLOOKUP($B86,手順1!$J$19:$O$105,2,FALSE))</f>
        <v/>
      </c>
      <c r="D86" s="10" t="str">
        <f>IF($B86="","",VLOOKUP($B86,手順1!$J$19:$O$105,3,FALSE))</f>
        <v/>
      </c>
      <c r="E86" s="10" t="str">
        <f>IF($B86="","",VLOOKUP($B86,手順1!$J$19:$O$105,4,FALSE))</f>
        <v/>
      </c>
      <c r="F86" s="10" t="str">
        <f>IF($B86="","",VLOOKUP($B86,手順1!$J$19:$O$105,5,FALSE))</f>
        <v/>
      </c>
      <c r="G86" s="10" t="str">
        <f>IF($B86="","",VLOOKUP($B86,手順1!$J$19:$O$105,6,FALSE))</f>
        <v/>
      </c>
      <c r="H86" s="11" t="str">
        <f t="shared" si="13"/>
        <v/>
      </c>
      <c r="I86" s="21"/>
      <c r="J86" s="4"/>
      <c r="K86" s="4"/>
      <c r="L86" s="150"/>
      <c r="M86" s="156"/>
      <c r="N86" s="4"/>
      <c r="O86" s="4"/>
      <c r="P86" s="157"/>
      <c r="Q86" s="153"/>
      <c r="R86" s="2"/>
      <c r="V86" s="12"/>
      <c r="AA86" s="1">
        <v>175</v>
      </c>
      <c r="AB86" s="1" t="str">
        <f t="shared" si="11"/>
        <v/>
      </c>
      <c r="AC86" s="1">
        <f t="shared" si="12"/>
        <v>0</v>
      </c>
      <c r="AF86" s="1" t="str">
        <f t="shared" si="14"/>
        <v/>
      </c>
    </row>
    <row r="87" spans="1:32" x14ac:dyDescent="0.45">
      <c r="A87" s="2" t="str">
        <f t="shared" si="10"/>
        <v/>
      </c>
      <c r="B87" s="8"/>
      <c r="C87" s="10" t="str">
        <f>IF($B87="","",VLOOKUP($B87,手順1!$J$19:$O$105,2,FALSE))</f>
        <v/>
      </c>
      <c r="D87" s="10" t="str">
        <f>IF($B87="","",VLOOKUP($B87,手順1!$J$19:$O$105,3,FALSE))</f>
        <v/>
      </c>
      <c r="E87" s="10" t="str">
        <f>IF($B87="","",VLOOKUP($B87,手順1!$J$19:$O$105,4,FALSE))</f>
        <v/>
      </c>
      <c r="F87" s="10" t="str">
        <f>IF($B87="","",VLOOKUP($B87,手順1!$J$19:$O$105,5,FALSE))</f>
        <v/>
      </c>
      <c r="G87" s="10" t="str">
        <f>IF($B87="","",VLOOKUP($B87,手順1!$J$19:$O$105,6,FALSE))</f>
        <v/>
      </c>
      <c r="H87" s="11" t="str">
        <f t="shared" si="13"/>
        <v/>
      </c>
      <c r="I87" s="21"/>
      <c r="J87" s="4"/>
      <c r="K87" s="4"/>
      <c r="L87" s="150"/>
      <c r="M87" s="156"/>
      <c r="N87" s="4"/>
      <c r="O87" s="4"/>
      <c r="P87" s="157"/>
      <c r="Q87" s="153"/>
      <c r="R87" s="2"/>
      <c r="V87" s="12"/>
      <c r="AA87" s="1">
        <v>176</v>
      </c>
      <c r="AB87" s="1" t="str">
        <f t="shared" si="11"/>
        <v/>
      </c>
      <c r="AC87" s="1">
        <f t="shared" si="12"/>
        <v>0</v>
      </c>
      <c r="AF87" s="1" t="str">
        <f t="shared" si="14"/>
        <v/>
      </c>
    </row>
    <row r="88" spans="1:32" x14ac:dyDescent="0.45">
      <c r="A88" s="2" t="str">
        <f t="shared" si="10"/>
        <v/>
      </c>
      <c r="B88" s="8"/>
      <c r="C88" s="10" t="str">
        <f>IF($B88="","",VLOOKUP($B88,手順1!$J$19:$O$105,2,FALSE))</f>
        <v/>
      </c>
      <c r="D88" s="10" t="str">
        <f>IF($B88="","",VLOOKUP($B88,手順1!$J$19:$O$105,3,FALSE))</f>
        <v/>
      </c>
      <c r="E88" s="10" t="str">
        <f>IF($B88="","",VLOOKUP($B88,手順1!$J$19:$O$105,4,FALSE))</f>
        <v/>
      </c>
      <c r="F88" s="10" t="str">
        <f>IF($B88="","",VLOOKUP($B88,手順1!$J$19:$O$105,5,FALSE))</f>
        <v/>
      </c>
      <c r="G88" s="10" t="str">
        <f>IF($B88="","",VLOOKUP($B88,手順1!$J$19:$O$105,6,FALSE))</f>
        <v/>
      </c>
      <c r="H88" s="11" t="str">
        <f t="shared" si="13"/>
        <v/>
      </c>
      <c r="I88" s="21"/>
      <c r="J88" s="4"/>
      <c r="K88" s="4"/>
      <c r="L88" s="150"/>
      <c r="M88" s="156"/>
      <c r="N88" s="4"/>
      <c r="O88" s="4"/>
      <c r="P88" s="157"/>
      <c r="Q88" s="153"/>
      <c r="R88" s="2"/>
      <c r="V88" s="12"/>
      <c r="AA88" s="1">
        <v>177</v>
      </c>
      <c r="AB88" s="1" t="str">
        <f t="shared" si="11"/>
        <v/>
      </c>
      <c r="AC88" s="1">
        <f t="shared" si="12"/>
        <v>0</v>
      </c>
      <c r="AF88" s="1" t="str">
        <f t="shared" si="14"/>
        <v/>
      </c>
    </row>
    <row r="89" spans="1:32" x14ac:dyDescent="0.45">
      <c r="A89" s="2" t="str">
        <f t="shared" si="10"/>
        <v/>
      </c>
      <c r="B89" s="8"/>
      <c r="C89" s="10" t="str">
        <f>IF($B89="","",VLOOKUP($B89,手順1!$J$19:$O$105,2,FALSE))</f>
        <v/>
      </c>
      <c r="D89" s="10" t="str">
        <f>IF($B89="","",VLOOKUP($B89,手順1!$J$19:$O$105,3,FALSE))</f>
        <v/>
      </c>
      <c r="E89" s="10" t="str">
        <f>IF($B89="","",VLOOKUP($B89,手順1!$J$19:$O$105,4,FALSE))</f>
        <v/>
      </c>
      <c r="F89" s="10" t="str">
        <f>IF($B89="","",VLOOKUP($B89,手順1!$J$19:$O$105,5,FALSE))</f>
        <v/>
      </c>
      <c r="G89" s="10" t="str">
        <f>IF($B89="","",VLOOKUP($B89,手順1!$J$19:$O$105,6,FALSE))</f>
        <v/>
      </c>
      <c r="H89" s="11" t="str">
        <f t="shared" si="13"/>
        <v/>
      </c>
      <c r="I89" s="21"/>
      <c r="J89" s="4"/>
      <c r="K89" s="4"/>
      <c r="L89" s="150"/>
      <c r="M89" s="156"/>
      <c r="N89" s="4"/>
      <c r="O89" s="4"/>
      <c r="P89" s="157"/>
      <c r="Q89" s="153"/>
      <c r="R89" s="2"/>
      <c r="V89" s="12"/>
      <c r="AA89" s="1">
        <v>178</v>
      </c>
      <c r="AB89" s="1" t="str">
        <f t="shared" si="11"/>
        <v/>
      </c>
      <c r="AC89" s="1">
        <f t="shared" si="12"/>
        <v>0</v>
      </c>
      <c r="AF89" s="1" t="str">
        <f t="shared" si="14"/>
        <v/>
      </c>
    </row>
    <row r="90" spans="1:32" x14ac:dyDescent="0.45">
      <c r="A90" s="2" t="str">
        <f t="shared" si="10"/>
        <v/>
      </c>
      <c r="B90" s="8"/>
      <c r="C90" s="10" t="str">
        <f>IF($B90="","",VLOOKUP($B90,手順1!$J$19:$O$105,2,FALSE))</f>
        <v/>
      </c>
      <c r="D90" s="10" t="str">
        <f>IF($B90="","",VLOOKUP($B90,手順1!$J$19:$O$105,3,FALSE))</f>
        <v/>
      </c>
      <c r="E90" s="10" t="str">
        <f>IF($B90="","",VLOOKUP($B90,手順1!$J$19:$O$105,4,FALSE))</f>
        <v/>
      </c>
      <c r="F90" s="10" t="str">
        <f>IF($B90="","",VLOOKUP($B90,手順1!$J$19:$O$105,5,FALSE))</f>
        <v/>
      </c>
      <c r="G90" s="10" t="str">
        <f>IF($B90="","",VLOOKUP($B90,手順1!$J$19:$O$105,6,FALSE))</f>
        <v/>
      </c>
      <c r="H90" s="11" t="str">
        <f t="shared" si="13"/>
        <v/>
      </c>
      <c r="I90" s="21"/>
      <c r="J90" s="4"/>
      <c r="K90" s="4"/>
      <c r="L90" s="150"/>
      <c r="M90" s="156"/>
      <c r="N90" s="4"/>
      <c r="O90" s="4"/>
      <c r="P90" s="157"/>
      <c r="Q90" s="153"/>
      <c r="R90" s="2"/>
      <c r="V90" s="12"/>
      <c r="AA90" s="1">
        <v>179</v>
      </c>
      <c r="AB90" s="1" t="str">
        <f t="shared" si="11"/>
        <v/>
      </c>
      <c r="AC90" s="1">
        <f t="shared" si="12"/>
        <v>0</v>
      </c>
      <c r="AF90" s="1" t="str">
        <f t="shared" si="14"/>
        <v/>
      </c>
    </row>
    <row r="91" spans="1:32" x14ac:dyDescent="0.45">
      <c r="A91" s="2" t="str">
        <f t="shared" si="10"/>
        <v/>
      </c>
      <c r="B91" s="8"/>
      <c r="C91" s="10" t="str">
        <f>IF($B91="","",VLOOKUP($B91,手順1!$J$19:$O$105,2,FALSE))</f>
        <v/>
      </c>
      <c r="D91" s="10" t="str">
        <f>IF($B91="","",VLOOKUP($B91,手順1!$J$19:$O$105,3,FALSE))</f>
        <v/>
      </c>
      <c r="E91" s="10" t="str">
        <f>IF($B91="","",VLOOKUP($B91,手順1!$J$19:$O$105,4,FALSE))</f>
        <v/>
      </c>
      <c r="F91" s="10" t="str">
        <f>IF($B91="","",VLOOKUP($B91,手順1!$J$19:$O$105,5,FALSE))</f>
        <v/>
      </c>
      <c r="G91" s="10" t="str">
        <f>IF($B91="","",VLOOKUP($B91,手順1!$J$19:$O$105,6,FALSE))</f>
        <v/>
      </c>
      <c r="H91" s="11" t="str">
        <f t="shared" si="13"/>
        <v/>
      </c>
      <c r="I91" s="21"/>
      <c r="J91" s="4"/>
      <c r="K91" s="4"/>
      <c r="L91" s="150"/>
      <c r="M91" s="156"/>
      <c r="N91" s="4"/>
      <c r="O91" s="4"/>
      <c r="P91" s="157"/>
      <c r="Q91" s="153"/>
      <c r="R91" s="2"/>
      <c r="V91" s="12"/>
      <c r="AA91" s="1">
        <v>180</v>
      </c>
      <c r="AB91" s="1" t="str">
        <f t="shared" si="11"/>
        <v/>
      </c>
      <c r="AC91" s="1">
        <f t="shared" si="12"/>
        <v>0</v>
      </c>
      <c r="AF91" s="1" t="str">
        <f t="shared" si="14"/>
        <v/>
      </c>
    </row>
    <row r="92" spans="1:32" x14ac:dyDescent="0.45">
      <c r="A92" s="2" t="str">
        <f t="shared" si="10"/>
        <v/>
      </c>
      <c r="B92" s="8"/>
      <c r="C92" s="10" t="str">
        <f>IF($B92="","",VLOOKUP($B92,手順1!$J$19:$O$105,2,FALSE))</f>
        <v/>
      </c>
      <c r="D92" s="10" t="str">
        <f>IF($B92="","",VLOOKUP($B92,手順1!$J$19:$O$105,3,FALSE))</f>
        <v/>
      </c>
      <c r="E92" s="10" t="str">
        <f>IF($B92="","",VLOOKUP($B92,手順1!$J$19:$O$105,4,FALSE))</f>
        <v/>
      </c>
      <c r="F92" s="10" t="str">
        <f>IF($B92="","",VLOOKUP($B92,手順1!$J$19:$O$105,5,FALSE))</f>
        <v/>
      </c>
      <c r="G92" s="10" t="str">
        <f>IF($B92="","",VLOOKUP($B92,手順1!$J$19:$O$105,6,FALSE))</f>
        <v/>
      </c>
      <c r="H92" s="11" t="str">
        <f t="shared" si="13"/>
        <v/>
      </c>
      <c r="I92" s="21"/>
      <c r="J92" s="4"/>
      <c r="K92" s="4"/>
      <c r="L92" s="150"/>
      <c r="M92" s="156"/>
      <c r="N92" s="4"/>
      <c r="O92" s="4"/>
      <c r="P92" s="157"/>
      <c r="Q92" s="153"/>
      <c r="R92" s="2"/>
      <c r="V92" s="12"/>
      <c r="AA92" s="1">
        <v>181</v>
      </c>
      <c r="AB92" s="1" t="str">
        <f t="shared" si="11"/>
        <v/>
      </c>
      <c r="AC92" s="1">
        <f t="shared" si="12"/>
        <v>0</v>
      </c>
      <c r="AF92" s="1" t="str">
        <f t="shared" si="14"/>
        <v/>
      </c>
    </row>
    <row r="93" spans="1:32" x14ac:dyDescent="0.45">
      <c r="A93" s="2" t="str">
        <f t="shared" si="10"/>
        <v/>
      </c>
      <c r="B93" s="8"/>
      <c r="C93" s="10" t="str">
        <f>IF($B93="","",VLOOKUP($B93,手順1!$J$19:$O$105,2,FALSE))</f>
        <v/>
      </c>
      <c r="D93" s="10" t="str">
        <f>IF($B93="","",VLOOKUP($B93,手順1!$J$19:$O$105,3,FALSE))</f>
        <v/>
      </c>
      <c r="E93" s="10" t="str">
        <f>IF($B93="","",VLOOKUP($B93,手順1!$J$19:$O$105,4,FALSE))</f>
        <v/>
      </c>
      <c r="F93" s="10" t="str">
        <f>IF($B93="","",VLOOKUP($B93,手順1!$J$19:$O$105,5,FALSE))</f>
        <v/>
      </c>
      <c r="G93" s="10" t="str">
        <f>IF($B93="","",VLOOKUP($B93,手順1!$J$19:$O$105,6,FALSE))</f>
        <v/>
      </c>
      <c r="H93" s="11" t="str">
        <f t="shared" si="13"/>
        <v/>
      </c>
      <c r="I93" s="21"/>
      <c r="J93" s="4"/>
      <c r="K93" s="4"/>
      <c r="L93" s="150"/>
      <c r="M93" s="156"/>
      <c r="N93" s="4"/>
      <c r="O93" s="4"/>
      <c r="P93" s="157"/>
      <c r="Q93" s="153"/>
      <c r="R93" s="2"/>
      <c r="V93" s="12"/>
      <c r="AA93" s="1">
        <v>182</v>
      </c>
      <c r="AB93" s="1" t="str">
        <f t="shared" si="11"/>
        <v/>
      </c>
      <c r="AC93" s="1">
        <f t="shared" si="12"/>
        <v>0</v>
      </c>
      <c r="AF93" s="1" t="str">
        <f t="shared" si="14"/>
        <v/>
      </c>
    </row>
    <row r="94" spans="1:32" x14ac:dyDescent="0.45">
      <c r="A94" s="2" t="str">
        <f t="shared" si="10"/>
        <v/>
      </c>
      <c r="B94" s="8"/>
      <c r="C94" s="10" t="str">
        <f>IF($B94="","",VLOOKUP($B94,手順1!$J$19:$O$105,2,FALSE))</f>
        <v/>
      </c>
      <c r="D94" s="10" t="str">
        <f>IF($B94="","",VLOOKUP($B94,手順1!$J$19:$O$105,3,FALSE))</f>
        <v/>
      </c>
      <c r="E94" s="10" t="str">
        <f>IF($B94="","",VLOOKUP($B94,手順1!$J$19:$O$105,4,FALSE))</f>
        <v/>
      </c>
      <c r="F94" s="10" t="str">
        <f>IF($B94="","",VLOOKUP($B94,手順1!$J$19:$O$105,5,FALSE))</f>
        <v/>
      </c>
      <c r="G94" s="10" t="str">
        <f>IF($B94="","",VLOOKUP($B94,手順1!$J$19:$O$105,6,FALSE))</f>
        <v/>
      </c>
      <c r="H94" s="11" t="str">
        <f t="shared" si="13"/>
        <v/>
      </c>
      <c r="I94" s="21"/>
      <c r="J94" s="4"/>
      <c r="K94" s="4"/>
      <c r="L94" s="150"/>
      <c r="M94" s="156"/>
      <c r="N94" s="4"/>
      <c r="O94" s="4"/>
      <c r="P94" s="157"/>
      <c r="Q94" s="153"/>
      <c r="R94" s="2"/>
      <c r="V94" s="12"/>
      <c r="AA94" s="1">
        <v>183</v>
      </c>
      <c r="AB94" s="1" t="str">
        <f t="shared" si="11"/>
        <v/>
      </c>
      <c r="AC94" s="1">
        <f t="shared" si="12"/>
        <v>0</v>
      </c>
      <c r="AF94" s="1" t="str">
        <f t="shared" si="14"/>
        <v/>
      </c>
    </row>
    <row r="95" spans="1:32" x14ac:dyDescent="0.45">
      <c r="A95" s="2" t="str">
        <f t="shared" si="10"/>
        <v/>
      </c>
      <c r="B95" s="8"/>
      <c r="C95" s="10" t="str">
        <f>IF($B95="","",VLOOKUP($B95,手順1!$J$19:$O$105,2,FALSE))</f>
        <v/>
      </c>
      <c r="D95" s="10" t="str">
        <f>IF($B95="","",VLOOKUP($B95,手順1!$J$19:$O$105,3,FALSE))</f>
        <v/>
      </c>
      <c r="E95" s="10" t="str">
        <f>IF($B95="","",VLOOKUP($B95,手順1!$J$19:$O$105,4,FALSE))</f>
        <v/>
      </c>
      <c r="F95" s="10" t="str">
        <f>IF($B95="","",VLOOKUP($B95,手順1!$J$19:$O$105,5,FALSE))</f>
        <v/>
      </c>
      <c r="G95" s="10" t="str">
        <f>IF($B95="","",VLOOKUP($B95,手順1!$J$19:$O$105,6,FALSE))</f>
        <v/>
      </c>
      <c r="H95" s="11" t="str">
        <f t="shared" si="13"/>
        <v/>
      </c>
      <c r="I95" s="21"/>
      <c r="J95" s="4"/>
      <c r="K95" s="4"/>
      <c r="L95" s="150"/>
      <c r="M95" s="156"/>
      <c r="N95" s="4"/>
      <c r="O95" s="4"/>
      <c r="P95" s="157"/>
      <c r="Q95" s="153"/>
      <c r="R95" s="2"/>
      <c r="V95" s="12"/>
      <c r="AA95" s="1">
        <v>184</v>
      </c>
      <c r="AB95" s="1" t="str">
        <f t="shared" si="11"/>
        <v/>
      </c>
      <c r="AC95" s="1">
        <f t="shared" si="12"/>
        <v>0</v>
      </c>
      <c r="AF95" s="1" t="str">
        <f t="shared" si="14"/>
        <v/>
      </c>
    </row>
    <row r="96" spans="1:32" x14ac:dyDescent="0.45">
      <c r="A96" s="2" t="str">
        <f t="shared" si="10"/>
        <v/>
      </c>
      <c r="B96" s="8"/>
      <c r="C96" s="10" t="str">
        <f>IF($B96="","",VLOOKUP($B96,手順1!$J$19:$O$105,2,FALSE))</f>
        <v/>
      </c>
      <c r="D96" s="10" t="str">
        <f>IF($B96="","",VLOOKUP($B96,手順1!$J$19:$O$105,3,FALSE))</f>
        <v/>
      </c>
      <c r="E96" s="10" t="str">
        <f>IF($B96="","",VLOOKUP($B96,手順1!$J$19:$O$105,4,FALSE))</f>
        <v/>
      </c>
      <c r="F96" s="10" t="str">
        <f>IF($B96="","",VLOOKUP($B96,手順1!$J$19:$O$105,5,FALSE))</f>
        <v/>
      </c>
      <c r="G96" s="10" t="str">
        <f>IF($B96="","",VLOOKUP($B96,手順1!$J$19:$O$105,6,FALSE))</f>
        <v/>
      </c>
      <c r="H96" s="11" t="str">
        <f t="shared" si="13"/>
        <v/>
      </c>
      <c r="I96" s="21"/>
      <c r="J96" s="4"/>
      <c r="K96" s="4"/>
      <c r="L96" s="150"/>
      <c r="M96" s="156"/>
      <c r="N96" s="4"/>
      <c r="O96" s="4"/>
      <c r="P96" s="157"/>
      <c r="Q96" s="153"/>
      <c r="R96" s="2"/>
      <c r="V96" s="12"/>
      <c r="AA96" s="1">
        <v>185</v>
      </c>
      <c r="AB96" s="1" t="str">
        <f t="shared" si="11"/>
        <v/>
      </c>
      <c r="AC96" s="1">
        <f t="shared" si="12"/>
        <v>0</v>
      </c>
      <c r="AF96" s="1" t="str">
        <f t="shared" si="14"/>
        <v/>
      </c>
    </row>
    <row r="97" spans="1:32" x14ac:dyDescent="0.45">
      <c r="A97" s="2" t="str">
        <f t="shared" si="10"/>
        <v/>
      </c>
      <c r="B97" s="8"/>
      <c r="C97" s="10" t="str">
        <f>IF($B97="","",VLOOKUP($B97,手順1!$J$19:$O$105,2,FALSE))</f>
        <v/>
      </c>
      <c r="D97" s="10" t="str">
        <f>IF($B97="","",VLOOKUP($B97,手順1!$J$19:$O$105,3,FALSE))</f>
        <v/>
      </c>
      <c r="E97" s="10" t="str">
        <f>IF($B97="","",VLOOKUP($B97,手順1!$J$19:$O$105,4,FALSE))</f>
        <v/>
      </c>
      <c r="F97" s="10" t="str">
        <f>IF($B97="","",VLOOKUP($B97,手順1!$J$19:$O$105,5,FALSE))</f>
        <v/>
      </c>
      <c r="G97" s="10" t="str">
        <f>IF($B97="","",VLOOKUP($B97,手順1!$J$19:$O$105,6,FALSE))</f>
        <v/>
      </c>
      <c r="H97" s="11" t="str">
        <f t="shared" si="13"/>
        <v/>
      </c>
      <c r="I97" s="21"/>
      <c r="J97" s="4"/>
      <c r="K97" s="4"/>
      <c r="L97" s="150"/>
      <c r="M97" s="156"/>
      <c r="N97" s="4"/>
      <c r="O97" s="4"/>
      <c r="P97" s="157"/>
      <c r="Q97" s="153"/>
      <c r="R97" s="2"/>
      <c r="V97" s="12"/>
      <c r="AA97" s="1">
        <v>186</v>
      </c>
      <c r="AB97" s="1" t="str">
        <f t="shared" si="11"/>
        <v/>
      </c>
      <c r="AC97" s="1">
        <f t="shared" si="12"/>
        <v>0</v>
      </c>
      <c r="AF97" s="1" t="str">
        <f t="shared" si="14"/>
        <v/>
      </c>
    </row>
    <row r="98" spans="1:32" x14ac:dyDescent="0.45">
      <c r="A98" s="2" t="str">
        <f t="shared" si="10"/>
        <v/>
      </c>
      <c r="B98" s="8"/>
      <c r="C98" s="10" t="str">
        <f>IF($B98="","",VLOOKUP($B98,手順1!$J$19:$O$105,2,FALSE))</f>
        <v/>
      </c>
      <c r="D98" s="10" t="str">
        <f>IF($B98="","",VLOOKUP($B98,手順1!$J$19:$O$105,3,FALSE))</f>
        <v/>
      </c>
      <c r="E98" s="10" t="str">
        <f>IF($B98="","",VLOOKUP($B98,手順1!$J$19:$O$105,4,FALSE))</f>
        <v/>
      </c>
      <c r="F98" s="10" t="str">
        <f>IF($B98="","",VLOOKUP($B98,手順1!$J$19:$O$105,5,FALSE))</f>
        <v/>
      </c>
      <c r="G98" s="10" t="str">
        <f>IF($B98="","",VLOOKUP($B98,手順1!$J$19:$O$105,6,FALSE))</f>
        <v/>
      </c>
      <c r="H98" s="11" t="str">
        <f t="shared" si="13"/>
        <v/>
      </c>
      <c r="I98" s="21"/>
      <c r="J98" s="4"/>
      <c r="K98" s="4"/>
      <c r="L98" s="150"/>
      <c r="M98" s="156"/>
      <c r="N98" s="4"/>
      <c r="O98" s="4"/>
      <c r="P98" s="157"/>
      <c r="Q98" s="153"/>
      <c r="R98" s="2"/>
      <c r="V98" s="12"/>
      <c r="AA98" s="1">
        <v>187</v>
      </c>
      <c r="AB98" s="1" t="str">
        <f t="shared" si="11"/>
        <v/>
      </c>
      <c r="AC98" s="1">
        <f t="shared" si="12"/>
        <v>0</v>
      </c>
      <c r="AF98" s="1" t="str">
        <f t="shared" si="14"/>
        <v/>
      </c>
    </row>
    <row r="99" spans="1:32" x14ac:dyDescent="0.45">
      <c r="A99" s="2" t="str">
        <f t="shared" si="10"/>
        <v/>
      </c>
      <c r="B99" s="8"/>
      <c r="C99" s="10" t="str">
        <f>IF($B99="","",VLOOKUP($B99,手順1!$J$19:$O$105,2,FALSE))</f>
        <v/>
      </c>
      <c r="D99" s="10" t="str">
        <f>IF($B99="","",VLOOKUP($B99,手順1!$J$19:$O$105,3,FALSE))</f>
        <v/>
      </c>
      <c r="E99" s="10" t="str">
        <f>IF($B99="","",VLOOKUP($B99,手順1!$J$19:$O$105,4,FALSE))</f>
        <v/>
      </c>
      <c r="F99" s="10" t="str">
        <f>IF($B99="","",VLOOKUP($B99,手順1!$J$19:$O$105,5,FALSE))</f>
        <v/>
      </c>
      <c r="G99" s="10" t="str">
        <f>IF($B99="","",VLOOKUP($B99,手順1!$J$19:$O$105,6,FALSE))</f>
        <v/>
      </c>
      <c r="H99" s="11" t="str">
        <f t="shared" si="13"/>
        <v/>
      </c>
      <c r="I99" s="21"/>
      <c r="J99" s="4"/>
      <c r="K99" s="4"/>
      <c r="L99" s="150"/>
      <c r="M99" s="156"/>
      <c r="N99" s="4"/>
      <c r="O99" s="4"/>
      <c r="P99" s="157"/>
      <c r="Q99" s="153"/>
      <c r="R99" s="2"/>
      <c r="V99" s="12"/>
      <c r="AA99" s="1">
        <v>188</v>
      </c>
      <c r="AB99" s="1" t="str">
        <f t="shared" si="11"/>
        <v/>
      </c>
      <c r="AC99" s="1">
        <f t="shared" si="12"/>
        <v>0</v>
      </c>
      <c r="AF99" s="1" t="str">
        <f t="shared" si="14"/>
        <v/>
      </c>
    </row>
    <row r="100" spans="1:32" x14ac:dyDescent="0.45">
      <c r="A100" s="2" t="str">
        <f t="shared" si="10"/>
        <v/>
      </c>
      <c r="B100" s="8"/>
      <c r="C100" s="10" t="str">
        <f>IF($B100="","",VLOOKUP($B100,手順1!$J$19:$O$105,2,FALSE))</f>
        <v/>
      </c>
      <c r="D100" s="10" t="str">
        <f>IF($B100="","",VLOOKUP($B100,手順1!$J$19:$O$105,3,FALSE))</f>
        <v/>
      </c>
      <c r="E100" s="10" t="str">
        <f>IF($B100="","",VLOOKUP($B100,手順1!$J$19:$O$105,4,FALSE))</f>
        <v/>
      </c>
      <c r="F100" s="10" t="str">
        <f>IF($B100="","",VLOOKUP($B100,手順1!$J$19:$O$105,5,FALSE))</f>
        <v/>
      </c>
      <c r="G100" s="10" t="str">
        <f>IF($B100="","",VLOOKUP($B100,手順1!$J$19:$O$105,6,FALSE))</f>
        <v/>
      </c>
      <c r="H100" s="11" t="str">
        <f t="shared" si="13"/>
        <v/>
      </c>
      <c r="I100" s="21"/>
      <c r="J100" s="4"/>
      <c r="K100" s="4"/>
      <c r="L100" s="150"/>
      <c r="M100" s="156"/>
      <c r="N100" s="4"/>
      <c r="O100" s="4"/>
      <c r="P100" s="157"/>
      <c r="Q100" s="153"/>
      <c r="R100" s="2"/>
      <c r="V100" s="12"/>
      <c r="AA100" s="1">
        <v>189</v>
      </c>
      <c r="AB100" s="1" t="str">
        <f t="shared" si="11"/>
        <v/>
      </c>
      <c r="AC100" s="1">
        <f t="shared" si="12"/>
        <v>0</v>
      </c>
      <c r="AF100" s="1" t="str">
        <f t="shared" si="14"/>
        <v/>
      </c>
    </row>
    <row r="101" spans="1:32" x14ac:dyDescent="0.45">
      <c r="A101" s="2" t="str">
        <f t="shared" si="10"/>
        <v/>
      </c>
      <c r="B101" s="8"/>
      <c r="C101" s="10" t="str">
        <f>IF($B101="","",VLOOKUP($B101,手順1!$J$19:$O$105,2,FALSE))</f>
        <v/>
      </c>
      <c r="D101" s="10" t="str">
        <f>IF($B101="","",VLOOKUP($B101,手順1!$J$19:$O$105,3,FALSE))</f>
        <v/>
      </c>
      <c r="E101" s="10" t="str">
        <f>IF($B101="","",VLOOKUP($B101,手順1!$J$19:$O$105,4,FALSE))</f>
        <v/>
      </c>
      <c r="F101" s="10" t="str">
        <f>IF($B101="","",VLOOKUP($B101,手順1!$J$19:$O$105,5,FALSE))</f>
        <v/>
      </c>
      <c r="G101" s="10" t="str">
        <f>IF($B101="","",VLOOKUP($B101,手順1!$J$19:$O$105,6,FALSE))</f>
        <v/>
      </c>
      <c r="H101" s="11" t="str">
        <f t="shared" si="13"/>
        <v/>
      </c>
      <c r="I101" s="21"/>
      <c r="J101" s="4"/>
      <c r="K101" s="4"/>
      <c r="L101" s="150"/>
      <c r="M101" s="156"/>
      <c r="N101" s="4"/>
      <c r="O101" s="4"/>
      <c r="P101" s="157"/>
      <c r="Q101" s="153"/>
      <c r="R101" s="2"/>
      <c r="V101" s="12"/>
      <c r="AA101" s="1">
        <v>190</v>
      </c>
      <c r="AB101" s="1" t="str">
        <f t="shared" si="11"/>
        <v/>
      </c>
      <c r="AC101" s="1">
        <f t="shared" si="12"/>
        <v>0</v>
      </c>
      <c r="AF101" s="1" t="str">
        <f t="shared" si="14"/>
        <v/>
      </c>
    </row>
    <row r="102" spans="1:32" x14ac:dyDescent="0.45">
      <c r="A102" s="2" t="str">
        <f t="shared" si="10"/>
        <v/>
      </c>
      <c r="B102" s="8"/>
      <c r="C102" s="10" t="str">
        <f>IF($B102="","",VLOOKUP($B102,手順1!$J$19:$O$105,2,FALSE))</f>
        <v/>
      </c>
      <c r="D102" s="10" t="str">
        <f>IF($B102="","",VLOOKUP($B102,手順1!$J$19:$O$105,3,FALSE))</f>
        <v/>
      </c>
      <c r="E102" s="10" t="str">
        <f>IF($B102="","",VLOOKUP($B102,手順1!$J$19:$O$105,4,FALSE))</f>
        <v/>
      </c>
      <c r="F102" s="10" t="str">
        <f>IF($B102="","",VLOOKUP($B102,手順1!$J$19:$O$105,5,FALSE))</f>
        <v/>
      </c>
      <c r="G102" s="10" t="str">
        <f>IF($B102="","",VLOOKUP($B102,手順1!$J$19:$O$105,6,FALSE))</f>
        <v/>
      </c>
      <c r="H102" s="11" t="str">
        <f t="shared" si="13"/>
        <v/>
      </c>
      <c r="I102" s="21"/>
      <c r="J102" s="4"/>
      <c r="K102" s="4"/>
      <c r="L102" s="150"/>
      <c r="M102" s="156"/>
      <c r="N102" s="4"/>
      <c r="O102" s="4"/>
      <c r="P102" s="157"/>
      <c r="Q102" s="153"/>
      <c r="R102" s="2"/>
      <c r="V102" s="12"/>
      <c r="AA102" s="1">
        <v>191</v>
      </c>
      <c r="AB102" s="1" t="str">
        <f t="shared" si="11"/>
        <v/>
      </c>
      <c r="AC102" s="1">
        <f t="shared" si="12"/>
        <v>0</v>
      </c>
      <c r="AF102" s="1" t="str">
        <f t="shared" si="14"/>
        <v/>
      </c>
    </row>
    <row r="103" spans="1:32" x14ac:dyDescent="0.45">
      <c r="A103" s="2" t="str">
        <f t="shared" si="10"/>
        <v/>
      </c>
      <c r="B103" s="8"/>
      <c r="C103" s="10" t="str">
        <f>IF($B103="","",VLOOKUP($B103,手順1!$J$19:$O$105,2,FALSE))</f>
        <v/>
      </c>
      <c r="D103" s="10" t="str">
        <f>IF($B103="","",VLOOKUP($B103,手順1!$J$19:$O$105,3,FALSE))</f>
        <v/>
      </c>
      <c r="E103" s="10" t="str">
        <f>IF($B103="","",VLOOKUP($B103,手順1!$J$19:$O$105,4,FALSE))</f>
        <v/>
      </c>
      <c r="F103" s="10" t="str">
        <f>IF($B103="","",VLOOKUP($B103,手順1!$J$19:$O$105,5,FALSE))</f>
        <v/>
      </c>
      <c r="G103" s="10" t="str">
        <f>IF($B103="","",VLOOKUP($B103,手順1!$J$19:$O$105,6,FALSE))</f>
        <v/>
      </c>
      <c r="H103" s="11" t="str">
        <f t="shared" si="13"/>
        <v/>
      </c>
      <c r="I103" s="21"/>
      <c r="J103" s="4"/>
      <c r="K103" s="4"/>
      <c r="L103" s="150"/>
      <c r="M103" s="156"/>
      <c r="N103" s="4"/>
      <c r="O103" s="4"/>
      <c r="P103" s="157"/>
      <c r="Q103" s="153"/>
      <c r="R103" s="2"/>
      <c r="V103" s="12"/>
      <c r="AA103" s="1">
        <v>192</v>
      </c>
      <c r="AB103" s="1" t="str">
        <f t="shared" si="11"/>
        <v/>
      </c>
      <c r="AC103" s="1">
        <f t="shared" si="12"/>
        <v>0</v>
      </c>
      <c r="AF103" s="1" t="str">
        <f t="shared" si="14"/>
        <v/>
      </c>
    </row>
    <row r="104" spans="1:32" x14ac:dyDescent="0.45">
      <c r="A104" s="2" t="str">
        <f t="shared" si="10"/>
        <v/>
      </c>
      <c r="B104" s="8"/>
      <c r="C104" s="10" t="str">
        <f>IF($B104="","",VLOOKUP($B104,手順1!$J$19:$O$105,2,FALSE))</f>
        <v/>
      </c>
      <c r="D104" s="10" t="str">
        <f>IF($B104="","",VLOOKUP($B104,手順1!$J$19:$O$105,3,FALSE))</f>
        <v/>
      </c>
      <c r="E104" s="10" t="str">
        <f>IF($B104="","",VLOOKUP($B104,手順1!$J$19:$O$105,4,FALSE))</f>
        <v/>
      </c>
      <c r="F104" s="10" t="str">
        <f>IF($B104="","",VLOOKUP($B104,手順1!$J$19:$O$105,5,FALSE))</f>
        <v/>
      </c>
      <c r="G104" s="10" t="str">
        <f>IF($B104="","",VLOOKUP($B104,手順1!$J$19:$O$105,6,FALSE))</f>
        <v/>
      </c>
      <c r="H104" s="11" t="str">
        <f t="shared" si="13"/>
        <v/>
      </c>
      <c r="I104" s="21"/>
      <c r="J104" s="4"/>
      <c r="K104" s="4"/>
      <c r="L104" s="150"/>
      <c r="M104" s="156"/>
      <c r="N104" s="4"/>
      <c r="O104" s="4"/>
      <c r="P104" s="157"/>
      <c r="Q104" s="153"/>
      <c r="R104" s="2"/>
      <c r="V104" s="12"/>
      <c r="AA104" s="1">
        <v>193</v>
      </c>
      <c r="AB104" s="1" t="str">
        <f t="shared" si="11"/>
        <v/>
      </c>
      <c r="AC104" s="1">
        <f t="shared" si="12"/>
        <v>0</v>
      </c>
      <c r="AF104" s="1" t="str">
        <f t="shared" si="14"/>
        <v/>
      </c>
    </row>
    <row r="105" spans="1:32" x14ac:dyDescent="0.45">
      <c r="A105" s="2" t="str">
        <f t="shared" si="10"/>
        <v/>
      </c>
      <c r="B105" s="8"/>
      <c r="C105" s="10" t="str">
        <f>IF($B105="","",VLOOKUP($B105,手順1!$J$19:$O$105,2,FALSE))</f>
        <v/>
      </c>
      <c r="D105" s="10" t="str">
        <f>IF($B105="","",VLOOKUP($B105,手順1!$J$19:$O$105,3,FALSE))</f>
        <v/>
      </c>
      <c r="E105" s="10" t="str">
        <f>IF($B105="","",VLOOKUP($B105,手順1!$J$19:$O$105,4,FALSE))</f>
        <v/>
      </c>
      <c r="F105" s="10" t="str">
        <f>IF($B105="","",VLOOKUP($B105,手順1!$J$19:$O$105,5,FALSE))</f>
        <v/>
      </c>
      <c r="G105" s="10" t="str">
        <f>IF($B105="","",VLOOKUP($B105,手順1!$J$19:$O$105,6,FALSE))</f>
        <v/>
      </c>
      <c r="H105" s="11" t="str">
        <f t="shared" si="13"/>
        <v/>
      </c>
      <c r="I105" s="21"/>
      <c r="J105" s="4"/>
      <c r="K105" s="4"/>
      <c r="L105" s="150"/>
      <c r="M105" s="156"/>
      <c r="N105" s="4"/>
      <c r="O105" s="4"/>
      <c r="P105" s="157"/>
      <c r="Q105" s="153"/>
      <c r="R105" s="2"/>
      <c r="V105" s="12"/>
      <c r="AA105" s="1">
        <v>194</v>
      </c>
      <c r="AB105" s="1" t="str">
        <f t="shared" si="11"/>
        <v/>
      </c>
      <c r="AC105" s="1">
        <f t="shared" si="12"/>
        <v>0</v>
      </c>
      <c r="AF105" s="1" t="str">
        <f t="shared" si="14"/>
        <v/>
      </c>
    </row>
    <row r="106" spans="1:32" x14ac:dyDescent="0.45">
      <c r="A106" s="2" t="str">
        <f t="shared" si="10"/>
        <v/>
      </c>
      <c r="B106" s="8"/>
      <c r="C106" s="10" t="str">
        <f>IF($B106="","",VLOOKUP($B106,手順1!$J$19:$O$105,2,FALSE))</f>
        <v/>
      </c>
      <c r="D106" s="10" t="str">
        <f>IF($B106="","",VLOOKUP($B106,手順1!$J$19:$O$105,3,FALSE))</f>
        <v/>
      </c>
      <c r="E106" s="10" t="str">
        <f>IF($B106="","",VLOOKUP($B106,手順1!$J$19:$O$105,4,FALSE))</f>
        <v/>
      </c>
      <c r="F106" s="10" t="str">
        <f>IF($B106="","",VLOOKUP($B106,手順1!$J$19:$O$105,5,FALSE))</f>
        <v/>
      </c>
      <c r="G106" s="10" t="str">
        <f>IF($B106="","",VLOOKUP($B106,手順1!$J$19:$O$105,6,FALSE))</f>
        <v/>
      </c>
      <c r="H106" s="11" t="str">
        <f t="shared" si="13"/>
        <v/>
      </c>
      <c r="I106" s="21"/>
      <c r="J106" s="4"/>
      <c r="K106" s="4"/>
      <c r="L106" s="150"/>
      <c r="M106" s="156"/>
      <c r="N106" s="4"/>
      <c r="O106" s="4"/>
      <c r="P106" s="157"/>
      <c r="Q106" s="153"/>
      <c r="R106" s="2"/>
      <c r="V106" s="12"/>
      <c r="AA106" s="1">
        <v>195</v>
      </c>
      <c r="AB106" s="1" t="str">
        <f t="shared" si="11"/>
        <v/>
      </c>
      <c r="AC106" s="1">
        <f t="shared" si="12"/>
        <v>0</v>
      </c>
      <c r="AF106" s="1" t="str">
        <f t="shared" si="14"/>
        <v/>
      </c>
    </row>
    <row r="107" spans="1:32" ht="20.399999999999999" thickBot="1" x14ac:dyDescent="0.5">
      <c r="A107" s="2" t="str">
        <f t="shared" si="10"/>
        <v/>
      </c>
      <c r="B107" s="8"/>
      <c r="C107" s="10" t="str">
        <f>IF($B107="","",VLOOKUP($B107,手順1!$J$19:$O$105,2,FALSE))</f>
        <v/>
      </c>
      <c r="D107" s="10" t="str">
        <f>IF($B107="","",VLOOKUP($B107,手順1!$J$19:$O$105,3,FALSE))</f>
        <v/>
      </c>
      <c r="E107" s="10" t="str">
        <f>IF($B107="","",VLOOKUP($B107,手順1!$J$19:$O$105,4,FALSE))</f>
        <v/>
      </c>
      <c r="F107" s="10" t="str">
        <f>IF($B107="","",VLOOKUP($B107,手順1!$J$19:$O$105,5,FALSE))</f>
        <v/>
      </c>
      <c r="G107" s="10" t="str">
        <f>IF($B107="","",VLOOKUP($B107,手順1!$J$19:$O$105,6,FALSE))</f>
        <v/>
      </c>
      <c r="H107" s="11" t="str">
        <f t="shared" si="13"/>
        <v/>
      </c>
      <c r="I107" s="21"/>
      <c r="J107" s="4"/>
      <c r="K107" s="4"/>
      <c r="L107" s="150"/>
      <c r="M107" s="158"/>
      <c r="N107" s="159"/>
      <c r="O107" s="159"/>
      <c r="P107" s="160"/>
      <c r="Q107" s="153"/>
      <c r="R107" s="2"/>
      <c r="V107" s="12"/>
      <c r="AA107" s="1">
        <v>196</v>
      </c>
      <c r="AB107" s="1" t="str">
        <f t="shared" si="11"/>
        <v/>
      </c>
      <c r="AC107" s="1">
        <f t="shared" si="12"/>
        <v>0</v>
      </c>
      <c r="AF107" s="1" t="str">
        <f t="shared" si="14"/>
        <v/>
      </c>
    </row>
  </sheetData>
  <sheetProtection sheet="1" objects="1" scenarios="1"/>
  <sortState xmlns:xlrd2="http://schemas.microsoft.com/office/spreadsheetml/2017/richdata2" ref="B12:U107">
    <sortCondition ref="B12:B107"/>
  </sortState>
  <mergeCells count="12">
    <mergeCell ref="W14:Y16"/>
    <mergeCell ref="W18:Y20"/>
    <mergeCell ref="B1:U1"/>
    <mergeCell ref="B10:B11"/>
    <mergeCell ref="C10:D10"/>
    <mergeCell ref="E10:F10"/>
    <mergeCell ref="G10:G11"/>
    <mergeCell ref="H10:H11"/>
    <mergeCell ref="M10:P10"/>
    <mergeCell ref="S10:U10"/>
    <mergeCell ref="I10:L10"/>
    <mergeCell ref="M9:P9"/>
  </mergeCells>
  <phoneticPr fontId="2"/>
  <conditionalFormatting sqref="B12:B107">
    <cfRule type="cellIs" dxfId="5" priority="1" operator="equal">
      <formula>""</formula>
    </cfRule>
  </conditionalFormatting>
  <conditionalFormatting sqref="I12:Q107">
    <cfRule type="cellIs" dxfId="4" priority="2" operator="equal">
      <formula>""</formula>
    </cfRule>
  </conditionalFormatting>
  <conditionalFormatting sqref="S12:U13">
    <cfRule type="cellIs" dxfId="3" priority="5" operator="equal">
      <formula>""</formula>
    </cfRule>
  </conditionalFormatting>
  <conditionalFormatting sqref="W14:Z16">
    <cfRule type="containsText" dxfId="2" priority="7" operator="containsText" text="●が多過ぎ！！">
      <formula>NOT(ISERROR(SEARCH("●が多過ぎ！！",W14)))</formula>
    </cfRule>
  </conditionalFormatting>
  <conditionalFormatting sqref="W18:Z20">
    <cfRule type="cellIs" dxfId="1" priority="6" operator="equal">
      <formula>"選手重複！！"</formula>
    </cfRule>
  </conditionalFormatting>
  <conditionalFormatting sqref="Z12">
    <cfRule type="cellIs" dxfId="0" priority="13" operator="equal">
      <formula>""</formula>
    </cfRule>
  </conditionalFormatting>
  <dataValidations count="4">
    <dataValidation type="list" allowBlank="1" showInputMessage="1" showErrorMessage="1" sqref="Q12:Q107" xr:uid="{62EB0913-326E-45EC-AFE7-16BF40AF44FC}">
      <formula1>$AL$12:$AL$14</formula1>
    </dataValidation>
    <dataValidation type="list" allowBlank="1" showInputMessage="1" showErrorMessage="1" sqref="I12:I107" xr:uid="{E3E2F956-6DA4-411E-99D0-4CCA14BF67C1}">
      <formula1>$AH$12:$AH$33</formula1>
    </dataValidation>
    <dataValidation type="whole" allowBlank="1" showInputMessage="1" showErrorMessage="1" sqref="B12:B27" xr:uid="{3F57251F-C6AF-4890-BC18-22D7B399B9CE}">
      <formula1>1</formula1>
      <formula2>99999</formula2>
    </dataValidation>
    <dataValidation type="list" allowBlank="1" showInputMessage="1" showErrorMessage="1" sqref="M12:M107" xr:uid="{1C362F70-4047-4B34-9792-F05520152660}">
      <formula1>$AH$21:$AH$22</formula1>
    </dataValidation>
  </dataValidations>
  <pageMargins left="0.7" right="0.7" top="0.75" bottom="0.75" header="0.3" footer="0.3"/>
  <pageSetup paperSize="9" scale="3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FA7B1-A7DD-47AF-A9D7-21E7B2E1399E}">
  <dimension ref="A1:N19"/>
  <sheetViews>
    <sheetView showGridLines="0" view="pageBreakPreview" zoomScaleNormal="100" zoomScaleSheetLayoutView="100" workbookViewId="0">
      <selection sqref="A1:N1"/>
    </sheetView>
  </sheetViews>
  <sheetFormatPr defaultRowHeight="18" x14ac:dyDescent="0.45"/>
  <cols>
    <col min="1" max="1" width="5.3984375" customWidth="1"/>
    <col min="2" max="2" width="19.19921875" bestFit="1" customWidth="1"/>
    <col min="3" max="4" width="2" style="77" customWidth="1"/>
    <col min="5" max="13" width="9.3984375" customWidth="1"/>
    <col min="14" max="14" width="15.5" customWidth="1"/>
    <col min="15" max="15" width="6.09765625" customWidth="1"/>
  </cols>
  <sheetData>
    <row r="1" spans="1:14" ht="38.25" customHeight="1" thickBot="1" x14ac:dyDescent="0.5">
      <c r="A1" s="269" t="s">
        <v>96</v>
      </c>
      <c r="B1" s="270"/>
      <c r="C1" s="270"/>
      <c r="D1" s="270"/>
      <c r="E1" s="270"/>
      <c r="F1" s="270"/>
      <c r="G1" s="270"/>
      <c r="H1" s="270"/>
      <c r="I1" s="270"/>
      <c r="J1" s="270"/>
      <c r="K1" s="270"/>
      <c r="L1" s="270"/>
      <c r="M1" s="270"/>
      <c r="N1" s="271"/>
    </row>
    <row r="2" spans="1:14" ht="25.5" customHeight="1" x14ac:dyDescent="0.45">
      <c r="A2" s="73" t="s">
        <v>92</v>
      </c>
      <c r="B2" s="62"/>
      <c r="C2" s="75"/>
      <c r="D2" s="75"/>
      <c r="E2" s="62"/>
      <c r="F2" s="62"/>
      <c r="G2" s="62"/>
      <c r="H2" s="62"/>
      <c r="I2" s="62"/>
      <c r="J2" s="62"/>
      <c r="K2" s="62"/>
      <c r="L2" s="62"/>
      <c r="M2" s="62"/>
      <c r="N2" s="63"/>
    </row>
    <row r="3" spans="1:14" ht="25.5" customHeight="1" x14ac:dyDescent="0.45">
      <c r="A3" s="55" t="s">
        <v>120</v>
      </c>
      <c r="N3" s="56"/>
    </row>
    <row r="4" spans="1:14" ht="25.5" customHeight="1" thickBot="1" x14ac:dyDescent="0.5">
      <c r="A4" s="58" t="s">
        <v>106</v>
      </c>
      <c r="B4" s="59"/>
      <c r="C4" s="76"/>
      <c r="D4" s="76"/>
      <c r="E4" s="59"/>
      <c r="F4" s="59"/>
      <c r="G4" s="59"/>
      <c r="H4" s="59"/>
      <c r="I4" s="59"/>
      <c r="J4" s="59"/>
      <c r="K4" s="59"/>
      <c r="L4" s="59"/>
      <c r="M4" s="59"/>
      <c r="N4" s="60"/>
    </row>
    <row r="5" spans="1:14" ht="25.5" customHeight="1" thickBot="1" x14ac:dyDescent="0.5"/>
    <row r="6" spans="1:14" x14ac:dyDescent="0.45">
      <c r="A6" s="81" t="s">
        <v>228</v>
      </c>
      <c r="B6" s="62" t="s">
        <v>90</v>
      </c>
      <c r="C6" s="75">
        <f>IF(手順1!E11="選択して下さい",1,0)</f>
        <v>1</v>
      </c>
      <c r="D6" s="78"/>
      <c r="E6" s="261" t="str">
        <f>IF(C6=1,"〇未完了　手順１シートの「団体名欄」を選択してください","●完了")</f>
        <v>〇未完了　手順１シートの「団体名欄」を選択してください</v>
      </c>
      <c r="F6" s="261"/>
      <c r="G6" s="261"/>
      <c r="H6" s="261"/>
      <c r="I6" s="261"/>
      <c r="J6" s="261"/>
      <c r="K6" s="261"/>
      <c r="L6" s="261"/>
      <c r="M6" s="261"/>
      <c r="N6" s="262"/>
    </row>
    <row r="7" spans="1:14" ht="18.600000000000001" thickBot="1" x14ac:dyDescent="0.5">
      <c r="A7" s="82">
        <v>1</v>
      </c>
      <c r="B7" t="s">
        <v>91</v>
      </c>
      <c r="C7" s="77">
        <f>IF(手順1!E12="選択して下さい",1,0)</f>
        <v>0</v>
      </c>
      <c r="D7" s="79"/>
      <c r="E7" s="264" t="str">
        <f>IF(C7=1,"〇未完了　手順１シートの「団体区分欄」を選択してください","●完了")</f>
        <v>●完了</v>
      </c>
      <c r="F7" s="264"/>
      <c r="G7" s="264"/>
      <c r="H7" s="264"/>
      <c r="I7" s="264"/>
      <c r="J7" s="264"/>
      <c r="K7" s="264"/>
      <c r="L7" s="264"/>
      <c r="M7" s="264"/>
      <c r="N7" s="265"/>
    </row>
    <row r="8" spans="1:14" x14ac:dyDescent="0.45">
      <c r="A8" s="83"/>
      <c r="B8" s="62" t="s">
        <v>97</v>
      </c>
      <c r="C8" s="75">
        <f>手順2!Y10</f>
        <v>0</v>
      </c>
      <c r="D8" s="78"/>
      <c r="E8" s="261" t="str">
        <f>IF(C8&gt;=2,"〇未完了　手順２シートの選手に重複があります","●完了")</f>
        <v>●完了</v>
      </c>
      <c r="F8" s="261"/>
      <c r="G8" s="261"/>
      <c r="H8" s="261"/>
      <c r="I8" s="261"/>
      <c r="J8" s="261"/>
      <c r="K8" s="261"/>
      <c r="L8" s="261"/>
      <c r="M8" s="261"/>
      <c r="N8" s="262"/>
    </row>
    <row r="9" spans="1:14" x14ac:dyDescent="0.45">
      <c r="A9" s="84"/>
      <c r="B9" t="s">
        <v>97</v>
      </c>
      <c r="C9" s="77">
        <f>手順2!X10</f>
        <v>0</v>
      </c>
      <c r="D9" s="79"/>
      <c r="E9" s="264" t="str">
        <f>IF(C9&gt;=1,"〇未完了　手順２シートの選手は上から詰めて入力してください（空白行が途中に入らないように）","●完了")</f>
        <v>●完了</v>
      </c>
      <c r="F9" s="264"/>
      <c r="G9" s="264"/>
      <c r="H9" s="264"/>
      <c r="I9" s="264"/>
      <c r="J9" s="264"/>
      <c r="K9" s="264"/>
      <c r="L9" s="264"/>
      <c r="M9" s="264"/>
      <c r="N9" s="265"/>
    </row>
    <row r="10" spans="1:14" x14ac:dyDescent="0.45">
      <c r="A10" s="84" t="s">
        <v>228</v>
      </c>
      <c r="B10" t="s">
        <v>98</v>
      </c>
      <c r="C10" s="117">
        <f>MAX(手順2!Z10,手順2!AA10)</f>
        <v>0</v>
      </c>
      <c r="D10" s="113"/>
      <c r="E10" s="264" t="str">
        <f>IF(C10&gt;=7,"〇未完了　手順２シートのリレーメンバーが多過ぎます","●完了")</f>
        <v>●完了</v>
      </c>
      <c r="F10" s="264"/>
      <c r="G10" s="264"/>
      <c r="H10" s="264"/>
      <c r="I10" s="264"/>
      <c r="J10" s="264"/>
      <c r="K10" s="264"/>
      <c r="L10" s="264"/>
      <c r="M10" s="264"/>
      <c r="N10" s="265"/>
    </row>
    <row r="11" spans="1:14" x14ac:dyDescent="0.45">
      <c r="A11" s="84">
        <v>2</v>
      </c>
      <c r="B11" t="s">
        <v>125</v>
      </c>
      <c r="C11" s="117">
        <f>手順2!Z10</f>
        <v>0</v>
      </c>
      <c r="D11" s="117">
        <f>手順2!AA10</f>
        <v>0</v>
      </c>
      <c r="E11" s="263" t="str">
        <f>IF(C11=0,"●完了",IF(C11&gt;=1,IF(手順2!T12&amp;手順2!U12="","〇未完了　手順２シートのリレー記録が未入力です",IF(D11=0,"●完了",IF(D11&gt;=1,IF(手順2!T13&amp;手順2!U13="","〇未完了　手順２シートのリレー記録が未入力です","●完了"),"●完了")))))</f>
        <v>●完了</v>
      </c>
      <c r="F11" s="264"/>
      <c r="G11" s="264"/>
      <c r="H11" s="264"/>
      <c r="I11" s="264"/>
      <c r="J11" s="264"/>
      <c r="K11" s="264"/>
      <c r="L11" s="264"/>
      <c r="M11" s="264"/>
      <c r="N11" s="265"/>
    </row>
    <row r="12" spans="1:14" x14ac:dyDescent="0.45">
      <c r="A12" s="84"/>
      <c r="B12" t="s">
        <v>172</v>
      </c>
      <c r="C12" s="117">
        <f>手順2!AC11</f>
        <v>0</v>
      </c>
      <c r="D12" s="113">
        <v>0</v>
      </c>
      <c r="E12" s="264" t="str">
        <f>IF(C12&gt;=3,"〇未完了　１種目２名以内にしてください","●完了")</f>
        <v>●完了</v>
      </c>
      <c r="F12" s="264"/>
      <c r="G12" s="264"/>
      <c r="H12" s="264"/>
      <c r="I12" s="264"/>
      <c r="J12" s="264"/>
      <c r="K12" s="264"/>
      <c r="L12" s="264"/>
      <c r="M12" s="264"/>
      <c r="N12" s="265"/>
    </row>
    <row r="13" spans="1:14" ht="18.600000000000001" thickBot="1" x14ac:dyDescent="0.5">
      <c r="A13" s="85"/>
      <c r="B13" s="59" t="s">
        <v>99</v>
      </c>
      <c r="C13" s="76">
        <f>手順2!AB10</f>
        <v>0</v>
      </c>
      <c r="D13" s="80"/>
      <c r="E13" s="267" t="str">
        <f>IF(C13&gt;=1,"〇未完了　手順２シートの種目に誤りがあります","●完了")</f>
        <v>●完了</v>
      </c>
      <c r="F13" s="267"/>
      <c r="G13" s="267"/>
      <c r="H13" s="267"/>
      <c r="I13" s="267"/>
      <c r="J13" s="267"/>
      <c r="K13" s="267"/>
      <c r="L13" s="267"/>
      <c r="M13" s="267"/>
      <c r="N13" s="268"/>
    </row>
    <row r="14" spans="1:14" x14ac:dyDescent="0.45">
      <c r="A14" s="86"/>
      <c r="B14" t="s">
        <v>100</v>
      </c>
      <c r="C14" s="77">
        <f>手順3!AC10</f>
        <v>0</v>
      </c>
      <c r="E14" s="260" t="str">
        <f>IF(C14&gt;=2,"〇未完了　手順３シートに選手の重複があります","●完了")</f>
        <v>●完了</v>
      </c>
      <c r="F14" s="261"/>
      <c r="G14" s="261"/>
      <c r="H14" s="261"/>
      <c r="I14" s="261"/>
      <c r="J14" s="261"/>
      <c r="K14" s="261"/>
      <c r="L14" s="261"/>
      <c r="M14" s="261"/>
      <c r="N14" s="262"/>
    </row>
    <row r="15" spans="1:14" x14ac:dyDescent="0.45">
      <c r="A15" s="86"/>
      <c r="B15" t="s">
        <v>105</v>
      </c>
      <c r="C15" s="77">
        <f>手順3!AB10</f>
        <v>-100</v>
      </c>
      <c r="E15" s="263" t="str">
        <f>IF(C15&gt;=1,"〇未完了　手順３シートの選手は上から詰めて入力してください（空白行が途中に入らないように）","●完了")</f>
        <v>●完了</v>
      </c>
      <c r="F15" s="264"/>
      <c r="G15" s="264"/>
      <c r="H15" s="264"/>
      <c r="I15" s="264"/>
      <c r="J15" s="264"/>
      <c r="K15" s="264"/>
      <c r="L15" s="264"/>
      <c r="M15" s="264"/>
      <c r="N15" s="265"/>
    </row>
    <row r="16" spans="1:14" x14ac:dyDescent="0.45">
      <c r="A16" s="86" t="s">
        <v>228</v>
      </c>
      <c r="B16" t="s">
        <v>101</v>
      </c>
      <c r="C16" s="117">
        <f>MAX(手順3!AD10,手順3!AE10)</f>
        <v>0</v>
      </c>
      <c r="E16" s="263" t="str">
        <f>IF(C16&gt;=7,"〇未完了　手順３シートのリレーメンバーが多過ぎます","●完了")</f>
        <v>●完了</v>
      </c>
      <c r="F16" s="264"/>
      <c r="G16" s="264"/>
      <c r="H16" s="264"/>
      <c r="I16" s="264"/>
      <c r="J16" s="264"/>
      <c r="K16" s="264"/>
      <c r="L16" s="264"/>
      <c r="M16" s="264"/>
      <c r="N16" s="265"/>
    </row>
    <row r="17" spans="1:14" x14ac:dyDescent="0.45">
      <c r="A17" s="86">
        <v>3</v>
      </c>
      <c r="B17" t="s">
        <v>126</v>
      </c>
      <c r="C17" s="77">
        <f>手順3!AD10</f>
        <v>0</v>
      </c>
      <c r="D17" s="77">
        <f>手順3!AE10</f>
        <v>0</v>
      </c>
      <c r="E17" s="263" t="str">
        <f>IF(C17=0,"●完了",IF(C17&gt;=1,IF(手順3!T12&amp;手順3!U12="","〇未完了　手順３シートのリレー記録が未入力です",IF(D17=0,"●完了",IF(D17&gt;=1,IF(手順3!T13&amp;手順3!U13="","〇未完了　手順３シートのリレー記録が未入力です","●完了"))))))</f>
        <v>●完了</v>
      </c>
      <c r="F17" s="264"/>
      <c r="G17" s="264"/>
      <c r="H17" s="264"/>
      <c r="I17" s="264"/>
      <c r="J17" s="264"/>
      <c r="K17" s="264"/>
      <c r="L17" s="264"/>
      <c r="M17" s="264"/>
      <c r="N17" s="265"/>
    </row>
    <row r="18" spans="1:14" x14ac:dyDescent="0.45">
      <c r="A18" s="86"/>
      <c r="B18" t="s">
        <v>172</v>
      </c>
      <c r="C18" s="117">
        <f>手順3!AG11</f>
        <v>0</v>
      </c>
      <c r="D18" s="113">
        <v>0</v>
      </c>
      <c r="E18" s="264" t="str">
        <f>IF(C18&gt;=3,"〇未完了　１種目２名以内にしてください","●完了")</f>
        <v>●完了</v>
      </c>
      <c r="F18" s="264"/>
      <c r="G18" s="264"/>
      <c r="H18" s="264"/>
      <c r="I18" s="264"/>
      <c r="J18" s="264"/>
      <c r="K18" s="264"/>
      <c r="L18" s="264"/>
      <c r="M18" s="264"/>
      <c r="N18" s="265"/>
    </row>
    <row r="19" spans="1:14" ht="18.600000000000001" thickBot="1" x14ac:dyDescent="0.5">
      <c r="A19" s="87"/>
      <c r="B19" s="59" t="s">
        <v>102</v>
      </c>
      <c r="C19" s="76">
        <f>手順3!AF10</f>
        <v>0</v>
      </c>
      <c r="D19" s="76"/>
      <c r="E19" s="266" t="str">
        <f>IF(C19&gt;=1,"〇未完了　手順３シートの種目に誤りがあります","●完了")</f>
        <v>●完了</v>
      </c>
      <c r="F19" s="267"/>
      <c r="G19" s="267"/>
      <c r="H19" s="267"/>
      <c r="I19" s="267"/>
      <c r="J19" s="267"/>
      <c r="K19" s="267"/>
      <c r="L19" s="267"/>
      <c r="M19" s="267"/>
      <c r="N19" s="268"/>
    </row>
  </sheetData>
  <sheetProtection sheet="1" objects="1" scenarios="1"/>
  <mergeCells count="15">
    <mergeCell ref="A1:N1"/>
    <mergeCell ref="E6:N6"/>
    <mergeCell ref="E7:N7"/>
    <mergeCell ref="E8:N8"/>
    <mergeCell ref="E10:N10"/>
    <mergeCell ref="E14:N14"/>
    <mergeCell ref="E16:N16"/>
    <mergeCell ref="E19:N19"/>
    <mergeCell ref="E9:N9"/>
    <mergeCell ref="E15:N15"/>
    <mergeCell ref="E13:N13"/>
    <mergeCell ref="E11:N11"/>
    <mergeCell ref="E17:N17"/>
    <mergeCell ref="E12:N12"/>
    <mergeCell ref="E18:N18"/>
  </mergeCells>
  <phoneticPr fontId="2"/>
  <pageMargins left="0.7" right="0.7" top="0.75" bottom="0.75" header="0.3" footer="0.3"/>
  <pageSetup paperSize="9" scale="5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6296C-323C-4CA7-B5AD-2F1D401AE443}">
  <sheetPr codeName="Sheet7"/>
  <dimension ref="A1:AS118"/>
  <sheetViews>
    <sheetView showGridLines="0" view="pageBreakPreview" topLeftCell="C2" zoomScaleNormal="100" zoomScaleSheetLayoutView="100" workbookViewId="0">
      <selection activeCell="S12" sqref="S12"/>
    </sheetView>
  </sheetViews>
  <sheetFormatPr defaultRowHeight="18" x14ac:dyDescent="0.45"/>
  <cols>
    <col min="1" max="1" width="6" hidden="1" customWidth="1"/>
    <col min="2" max="2" width="8.5" hidden="1" customWidth="1"/>
    <col min="3" max="3" width="9.19921875" bestFit="1" customWidth="1"/>
    <col min="8" max="9" width="5.19921875" bestFit="1" customWidth="1"/>
    <col min="10" max="10" width="10" customWidth="1"/>
    <col min="11" max="13" width="5.19921875" customWidth="1"/>
    <col min="14" max="14" width="10" customWidth="1"/>
    <col min="15" max="17" width="5.19921875" customWidth="1"/>
    <col min="18" max="18" width="6" style="89" customWidth="1"/>
    <col min="19" max="19" width="7.09765625" customWidth="1"/>
    <col min="20" max="20" width="6.59765625" customWidth="1"/>
    <col min="21" max="21" width="6.5" customWidth="1"/>
    <col min="22" max="22" width="6.19921875" customWidth="1"/>
    <col min="23" max="24" width="5.59765625" customWidth="1"/>
    <col min="25" max="25" width="6.5" customWidth="1"/>
    <col min="26" max="26" width="5.69921875" style="53" customWidth="1"/>
    <col min="27" max="30" width="13.3984375" style="89" customWidth="1"/>
    <col min="31" max="31" width="16.09765625" bestFit="1" customWidth="1"/>
    <col min="32" max="32" width="10.5" bestFit="1" customWidth="1"/>
    <col min="33" max="33" width="9" customWidth="1"/>
    <col min="34" max="36" width="15" customWidth="1"/>
    <col min="37" max="37" width="6.5" bestFit="1" customWidth="1"/>
    <col min="38" max="38" width="4.5" bestFit="1" customWidth="1"/>
    <col min="39" max="39" width="19.69921875" bestFit="1" customWidth="1"/>
    <col min="40" max="40" width="15.69921875" customWidth="1"/>
    <col min="41" max="42" width="9" customWidth="1"/>
    <col min="43" max="43" width="54.5" bestFit="1" customWidth="1"/>
    <col min="44" max="44" width="8.8984375" customWidth="1"/>
    <col min="45" max="45" width="3.5" bestFit="1" customWidth="1"/>
  </cols>
  <sheetData>
    <row r="1" spans="3:29" ht="16.5" hidden="1" customHeight="1" thickBot="1" x14ac:dyDescent="0.5">
      <c r="C1">
        <v>2</v>
      </c>
      <c r="D1">
        <f>C1+1</f>
        <v>3</v>
      </c>
      <c r="E1">
        <f t="shared" ref="E1:V1" si="0">D1+1</f>
        <v>4</v>
      </c>
      <c r="F1">
        <f t="shared" si="0"/>
        <v>5</v>
      </c>
      <c r="G1">
        <f t="shared" si="0"/>
        <v>6</v>
      </c>
      <c r="H1">
        <f t="shared" si="0"/>
        <v>7</v>
      </c>
      <c r="I1">
        <f t="shared" si="0"/>
        <v>8</v>
      </c>
      <c r="J1">
        <f t="shared" si="0"/>
        <v>9</v>
      </c>
      <c r="K1">
        <f t="shared" si="0"/>
        <v>10</v>
      </c>
      <c r="L1">
        <f t="shared" si="0"/>
        <v>11</v>
      </c>
      <c r="M1">
        <f t="shared" si="0"/>
        <v>12</v>
      </c>
      <c r="N1">
        <f t="shared" si="0"/>
        <v>13</v>
      </c>
      <c r="O1">
        <f t="shared" si="0"/>
        <v>14</v>
      </c>
      <c r="P1">
        <f t="shared" si="0"/>
        <v>15</v>
      </c>
      <c r="Q1">
        <f t="shared" si="0"/>
        <v>16</v>
      </c>
      <c r="R1">
        <f t="shared" si="0"/>
        <v>17</v>
      </c>
      <c r="S1">
        <f t="shared" si="0"/>
        <v>18</v>
      </c>
      <c r="T1">
        <f t="shared" si="0"/>
        <v>19</v>
      </c>
      <c r="U1">
        <f t="shared" si="0"/>
        <v>20</v>
      </c>
      <c r="V1">
        <f t="shared" si="0"/>
        <v>21</v>
      </c>
    </row>
    <row r="2" spans="3:29" ht="38.25" customHeight="1" thickBot="1" x14ac:dyDescent="0.5">
      <c r="C2" s="272" t="s">
        <v>250</v>
      </c>
      <c r="D2" s="273"/>
      <c r="E2" s="273"/>
      <c r="F2" s="273"/>
      <c r="G2" s="273"/>
      <c r="H2" s="273"/>
      <c r="I2" s="273"/>
      <c r="J2" s="273"/>
      <c r="K2" s="273"/>
      <c r="L2" s="273"/>
      <c r="M2" s="273"/>
      <c r="N2" s="273"/>
      <c r="O2" s="273"/>
      <c r="P2" s="273"/>
      <c r="Q2" s="273"/>
      <c r="R2" s="273"/>
      <c r="S2" s="273"/>
      <c r="T2" s="273"/>
      <c r="U2" s="273"/>
      <c r="V2" s="274"/>
    </row>
    <row r="3" spans="3:29" ht="25.5" customHeight="1" x14ac:dyDescent="0.45">
      <c r="C3" s="55" t="s">
        <v>110</v>
      </c>
      <c r="R3"/>
      <c r="V3" s="63"/>
    </row>
    <row r="4" spans="3:29" ht="25.5" customHeight="1" x14ac:dyDescent="0.45">
      <c r="C4" s="55" t="s">
        <v>111</v>
      </c>
      <c r="R4"/>
      <c r="V4" s="56"/>
    </row>
    <row r="5" spans="3:29" ht="25.5" customHeight="1" thickBot="1" x14ac:dyDescent="0.5">
      <c r="C5" s="57" t="s">
        <v>253</v>
      </c>
      <c r="D5" s="59"/>
      <c r="E5" s="59"/>
      <c r="F5" s="59"/>
      <c r="G5" s="59"/>
      <c r="H5" s="59"/>
      <c r="I5" s="59"/>
      <c r="J5" s="59"/>
      <c r="K5" s="59"/>
      <c r="L5" s="59"/>
      <c r="M5" s="59"/>
      <c r="N5" s="59"/>
      <c r="O5" s="59"/>
      <c r="P5" s="59"/>
      <c r="Q5" s="59"/>
      <c r="R5" s="59"/>
      <c r="S5" s="59"/>
      <c r="T5" s="59"/>
      <c r="U5" s="59"/>
      <c r="V5" s="60"/>
    </row>
    <row r="6" spans="3:29" ht="13.5" customHeight="1" x14ac:dyDescent="0.45"/>
    <row r="7" spans="3:29" ht="22.8" thickBot="1" x14ac:dyDescent="0.5">
      <c r="C7" s="278" t="s">
        <v>254</v>
      </c>
      <c r="D7" s="278"/>
      <c r="E7" s="278"/>
      <c r="F7" s="278"/>
      <c r="G7" s="278"/>
      <c r="H7" s="278"/>
      <c r="I7" s="278"/>
      <c r="J7" s="278"/>
      <c r="K7" s="278"/>
      <c r="L7" s="278"/>
      <c r="M7" s="278"/>
      <c r="N7" s="278"/>
      <c r="O7" s="278"/>
      <c r="P7" s="278"/>
      <c r="Q7" s="278"/>
      <c r="R7" s="278"/>
      <c r="S7" s="278"/>
      <c r="T7" s="278"/>
      <c r="U7" s="278"/>
      <c r="V7" s="90"/>
      <c r="W7" s="90"/>
      <c r="X7" s="90"/>
      <c r="Y7" s="90"/>
    </row>
    <row r="8" spans="3:29" x14ac:dyDescent="0.45">
      <c r="C8" s="36" t="s">
        <v>49</v>
      </c>
      <c r="J8" s="36" t="s">
        <v>50</v>
      </c>
      <c r="Q8" s="36" t="s">
        <v>53</v>
      </c>
      <c r="R8"/>
      <c r="AB8" s="142" t="s">
        <v>88</v>
      </c>
      <c r="AC8" s="143"/>
    </row>
    <row r="9" spans="3:29" ht="19.8" x14ac:dyDescent="0.45">
      <c r="C9" s="276" t="s">
        <v>1</v>
      </c>
      <c r="D9" s="276"/>
      <c r="E9" s="276"/>
      <c r="F9" s="277" t="str">
        <f>IF(手順1!E11="","",手順1!E11)</f>
        <v>選択して下さい</v>
      </c>
      <c r="G9" s="277"/>
      <c r="H9" s="277"/>
      <c r="J9" s="10">
        <v>1</v>
      </c>
      <c r="K9" s="277" t="str">
        <f>IF(手順1!K12="","",手順1!K12)</f>
        <v/>
      </c>
      <c r="L9" s="277"/>
      <c r="M9" s="277"/>
      <c r="N9" s="277" t="str">
        <f>IF(手順1!M12="","",手順1!M12)</f>
        <v/>
      </c>
      <c r="O9" s="277"/>
      <c r="P9" s="92"/>
      <c r="Q9" s="277"/>
      <c r="R9" s="277"/>
      <c r="S9" s="91" t="s">
        <v>54</v>
      </c>
      <c r="T9" s="91" t="s">
        <v>55</v>
      </c>
      <c r="U9" s="91" t="s">
        <v>56</v>
      </c>
      <c r="V9" s="89"/>
      <c r="W9" s="89"/>
      <c r="X9" s="89"/>
      <c r="Y9" s="89"/>
      <c r="AB9" s="144" t="s">
        <v>20</v>
      </c>
      <c r="AC9" s="145">
        <v>600</v>
      </c>
    </row>
    <row r="10" spans="3:29" ht="19.8" x14ac:dyDescent="0.45">
      <c r="C10" s="275" t="s">
        <v>3</v>
      </c>
      <c r="D10" s="275"/>
      <c r="E10" s="275"/>
      <c r="F10" s="277" t="str">
        <f>IF(手順1!E12="","",手順1!E12)</f>
        <v>一般・高校</v>
      </c>
      <c r="G10" s="277"/>
      <c r="H10" s="277"/>
      <c r="J10" s="10">
        <v>2</v>
      </c>
      <c r="K10" s="277" t="str">
        <f>IF(手順1!K13="","",手順1!K13)</f>
        <v/>
      </c>
      <c r="L10" s="277"/>
      <c r="M10" s="277"/>
      <c r="N10" s="277" t="str">
        <f>IF(手順1!M13="","",手順1!M13)</f>
        <v/>
      </c>
      <c r="O10" s="277"/>
      <c r="P10" s="93">
        <f>COUNTA(手順2!$B12:$B107)</f>
        <v>0</v>
      </c>
      <c r="Q10" s="277" t="s">
        <v>40</v>
      </c>
      <c r="R10" s="277"/>
      <c r="S10" s="91">
        <f>COUNTA(手順2!I$12:I$107)+COUNTA(手順2!M$12:M$107)</f>
        <v>0</v>
      </c>
      <c r="T10" s="91">
        <f>IFERROR(VLOOKUP(F10,AB9:AC12,2,FALSE),"")</f>
        <v>600</v>
      </c>
      <c r="U10" s="91">
        <f>IF(P10=0,0,T10*S10)</f>
        <v>0</v>
      </c>
      <c r="V10" s="89"/>
      <c r="W10" s="89"/>
      <c r="X10" s="89"/>
      <c r="Y10" s="89"/>
      <c r="AB10" s="144" t="s">
        <v>21</v>
      </c>
      <c r="AC10" s="145">
        <v>400</v>
      </c>
    </row>
    <row r="11" spans="3:29" ht="19.8" x14ac:dyDescent="0.45">
      <c r="C11" s="276" t="s">
        <v>5</v>
      </c>
      <c r="D11" s="276"/>
      <c r="E11" s="276"/>
      <c r="F11" s="277" t="str">
        <f>IF(手順1!E13="","",手順1!E13)</f>
        <v/>
      </c>
      <c r="G11" s="277"/>
      <c r="H11" s="277"/>
      <c r="J11" s="10">
        <v>3</v>
      </c>
      <c r="K11" s="277" t="str">
        <f>IF(手順1!K14="","",手順1!K14)</f>
        <v/>
      </c>
      <c r="L11" s="277"/>
      <c r="M11" s="277"/>
      <c r="N11" s="277" t="str">
        <f>IF(手順1!M14="","",手順1!M14)</f>
        <v/>
      </c>
      <c r="O11" s="277"/>
      <c r="P11" s="93">
        <f>COUNTA(手順3!$B12:$B107)</f>
        <v>0</v>
      </c>
      <c r="Q11" s="277" t="s">
        <v>43</v>
      </c>
      <c r="R11" s="277"/>
      <c r="S11" s="91">
        <f>COUNTA(手順3!I$12:I$107)+COUNTA(手順3!M$12:M$107)</f>
        <v>0</v>
      </c>
      <c r="T11" s="91">
        <f>IFERROR(VLOOKUP(F10,AB9:AC12,2,FALSE),"")</f>
        <v>600</v>
      </c>
      <c r="U11" s="91">
        <f>IF(P11=0,0,T11*S11)</f>
        <v>0</v>
      </c>
      <c r="V11" s="89"/>
      <c r="W11" s="89"/>
      <c r="X11" s="89"/>
      <c r="Y11" s="89"/>
      <c r="AB11" s="144" t="s">
        <v>22</v>
      </c>
      <c r="AC11" s="145">
        <v>100</v>
      </c>
    </row>
    <row r="12" spans="3:29" ht="19.8" x14ac:dyDescent="0.45">
      <c r="C12" s="276" t="s">
        <v>2</v>
      </c>
      <c r="D12" s="276"/>
      <c r="E12" s="276"/>
      <c r="F12" s="277" t="str">
        <f>IF(手順1!E14="","",手順1!E14)</f>
        <v/>
      </c>
      <c r="G12" s="277"/>
      <c r="H12" s="277"/>
      <c r="J12" s="10">
        <v>4</v>
      </c>
      <c r="K12" s="277" t="str">
        <f>IF(手順1!K15="","",手順1!K15)</f>
        <v/>
      </c>
      <c r="L12" s="277"/>
      <c r="M12" s="277"/>
      <c r="N12" s="277" t="str">
        <f>IF(手順1!M15="","",手順1!M15)</f>
        <v/>
      </c>
      <c r="O12" s="277"/>
      <c r="P12" s="94"/>
      <c r="Q12" s="277" t="s">
        <v>52</v>
      </c>
      <c r="R12" s="277"/>
      <c r="S12" s="91">
        <f>COUNTIF(手順2!Z10:'手順2'!AA10,"&gt;"&amp;0)+COUNTIF(手順3!AD10:'手順3'!AE10,"&gt;"&amp;0)</f>
        <v>0</v>
      </c>
      <c r="T12" s="91">
        <f>AC12</f>
        <v>1000</v>
      </c>
      <c r="U12" s="91">
        <f t="shared" ref="U12" si="1">T12*S12</f>
        <v>0</v>
      </c>
      <c r="V12" s="89"/>
      <c r="W12" s="89"/>
      <c r="X12" s="89"/>
      <c r="Y12" s="89"/>
      <c r="AB12" s="144" t="s">
        <v>52</v>
      </c>
      <c r="AC12" s="145">
        <v>1000</v>
      </c>
    </row>
    <row r="13" spans="3:29" ht="18.600000000000001" thickBot="1" x14ac:dyDescent="0.5">
      <c r="P13" s="93">
        <f>SUM(P10:P11)</f>
        <v>0</v>
      </c>
      <c r="Q13" s="283" t="s">
        <v>57</v>
      </c>
      <c r="R13" s="283"/>
      <c r="S13" s="285">
        <f>SUM(U10:U12)</f>
        <v>0</v>
      </c>
      <c r="T13" s="286"/>
      <c r="U13" s="287"/>
      <c r="V13" s="74"/>
      <c r="W13" s="74"/>
      <c r="X13" s="74"/>
      <c r="Y13" s="74"/>
      <c r="AB13" s="146" t="s">
        <v>132</v>
      </c>
      <c r="AC13" s="147">
        <v>500</v>
      </c>
    </row>
    <row r="14" spans="3:29" x14ac:dyDescent="0.45">
      <c r="P14" s="93"/>
      <c r="Q14" s="284"/>
      <c r="R14" s="284"/>
      <c r="S14" s="284"/>
      <c r="T14" s="284"/>
      <c r="U14" s="284"/>
      <c r="V14" s="74"/>
      <c r="W14" s="74"/>
      <c r="X14" s="74"/>
      <c r="Y14" s="74"/>
    </row>
    <row r="15" spans="3:29" x14ac:dyDescent="0.45">
      <c r="C15" s="36" t="s">
        <v>51</v>
      </c>
    </row>
    <row r="16" spans="3:29" ht="20.399999999999999" thickBot="1" x14ac:dyDescent="0.5">
      <c r="C16" s="279" t="s">
        <v>14</v>
      </c>
      <c r="D16" s="275" t="s">
        <v>8</v>
      </c>
      <c r="E16" s="275"/>
      <c r="F16" s="275" t="s">
        <v>9</v>
      </c>
      <c r="G16" s="275"/>
      <c r="H16" s="275" t="s">
        <v>13</v>
      </c>
      <c r="I16" s="279" t="s">
        <v>12</v>
      </c>
      <c r="J16" s="275" t="s">
        <v>30</v>
      </c>
      <c r="K16" s="275"/>
      <c r="L16" s="275"/>
      <c r="M16" s="275"/>
      <c r="N16" s="275" t="s">
        <v>239</v>
      </c>
      <c r="O16" s="275"/>
      <c r="P16" s="275"/>
      <c r="Q16" s="275"/>
      <c r="R16" s="101" t="s">
        <v>223</v>
      </c>
      <c r="S16" s="120"/>
      <c r="T16" s="275" t="s">
        <v>224</v>
      </c>
      <c r="U16" s="275"/>
      <c r="V16" s="275"/>
      <c r="W16" s="281"/>
      <c r="X16" s="282"/>
      <c r="Y16" s="282"/>
      <c r="Z16" s="95"/>
      <c r="AA16" s="95"/>
      <c r="AB16" s="95"/>
      <c r="AC16" s="95"/>
    </row>
    <row r="17" spans="1:45" ht="32.4" x14ac:dyDescent="0.45">
      <c r="C17" s="280"/>
      <c r="D17" s="96" t="s">
        <v>7</v>
      </c>
      <c r="E17" s="96" t="s">
        <v>6</v>
      </c>
      <c r="F17" s="96" t="s">
        <v>10</v>
      </c>
      <c r="G17" s="96" t="s">
        <v>11</v>
      </c>
      <c r="H17" s="280"/>
      <c r="I17" s="280"/>
      <c r="J17" s="96" t="s">
        <v>31</v>
      </c>
      <c r="K17" s="97" t="s">
        <v>32</v>
      </c>
      <c r="L17" s="98" t="s">
        <v>37</v>
      </c>
      <c r="M17" s="99" t="s">
        <v>82</v>
      </c>
      <c r="N17" s="96" t="s">
        <v>31</v>
      </c>
      <c r="O17" s="97" t="s">
        <v>32</v>
      </c>
      <c r="P17" s="98" t="s">
        <v>37</v>
      </c>
      <c r="Q17" s="99" t="s">
        <v>82</v>
      </c>
      <c r="R17" s="116" t="s">
        <v>38</v>
      </c>
      <c r="S17" s="118"/>
      <c r="T17" s="100" t="s">
        <v>32</v>
      </c>
      <c r="U17" s="100" t="s">
        <v>33</v>
      </c>
      <c r="V17" s="101" t="s">
        <v>34</v>
      </c>
      <c r="W17" s="121"/>
      <c r="X17" s="118"/>
      <c r="Y17" s="102"/>
      <c r="Z17" s="102"/>
      <c r="AA17" s="148" t="s">
        <v>135</v>
      </c>
      <c r="AB17" s="148" t="s">
        <v>136</v>
      </c>
      <c r="AC17" s="148" t="s">
        <v>133</v>
      </c>
      <c r="AD17" s="148" t="s">
        <v>134</v>
      </c>
      <c r="AE17" s="103" t="s">
        <v>0</v>
      </c>
      <c r="AF17" s="104" t="s">
        <v>73</v>
      </c>
      <c r="AG17" s="104" t="s">
        <v>58</v>
      </c>
      <c r="AH17" s="104" t="s">
        <v>59</v>
      </c>
      <c r="AI17" s="104" t="s">
        <v>60</v>
      </c>
      <c r="AJ17" s="104" t="s">
        <v>61</v>
      </c>
      <c r="AK17" s="104" t="s">
        <v>62</v>
      </c>
      <c r="AL17" s="104" t="s">
        <v>63</v>
      </c>
      <c r="AM17" s="104" t="s">
        <v>64</v>
      </c>
      <c r="AN17" s="104" t="s">
        <v>67</v>
      </c>
      <c r="AO17" s="105" t="s">
        <v>107</v>
      </c>
      <c r="AQ17" s="106" t="s">
        <v>89</v>
      </c>
    </row>
    <row r="18" spans="1:45" x14ac:dyDescent="0.45">
      <c r="A18">
        <v>1</v>
      </c>
      <c r="B18" t="str">
        <f>IF(手順2!A12=手順５!A18,手順５!A18,手順3!A12)</f>
        <v/>
      </c>
      <c r="C18" s="10" t="str">
        <f>IFERROR(VLOOKUP($B18,手順2!$A$12:$T$107,C$1,FALSE),"")&amp;IFERROR(VLOOKUP($B18,手順3!$A$12:$U$107,C$1,FALSE),"")</f>
        <v/>
      </c>
      <c r="D18" s="10" t="str">
        <f>IFERROR(VLOOKUP($B18,手順2!$A$12:$T$107,D$1,FALSE),"")&amp;IFERROR(VLOOKUP($B18,手順3!$A$12:$U$107,D$1,FALSE),"")</f>
        <v/>
      </c>
      <c r="E18" s="10" t="str">
        <f>IFERROR(VLOOKUP($B18,手順2!$A$12:$T$107,E$1,FALSE),"")&amp;IFERROR(VLOOKUP($B18,手順3!$A$12:$U$107,E$1,FALSE),"")</f>
        <v/>
      </c>
      <c r="F18" s="10" t="str">
        <f>IFERROR(VLOOKUP($B18,手順2!$A$12:$T$107,F$1,FALSE),"")&amp;IFERROR(VLOOKUP($B18,手順3!$A$12:$U$107,F$1,FALSE),"")</f>
        <v/>
      </c>
      <c r="G18" s="10" t="str">
        <f>IFERROR(VLOOKUP($B18,手順2!$A$12:$T$107,G$1,FALSE),"")&amp;IFERROR(VLOOKUP($B18,手順3!$A$12:$U$107,G$1,FALSE),"")</f>
        <v/>
      </c>
      <c r="H18" s="10" t="str">
        <f>IFERROR(VLOOKUP($B18,手順2!$A$12:$T$107,H$1,FALSE),"")&amp;IFERROR(VLOOKUP($B18,手順3!$A$12:$U$107,H$1,FALSE),"")</f>
        <v/>
      </c>
      <c r="I18" s="10" t="str">
        <f>IFERROR(VLOOKUP($B18,手順2!$A$12:$T$107,I$1,FALSE),"")&amp;IFERROR(VLOOKUP($B18,手順3!$A$12:$U$107,I$1,FALSE),"")</f>
        <v/>
      </c>
      <c r="J18" s="88" t="str">
        <f>IFERROR(VLOOKUP($B18,手順2!$A$12:$P$107,J$1,FALSE),"")&amp;IFERROR(VLOOKUP($B18,手順3!$A$12:$U$107,J$1,FALSE),"")</f>
        <v/>
      </c>
      <c r="K18" s="140" t="str">
        <f>IF(J18="","",IF(IFERROR(VLOOKUP($B18,手順2!$A$12:$P$107,K$1,FALSE),"")&amp;IFERROR(VLOOKUP($B18,手順3!$A$12:$U$107,K$1,FALSE),"")="",0,IFERROR(VLOOKUP($B18,手順2!$A$12:$P$107,K$1,FALSE),"")&amp;IFERROR(VLOOKUP($B18,手順3!$A$12:$U$107,K$1,FALSE),"")))</f>
        <v/>
      </c>
      <c r="L18" s="140" t="str">
        <f>IF(K18="","",IF(IFERROR(VLOOKUP($B18,手順2!$A$12:$P$107,L$1,FALSE),"")&amp;IFERROR(VLOOKUP($B18,手順3!$A$12:$U$107,L$1,FALSE),"")="",0,IFERROR(VLOOKUP($B18,手順2!$A$12:$P$107,L$1,FALSE),"")&amp;IFERROR(VLOOKUP($B18,手順3!$A$12:$U$107,L$1,FALSE),"")))</f>
        <v/>
      </c>
      <c r="M18" s="140" t="str">
        <f>IF(L18="","",IF(IFERROR(VLOOKUP($B18,手順2!$A$12:$P$107,M$1,FALSE),"")&amp;IFERROR(VLOOKUP($B18,手順3!$A$12:$U$107,M$1,FALSE),"")="",0,IFERROR(VLOOKUP($B18,手順2!$A$12:$P$107,M$1,FALSE),"")&amp;IFERROR(VLOOKUP($B18,手順3!$A$12:$U$107,M$1,FALSE),"")))</f>
        <v/>
      </c>
      <c r="N18" s="88" t="str">
        <f>IFERROR(VLOOKUP($B18,手順2!$A$12:$P$107,N$1,FALSE),"")&amp;IFERROR(VLOOKUP($B18,手順3!$A$12:$U$107,N$1,FALSE),"")</f>
        <v/>
      </c>
      <c r="O18" s="140" t="str">
        <f>IF(N18="","",IF(IFERROR(VLOOKUP($B18,手順2!$A$12:$P$107,O$1,FALSE),"")&amp;IFERROR(VLOOKUP($B18,手順3!$A$12:$U$107,O$1,FALSE),"")="",0,IFERROR(VLOOKUP($B18,手順2!$A$12:$P$107,O$1,FALSE),"")&amp;IFERROR(VLOOKUP($B18,手順3!$A$12:$U$107,O$1,FALSE),"")))</f>
        <v/>
      </c>
      <c r="P18" s="140" t="str">
        <f>IF(O18="","",IF(IFERROR(VLOOKUP($B18,手順2!$A$12:$P$107,P$1,FALSE),"")&amp;IFERROR(VLOOKUP($B18,手順3!$A$12:$U$107,P$1,FALSE),"")="",0,IFERROR(VLOOKUP($B18,手順2!$A$12:$P$107,P$1,FALSE),"")&amp;IFERROR(VLOOKUP($B18,手順3!$A$12:$U$107,P$1,FALSE),"")))</f>
        <v/>
      </c>
      <c r="Q18" s="140" t="str">
        <f>IF(P18="","",IF(IFERROR(VLOOKUP($B18,手順2!$A$12:$P$107,Q$1,FALSE),"")&amp;IFERROR(VLOOKUP($B18,手順3!$A$12:$U$107,Q$1,FALSE),"")="",0,IFERROR(VLOOKUP($B18,手順2!$A$12:$P$107,Q$1,FALSE),"")&amp;IFERROR(VLOOKUP($B18,手順3!$A$12:$U$107,Q$1,FALSE),"")))</f>
        <v/>
      </c>
      <c r="R18" s="88" t="str">
        <f>IFERROR(VLOOKUP($B18,手順2!$A$12:$Q$107,R$1,FALSE),"")&amp;IFERROR(VLOOKUP($B18,手順3!$A$12:$U$107,R$1,FALSE),"")</f>
        <v/>
      </c>
      <c r="S18" s="119" t="s">
        <v>137</v>
      </c>
      <c r="T18" s="91" t="str">
        <f>IF(手順2!T12="","",IF(手順2!S12="",0,手順2!S12))</f>
        <v/>
      </c>
      <c r="U18" s="91" t="str">
        <f>IF(手順2!T12="","",手順2!T12)</f>
        <v/>
      </c>
      <c r="V18" s="91" t="str">
        <f>IF(手順2!U12="","",手順2!U12)</f>
        <v/>
      </c>
      <c r="W18" s="122"/>
      <c r="X18" s="89"/>
      <c r="Y18" s="89"/>
      <c r="Z18" s="89"/>
      <c r="AA18" s="148" t="str">
        <f>IF($AE18="","",COUNTIF($AO$18:$AO18,AA$17))</f>
        <v/>
      </c>
      <c r="AB18" s="148" t="str">
        <f>IF($AE18="","",COUNTIF($AO$18:$AO18,AB$17))</f>
        <v/>
      </c>
      <c r="AC18" s="148" t="str">
        <f>IF($AE18="","",COUNTIF($AO$18:$AO18,AC$17))</f>
        <v/>
      </c>
      <c r="AD18" s="148" t="str">
        <f>IF($AE18="","",COUNTIF($AO$18:$AO18,AD$17))</f>
        <v/>
      </c>
      <c r="AE18" s="107" t="str">
        <f t="shared" ref="AE18:AE49" si="2">IF(C18="","",$F$9)</f>
        <v/>
      </c>
      <c r="AF18" s="108" t="str">
        <f>IF(AE18="","",AI18*100000000+AK18*100+RIGHT(AL18,2))</f>
        <v/>
      </c>
      <c r="AG18" s="38" t="str">
        <f t="shared" ref="AG18:AG49" si="3">IF(C18="","",IF(LEN(D18)+LEN(E18)&lt;4,D18&amp;"    "&amp;E18&amp;"("&amp;H18&amp;")",IF(LEN(D18)+LEN(E18)&gt;4,D18&amp;E18&amp;"("&amp;H18&amp;")",D18&amp;"  "&amp;E18&amp;"("&amp;H18&amp;")")))</f>
        <v/>
      </c>
      <c r="AH18" s="108" t="str">
        <f t="shared" ref="AH18:AH49" si="4">IF(C18="","",F18&amp;" "&amp;G18)</f>
        <v/>
      </c>
      <c r="AI18" s="108" t="str">
        <f t="shared" ref="AI18:AI49" si="5">IF(C18="","",IF(I18="男",1,2))</f>
        <v/>
      </c>
      <c r="AJ18" s="108" t="str">
        <f t="shared" ref="AJ18:AJ49" si="6">IF(C18="","",28)</f>
        <v/>
      </c>
      <c r="AK18" s="108" t="str">
        <f t="shared" ref="AK18:AK49" si="7">IF(C18="","",LEFT(AE18,6))</f>
        <v/>
      </c>
      <c r="AL18" s="108" t="str">
        <f t="shared" ref="AL18:AL49" si="8">IF(C18="","",C18)</f>
        <v/>
      </c>
      <c r="AM18" s="108" t="str">
        <f>IF(J18="","",IF(VLOOKUP(J18,$AQ$18:$AS$102,3,FALSE)&gt;=71,VLOOKUP(J18,$AQ$18:$AS$102,2,FALSE)&amp;TEXT(L18,"00")&amp;TEXT(M18,"00"),VLOOKUP(J18,$AQ$18:$AS$102,2,FALSE)&amp;TEXT(K18,"00")&amp;TEXT(L18,"00")&amp;TEXT(M18,"00")))</f>
        <v/>
      </c>
      <c r="AN18" s="108" t="str">
        <f>IF(N18="","",IF(VLOOKUP(N18,$AQ$18:$AS$102,3,FALSE)&gt;=71,VLOOKUP(N18,$AQ$18:$AS$102,2,FALSE)&amp;TEXT(P18,"00")&amp;TEXT(Q18,"00"),VLOOKUP(N18,$AQ$18:$AS$102,2,FALSE)&amp;TEXT(O18,"00")&amp;TEXT(P18,"00")&amp;TEXT(Q18,"00")))</f>
        <v/>
      </c>
      <c r="AO18" s="109" t="str">
        <f>IF(R18="","",R18)</f>
        <v/>
      </c>
      <c r="AP18" t="str">
        <f>TEXT(L18,"00")</f>
        <v/>
      </c>
      <c r="AQ18" t="str">
        <f>種目情報!A1</f>
        <v>【一般高校男子】</v>
      </c>
      <c r="AR18">
        <f>種目情報!B1</f>
        <v>0</v>
      </c>
      <c r="AS18">
        <f>種目情報!C1</f>
        <v>0</v>
      </c>
    </row>
    <row r="19" spans="1:45" ht="19.8" x14ac:dyDescent="0.45">
      <c r="A19">
        <v>2</v>
      </c>
      <c r="B19" t="str">
        <f>IFERROR(IF(B18=手順3!$A$11,"",IF(B18&lt;=100,IF(手順2!A13=手順５!A19,手順５!A19,手順3!$A$12),B18+1)),"")</f>
        <v/>
      </c>
      <c r="C19" s="10" t="str">
        <f>IFERROR(VLOOKUP($B19,手順2!$A$12:$T$107,C$1,FALSE),"")&amp;IFERROR(VLOOKUP($B19,手順3!$A$12:$U$107,C$1,FALSE),"")</f>
        <v/>
      </c>
      <c r="D19" s="10" t="str">
        <f>IFERROR(VLOOKUP($B19,手順2!$A$12:$T$107,D$1,FALSE),"")&amp;IFERROR(VLOOKUP($B19,手順3!$A$12:$U$107,D$1,FALSE),"")</f>
        <v/>
      </c>
      <c r="E19" s="10" t="str">
        <f>IFERROR(VLOOKUP($B19,手順2!$A$12:$T$107,E$1,FALSE),"")&amp;IFERROR(VLOOKUP($B19,手順3!$A$12:$U$107,E$1,FALSE),"")</f>
        <v/>
      </c>
      <c r="F19" s="10" t="str">
        <f>IFERROR(VLOOKUP($B19,手順2!$A$12:$T$107,F$1,FALSE),"")&amp;IFERROR(VLOOKUP($B19,手順3!$A$12:$U$107,F$1,FALSE),"")</f>
        <v/>
      </c>
      <c r="G19" s="10" t="str">
        <f>IFERROR(VLOOKUP($B19,手順2!$A$12:$T$107,G$1,FALSE),"")&amp;IFERROR(VLOOKUP($B19,手順3!$A$12:$U$107,G$1,FALSE),"")</f>
        <v/>
      </c>
      <c r="H19" s="10" t="str">
        <f>IFERROR(VLOOKUP($B19,手順2!$A$12:$T$107,H$1,FALSE),"")&amp;IFERROR(VLOOKUP($B19,手順3!$A$12:$U$107,H$1,FALSE),"")</f>
        <v/>
      </c>
      <c r="I19" s="10" t="str">
        <f>IFERROR(VLOOKUP($B19,手順2!$A$12:$T$107,I$1,FALSE),"")&amp;IFERROR(VLOOKUP($B19,手順3!$A$12:$U$107,I$1,FALSE),"")</f>
        <v/>
      </c>
      <c r="J19" s="88" t="str">
        <f>IFERROR(VLOOKUP($B19,手順2!$A$12:$P$107,J$1,FALSE),"")&amp;IFERROR(VLOOKUP($B19,手順3!$A$12:$U$107,J$1,FALSE),"")</f>
        <v/>
      </c>
      <c r="K19" s="140" t="str">
        <f>IF(J19="","",IF(IFERROR(VLOOKUP($B19,手順2!$A$12:$P$107,K$1,FALSE),"")&amp;IFERROR(VLOOKUP($B19,手順3!$A$12:$U$107,K$1,FALSE),"")="",0,IFERROR(VLOOKUP($B19,手順2!$A$12:$P$107,K$1,FALSE),"")&amp;IFERROR(VLOOKUP($B19,手順3!$A$12:$U$107,K$1,FALSE),"")))</f>
        <v/>
      </c>
      <c r="L19" s="140" t="str">
        <f>IF(K19="","",IF(IFERROR(VLOOKUP($B19,手順2!$A$12:$P$107,L$1,FALSE),"")&amp;IFERROR(VLOOKUP($B19,手順3!$A$12:$U$107,L$1,FALSE),"")="",0,IFERROR(VLOOKUP($B19,手順2!$A$12:$P$107,L$1,FALSE),"")&amp;IFERROR(VLOOKUP($B19,手順3!$A$12:$U$107,L$1,FALSE),"")))</f>
        <v/>
      </c>
      <c r="M19" s="140" t="str">
        <f>IF(L19="","",IF(IFERROR(VLOOKUP($B19,手順2!$A$12:$P$107,M$1,FALSE),"")&amp;IFERROR(VLOOKUP($B19,手順3!$A$12:$U$107,M$1,FALSE),"")="",0,IFERROR(VLOOKUP($B19,手順2!$A$12:$P$107,M$1,FALSE),"")&amp;IFERROR(VLOOKUP($B19,手順3!$A$12:$U$107,M$1,FALSE),"")))</f>
        <v/>
      </c>
      <c r="N19" s="88" t="str">
        <f>IFERROR(VLOOKUP($B19,手順2!$A$12:$P$107,N$1,FALSE),"")&amp;IFERROR(VLOOKUP($B19,手順3!$A$12:$U$107,N$1,FALSE),"")</f>
        <v/>
      </c>
      <c r="O19" s="140" t="str">
        <f>IF(N19="","",IF(IFERROR(VLOOKUP($B19,手順2!$A$12:$P$107,O$1,FALSE),"")&amp;IFERROR(VLOOKUP($B19,手順3!$A$12:$U$107,O$1,FALSE),"")="",0,IFERROR(VLOOKUP($B19,手順2!$A$12:$P$107,O$1,FALSE),"")&amp;IFERROR(VLOOKUP($B19,手順3!$A$12:$U$107,O$1,FALSE),"")))</f>
        <v/>
      </c>
      <c r="P19" s="140" t="str">
        <f>IF(O19="","",IF(IFERROR(VLOOKUP($B19,手順2!$A$12:$P$107,P$1,FALSE),"")&amp;IFERROR(VLOOKUP($B19,手順3!$A$12:$U$107,P$1,FALSE),"")="",0,IFERROR(VLOOKUP($B19,手順2!$A$12:$P$107,P$1,FALSE),"")&amp;IFERROR(VLOOKUP($B19,手順3!$A$12:$U$107,P$1,FALSE),"")))</f>
        <v/>
      </c>
      <c r="Q19" s="140" t="str">
        <f>IF(P19="","",IF(IFERROR(VLOOKUP($B19,手順2!$A$12:$P$107,Q$1,FALSE),"")&amp;IFERROR(VLOOKUP($B19,手順3!$A$12:$U$107,Q$1,FALSE),"")="",0,IFERROR(VLOOKUP($B19,手順2!$A$12:$P$107,Q$1,FALSE),"")&amp;IFERROR(VLOOKUP($B19,手順3!$A$12:$U$107,Q$1,FALSE),"")))</f>
        <v/>
      </c>
      <c r="R19" s="88" t="str">
        <f>IFERROR(VLOOKUP($B19,手順2!$A$12:$Q$107,R$1,FALSE),"")&amp;IFERROR(VLOOKUP($B19,手順3!$A$12:$U$107,R$1,FALSE),"")</f>
        <v/>
      </c>
      <c r="S19" s="119" t="s">
        <v>138</v>
      </c>
      <c r="T19" s="91" t="str">
        <f>IF(手順2!T13="","",IF(手順2!S13="",0,手順2!S13))</f>
        <v/>
      </c>
      <c r="U19" s="91" t="str">
        <f>IF(手順2!T13="","",手順2!T13)</f>
        <v/>
      </c>
      <c r="V19" s="91" t="str">
        <f>IF(手順2!U13="","",手順2!U13)</f>
        <v/>
      </c>
      <c r="W19" s="281"/>
      <c r="X19" s="282"/>
      <c r="Y19" s="282"/>
      <c r="Z19" s="95"/>
      <c r="AA19" s="148" t="str">
        <f>IF($AE19="","",COUNTIF($AO$18:$AO19,AA$17))</f>
        <v/>
      </c>
      <c r="AB19" s="148" t="str">
        <f>IF($AE19="","",COUNTIF($AO$18:$AO19,AB$17))</f>
        <v/>
      </c>
      <c r="AC19" s="148" t="str">
        <f>IF($AE19="","",COUNTIF($AO$18:$AO19,AC$17))</f>
        <v/>
      </c>
      <c r="AD19" s="148" t="str">
        <f>IF($AE19="","",COUNTIF($AO$18:$AO19,AD$17))</f>
        <v/>
      </c>
      <c r="AE19" s="107" t="str">
        <f t="shared" si="2"/>
        <v/>
      </c>
      <c r="AF19" s="108" t="str">
        <f t="shared" ref="AF19:AF82" si="9">IF(AE19="","",AI19*100000000+AK19*100+RIGHT(AL19,2))</f>
        <v/>
      </c>
      <c r="AG19" s="38" t="str">
        <f t="shared" si="3"/>
        <v/>
      </c>
      <c r="AH19" s="108" t="str">
        <f t="shared" si="4"/>
        <v/>
      </c>
      <c r="AI19" s="108" t="str">
        <f t="shared" si="5"/>
        <v/>
      </c>
      <c r="AJ19" s="108" t="str">
        <f t="shared" si="6"/>
        <v/>
      </c>
      <c r="AK19" s="108" t="str">
        <f t="shared" si="7"/>
        <v/>
      </c>
      <c r="AL19" s="108" t="str">
        <f t="shared" si="8"/>
        <v/>
      </c>
      <c r="AM19" s="108" t="str">
        <f t="shared" ref="AM19:AM82" si="10">IF(J19="","",IF(VLOOKUP(J19,$AQ$18:$AS$102,3,FALSE)&gt;=71,VLOOKUP(J19,$AQ$18:$AS$102,2,FALSE)&amp;TEXT(L19,"00")&amp;TEXT(M19,"00"),VLOOKUP(J19,$AQ$18:$AS$102,2,FALSE)&amp;TEXT(K19,"00")&amp;TEXT(L19,"00")&amp;TEXT(M19,"00")))</f>
        <v/>
      </c>
      <c r="AN19" s="108" t="str">
        <f t="shared" ref="AN19:AN82" si="11">IF(N19="","",IF(VLOOKUP(N19,$AQ$18:$AS$102,3,FALSE)&gt;=71,VLOOKUP(N19,$AQ$18:$AS$102,2,FALSE)&amp;TEXT(P19,"00")&amp;TEXT(Q19,"00"),VLOOKUP(N19,$AQ$18:$AS$102,2,FALSE)&amp;TEXT(O19,"00")&amp;TEXT(P19,"00")&amp;TEXT(Q19,"00")))</f>
        <v/>
      </c>
      <c r="AO19" s="109" t="str">
        <f t="shared" ref="AO19:AO82" si="12">IF(R19="","",R19)</f>
        <v/>
      </c>
      <c r="AQ19" t="str">
        <f>種目情報!A2</f>
        <v>一高男100ｍ</v>
      </c>
      <c r="AR19" t="str">
        <f>種目情報!B2</f>
        <v>00202 0</v>
      </c>
      <c r="AS19">
        <f>種目情報!C2</f>
        <v>2</v>
      </c>
    </row>
    <row r="20" spans="1:45" ht="19.8" x14ac:dyDescent="0.45">
      <c r="A20">
        <v>3</v>
      </c>
      <c r="B20" t="str">
        <f>IFERROR(IF(B19=手順3!$A$11,"",IF(B19&lt;=100,IF(手順2!A14=手順５!A20,手順５!A20,手順3!$A$12),B19+1)),"")</f>
        <v/>
      </c>
      <c r="C20" s="10" t="str">
        <f>IFERROR(VLOOKUP($B20,手順2!$A$12:$T$107,C$1,FALSE),"")&amp;IFERROR(VLOOKUP($B20,手順3!$A$12:$U$107,C$1,FALSE),"")</f>
        <v/>
      </c>
      <c r="D20" s="10" t="str">
        <f>IFERROR(VLOOKUP($B20,手順2!$A$12:$T$107,D$1,FALSE),"")&amp;IFERROR(VLOOKUP($B20,手順3!$A$12:$U$107,D$1,FALSE),"")</f>
        <v/>
      </c>
      <c r="E20" s="10" t="str">
        <f>IFERROR(VLOOKUP($B20,手順2!$A$12:$T$107,E$1,FALSE),"")&amp;IFERROR(VLOOKUP($B20,手順3!$A$12:$U$107,E$1,FALSE),"")</f>
        <v/>
      </c>
      <c r="F20" s="10" t="str">
        <f>IFERROR(VLOOKUP($B20,手順2!$A$12:$T$107,F$1,FALSE),"")&amp;IFERROR(VLOOKUP($B20,手順3!$A$12:$U$107,F$1,FALSE),"")</f>
        <v/>
      </c>
      <c r="G20" s="10" t="str">
        <f>IFERROR(VLOOKUP($B20,手順2!$A$12:$T$107,G$1,FALSE),"")&amp;IFERROR(VLOOKUP($B20,手順3!$A$12:$U$107,G$1,FALSE),"")</f>
        <v/>
      </c>
      <c r="H20" s="10" t="str">
        <f>IFERROR(VLOOKUP($B20,手順2!$A$12:$T$107,H$1,FALSE),"")&amp;IFERROR(VLOOKUP($B20,手順3!$A$12:$U$107,H$1,FALSE),"")</f>
        <v/>
      </c>
      <c r="I20" s="10" t="str">
        <f>IFERROR(VLOOKUP($B20,手順2!$A$12:$T$107,I$1,FALSE),"")&amp;IFERROR(VLOOKUP($B20,手順3!$A$12:$U$107,I$1,FALSE),"")</f>
        <v/>
      </c>
      <c r="J20" s="88" t="str">
        <f>IFERROR(VLOOKUP($B20,手順2!$A$12:$P$107,J$1,FALSE),"")&amp;IFERROR(VLOOKUP($B20,手順3!$A$12:$U$107,J$1,FALSE),"")</f>
        <v/>
      </c>
      <c r="K20" s="140" t="str">
        <f>IF(J20="","",IF(IFERROR(VLOOKUP($B20,手順2!$A$12:$P$107,K$1,FALSE),"")&amp;IFERROR(VLOOKUP($B20,手順3!$A$12:$U$107,K$1,FALSE),"")="",0,IFERROR(VLOOKUP($B20,手順2!$A$12:$P$107,K$1,FALSE),"")&amp;IFERROR(VLOOKUP($B20,手順3!$A$12:$U$107,K$1,FALSE),"")))</f>
        <v/>
      </c>
      <c r="L20" s="140" t="str">
        <f>IF(K20="","",IF(IFERROR(VLOOKUP($B20,手順2!$A$12:$P$107,L$1,FALSE),"")&amp;IFERROR(VLOOKUP($B20,手順3!$A$12:$U$107,L$1,FALSE),"")="",0,IFERROR(VLOOKUP($B20,手順2!$A$12:$P$107,L$1,FALSE),"")&amp;IFERROR(VLOOKUP($B20,手順3!$A$12:$U$107,L$1,FALSE),"")))</f>
        <v/>
      </c>
      <c r="M20" s="140" t="str">
        <f>IF(L20="","",IF(IFERROR(VLOOKUP($B20,手順2!$A$12:$P$107,M$1,FALSE),"")&amp;IFERROR(VLOOKUP($B20,手順3!$A$12:$U$107,M$1,FALSE),"")="",0,IFERROR(VLOOKUP($B20,手順2!$A$12:$P$107,M$1,FALSE),"")&amp;IFERROR(VLOOKUP($B20,手順3!$A$12:$U$107,M$1,FALSE),"")))</f>
        <v/>
      </c>
      <c r="N20" s="88" t="str">
        <f>IFERROR(VLOOKUP($B20,手順2!$A$12:$P$107,N$1,FALSE),"")&amp;IFERROR(VLOOKUP($B20,手順3!$A$12:$U$107,N$1,FALSE),"")</f>
        <v/>
      </c>
      <c r="O20" s="140" t="str">
        <f>IF(N20="","",IF(IFERROR(VLOOKUP($B20,手順2!$A$12:$P$107,O$1,FALSE),"")&amp;IFERROR(VLOOKUP($B20,手順3!$A$12:$U$107,O$1,FALSE),"")="",0,IFERROR(VLOOKUP($B20,手順2!$A$12:$P$107,O$1,FALSE),"")&amp;IFERROR(VLOOKUP($B20,手順3!$A$12:$U$107,O$1,FALSE),"")))</f>
        <v/>
      </c>
      <c r="P20" s="140" t="str">
        <f>IF(O20="","",IF(IFERROR(VLOOKUP($B20,手順2!$A$12:$P$107,P$1,FALSE),"")&amp;IFERROR(VLOOKUP($B20,手順3!$A$12:$U$107,P$1,FALSE),"")="",0,IFERROR(VLOOKUP($B20,手順2!$A$12:$P$107,P$1,FALSE),"")&amp;IFERROR(VLOOKUP($B20,手順3!$A$12:$U$107,P$1,FALSE),"")))</f>
        <v/>
      </c>
      <c r="Q20" s="140" t="str">
        <f>IF(P20="","",IF(IFERROR(VLOOKUP($B20,手順2!$A$12:$P$107,Q$1,FALSE),"")&amp;IFERROR(VLOOKUP($B20,手順3!$A$12:$U$107,Q$1,FALSE),"")="",0,IFERROR(VLOOKUP($B20,手順2!$A$12:$P$107,Q$1,FALSE),"")&amp;IFERROR(VLOOKUP($B20,手順3!$A$12:$U$107,Q$1,FALSE),"")))</f>
        <v/>
      </c>
      <c r="R20" s="88" t="str">
        <f>IFERROR(VLOOKUP($B20,手順2!$A$12:$Q$107,R$1,FALSE),"")&amp;IFERROR(VLOOKUP($B20,手順3!$A$12:$U$107,R$1,FALSE),"")</f>
        <v/>
      </c>
      <c r="S20" s="119"/>
      <c r="T20" s="275" t="s">
        <v>225</v>
      </c>
      <c r="U20" s="275"/>
      <c r="V20" s="275"/>
      <c r="W20" s="121"/>
      <c r="X20" s="118"/>
      <c r="Y20" s="102"/>
      <c r="Z20" s="102"/>
      <c r="AA20" s="148" t="str">
        <f>IF($AE20="","",COUNTIF($AO$18:$AO20,AA$17))</f>
        <v/>
      </c>
      <c r="AB20" s="148" t="str">
        <f>IF($AE20="","",COUNTIF($AO$18:$AO20,AB$17))</f>
        <v/>
      </c>
      <c r="AC20" s="148" t="str">
        <f>IF($AE20="","",COUNTIF($AO$18:$AO20,AC$17))</f>
        <v/>
      </c>
      <c r="AD20" s="148" t="str">
        <f>IF($AE20="","",COUNTIF($AO$18:$AO20,AD$17))</f>
        <v/>
      </c>
      <c r="AE20" s="107" t="str">
        <f t="shared" si="2"/>
        <v/>
      </c>
      <c r="AF20" s="108" t="str">
        <f t="shared" si="9"/>
        <v/>
      </c>
      <c r="AG20" s="38" t="str">
        <f t="shared" si="3"/>
        <v/>
      </c>
      <c r="AH20" s="108" t="str">
        <f t="shared" si="4"/>
        <v/>
      </c>
      <c r="AI20" s="108" t="str">
        <f t="shared" si="5"/>
        <v/>
      </c>
      <c r="AJ20" s="108" t="str">
        <f t="shared" si="6"/>
        <v/>
      </c>
      <c r="AK20" s="108" t="str">
        <f t="shared" si="7"/>
        <v/>
      </c>
      <c r="AL20" s="108" t="str">
        <f t="shared" si="8"/>
        <v/>
      </c>
      <c r="AM20" s="108" t="str">
        <f t="shared" si="10"/>
        <v/>
      </c>
      <c r="AN20" s="108" t="str">
        <f t="shared" si="11"/>
        <v/>
      </c>
      <c r="AO20" s="109" t="str">
        <f t="shared" si="12"/>
        <v/>
      </c>
      <c r="AQ20" t="str">
        <f>種目情報!A3</f>
        <v>一高男110ｍJＨ</v>
      </c>
      <c r="AR20" t="str">
        <f>種目情報!B3</f>
        <v>03302 0</v>
      </c>
      <c r="AS20">
        <f>種目情報!C3</f>
        <v>33</v>
      </c>
    </row>
    <row r="21" spans="1:45" x14ac:dyDescent="0.45">
      <c r="A21">
        <v>4</v>
      </c>
      <c r="B21" t="str">
        <f>IFERROR(IF(B20=手順3!$A$11,"",IF(B20&lt;=100,IF(手順2!A15=手順５!A21,手順５!A21,手順3!$A$12),B20+1)),"")</f>
        <v/>
      </c>
      <c r="C21" s="10" t="str">
        <f>IFERROR(VLOOKUP($B21,手順2!$A$12:$T$107,C$1,FALSE),"")&amp;IFERROR(VLOOKUP($B21,手順3!$A$12:$U$107,C$1,FALSE),"")</f>
        <v/>
      </c>
      <c r="D21" s="10" t="str">
        <f>IFERROR(VLOOKUP($B21,手順2!$A$12:$T$107,D$1,FALSE),"")&amp;IFERROR(VLOOKUP($B21,手順3!$A$12:$U$107,D$1,FALSE),"")</f>
        <v/>
      </c>
      <c r="E21" s="10" t="str">
        <f>IFERROR(VLOOKUP($B21,手順2!$A$12:$T$107,E$1,FALSE),"")&amp;IFERROR(VLOOKUP($B21,手順3!$A$12:$U$107,E$1,FALSE),"")</f>
        <v/>
      </c>
      <c r="F21" s="10" t="str">
        <f>IFERROR(VLOOKUP($B21,手順2!$A$12:$T$107,F$1,FALSE),"")&amp;IFERROR(VLOOKUP($B21,手順3!$A$12:$U$107,F$1,FALSE),"")</f>
        <v/>
      </c>
      <c r="G21" s="10" t="str">
        <f>IFERROR(VLOOKUP($B21,手順2!$A$12:$T$107,G$1,FALSE),"")&amp;IFERROR(VLOOKUP($B21,手順3!$A$12:$U$107,G$1,FALSE),"")</f>
        <v/>
      </c>
      <c r="H21" s="10" t="str">
        <f>IFERROR(VLOOKUP($B21,手順2!$A$12:$T$107,H$1,FALSE),"")&amp;IFERROR(VLOOKUP($B21,手順3!$A$12:$U$107,H$1,FALSE),"")</f>
        <v/>
      </c>
      <c r="I21" s="10" t="str">
        <f>IFERROR(VLOOKUP($B21,手順2!$A$12:$T$107,I$1,FALSE),"")&amp;IFERROR(VLOOKUP($B21,手順3!$A$12:$U$107,I$1,FALSE),"")</f>
        <v/>
      </c>
      <c r="J21" s="88" t="str">
        <f>IFERROR(VLOOKUP($B21,手順2!$A$12:$P$107,J$1,FALSE),"")&amp;IFERROR(VLOOKUP($B21,手順3!$A$12:$U$107,J$1,FALSE),"")</f>
        <v/>
      </c>
      <c r="K21" s="140" t="str">
        <f>IF(J21="","",IF(IFERROR(VLOOKUP($B21,手順2!$A$12:$P$107,K$1,FALSE),"")&amp;IFERROR(VLOOKUP($B21,手順3!$A$12:$U$107,K$1,FALSE),"")="",0,IFERROR(VLOOKUP($B21,手順2!$A$12:$P$107,K$1,FALSE),"")&amp;IFERROR(VLOOKUP($B21,手順3!$A$12:$U$107,K$1,FALSE),"")))</f>
        <v/>
      </c>
      <c r="L21" s="140" t="str">
        <f>IF(K21="","",IF(IFERROR(VLOOKUP($B21,手順2!$A$12:$P$107,L$1,FALSE),"")&amp;IFERROR(VLOOKUP($B21,手順3!$A$12:$U$107,L$1,FALSE),"")="",0,IFERROR(VLOOKUP($B21,手順2!$A$12:$P$107,L$1,FALSE),"")&amp;IFERROR(VLOOKUP($B21,手順3!$A$12:$U$107,L$1,FALSE),"")))</f>
        <v/>
      </c>
      <c r="M21" s="140" t="str">
        <f>IF(L21="","",IF(IFERROR(VLOOKUP($B21,手順2!$A$12:$P$107,M$1,FALSE),"")&amp;IFERROR(VLOOKUP($B21,手順3!$A$12:$U$107,M$1,FALSE),"")="",0,IFERROR(VLOOKUP($B21,手順2!$A$12:$P$107,M$1,FALSE),"")&amp;IFERROR(VLOOKUP($B21,手順3!$A$12:$U$107,M$1,FALSE),"")))</f>
        <v/>
      </c>
      <c r="N21" s="88" t="str">
        <f>IFERROR(VLOOKUP($B21,手順2!$A$12:$P$107,N$1,FALSE),"")&amp;IFERROR(VLOOKUP($B21,手順3!$A$12:$U$107,N$1,FALSE),"")</f>
        <v/>
      </c>
      <c r="O21" s="140" t="str">
        <f>IF(N21="","",IF(IFERROR(VLOOKUP($B21,手順2!$A$12:$P$107,O$1,FALSE),"")&amp;IFERROR(VLOOKUP($B21,手順3!$A$12:$U$107,O$1,FALSE),"")="",0,IFERROR(VLOOKUP($B21,手順2!$A$12:$P$107,O$1,FALSE),"")&amp;IFERROR(VLOOKUP($B21,手順3!$A$12:$U$107,O$1,FALSE),"")))</f>
        <v/>
      </c>
      <c r="P21" s="140" t="str">
        <f>IF(O21="","",IF(IFERROR(VLOOKUP($B21,手順2!$A$12:$P$107,P$1,FALSE),"")&amp;IFERROR(VLOOKUP($B21,手順3!$A$12:$U$107,P$1,FALSE),"")="",0,IFERROR(VLOOKUP($B21,手順2!$A$12:$P$107,P$1,FALSE),"")&amp;IFERROR(VLOOKUP($B21,手順3!$A$12:$U$107,P$1,FALSE),"")))</f>
        <v/>
      </c>
      <c r="Q21" s="140" t="str">
        <f>IF(P21="","",IF(IFERROR(VLOOKUP($B21,手順2!$A$12:$P$107,Q$1,FALSE),"")&amp;IFERROR(VLOOKUP($B21,手順3!$A$12:$U$107,Q$1,FALSE),"")="",0,IFERROR(VLOOKUP($B21,手順2!$A$12:$P$107,Q$1,FALSE),"")&amp;IFERROR(VLOOKUP($B21,手順3!$A$12:$U$107,Q$1,FALSE),"")))</f>
        <v/>
      </c>
      <c r="R21" s="88" t="str">
        <f>IFERROR(VLOOKUP($B21,手順2!$A$12:$Q$107,R$1,FALSE),"")&amp;IFERROR(VLOOKUP($B21,手順3!$A$12:$U$107,R$1,FALSE),"")</f>
        <v/>
      </c>
      <c r="S21" s="119" t="s">
        <v>137</v>
      </c>
      <c r="T21" s="91" t="str">
        <f>IF(手順3!T12="","",IF(手順3!S12="",0,手順3!S12))</f>
        <v/>
      </c>
      <c r="U21" s="91" t="str">
        <f>IF(手順3!T12="","",手順3!T12)</f>
        <v/>
      </c>
      <c r="V21" s="91" t="str">
        <f>IF(手順3!U12="","",手順3!U12)</f>
        <v/>
      </c>
      <c r="W21" s="122"/>
      <c r="X21" s="89"/>
      <c r="Y21" s="89"/>
      <c r="Z21" s="89"/>
      <c r="AA21" s="148" t="str">
        <f>IF($AE21="","",COUNTIF($AO$18:$AO21,AA$17))</f>
        <v/>
      </c>
      <c r="AB21" s="148" t="str">
        <f>IF($AE21="","",COUNTIF($AO$18:$AO21,AB$17))</f>
        <v/>
      </c>
      <c r="AC21" s="148" t="str">
        <f>IF($AE21="","",COUNTIF($AO$18:$AO21,AC$17))</f>
        <v/>
      </c>
      <c r="AD21" s="148" t="str">
        <f>IF($AE21="","",COUNTIF($AO$18:$AO21,AD$17))</f>
        <v/>
      </c>
      <c r="AE21" s="107" t="str">
        <f t="shared" si="2"/>
        <v/>
      </c>
      <c r="AF21" s="108" t="str">
        <f t="shared" si="9"/>
        <v/>
      </c>
      <c r="AG21" s="38" t="str">
        <f t="shared" si="3"/>
        <v/>
      </c>
      <c r="AH21" s="108" t="str">
        <f t="shared" si="4"/>
        <v/>
      </c>
      <c r="AI21" s="108" t="str">
        <f t="shared" si="5"/>
        <v/>
      </c>
      <c r="AJ21" s="108" t="str">
        <f t="shared" si="6"/>
        <v/>
      </c>
      <c r="AK21" s="108" t="str">
        <f t="shared" si="7"/>
        <v/>
      </c>
      <c r="AL21" s="108" t="str">
        <f t="shared" si="8"/>
        <v/>
      </c>
      <c r="AM21" s="108" t="str">
        <f t="shared" si="10"/>
        <v/>
      </c>
      <c r="AN21" s="108" t="str">
        <f t="shared" si="11"/>
        <v/>
      </c>
      <c r="AO21" s="109" t="str">
        <f t="shared" si="12"/>
        <v/>
      </c>
      <c r="AQ21" t="str">
        <f>種目情報!A4</f>
        <v>一高男110ｍＨ</v>
      </c>
      <c r="AR21" t="str">
        <f>種目情報!B4</f>
        <v>03402 0</v>
      </c>
      <c r="AS21">
        <f>種目情報!C4</f>
        <v>34</v>
      </c>
    </row>
    <row r="22" spans="1:45" x14ac:dyDescent="0.45">
      <c r="A22">
        <v>5</v>
      </c>
      <c r="B22" t="str">
        <f>IFERROR(IF(B21=手順3!$A$11,"",IF(B21&lt;=100,IF(手順2!A16=手順５!A22,手順５!A22,手順3!$A$12),B21+1)),"")</f>
        <v/>
      </c>
      <c r="C22" s="10" t="str">
        <f>IFERROR(VLOOKUP($B22,手順2!$A$12:$T$107,C$1,FALSE),"")&amp;IFERROR(VLOOKUP($B22,手順3!$A$12:$U$107,C$1,FALSE),"")</f>
        <v/>
      </c>
      <c r="D22" s="10" t="str">
        <f>IFERROR(VLOOKUP($B22,手順2!$A$12:$T$107,D$1,FALSE),"")&amp;IFERROR(VLOOKUP($B22,手順3!$A$12:$U$107,D$1,FALSE),"")</f>
        <v/>
      </c>
      <c r="E22" s="10" t="str">
        <f>IFERROR(VLOOKUP($B22,手順2!$A$12:$T$107,E$1,FALSE),"")&amp;IFERROR(VLOOKUP($B22,手順3!$A$12:$U$107,E$1,FALSE),"")</f>
        <v/>
      </c>
      <c r="F22" s="10" t="str">
        <f>IFERROR(VLOOKUP($B22,手順2!$A$12:$T$107,F$1,FALSE),"")&amp;IFERROR(VLOOKUP($B22,手順3!$A$12:$U$107,F$1,FALSE),"")</f>
        <v/>
      </c>
      <c r="G22" s="10" t="str">
        <f>IFERROR(VLOOKUP($B22,手順2!$A$12:$T$107,G$1,FALSE),"")&amp;IFERROR(VLOOKUP($B22,手順3!$A$12:$U$107,G$1,FALSE),"")</f>
        <v/>
      </c>
      <c r="H22" s="10" t="str">
        <f>IFERROR(VLOOKUP($B22,手順2!$A$12:$T$107,H$1,FALSE),"")&amp;IFERROR(VLOOKUP($B22,手順3!$A$12:$U$107,H$1,FALSE),"")</f>
        <v/>
      </c>
      <c r="I22" s="10" t="str">
        <f>IFERROR(VLOOKUP($B22,手順2!$A$12:$T$107,I$1,FALSE),"")&amp;IFERROR(VLOOKUP($B22,手順3!$A$12:$U$107,I$1,FALSE),"")</f>
        <v/>
      </c>
      <c r="J22" s="88" t="str">
        <f>IFERROR(VLOOKUP($B22,手順2!$A$12:$P$107,J$1,FALSE),"")&amp;IFERROR(VLOOKUP($B22,手順3!$A$12:$U$107,J$1,FALSE),"")</f>
        <v/>
      </c>
      <c r="K22" s="140" t="str">
        <f>IF(J22="","",IF(IFERROR(VLOOKUP($B22,手順2!$A$12:$P$107,K$1,FALSE),"")&amp;IFERROR(VLOOKUP($B22,手順3!$A$12:$U$107,K$1,FALSE),"")="",0,IFERROR(VLOOKUP($B22,手順2!$A$12:$P$107,K$1,FALSE),"")&amp;IFERROR(VLOOKUP($B22,手順3!$A$12:$U$107,K$1,FALSE),"")))</f>
        <v/>
      </c>
      <c r="L22" s="140" t="str">
        <f>IF(K22="","",IF(IFERROR(VLOOKUP($B22,手順2!$A$12:$P$107,L$1,FALSE),"")&amp;IFERROR(VLOOKUP($B22,手順3!$A$12:$U$107,L$1,FALSE),"")="",0,IFERROR(VLOOKUP($B22,手順2!$A$12:$P$107,L$1,FALSE),"")&amp;IFERROR(VLOOKUP($B22,手順3!$A$12:$U$107,L$1,FALSE),"")))</f>
        <v/>
      </c>
      <c r="M22" s="140" t="str">
        <f>IF(L22="","",IF(IFERROR(VLOOKUP($B22,手順2!$A$12:$P$107,M$1,FALSE),"")&amp;IFERROR(VLOOKUP($B22,手順3!$A$12:$U$107,M$1,FALSE),"")="",0,IFERROR(VLOOKUP($B22,手順2!$A$12:$P$107,M$1,FALSE),"")&amp;IFERROR(VLOOKUP($B22,手順3!$A$12:$U$107,M$1,FALSE),"")))</f>
        <v/>
      </c>
      <c r="N22" s="88" t="str">
        <f>IFERROR(VLOOKUP($B22,手順2!$A$12:$P$107,N$1,FALSE),"")&amp;IFERROR(VLOOKUP($B22,手順3!$A$12:$U$107,N$1,FALSE),"")</f>
        <v/>
      </c>
      <c r="O22" s="140" t="str">
        <f>IF(N22="","",IF(IFERROR(VLOOKUP($B22,手順2!$A$12:$P$107,O$1,FALSE),"")&amp;IFERROR(VLOOKUP($B22,手順3!$A$12:$U$107,O$1,FALSE),"")="",0,IFERROR(VLOOKUP($B22,手順2!$A$12:$P$107,O$1,FALSE),"")&amp;IFERROR(VLOOKUP($B22,手順3!$A$12:$U$107,O$1,FALSE),"")))</f>
        <v/>
      </c>
      <c r="P22" s="140" t="str">
        <f>IF(O22="","",IF(IFERROR(VLOOKUP($B22,手順2!$A$12:$P$107,P$1,FALSE),"")&amp;IFERROR(VLOOKUP($B22,手順3!$A$12:$U$107,P$1,FALSE),"")="",0,IFERROR(VLOOKUP($B22,手順2!$A$12:$P$107,P$1,FALSE),"")&amp;IFERROR(VLOOKUP($B22,手順3!$A$12:$U$107,P$1,FALSE),"")))</f>
        <v/>
      </c>
      <c r="Q22" s="140" t="str">
        <f>IF(P22="","",IF(IFERROR(VLOOKUP($B22,手順2!$A$12:$P$107,Q$1,FALSE),"")&amp;IFERROR(VLOOKUP($B22,手順3!$A$12:$U$107,Q$1,FALSE),"")="",0,IFERROR(VLOOKUP($B22,手順2!$A$12:$P$107,Q$1,FALSE),"")&amp;IFERROR(VLOOKUP($B22,手順3!$A$12:$U$107,Q$1,FALSE),"")))</f>
        <v/>
      </c>
      <c r="R22" s="88" t="str">
        <f>IFERROR(VLOOKUP($B22,手順2!$A$12:$Q$107,R$1,FALSE),"")&amp;IFERROR(VLOOKUP($B22,手順3!$A$12:$U$107,R$1,FALSE),"")</f>
        <v/>
      </c>
      <c r="S22" s="119" t="s">
        <v>138</v>
      </c>
      <c r="T22" s="91" t="str">
        <f>IF(手順3!T13="","",IF(手順3!S13="",0,手順3!S13))</f>
        <v/>
      </c>
      <c r="U22" s="91" t="str">
        <f>IF(手順3!T13="","",手順3!T13)</f>
        <v/>
      </c>
      <c r="V22" s="91" t="str">
        <f>IF(手順3!U13="","",手順3!U13)</f>
        <v/>
      </c>
      <c r="Z22"/>
      <c r="AA22" s="148" t="str">
        <f>IF($AE22="","",COUNTIF($AO$18:$AO22,AA$17))</f>
        <v/>
      </c>
      <c r="AB22" s="148" t="str">
        <f>IF($AE22="","",COUNTIF($AO$18:$AO22,AB$17))</f>
        <v/>
      </c>
      <c r="AC22" s="148" t="str">
        <f>IF($AE22="","",COUNTIF($AO$18:$AO22,AC$17))</f>
        <v/>
      </c>
      <c r="AD22" s="148" t="str">
        <f>IF($AE22="","",COUNTIF($AO$18:$AO22,AD$17))</f>
        <v/>
      </c>
      <c r="AE22" s="107" t="str">
        <f t="shared" si="2"/>
        <v/>
      </c>
      <c r="AF22" s="108" t="str">
        <f t="shared" si="9"/>
        <v/>
      </c>
      <c r="AG22" s="38" t="str">
        <f t="shared" si="3"/>
        <v/>
      </c>
      <c r="AH22" s="108" t="str">
        <f t="shared" si="4"/>
        <v/>
      </c>
      <c r="AI22" s="108" t="str">
        <f t="shared" si="5"/>
        <v/>
      </c>
      <c r="AJ22" s="108" t="str">
        <f t="shared" si="6"/>
        <v/>
      </c>
      <c r="AK22" s="108" t="str">
        <f t="shared" si="7"/>
        <v/>
      </c>
      <c r="AL22" s="108" t="str">
        <f t="shared" si="8"/>
        <v/>
      </c>
      <c r="AM22" s="108" t="str">
        <f t="shared" si="10"/>
        <v/>
      </c>
      <c r="AN22" s="108" t="str">
        <f t="shared" si="11"/>
        <v/>
      </c>
      <c r="AO22" s="109" t="str">
        <f t="shared" si="12"/>
        <v/>
      </c>
      <c r="AQ22" t="str">
        <f>種目情報!A5</f>
        <v>一高男走高跳</v>
      </c>
      <c r="AR22" t="str">
        <f>種目情報!B5</f>
        <v>07102 0</v>
      </c>
      <c r="AS22">
        <f>種目情報!C5</f>
        <v>71</v>
      </c>
    </row>
    <row r="23" spans="1:45" x14ac:dyDescent="0.45">
      <c r="A23">
        <v>6</v>
      </c>
      <c r="B23" t="str">
        <f>IFERROR(IF(B22=手順3!$A$11,"",IF(B22&lt;=100,IF(手順2!A17=手順５!A23,手順５!A23,手順3!$A$12),B22+1)),"")</f>
        <v/>
      </c>
      <c r="C23" s="10" t="str">
        <f>IFERROR(VLOOKUP($B23,手順2!$A$12:$T$107,C$1,FALSE),"")&amp;IFERROR(VLOOKUP($B23,手順3!$A$12:$U$107,C$1,FALSE),"")</f>
        <v/>
      </c>
      <c r="D23" s="10" t="str">
        <f>IFERROR(VLOOKUP($B23,手順2!$A$12:$T$107,D$1,FALSE),"")&amp;IFERROR(VLOOKUP($B23,手順3!$A$12:$U$107,D$1,FALSE),"")</f>
        <v/>
      </c>
      <c r="E23" s="10" t="str">
        <f>IFERROR(VLOOKUP($B23,手順2!$A$12:$T$107,E$1,FALSE),"")&amp;IFERROR(VLOOKUP($B23,手順3!$A$12:$U$107,E$1,FALSE),"")</f>
        <v/>
      </c>
      <c r="F23" s="10" t="str">
        <f>IFERROR(VLOOKUP($B23,手順2!$A$12:$T$107,F$1,FALSE),"")&amp;IFERROR(VLOOKUP($B23,手順3!$A$12:$U$107,F$1,FALSE),"")</f>
        <v/>
      </c>
      <c r="G23" s="10" t="str">
        <f>IFERROR(VLOOKUP($B23,手順2!$A$12:$T$107,G$1,FALSE),"")&amp;IFERROR(VLOOKUP($B23,手順3!$A$12:$U$107,G$1,FALSE),"")</f>
        <v/>
      </c>
      <c r="H23" s="10" t="str">
        <f>IFERROR(VLOOKUP($B23,手順2!$A$12:$T$107,H$1,FALSE),"")&amp;IFERROR(VLOOKUP($B23,手順3!$A$12:$U$107,H$1,FALSE),"")</f>
        <v/>
      </c>
      <c r="I23" s="10" t="str">
        <f>IFERROR(VLOOKUP($B23,手順2!$A$12:$T$107,I$1,FALSE),"")&amp;IFERROR(VLOOKUP($B23,手順3!$A$12:$U$107,I$1,FALSE),"")</f>
        <v/>
      </c>
      <c r="J23" s="88" t="str">
        <f>IFERROR(VLOOKUP($B23,手順2!$A$12:$P$107,J$1,FALSE),"")&amp;IFERROR(VLOOKUP($B23,手順3!$A$12:$U$107,J$1,FALSE),"")</f>
        <v/>
      </c>
      <c r="K23" s="140" t="str">
        <f>IF(J23="","",IF(IFERROR(VLOOKUP($B23,手順2!$A$12:$P$107,K$1,FALSE),"")&amp;IFERROR(VLOOKUP($B23,手順3!$A$12:$U$107,K$1,FALSE),"")="",0,IFERROR(VLOOKUP($B23,手順2!$A$12:$P$107,K$1,FALSE),"")&amp;IFERROR(VLOOKUP($B23,手順3!$A$12:$U$107,K$1,FALSE),"")))</f>
        <v/>
      </c>
      <c r="L23" s="140" t="str">
        <f>IF(K23="","",IF(IFERROR(VLOOKUP($B23,手順2!$A$12:$P$107,L$1,FALSE),"")&amp;IFERROR(VLOOKUP($B23,手順3!$A$12:$U$107,L$1,FALSE),"")="",0,IFERROR(VLOOKUP($B23,手順2!$A$12:$P$107,L$1,FALSE),"")&amp;IFERROR(VLOOKUP($B23,手順3!$A$12:$U$107,L$1,FALSE),"")))</f>
        <v/>
      </c>
      <c r="M23" s="140" t="str">
        <f>IF(L23="","",IF(IFERROR(VLOOKUP($B23,手順2!$A$12:$P$107,M$1,FALSE),"")&amp;IFERROR(VLOOKUP($B23,手順3!$A$12:$U$107,M$1,FALSE),"")="",0,IFERROR(VLOOKUP($B23,手順2!$A$12:$P$107,M$1,FALSE),"")&amp;IFERROR(VLOOKUP($B23,手順3!$A$12:$U$107,M$1,FALSE),"")))</f>
        <v/>
      </c>
      <c r="N23" s="88" t="str">
        <f>IFERROR(VLOOKUP($B23,手順2!$A$12:$P$107,N$1,FALSE),"")&amp;IFERROR(VLOOKUP($B23,手順3!$A$12:$U$107,N$1,FALSE),"")</f>
        <v/>
      </c>
      <c r="O23" s="140" t="str">
        <f>IF(N23="","",IF(IFERROR(VLOOKUP($B23,手順2!$A$12:$P$107,O$1,FALSE),"")&amp;IFERROR(VLOOKUP($B23,手順3!$A$12:$U$107,O$1,FALSE),"")="",0,IFERROR(VLOOKUP($B23,手順2!$A$12:$P$107,O$1,FALSE),"")&amp;IFERROR(VLOOKUP($B23,手順3!$A$12:$U$107,O$1,FALSE),"")))</f>
        <v/>
      </c>
      <c r="P23" s="140" t="str">
        <f>IF(O23="","",IF(IFERROR(VLOOKUP($B23,手順2!$A$12:$P$107,P$1,FALSE),"")&amp;IFERROR(VLOOKUP($B23,手順3!$A$12:$U$107,P$1,FALSE),"")="",0,IFERROR(VLOOKUP($B23,手順2!$A$12:$P$107,P$1,FALSE),"")&amp;IFERROR(VLOOKUP($B23,手順3!$A$12:$U$107,P$1,FALSE),"")))</f>
        <v/>
      </c>
      <c r="Q23" s="140" t="str">
        <f>IF(P23="","",IF(IFERROR(VLOOKUP($B23,手順2!$A$12:$P$107,Q$1,FALSE),"")&amp;IFERROR(VLOOKUP($B23,手順3!$A$12:$U$107,Q$1,FALSE),"")="",0,IFERROR(VLOOKUP($B23,手順2!$A$12:$P$107,Q$1,FALSE),"")&amp;IFERROR(VLOOKUP($B23,手順3!$A$12:$U$107,Q$1,FALSE),"")))</f>
        <v/>
      </c>
      <c r="R23" s="88" t="str">
        <f>IFERROR(VLOOKUP($B23,手順2!$A$12:$Q$107,R$1,FALSE),"")&amp;IFERROR(VLOOKUP($B23,手順3!$A$12:$U$107,R$1,FALSE),"")</f>
        <v/>
      </c>
      <c r="S23" s="119"/>
      <c r="T23" s="119"/>
      <c r="U23" s="119"/>
      <c r="Z23"/>
      <c r="AA23" s="148" t="str">
        <f>IF($AE23="","",COUNTIF($AO$18:$AO23,AA$17))</f>
        <v/>
      </c>
      <c r="AB23" s="148" t="str">
        <f>IF($AE23="","",COUNTIF($AO$18:$AO23,AB$17))</f>
        <v/>
      </c>
      <c r="AC23" s="148" t="str">
        <f>IF($AE23="","",COUNTIF($AO$18:$AO23,AC$17))</f>
        <v/>
      </c>
      <c r="AD23" s="148" t="str">
        <f>IF($AE23="","",COUNTIF($AO$18:$AO23,AD$17))</f>
        <v/>
      </c>
      <c r="AE23" s="107" t="str">
        <f t="shared" si="2"/>
        <v/>
      </c>
      <c r="AF23" s="108" t="str">
        <f t="shared" si="9"/>
        <v/>
      </c>
      <c r="AG23" s="38" t="str">
        <f t="shared" si="3"/>
        <v/>
      </c>
      <c r="AH23" s="108" t="str">
        <f t="shared" si="4"/>
        <v/>
      </c>
      <c r="AI23" s="108" t="str">
        <f t="shared" si="5"/>
        <v/>
      </c>
      <c r="AJ23" s="108" t="str">
        <f t="shared" si="6"/>
        <v/>
      </c>
      <c r="AK23" s="108" t="str">
        <f t="shared" si="7"/>
        <v/>
      </c>
      <c r="AL23" s="108" t="str">
        <f t="shared" si="8"/>
        <v/>
      </c>
      <c r="AM23" s="108" t="str">
        <f t="shared" si="10"/>
        <v/>
      </c>
      <c r="AN23" s="108" t="str">
        <f t="shared" si="11"/>
        <v/>
      </c>
      <c r="AO23" s="109" t="str">
        <f t="shared" si="12"/>
        <v/>
      </c>
      <c r="AQ23" t="str">
        <f>種目情報!A6</f>
        <v>一高男走幅跳</v>
      </c>
      <c r="AR23" t="str">
        <f>種目情報!B6</f>
        <v>07302 0</v>
      </c>
      <c r="AS23">
        <f>種目情報!C6</f>
        <v>73</v>
      </c>
    </row>
    <row r="24" spans="1:45" x14ac:dyDescent="0.45">
      <c r="A24">
        <v>7</v>
      </c>
      <c r="B24" t="str">
        <f>IFERROR(IF(B23=手順3!$A$11,"",IF(B23&lt;=100,IF(手順2!A18=手順５!A24,手順５!A24,手順3!$A$12),B23+1)),"")</f>
        <v/>
      </c>
      <c r="C24" s="10" t="str">
        <f>IFERROR(VLOOKUP($B24,手順2!$A$12:$T$107,C$1,FALSE),"")&amp;IFERROR(VLOOKUP($B24,手順3!$A$12:$U$107,C$1,FALSE),"")</f>
        <v/>
      </c>
      <c r="D24" s="10" t="str">
        <f>IFERROR(VLOOKUP($B24,手順2!$A$12:$T$107,D$1,FALSE),"")&amp;IFERROR(VLOOKUP($B24,手順3!$A$12:$U$107,D$1,FALSE),"")</f>
        <v/>
      </c>
      <c r="E24" s="10" t="str">
        <f>IFERROR(VLOOKUP($B24,手順2!$A$12:$T$107,E$1,FALSE),"")&amp;IFERROR(VLOOKUP($B24,手順3!$A$12:$U$107,E$1,FALSE),"")</f>
        <v/>
      </c>
      <c r="F24" s="10" t="str">
        <f>IFERROR(VLOOKUP($B24,手順2!$A$12:$T$107,F$1,FALSE),"")&amp;IFERROR(VLOOKUP($B24,手順3!$A$12:$U$107,F$1,FALSE),"")</f>
        <v/>
      </c>
      <c r="G24" s="10" t="str">
        <f>IFERROR(VLOOKUP($B24,手順2!$A$12:$T$107,G$1,FALSE),"")&amp;IFERROR(VLOOKUP($B24,手順3!$A$12:$U$107,G$1,FALSE),"")</f>
        <v/>
      </c>
      <c r="H24" s="10" t="str">
        <f>IFERROR(VLOOKUP($B24,手順2!$A$12:$T$107,H$1,FALSE),"")&amp;IFERROR(VLOOKUP($B24,手順3!$A$12:$U$107,H$1,FALSE),"")</f>
        <v/>
      </c>
      <c r="I24" s="10" t="str">
        <f>IFERROR(VLOOKUP($B24,手順2!$A$12:$T$107,I$1,FALSE),"")&amp;IFERROR(VLOOKUP($B24,手順3!$A$12:$U$107,I$1,FALSE),"")</f>
        <v/>
      </c>
      <c r="J24" s="88" t="str">
        <f>IFERROR(VLOOKUP($B24,手順2!$A$12:$P$107,J$1,FALSE),"")&amp;IFERROR(VLOOKUP($B24,手順3!$A$12:$U$107,J$1,FALSE),"")</f>
        <v/>
      </c>
      <c r="K24" s="140" t="str">
        <f>IF(J24="","",IF(IFERROR(VLOOKUP($B24,手順2!$A$12:$P$107,K$1,FALSE),"")&amp;IFERROR(VLOOKUP($B24,手順3!$A$12:$U$107,K$1,FALSE),"")="",0,IFERROR(VLOOKUP($B24,手順2!$A$12:$P$107,K$1,FALSE),"")&amp;IFERROR(VLOOKUP($B24,手順3!$A$12:$U$107,K$1,FALSE),"")))</f>
        <v/>
      </c>
      <c r="L24" s="140" t="str">
        <f>IF(K24="","",IF(IFERROR(VLOOKUP($B24,手順2!$A$12:$P$107,L$1,FALSE),"")&amp;IFERROR(VLOOKUP($B24,手順3!$A$12:$U$107,L$1,FALSE),"")="",0,IFERROR(VLOOKUP($B24,手順2!$A$12:$P$107,L$1,FALSE),"")&amp;IFERROR(VLOOKUP($B24,手順3!$A$12:$U$107,L$1,FALSE),"")))</f>
        <v/>
      </c>
      <c r="M24" s="140" t="str">
        <f>IF(L24="","",IF(IFERROR(VLOOKUP($B24,手順2!$A$12:$P$107,M$1,FALSE),"")&amp;IFERROR(VLOOKUP($B24,手順3!$A$12:$U$107,M$1,FALSE),"")="",0,IFERROR(VLOOKUP($B24,手順2!$A$12:$P$107,M$1,FALSE),"")&amp;IFERROR(VLOOKUP($B24,手順3!$A$12:$U$107,M$1,FALSE),"")))</f>
        <v/>
      </c>
      <c r="N24" s="88" t="str">
        <f>IFERROR(VLOOKUP($B24,手順2!$A$12:$P$107,N$1,FALSE),"")&amp;IFERROR(VLOOKUP($B24,手順3!$A$12:$U$107,N$1,FALSE),"")</f>
        <v/>
      </c>
      <c r="O24" s="140" t="str">
        <f>IF(N24="","",IF(IFERROR(VLOOKUP($B24,手順2!$A$12:$P$107,O$1,FALSE),"")&amp;IFERROR(VLOOKUP($B24,手順3!$A$12:$U$107,O$1,FALSE),"")="",0,IFERROR(VLOOKUP($B24,手順2!$A$12:$P$107,O$1,FALSE),"")&amp;IFERROR(VLOOKUP($B24,手順3!$A$12:$U$107,O$1,FALSE),"")))</f>
        <v/>
      </c>
      <c r="P24" s="140" t="str">
        <f>IF(O24="","",IF(IFERROR(VLOOKUP($B24,手順2!$A$12:$P$107,P$1,FALSE),"")&amp;IFERROR(VLOOKUP($B24,手順3!$A$12:$U$107,P$1,FALSE),"")="",0,IFERROR(VLOOKUP($B24,手順2!$A$12:$P$107,P$1,FALSE),"")&amp;IFERROR(VLOOKUP($B24,手順3!$A$12:$U$107,P$1,FALSE),"")))</f>
        <v/>
      </c>
      <c r="Q24" s="140" t="str">
        <f>IF(P24="","",IF(IFERROR(VLOOKUP($B24,手順2!$A$12:$P$107,Q$1,FALSE),"")&amp;IFERROR(VLOOKUP($B24,手順3!$A$12:$U$107,Q$1,FALSE),"")="",0,IFERROR(VLOOKUP($B24,手順2!$A$12:$P$107,Q$1,FALSE),"")&amp;IFERROR(VLOOKUP($B24,手順3!$A$12:$U$107,Q$1,FALSE),"")))</f>
        <v/>
      </c>
      <c r="R24" s="88" t="str">
        <f>IFERROR(VLOOKUP($B24,手順2!$A$12:$Q$107,R$1,FALSE),"")&amp;IFERROR(VLOOKUP($B24,手順3!$A$12:$U$107,R$1,FALSE),"")</f>
        <v/>
      </c>
      <c r="S24" s="119"/>
      <c r="T24" s="119"/>
      <c r="U24" s="119"/>
      <c r="Z24"/>
      <c r="AA24" s="148" t="str">
        <f>IF($AE24="","",COUNTIF($AO$18:$AO24,AA$17))</f>
        <v/>
      </c>
      <c r="AB24" s="148" t="str">
        <f>IF($AE24="","",COUNTIF($AO$18:$AO24,AB$17))</f>
        <v/>
      </c>
      <c r="AC24" s="148" t="str">
        <f>IF($AE24="","",COUNTIF($AO$18:$AO24,AC$17))</f>
        <v/>
      </c>
      <c r="AD24" s="148" t="str">
        <f>IF($AE24="","",COUNTIF($AO$18:$AO24,AD$17))</f>
        <v/>
      </c>
      <c r="AE24" s="107" t="str">
        <f t="shared" si="2"/>
        <v/>
      </c>
      <c r="AF24" s="108" t="str">
        <f t="shared" si="9"/>
        <v/>
      </c>
      <c r="AG24" s="38" t="str">
        <f t="shared" si="3"/>
        <v/>
      </c>
      <c r="AH24" s="108" t="str">
        <f t="shared" si="4"/>
        <v/>
      </c>
      <c r="AI24" s="108" t="str">
        <f t="shared" si="5"/>
        <v/>
      </c>
      <c r="AJ24" s="108" t="str">
        <f t="shared" si="6"/>
        <v/>
      </c>
      <c r="AK24" s="108" t="str">
        <f t="shared" si="7"/>
        <v/>
      </c>
      <c r="AL24" s="108" t="str">
        <f t="shared" si="8"/>
        <v/>
      </c>
      <c r="AM24" s="108" t="str">
        <f t="shared" si="10"/>
        <v/>
      </c>
      <c r="AN24" s="108" t="str">
        <f t="shared" si="11"/>
        <v/>
      </c>
      <c r="AO24" s="109" t="str">
        <f t="shared" si="12"/>
        <v/>
      </c>
      <c r="AQ24" t="str">
        <f>種目情報!A7</f>
        <v>一般(7.2kg)男砲丸投</v>
      </c>
      <c r="AR24" t="str">
        <f>種目情報!B7</f>
        <v>08101 0</v>
      </c>
      <c r="AS24">
        <f>種目情報!C7</f>
        <v>81</v>
      </c>
    </row>
    <row r="25" spans="1:45" x14ac:dyDescent="0.45">
      <c r="A25">
        <v>8</v>
      </c>
      <c r="B25" t="str">
        <f>IFERROR(IF(B24=手順3!$A$11,"",IF(B24&lt;=100,IF(手順2!A19=手順５!A25,手順５!A25,手順3!$A$12),B24+1)),"")</f>
        <v/>
      </c>
      <c r="C25" s="10" t="str">
        <f>IFERROR(VLOOKUP($B25,手順2!$A$12:$T$107,C$1,FALSE),"")&amp;IFERROR(VLOOKUP($B25,手順3!$A$12:$U$107,C$1,FALSE),"")</f>
        <v/>
      </c>
      <c r="D25" s="10" t="str">
        <f>IFERROR(VLOOKUP($B25,手順2!$A$12:$T$107,D$1,FALSE),"")&amp;IFERROR(VLOOKUP($B25,手順3!$A$12:$U$107,D$1,FALSE),"")</f>
        <v/>
      </c>
      <c r="E25" s="10" t="str">
        <f>IFERROR(VLOOKUP($B25,手順2!$A$12:$T$107,E$1,FALSE),"")&amp;IFERROR(VLOOKUP($B25,手順3!$A$12:$U$107,E$1,FALSE),"")</f>
        <v/>
      </c>
      <c r="F25" s="10" t="str">
        <f>IFERROR(VLOOKUP($B25,手順2!$A$12:$T$107,F$1,FALSE),"")&amp;IFERROR(VLOOKUP($B25,手順3!$A$12:$U$107,F$1,FALSE),"")</f>
        <v/>
      </c>
      <c r="G25" s="10" t="str">
        <f>IFERROR(VLOOKUP($B25,手順2!$A$12:$T$107,G$1,FALSE),"")&amp;IFERROR(VLOOKUP($B25,手順3!$A$12:$U$107,G$1,FALSE),"")</f>
        <v/>
      </c>
      <c r="H25" s="10" t="str">
        <f>IFERROR(VLOOKUP($B25,手順2!$A$12:$T$107,H$1,FALSE),"")&amp;IFERROR(VLOOKUP($B25,手順3!$A$12:$U$107,H$1,FALSE),"")</f>
        <v/>
      </c>
      <c r="I25" s="10" t="str">
        <f>IFERROR(VLOOKUP($B25,手順2!$A$12:$T$107,I$1,FALSE),"")&amp;IFERROR(VLOOKUP($B25,手順3!$A$12:$U$107,I$1,FALSE),"")</f>
        <v/>
      </c>
      <c r="J25" s="88" t="str">
        <f>IFERROR(VLOOKUP($B25,手順2!$A$12:$P$107,J$1,FALSE),"")&amp;IFERROR(VLOOKUP($B25,手順3!$A$12:$U$107,J$1,FALSE),"")</f>
        <v/>
      </c>
      <c r="K25" s="140" t="str">
        <f>IF(J25="","",IF(IFERROR(VLOOKUP($B25,手順2!$A$12:$P$107,K$1,FALSE),"")&amp;IFERROR(VLOOKUP($B25,手順3!$A$12:$U$107,K$1,FALSE),"")="",0,IFERROR(VLOOKUP($B25,手順2!$A$12:$P$107,K$1,FALSE),"")&amp;IFERROR(VLOOKUP($B25,手順3!$A$12:$U$107,K$1,FALSE),"")))</f>
        <v/>
      </c>
      <c r="L25" s="140" t="str">
        <f>IF(K25="","",IF(IFERROR(VLOOKUP($B25,手順2!$A$12:$P$107,L$1,FALSE),"")&amp;IFERROR(VLOOKUP($B25,手順3!$A$12:$U$107,L$1,FALSE),"")="",0,IFERROR(VLOOKUP($B25,手順2!$A$12:$P$107,L$1,FALSE),"")&amp;IFERROR(VLOOKUP($B25,手順3!$A$12:$U$107,L$1,FALSE),"")))</f>
        <v/>
      </c>
      <c r="M25" s="140" t="str">
        <f>IF(L25="","",IF(IFERROR(VLOOKUP($B25,手順2!$A$12:$P$107,M$1,FALSE),"")&amp;IFERROR(VLOOKUP($B25,手順3!$A$12:$U$107,M$1,FALSE),"")="",0,IFERROR(VLOOKUP($B25,手順2!$A$12:$P$107,M$1,FALSE),"")&amp;IFERROR(VLOOKUP($B25,手順3!$A$12:$U$107,M$1,FALSE),"")))</f>
        <v/>
      </c>
      <c r="N25" s="88" t="str">
        <f>IFERROR(VLOOKUP($B25,手順2!$A$12:$P$107,N$1,FALSE),"")&amp;IFERROR(VLOOKUP($B25,手順3!$A$12:$U$107,N$1,FALSE),"")</f>
        <v/>
      </c>
      <c r="O25" s="140" t="str">
        <f>IF(N25="","",IF(IFERROR(VLOOKUP($B25,手順2!$A$12:$P$107,O$1,FALSE),"")&amp;IFERROR(VLOOKUP($B25,手順3!$A$12:$U$107,O$1,FALSE),"")="",0,IFERROR(VLOOKUP($B25,手順2!$A$12:$P$107,O$1,FALSE),"")&amp;IFERROR(VLOOKUP($B25,手順3!$A$12:$U$107,O$1,FALSE),"")))</f>
        <v/>
      </c>
      <c r="P25" s="140" t="str">
        <f>IF(O25="","",IF(IFERROR(VLOOKUP($B25,手順2!$A$12:$P$107,P$1,FALSE),"")&amp;IFERROR(VLOOKUP($B25,手順3!$A$12:$U$107,P$1,FALSE),"")="",0,IFERROR(VLOOKUP($B25,手順2!$A$12:$P$107,P$1,FALSE),"")&amp;IFERROR(VLOOKUP($B25,手順3!$A$12:$U$107,P$1,FALSE),"")))</f>
        <v/>
      </c>
      <c r="Q25" s="140" t="str">
        <f>IF(P25="","",IF(IFERROR(VLOOKUP($B25,手順2!$A$12:$P$107,Q$1,FALSE),"")&amp;IFERROR(VLOOKUP($B25,手順3!$A$12:$U$107,Q$1,FALSE),"")="",0,IFERROR(VLOOKUP($B25,手順2!$A$12:$P$107,Q$1,FALSE),"")&amp;IFERROR(VLOOKUP($B25,手順3!$A$12:$U$107,Q$1,FALSE),"")))</f>
        <v/>
      </c>
      <c r="R25" s="88" t="str">
        <f>IFERROR(VLOOKUP($B25,手順2!$A$12:$Q$107,R$1,FALSE),"")&amp;IFERROR(VLOOKUP($B25,手順3!$A$12:$U$107,R$1,FALSE),"")</f>
        <v/>
      </c>
      <c r="S25" s="119"/>
      <c r="T25" s="119"/>
      <c r="U25" s="119"/>
      <c r="Z25"/>
      <c r="AA25" s="148" t="str">
        <f>IF($AE25="","",COUNTIF($AO$18:$AO25,AA$17))</f>
        <v/>
      </c>
      <c r="AB25" s="148" t="str">
        <f>IF($AE25="","",COUNTIF($AO$18:$AO25,AB$17))</f>
        <v/>
      </c>
      <c r="AC25" s="148" t="str">
        <f>IF($AE25="","",COUNTIF($AO$18:$AO25,AC$17))</f>
        <v/>
      </c>
      <c r="AD25" s="148" t="str">
        <f>IF($AE25="","",COUNTIF($AO$18:$AO25,AD$17))</f>
        <v/>
      </c>
      <c r="AE25" s="107" t="str">
        <f t="shared" si="2"/>
        <v/>
      </c>
      <c r="AF25" s="108" t="str">
        <f t="shared" si="9"/>
        <v/>
      </c>
      <c r="AG25" s="38" t="str">
        <f t="shared" si="3"/>
        <v/>
      </c>
      <c r="AH25" s="108" t="str">
        <f t="shared" si="4"/>
        <v/>
      </c>
      <c r="AI25" s="108" t="str">
        <f t="shared" si="5"/>
        <v/>
      </c>
      <c r="AJ25" s="108" t="str">
        <f t="shared" si="6"/>
        <v/>
      </c>
      <c r="AK25" s="108" t="str">
        <f t="shared" si="7"/>
        <v/>
      </c>
      <c r="AL25" s="108" t="str">
        <f t="shared" si="8"/>
        <v/>
      </c>
      <c r="AM25" s="108" t="str">
        <f t="shared" si="10"/>
        <v/>
      </c>
      <c r="AN25" s="108" t="str">
        <f t="shared" si="11"/>
        <v/>
      </c>
      <c r="AO25" s="109" t="str">
        <f t="shared" si="12"/>
        <v/>
      </c>
      <c r="AQ25" t="str">
        <f>種目情報!A8</f>
        <v>高校(6.0kg)男砲丸投</v>
      </c>
      <c r="AR25" t="str">
        <f>種目情報!B8</f>
        <v>08204 0</v>
      </c>
      <c r="AS25">
        <f>種目情報!C8</f>
        <v>82</v>
      </c>
    </row>
    <row r="26" spans="1:45" x14ac:dyDescent="0.45">
      <c r="A26">
        <v>9</v>
      </c>
      <c r="B26" t="str">
        <f>IFERROR(IF(B25=手順3!$A$11,"",IF(B25&lt;=100,IF(手順2!A20=手順５!A26,手順５!A26,手順3!$A$12),B25+1)),"")</f>
        <v/>
      </c>
      <c r="C26" s="10" t="str">
        <f>IFERROR(VLOOKUP($B26,手順2!$A$12:$T$107,C$1,FALSE),"")&amp;IFERROR(VLOOKUP($B26,手順3!$A$12:$U$107,C$1,FALSE),"")</f>
        <v/>
      </c>
      <c r="D26" s="10" t="str">
        <f>IFERROR(VLOOKUP($B26,手順2!$A$12:$T$107,D$1,FALSE),"")&amp;IFERROR(VLOOKUP($B26,手順3!$A$12:$U$107,D$1,FALSE),"")</f>
        <v/>
      </c>
      <c r="E26" s="10" t="str">
        <f>IFERROR(VLOOKUP($B26,手順2!$A$12:$T$107,E$1,FALSE),"")&amp;IFERROR(VLOOKUP($B26,手順3!$A$12:$U$107,E$1,FALSE),"")</f>
        <v/>
      </c>
      <c r="F26" s="10" t="str">
        <f>IFERROR(VLOOKUP($B26,手順2!$A$12:$T$107,F$1,FALSE),"")&amp;IFERROR(VLOOKUP($B26,手順3!$A$12:$U$107,F$1,FALSE),"")</f>
        <v/>
      </c>
      <c r="G26" s="10" t="str">
        <f>IFERROR(VLOOKUP($B26,手順2!$A$12:$T$107,G$1,FALSE),"")&amp;IFERROR(VLOOKUP($B26,手順3!$A$12:$U$107,G$1,FALSE),"")</f>
        <v/>
      </c>
      <c r="H26" s="10" t="str">
        <f>IFERROR(VLOOKUP($B26,手順2!$A$12:$T$107,H$1,FALSE),"")&amp;IFERROR(VLOOKUP($B26,手順3!$A$12:$U$107,H$1,FALSE),"")</f>
        <v/>
      </c>
      <c r="I26" s="10" t="str">
        <f>IFERROR(VLOOKUP($B26,手順2!$A$12:$T$107,I$1,FALSE),"")&amp;IFERROR(VLOOKUP($B26,手順3!$A$12:$U$107,I$1,FALSE),"")</f>
        <v/>
      </c>
      <c r="J26" s="88" t="str">
        <f>IFERROR(VLOOKUP($B26,手順2!$A$12:$P$107,J$1,FALSE),"")&amp;IFERROR(VLOOKUP($B26,手順3!$A$12:$U$107,J$1,FALSE),"")</f>
        <v/>
      </c>
      <c r="K26" s="140" t="str">
        <f>IF(J26="","",IF(IFERROR(VLOOKUP($B26,手順2!$A$12:$P$107,K$1,FALSE),"")&amp;IFERROR(VLOOKUP($B26,手順3!$A$12:$U$107,K$1,FALSE),"")="",0,IFERROR(VLOOKUP($B26,手順2!$A$12:$P$107,K$1,FALSE),"")&amp;IFERROR(VLOOKUP($B26,手順3!$A$12:$U$107,K$1,FALSE),"")))</f>
        <v/>
      </c>
      <c r="L26" s="140" t="str">
        <f>IF(K26="","",IF(IFERROR(VLOOKUP($B26,手順2!$A$12:$P$107,L$1,FALSE),"")&amp;IFERROR(VLOOKUP($B26,手順3!$A$12:$U$107,L$1,FALSE),"")="",0,IFERROR(VLOOKUP($B26,手順2!$A$12:$P$107,L$1,FALSE),"")&amp;IFERROR(VLOOKUP($B26,手順3!$A$12:$U$107,L$1,FALSE),"")))</f>
        <v/>
      </c>
      <c r="M26" s="140" t="str">
        <f>IF(L26="","",IF(IFERROR(VLOOKUP($B26,手順2!$A$12:$P$107,M$1,FALSE),"")&amp;IFERROR(VLOOKUP($B26,手順3!$A$12:$U$107,M$1,FALSE),"")="",0,IFERROR(VLOOKUP($B26,手順2!$A$12:$P$107,M$1,FALSE),"")&amp;IFERROR(VLOOKUP($B26,手順3!$A$12:$U$107,M$1,FALSE),"")))</f>
        <v/>
      </c>
      <c r="N26" s="88" t="str">
        <f>IFERROR(VLOOKUP($B26,手順2!$A$12:$P$107,N$1,FALSE),"")&amp;IFERROR(VLOOKUP($B26,手順3!$A$12:$U$107,N$1,FALSE),"")</f>
        <v/>
      </c>
      <c r="O26" s="140" t="str">
        <f>IF(N26="","",IF(IFERROR(VLOOKUP($B26,手順2!$A$12:$P$107,O$1,FALSE),"")&amp;IFERROR(VLOOKUP($B26,手順3!$A$12:$U$107,O$1,FALSE),"")="",0,IFERROR(VLOOKUP($B26,手順2!$A$12:$P$107,O$1,FALSE),"")&amp;IFERROR(VLOOKUP($B26,手順3!$A$12:$U$107,O$1,FALSE),"")))</f>
        <v/>
      </c>
      <c r="P26" s="140" t="str">
        <f>IF(O26="","",IF(IFERROR(VLOOKUP($B26,手順2!$A$12:$P$107,P$1,FALSE),"")&amp;IFERROR(VLOOKUP($B26,手順3!$A$12:$U$107,P$1,FALSE),"")="",0,IFERROR(VLOOKUP($B26,手順2!$A$12:$P$107,P$1,FALSE),"")&amp;IFERROR(VLOOKUP($B26,手順3!$A$12:$U$107,P$1,FALSE),"")))</f>
        <v/>
      </c>
      <c r="Q26" s="140" t="str">
        <f>IF(P26="","",IF(IFERROR(VLOOKUP($B26,手順2!$A$12:$P$107,Q$1,FALSE),"")&amp;IFERROR(VLOOKUP($B26,手順3!$A$12:$U$107,Q$1,FALSE),"")="",0,IFERROR(VLOOKUP($B26,手順2!$A$12:$P$107,Q$1,FALSE),"")&amp;IFERROR(VLOOKUP($B26,手順3!$A$12:$U$107,Q$1,FALSE),"")))</f>
        <v/>
      </c>
      <c r="R26" s="88" t="str">
        <f>IFERROR(VLOOKUP($B26,手順2!$A$12:$Q$107,R$1,FALSE),"")&amp;IFERROR(VLOOKUP($B26,手順3!$A$12:$U$107,R$1,FALSE),"")</f>
        <v/>
      </c>
      <c r="S26" s="119"/>
      <c r="T26" s="119"/>
      <c r="U26" s="119"/>
      <c r="Z26"/>
      <c r="AA26" s="148" t="str">
        <f>IF($AE26="","",COUNTIF($AO$18:$AO26,AA$17))</f>
        <v/>
      </c>
      <c r="AB26" s="148" t="str">
        <f>IF($AE26="","",COUNTIF($AO$18:$AO26,AB$17))</f>
        <v/>
      </c>
      <c r="AC26" s="148" t="str">
        <f>IF($AE26="","",COUNTIF($AO$18:$AO26,AC$17))</f>
        <v/>
      </c>
      <c r="AD26" s="148" t="str">
        <f>IF($AE26="","",COUNTIF($AO$18:$AO26,AD$17))</f>
        <v/>
      </c>
      <c r="AE26" s="107" t="str">
        <f t="shared" si="2"/>
        <v/>
      </c>
      <c r="AF26" s="108" t="str">
        <f t="shared" si="9"/>
        <v/>
      </c>
      <c r="AG26" s="38" t="str">
        <f t="shared" si="3"/>
        <v/>
      </c>
      <c r="AH26" s="108" t="str">
        <f t="shared" si="4"/>
        <v/>
      </c>
      <c r="AI26" s="108" t="str">
        <f t="shared" si="5"/>
        <v/>
      </c>
      <c r="AJ26" s="108" t="str">
        <f t="shared" si="6"/>
        <v/>
      </c>
      <c r="AK26" s="108" t="str">
        <f t="shared" si="7"/>
        <v/>
      </c>
      <c r="AL26" s="108" t="str">
        <f t="shared" si="8"/>
        <v/>
      </c>
      <c r="AM26" s="108" t="str">
        <f t="shared" si="10"/>
        <v/>
      </c>
      <c r="AN26" s="108" t="str">
        <f t="shared" si="11"/>
        <v/>
      </c>
      <c r="AO26" s="109" t="str">
        <f t="shared" si="12"/>
        <v/>
      </c>
      <c r="AQ26" t="str">
        <f>種目情報!A9</f>
        <v>一高男やり投</v>
      </c>
      <c r="AR26" t="str">
        <f>種目情報!B9</f>
        <v>09202 0</v>
      </c>
      <c r="AS26">
        <f>種目情報!C9</f>
        <v>92</v>
      </c>
    </row>
    <row r="27" spans="1:45" x14ac:dyDescent="0.45">
      <c r="A27">
        <v>10</v>
      </c>
      <c r="B27" t="str">
        <f>IFERROR(IF(B26=手順3!$A$11,"",IF(B26&lt;=100,IF(手順2!A21=手順５!A27,手順５!A27,手順3!$A$12),B26+1)),"")</f>
        <v/>
      </c>
      <c r="C27" s="10" t="str">
        <f>IFERROR(VLOOKUP($B27,手順2!$A$12:$T$107,C$1,FALSE),"")&amp;IFERROR(VLOOKUP($B27,手順3!$A$12:$U$107,C$1,FALSE),"")</f>
        <v/>
      </c>
      <c r="D27" s="10" t="str">
        <f>IFERROR(VLOOKUP($B27,手順2!$A$12:$T$107,D$1,FALSE),"")&amp;IFERROR(VLOOKUP($B27,手順3!$A$12:$U$107,D$1,FALSE),"")</f>
        <v/>
      </c>
      <c r="E27" s="10" t="str">
        <f>IFERROR(VLOOKUP($B27,手順2!$A$12:$T$107,E$1,FALSE),"")&amp;IFERROR(VLOOKUP($B27,手順3!$A$12:$U$107,E$1,FALSE),"")</f>
        <v/>
      </c>
      <c r="F27" s="10" t="str">
        <f>IFERROR(VLOOKUP($B27,手順2!$A$12:$T$107,F$1,FALSE),"")&amp;IFERROR(VLOOKUP($B27,手順3!$A$12:$U$107,F$1,FALSE),"")</f>
        <v/>
      </c>
      <c r="G27" s="10" t="str">
        <f>IFERROR(VLOOKUP($B27,手順2!$A$12:$T$107,G$1,FALSE),"")&amp;IFERROR(VLOOKUP($B27,手順3!$A$12:$U$107,G$1,FALSE),"")</f>
        <v/>
      </c>
      <c r="H27" s="10" t="str">
        <f>IFERROR(VLOOKUP($B27,手順2!$A$12:$T$107,H$1,FALSE),"")&amp;IFERROR(VLOOKUP($B27,手順3!$A$12:$U$107,H$1,FALSE),"")</f>
        <v/>
      </c>
      <c r="I27" s="10" t="str">
        <f>IFERROR(VLOOKUP($B27,手順2!$A$12:$T$107,I$1,FALSE),"")&amp;IFERROR(VLOOKUP($B27,手順3!$A$12:$U$107,I$1,FALSE),"")</f>
        <v/>
      </c>
      <c r="J27" s="88" t="str">
        <f>IFERROR(VLOOKUP($B27,手順2!$A$12:$P$107,J$1,FALSE),"")&amp;IFERROR(VLOOKUP($B27,手順3!$A$12:$U$107,J$1,FALSE),"")</f>
        <v/>
      </c>
      <c r="K27" s="140" t="str">
        <f>IF(J27="","",IF(IFERROR(VLOOKUP($B27,手順2!$A$12:$P$107,K$1,FALSE),"")&amp;IFERROR(VLOOKUP($B27,手順3!$A$12:$U$107,K$1,FALSE),"")="",0,IFERROR(VLOOKUP($B27,手順2!$A$12:$P$107,K$1,FALSE),"")&amp;IFERROR(VLOOKUP($B27,手順3!$A$12:$U$107,K$1,FALSE),"")))</f>
        <v/>
      </c>
      <c r="L27" s="140" t="str">
        <f>IF(K27="","",IF(IFERROR(VLOOKUP($B27,手順2!$A$12:$P$107,L$1,FALSE),"")&amp;IFERROR(VLOOKUP($B27,手順3!$A$12:$U$107,L$1,FALSE),"")="",0,IFERROR(VLOOKUP($B27,手順2!$A$12:$P$107,L$1,FALSE),"")&amp;IFERROR(VLOOKUP($B27,手順3!$A$12:$U$107,L$1,FALSE),"")))</f>
        <v/>
      </c>
      <c r="M27" s="140" t="str">
        <f>IF(L27="","",IF(IFERROR(VLOOKUP($B27,手順2!$A$12:$P$107,M$1,FALSE),"")&amp;IFERROR(VLOOKUP($B27,手順3!$A$12:$U$107,M$1,FALSE),"")="",0,IFERROR(VLOOKUP($B27,手順2!$A$12:$P$107,M$1,FALSE),"")&amp;IFERROR(VLOOKUP($B27,手順3!$A$12:$U$107,M$1,FALSE),"")))</f>
        <v/>
      </c>
      <c r="N27" s="88" t="str">
        <f>IFERROR(VLOOKUP($B27,手順2!$A$12:$P$107,N$1,FALSE),"")&amp;IFERROR(VLOOKUP($B27,手順3!$A$12:$U$107,N$1,FALSE),"")</f>
        <v/>
      </c>
      <c r="O27" s="140" t="str">
        <f>IF(N27="","",IF(IFERROR(VLOOKUP($B27,手順2!$A$12:$P$107,O$1,FALSE),"")&amp;IFERROR(VLOOKUP($B27,手順3!$A$12:$U$107,O$1,FALSE),"")="",0,IFERROR(VLOOKUP($B27,手順2!$A$12:$P$107,O$1,FALSE),"")&amp;IFERROR(VLOOKUP($B27,手順3!$A$12:$U$107,O$1,FALSE),"")))</f>
        <v/>
      </c>
      <c r="P27" s="140" t="str">
        <f>IF(O27="","",IF(IFERROR(VLOOKUP($B27,手順2!$A$12:$P$107,P$1,FALSE),"")&amp;IFERROR(VLOOKUP($B27,手順3!$A$12:$U$107,P$1,FALSE),"")="",0,IFERROR(VLOOKUP($B27,手順2!$A$12:$P$107,P$1,FALSE),"")&amp;IFERROR(VLOOKUP($B27,手順3!$A$12:$U$107,P$1,FALSE),"")))</f>
        <v/>
      </c>
      <c r="Q27" s="140" t="str">
        <f>IF(P27="","",IF(IFERROR(VLOOKUP($B27,手順2!$A$12:$P$107,Q$1,FALSE),"")&amp;IFERROR(VLOOKUP($B27,手順3!$A$12:$U$107,Q$1,FALSE),"")="",0,IFERROR(VLOOKUP($B27,手順2!$A$12:$P$107,Q$1,FALSE),"")&amp;IFERROR(VLOOKUP($B27,手順3!$A$12:$U$107,Q$1,FALSE),"")))</f>
        <v/>
      </c>
      <c r="R27" s="88" t="str">
        <f>IFERROR(VLOOKUP($B27,手順2!$A$12:$Q$107,R$1,FALSE),"")&amp;IFERROR(VLOOKUP($B27,手順3!$A$12:$U$107,R$1,FALSE),"")</f>
        <v/>
      </c>
      <c r="S27" s="119"/>
      <c r="T27" s="119"/>
      <c r="U27" s="119"/>
      <c r="Z27"/>
      <c r="AA27" s="148" t="str">
        <f>IF($AE27="","",COUNTIF($AO$18:$AO27,AA$17))</f>
        <v/>
      </c>
      <c r="AB27" s="148" t="str">
        <f>IF($AE27="","",COUNTIF($AO$18:$AO27,AB$17))</f>
        <v/>
      </c>
      <c r="AC27" s="148" t="str">
        <f>IF($AE27="","",COUNTIF($AO$18:$AO27,AC$17))</f>
        <v/>
      </c>
      <c r="AD27" s="148" t="str">
        <f>IF($AE27="","",COUNTIF($AO$18:$AO27,AD$17))</f>
        <v/>
      </c>
      <c r="AE27" s="107" t="str">
        <f t="shared" si="2"/>
        <v/>
      </c>
      <c r="AF27" s="108" t="str">
        <f t="shared" si="9"/>
        <v/>
      </c>
      <c r="AG27" s="38" t="str">
        <f t="shared" si="3"/>
        <v/>
      </c>
      <c r="AH27" s="108" t="str">
        <f t="shared" si="4"/>
        <v/>
      </c>
      <c r="AI27" s="108" t="str">
        <f t="shared" si="5"/>
        <v/>
      </c>
      <c r="AJ27" s="108" t="str">
        <f t="shared" si="6"/>
        <v/>
      </c>
      <c r="AK27" s="108" t="str">
        <f t="shared" si="7"/>
        <v/>
      </c>
      <c r="AL27" s="108" t="str">
        <f t="shared" si="8"/>
        <v/>
      </c>
      <c r="AM27" s="108" t="str">
        <f t="shared" si="10"/>
        <v/>
      </c>
      <c r="AN27" s="108" t="str">
        <f t="shared" si="11"/>
        <v/>
      </c>
      <c r="AO27" s="109" t="str">
        <f t="shared" si="12"/>
        <v/>
      </c>
      <c r="AQ27" t="str">
        <f>種目情報!A10</f>
        <v>男5000ｍｵｰﾌﾟﾝ</v>
      </c>
      <c r="AR27" t="str">
        <f>種目情報!B10</f>
        <v>01122 0</v>
      </c>
      <c r="AS27">
        <f>種目情報!C10</f>
        <v>11</v>
      </c>
    </row>
    <row r="28" spans="1:45" x14ac:dyDescent="0.45">
      <c r="A28">
        <v>11</v>
      </c>
      <c r="B28" t="str">
        <f>IFERROR(IF(B27=手順3!$A$11,"",IF(B27&lt;=100,IF(手順2!A22=手順５!A28,手順５!A28,手順3!$A$12),B27+1)),"")</f>
        <v/>
      </c>
      <c r="C28" s="10" t="str">
        <f>IFERROR(VLOOKUP($B28,手順2!$A$12:$T$107,C$1,FALSE),"")&amp;IFERROR(VLOOKUP($B28,手順3!$A$12:$U$107,C$1,FALSE),"")</f>
        <v/>
      </c>
      <c r="D28" s="10" t="str">
        <f>IFERROR(VLOOKUP($B28,手順2!$A$12:$T$107,D$1,FALSE),"")&amp;IFERROR(VLOOKUP($B28,手順3!$A$12:$U$107,D$1,FALSE),"")</f>
        <v/>
      </c>
      <c r="E28" s="10" t="str">
        <f>IFERROR(VLOOKUP($B28,手順2!$A$12:$T$107,E$1,FALSE),"")&amp;IFERROR(VLOOKUP($B28,手順3!$A$12:$U$107,E$1,FALSE),"")</f>
        <v/>
      </c>
      <c r="F28" s="10" t="str">
        <f>IFERROR(VLOOKUP($B28,手順2!$A$12:$T$107,F$1,FALSE),"")&amp;IFERROR(VLOOKUP($B28,手順3!$A$12:$U$107,F$1,FALSE),"")</f>
        <v/>
      </c>
      <c r="G28" s="10" t="str">
        <f>IFERROR(VLOOKUP($B28,手順2!$A$12:$T$107,G$1,FALSE),"")&amp;IFERROR(VLOOKUP($B28,手順3!$A$12:$U$107,G$1,FALSE),"")</f>
        <v/>
      </c>
      <c r="H28" s="10" t="str">
        <f>IFERROR(VLOOKUP($B28,手順2!$A$12:$T$107,H$1,FALSE),"")&amp;IFERROR(VLOOKUP($B28,手順3!$A$12:$U$107,H$1,FALSE),"")</f>
        <v/>
      </c>
      <c r="I28" s="10" t="str">
        <f>IFERROR(VLOOKUP($B28,手順2!$A$12:$T$107,I$1,FALSE),"")&amp;IFERROR(VLOOKUP($B28,手順3!$A$12:$U$107,I$1,FALSE),"")</f>
        <v/>
      </c>
      <c r="J28" s="88" t="str">
        <f>IFERROR(VLOOKUP($B28,手順2!$A$12:$P$107,J$1,FALSE),"")&amp;IFERROR(VLOOKUP($B28,手順3!$A$12:$U$107,J$1,FALSE),"")</f>
        <v/>
      </c>
      <c r="K28" s="140" t="str">
        <f>IF(J28="","",IF(IFERROR(VLOOKUP($B28,手順2!$A$12:$P$107,K$1,FALSE),"")&amp;IFERROR(VLOOKUP($B28,手順3!$A$12:$U$107,K$1,FALSE),"")="",0,IFERROR(VLOOKUP($B28,手順2!$A$12:$P$107,K$1,FALSE),"")&amp;IFERROR(VLOOKUP($B28,手順3!$A$12:$U$107,K$1,FALSE),"")))</f>
        <v/>
      </c>
      <c r="L28" s="140" t="str">
        <f>IF(K28="","",IF(IFERROR(VLOOKUP($B28,手順2!$A$12:$P$107,L$1,FALSE),"")&amp;IFERROR(VLOOKUP($B28,手順3!$A$12:$U$107,L$1,FALSE),"")="",0,IFERROR(VLOOKUP($B28,手順2!$A$12:$P$107,L$1,FALSE),"")&amp;IFERROR(VLOOKUP($B28,手順3!$A$12:$U$107,L$1,FALSE),"")))</f>
        <v/>
      </c>
      <c r="M28" s="140" t="str">
        <f>IF(L28="","",IF(IFERROR(VLOOKUP($B28,手順2!$A$12:$P$107,M$1,FALSE),"")&amp;IFERROR(VLOOKUP($B28,手順3!$A$12:$U$107,M$1,FALSE),"")="",0,IFERROR(VLOOKUP($B28,手順2!$A$12:$P$107,M$1,FALSE),"")&amp;IFERROR(VLOOKUP($B28,手順3!$A$12:$U$107,M$1,FALSE),"")))</f>
        <v/>
      </c>
      <c r="N28" s="88" t="str">
        <f>IFERROR(VLOOKUP($B28,手順2!$A$12:$P$107,N$1,FALSE),"")&amp;IFERROR(VLOOKUP($B28,手順3!$A$12:$U$107,N$1,FALSE),"")</f>
        <v/>
      </c>
      <c r="O28" s="140" t="str">
        <f>IF(N28="","",IF(IFERROR(VLOOKUP($B28,手順2!$A$12:$P$107,O$1,FALSE),"")&amp;IFERROR(VLOOKUP($B28,手順3!$A$12:$U$107,O$1,FALSE),"")="",0,IFERROR(VLOOKUP($B28,手順2!$A$12:$P$107,O$1,FALSE),"")&amp;IFERROR(VLOOKUP($B28,手順3!$A$12:$U$107,O$1,FALSE),"")))</f>
        <v/>
      </c>
      <c r="P28" s="140" t="str">
        <f>IF(O28="","",IF(IFERROR(VLOOKUP($B28,手順2!$A$12:$P$107,P$1,FALSE),"")&amp;IFERROR(VLOOKUP($B28,手順3!$A$12:$U$107,P$1,FALSE),"")="",0,IFERROR(VLOOKUP($B28,手順2!$A$12:$P$107,P$1,FALSE),"")&amp;IFERROR(VLOOKUP($B28,手順3!$A$12:$U$107,P$1,FALSE),"")))</f>
        <v/>
      </c>
      <c r="Q28" s="140" t="str">
        <f>IF(P28="","",IF(IFERROR(VLOOKUP($B28,手順2!$A$12:$P$107,Q$1,FALSE),"")&amp;IFERROR(VLOOKUP($B28,手順3!$A$12:$U$107,Q$1,FALSE),"")="",0,IFERROR(VLOOKUP($B28,手順2!$A$12:$P$107,Q$1,FALSE),"")&amp;IFERROR(VLOOKUP($B28,手順3!$A$12:$U$107,Q$1,FALSE),"")))</f>
        <v/>
      </c>
      <c r="R28" s="88" t="str">
        <f>IFERROR(VLOOKUP($B28,手順2!$A$12:$Q$107,R$1,FALSE),"")&amp;IFERROR(VLOOKUP($B28,手順3!$A$12:$U$107,R$1,FALSE),"")</f>
        <v/>
      </c>
      <c r="S28" s="119"/>
      <c r="T28" s="119"/>
      <c r="U28" s="119"/>
      <c r="Z28"/>
      <c r="AA28" s="148" t="str">
        <f>IF($AE28="","",COUNTIF($AO$18:$AO28,AA$17))</f>
        <v/>
      </c>
      <c r="AB28" s="148" t="str">
        <f>IF($AE28="","",COUNTIF($AO$18:$AO28,AB$17))</f>
        <v/>
      </c>
      <c r="AC28" s="148" t="str">
        <f>IF($AE28="","",COUNTIF($AO$18:$AO28,AC$17))</f>
        <v/>
      </c>
      <c r="AD28" s="148" t="str">
        <f>IF($AE28="","",COUNTIF($AO$18:$AO28,AD$17))</f>
        <v/>
      </c>
      <c r="AE28" s="107" t="str">
        <f t="shared" si="2"/>
        <v/>
      </c>
      <c r="AF28" s="108" t="str">
        <f t="shared" si="9"/>
        <v/>
      </c>
      <c r="AG28" s="38" t="str">
        <f t="shared" si="3"/>
        <v/>
      </c>
      <c r="AH28" s="108" t="str">
        <f t="shared" si="4"/>
        <v/>
      </c>
      <c r="AI28" s="108" t="str">
        <f t="shared" si="5"/>
        <v/>
      </c>
      <c r="AJ28" s="108" t="str">
        <f t="shared" si="6"/>
        <v/>
      </c>
      <c r="AK28" s="108" t="str">
        <f t="shared" si="7"/>
        <v/>
      </c>
      <c r="AL28" s="108" t="str">
        <f t="shared" si="8"/>
        <v/>
      </c>
      <c r="AM28" s="108" t="str">
        <f t="shared" si="10"/>
        <v/>
      </c>
      <c r="AN28" s="108" t="str">
        <f t="shared" si="11"/>
        <v/>
      </c>
      <c r="AO28" s="109" t="str">
        <f t="shared" si="12"/>
        <v/>
      </c>
      <c r="AQ28">
        <f>種目情報!A11</f>
        <v>0</v>
      </c>
      <c r="AR28">
        <f>種目情報!B11</f>
        <v>0</v>
      </c>
      <c r="AS28">
        <f>種目情報!C11</f>
        <v>0</v>
      </c>
    </row>
    <row r="29" spans="1:45" x14ac:dyDescent="0.45">
      <c r="A29">
        <v>12</v>
      </c>
      <c r="B29" t="str">
        <f>IFERROR(IF(B28=手順3!$A$11,"",IF(B28&lt;=100,IF(手順2!A23=手順５!A29,手順５!A29,手順3!$A$12),B28+1)),"")</f>
        <v/>
      </c>
      <c r="C29" s="10" t="str">
        <f>IFERROR(VLOOKUP($B29,手順2!$A$12:$T$107,C$1,FALSE),"")&amp;IFERROR(VLOOKUP($B29,手順3!$A$12:$U$107,C$1,FALSE),"")</f>
        <v/>
      </c>
      <c r="D29" s="10" t="str">
        <f>IFERROR(VLOOKUP($B29,手順2!$A$12:$T$107,D$1,FALSE),"")&amp;IFERROR(VLOOKUP($B29,手順3!$A$12:$U$107,D$1,FALSE),"")</f>
        <v/>
      </c>
      <c r="E29" s="10" t="str">
        <f>IFERROR(VLOOKUP($B29,手順2!$A$12:$T$107,E$1,FALSE),"")&amp;IFERROR(VLOOKUP($B29,手順3!$A$12:$U$107,E$1,FALSE),"")</f>
        <v/>
      </c>
      <c r="F29" s="10" t="str">
        <f>IFERROR(VLOOKUP($B29,手順2!$A$12:$T$107,F$1,FALSE),"")&amp;IFERROR(VLOOKUP($B29,手順3!$A$12:$U$107,F$1,FALSE),"")</f>
        <v/>
      </c>
      <c r="G29" s="10" t="str">
        <f>IFERROR(VLOOKUP($B29,手順2!$A$12:$T$107,G$1,FALSE),"")&amp;IFERROR(VLOOKUP($B29,手順3!$A$12:$U$107,G$1,FALSE),"")</f>
        <v/>
      </c>
      <c r="H29" s="10" t="str">
        <f>IFERROR(VLOOKUP($B29,手順2!$A$12:$T$107,H$1,FALSE),"")&amp;IFERROR(VLOOKUP($B29,手順3!$A$12:$U$107,H$1,FALSE),"")</f>
        <v/>
      </c>
      <c r="I29" s="10" t="str">
        <f>IFERROR(VLOOKUP($B29,手順2!$A$12:$T$107,I$1,FALSE),"")&amp;IFERROR(VLOOKUP($B29,手順3!$A$12:$U$107,I$1,FALSE),"")</f>
        <v/>
      </c>
      <c r="J29" s="88" t="str">
        <f>IFERROR(VLOOKUP($B29,手順2!$A$12:$P$107,J$1,FALSE),"")&amp;IFERROR(VLOOKUP($B29,手順3!$A$12:$U$107,J$1,FALSE),"")</f>
        <v/>
      </c>
      <c r="K29" s="140" t="str">
        <f>IF(J29="","",IF(IFERROR(VLOOKUP($B29,手順2!$A$12:$P$107,K$1,FALSE),"")&amp;IFERROR(VLOOKUP($B29,手順3!$A$12:$U$107,K$1,FALSE),"")="",0,IFERROR(VLOOKUP($B29,手順2!$A$12:$P$107,K$1,FALSE),"")&amp;IFERROR(VLOOKUP($B29,手順3!$A$12:$U$107,K$1,FALSE),"")))</f>
        <v/>
      </c>
      <c r="L29" s="140" t="str">
        <f>IF(K29="","",IF(IFERROR(VLOOKUP($B29,手順2!$A$12:$P$107,L$1,FALSE),"")&amp;IFERROR(VLOOKUP($B29,手順3!$A$12:$U$107,L$1,FALSE),"")="",0,IFERROR(VLOOKUP($B29,手順2!$A$12:$P$107,L$1,FALSE),"")&amp;IFERROR(VLOOKUP($B29,手順3!$A$12:$U$107,L$1,FALSE),"")))</f>
        <v/>
      </c>
      <c r="M29" s="140" t="str">
        <f>IF(L29="","",IF(IFERROR(VLOOKUP($B29,手順2!$A$12:$P$107,M$1,FALSE),"")&amp;IFERROR(VLOOKUP($B29,手順3!$A$12:$U$107,M$1,FALSE),"")="",0,IFERROR(VLOOKUP($B29,手順2!$A$12:$P$107,M$1,FALSE),"")&amp;IFERROR(VLOOKUP($B29,手順3!$A$12:$U$107,M$1,FALSE),"")))</f>
        <v/>
      </c>
      <c r="N29" s="88" t="str">
        <f>IFERROR(VLOOKUP($B29,手順2!$A$12:$P$107,N$1,FALSE),"")&amp;IFERROR(VLOOKUP($B29,手順3!$A$12:$U$107,N$1,FALSE),"")</f>
        <v/>
      </c>
      <c r="O29" s="140" t="str">
        <f>IF(N29="","",IF(IFERROR(VLOOKUP($B29,手順2!$A$12:$P$107,O$1,FALSE),"")&amp;IFERROR(VLOOKUP($B29,手順3!$A$12:$U$107,O$1,FALSE),"")="",0,IFERROR(VLOOKUP($B29,手順2!$A$12:$P$107,O$1,FALSE),"")&amp;IFERROR(VLOOKUP($B29,手順3!$A$12:$U$107,O$1,FALSE),"")))</f>
        <v/>
      </c>
      <c r="P29" s="140" t="str">
        <f>IF(O29="","",IF(IFERROR(VLOOKUP($B29,手順2!$A$12:$P$107,P$1,FALSE),"")&amp;IFERROR(VLOOKUP($B29,手順3!$A$12:$U$107,P$1,FALSE),"")="",0,IFERROR(VLOOKUP($B29,手順2!$A$12:$P$107,P$1,FALSE),"")&amp;IFERROR(VLOOKUP($B29,手順3!$A$12:$U$107,P$1,FALSE),"")))</f>
        <v/>
      </c>
      <c r="Q29" s="140" t="str">
        <f>IF(P29="","",IF(IFERROR(VLOOKUP($B29,手順2!$A$12:$P$107,Q$1,FALSE),"")&amp;IFERROR(VLOOKUP($B29,手順3!$A$12:$U$107,Q$1,FALSE),"")="",0,IFERROR(VLOOKUP($B29,手順2!$A$12:$P$107,Q$1,FALSE),"")&amp;IFERROR(VLOOKUP($B29,手順3!$A$12:$U$107,Q$1,FALSE),"")))</f>
        <v/>
      </c>
      <c r="R29" s="88" t="str">
        <f>IFERROR(VLOOKUP($B29,手順2!$A$12:$Q$107,R$1,FALSE),"")&amp;IFERROR(VLOOKUP($B29,手順3!$A$12:$U$107,R$1,FALSE),"")</f>
        <v/>
      </c>
      <c r="S29" s="119"/>
      <c r="T29" s="119"/>
      <c r="U29" s="119"/>
      <c r="Z29"/>
      <c r="AA29" s="148" t="str">
        <f>IF($AE29="","",COUNTIF($AO$18:$AO29,AA$17))</f>
        <v/>
      </c>
      <c r="AB29" s="148" t="str">
        <f>IF($AE29="","",COUNTIF($AO$18:$AO29,AB$17))</f>
        <v/>
      </c>
      <c r="AC29" s="148" t="str">
        <f>IF($AE29="","",COUNTIF($AO$18:$AO29,AC$17))</f>
        <v/>
      </c>
      <c r="AD29" s="148" t="str">
        <f>IF($AE29="","",COUNTIF($AO$18:$AO29,AD$17))</f>
        <v/>
      </c>
      <c r="AE29" s="107" t="str">
        <f t="shared" si="2"/>
        <v/>
      </c>
      <c r="AF29" s="108" t="str">
        <f t="shared" si="9"/>
        <v/>
      </c>
      <c r="AG29" s="38" t="str">
        <f t="shared" si="3"/>
        <v/>
      </c>
      <c r="AH29" s="108" t="str">
        <f t="shared" si="4"/>
        <v/>
      </c>
      <c r="AI29" s="108" t="str">
        <f t="shared" si="5"/>
        <v/>
      </c>
      <c r="AJ29" s="108" t="str">
        <f t="shared" si="6"/>
        <v/>
      </c>
      <c r="AK29" s="108" t="str">
        <f t="shared" si="7"/>
        <v/>
      </c>
      <c r="AL29" s="108" t="str">
        <f t="shared" si="8"/>
        <v/>
      </c>
      <c r="AM29" s="108" t="str">
        <f t="shared" si="10"/>
        <v/>
      </c>
      <c r="AN29" s="108" t="str">
        <f t="shared" si="11"/>
        <v/>
      </c>
      <c r="AO29" s="109" t="str">
        <f t="shared" si="12"/>
        <v/>
      </c>
      <c r="AQ29">
        <f>種目情報!A12</f>
        <v>0</v>
      </c>
      <c r="AR29">
        <f>種目情報!B12</f>
        <v>0</v>
      </c>
      <c r="AS29">
        <f>種目情報!C12</f>
        <v>0</v>
      </c>
    </row>
    <row r="30" spans="1:45" x14ac:dyDescent="0.45">
      <c r="A30">
        <v>13</v>
      </c>
      <c r="B30" t="str">
        <f>IFERROR(IF(B29=手順3!$A$11,"",IF(B29&lt;=100,IF(手順2!A24=手順５!A30,手順５!A30,手順3!$A$12),B29+1)),"")</f>
        <v/>
      </c>
      <c r="C30" s="10" t="str">
        <f>IFERROR(VLOOKUP($B30,手順2!$A$12:$T$107,C$1,FALSE),"")&amp;IFERROR(VLOOKUP($B30,手順3!$A$12:$U$107,C$1,FALSE),"")</f>
        <v/>
      </c>
      <c r="D30" s="10" t="str">
        <f>IFERROR(VLOOKUP($B30,手順2!$A$12:$T$107,D$1,FALSE),"")&amp;IFERROR(VLOOKUP($B30,手順3!$A$12:$U$107,D$1,FALSE),"")</f>
        <v/>
      </c>
      <c r="E30" s="10" t="str">
        <f>IFERROR(VLOOKUP($B30,手順2!$A$12:$T$107,E$1,FALSE),"")&amp;IFERROR(VLOOKUP($B30,手順3!$A$12:$U$107,E$1,FALSE),"")</f>
        <v/>
      </c>
      <c r="F30" s="10" t="str">
        <f>IFERROR(VLOOKUP($B30,手順2!$A$12:$T$107,F$1,FALSE),"")&amp;IFERROR(VLOOKUP($B30,手順3!$A$12:$U$107,F$1,FALSE),"")</f>
        <v/>
      </c>
      <c r="G30" s="10" t="str">
        <f>IFERROR(VLOOKUP($B30,手順2!$A$12:$T$107,G$1,FALSE),"")&amp;IFERROR(VLOOKUP($B30,手順3!$A$12:$U$107,G$1,FALSE),"")</f>
        <v/>
      </c>
      <c r="H30" s="10" t="str">
        <f>IFERROR(VLOOKUP($B30,手順2!$A$12:$T$107,H$1,FALSE),"")&amp;IFERROR(VLOOKUP($B30,手順3!$A$12:$U$107,H$1,FALSE),"")</f>
        <v/>
      </c>
      <c r="I30" s="10" t="str">
        <f>IFERROR(VLOOKUP($B30,手順2!$A$12:$T$107,I$1,FALSE),"")&amp;IFERROR(VLOOKUP($B30,手順3!$A$12:$U$107,I$1,FALSE),"")</f>
        <v/>
      </c>
      <c r="J30" s="88" t="str">
        <f>IFERROR(VLOOKUP($B30,手順2!$A$12:$P$107,J$1,FALSE),"")&amp;IFERROR(VLOOKUP($B30,手順3!$A$12:$U$107,J$1,FALSE),"")</f>
        <v/>
      </c>
      <c r="K30" s="140" t="str">
        <f>IF(J30="","",IF(IFERROR(VLOOKUP($B30,手順2!$A$12:$P$107,K$1,FALSE),"")&amp;IFERROR(VLOOKUP($B30,手順3!$A$12:$U$107,K$1,FALSE),"")="",0,IFERROR(VLOOKUP($B30,手順2!$A$12:$P$107,K$1,FALSE),"")&amp;IFERROR(VLOOKUP($B30,手順3!$A$12:$U$107,K$1,FALSE),"")))</f>
        <v/>
      </c>
      <c r="L30" s="140" t="str">
        <f>IF(K30="","",IF(IFERROR(VLOOKUP($B30,手順2!$A$12:$P$107,L$1,FALSE),"")&amp;IFERROR(VLOOKUP($B30,手順3!$A$12:$U$107,L$1,FALSE),"")="",0,IFERROR(VLOOKUP($B30,手順2!$A$12:$P$107,L$1,FALSE),"")&amp;IFERROR(VLOOKUP($B30,手順3!$A$12:$U$107,L$1,FALSE),"")))</f>
        <v/>
      </c>
      <c r="M30" s="140" t="str">
        <f>IF(L30="","",IF(IFERROR(VLOOKUP($B30,手順2!$A$12:$P$107,M$1,FALSE),"")&amp;IFERROR(VLOOKUP($B30,手順3!$A$12:$U$107,M$1,FALSE),"")="",0,IFERROR(VLOOKUP($B30,手順2!$A$12:$P$107,M$1,FALSE),"")&amp;IFERROR(VLOOKUP($B30,手順3!$A$12:$U$107,M$1,FALSE),"")))</f>
        <v/>
      </c>
      <c r="N30" s="88" t="str">
        <f>IFERROR(VLOOKUP($B30,手順2!$A$12:$P$107,N$1,FALSE),"")&amp;IFERROR(VLOOKUP($B30,手順3!$A$12:$U$107,N$1,FALSE),"")</f>
        <v/>
      </c>
      <c r="O30" s="140" t="str">
        <f>IF(N30="","",IF(IFERROR(VLOOKUP($B30,手順2!$A$12:$P$107,O$1,FALSE),"")&amp;IFERROR(VLOOKUP($B30,手順3!$A$12:$U$107,O$1,FALSE),"")="",0,IFERROR(VLOOKUP($B30,手順2!$A$12:$P$107,O$1,FALSE),"")&amp;IFERROR(VLOOKUP($B30,手順3!$A$12:$U$107,O$1,FALSE),"")))</f>
        <v/>
      </c>
      <c r="P30" s="140" t="str">
        <f>IF(O30="","",IF(IFERROR(VLOOKUP($B30,手順2!$A$12:$P$107,P$1,FALSE),"")&amp;IFERROR(VLOOKUP($B30,手順3!$A$12:$U$107,P$1,FALSE),"")="",0,IFERROR(VLOOKUP($B30,手順2!$A$12:$P$107,P$1,FALSE),"")&amp;IFERROR(VLOOKUP($B30,手順3!$A$12:$U$107,P$1,FALSE),"")))</f>
        <v/>
      </c>
      <c r="Q30" s="140" t="str">
        <f>IF(P30="","",IF(IFERROR(VLOOKUP($B30,手順2!$A$12:$P$107,Q$1,FALSE),"")&amp;IFERROR(VLOOKUP($B30,手順3!$A$12:$U$107,Q$1,FALSE),"")="",0,IFERROR(VLOOKUP($B30,手順2!$A$12:$P$107,Q$1,FALSE),"")&amp;IFERROR(VLOOKUP($B30,手順3!$A$12:$U$107,Q$1,FALSE),"")))</f>
        <v/>
      </c>
      <c r="R30" s="88" t="str">
        <f>IFERROR(VLOOKUP($B30,手順2!$A$12:$Q$107,R$1,FALSE),"")&amp;IFERROR(VLOOKUP($B30,手順3!$A$12:$U$107,R$1,FALSE),"")</f>
        <v/>
      </c>
      <c r="S30" s="119"/>
      <c r="T30" s="119"/>
      <c r="U30" s="119"/>
      <c r="Z30"/>
      <c r="AA30" s="148" t="str">
        <f>IF($AE30="","",COUNTIF($AO$18:$AO30,AA$17))</f>
        <v/>
      </c>
      <c r="AB30" s="148" t="str">
        <f>IF($AE30="","",COUNTIF($AO$18:$AO30,AB$17))</f>
        <v/>
      </c>
      <c r="AC30" s="148" t="str">
        <f>IF($AE30="","",COUNTIF($AO$18:$AO30,AC$17))</f>
        <v/>
      </c>
      <c r="AD30" s="148" t="str">
        <f>IF($AE30="","",COUNTIF($AO$18:$AO30,AD$17))</f>
        <v/>
      </c>
      <c r="AE30" s="107" t="str">
        <f t="shared" si="2"/>
        <v/>
      </c>
      <c r="AF30" s="108" t="str">
        <f t="shared" si="9"/>
        <v/>
      </c>
      <c r="AG30" s="38" t="str">
        <f t="shared" si="3"/>
        <v/>
      </c>
      <c r="AH30" s="108" t="str">
        <f t="shared" si="4"/>
        <v/>
      </c>
      <c r="AI30" s="108" t="str">
        <f t="shared" si="5"/>
        <v/>
      </c>
      <c r="AJ30" s="108" t="str">
        <f t="shared" si="6"/>
        <v/>
      </c>
      <c r="AK30" s="108" t="str">
        <f t="shared" si="7"/>
        <v/>
      </c>
      <c r="AL30" s="108" t="str">
        <f t="shared" si="8"/>
        <v/>
      </c>
      <c r="AM30" s="108" t="str">
        <f t="shared" si="10"/>
        <v/>
      </c>
      <c r="AN30" s="108" t="str">
        <f t="shared" si="11"/>
        <v/>
      </c>
      <c r="AO30" s="109" t="str">
        <f t="shared" si="12"/>
        <v/>
      </c>
      <c r="AQ30" t="str">
        <f>種目情報!A13</f>
        <v>【一般高校女子】</v>
      </c>
      <c r="AR30">
        <f>種目情報!B13</f>
        <v>0</v>
      </c>
      <c r="AS30">
        <f>種目情報!C13</f>
        <v>0</v>
      </c>
    </row>
    <row r="31" spans="1:45" x14ac:dyDescent="0.45">
      <c r="A31">
        <v>14</v>
      </c>
      <c r="B31" t="str">
        <f>IFERROR(IF(B30=手順3!$A$11,"",IF(B30&lt;=100,IF(手順2!A25=手順５!A31,手順５!A31,手順3!$A$12),B30+1)),"")</f>
        <v/>
      </c>
      <c r="C31" s="10" t="str">
        <f>IFERROR(VLOOKUP($B31,手順2!$A$12:$T$107,C$1,FALSE),"")&amp;IFERROR(VLOOKUP($B31,手順3!$A$12:$U$107,C$1,FALSE),"")</f>
        <v/>
      </c>
      <c r="D31" s="10" t="str">
        <f>IFERROR(VLOOKUP($B31,手順2!$A$12:$T$107,D$1,FALSE),"")&amp;IFERROR(VLOOKUP($B31,手順3!$A$12:$U$107,D$1,FALSE),"")</f>
        <v/>
      </c>
      <c r="E31" s="10" t="str">
        <f>IFERROR(VLOOKUP($B31,手順2!$A$12:$T$107,E$1,FALSE),"")&amp;IFERROR(VLOOKUP($B31,手順3!$A$12:$U$107,E$1,FALSE),"")</f>
        <v/>
      </c>
      <c r="F31" s="10" t="str">
        <f>IFERROR(VLOOKUP($B31,手順2!$A$12:$T$107,F$1,FALSE),"")&amp;IFERROR(VLOOKUP($B31,手順3!$A$12:$U$107,F$1,FALSE),"")</f>
        <v/>
      </c>
      <c r="G31" s="10" t="str">
        <f>IFERROR(VLOOKUP($B31,手順2!$A$12:$T$107,G$1,FALSE),"")&amp;IFERROR(VLOOKUP($B31,手順3!$A$12:$U$107,G$1,FALSE),"")</f>
        <v/>
      </c>
      <c r="H31" s="10" t="str">
        <f>IFERROR(VLOOKUP($B31,手順2!$A$12:$T$107,H$1,FALSE),"")&amp;IFERROR(VLOOKUP($B31,手順3!$A$12:$U$107,H$1,FALSE),"")</f>
        <v/>
      </c>
      <c r="I31" s="10" t="str">
        <f>IFERROR(VLOOKUP($B31,手順2!$A$12:$T$107,I$1,FALSE),"")&amp;IFERROR(VLOOKUP($B31,手順3!$A$12:$U$107,I$1,FALSE),"")</f>
        <v/>
      </c>
      <c r="J31" s="88" t="str">
        <f>IFERROR(VLOOKUP($B31,手順2!$A$12:$P$107,J$1,FALSE),"")&amp;IFERROR(VLOOKUP($B31,手順3!$A$12:$U$107,J$1,FALSE),"")</f>
        <v/>
      </c>
      <c r="K31" s="140" t="str">
        <f>IF(J31="","",IF(IFERROR(VLOOKUP($B31,手順2!$A$12:$P$107,K$1,FALSE),"")&amp;IFERROR(VLOOKUP($B31,手順3!$A$12:$U$107,K$1,FALSE),"")="",0,IFERROR(VLOOKUP($B31,手順2!$A$12:$P$107,K$1,FALSE),"")&amp;IFERROR(VLOOKUP($B31,手順3!$A$12:$U$107,K$1,FALSE),"")))</f>
        <v/>
      </c>
      <c r="L31" s="140" t="str">
        <f>IF(K31="","",IF(IFERROR(VLOOKUP($B31,手順2!$A$12:$P$107,L$1,FALSE),"")&amp;IFERROR(VLOOKUP($B31,手順3!$A$12:$U$107,L$1,FALSE),"")="",0,IFERROR(VLOOKUP($B31,手順2!$A$12:$P$107,L$1,FALSE),"")&amp;IFERROR(VLOOKUP($B31,手順3!$A$12:$U$107,L$1,FALSE),"")))</f>
        <v/>
      </c>
      <c r="M31" s="140" t="str">
        <f>IF(L31="","",IF(IFERROR(VLOOKUP($B31,手順2!$A$12:$P$107,M$1,FALSE),"")&amp;IFERROR(VLOOKUP($B31,手順3!$A$12:$U$107,M$1,FALSE),"")="",0,IFERROR(VLOOKUP($B31,手順2!$A$12:$P$107,M$1,FALSE),"")&amp;IFERROR(VLOOKUP($B31,手順3!$A$12:$U$107,M$1,FALSE),"")))</f>
        <v/>
      </c>
      <c r="N31" s="88" t="str">
        <f>IFERROR(VLOOKUP($B31,手順2!$A$12:$P$107,N$1,FALSE),"")&amp;IFERROR(VLOOKUP($B31,手順3!$A$12:$U$107,N$1,FALSE),"")</f>
        <v/>
      </c>
      <c r="O31" s="140" t="str">
        <f>IF(N31="","",IF(IFERROR(VLOOKUP($B31,手順2!$A$12:$P$107,O$1,FALSE),"")&amp;IFERROR(VLOOKUP($B31,手順3!$A$12:$U$107,O$1,FALSE),"")="",0,IFERROR(VLOOKUP($B31,手順2!$A$12:$P$107,O$1,FALSE),"")&amp;IFERROR(VLOOKUP($B31,手順3!$A$12:$U$107,O$1,FALSE),"")))</f>
        <v/>
      </c>
      <c r="P31" s="140" t="str">
        <f>IF(O31="","",IF(IFERROR(VLOOKUP($B31,手順2!$A$12:$P$107,P$1,FALSE),"")&amp;IFERROR(VLOOKUP($B31,手順3!$A$12:$U$107,P$1,FALSE),"")="",0,IFERROR(VLOOKUP($B31,手順2!$A$12:$P$107,P$1,FALSE),"")&amp;IFERROR(VLOOKUP($B31,手順3!$A$12:$U$107,P$1,FALSE),"")))</f>
        <v/>
      </c>
      <c r="Q31" s="140" t="str">
        <f>IF(P31="","",IF(IFERROR(VLOOKUP($B31,手順2!$A$12:$P$107,Q$1,FALSE),"")&amp;IFERROR(VLOOKUP($B31,手順3!$A$12:$U$107,Q$1,FALSE),"")="",0,IFERROR(VLOOKUP($B31,手順2!$A$12:$P$107,Q$1,FALSE),"")&amp;IFERROR(VLOOKUP($B31,手順3!$A$12:$U$107,Q$1,FALSE),"")))</f>
        <v/>
      </c>
      <c r="R31" s="88" t="str">
        <f>IFERROR(VLOOKUP($B31,手順2!$A$12:$Q$107,R$1,FALSE),"")&amp;IFERROR(VLOOKUP($B31,手順3!$A$12:$U$107,R$1,FALSE),"")</f>
        <v/>
      </c>
      <c r="S31" s="119"/>
      <c r="T31" s="119"/>
      <c r="U31" s="119"/>
      <c r="Z31"/>
      <c r="AA31" s="148" t="str">
        <f>IF($AE31="","",COUNTIF($AO$18:$AO31,AA$17))</f>
        <v/>
      </c>
      <c r="AB31" s="148" t="str">
        <f>IF($AE31="","",COUNTIF($AO$18:$AO31,AB$17))</f>
        <v/>
      </c>
      <c r="AC31" s="148" t="str">
        <f>IF($AE31="","",COUNTIF($AO$18:$AO31,AC$17))</f>
        <v/>
      </c>
      <c r="AD31" s="148" t="str">
        <f>IF($AE31="","",COUNTIF($AO$18:$AO31,AD$17))</f>
        <v/>
      </c>
      <c r="AE31" s="107" t="str">
        <f t="shared" si="2"/>
        <v/>
      </c>
      <c r="AF31" s="108" t="str">
        <f t="shared" si="9"/>
        <v/>
      </c>
      <c r="AG31" s="38" t="str">
        <f t="shared" si="3"/>
        <v/>
      </c>
      <c r="AH31" s="108" t="str">
        <f t="shared" si="4"/>
        <v/>
      </c>
      <c r="AI31" s="108" t="str">
        <f t="shared" si="5"/>
        <v/>
      </c>
      <c r="AJ31" s="108" t="str">
        <f t="shared" si="6"/>
        <v/>
      </c>
      <c r="AK31" s="108" t="str">
        <f t="shared" si="7"/>
        <v/>
      </c>
      <c r="AL31" s="108" t="str">
        <f t="shared" si="8"/>
        <v/>
      </c>
      <c r="AM31" s="108" t="str">
        <f t="shared" si="10"/>
        <v/>
      </c>
      <c r="AN31" s="108" t="str">
        <f t="shared" si="11"/>
        <v/>
      </c>
      <c r="AO31" s="109" t="str">
        <f t="shared" si="12"/>
        <v/>
      </c>
      <c r="AQ31" t="str">
        <f>種目情報!A14</f>
        <v>一高女100ｍ</v>
      </c>
      <c r="AR31" t="str">
        <f>種目情報!B14</f>
        <v>00202 0</v>
      </c>
      <c r="AS31">
        <f>種目情報!C14</f>
        <v>2</v>
      </c>
    </row>
    <row r="32" spans="1:45" x14ac:dyDescent="0.45">
      <c r="A32">
        <v>15</v>
      </c>
      <c r="B32" t="str">
        <f>IFERROR(IF(B31=手順3!$A$11,"",IF(B31&lt;=100,IF(手順2!A26=手順５!A32,手順５!A32,手順3!$A$12),B31+1)),"")</f>
        <v/>
      </c>
      <c r="C32" s="10" t="str">
        <f>IFERROR(VLOOKUP($B32,手順2!$A$12:$T$107,C$1,FALSE),"")&amp;IFERROR(VLOOKUP($B32,手順3!$A$12:$U$107,C$1,FALSE),"")</f>
        <v/>
      </c>
      <c r="D32" s="10" t="str">
        <f>IFERROR(VLOOKUP($B32,手順2!$A$12:$T$107,D$1,FALSE),"")&amp;IFERROR(VLOOKUP($B32,手順3!$A$12:$U$107,D$1,FALSE),"")</f>
        <v/>
      </c>
      <c r="E32" s="10" t="str">
        <f>IFERROR(VLOOKUP($B32,手順2!$A$12:$T$107,E$1,FALSE),"")&amp;IFERROR(VLOOKUP($B32,手順3!$A$12:$U$107,E$1,FALSE),"")</f>
        <v/>
      </c>
      <c r="F32" s="10" t="str">
        <f>IFERROR(VLOOKUP($B32,手順2!$A$12:$T$107,F$1,FALSE),"")&amp;IFERROR(VLOOKUP($B32,手順3!$A$12:$U$107,F$1,FALSE),"")</f>
        <v/>
      </c>
      <c r="G32" s="10" t="str">
        <f>IFERROR(VLOOKUP($B32,手順2!$A$12:$T$107,G$1,FALSE),"")&amp;IFERROR(VLOOKUP($B32,手順3!$A$12:$U$107,G$1,FALSE),"")</f>
        <v/>
      </c>
      <c r="H32" s="10" t="str">
        <f>IFERROR(VLOOKUP($B32,手順2!$A$12:$T$107,H$1,FALSE),"")&amp;IFERROR(VLOOKUP($B32,手順3!$A$12:$U$107,H$1,FALSE),"")</f>
        <v/>
      </c>
      <c r="I32" s="10" t="str">
        <f>IFERROR(VLOOKUP($B32,手順2!$A$12:$T$107,I$1,FALSE),"")&amp;IFERROR(VLOOKUP($B32,手順3!$A$12:$U$107,I$1,FALSE),"")</f>
        <v/>
      </c>
      <c r="J32" s="88" t="str">
        <f>IFERROR(VLOOKUP($B32,手順2!$A$12:$P$107,J$1,FALSE),"")&amp;IFERROR(VLOOKUP($B32,手順3!$A$12:$U$107,J$1,FALSE),"")</f>
        <v/>
      </c>
      <c r="K32" s="140" t="str">
        <f>IF(J32="","",IF(IFERROR(VLOOKUP($B32,手順2!$A$12:$P$107,K$1,FALSE),"")&amp;IFERROR(VLOOKUP($B32,手順3!$A$12:$U$107,K$1,FALSE),"")="",0,IFERROR(VLOOKUP($B32,手順2!$A$12:$P$107,K$1,FALSE),"")&amp;IFERROR(VLOOKUP($B32,手順3!$A$12:$U$107,K$1,FALSE),"")))</f>
        <v/>
      </c>
      <c r="L32" s="140" t="str">
        <f>IF(K32="","",IF(IFERROR(VLOOKUP($B32,手順2!$A$12:$P$107,L$1,FALSE),"")&amp;IFERROR(VLOOKUP($B32,手順3!$A$12:$U$107,L$1,FALSE),"")="",0,IFERROR(VLOOKUP($B32,手順2!$A$12:$P$107,L$1,FALSE),"")&amp;IFERROR(VLOOKUP($B32,手順3!$A$12:$U$107,L$1,FALSE),"")))</f>
        <v/>
      </c>
      <c r="M32" s="140" t="str">
        <f>IF(L32="","",IF(IFERROR(VLOOKUP($B32,手順2!$A$12:$P$107,M$1,FALSE),"")&amp;IFERROR(VLOOKUP($B32,手順3!$A$12:$U$107,M$1,FALSE),"")="",0,IFERROR(VLOOKUP($B32,手順2!$A$12:$P$107,M$1,FALSE),"")&amp;IFERROR(VLOOKUP($B32,手順3!$A$12:$U$107,M$1,FALSE),"")))</f>
        <v/>
      </c>
      <c r="N32" s="88" t="str">
        <f>IFERROR(VLOOKUP($B32,手順2!$A$12:$P$107,N$1,FALSE),"")&amp;IFERROR(VLOOKUP($B32,手順3!$A$12:$U$107,N$1,FALSE),"")</f>
        <v/>
      </c>
      <c r="O32" s="140" t="str">
        <f>IF(N32="","",IF(IFERROR(VLOOKUP($B32,手順2!$A$12:$P$107,O$1,FALSE),"")&amp;IFERROR(VLOOKUP($B32,手順3!$A$12:$U$107,O$1,FALSE),"")="",0,IFERROR(VLOOKUP($B32,手順2!$A$12:$P$107,O$1,FALSE),"")&amp;IFERROR(VLOOKUP($B32,手順3!$A$12:$U$107,O$1,FALSE),"")))</f>
        <v/>
      </c>
      <c r="P32" s="140" t="str">
        <f>IF(O32="","",IF(IFERROR(VLOOKUP($B32,手順2!$A$12:$P$107,P$1,FALSE),"")&amp;IFERROR(VLOOKUP($B32,手順3!$A$12:$U$107,P$1,FALSE),"")="",0,IFERROR(VLOOKUP($B32,手順2!$A$12:$P$107,P$1,FALSE),"")&amp;IFERROR(VLOOKUP($B32,手順3!$A$12:$U$107,P$1,FALSE),"")))</f>
        <v/>
      </c>
      <c r="Q32" s="140" t="str">
        <f>IF(P32="","",IF(IFERROR(VLOOKUP($B32,手順2!$A$12:$P$107,Q$1,FALSE),"")&amp;IFERROR(VLOOKUP($B32,手順3!$A$12:$U$107,Q$1,FALSE),"")="",0,IFERROR(VLOOKUP($B32,手順2!$A$12:$P$107,Q$1,FALSE),"")&amp;IFERROR(VLOOKUP($B32,手順3!$A$12:$U$107,Q$1,FALSE),"")))</f>
        <v/>
      </c>
      <c r="R32" s="88" t="str">
        <f>IFERROR(VLOOKUP($B32,手順2!$A$12:$Q$107,R$1,FALSE),"")&amp;IFERROR(VLOOKUP($B32,手順3!$A$12:$U$107,R$1,FALSE),"")</f>
        <v/>
      </c>
      <c r="S32" s="119"/>
      <c r="T32" s="119"/>
      <c r="U32" s="119"/>
      <c r="Z32"/>
      <c r="AA32" s="148" t="str">
        <f>IF($AE32="","",COUNTIF($AO$18:$AO32,AA$17))</f>
        <v/>
      </c>
      <c r="AB32" s="148" t="str">
        <f>IF($AE32="","",COUNTIF($AO$18:$AO32,AB$17))</f>
        <v/>
      </c>
      <c r="AC32" s="148" t="str">
        <f>IF($AE32="","",COUNTIF($AO$18:$AO32,AC$17))</f>
        <v/>
      </c>
      <c r="AD32" s="148" t="str">
        <f>IF($AE32="","",COUNTIF($AO$18:$AO32,AD$17))</f>
        <v/>
      </c>
      <c r="AE32" s="107" t="str">
        <f t="shared" si="2"/>
        <v/>
      </c>
      <c r="AF32" s="108" t="str">
        <f t="shared" si="9"/>
        <v/>
      </c>
      <c r="AG32" s="38" t="str">
        <f t="shared" si="3"/>
        <v/>
      </c>
      <c r="AH32" s="108" t="str">
        <f t="shared" si="4"/>
        <v/>
      </c>
      <c r="AI32" s="108" t="str">
        <f t="shared" si="5"/>
        <v/>
      </c>
      <c r="AJ32" s="108" t="str">
        <f t="shared" si="6"/>
        <v/>
      </c>
      <c r="AK32" s="108" t="str">
        <f t="shared" si="7"/>
        <v/>
      </c>
      <c r="AL32" s="108" t="str">
        <f t="shared" si="8"/>
        <v/>
      </c>
      <c r="AM32" s="108" t="str">
        <f t="shared" si="10"/>
        <v/>
      </c>
      <c r="AN32" s="108" t="str">
        <f t="shared" si="11"/>
        <v/>
      </c>
      <c r="AO32" s="109" t="str">
        <f t="shared" si="12"/>
        <v/>
      </c>
      <c r="AQ32" t="str">
        <f>種目情報!A15</f>
        <v>一高女100ｍYＨ</v>
      </c>
      <c r="AR32" t="str">
        <f>種目情報!B15</f>
        <v>04302 0</v>
      </c>
      <c r="AS32">
        <f>種目情報!C15</f>
        <v>43</v>
      </c>
    </row>
    <row r="33" spans="1:45" x14ac:dyDescent="0.45">
      <c r="A33">
        <v>16</v>
      </c>
      <c r="B33" t="str">
        <f>IFERROR(IF(B32=手順3!$A$11,"",IF(B32&lt;=100,IF(手順2!A27=手順５!A33,手順５!A33,手順3!$A$12),B32+1)),"")</f>
        <v/>
      </c>
      <c r="C33" s="10" t="str">
        <f>IFERROR(VLOOKUP($B33,手順2!$A$12:$T$107,C$1,FALSE),"")&amp;IFERROR(VLOOKUP($B33,手順3!$A$12:$U$107,C$1,FALSE),"")</f>
        <v/>
      </c>
      <c r="D33" s="10" t="str">
        <f>IFERROR(VLOOKUP($B33,手順2!$A$12:$T$107,D$1,FALSE),"")&amp;IFERROR(VLOOKUP($B33,手順3!$A$12:$U$107,D$1,FALSE),"")</f>
        <v/>
      </c>
      <c r="E33" s="10" t="str">
        <f>IFERROR(VLOOKUP($B33,手順2!$A$12:$T$107,E$1,FALSE),"")&amp;IFERROR(VLOOKUP($B33,手順3!$A$12:$U$107,E$1,FALSE),"")</f>
        <v/>
      </c>
      <c r="F33" s="10" t="str">
        <f>IFERROR(VLOOKUP($B33,手順2!$A$12:$T$107,F$1,FALSE),"")&amp;IFERROR(VLOOKUP($B33,手順3!$A$12:$U$107,F$1,FALSE),"")</f>
        <v/>
      </c>
      <c r="G33" s="10" t="str">
        <f>IFERROR(VLOOKUP($B33,手順2!$A$12:$T$107,G$1,FALSE),"")&amp;IFERROR(VLOOKUP($B33,手順3!$A$12:$U$107,G$1,FALSE),"")</f>
        <v/>
      </c>
      <c r="H33" s="10" t="str">
        <f>IFERROR(VLOOKUP($B33,手順2!$A$12:$T$107,H$1,FALSE),"")&amp;IFERROR(VLOOKUP($B33,手順3!$A$12:$U$107,H$1,FALSE),"")</f>
        <v/>
      </c>
      <c r="I33" s="10" t="str">
        <f>IFERROR(VLOOKUP($B33,手順2!$A$12:$T$107,I$1,FALSE),"")&amp;IFERROR(VLOOKUP($B33,手順3!$A$12:$U$107,I$1,FALSE),"")</f>
        <v/>
      </c>
      <c r="J33" s="88" t="str">
        <f>IFERROR(VLOOKUP($B33,手順2!$A$12:$P$107,J$1,FALSE),"")&amp;IFERROR(VLOOKUP($B33,手順3!$A$12:$U$107,J$1,FALSE),"")</f>
        <v/>
      </c>
      <c r="K33" s="140" t="str">
        <f>IF(J33="","",IF(IFERROR(VLOOKUP($B33,手順2!$A$12:$P$107,K$1,FALSE),"")&amp;IFERROR(VLOOKUP($B33,手順3!$A$12:$U$107,K$1,FALSE),"")="",0,IFERROR(VLOOKUP($B33,手順2!$A$12:$P$107,K$1,FALSE),"")&amp;IFERROR(VLOOKUP($B33,手順3!$A$12:$U$107,K$1,FALSE),"")))</f>
        <v/>
      </c>
      <c r="L33" s="140" t="str">
        <f>IF(K33="","",IF(IFERROR(VLOOKUP($B33,手順2!$A$12:$P$107,L$1,FALSE),"")&amp;IFERROR(VLOOKUP($B33,手順3!$A$12:$U$107,L$1,FALSE),"")="",0,IFERROR(VLOOKUP($B33,手順2!$A$12:$P$107,L$1,FALSE),"")&amp;IFERROR(VLOOKUP($B33,手順3!$A$12:$U$107,L$1,FALSE),"")))</f>
        <v/>
      </c>
      <c r="M33" s="140" t="str">
        <f>IF(L33="","",IF(IFERROR(VLOOKUP($B33,手順2!$A$12:$P$107,M$1,FALSE),"")&amp;IFERROR(VLOOKUP($B33,手順3!$A$12:$U$107,M$1,FALSE),"")="",0,IFERROR(VLOOKUP($B33,手順2!$A$12:$P$107,M$1,FALSE),"")&amp;IFERROR(VLOOKUP($B33,手順3!$A$12:$U$107,M$1,FALSE),"")))</f>
        <v/>
      </c>
      <c r="N33" s="88" t="str">
        <f>IFERROR(VLOOKUP($B33,手順2!$A$12:$P$107,N$1,FALSE),"")&amp;IFERROR(VLOOKUP($B33,手順3!$A$12:$U$107,N$1,FALSE),"")</f>
        <v/>
      </c>
      <c r="O33" s="140" t="str">
        <f>IF(N33="","",IF(IFERROR(VLOOKUP($B33,手順2!$A$12:$P$107,O$1,FALSE),"")&amp;IFERROR(VLOOKUP($B33,手順3!$A$12:$U$107,O$1,FALSE),"")="",0,IFERROR(VLOOKUP($B33,手順2!$A$12:$P$107,O$1,FALSE),"")&amp;IFERROR(VLOOKUP($B33,手順3!$A$12:$U$107,O$1,FALSE),"")))</f>
        <v/>
      </c>
      <c r="P33" s="140" t="str">
        <f>IF(O33="","",IF(IFERROR(VLOOKUP($B33,手順2!$A$12:$P$107,P$1,FALSE),"")&amp;IFERROR(VLOOKUP($B33,手順3!$A$12:$U$107,P$1,FALSE),"")="",0,IFERROR(VLOOKUP($B33,手順2!$A$12:$P$107,P$1,FALSE),"")&amp;IFERROR(VLOOKUP($B33,手順3!$A$12:$U$107,P$1,FALSE),"")))</f>
        <v/>
      </c>
      <c r="Q33" s="140" t="str">
        <f>IF(P33="","",IF(IFERROR(VLOOKUP($B33,手順2!$A$12:$P$107,Q$1,FALSE),"")&amp;IFERROR(VLOOKUP($B33,手順3!$A$12:$U$107,Q$1,FALSE),"")="",0,IFERROR(VLOOKUP($B33,手順2!$A$12:$P$107,Q$1,FALSE),"")&amp;IFERROR(VLOOKUP($B33,手順3!$A$12:$U$107,Q$1,FALSE),"")))</f>
        <v/>
      </c>
      <c r="R33" s="88" t="str">
        <f>IFERROR(VLOOKUP($B33,手順2!$A$12:$Q$107,R$1,FALSE),"")&amp;IFERROR(VLOOKUP($B33,手順3!$A$12:$U$107,R$1,FALSE),"")</f>
        <v/>
      </c>
      <c r="S33" s="119"/>
      <c r="T33" s="119"/>
      <c r="U33" s="119"/>
      <c r="Z33"/>
      <c r="AA33" s="148" t="str">
        <f>IF($AE33="","",COUNTIF($AO$18:$AO33,AA$17))</f>
        <v/>
      </c>
      <c r="AB33" s="148" t="str">
        <f>IF($AE33="","",COUNTIF($AO$18:$AO33,AB$17))</f>
        <v/>
      </c>
      <c r="AC33" s="148" t="str">
        <f>IF($AE33="","",COUNTIF($AO$18:$AO33,AC$17))</f>
        <v/>
      </c>
      <c r="AD33" s="148" t="str">
        <f>IF($AE33="","",COUNTIF($AO$18:$AO33,AD$17))</f>
        <v/>
      </c>
      <c r="AE33" s="107" t="str">
        <f t="shared" si="2"/>
        <v/>
      </c>
      <c r="AF33" s="108" t="str">
        <f t="shared" si="9"/>
        <v/>
      </c>
      <c r="AG33" s="38" t="str">
        <f t="shared" si="3"/>
        <v/>
      </c>
      <c r="AH33" s="108" t="str">
        <f t="shared" si="4"/>
        <v/>
      </c>
      <c r="AI33" s="108" t="str">
        <f t="shared" si="5"/>
        <v/>
      </c>
      <c r="AJ33" s="108" t="str">
        <f t="shared" si="6"/>
        <v/>
      </c>
      <c r="AK33" s="108" t="str">
        <f t="shared" si="7"/>
        <v/>
      </c>
      <c r="AL33" s="108" t="str">
        <f t="shared" si="8"/>
        <v/>
      </c>
      <c r="AM33" s="108" t="str">
        <f t="shared" si="10"/>
        <v/>
      </c>
      <c r="AN33" s="108" t="str">
        <f t="shared" si="11"/>
        <v/>
      </c>
      <c r="AO33" s="109" t="str">
        <f t="shared" si="12"/>
        <v/>
      </c>
      <c r="AQ33" t="str">
        <f>種目情報!A16</f>
        <v>一高女100ｍＨ</v>
      </c>
      <c r="AR33" t="str">
        <f>種目情報!B16</f>
        <v>04402 0</v>
      </c>
      <c r="AS33">
        <f>種目情報!C16</f>
        <v>44</v>
      </c>
    </row>
    <row r="34" spans="1:45" x14ac:dyDescent="0.45">
      <c r="A34">
        <v>17</v>
      </c>
      <c r="B34" t="str">
        <f>IFERROR(IF(B33=手順3!$A$11,"",IF(B33&lt;=100,IF(手順2!A28=手順５!A34,手順５!A34,手順3!$A$12),B33+1)),"")</f>
        <v/>
      </c>
      <c r="C34" s="10" t="str">
        <f>IFERROR(VLOOKUP($B34,手順2!$A$12:$T$107,C$1,FALSE),"")&amp;IFERROR(VLOOKUP($B34,手順3!$A$12:$U$107,C$1,FALSE),"")</f>
        <v/>
      </c>
      <c r="D34" s="10" t="str">
        <f>IFERROR(VLOOKUP($B34,手順2!$A$12:$T$107,D$1,FALSE),"")&amp;IFERROR(VLOOKUP($B34,手順3!$A$12:$U$107,D$1,FALSE),"")</f>
        <v/>
      </c>
      <c r="E34" s="10" t="str">
        <f>IFERROR(VLOOKUP($B34,手順2!$A$12:$T$107,E$1,FALSE),"")&amp;IFERROR(VLOOKUP($B34,手順3!$A$12:$U$107,E$1,FALSE),"")</f>
        <v/>
      </c>
      <c r="F34" s="10" t="str">
        <f>IFERROR(VLOOKUP($B34,手順2!$A$12:$T$107,F$1,FALSE),"")&amp;IFERROR(VLOOKUP($B34,手順3!$A$12:$U$107,F$1,FALSE),"")</f>
        <v/>
      </c>
      <c r="G34" s="10" t="str">
        <f>IFERROR(VLOOKUP($B34,手順2!$A$12:$T$107,G$1,FALSE),"")&amp;IFERROR(VLOOKUP($B34,手順3!$A$12:$U$107,G$1,FALSE),"")</f>
        <v/>
      </c>
      <c r="H34" s="10" t="str">
        <f>IFERROR(VLOOKUP($B34,手順2!$A$12:$T$107,H$1,FALSE),"")&amp;IFERROR(VLOOKUP($B34,手順3!$A$12:$U$107,H$1,FALSE),"")</f>
        <v/>
      </c>
      <c r="I34" s="10" t="str">
        <f>IFERROR(VLOOKUP($B34,手順2!$A$12:$T$107,I$1,FALSE),"")&amp;IFERROR(VLOOKUP($B34,手順3!$A$12:$U$107,I$1,FALSE),"")</f>
        <v/>
      </c>
      <c r="J34" s="88" t="str">
        <f>IFERROR(VLOOKUP($B34,手順2!$A$12:$P$107,J$1,FALSE),"")&amp;IFERROR(VLOOKUP($B34,手順3!$A$12:$U$107,J$1,FALSE),"")</f>
        <v/>
      </c>
      <c r="K34" s="140" t="str">
        <f>IF(J34="","",IF(IFERROR(VLOOKUP($B34,手順2!$A$12:$P$107,K$1,FALSE),"")&amp;IFERROR(VLOOKUP($B34,手順3!$A$12:$U$107,K$1,FALSE),"")="",0,IFERROR(VLOOKUP($B34,手順2!$A$12:$P$107,K$1,FALSE),"")&amp;IFERROR(VLOOKUP($B34,手順3!$A$12:$U$107,K$1,FALSE),"")))</f>
        <v/>
      </c>
      <c r="L34" s="140" t="str">
        <f>IF(K34="","",IF(IFERROR(VLOOKUP($B34,手順2!$A$12:$P$107,L$1,FALSE),"")&amp;IFERROR(VLOOKUP($B34,手順3!$A$12:$U$107,L$1,FALSE),"")="",0,IFERROR(VLOOKUP($B34,手順2!$A$12:$P$107,L$1,FALSE),"")&amp;IFERROR(VLOOKUP($B34,手順3!$A$12:$U$107,L$1,FALSE),"")))</f>
        <v/>
      </c>
      <c r="M34" s="140" t="str">
        <f>IF(L34="","",IF(IFERROR(VLOOKUP($B34,手順2!$A$12:$P$107,M$1,FALSE),"")&amp;IFERROR(VLOOKUP($B34,手順3!$A$12:$U$107,M$1,FALSE),"")="",0,IFERROR(VLOOKUP($B34,手順2!$A$12:$P$107,M$1,FALSE),"")&amp;IFERROR(VLOOKUP($B34,手順3!$A$12:$U$107,M$1,FALSE),"")))</f>
        <v/>
      </c>
      <c r="N34" s="88" t="str">
        <f>IFERROR(VLOOKUP($B34,手順2!$A$12:$P$107,N$1,FALSE),"")&amp;IFERROR(VLOOKUP($B34,手順3!$A$12:$U$107,N$1,FALSE),"")</f>
        <v/>
      </c>
      <c r="O34" s="140" t="str">
        <f>IF(N34="","",IF(IFERROR(VLOOKUP($B34,手順2!$A$12:$P$107,O$1,FALSE),"")&amp;IFERROR(VLOOKUP($B34,手順3!$A$12:$U$107,O$1,FALSE),"")="",0,IFERROR(VLOOKUP($B34,手順2!$A$12:$P$107,O$1,FALSE),"")&amp;IFERROR(VLOOKUP($B34,手順3!$A$12:$U$107,O$1,FALSE),"")))</f>
        <v/>
      </c>
      <c r="P34" s="140" t="str">
        <f>IF(O34="","",IF(IFERROR(VLOOKUP($B34,手順2!$A$12:$P$107,P$1,FALSE),"")&amp;IFERROR(VLOOKUP($B34,手順3!$A$12:$U$107,P$1,FALSE),"")="",0,IFERROR(VLOOKUP($B34,手順2!$A$12:$P$107,P$1,FALSE),"")&amp;IFERROR(VLOOKUP($B34,手順3!$A$12:$U$107,P$1,FALSE),"")))</f>
        <v/>
      </c>
      <c r="Q34" s="140" t="str">
        <f>IF(P34="","",IF(IFERROR(VLOOKUP($B34,手順2!$A$12:$P$107,Q$1,FALSE),"")&amp;IFERROR(VLOOKUP($B34,手順3!$A$12:$U$107,Q$1,FALSE),"")="",0,IFERROR(VLOOKUP($B34,手順2!$A$12:$P$107,Q$1,FALSE),"")&amp;IFERROR(VLOOKUP($B34,手順3!$A$12:$U$107,Q$1,FALSE),"")))</f>
        <v/>
      </c>
      <c r="R34" s="88" t="str">
        <f>IFERROR(VLOOKUP($B34,手順2!$A$12:$Q$107,R$1,FALSE),"")&amp;IFERROR(VLOOKUP($B34,手順3!$A$12:$U$107,R$1,FALSE),"")</f>
        <v/>
      </c>
      <c r="S34" s="119"/>
      <c r="T34" s="119"/>
      <c r="U34" s="119"/>
      <c r="Z34"/>
      <c r="AA34" s="148" t="str">
        <f>IF($AE34="","",COUNTIF($AO$18:$AO34,AA$17))</f>
        <v/>
      </c>
      <c r="AB34" s="148" t="str">
        <f>IF($AE34="","",COUNTIF($AO$18:$AO34,AB$17))</f>
        <v/>
      </c>
      <c r="AC34" s="148" t="str">
        <f>IF($AE34="","",COUNTIF($AO$18:$AO34,AC$17))</f>
        <v/>
      </c>
      <c r="AD34" s="148" t="str">
        <f>IF($AE34="","",COUNTIF($AO$18:$AO34,AD$17))</f>
        <v/>
      </c>
      <c r="AE34" s="107" t="str">
        <f t="shared" si="2"/>
        <v/>
      </c>
      <c r="AF34" s="108" t="str">
        <f t="shared" si="9"/>
        <v/>
      </c>
      <c r="AG34" s="38" t="str">
        <f t="shared" si="3"/>
        <v/>
      </c>
      <c r="AH34" s="108" t="str">
        <f t="shared" si="4"/>
        <v/>
      </c>
      <c r="AI34" s="108" t="str">
        <f t="shared" si="5"/>
        <v/>
      </c>
      <c r="AJ34" s="108" t="str">
        <f t="shared" si="6"/>
        <v/>
      </c>
      <c r="AK34" s="108" t="str">
        <f t="shared" si="7"/>
        <v/>
      </c>
      <c r="AL34" s="108" t="str">
        <f t="shared" si="8"/>
        <v/>
      </c>
      <c r="AM34" s="108" t="str">
        <f t="shared" si="10"/>
        <v/>
      </c>
      <c r="AN34" s="108" t="str">
        <f t="shared" si="11"/>
        <v/>
      </c>
      <c r="AO34" s="109" t="str">
        <f t="shared" si="12"/>
        <v/>
      </c>
      <c r="AQ34" t="str">
        <f>種目情報!A17</f>
        <v>一高女走高跳</v>
      </c>
      <c r="AR34" t="str">
        <f>種目情報!B17</f>
        <v>07102 0</v>
      </c>
      <c r="AS34">
        <f>種目情報!C17</f>
        <v>71</v>
      </c>
    </row>
    <row r="35" spans="1:45" x14ac:dyDescent="0.45">
      <c r="A35">
        <v>18</v>
      </c>
      <c r="B35" t="str">
        <f>IFERROR(IF(B34=手順3!$A$11,"",IF(B34&lt;=100,IF(手順2!A29=手順５!A35,手順５!A35,手順3!$A$12),B34+1)),"")</f>
        <v/>
      </c>
      <c r="C35" s="10" t="str">
        <f>IFERROR(VLOOKUP($B35,手順2!$A$12:$T$107,C$1,FALSE),"")&amp;IFERROR(VLOOKUP($B35,手順3!$A$12:$U$107,C$1,FALSE),"")</f>
        <v/>
      </c>
      <c r="D35" s="10" t="str">
        <f>IFERROR(VLOOKUP($B35,手順2!$A$12:$T$107,D$1,FALSE),"")&amp;IFERROR(VLOOKUP($B35,手順3!$A$12:$U$107,D$1,FALSE),"")</f>
        <v/>
      </c>
      <c r="E35" s="10" t="str">
        <f>IFERROR(VLOOKUP($B35,手順2!$A$12:$T$107,E$1,FALSE),"")&amp;IFERROR(VLOOKUP($B35,手順3!$A$12:$U$107,E$1,FALSE),"")</f>
        <v/>
      </c>
      <c r="F35" s="10" t="str">
        <f>IFERROR(VLOOKUP($B35,手順2!$A$12:$T$107,F$1,FALSE),"")&amp;IFERROR(VLOOKUP($B35,手順3!$A$12:$U$107,F$1,FALSE),"")</f>
        <v/>
      </c>
      <c r="G35" s="10" t="str">
        <f>IFERROR(VLOOKUP($B35,手順2!$A$12:$T$107,G$1,FALSE),"")&amp;IFERROR(VLOOKUP($B35,手順3!$A$12:$U$107,G$1,FALSE),"")</f>
        <v/>
      </c>
      <c r="H35" s="10" t="str">
        <f>IFERROR(VLOOKUP($B35,手順2!$A$12:$T$107,H$1,FALSE),"")&amp;IFERROR(VLOOKUP($B35,手順3!$A$12:$U$107,H$1,FALSE),"")</f>
        <v/>
      </c>
      <c r="I35" s="10" t="str">
        <f>IFERROR(VLOOKUP($B35,手順2!$A$12:$T$107,I$1,FALSE),"")&amp;IFERROR(VLOOKUP($B35,手順3!$A$12:$U$107,I$1,FALSE),"")</f>
        <v/>
      </c>
      <c r="J35" s="88" t="str">
        <f>IFERROR(VLOOKUP($B35,手順2!$A$12:$P$107,J$1,FALSE),"")&amp;IFERROR(VLOOKUP($B35,手順3!$A$12:$U$107,J$1,FALSE),"")</f>
        <v/>
      </c>
      <c r="K35" s="140" t="str">
        <f>IF(J35="","",IF(IFERROR(VLOOKUP($B35,手順2!$A$12:$P$107,K$1,FALSE),"")&amp;IFERROR(VLOOKUP($B35,手順3!$A$12:$U$107,K$1,FALSE),"")="",0,IFERROR(VLOOKUP($B35,手順2!$A$12:$P$107,K$1,FALSE),"")&amp;IFERROR(VLOOKUP($B35,手順3!$A$12:$U$107,K$1,FALSE),"")))</f>
        <v/>
      </c>
      <c r="L35" s="140" t="str">
        <f>IF(K35="","",IF(IFERROR(VLOOKUP($B35,手順2!$A$12:$P$107,L$1,FALSE),"")&amp;IFERROR(VLOOKUP($B35,手順3!$A$12:$U$107,L$1,FALSE),"")="",0,IFERROR(VLOOKUP($B35,手順2!$A$12:$P$107,L$1,FALSE),"")&amp;IFERROR(VLOOKUP($B35,手順3!$A$12:$U$107,L$1,FALSE),"")))</f>
        <v/>
      </c>
      <c r="M35" s="140" t="str">
        <f>IF(L35="","",IF(IFERROR(VLOOKUP($B35,手順2!$A$12:$P$107,M$1,FALSE),"")&amp;IFERROR(VLOOKUP($B35,手順3!$A$12:$U$107,M$1,FALSE),"")="",0,IFERROR(VLOOKUP($B35,手順2!$A$12:$P$107,M$1,FALSE),"")&amp;IFERROR(VLOOKUP($B35,手順3!$A$12:$U$107,M$1,FALSE),"")))</f>
        <v/>
      </c>
      <c r="N35" s="88" t="str">
        <f>IFERROR(VLOOKUP($B35,手順2!$A$12:$P$107,N$1,FALSE),"")&amp;IFERROR(VLOOKUP($B35,手順3!$A$12:$U$107,N$1,FALSE),"")</f>
        <v/>
      </c>
      <c r="O35" s="140" t="str">
        <f>IF(N35="","",IF(IFERROR(VLOOKUP($B35,手順2!$A$12:$P$107,O$1,FALSE),"")&amp;IFERROR(VLOOKUP($B35,手順3!$A$12:$U$107,O$1,FALSE),"")="",0,IFERROR(VLOOKUP($B35,手順2!$A$12:$P$107,O$1,FALSE),"")&amp;IFERROR(VLOOKUP($B35,手順3!$A$12:$U$107,O$1,FALSE),"")))</f>
        <v/>
      </c>
      <c r="P35" s="140" t="str">
        <f>IF(O35="","",IF(IFERROR(VLOOKUP($B35,手順2!$A$12:$P$107,P$1,FALSE),"")&amp;IFERROR(VLOOKUP($B35,手順3!$A$12:$U$107,P$1,FALSE),"")="",0,IFERROR(VLOOKUP($B35,手順2!$A$12:$P$107,P$1,FALSE),"")&amp;IFERROR(VLOOKUP($B35,手順3!$A$12:$U$107,P$1,FALSE),"")))</f>
        <v/>
      </c>
      <c r="Q35" s="140" t="str">
        <f>IF(P35="","",IF(IFERROR(VLOOKUP($B35,手順2!$A$12:$P$107,Q$1,FALSE),"")&amp;IFERROR(VLOOKUP($B35,手順3!$A$12:$U$107,Q$1,FALSE),"")="",0,IFERROR(VLOOKUP($B35,手順2!$A$12:$P$107,Q$1,FALSE),"")&amp;IFERROR(VLOOKUP($B35,手順3!$A$12:$U$107,Q$1,FALSE),"")))</f>
        <v/>
      </c>
      <c r="R35" s="88" t="str">
        <f>IFERROR(VLOOKUP($B35,手順2!$A$12:$Q$107,R$1,FALSE),"")&amp;IFERROR(VLOOKUP($B35,手順3!$A$12:$U$107,R$1,FALSE),"")</f>
        <v/>
      </c>
      <c r="S35" s="119"/>
      <c r="T35" s="119"/>
      <c r="U35" s="119"/>
      <c r="Z35"/>
      <c r="AA35" s="148" t="str">
        <f>IF($AE35="","",COUNTIF($AO$18:$AO35,AA$17))</f>
        <v/>
      </c>
      <c r="AB35" s="148" t="str">
        <f>IF($AE35="","",COUNTIF($AO$18:$AO35,AB$17))</f>
        <v/>
      </c>
      <c r="AC35" s="148" t="str">
        <f>IF($AE35="","",COUNTIF($AO$18:$AO35,AC$17))</f>
        <v/>
      </c>
      <c r="AD35" s="148" t="str">
        <f>IF($AE35="","",COUNTIF($AO$18:$AO35,AD$17))</f>
        <v/>
      </c>
      <c r="AE35" s="107" t="str">
        <f t="shared" si="2"/>
        <v/>
      </c>
      <c r="AF35" s="108" t="str">
        <f t="shared" si="9"/>
        <v/>
      </c>
      <c r="AG35" s="38" t="str">
        <f t="shared" si="3"/>
        <v/>
      </c>
      <c r="AH35" s="108" t="str">
        <f t="shared" si="4"/>
        <v/>
      </c>
      <c r="AI35" s="108" t="str">
        <f t="shared" si="5"/>
        <v/>
      </c>
      <c r="AJ35" s="108" t="str">
        <f t="shared" si="6"/>
        <v/>
      </c>
      <c r="AK35" s="108" t="str">
        <f t="shared" si="7"/>
        <v/>
      </c>
      <c r="AL35" s="108" t="str">
        <f t="shared" si="8"/>
        <v/>
      </c>
      <c r="AM35" s="108" t="str">
        <f t="shared" si="10"/>
        <v/>
      </c>
      <c r="AN35" s="108" t="str">
        <f t="shared" si="11"/>
        <v/>
      </c>
      <c r="AO35" s="109" t="str">
        <f t="shared" si="12"/>
        <v/>
      </c>
      <c r="AQ35" t="str">
        <f>種目情報!A18</f>
        <v>一高女走幅跳</v>
      </c>
      <c r="AR35" t="str">
        <f>種目情報!B18</f>
        <v>07302 0</v>
      </c>
      <c r="AS35">
        <f>種目情報!C18</f>
        <v>73</v>
      </c>
    </row>
    <row r="36" spans="1:45" x14ac:dyDescent="0.45">
      <c r="A36">
        <v>19</v>
      </c>
      <c r="B36" t="str">
        <f>IFERROR(IF(B35=手順3!$A$11,"",IF(B35&lt;=100,IF(手順2!A30=手順５!A36,手順５!A36,手順3!$A$12),B35+1)),"")</f>
        <v/>
      </c>
      <c r="C36" s="10" t="str">
        <f>IFERROR(VLOOKUP($B36,手順2!$A$12:$T$107,C$1,FALSE),"")&amp;IFERROR(VLOOKUP($B36,手順3!$A$12:$U$107,C$1,FALSE),"")</f>
        <v/>
      </c>
      <c r="D36" s="10" t="str">
        <f>IFERROR(VLOOKUP($B36,手順2!$A$12:$T$107,D$1,FALSE),"")&amp;IFERROR(VLOOKUP($B36,手順3!$A$12:$U$107,D$1,FALSE),"")</f>
        <v/>
      </c>
      <c r="E36" s="10" t="str">
        <f>IFERROR(VLOOKUP($B36,手順2!$A$12:$T$107,E$1,FALSE),"")&amp;IFERROR(VLOOKUP($B36,手順3!$A$12:$U$107,E$1,FALSE),"")</f>
        <v/>
      </c>
      <c r="F36" s="10" t="str">
        <f>IFERROR(VLOOKUP($B36,手順2!$A$12:$T$107,F$1,FALSE),"")&amp;IFERROR(VLOOKUP($B36,手順3!$A$12:$U$107,F$1,FALSE),"")</f>
        <v/>
      </c>
      <c r="G36" s="10" t="str">
        <f>IFERROR(VLOOKUP($B36,手順2!$A$12:$T$107,G$1,FALSE),"")&amp;IFERROR(VLOOKUP($B36,手順3!$A$12:$U$107,G$1,FALSE),"")</f>
        <v/>
      </c>
      <c r="H36" s="10" t="str">
        <f>IFERROR(VLOOKUP($B36,手順2!$A$12:$T$107,H$1,FALSE),"")&amp;IFERROR(VLOOKUP($B36,手順3!$A$12:$U$107,H$1,FALSE),"")</f>
        <v/>
      </c>
      <c r="I36" s="10" t="str">
        <f>IFERROR(VLOOKUP($B36,手順2!$A$12:$T$107,I$1,FALSE),"")&amp;IFERROR(VLOOKUP($B36,手順3!$A$12:$U$107,I$1,FALSE),"")</f>
        <v/>
      </c>
      <c r="J36" s="88" t="str">
        <f>IFERROR(VLOOKUP($B36,手順2!$A$12:$P$107,J$1,FALSE),"")&amp;IFERROR(VLOOKUP($B36,手順3!$A$12:$U$107,J$1,FALSE),"")</f>
        <v/>
      </c>
      <c r="K36" s="140" t="str">
        <f>IF(J36="","",IF(IFERROR(VLOOKUP($B36,手順2!$A$12:$P$107,K$1,FALSE),"")&amp;IFERROR(VLOOKUP($B36,手順3!$A$12:$U$107,K$1,FALSE),"")="",0,IFERROR(VLOOKUP($B36,手順2!$A$12:$P$107,K$1,FALSE),"")&amp;IFERROR(VLOOKUP($B36,手順3!$A$12:$U$107,K$1,FALSE),"")))</f>
        <v/>
      </c>
      <c r="L36" s="140" t="str">
        <f>IF(K36="","",IF(IFERROR(VLOOKUP($B36,手順2!$A$12:$P$107,L$1,FALSE),"")&amp;IFERROR(VLOOKUP($B36,手順3!$A$12:$U$107,L$1,FALSE),"")="",0,IFERROR(VLOOKUP($B36,手順2!$A$12:$P$107,L$1,FALSE),"")&amp;IFERROR(VLOOKUP($B36,手順3!$A$12:$U$107,L$1,FALSE),"")))</f>
        <v/>
      </c>
      <c r="M36" s="140" t="str">
        <f>IF(L36="","",IF(IFERROR(VLOOKUP($B36,手順2!$A$12:$P$107,M$1,FALSE),"")&amp;IFERROR(VLOOKUP($B36,手順3!$A$12:$U$107,M$1,FALSE),"")="",0,IFERROR(VLOOKUP($B36,手順2!$A$12:$P$107,M$1,FALSE),"")&amp;IFERROR(VLOOKUP($B36,手順3!$A$12:$U$107,M$1,FALSE),"")))</f>
        <v/>
      </c>
      <c r="N36" s="88" t="str">
        <f>IFERROR(VLOOKUP($B36,手順2!$A$12:$P$107,N$1,FALSE),"")&amp;IFERROR(VLOOKUP($B36,手順3!$A$12:$U$107,N$1,FALSE),"")</f>
        <v/>
      </c>
      <c r="O36" s="140" t="str">
        <f>IF(N36="","",IF(IFERROR(VLOOKUP($B36,手順2!$A$12:$P$107,O$1,FALSE),"")&amp;IFERROR(VLOOKUP($B36,手順3!$A$12:$U$107,O$1,FALSE),"")="",0,IFERROR(VLOOKUP($B36,手順2!$A$12:$P$107,O$1,FALSE),"")&amp;IFERROR(VLOOKUP($B36,手順3!$A$12:$U$107,O$1,FALSE),"")))</f>
        <v/>
      </c>
      <c r="P36" s="140" t="str">
        <f>IF(O36="","",IF(IFERROR(VLOOKUP($B36,手順2!$A$12:$P$107,P$1,FALSE),"")&amp;IFERROR(VLOOKUP($B36,手順3!$A$12:$U$107,P$1,FALSE),"")="",0,IFERROR(VLOOKUP($B36,手順2!$A$12:$P$107,P$1,FALSE),"")&amp;IFERROR(VLOOKUP($B36,手順3!$A$12:$U$107,P$1,FALSE),"")))</f>
        <v/>
      </c>
      <c r="Q36" s="140" t="str">
        <f>IF(P36="","",IF(IFERROR(VLOOKUP($B36,手順2!$A$12:$P$107,Q$1,FALSE),"")&amp;IFERROR(VLOOKUP($B36,手順3!$A$12:$U$107,Q$1,FALSE),"")="",0,IFERROR(VLOOKUP($B36,手順2!$A$12:$P$107,Q$1,FALSE),"")&amp;IFERROR(VLOOKUP($B36,手順3!$A$12:$U$107,Q$1,FALSE),"")))</f>
        <v/>
      </c>
      <c r="R36" s="88" t="str">
        <f>IFERROR(VLOOKUP($B36,手順2!$A$12:$Q$107,R$1,FALSE),"")&amp;IFERROR(VLOOKUP($B36,手順3!$A$12:$U$107,R$1,FALSE),"")</f>
        <v/>
      </c>
      <c r="S36" s="119"/>
      <c r="T36" s="119"/>
      <c r="U36" s="119"/>
      <c r="Z36"/>
      <c r="AA36" s="148" t="str">
        <f>IF($AE36="","",COUNTIF($AO$18:$AO36,AA$17))</f>
        <v/>
      </c>
      <c r="AB36" s="148" t="str">
        <f>IF($AE36="","",COUNTIF($AO$18:$AO36,AB$17))</f>
        <v/>
      </c>
      <c r="AC36" s="148" t="str">
        <f>IF($AE36="","",COUNTIF($AO$18:$AO36,AC$17))</f>
        <v/>
      </c>
      <c r="AD36" s="148" t="str">
        <f>IF($AE36="","",COUNTIF($AO$18:$AO36,AD$17))</f>
        <v/>
      </c>
      <c r="AE36" s="107" t="str">
        <f t="shared" si="2"/>
        <v/>
      </c>
      <c r="AF36" s="108" t="str">
        <f t="shared" si="9"/>
        <v/>
      </c>
      <c r="AG36" s="38" t="str">
        <f t="shared" si="3"/>
        <v/>
      </c>
      <c r="AH36" s="108" t="str">
        <f t="shared" si="4"/>
        <v/>
      </c>
      <c r="AI36" s="108" t="str">
        <f t="shared" si="5"/>
        <v/>
      </c>
      <c r="AJ36" s="108" t="str">
        <f t="shared" si="6"/>
        <v/>
      </c>
      <c r="AK36" s="108" t="str">
        <f t="shared" si="7"/>
        <v/>
      </c>
      <c r="AL36" s="108" t="str">
        <f t="shared" si="8"/>
        <v/>
      </c>
      <c r="AM36" s="108" t="str">
        <f t="shared" si="10"/>
        <v/>
      </c>
      <c r="AN36" s="108" t="str">
        <f t="shared" si="11"/>
        <v/>
      </c>
      <c r="AO36" s="109" t="str">
        <f t="shared" si="12"/>
        <v/>
      </c>
      <c r="AQ36" t="str">
        <f>種目情報!A19</f>
        <v>一高女砲丸投</v>
      </c>
      <c r="AR36" t="str">
        <f>種目情報!B19</f>
        <v>08402 0</v>
      </c>
      <c r="AS36">
        <f>種目情報!C19</f>
        <v>84</v>
      </c>
    </row>
    <row r="37" spans="1:45" x14ac:dyDescent="0.45">
      <c r="A37">
        <v>20</v>
      </c>
      <c r="B37" t="str">
        <f>IFERROR(IF(B36=手順3!$A$11,"",IF(B36&lt;=100,IF(手順2!A31=手順５!A37,手順５!A37,手順3!$A$12),B36+1)),"")</f>
        <v/>
      </c>
      <c r="C37" s="10" t="str">
        <f>IFERROR(VLOOKUP($B37,手順2!$A$12:$T$107,C$1,FALSE),"")&amp;IFERROR(VLOOKUP($B37,手順3!$A$12:$U$107,C$1,FALSE),"")</f>
        <v/>
      </c>
      <c r="D37" s="10" t="str">
        <f>IFERROR(VLOOKUP($B37,手順2!$A$12:$T$107,D$1,FALSE),"")&amp;IFERROR(VLOOKUP($B37,手順3!$A$12:$U$107,D$1,FALSE),"")</f>
        <v/>
      </c>
      <c r="E37" s="10" t="str">
        <f>IFERROR(VLOOKUP($B37,手順2!$A$12:$T$107,E$1,FALSE),"")&amp;IFERROR(VLOOKUP($B37,手順3!$A$12:$U$107,E$1,FALSE),"")</f>
        <v/>
      </c>
      <c r="F37" s="10" t="str">
        <f>IFERROR(VLOOKUP($B37,手順2!$A$12:$T$107,F$1,FALSE),"")&amp;IFERROR(VLOOKUP($B37,手順3!$A$12:$U$107,F$1,FALSE),"")</f>
        <v/>
      </c>
      <c r="G37" s="10" t="str">
        <f>IFERROR(VLOOKUP($B37,手順2!$A$12:$T$107,G$1,FALSE),"")&amp;IFERROR(VLOOKUP($B37,手順3!$A$12:$U$107,G$1,FALSE),"")</f>
        <v/>
      </c>
      <c r="H37" s="10" t="str">
        <f>IFERROR(VLOOKUP($B37,手順2!$A$12:$T$107,H$1,FALSE),"")&amp;IFERROR(VLOOKUP($B37,手順3!$A$12:$U$107,H$1,FALSE),"")</f>
        <v/>
      </c>
      <c r="I37" s="10" t="str">
        <f>IFERROR(VLOOKUP($B37,手順2!$A$12:$T$107,I$1,FALSE),"")&amp;IFERROR(VLOOKUP($B37,手順3!$A$12:$U$107,I$1,FALSE),"")</f>
        <v/>
      </c>
      <c r="J37" s="88" t="str">
        <f>IFERROR(VLOOKUP($B37,手順2!$A$12:$P$107,J$1,FALSE),"")&amp;IFERROR(VLOOKUP($B37,手順3!$A$12:$U$107,J$1,FALSE),"")</f>
        <v/>
      </c>
      <c r="K37" s="140" t="str">
        <f>IF(J37="","",IF(IFERROR(VLOOKUP($B37,手順2!$A$12:$P$107,K$1,FALSE),"")&amp;IFERROR(VLOOKUP($B37,手順3!$A$12:$U$107,K$1,FALSE),"")="",0,IFERROR(VLOOKUP($B37,手順2!$A$12:$P$107,K$1,FALSE),"")&amp;IFERROR(VLOOKUP($B37,手順3!$A$12:$U$107,K$1,FALSE),"")))</f>
        <v/>
      </c>
      <c r="L37" s="140" t="str">
        <f>IF(K37="","",IF(IFERROR(VLOOKUP($B37,手順2!$A$12:$P$107,L$1,FALSE),"")&amp;IFERROR(VLOOKUP($B37,手順3!$A$12:$U$107,L$1,FALSE),"")="",0,IFERROR(VLOOKUP($B37,手順2!$A$12:$P$107,L$1,FALSE),"")&amp;IFERROR(VLOOKUP($B37,手順3!$A$12:$U$107,L$1,FALSE),"")))</f>
        <v/>
      </c>
      <c r="M37" s="140" t="str">
        <f>IF(L37="","",IF(IFERROR(VLOOKUP($B37,手順2!$A$12:$P$107,M$1,FALSE),"")&amp;IFERROR(VLOOKUP($B37,手順3!$A$12:$U$107,M$1,FALSE),"")="",0,IFERROR(VLOOKUP($B37,手順2!$A$12:$P$107,M$1,FALSE),"")&amp;IFERROR(VLOOKUP($B37,手順3!$A$12:$U$107,M$1,FALSE),"")))</f>
        <v/>
      </c>
      <c r="N37" s="88" t="str">
        <f>IFERROR(VLOOKUP($B37,手順2!$A$12:$P$107,N$1,FALSE),"")&amp;IFERROR(VLOOKUP($B37,手順3!$A$12:$U$107,N$1,FALSE),"")</f>
        <v/>
      </c>
      <c r="O37" s="140" t="str">
        <f>IF(N37="","",IF(IFERROR(VLOOKUP($B37,手順2!$A$12:$P$107,O$1,FALSE),"")&amp;IFERROR(VLOOKUP($B37,手順3!$A$12:$U$107,O$1,FALSE),"")="",0,IFERROR(VLOOKUP($B37,手順2!$A$12:$P$107,O$1,FALSE),"")&amp;IFERROR(VLOOKUP($B37,手順3!$A$12:$U$107,O$1,FALSE),"")))</f>
        <v/>
      </c>
      <c r="P37" s="140" t="str">
        <f>IF(O37="","",IF(IFERROR(VLOOKUP($B37,手順2!$A$12:$P$107,P$1,FALSE),"")&amp;IFERROR(VLOOKUP($B37,手順3!$A$12:$U$107,P$1,FALSE),"")="",0,IFERROR(VLOOKUP($B37,手順2!$A$12:$P$107,P$1,FALSE),"")&amp;IFERROR(VLOOKUP($B37,手順3!$A$12:$U$107,P$1,FALSE),"")))</f>
        <v/>
      </c>
      <c r="Q37" s="140" t="str">
        <f>IF(P37="","",IF(IFERROR(VLOOKUP($B37,手順2!$A$12:$P$107,Q$1,FALSE),"")&amp;IFERROR(VLOOKUP($B37,手順3!$A$12:$U$107,Q$1,FALSE),"")="",0,IFERROR(VLOOKUP($B37,手順2!$A$12:$P$107,Q$1,FALSE),"")&amp;IFERROR(VLOOKUP($B37,手順3!$A$12:$U$107,Q$1,FALSE),"")))</f>
        <v/>
      </c>
      <c r="R37" s="88" t="str">
        <f>IFERROR(VLOOKUP($B37,手順2!$A$12:$Q$107,R$1,FALSE),"")&amp;IFERROR(VLOOKUP($B37,手順3!$A$12:$U$107,R$1,FALSE),"")</f>
        <v/>
      </c>
      <c r="S37" s="119"/>
      <c r="T37" s="119"/>
      <c r="U37" s="119"/>
      <c r="Z37"/>
      <c r="AA37" s="148" t="str">
        <f>IF($AE37="","",COUNTIF($AO$18:$AO37,AA$17))</f>
        <v/>
      </c>
      <c r="AB37" s="148" t="str">
        <f>IF($AE37="","",COUNTIF($AO$18:$AO37,AB$17))</f>
        <v/>
      </c>
      <c r="AC37" s="148" t="str">
        <f>IF($AE37="","",COUNTIF($AO$18:$AO37,AC$17))</f>
        <v/>
      </c>
      <c r="AD37" s="148" t="str">
        <f>IF($AE37="","",COUNTIF($AO$18:$AO37,AD$17))</f>
        <v/>
      </c>
      <c r="AE37" s="107" t="str">
        <f t="shared" si="2"/>
        <v/>
      </c>
      <c r="AF37" s="108" t="str">
        <f t="shared" si="9"/>
        <v/>
      </c>
      <c r="AG37" s="38" t="str">
        <f t="shared" si="3"/>
        <v/>
      </c>
      <c r="AH37" s="108" t="str">
        <f t="shared" si="4"/>
        <v/>
      </c>
      <c r="AI37" s="108" t="str">
        <f t="shared" si="5"/>
        <v/>
      </c>
      <c r="AJ37" s="108" t="str">
        <f t="shared" si="6"/>
        <v/>
      </c>
      <c r="AK37" s="108" t="str">
        <f t="shared" si="7"/>
        <v/>
      </c>
      <c r="AL37" s="108" t="str">
        <f t="shared" si="8"/>
        <v/>
      </c>
      <c r="AM37" s="108" t="str">
        <f t="shared" si="10"/>
        <v/>
      </c>
      <c r="AN37" s="108" t="str">
        <f t="shared" si="11"/>
        <v/>
      </c>
      <c r="AO37" s="109" t="str">
        <f t="shared" si="12"/>
        <v/>
      </c>
      <c r="AQ37" t="str">
        <f>種目情報!A20</f>
        <v>一高女やり投</v>
      </c>
      <c r="AR37" t="str">
        <f>種目情報!B20</f>
        <v>09302 0</v>
      </c>
      <c r="AS37">
        <f>種目情報!C20</f>
        <v>93</v>
      </c>
    </row>
    <row r="38" spans="1:45" x14ac:dyDescent="0.45">
      <c r="A38">
        <v>21</v>
      </c>
      <c r="B38" t="str">
        <f>IFERROR(IF(B37=手順3!$A$11,"",IF(B37&lt;=100,IF(手順2!A32=手順５!A38,手順５!A38,手順3!$A$12),B37+1)),"")</f>
        <v/>
      </c>
      <c r="C38" s="10" t="str">
        <f>IFERROR(VLOOKUP($B38,手順2!$A$12:$T$107,C$1,FALSE),"")&amp;IFERROR(VLOOKUP($B38,手順3!$A$12:$U$107,C$1,FALSE),"")</f>
        <v/>
      </c>
      <c r="D38" s="10" t="str">
        <f>IFERROR(VLOOKUP($B38,手順2!$A$12:$T$107,D$1,FALSE),"")&amp;IFERROR(VLOOKUP($B38,手順3!$A$12:$U$107,D$1,FALSE),"")</f>
        <v/>
      </c>
      <c r="E38" s="10" t="str">
        <f>IFERROR(VLOOKUP($B38,手順2!$A$12:$T$107,E$1,FALSE),"")&amp;IFERROR(VLOOKUP($B38,手順3!$A$12:$U$107,E$1,FALSE),"")</f>
        <v/>
      </c>
      <c r="F38" s="10" t="str">
        <f>IFERROR(VLOOKUP($B38,手順2!$A$12:$T$107,F$1,FALSE),"")&amp;IFERROR(VLOOKUP($B38,手順3!$A$12:$U$107,F$1,FALSE),"")</f>
        <v/>
      </c>
      <c r="G38" s="10" t="str">
        <f>IFERROR(VLOOKUP($B38,手順2!$A$12:$T$107,G$1,FALSE),"")&amp;IFERROR(VLOOKUP($B38,手順3!$A$12:$U$107,G$1,FALSE),"")</f>
        <v/>
      </c>
      <c r="H38" s="10" t="str">
        <f>IFERROR(VLOOKUP($B38,手順2!$A$12:$T$107,H$1,FALSE),"")&amp;IFERROR(VLOOKUP($B38,手順3!$A$12:$U$107,H$1,FALSE),"")</f>
        <v/>
      </c>
      <c r="I38" s="10" t="str">
        <f>IFERROR(VLOOKUP($B38,手順2!$A$12:$T$107,I$1,FALSE),"")&amp;IFERROR(VLOOKUP($B38,手順3!$A$12:$U$107,I$1,FALSE),"")</f>
        <v/>
      </c>
      <c r="J38" s="88" t="str">
        <f>IFERROR(VLOOKUP($B38,手順2!$A$12:$P$107,J$1,FALSE),"")&amp;IFERROR(VLOOKUP($B38,手順3!$A$12:$U$107,J$1,FALSE),"")</f>
        <v/>
      </c>
      <c r="K38" s="140" t="str">
        <f>IF(J38="","",IF(IFERROR(VLOOKUP($B38,手順2!$A$12:$P$107,K$1,FALSE),"")&amp;IFERROR(VLOOKUP($B38,手順3!$A$12:$U$107,K$1,FALSE),"")="",0,IFERROR(VLOOKUP($B38,手順2!$A$12:$P$107,K$1,FALSE),"")&amp;IFERROR(VLOOKUP($B38,手順3!$A$12:$U$107,K$1,FALSE),"")))</f>
        <v/>
      </c>
      <c r="L38" s="140" t="str">
        <f>IF(K38="","",IF(IFERROR(VLOOKUP($B38,手順2!$A$12:$P$107,L$1,FALSE),"")&amp;IFERROR(VLOOKUP($B38,手順3!$A$12:$U$107,L$1,FALSE),"")="",0,IFERROR(VLOOKUP($B38,手順2!$A$12:$P$107,L$1,FALSE),"")&amp;IFERROR(VLOOKUP($B38,手順3!$A$12:$U$107,L$1,FALSE),"")))</f>
        <v/>
      </c>
      <c r="M38" s="140" t="str">
        <f>IF(L38="","",IF(IFERROR(VLOOKUP($B38,手順2!$A$12:$P$107,M$1,FALSE),"")&amp;IFERROR(VLOOKUP($B38,手順3!$A$12:$U$107,M$1,FALSE),"")="",0,IFERROR(VLOOKUP($B38,手順2!$A$12:$P$107,M$1,FALSE),"")&amp;IFERROR(VLOOKUP($B38,手順3!$A$12:$U$107,M$1,FALSE),"")))</f>
        <v/>
      </c>
      <c r="N38" s="88" t="str">
        <f>IFERROR(VLOOKUP($B38,手順2!$A$12:$P$107,N$1,FALSE),"")&amp;IFERROR(VLOOKUP($B38,手順3!$A$12:$U$107,N$1,FALSE),"")</f>
        <v/>
      </c>
      <c r="O38" s="140" t="str">
        <f>IF(N38="","",IF(IFERROR(VLOOKUP($B38,手順2!$A$12:$P$107,O$1,FALSE),"")&amp;IFERROR(VLOOKUP($B38,手順3!$A$12:$U$107,O$1,FALSE),"")="",0,IFERROR(VLOOKUP($B38,手順2!$A$12:$P$107,O$1,FALSE),"")&amp;IFERROR(VLOOKUP($B38,手順3!$A$12:$U$107,O$1,FALSE),"")))</f>
        <v/>
      </c>
      <c r="P38" s="140" t="str">
        <f>IF(O38="","",IF(IFERROR(VLOOKUP($B38,手順2!$A$12:$P$107,P$1,FALSE),"")&amp;IFERROR(VLOOKUP($B38,手順3!$A$12:$U$107,P$1,FALSE),"")="",0,IFERROR(VLOOKUP($B38,手順2!$A$12:$P$107,P$1,FALSE),"")&amp;IFERROR(VLOOKUP($B38,手順3!$A$12:$U$107,P$1,FALSE),"")))</f>
        <v/>
      </c>
      <c r="Q38" s="140" t="str">
        <f>IF(P38="","",IF(IFERROR(VLOOKUP($B38,手順2!$A$12:$P$107,Q$1,FALSE),"")&amp;IFERROR(VLOOKUP($B38,手順3!$A$12:$U$107,Q$1,FALSE),"")="",0,IFERROR(VLOOKUP($B38,手順2!$A$12:$P$107,Q$1,FALSE),"")&amp;IFERROR(VLOOKUP($B38,手順3!$A$12:$U$107,Q$1,FALSE),"")))</f>
        <v/>
      </c>
      <c r="R38" s="88" t="str">
        <f>IFERROR(VLOOKUP($B38,手順2!$A$12:$Q$107,R$1,FALSE),"")&amp;IFERROR(VLOOKUP($B38,手順3!$A$12:$U$107,R$1,FALSE),"")</f>
        <v/>
      </c>
      <c r="S38" s="119"/>
      <c r="T38" s="119"/>
      <c r="U38" s="119"/>
      <c r="Z38"/>
      <c r="AA38" s="148" t="str">
        <f>IF($AE38="","",COUNTIF($AO$18:$AO38,AA$17))</f>
        <v/>
      </c>
      <c r="AB38" s="148" t="str">
        <f>IF($AE38="","",COUNTIF($AO$18:$AO38,AB$17))</f>
        <v/>
      </c>
      <c r="AC38" s="148" t="str">
        <f>IF($AE38="","",COUNTIF($AO$18:$AO38,AC$17))</f>
        <v/>
      </c>
      <c r="AD38" s="148" t="str">
        <f>IF($AE38="","",COUNTIF($AO$18:$AO38,AD$17))</f>
        <v/>
      </c>
      <c r="AE38" s="107" t="str">
        <f t="shared" si="2"/>
        <v/>
      </c>
      <c r="AF38" s="108" t="str">
        <f t="shared" si="9"/>
        <v/>
      </c>
      <c r="AG38" s="38" t="str">
        <f t="shared" si="3"/>
        <v/>
      </c>
      <c r="AH38" s="108" t="str">
        <f t="shared" si="4"/>
        <v/>
      </c>
      <c r="AI38" s="108" t="str">
        <f t="shared" si="5"/>
        <v/>
      </c>
      <c r="AJ38" s="108" t="str">
        <f t="shared" si="6"/>
        <v/>
      </c>
      <c r="AK38" s="108" t="str">
        <f t="shared" si="7"/>
        <v/>
      </c>
      <c r="AL38" s="108" t="str">
        <f t="shared" si="8"/>
        <v/>
      </c>
      <c r="AM38" s="108" t="str">
        <f t="shared" si="10"/>
        <v/>
      </c>
      <c r="AN38" s="108" t="str">
        <f t="shared" si="11"/>
        <v/>
      </c>
      <c r="AO38" s="109" t="str">
        <f t="shared" si="12"/>
        <v/>
      </c>
      <c r="AQ38" t="str">
        <f>種目情報!A21</f>
        <v>女3000ｍｵｰﾌﾟﾝ</v>
      </c>
      <c r="AR38" t="str">
        <f>種目情報!B21</f>
        <v>01022 0</v>
      </c>
      <c r="AS38">
        <f>種目情報!C21</f>
        <v>10</v>
      </c>
    </row>
    <row r="39" spans="1:45" x14ac:dyDescent="0.45">
      <c r="A39">
        <v>22</v>
      </c>
      <c r="B39" t="str">
        <f>IFERROR(IF(B38=手順3!$A$11,"",IF(B38&lt;=100,IF(手順2!A33=手順５!A39,手順５!A39,手順3!$A$12),B38+1)),"")</f>
        <v/>
      </c>
      <c r="C39" s="10" t="str">
        <f>IFERROR(VLOOKUP($B39,手順2!$A$12:$T$107,C$1,FALSE),"")&amp;IFERROR(VLOOKUP($B39,手順3!$A$12:$U$107,C$1,FALSE),"")</f>
        <v/>
      </c>
      <c r="D39" s="10" t="str">
        <f>IFERROR(VLOOKUP($B39,手順2!$A$12:$T$107,D$1,FALSE),"")&amp;IFERROR(VLOOKUP($B39,手順3!$A$12:$U$107,D$1,FALSE),"")</f>
        <v/>
      </c>
      <c r="E39" s="10" t="str">
        <f>IFERROR(VLOOKUP($B39,手順2!$A$12:$T$107,E$1,FALSE),"")&amp;IFERROR(VLOOKUP($B39,手順3!$A$12:$U$107,E$1,FALSE),"")</f>
        <v/>
      </c>
      <c r="F39" s="10" t="str">
        <f>IFERROR(VLOOKUP($B39,手順2!$A$12:$T$107,F$1,FALSE),"")&amp;IFERROR(VLOOKUP($B39,手順3!$A$12:$U$107,F$1,FALSE),"")</f>
        <v/>
      </c>
      <c r="G39" s="10" t="str">
        <f>IFERROR(VLOOKUP($B39,手順2!$A$12:$T$107,G$1,FALSE),"")&amp;IFERROR(VLOOKUP($B39,手順3!$A$12:$U$107,G$1,FALSE),"")</f>
        <v/>
      </c>
      <c r="H39" s="10" t="str">
        <f>IFERROR(VLOOKUP($B39,手順2!$A$12:$T$107,H$1,FALSE),"")&amp;IFERROR(VLOOKUP($B39,手順3!$A$12:$U$107,H$1,FALSE),"")</f>
        <v/>
      </c>
      <c r="I39" s="10" t="str">
        <f>IFERROR(VLOOKUP($B39,手順2!$A$12:$T$107,I$1,FALSE),"")&amp;IFERROR(VLOOKUP($B39,手順3!$A$12:$U$107,I$1,FALSE),"")</f>
        <v/>
      </c>
      <c r="J39" s="88" t="str">
        <f>IFERROR(VLOOKUP($B39,手順2!$A$12:$P$107,J$1,FALSE),"")&amp;IFERROR(VLOOKUP($B39,手順3!$A$12:$U$107,J$1,FALSE),"")</f>
        <v/>
      </c>
      <c r="K39" s="140" t="str">
        <f>IF(J39="","",IF(IFERROR(VLOOKUP($B39,手順2!$A$12:$P$107,K$1,FALSE),"")&amp;IFERROR(VLOOKUP($B39,手順3!$A$12:$U$107,K$1,FALSE),"")="",0,IFERROR(VLOOKUP($B39,手順2!$A$12:$P$107,K$1,FALSE),"")&amp;IFERROR(VLOOKUP($B39,手順3!$A$12:$U$107,K$1,FALSE),"")))</f>
        <v/>
      </c>
      <c r="L39" s="140" t="str">
        <f>IF(K39="","",IF(IFERROR(VLOOKUP($B39,手順2!$A$12:$P$107,L$1,FALSE),"")&amp;IFERROR(VLOOKUP($B39,手順3!$A$12:$U$107,L$1,FALSE),"")="",0,IFERROR(VLOOKUP($B39,手順2!$A$12:$P$107,L$1,FALSE),"")&amp;IFERROR(VLOOKUP($B39,手順3!$A$12:$U$107,L$1,FALSE),"")))</f>
        <v/>
      </c>
      <c r="M39" s="140" t="str">
        <f>IF(L39="","",IF(IFERROR(VLOOKUP($B39,手順2!$A$12:$P$107,M$1,FALSE),"")&amp;IFERROR(VLOOKUP($B39,手順3!$A$12:$U$107,M$1,FALSE),"")="",0,IFERROR(VLOOKUP($B39,手順2!$A$12:$P$107,M$1,FALSE),"")&amp;IFERROR(VLOOKUP($B39,手順3!$A$12:$U$107,M$1,FALSE),"")))</f>
        <v/>
      </c>
      <c r="N39" s="88" t="str">
        <f>IFERROR(VLOOKUP($B39,手順2!$A$12:$P$107,N$1,FALSE),"")&amp;IFERROR(VLOOKUP($B39,手順3!$A$12:$U$107,N$1,FALSE),"")</f>
        <v/>
      </c>
      <c r="O39" s="140" t="str">
        <f>IF(N39="","",IF(IFERROR(VLOOKUP($B39,手順2!$A$12:$P$107,O$1,FALSE),"")&amp;IFERROR(VLOOKUP($B39,手順3!$A$12:$U$107,O$1,FALSE),"")="",0,IFERROR(VLOOKUP($B39,手順2!$A$12:$P$107,O$1,FALSE),"")&amp;IFERROR(VLOOKUP($B39,手順3!$A$12:$U$107,O$1,FALSE),"")))</f>
        <v/>
      </c>
      <c r="P39" s="140" t="str">
        <f>IF(O39="","",IF(IFERROR(VLOOKUP($B39,手順2!$A$12:$P$107,P$1,FALSE),"")&amp;IFERROR(VLOOKUP($B39,手順3!$A$12:$U$107,P$1,FALSE),"")="",0,IFERROR(VLOOKUP($B39,手順2!$A$12:$P$107,P$1,FALSE),"")&amp;IFERROR(VLOOKUP($B39,手順3!$A$12:$U$107,P$1,FALSE),"")))</f>
        <v/>
      </c>
      <c r="Q39" s="140" t="str">
        <f>IF(P39="","",IF(IFERROR(VLOOKUP($B39,手順2!$A$12:$P$107,Q$1,FALSE),"")&amp;IFERROR(VLOOKUP($B39,手順3!$A$12:$U$107,Q$1,FALSE),"")="",0,IFERROR(VLOOKUP($B39,手順2!$A$12:$P$107,Q$1,FALSE),"")&amp;IFERROR(VLOOKUP($B39,手順3!$A$12:$U$107,Q$1,FALSE),"")))</f>
        <v/>
      </c>
      <c r="R39" s="88" t="str">
        <f>IFERROR(VLOOKUP($B39,手順2!$A$12:$Q$107,R$1,FALSE),"")&amp;IFERROR(VLOOKUP($B39,手順3!$A$12:$U$107,R$1,FALSE),"")</f>
        <v/>
      </c>
      <c r="S39" s="119"/>
      <c r="T39" s="119"/>
      <c r="U39" s="119"/>
      <c r="Z39"/>
      <c r="AA39" s="148" t="str">
        <f>IF($AE39="","",COUNTIF($AO$18:$AO39,AA$17))</f>
        <v/>
      </c>
      <c r="AB39" s="148" t="str">
        <f>IF($AE39="","",COUNTIF($AO$18:$AO39,AB$17))</f>
        <v/>
      </c>
      <c r="AC39" s="148" t="str">
        <f>IF($AE39="","",COUNTIF($AO$18:$AO39,AC$17))</f>
        <v/>
      </c>
      <c r="AD39" s="148" t="str">
        <f>IF($AE39="","",COUNTIF($AO$18:$AO39,AD$17))</f>
        <v/>
      </c>
      <c r="AE39" s="107" t="str">
        <f t="shared" si="2"/>
        <v/>
      </c>
      <c r="AF39" s="108" t="str">
        <f t="shared" si="9"/>
        <v/>
      </c>
      <c r="AG39" s="38" t="str">
        <f t="shared" si="3"/>
        <v/>
      </c>
      <c r="AH39" s="108" t="str">
        <f t="shared" si="4"/>
        <v/>
      </c>
      <c r="AI39" s="108" t="str">
        <f t="shared" si="5"/>
        <v/>
      </c>
      <c r="AJ39" s="108" t="str">
        <f t="shared" si="6"/>
        <v/>
      </c>
      <c r="AK39" s="108" t="str">
        <f t="shared" si="7"/>
        <v/>
      </c>
      <c r="AL39" s="108" t="str">
        <f t="shared" si="8"/>
        <v/>
      </c>
      <c r="AM39" s="108" t="str">
        <f t="shared" si="10"/>
        <v/>
      </c>
      <c r="AN39" s="108" t="str">
        <f t="shared" si="11"/>
        <v/>
      </c>
      <c r="AO39" s="109" t="str">
        <f t="shared" si="12"/>
        <v/>
      </c>
      <c r="AQ39">
        <f>種目情報!A22</f>
        <v>0</v>
      </c>
      <c r="AR39">
        <f>種目情報!B22</f>
        <v>0</v>
      </c>
      <c r="AS39">
        <f>種目情報!C22</f>
        <v>0</v>
      </c>
    </row>
    <row r="40" spans="1:45" x14ac:dyDescent="0.45">
      <c r="A40">
        <v>23</v>
      </c>
      <c r="B40" t="str">
        <f>IFERROR(IF(B39=手順3!$A$11,"",IF(B39&lt;=100,IF(手順2!A34=手順５!A40,手順５!A40,手順3!$A$12),B39+1)),"")</f>
        <v/>
      </c>
      <c r="C40" s="10" t="str">
        <f>IFERROR(VLOOKUP($B40,手順2!$A$12:$T$107,C$1,FALSE),"")&amp;IFERROR(VLOOKUP($B40,手順3!$A$12:$U$107,C$1,FALSE),"")</f>
        <v/>
      </c>
      <c r="D40" s="10" t="str">
        <f>IFERROR(VLOOKUP($B40,手順2!$A$12:$T$107,D$1,FALSE),"")&amp;IFERROR(VLOOKUP($B40,手順3!$A$12:$U$107,D$1,FALSE),"")</f>
        <v/>
      </c>
      <c r="E40" s="10" t="str">
        <f>IFERROR(VLOOKUP($B40,手順2!$A$12:$T$107,E$1,FALSE),"")&amp;IFERROR(VLOOKUP($B40,手順3!$A$12:$U$107,E$1,FALSE),"")</f>
        <v/>
      </c>
      <c r="F40" s="10" t="str">
        <f>IFERROR(VLOOKUP($B40,手順2!$A$12:$T$107,F$1,FALSE),"")&amp;IFERROR(VLOOKUP($B40,手順3!$A$12:$U$107,F$1,FALSE),"")</f>
        <v/>
      </c>
      <c r="G40" s="10" t="str">
        <f>IFERROR(VLOOKUP($B40,手順2!$A$12:$T$107,G$1,FALSE),"")&amp;IFERROR(VLOOKUP($B40,手順3!$A$12:$U$107,G$1,FALSE),"")</f>
        <v/>
      </c>
      <c r="H40" s="10" t="str">
        <f>IFERROR(VLOOKUP($B40,手順2!$A$12:$T$107,H$1,FALSE),"")&amp;IFERROR(VLOOKUP($B40,手順3!$A$12:$U$107,H$1,FALSE),"")</f>
        <v/>
      </c>
      <c r="I40" s="10" t="str">
        <f>IFERROR(VLOOKUP($B40,手順2!$A$12:$T$107,I$1,FALSE),"")&amp;IFERROR(VLOOKUP($B40,手順3!$A$12:$U$107,I$1,FALSE),"")</f>
        <v/>
      </c>
      <c r="J40" s="88" t="str">
        <f>IFERROR(VLOOKUP($B40,手順2!$A$12:$P$107,J$1,FALSE),"")&amp;IFERROR(VLOOKUP($B40,手順3!$A$12:$U$107,J$1,FALSE),"")</f>
        <v/>
      </c>
      <c r="K40" s="140" t="str">
        <f>IF(J40="","",IF(IFERROR(VLOOKUP($B40,手順2!$A$12:$P$107,K$1,FALSE),"")&amp;IFERROR(VLOOKUP($B40,手順3!$A$12:$U$107,K$1,FALSE),"")="",0,IFERROR(VLOOKUP($B40,手順2!$A$12:$P$107,K$1,FALSE),"")&amp;IFERROR(VLOOKUP($B40,手順3!$A$12:$U$107,K$1,FALSE),"")))</f>
        <v/>
      </c>
      <c r="L40" s="140" t="str">
        <f>IF(K40="","",IF(IFERROR(VLOOKUP($B40,手順2!$A$12:$P$107,L$1,FALSE),"")&amp;IFERROR(VLOOKUP($B40,手順3!$A$12:$U$107,L$1,FALSE),"")="",0,IFERROR(VLOOKUP($B40,手順2!$A$12:$P$107,L$1,FALSE),"")&amp;IFERROR(VLOOKUP($B40,手順3!$A$12:$U$107,L$1,FALSE),"")))</f>
        <v/>
      </c>
      <c r="M40" s="140" t="str">
        <f>IF(L40="","",IF(IFERROR(VLOOKUP($B40,手順2!$A$12:$P$107,M$1,FALSE),"")&amp;IFERROR(VLOOKUP($B40,手順3!$A$12:$U$107,M$1,FALSE),"")="",0,IFERROR(VLOOKUP($B40,手順2!$A$12:$P$107,M$1,FALSE),"")&amp;IFERROR(VLOOKUP($B40,手順3!$A$12:$U$107,M$1,FALSE),"")))</f>
        <v/>
      </c>
      <c r="N40" s="88" t="str">
        <f>IFERROR(VLOOKUP($B40,手順2!$A$12:$P$107,N$1,FALSE),"")&amp;IFERROR(VLOOKUP($B40,手順3!$A$12:$U$107,N$1,FALSE),"")</f>
        <v/>
      </c>
      <c r="O40" s="140" t="str">
        <f>IF(N40="","",IF(IFERROR(VLOOKUP($B40,手順2!$A$12:$P$107,O$1,FALSE),"")&amp;IFERROR(VLOOKUP($B40,手順3!$A$12:$U$107,O$1,FALSE),"")="",0,IFERROR(VLOOKUP($B40,手順2!$A$12:$P$107,O$1,FALSE),"")&amp;IFERROR(VLOOKUP($B40,手順3!$A$12:$U$107,O$1,FALSE),"")))</f>
        <v/>
      </c>
      <c r="P40" s="140" t="str">
        <f>IF(O40="","",IF(IFERROR(VLOOKUP($B40,手順2!$A$12:$P$107,P$1,FALSE),"")&amp;IFERROR(VLOOKUP($B40,手順3!$A$12:$U$107,P$1,FALSE),"")="",0,IFERROR(VLOOKUP($B40,手順2!$A$12:$P$107,P$1,FALSE),"")&amp;IFERROR(VLOOKUP($B40,手順3!$A$12:$U$107,P$1,FALSE),"")))</f>
        <v/>
      </c>
      <c r="Q40" s="140" t="str">
        <f>IF(P40="","",IF(IFERROR(VLOOKUP($B40,手順2!$A$12:$P$107,Q$1,FALSE),"")&amp;IFERROR(VLOOKUP($B40,手順3!$A$12:$U$107,Q$1,FALSE),"")="",0,IFERROR(VLOOKUP($B40,手順2!$A$12:$P$107,Q$1,FALSE),"")&amp;IFERROR(VLOOKUP($B40,手順3!$A$12:$U$107,Q$1,FALSE),"")))</f>
        <v/>
      </c>
      <c r="R40" s="88" t="str">
        <f>IFERROR(VLOOKUP($B40,手順2!$A$12:$Q$107,R$1,FALSE),"")&amp;IFERROR(VLOOKUP($B40,手順3!$A$12:$U$107,R$1,FALSE),"")</f>
        <v/>
      </c>
      <c r="S40" s="119"/>
      <c r="T40" s="119"/>
      <c r="U40" s="119"/>
      <c r="Z40"/>
      <c r="AA40" s="148" t="str">
        <f>IF($AE40="","",COUNTIF($AO$18:$AO40,AA$17))</f>
        <v/>
      </c>
      <c r="AB40" s="148" t="str">
        <f>IF($AE40="","",COUNTIF($AO$18:$AO40,AB$17))</f>
        <v/>
      </c>
      <c r="AC40" s="148" t="str">
        <f>IF($AE40="","",COUNTIF($AO$18:$AO40,AC$17))</f>
        <v/>
      </c>
      <c r="AD40" s="148" t="str">
        <f>IF($AE40="","",COUNTIF($AO$18:$AO40,AD$17))</f>
        <v/>
      </c>
      <c r="AE40" s="107" t="str">
        <f t="shared" si="2"/>
        <v/>
      </c>
      <c r="AF40" s="108" t="str">
        <f t="shared" si="9"/>
        <v/>
      </c>
      <c r="AG40" s="38" t="str">
        <f t="shared" si="3"/>
        <v/>
      </c>
      <c r="AH40" s="108" t="str">
        <f t="shared" si="4"/>
        <v/>
      </c>
      <c r="AI40" s="108" t="str">
        <f t="shared" si="5"/>
        <v/>
      </c>
      <c r="AJ40" s="108" t="str">
        <f t="shared" si="6"/>
        <v/>
      </c>
      <c r="AK40" s="108" t="str">
        <f t="shared" si="7"/>
        <v/>
      </c>
      <c r="AL40" s="108" t="str">
        <f t="shared" si="8"/>
        <v/>
      </c>
      <c r="AM40" s="108" t="str">
        <f t="shared" si="10"/>
        <v/>
      </c>
      <c r="AN40" s="108" t="str">
        <f t="shared" si="11"/>
        <v/>
      </c>
      <c r="AO40" s="109" t="str">
        <f t="shared" si="12"/>
        <v/>
      </c>
      <c r="AQ40">
        <f>種目情報!A23</f>
        <v>0</v>
      </c>
      <c r="AR40">
        <f>種目情報!B23</f>
        <v>0</v>
      </c>
      <c r="AS40">
        <f>種目情報!C23</f>
        <v>0</v>
      </c>
    </row>
    <row r="41" spans="1:45" x14ac:dyDescent="0.45">
      <c r="A41">
        <v>24</v>
      </c>
      <c r="B41" t="str">
        <f>IFERROR(IF(B40=手順3!$A$11,"",IF(B40&lt;=100,IF(手順2!A35=手順５!A41,手順５!A41,手順3!$A$12),B40+1)),"")</f>
        <v/>
      </c>
      <c r="C41" s="10" t="str">
        <f>IFERROR(VLOOKUP($B41,手順2!$A$12:$T$107,C$1,FALSE),"")&amp;IFERROR(VLOOKUP($B41,手順3!$A$12:$U$107,C$1,FALSE),"")</f>
        <v/>
      </c>
      <c r="D41" s="10" t="str">
        <f>IFERROR(VLOOKUP($B41,手順2!$A$12:$T$107,D$1,FALSE),"")&amp;IFERROR(VLOOKUP($B41,手順3!$A$12:$U$107,D$1,FALSE),"")</f>
        <v/>
      </c>
      <c r="E41" s="10" t="str">
        <f>IFERROR(VLOOKUP($B41,手順2!$A$12:$T$107,E$1,FALSE),"")&amp;IFERROR(VLOOKUP($B41,手順3!$A$12:$U$107,E$1,FALSE),"")</f>
        <v/>
      </c>
      <c r="F41" s="10" t="str">
        <f>IFERROR(VLOOKUP($B41,手順2!$A$12:$T$107,F$1,FALSE),"")&amp;IFERROR(VLOOKUP($B41,手順3!$A$12:$U$107,F$1,FALSE),"")</f>
        <v/>
      </c>
      <c r="G41" s="10" t="str">
        <f>IFERROR(VLOOKUP($B41,手順2!$A$12:$T$107,G$1,FALSE),"")&amp;IFERROR(VLOOKUP($B41,手順3!$A$12:$U$107,G$1,FALSE),"")</f>
        <v/>
      </c>
      <c r="H41" s="10" t="str">
        <f>IFERROR(VLOOKUP($B41,手順2!$A$12:$T$107,H$1,FALSE),"")&amp;IFERROR(VLOOKUP($B41,手順3!$A$12:$U$107,H$1,FALSE),"")</f>
        <v/>
      </c>
      <c r="I41" s="10" t="str">
        <f>IFERROR(VLOOKUP($B41,手順2!$A$12:$T$107,I$1,FALSE),"")&amp;IFERROR(VLOOKUP($B41,手順3!$A$12:$U$107,I$1,FALSE),"")</f>
        <v/>
      </c>
      <c r="J41" s="88" t="str">
        <f>IFERROR(VLOOKUP($B41,手順2!$A$12:$P$107,J$1,FALSE),"")&amp;IFERROR(VLOOKUP($B41,手順3!$A$12:$U$107,J$1,FALSE),"")</f>
        <v/>
      </c>
      <c r="K41" s="140" t="str">
        <f>IF(J41="","",IF(IFERROR(VLOOKUP($B41,手順2!$A$12:$P$107,K$1,FALSE),"")&amp;IFERROR(VLOOKUP($B41,手順3!$A$12:$U$107,K$1,FALSE),"")="",0,IFERROR(VLOOKUP($B41,手順2!$A$12:$P$107,K$1,FALSE),"")&amp;IFERROR(VLOOKUP($B41,手順3!$A$12:$U$107,K$1,FALSE),"")))</f>
        <v/>
      </c>
      <c r="L41" s="140" t="str">
        <f>IF(K41="","",IF(IFERROR(VLOOKUP($B41,手順2!$A$12:$P$107,L$1,FALSE),"")&amp;IFERROR(VLOOKUP($B41,手順3!$A$12:$U$107,L$1,FALSE),"")="",0,IFERROR(VLOOKUP($B41,手順2!$A$12:$P$107,L$1,FALSE),"")&amp;IFERROR(VLOOKUP($B41,手順3!$A$12:$U$107,L$1,FALSE),"")))</f>
        <v/>
      </c>
      <c r="M41" s="140" t="str">
        <f>IF(L41="","",IF(IFERROR(VLOOKUP($B41,手順2!$A$12:$P$107,M$1,FALSE),"")&amp;IFERROR(VLOOKUP($B41,手順3!$A$12:$U$107,M$1,FALSE),"")="",0,IFERROR(VLOOKUP($B41,手順2!$A$12:$P$107,M$1,FALSE),"")&amp;IFERROR(VLOOKUP($B41,手順3!$A$12:$U$107,M$1,FALSE),"")))</f>
        <v/>
      </c>
      <c r="N41" s="88" t="str">
        <f>IFERROR(VLOOKUP($B41,手順2!$A$12:$P$107,N$1,FALSE),"")&amp;IFERROR(VLOOKUP($B41,手順3!$A$12:$U$107,N$1,FALSE),"")</f>
        <v/>
      </c>
      <c r="O41" s="140" t="str">
        <f>IF(N41="","",IF(IFERROR(VLOOKUP($B41,手順2!$A$12:$P$107,O$1,FALSE),"")&amp;IFERROR(VLOOKUP($B41,手順3!$A$12:$U$107,O$1,FALSE),"")="",0,IFERROR(VLOOKUP($B41,手順2!$A$12:$P$107,O$1,FALSE),"")&amp;IFERROR(VLOOKUP($B41,手順3!$A$12:$U$107,O$1,FALSE),"")))</f>
        <v/>
      </c>
      <c r="P41" s="140" t="str">
        <f>IF(O41="","",IF(IFERROR(VLOOKUP($B41,手順2!$A$12:$P$107,P$1,FALSE),"")&amp;IFERROR(VLOOKUP($B41,手順3!$A$12:$U$107,P$1,FALSE),"")="",0,IFERROR(VLOOKUP($B41,手順2!$A$12:$P$107,P$1,FALSE),"")&amp;IFERROR(VLOOKUP($B41,手順3!$A$12:$U$107,P$1,FALSE),"")))</f>
        <v/>
      </c>
      <c r="Q41" s="140" t="str">
        <f>IF(P41="","",IF(IFERROR(VLOOKUP($B41,手順2!$A$12:$P$107,Q$1,FALSE),"")&amp;IFERROR(VLOOKUP($B41,手順3!$A$12:$U$107,Q$1,FALSE),"")="",0,IFERROR(VLOOKUP($B41,手順2!$A$12:$P$107,Q$1,FALSE),"")&amp;IFERROR(VLOOKUP($B41,手順3!$A$12:$U$107,Q$1,FALSE),"")))</f>
        <v/>
      </c>
      <c r="R41" s="88" t="str">
        <f>IFERROR(VLOOKUP($B41,手順2!$A$12:$Q$107,R$1,FALSE),"")&amp;IFERROR(VLOOKUP($B41,手順3!$A$12:$U$107,R$1,FALSE),"")</f>
        <v/>
      </c>
      <c r="S41" s="119"/>
      <c r="T41" s="119"/>
      <c r="U41" s="119"/>
      <c r="Z41"/>
      <c r="AA41" s="148" t="str">
        <f>IF($AE41="","",COUNTIF($AO$18:$AO41,AA$17))</f>
        <v/>
      </c>
      <c r="AB41" s="148" t="str">
        <f>IF($AE41="","",COUNTIF($AO$18:$AO41,AB$17))</f>
        <v/>
      </c>
      <c r="AC41" s="148" t="str">
        <f>IF($AE41="","",COUNTIF($AO$18:$AO41,AC$17))</f>
        <v/>
      </c>
      <c r="AD41" s="148" t="str">
        <f>IF($AE41="","",COUNTIF($AO$18:$AO41,AD$17))</f>
        <v/>
      </c>
      <c r="AE41" s="107" t="str">
        <f t="shared" si="2"/>
        <v/>
      </c>
      <c r="AF41" s="108" t="str">
        <f t="shared" si="9"/>
        <v/>
      </c>
      <c r="AG41" s="38" t="str">
        <f t="shared" si="3"/>
        <v/>
      </c>
      <c r="AH41" s="108" t="str">
        <f t="shared" si="4"/>
        <v/>
      </c>
      <c r="AI41" s="108" t="str">
        <f t="shared" si="5"/>
        <v/>
      </c>
      <c r="AJ41" s="108" t="str">
        <f t="shared" si="6"/>
        <v/>
      </c>
      <c r="AK41" s="108" t="str">
        <f t="shared" si="7"/>
        <v/>
      </c>
      <c r="AL41" s="108" t="str">
        <f t="shared" si="8"/>
        <v/>
      </c>
      <c r="AM41" s="108" t="str">
        <f t="shared" si="10"/>
        <v/>
      </c>
      <c r="AN41" s="108" t="str">
        <f t="shared" si="11"/>
        <v/>
      </c>
      <c r="AO41" s="109" t="str">
        <f t="shared" si="12"/>
        <v/>
      </c>
      <c r="AQ41">
        <f>種目情報!A24</f>
        <v>0</v>
      </c>
      <c r="AR41">
        <f>種目情報!B24</f>
        <v>0</v>
      </c>
      <c r="AS41">
        <f>種目情報!C24</f>
        <v>0</v>
      </c>
    </row>
    <row r="42" spans="1:45" x14ac:dyDescent="0.45">
      <c r="A42">
        <v>25</v>
      </c>
      <c r="B42" t="str">
        <f>IFERROR(IF(B41=手順3!$A$11,"",IF(B41&lt;=100,IF(手順2!A36=手順５!A42,手順５!A42,手順3!$A$12),B41+1)),"")</f>
        <v/>
      </c>
      <c r="C42" s="10" t="str">
        <f>IFERROR(VLOOKUP($B42,手順2!$A$12:$T$107,C$1,FALSE),"")&amp;IFERROR(VLOOKUP($B42,手順3!$A$12:$U$107,C$1,FALSE),"")</f>
        <v/>
      </c>
      <c r="D42" s="10" t="str">
        <f>IFERROR(VLOOKUP($B42,手順2!$A$12:$T$107,D$1,FALSE),"")&amp;IFERROR(VLOOKUP($B42,手順3!$A$12:$U$107,D$1,FALSE),"")</f>
        <v/>
      </c>
      <c r="E42" s="10" t="str">
        <f>IFERROR(VLOOKUP($B42,手順2!$A$12:$T$107,E$1,FALSE),"")&amp;IFERROR(VLOOKUP($B42,手順3!$A$12:$U$107,E$1,FALSE),"")</f>
        <v/>
      </c>
      <c r="F42" s="10" t="str">
        <f>IFERROR(VLOOKUP($B42,手順2!$A$12:$T$107,F$1,FALSE),"")&amp;IFERROR(VLOOKUP($B42,手順3!$A$12:$U$107,F$1,FALSE),"")</f>
        <v/>
      </c>
      <c r="G42" s="10" t="str">
        <f>IFERROR(VLOOKUP($B42,手順2!$A$12:$T$107,G$1,FALSE),"")&amp;IFERROR(VLOOKUP($B42,手順3!$A$12:$U$107,G$1,FALSE),"")</f>
        <v/>
      </c>
      <c r="H42" s="10" t="str">
        <f>IFERROR(VLOOKUP($B42,手順2!$A$12:$T$107,H$1,FALSE),"")&amp;IFERROR(VLOOKUP($B42,手順3!$A$12:$U$107,H$1,FALSE),"")</f>
        <v/>
      </c>
      <c r="I42" s="10" t="str">
        <f>IFERROR(VLOOKUP($B42,手順2!$A$12:$T$107,I$1,FALSE),"")&amp;IFERROR(VLOOKUP($B42,手順3!$A$12:$U$107,I$1,FALSE),"")</f>
        <v/>
      </c>
      <c r="J42" s="88" t="str">
        <f>IFERROR(VLOOKUP($B42,手順2!$A$12:$P$107,J$1,FALSE),"")&amp;IFERROR(VLOOKUP($B42,手順3!$A$12:$U$107,J$1,FALSE),"")</f>
        <v/>
      </c>
      <c r="K42" s="140" t="str">
        <f>IF(J42="","",IF(IFERROR(VLOOKUP($B42,手順2!$A$12:$P$107,K$1,FALSE),"")&amp;IFERROR(VLOOKUP($B42,手順3!$A$12:$U$107,K$1,FALSE),"")="",0,IFERROR(VLOOKUP($B42,手順2!$A$12:$P$107,K$1,FALSE),"")&amp;IFERROR(VLOOKUP($B42,手順3!$A$12:$U$107,K$1,FALSE),"")))</f>
        <v/>
      </c>
      <c r="L42" s="140" t="str">
        <f>IF(K42="","",IF(IFERROR(VLOOKUP($B42,手順2!$A$12:$P$107,L$1,FALSE),"")&amp;IFERROR(VLOOKUP($B42,手順3!$A$12:$U$107,L$1,FALSE),"")="",0,IFERROR(VLOOKUP($B42,手順2!$A$12:$P$107,L$1,FALSE),"")&amp;IFERROR(VLOOKUP($B42,手順3!$A$12:$U$107,L$1,FALSE),"")))</f>
        <v/>
      </c>
      <c r="M42" s="140" t="str">
        <f>IF(L42="","",IF(IFERROR(VLOOKUP($B42,手順2!$A$12:$P$107,M$1,FALSE),"")&amp;IFERROR(VLOOKUP($B42,手順3!$A$12:$U$107,M$1,FALSE),"")="",0,IFERROR(VLOOKUP($B42,手順2!$A$12:$P$107,M$1,FALSE),"")&amp;IFERROR(VLOOKUP($B42,手順3!$A$12:$U$107,M$1,FALSE),"")))</f>
        <v/>
      </c>
      <c r="N42" s="88" t="str">
        <f>IFERROR(VLOOKUP($B42,手順2!$A$12:$P$107,N$1,FALSE),"")&amp;IFERROR(VLOOKUP($B42,手順3!$A$12:$U$107,N$1,FALSE),"")</f>
        <v/>
      </c>
      <c r="O42" s="140" t="str">
        <f>IF(N42="","",IF(IFERROR(VLOOKUP($B42,手順2!$A$12:$P$107,O$1,FALSE),"")&amp;IFERROR(VLOOKUP($B42,手順3!$A$12:$U$107,O$1,FALSE),"")="",0,IFERROR(VLOOKUP($B42,手順2!$A$12:$P$107,O$1,FALSE),"")&amp;IFERROR(VLOOKUP($B42,手順3!$A$12:$U$107,O$1,FALSE),"")))</f>
        <v/>
      </c>
      <c r="P42" s="140" t="str">
        <f>IF(O42="","",IF(IFERROR(VLOOKUP($B42,手順2!$A$12:$P$107,P$1,FALSE),"")&amp;IFERROR(VLOOKUP($B42,手順3!$A$12:$U$107,P$1,FALSE),"")="",0,IFERROR(VLOOKUP($B42,手順2!$A$12:$P$107,P$1,FALSE),"")&amp;IFERROR(VLOOKUP($B42,手順3!$A$12:$U$107,P$1,FALSE),"")))</f>
        <v/>
      </c>
      <c r="Q42" s="140" t="str">
        <f>IF(P42="","",IF(IFERROR(VLOOKUP($B42,手順2!$A$12:$P$107,Q$1,FALSE),"")&amp;IFERROR(VLOOKUP($B42,手順3!$A$12:$U$107,Q$1,FALSE),"")="",0,IFERROR(VLOOKUP($B42,手順2!$A$12:$P$107,Q$1,FALSE),"")&amp;IFERROR(VLOOKUP($B42,手順3!$A$12:$U$107,Q$1,FALSE),"")))</f>
        <v/>
      </c>
      <c r="R42" s="88" t="str">
        <f>IFERROR(VLOOKUP($B42,手順2!$A$12:$Q$107,R$1,FALSE),"")&amp;IFERROR(VLOOKUP($B42,手順3!$A$12:$U$107,R$1,FALSE),"")</f>
        <v/>
      </c>
      <c r="S42" s="119"/>
      <c r="T42" s="119"/>
      <c r="U42" s="119"/>
      <c r="Z42"/>
      <c r="AA42" s="148" t="str">
        <f>IF($AE42="","",COUNTIF($AO$18:$AO42,AA$17))</f>
        <v/>
      </c>
      <c r="AB42" s="148" t="str">
        <f>IF($AE42="","",COUNTIF($AO$18:$AO42,AB$17))</f>
        <v/>
      </c>
      <c r="AC42" s="148" t="str">
        <f>IF($AE42="","",COUNTIF($AO$18:$AO42,AC$17))</f>
        <v/>
      </c>
      <c r="AD42" s="148" t="str">
        <f>IF($AE42="","",COUNTIF($AO$18:$AO42,AD$17))</f>
        <v/>
      </c>
      <c r="AE42" s="107" t="str">
        <f t="shared" si="2"/>
        <v/>
      </c>
      <c r="AF42" s="108" t="str">
        <f t="shared" si="9"/>
        <v/>
      </c>
      <c r="AG42" s="38" t="str">
        <f t="shared" si="3"/>
        <v/>
      </c>
      <c r="AH42" s="108" t="str">
        <f t="shared" si="4"/>
        <v/>
      </c>
      <c r="AI42" s="108" t="str">
        <f t="shared" si="5"/>
        <v/>
      </c>
      <c r="AJ42" s="108" t="str">
        <f t="shared" si="6"/>
        <v/>
      </c>
      <c r="AK42" s="108" t="str">
        <f t="shared" si="7"/>
        <v/>
      </c>
      <c r="AL42" s="108" t="str">
        <f t="shared" si="8"/>
        <v/>
      </c>
      <c r="AM42" s="108" t="str">
        <f t="shared" si="10"/>
        <v/>
      </c>
      <c r="AN42" s="108" t="str">
        <f t="shared" si="11"/>
        <v/>
      </c>
      <c r="AO42" s="109" t="str">
        <f t="shared" si="12"/>
        <v/>
      </c>
      <c r="AQ42">
        <f>種目情報!A25</f>
        <v>0</v>
      </c>
      <c r="AR42">
        <f>種目情報!B25</f>
        <v>0</v>
      </c>
      <c r="AS42">
        <f>種目情報!C25</f>
        <v>0</v>
      </c>
    </row>
    <row r="43" spans="1:45" x14ac:dyDescent="0.45">
      <c r="A43">
        <v>26</v>
      </c>
      <c r="B43" t="str">
        <f>IFERROR(IF(B42=手順3!$A$11,"",IF(B42&lt;=100,IF(手順2!A37=手順５!A43,手順５!A43,手順3!$A$12),B42+1)),"")</f>
        <v/>
      </c>
      <c r="C43" s="10" t="str">
        <f>IFERROR(VLOOKUP($B43,手順2!$A$12:$T$107,C$1,FALSE),"")&amp;IFERROR(VLOOKUP($B43,手順3!$A$12:$U$107,C$1,FALSE),"")</f>
        <v/>
      </c>
      <c r="D43" s="10" t="str">
        <f>IFERROR(VLOOKUP($B43,手順2!$A$12:$T$107,D$1,FALSE),"")&amp;IFERROR(VLOOKUP($B43,手順3!$A$12:$U$107,D$1,FALSE),"")</f>
        <v/>
      </c>
      <c r="E43" s="10" t="str">
        <f>IFERROR(VLOOKUP($B43,手順2!$A$12:$T$107,E$1,FALSE),"")&amp;IFERROR(VLOOKUP($B43,手順3!$A$12:$U$107,E$1,FALSE),"")</f>
        <v/>
      </c>
      <c r="F43" s="10" t="str">
        <f>IFERROR(VLOOKUP($B43,手順2!$A$12:$T$107,F$1,FALSE),"")&amp;IFERROR(VLOOKUP($B43,手順3!$A$12:$U$107,F$1,FALSE),"")</f>
        <v/>
      </c>
      <c r="G43" s="10" t="str">
        <f>IFERROR(VLOOKUP($B43,手順2!$A$12:$T$107,G$1,FALSE),"")&amp;IFERROR(VLOOKUP($B43,手順3!$A$12:$U$107,G$1,FALSE),"")</f>
        <v/>
      </c>
      <c r="H43" s="10" t="str">
        <f>IFERROR(VLOOKUP($B43,手順2!$A$12:$T$107,H$1,FALSE),"")&amp;IFERROR(VLOOKUP($B43,手順3!$A$12:$U$107,H$1,FALSE),"")</f>
        <v/>
      </c>
      <c r="I43" s="10" t="str">
        <f>IFERROR(VLOOKUP($B43,手順2!$A$12:$T$107,I$1,FALSE),"")&amp;IFERROR(VLOOKUP($B43,手順3!$A$12:$U$107,I$1,FALSE),"")</f>
        <v/>
      </c>
      <c r="J43" s="88" t="str">
        <f>IFERROR(VLOOKUP($B43,手順2!$A$12:$P$107,J$1,FALSE),"")&amp;IFERROR(VLOOKUP($B43,手順3!$A$12:$U$107,J$1,FALSE),"")</f>
        <v/>
      </c>
      <c r="K43" s="140" t="str">
        <f>IF(J43="","",IF(IFERROR(VLOOKUP($B43,手順2!$A$12:$P$107,K$1,FALSE),"")&amp;IFERROR(VLOOKUP($B43,手順3!$A$12:$U$107,K$1,FALSE),"")="",0,IFERROR(VLOOKUP($B43,手順2!$A$12:$P$107,K$1,FALSE),"")&amp;IFERROR(VLOOKUP($B43,手順3!$A$12:$U$107,K$1,FALSE),"")))</f>
        <v/>
      </c>
      <c r="L43" s="140" t="str">
        <f>IF(K43="","",IF(IFERROR(VLOOKUP($B43,手順2!$A$12:$P$107,L$1,FALSE),"")&amp;IFERROR(VLOOKUP($B43,手順3!$A$12:$U$107,L$1,FALSE),"")="",0,IFERROR(VLOOKUP($B43,手順2!$A$12:$P$107,L$1,FALSE),"")&amp;IFERROR(VLOOKUP($B43,手順3!$A$12:$U$107,L$1,FALSE),"")))</f>
        <v/>
      </c>
      <c r="M43" s="140" t="str">
        <f>IF(L43="","",IF(IFERROR(VLOOKUP($B43,手順2!$A$12:$P$107,M$1,FALSE),"")&amp;IFERROR(VLOOKUP($B43,手順3!$A$12:$U$107,M$1,FALSE),"")="",0,IFERROR(VLOOKUP($B43,手順2!$A$12:$P$107,M$1,FALSE),"")&amp;IFERROR(VLOOKUP($B43,手順3!$A$12:$U$107,M$1,FALSE),"")))</f>
        <v/>
      </c>
      <c r="N43" s="88" t="str">
        <f>IFERROR(VLOOKUP($B43,手順2!$A$12:$P$107,N$1,FALSE),"")&amp;IFERROR(VLOOKUP($B43,手順3!$A$12:$U$107,N$1,FALSE),"")</f>
        <v/>
      </c>
      <c r="O43" s="140" t="str">
        <f>IF(N43="","",IF(IFERROR(VLOOKUP($B43,手順2!$A$12:$P$107,O$1,FALSE),"")&amp;IFERROR(VLOOKUP($B43,手順3!$A$12:$U$107,O$1,FALSE),"")="",0,IFERROR(VLOOKUP($B43,手順2!$A$12:$P$107,O$1,FALSE),"")&amp;IFERROR(VLOOKUP($B43,手順3!$A$12:$U$107,O$1,FALSE),"")))</f>
        <v/>
      </c>
      <c r="P43" s="140" t="str">
        <f>IF(O43="","",IF(IFERROR(VLOOKUP($B43,手順2!$A$12:$P$107,P$1,FALSE),"")&amp;IFERROR(VLOOKUP($B43,手順3!$A$12:$U$107,P$1,FALSE),"")="",0,IFERROR(VLOOKUP($B43,手順2!$A$12:$P$107,P$1,FALSE),"")&amp;IFERROR(VLOOKUP($B43,手順3!$A$12:$U$107,P$1,FALSE),"")))</f>
        <v/>
      </c>
      <c r="Q43" s="140" t="str">
        <f>IF(P43="","",IF(IFERROR(VLOOKUP($B43,手順2!$A$12:$P$107,Q$1,FALSE),"")&amp;IFERROR(VLOOKUP($B43,手順3!$A$12:$U$107,Q$1,FALSE),"")="",0,IFERROR(VLOOKUP($B43,手順2!$A$12:$P$107,Q$1,FALSE),"")&amp;IFERROR(VLOOKUP($B43,手順3!$A$12:$U$107,Q$1,FALSE),"")))</f>
        <v/>
      </c>
      <c r="R43" s="88" t="str">
        <f>IFERROR(VLOOKUP($B43,手順2!$A$12:$Q$107,R$1,FALSE),"")&amp;IFERROR(VLOOKUP($B43,手順3!$A$12:$U$107,R$1,FALSE),"")</f>
        <v/>
      </c>
      <c r="S43" s="119"/>
      <c r="T43" s="119"/>
      <c r="U43" s="119"/>
      <c r="Z43"/>
      <c r="AA43" s="148" t="str">
        <f>IF($AE43="","",COUNTIF($AO$18:$AO43,AA$17))</f>
        <v/>
      </c>
      <c r="AB43" s="148" t="str">
        <f>IF($AE43="","",COUNTIF($AO$18:$AO43,AB$17))</f>
        <v/>
      </c>
      <c r="AC43" s="148" t="str">
        <f>IF($AE43="","",COUNTIF($AO$18:$AO43,AC$17))</f>
        <v/>
      </c>
      <c r="AD43" s="148" t="str">
        <f>IF($AE43="","",COUNTIF($AO$18:$AO43,AD$17))</f>
        <v/>
      </c>
      <c r="AE43" s="107" t="str">
        <f t="shared" si="2"/>
        <v/>
      </c>
      <c r="AF43" s="108" t="str">
        <f t="shared" si="9"/>
        <v/>
      </c>
      <c r="AG43" s="38" t="str">
        <f t="shared" si="3"/>
        <v/>
      </c>
      <c r="AH43" s="108" t="str">
        <f t="shared" si="4"/>
        <v/>
      </c>
      <c r="AI43" s="108" t="str">
        <f t="shared" si="5"/>
        <v/>
      </c>
      <c r="AJ43" s="108" t="str">
        <f t="shared" si="6"/>
        <v/>
      </c>
      <c r="AK43" s="108" t="str">
        <f t="shared" si="7"/>
        <v/>
      </c>
      <c r="AL43" s="108" t="str">
        <f t="shared" si="8"/>
        <v/>
      </c>
      <c r="AM43" s="108" t="str">
        <f t="shared" si="10"/>
        <v/>
      </c>
      <c r="AN43" s="108" t="str">
        <f t="shared" si="11"/>
        <v/>
      </c>
      <c r="AO43" s="109" t="str">
        <f t="shared" si="12"/>
        <v/>
      </c>
      <c r="AQ43">
        <f>種目情報!A26</f>
        <v>0</v>
      </c>
      <c r="AR43">
        <f>種目情報!B26</f>
        <v>0</v>
      </c>
      <c r="AS43">
        <f>種目情報!C26</f>
        <v>0</v>
      </c>
    </row>
    <row r="44" spans="1:45" x14ac:dyDescent="0.45">
      <c r="A44">
        <v>27</v>
      </c>
      <c r="B44" t="str">
        <f>IFERROR(IF(B43=手順3!$A$11,"",IF(B43&lt;=100,IF(手順2!A38=手順５!A44,手順５!A44,手順3!$A$12),B43+1)),"")</f>
        <v/>
      </c>
      <c r="C44" s="10" t="str">
        <f>IFERROR(VLOOKUP($B44,手順2!$A$12:$T$107,C$1,FALSE),"")&amp;IFERROR(VLOOKUP($B44,手順3!$A$12:$U$107,C$1,FALSE),"")</f>
        <v/>
      </c>
      <c r="D44" s="10" t="str">
        <f>IFERROR(VLOOKUP($B44,手順2!$A$12:$T$107,D$1,FALSE),"")&amp;IFERROR(VLOOKUP($B44,手順3!$A$12:$U$107,D$1,FALSE),"")</f>
        <v/>
      </c>
      <c r="E44" s="10" t="str">
        <f>IFERROR(VLOOKUP($B44,手順2!$A$12:$T$107,E$1,FALSE),"")&amp;IFERROR(VLOOKUP($B44,手順3!$A$12:$U$107,E$1,FALSE),"")</f>
        <v/>
      </c>
      <c r="F44" s="10" t="str">
        <f>IFERROR(VLOOKUP($B44,手順2!$A$12:$T$107,F$1,FALSE),"")&amp;IFERROR(VLOOKUP($B44,手順3!$A$12:$U$107,F$1,FALSE),"")</f>
        <v/>
      </c>
      <c r="G44" s="10" t="str">
        <f>IFERROR(VLOOKUP($B44,手順2!$A$12:$T$107,G$1,FALSE),"")&amp;IFERROR(VLOOKUP($B44,手順3!$A$12:$U$107,G$1,FALSE),"")</f>
        <v/>
      </c>
      <c r="H44" s="10" t="str">
        <f>IFERROR(VLOOKUP($B44,手順2!$A$12:$T$107,H$1,FALSE),"")&amp;IFERROR(VLOOKUP($B44,手順3!$A$12:$U$107,H$1,FALSE),"")</f>
        <v/>
      </c>
      <c r="I44" s="10" t="str">
        <f>IFERROR(VLOOKUP($B44,手順2!$A$12:$T$107,I$1,FALSE),"")&amp;IFERROR(VLOOKUP($B44,手順3!$A$12:$U$107,I$1,FALSE),"")</f>
        <v/>
      </c>
      <c r="J44" s="88" t="str">
        <f>IFERROR(VLOOKUP($B44,手順2!$A$12:$P$107,J$1,FALSE),"")&amp;IFERROR(VLOOKUP($B44,手順3!$A$12:$U$107,J$1,FALSE),"")</f>
        <v/>
      </c>
      <c r="K44" s="140" t="str">
        <f>IF(J44="","",IF(IFERROR(VLOOKUP($B44,手順2!$A$12:$P$107,K$1,FALSE),"")&amp;IFERROR(VLOOKUP($B44,手順3!$A$12:$U$107,K$1,FALSE),"")="",0,IFERROR(VLOOKUP($B44,手順2!$A$12:$P$107,K$1,FALSE),"")&amp;IFERROR(VLOOKUP($B44,手順3!$A$12:$U$107,K$1,FALSE),"")))</f>
        <v/>
      </c>
      <c r="L44" s="140" t="str">
        <f>IF(K44="","",IF(IFERROR(VLOOKUP($B44,手順2!$A$12:$P$107,L$1,FALSE),"")&amp;IFERROR(VLOOKUP($B44,手順3!$A$12:$U$107,L$1,FALSE),"")="",0,IFERROR(VLOOKUP($B44,手順2!$A$12:$P$107,L$1,FALSE),"")&amp;IFERROR(VLOOKUP($B44,手順3!$A$12:$U$107,L$1,FALSE),"")))</f>
        <v/>
      </c>
      <c r="M44" s="140" t="str">
        <f>IF(L44="","",IF(IFERROR(VLOOKUP($B44,手順2!$A$12:$P$107,M$1,FALSE),"")&amp;IFERROR(VLOOKUP($B44,手順3!$A$12:$U$107,M$1,FALSE),"")="",0,IFERROR(VLOOKUP($B44,手順2!$A$12:$P$107,M$1,FALSE),"")&amp;IFERROR(VLOOKUP($B44,手順3!$A$12:$U$107,M$1,FALSE),"")))</f>
        <v/>
      </c>
      <c r="N44" s="88" t="str">
        <f>IFERROR(VLOOKUP($B44,手順2!$A$12:$P$107,N$1,FALSE),"")&amp;IFERROR(VLOOKUP($B44,手順3!$A$12:$U$107,N$1,FALSE),"")</f>
        <v/>
      </c>
      <c r="O44" s="140" t="str">
        <f>IF(N44="","",IF(IFERROR(VLOOKUP($B44,手順2!$A$12:$P$107,O$1,FALSE),"")&amp;IFERROR(VLOOKUP($B44,手順3!$A$12:$U$107,O$1,FALSE),"")="",0,IFERROR(VLOOKUP($B44,手順2!$A$12:$P$107,O$1,FALSE),"")&amp;IFERROR(VLOOKUP($B44,手順3!$A$12:$U$107,O$1,FALSE),"")))</f>
        <v/>
      </c>
      <c r="P44" s="140" t="str">
        <f>IF(O44="","",IF(IFERROR(VLOOKUP($B44,手順2!$A$12:$P$107,P$1,FALSE),"")&amp;IFERROR(VLOOKUP($B44,手順3!$A$12:$U$107,P$1,FALSE),"")="",0,IFERROR(VLOOKUP($B44,手順2!$A$12:$P$107,P$1,FALSE),"")&amp;IFERROR(VLOOKUP($B44,手順3!$A$12:$U$107,P$1,FALSE),"")))</f>
        <v/>
      </c>
      <c r="Q44" s="140" t="str">
        <f>IF(P44="","",IF(IFERROR(VLOOKUP($B44,手順2!$A$12:$P$107,Q$1,FALSE),"")&amp;IFERROR(VLOOKUP($B44,手順3!$A$12:$U$107,Q$1,FALSE),"")="",0,IFERROR(VLOOKUP($B44,手順2!$A$12:$P$107,Q$1,FALSE),"")&amp;IFERROR(VLOOKUP($B44,手順3!$A$12:$U$107,Q$1,FALSE),"")))</f>
        <v/>
      </c>
      <c r="R44" s="88" t="str">
        <f>IFERROR(VLOOKUP($B44,手順2!$A$12:$Q$107,R$1,FALSE),"")&amp;IFERROR(VLOOKUP($B44,手順3!$A$12:$U$107,R$1,FALSE),"")</f>
        <v/>
      </c>
      <c r="S44" s="119"/>
      <c r="T44" s="119"/>
      <c r="U44" s="119"/>
      <c r="Z44"/>
      <c r="AA44" s="148" t="str">
        <f>IF($AE44="","",COUNTIF($AO$18:$AO44,AA$17))</f>
        <v/>
      </c>
      <c r="AB44" s="148" t="str">
        <f>IF($AE44="","",COUNTIF($AO$18:$AO44,AB$17))</f>
        <v/>
      </c>
      <c r="AC44" s="148" t="str">
        <f>IF($AE44="","",COUNTIF($AO$18:$AO44,AC$17))</f>
        <v/>
      </c>
      <c r="AD44" s="148" t="str">
        <f>IF($AE44="","",COUNTIF($AO$18:$AO44,AD$17))</f>
        <v/>
      </c>
      <c r="AE44" s="107" t="str">
        <f t="shared" si="2"/>
        <v/>
      </c>
      <c r="AF44" s="108" t="str">
        <f t="shared" si="9"/>
        <v/>
      </c>
      <c r="AG44" s="38" t="str">
        <f t="shared" si="3"/>
        <v/>
      </c>
      <c r="AH44" s="108" t="str">
        <f t="shared" si="4"/>
        <v/>
      </c>
      <c r="AI44" s="108" t="str">
        <f t="shared" si="5"/>
        <v/>
      </c>
      <c r="AJ44" s="108" t="str">
        <f t="shared" si="6"/>
        <v/>
      </c>
      <c r="AK44" s="108" t="str">
        <f t="shared" si="7"/>
        <v/>
      </c>
      <c r="AL44" s="108" t="str">
        <f t="shared" si="8"/>
        <v/>
      </c>
      <c r="AM44" s="108" t="str">
        <f t="shared" si="10"/>
        <v/>
      </c>
      <c r="AN44" s="108" t="str">
        <f t="shared" si="11"/>
        <v/>
      </c>
      <c r="AO44" s="109" t="str">
        <f t="shared" si="12"/>
        <v/>
      </c>
      <c r="AQ44">
        <f>種目情報!A27</f>
        <v>0</v>
      </c>
      <c r="AR44">
        <f>種目情報!B27</f>
        <v>0</v>
      </c>
      <c r="AS44">
        <f>種目情報!C27</f>
        <v>0</v>
      </c>
    </row>
    <row r="45" spans="1:45" x14ac:dyDescent="0.45">
      <c r="A45">
        <v>28</v>
      </c>
      <c r="B45" t="str">
        <f>IFERROR(IF(B44=手順3!$A$11,"",IF(B44&lt;=100,IF(手順2!A39=手順５!A45,手順５!A45,手順3!$A$12),B44+1)),"")</f>
        <v/>
      </c>
      <c r="C45" s="10" t="str">
        <f>IFERROR(VLOOKUP($B45,手順2!$A$12:$T$107,C$1,FALSE),"")&amp;IFERROR(VLOOKUP($B45,手順3!$A$12:$U$107,C$1,FALSE),"")</f>
        <v/>
      </c>
      <c r="D45" s="10" t="str">
        <f>IFERROR(VLOOKUP($B45,手順2!$A$12:$T$107,D$1,FALSE),"")&amp;IFERROR(VLOOKUP($B45,手順3!$A$12:$U$107,D$1,FALSE),"")</f>
        <v/>
      </c>
      <c r="E45" s="10" t="str">
        <f>IFERROR(VLOOKUP($B45,手順2!$A$12:$T$107,E$1,FALSE),"")&amp;IFERROR(VLOOKUP($B45,手順3!$A$12:$U$107,E$1,FALSE),"")</f>
        <v/>
      </c>
      <c r="F45" s="10" t="str">
        <f>IFERROR(VLOOKUP($B45,手順2!$A$12:$T$107,F$1,FALSE),"")&amp;IFERROR(VLOOKUP($B45,手順3!$A$12:$U$107,F$1,FALSE),"")</f>
        <v/>
      </c>
      <c r="G45" s="10" t="str">
        <f>IFERROR(VLOOKUP($B45,手順2!$A$12:$T$107,G$1,FALSE),"")&amp;IFERROR(VLOOKUP($B45,手順3!$A$12:$U$107,G$1,FALSE),"")</f>
        <v/>
      </c>
      <c r="H45" s="10" t="str">
        <f>IFERROR(VLOOKUP($B45,手順2!$A$12:$T$107,H$1,FALSE),"")&amp;IFERROR(VLOOKUP($B45,手順3!$A$12:$U$107,H$1,FALSE),"")</f>
        <v/>
      </c>
      <c r="I45" s="10" t="str">
        <f>IFERROR(VLOOKUP($B45,手順2!$A$12:$T$107,I$1,FALSE),"")&amp;IFERROR(VLOOKUP($B45,手順3!$A$12:$U$107,I$1,FALSE),"")</f>
        <v/>
      </c>
      <c r="J45" s="88" t="str">
        <f>IFERROR(VLOOKUP($B45,手順2!$A$12:$P$107,J$1,FALSE),"")&amp;IFERROR(VLOOKUP($B45,手順3!$A$12:$U$107,J$1,FALSE),"")</f>
        <v/>
      </c>
      <c r="K45" s="140" t="str">
        <f>IF(J45="","",IF(IFERROR(VLOOKUP($B45,手順2!$A$12:$P$107,K$1,FALSE),"")&amp;IFERROR(VLOOKUP($B45,手順3!$A$12:$U$107,K$1,FALSE),"")="",0,IFERROR(VLOOKUP($B45,手順2!$A$12:$P$107,K$1,FALSE),"")&amp;IFERROR(VLOOKUP($B45,手順3!$A$12:$U$107,K$1,FALSE),"")))</f>
        <v/>
      </c>
      <c r="L45" s="140" t="str">
        <f>IF(K45="","",IF(IFERROR(VLOOKUP($B45,手順2!$A$12:$P$107,L$1,FALSE),"")&amp;IFERROR(VLOOKUP($B45,手順3!$A$12:$U$107,L$1,FALSE),"")="",0,IFERROR(VLOOKUP($B45,手順2!$A$12:$P$107,L$1,FALSE),"")&amp;IFERROR(VLOOKUP($B45,手順3!$A$12:$U$107,L$1,FALSE),"")))</f>
        <v/>
      </c>
      <c r="M45" s="140" t="str">
        <f>IF(L45="","",IF(IFERROR(VLOOKUP($B45,手順2!$A$12:$P$107,M$1,FALSE),"")&amp;IFERROR(VLOOKUP($B45,手順3!$A$12:$U$107,M$1,FALSE),"")="",0,IFERROR(VLOOKUP($B45,手順2!$A$12:$P$107,M$1,FALSE),"")&amp;IFERROR(VLOOKUP($B45,手順3!$A$12:$U$107,M$1,FALSE),"")))</f>
        <v/>
      </c>
      <c r="N45" s="88" t="str">
        <f>IFERROR(VLOOKUP($B45,手順2!$A$12:$P$107,N$1,FALSE),"")&amp;IFERROR(VLOOKUP($B45,手順3!$A$12:$U$107,N$1,FALSE),"")</f>
        <v/>
      </c>
      <c r="O45" s="140" t="str">
        <f>IF(N45="","",IF(IFERROR(VLOOKUP($B45,手順2!$A$12:$P$107,O$1,FALSE),"")&amp;IFERROR(VLOOKUP($B45,手順3!$A$12:$U$107,O$1,FALSE),"")="",0,IFERROR(VLOOKUP($B45,手順2!$A$12:$P$107,O$1,FALSE),"")&amp;IFERROR(VLOOKUP($B45,手順3!$A$12:$U$107,O$1,FALSE),"")))</f>
        <v/>
      </c>
      <c r="P45" s="140" t="str">
        <f>IF(O45="","",IF(IFERROR(VLOOKUP($B45,手順2!$A$12:$P$107,P$1,FALSE),"")&amp;IFERROR(VLOOKUP($B45,手順3!$A$12:$U$107,P$1,FALSE),"")="",0,IFERROR(VLOOKUP($B45,手順2!$A$12:$P$107,P$1,FALSE),"")&amp;IFERROR(VLOOKUP($B45,手順3!$A$12:$U$107,P$1,FALSE),"")))</f>
        <v/>
      </c>
      <c r="Q45" s="140" t="str">
        <f>IF(P45="","",IF(IFERROR(VLOOKUP($B45,手順2!$A$12:$P$107,Q$1,FALSE),"")&amp;IFERROR(VLOOKUP($B45,手順3!$A$12:$U$107,Q$1,FALSE),"")="",0,IFERROR(VLOOKUP($B45,手順2!$A$12:$P$107,Q$1,FALSE),"")&amp;IFERROR(VLOOKUP($B45,手順3!$A$12:$U$107,Q$1,FALSE),"")))</f>
        <v/>
      </c>
      <c r="R45" s="88" t="str">
        <f>IFERROR(VLOOKUP($B45,手順2!$A$12:$Q$107,R$1,FALSE),"")&amp;IFERROR(VLOOKUP($B45,手順3!$A$12:$U$107,R$1,FALSE),"")</f>
        <v/>
      </c>
      <c r="S45" s="119"/>
      <c r="T45" s="119"/>
      <c r="U45" s="119"/>
      <c r="Z45"/>
      <c r="AA45" s="148" t="str">
        <f>IF($AE45="","",COUNTIF($AO$18:$AO45,AA$17))</f>
        <v/>
      </c>
      <c r="AB45" s="148" t="str">
        <f>IF($AE45="","",COUNTIF($AO$18:$AO45,AB$17))</f>
        <v/>
      </c>
      <c r="AC45" s="148" t="str">
        <f>IF($AE45="","",COUNTIF($AO$18:$AO45,AC$17))</f>
        <v/>
      </c>
      <c r="AD45" s="148" t="str">
        <f>IF($AE45="","",COUNTIF($AO$18:$AO45,AD$17))</f>
        <v/>
      </c>
      <c r="AE45" s="107" t="str">
        <f t="shared" si="2"/>
        <v/>
      </c>
      <c r="AF45" s="108" t="str">
        <f t="shared" si="9"/>
        <v/>
      </c>
      <c r="AG45" s="38" t="str">
        <f t="shared" si="3"/>
        <v/>
      </c>
      <c r="AH45" s="108" t="str">
        <f t="shared" si="4"/>
        <v/>
      </c>
      <c r="AI45" s="108" t="str">
        <f t="shared" si="5"/>
        <v/>
      </c>
      <c r="AJ45" s="108" t="str">
        <f t="shared" si="6"/>
        <v/>
      </c>
      <c r="AK45" s="108" t="str">
        <f t="shared" si="7"/>
        <v/>
      </c>
      <c r="AL45" s="108" t="str">
        <f t="shared" si="8"/>
        <v/>
      </c>
      <c r="AM45" s="108" t="str">
        <f t="shared" si="10"/>
        <v/>
      </c>
      <c r="AN45" s="108" t="str">
        <f t="shared" si="11"/>
        <v/>
      </c>
      <c r="AO45" s="109" t="str">
        <f t="shared" si="12"/>
        <v/>
      </c>
      <c r="AQ45">
        <f>種目情報!A28</f>
        <v>0</v>
      </c>
      <c r="AR45">
        <f>種目情報!B28</f>
        <v>0</v>
      </c>
      <c r="AS45">
        <f>種目情報!C28</f>
        <v>0</v>
      </c>
    </row>
    <row r="46" spans="1:45" x14ac:dyDescent="0.45">
      <c r="A46">
        <v>29</v>
      </c>
      <c r="B46" t="str">
        <f>IFERROR(IF(B45=手順3!$A$11,"",IF(B45&lt;=100,IF(手順2!A40=手順５!A46,手順５!A46,手順3!$A$12),B45+1)),"")</f>
        <v/>
      </c>
      <c r="C46" s="10" t="str">
        <f>IFERROR(VLOOKUP($B46,手順2!$A$12:$T$107,C$1,FALSE),"")&amp;IFERROR(VLOOKUP($B46,手順3!$A$12:$U$107,C$1,FALSE),"")</f>
        <v/>
      </c>
      <c r="D46" s="10" t="str">
        <f>IFERROR(VLOOKUP($B46,手順2!$A$12:$T$107,D$1,FALSE),"")&amp;IFERROR(VLOOKUP($B46,手順3!$A$12:$U$107,D$1,FALSE),"")</f>
        <v/>
      </c>
      <c r="E46" s="10" t="str">
        <f>IFERROR(VLOOKUP($B46,手順2!$A$12:$T$107,E$1,FALSE),"")&amp;IFERROR(VLOOKUP($B46,手順3!$A$12:$U$107,E$1,FALSE),"")</f>
        <v/>
      </c>
      <c r="F46" s="10" t="str">
        <f>IFERROR(VLOOKUP($B46,手順2!$A$12:$T$107,F$1,FALSE),"")&amp;IFERROR(VLOOKUP($B46,手順3!$A$12:$U$107,F$1,FALSE),"")</f>
        <v/>
      </c>
      <c r="G46" s="10" t="str">
        <f>IFERROR(VLOOKUP($B46,手順2!$A$12:$T$107,G$1,FALSE),"")&amp;IFERROR(VLOOKUP($B46,手順3!$A$12:$U$107,G$1,FALSE),"")</f>
        <v/>
      </c>
      <c r="H46" s="10" t="str">
        <f>IFERROR(VLOOKUP($B46,手順2!$A$12:$T$107,H$1,FALSE),"")&amp;IFERROR(VLOOKUP($B46,手順3!$A$12:$U$107,H$1,FALSE),"")</f>
        <v/>
      </c>
      <c r="I46" s="10" t="str">
        <f>IFERROR(VLOOKUP($B46,手順2!$A$12:$T$107,I$1,FALSE),"")&amp;IFERROR(VLOOKUP($B46,手順3!$A$12:$U$107,I$1,FALSE),"")</f>
        <v/>
      </c>
      <c r="J46" s="88" t="str">
        <f>IFERROR(VLOOKUP($B46,手順2!$A$12:$P$107,J$1,FALSE),"")&amp;IFERROR(VLOOKUP($B46,手順3!$A$12:$U$107,J$1,FALSE),"")</f>
        <v/>
      </c>
      <c r="K46" s="140" t="str">
        <f>IF(J46="","",IF(IFERROR(VLOOKUP($B46,手順2!$A$12:$P$107,K$1,FALSE),"")&amp;IFERROR(VLOOKUP($B46,手順3!$A$12:$U$107,K$1,FALSE),"")="",0,IFERROR(VLOOKUP($B46,手順2!$A$12:$P$107,K$1,FALSE),"")&amp;IFERROR(VLOOKUP($B46,手順3!$A$12:$U$107,K$1,FALSE),"")))</f>
        <v/>
      </c>
      <c r="L46" s="140" t="str">
        <f>IF(K46="","",IF(IFERROR(VLOOKUP($B46,手順2!$A$12:$P$107,L$1,FALSE),"")&amp;IFERROR(VLOOKUP($B46,手順3!$A$12:$U$107,L$1,FALSE),"")="",0,IFERROR(VLOOKUP($B46,手順2!$A$12:$P$107,L$1,FALSE),"")&amp;IFERROR(VLOOKUP($B46,手順3!$A$12:$U$107,L$1,FALSE),"")))</f>
        <v/>
      </c>
      <c r="M46" s="140" t="str">
        <f>IF(L46="","",IF(IFERROR(VLOOKUP($B46,手順2!$A$12:$P$107,M$1,FALSE),"")&amp;IFERROR(VLOOKUP($B46,手順3!$A$12:$U$107,M$1,FALSE),"")="",0,IFERROR(VLOOKUP($B46,手順2!$A$12:$P$107,M$1,FALSE),"")&amp;IFERROR(VLOOKUP($B46,手順3!$A$12:$U$107,M$1,FALSE),"")))</f>
        <v/>
      </c>
      <c r="N46" s="88" t="str">
        <f>IFERROR(VLOOKUP($B46,手順2!$A$12:$P$107,N$1,FALSE),"")&amp;IFERROR(VLOOKUP($B46,手順3!$A$12:$U$107,N$1,FALSE),"")</f>
        <v/>
      </c>
      <c r="O46" s="140" t="str">
        <f>IF(N46="","",IF(IFERROR(VLOOKUP($B46,手順2!$A$12:$P$107,O$1,FALSE),"")&amp;IFERROR(VLOOKUP($B46,手順3!$A$12:$U$107,O$1,FALSE),"")="",0,IFERROR(VLOOKUP($B46,手順2!$A$12:$P$107,O$1,FALSE),"")&amp;IFERROR(VLOOKUP($B46,手順3!$A$12:$U$107,O$1,FALSE),"")))</f>
        <v/>
      </c>
      <c r="P46" s="140" t="str">
        <f>IF(O46="","",IF(IFERROR(VLOOKUP($B46,手順2!$A$12:$P$107,P$1,FALSE),"")&amp;IFERROR(VLOOKUP($B46,手順3!$A$12:$U$107,P$1,FALSE),"")="",0,IFERROR(VLOOKUP($B46,手順2!$A$12:$P$107,P$1,FALSE),"")&amp;IFERROR(VLOOKUP($B46,手順3!$A$12:$U$107,P$1,FALSE),"")))</f>
        <v/>
      </c>
      <c r="Q46" s="140" t="str">
        <f>IF(P46="","",IF(IFERROR(VLOOKUP($B46,手順2!$A$12:$P$107,Q$1,FALSE),"")&amp;IFERROR(VLOOKUP($B46,手順3!$A$12:$U$107,Q$1,FALSE),"")="",0,IFERROR(VLOOKUP($B46,手順2!$A$12:$P$107,Q$1,FALSE),"")&amp;IFERROR(VLOOKUP($B46,手順3!$A$12:$U$107,Q$1,FALSE),"")))</f>
        <v/>
      </c>
      <c r="R46" s="88" t="str">
        <f>IFERROR(VLOOKUP($B46,手順2!$A$12:$Q$107,R$1,FALSE),"")&amp;IFERROR(VLOOKUP($B46,手順3!$A$12:$U$107,R$1,FALSE),"")</f>
        <v/>
      </c>
      <c r="S46" s="119"/>
      <c r="T46" s="119"/>
      <c r="U46" s="119"/>
      <c r="Z46"/>
      <c r="AA46" s="148" t="str">
        <f>IF($AE46="","",COUNTIF($AO$18:$AO46,AA$17))</f>
        <v/>
      </c>
      <c r="AB46" s="148" t="str">
        <f>IF($AE46="","",COUNTIF($AO$18:$AO46,AB$17))</f>
        <v/>
      </c>
      <c r="AC46" s="148" t="str">
        <f>IF($AE46="","",COUNTIF($AO$18:$AO46,AC$17))</f>
        <v/>
      </c>
      <c r="AD46" s="148" t="str">
        <f>IF($AE46="","",COUNTIF($AO$18:$AO46,AD$17))</f>
        <v/>
      </c>
      <c r="AE46" s="107" t="str">
        <f t="shared" si="2"/>
        <v/>
      </c>
      <c r="AF46" s="108" t="str">
        <f t="shared" si="9"/>
        <v/>
      </c>
      <c r="AG46" s="38" t="str">
        <f t="shared" si="3"/>
        <v/>
      </c>
      <c r="AH46" s="108" t="str">
        <f t="shared" si="4"/>
        <v/>
      </c>
      <c r="AI46" s="108" t="str">
        <f t="shared" si="5"/>
        <v/>
      </c>
      <c r="AJ46" s="108" t="str">
        <f t="shared" si="6"/>
        <v/>
      </c>
      <c r="AK46" s="108" t="str">
        <f t="shared" si="7"/>
        <v/>
      </c>
      <c r="AL46" s="108" t="str">
        <f t="shared" si="8"/>
        <v/>
      </c>
      <c r="AM46" s="108" t="str">
        <f t="shared" si="10"/>
        <v/>
      </c>
      <c r="AN46" s="108" t="str">
        <f t="shared" si="11"/>
        <v/>
      </c>
      <c r="AO46" s="109" t="str">
        <f t="shared" si="12"/>
        <v/>
      </c>
      <c r="AQ46">
        <f>種目情報!A29</f>
        <v>0</v>
      </c>
      <c r="AR46">
        <f>種目情報!B29</f>
        <v>0</v>
      </c>
      <c r="AS46">
        <f>種目情報!C29</f>
        <v>0</v>
      </c>
    </row>
    <row r="47" spans="1:45" x14ac:dyDescent="0.45">
      <c r="A47">
        <v>30</v>
      </c>
      <c r="B47" t="str">
        <f>IFERROR(IF(B46=手順3!$A$11,"",IF(B46&lt;=100,IF(手順2!A41=手順５!A47,手順５!A47,手順3!$A$12),B46+1)),"")</f>
        <v/>
      </c>
      <c r="C47" s="10" t="str">
        <f>IFERROR(VLOOKUP($B47,手順2!$A$12:$T$107,C$1,FALSE),"")&amp;IFERROR(VLOOKUP($B47,手順3!$A$12:$U$107,C$1,FALSE),"")</f>
        <v/>
      </c>
      <c r="D47" s="10" t="str">
        <f>IFERROR(VLOOKUP($B47,手順2!$A$12:$T$107,D$1,FALSE),"")&amp;IFERROR(VLOOKUP($B47,手順3!$A$12:$U$107,D$1,FALSE),"")</f>
        <v/>
      </c>
      <c r="E47" s="10" t="str">
        <f>IFERROR(VLOOKUP($B47,手順2!$A$12:$T$107,E$1,FALSE),"")&amp;IFERROR(VLOOKUP($B47,手順3!$A$12:$U$107,E$1,FALSE),"")</f>
        <v/>
      </c>
      <c r="F47" s="10" t="str">
        <f>IFERROR(VLOOKUP($B47,手順2!$A$12:$T$107,F$1,FALSE),"")&amp;IFERROR(VLOOKUP($B47,手順3!$A$12:$U$107,F$1,FALSE),"")</f>
        <v/>
      </c>
      <c r="G47" s="10" t="str">
        <f>IFERROR(VLOOKUP($B47,手順2!$A$12:$T$107,G$1,FALSE),"")&amp;IFERROR(VLOOKUP($B47,手順3!$A$12:$U$107,G$1,FALSE),"")</f>
        <v/>
      </c>
      <c r="H47" s="10" t="str">
        <f>IFERROR(VLOOKUP($B47,手順2!$A$12:$T$107,H$1,FALSE),"")&amp;IFERROR(VLOOKUP($B47,手順3!$A$12:$U$107,H$1,FALSE),"")</f>
        <v/>
      </c>
      <c r="I47" s="10" t="str">
        <f>IFERROR(VLOOKUP($B47,手順2!$A$12:$T$107,I$1,FALSE),"")&amp;IFERROR(VLOOKUP($B47,手順3!$A$12:$U$107,I$1,FALSE),"")</f>
        <v/>
      </c>
      <c r="J47" s="88" t="str">
        <f>IFERROR(VLOOKUP($B47,手順2!$A$12:$P$107,J$1,FALSE),"")&amp;IFERROR(VLOOKUP($B47,手順3!$A$12:$U$107,J$1,FALSE),"")</f>
        <v/>
      </c>
      <c r="K47" s="140" t="str">
        <f>IF(J47="","",IF(IFERROR(VLOOKUP($B47,手順2!$A$12:$P$107,K$1,FALSE),"")&amp;IFERROR(VLOOKUP($B47,手順3!$A$12:$U$107,K$1,FALSE),"")="",0,IFERROR(VLOOKUP($B47,手順2!$A$12:$P$107,K$1,FALSE),"")&amp;IFERROR(VLOOKUP($B47,手順3!$A$12:$U$107,K$1,FALSE),"")))</f>
        <v/>
      </c>
      <c r="L47" s="140" t="str">
        <f>IF(K47="","",IF(IFERROR(VLOOKUP($B47,手順2!$A$12:$P$107,L$1,FALSE),"")&amp;IFERROR(VLOOKUP($B47,手順3!$A$12:$U$107,L$1,FALSE),"")="",0,IFERROR(VLOOKUP($B47,手順2!$A$12:$P$107,L$1,FALSE),"")&amp;IFERROR(VLOOKUP($B47,手順3!$A$12:$U$107,L$1,FALSE),"")))</f>
        <v/>
      </c>
      <c r="M47" s="140" t="str">
        <f>IF(L47="","",IF(IFERROR(VLOOKUP($B47,手順2!$A$12:$P$107,M$1,FALSE),"")&amp;IFERROR(VLOOKUP($B47,手順3!$A$12:$U$107,M$1,FALSE),"")="",0,IFERROR(VLOOKUP($B47,手順2!$A$12:$P$107,M$1,FALSE),"")&amp;IFERROR(VLOOKUP($B47,手順3!$A$12:$U$107,M$1,FALSE),"")))</f>
        <v/>
      </c>
      <c r="N47" s="88" t="str">
        <f>IFERROR(VLOOKUP($B47,手順2!$A$12:$P$107,N$1,FALSE),"")&amp;IFERROR(VLOOKUP($B47,手順3!$A$12:$U$107,N$1,FALSE),"")</f>
        <v/>
      </c>
      <c r="O47" s="140" t="str">
        <f>IF(N47="","",IF(IFERROR(VLOOKUP($B47,手順2!$A$12:$P$107,O$1,FALSE),"")&amp;IFERROR(VLOOKUP($B47,手順3!$A$12:$U$107,O$1,FALSE),"")="",0,IFERROR(VLOOKUP($B47,手順2!$A$12:$P$107,O$1,FALSE),"")&amp;IFERROR(VLOOKUP($B47,手順3!$A$12:$U$107,O$1,FALSE),"")))</f>
        <v/>
      </c>
      <c r="P47" s="140" t="str">
        <f>IF(O47="","",IF(IFERROR(VLOOKUP($B47,手順2!$A$12:$P$107,P$1,FALSE),"")&amp;IFERROR(VLOOKUP($B47,手順3!$A$12:$U$107,P$1,FALSE),"")="",0,IFERROR(VLOOKUP($B47,手順2!$A$12:$P$107,P$1,FALSE),"")&amp;IFERROR(VLOOKUP($B47,手順3!$A$12:$U$107,P$1,FALSE),"")))</f>
        <v/>
      </c>
      <c r="Q47" s="140" t="str">
        <f>IF(P47="","",IF(IFERROR(VLOOKUP($B47,手順2!$A$12:$P$107,Q$1,FALSE),"")&amp;IFERROR(VLOOKUP($B47,手順3!$A$12:$U$107,Q$1,FALSE),"")="",0,IFERROR(VLOOKUP($B47,手順2!$A$12:$P$107,Q$1,FALSE),"")&amp;IFERROR(VLOOKUP($B47,手順3!$A$12:$U$107,Q$1,FALSE),"")))</f>
        <v/>
      </c>
      <c r="R47" s="88" t="str">
        <f>IFERROR(VLOOKUP($B47,手順2!$A$12:$Q$107,R$1,FALSE),"")&amp;IFERROR(VLOOKUP($B47,手順3!$A$12:$U$107,R$1,FALSE),"")</f>
        <v/>
      </c>
      <c r="S47" s="119"/>
      <c r="T47" s="119"/>
      <c r="U47" s="119"/>
      <c r="Z47"/>
      <c r="AA47" s="148" t="str">
        <f>IF($AE47="","",COUNTIF($AO$18:$AO47,AA$17))</f>
        <v/>
      </c>
      <c r="AB47" s="148" t="str">
        <f>IF($AE47="","",COUNTIF($AO$18:$AO47,AB$17))</f>
        <v/>
      </c>
      <c r="AC47" s="148" t="str">
        <f>IF($AE47="","",COUNTIF($AO$18:$AO47,AC$17))</f>
        <v/>
      </c>
      <c r="AD47" s="148" t="str">
        <f>IF($AE47="","",COUNTIF($AO$18:$AO47,AD$17))</f>
        <v/>
      </c>
      <c r="AE47" s="107" t="str">
        <f t="shared" si="2"/>
        <v/>
      </c>
      <c r="AF47" s="108" t="str">
        <f t="shared" si="9"/>
        <v/>
      </c>
      <c r="AG47" s="38" t="str">
        <f t="shared" si="3"/>
        <v/>
      </c>
      <c r="AH47" s="108" t="str">
        <f t="shared" si="4"/>
        <v/>
      </c>
      <c r="AI47" s="108" t="str">
        <f t="shared" si="5"/>
        <v/>
      </c>
      <c r="AJ47" s="108" t="str">
        <f t="shared" si="6"/>
        <v/>
      </c>
      <c r="AK47" s="108" t="str">
        <f t="shared" si="7"/>
        <v/>
      </c>
      <c r="AL47" s="108" t="str">
        <f t="shared" si="8"/>
        <v/>
      </c>
      <c r="AM47" s="108" t="str">
        <f t="shared" si="10"/>
        <v/>
      </c>
      <c r="AN47" s="108" t="str">
        <f t="shared" si="11"/>
        <v/>
      </c>
      <c r="AO47" s="109" t="str">
        <f t="shared" si="12"/>
        <v/>
      </c>
      <c r="AQ47">
        <f>種目情報!A30</f>
        <v>0</v>
      </c>
      <c r="AR47">
        <f>種目情報!B30</f>
        <v>0</v>
      </c>
      <c r="AS47">
        <f>種目情報!C30</f>
        <v>0</v>
      </c>
    </row>
    <row r="48" spans="1:45" x14ac:dyDescent="0.45">
      <c r="A48">
        <v>31</v>
      </c>
      <c r="B48" t="str">
        <f>IFERROR(IF(B47=手順3!$A$11,"",IF(B47&lt;=100,IF(手順2!A42=手順５!A48,手順５!A48,手順3!$A$12),B47+1)),"")</f>
        <v/>
      </c>
      <c r="C48" s="10" t="str">
        <f>IFERROR(VLOOKUP($B48,手順2!$A$12:$T$107,C$1,FALSE),"")&amp;IFERROR(VLOOKUP($B48,手順3!$A$12:$U$107,C$1,FALSE),"")</f>
        <v/>
      </c>
      <c r="D48" s="10" t="str">
        <f>IFERROR(VLOOKUP($B48,手順2!$A$12:$T$107,D$1,FALSE),"")&amp;IFERROR(VLOOKUP($B48,手順3!$A$12:$U$107,D$1,FALSE),"")</f>
        <v/>
      </c>
      <c r="E48" s="10" t="str">
        <f>IFERROR(VLOOKUP($B48,手順2!$A$12:$T$107,E$1,FALSE),"")&amp;IFERROR(VLOOKUP($B48,手順3!$A$12:$U$107,E$1,FALSE),"")</f>
        <v/>
      </c>
      <c r="F48" s="10" t="str">
        <f>IFERROR(VLOOKUP($B48,手順2!$A$12:$T$107,F$1,FALSE),"")&amp;IFERROR(VLOOKUP($B48,手順3!$A$12:$U$107,F$1,FALSE),"")</f>
        <v/>
      </c>
      <c r="G48" s="10" t="str">
        <f>IFERROR(VLOOKUP($B48,手順2!$A$12:$T$107,G$1,FALSE),"")&amp;IFERROR(VLOOKUP($B48,手順3!$A$12:$U$107,G$1,FALSE),"")</f>
        <v/>
      </c>
      <c r="H48" s="10" t="str">
        <f>IFERROR(VLOOKUP($B48,手順2!$A$12:$T$107,H$1,FALSE),"")&amp;IFERROR(VLOOKUP($B48,手順3!$A$12:$U$107,H$1,FALSE),"")</f>
        <v/>
      </c>
      <c r="I48" s="10" t="str">
        <f>IFERROR(VLOOKUP($B48,手順2!$A$12:$T$107,I$1,FALSE),"")&amp;IFERROR(VLOOKUP($B48,手順3!$A$12:$U$107,I$1,FALSE),"")</f>
        <v/>
      </c>
      <c r="J48" s="88" t="str">
        <f>IFERROR(VLOOKUP($B48,手順2!$A$12:$P$107,J$1,FALSE),"")&amp;IFERROR(VLOOKUP($B48,手順3!$A$12:$U$107,J$1,FALSE),"")</f>
        <v/>
      </c>
      <c r="K48" s="140" t="str">
        <f>IF(J48="","",IF(IFERROR(VLOOKUP($B48,手順2!$A$12:$P$107,K$1,FALSE),"")&amp;IFERROR(VLOOKUP($B48,手順3!$A$12:$U$107,K$1,FALSE),"")="",0,IFERROR(VLOOKUP($B48,手順2!$A$12:$P$107,K$1,FALSE),"")&amp;IFERROR(VLOOKUP($B48,手順3!$A$12:$U$107,K$1,FALSE),"")))</f>
        <v/>
      </c>
      <c r="L48" s="140" t="str">
        <f>IF(K48="","",IF(IFERROR(VLOOKUP($B48,手順2!$A$12:$P$107,L$1,FALSE),"")&amp;IFERROR(VLOOKUP($B48,手順3!$A$12:$U$107,L$1,FALSE),"")="",0,IFERROR(VLOOKUP($B48,手順2!$A$12:$P$107,L$1,FALSE),"")&amp;IFERROR(VLOOKUP($B48,手順3!$A$12:$U$107,L$1,FALSE),"")))</f>
        <v/>
      </c>
      <c r="M48" s="140" t="str">
        <f>IF(L48="","",IF(IFERROR(VLOOKUP($B48,手順2!$A$12:$P$107,M$1,FALSE),"")&amp;IFERROR(VLOOKUP($B48,手順3!$A$12:$U$107,M$1,FALSE),"")="",0,IFERROR(VLOOKUP($B48,手順2!$A$12:$P$107,M$1,FALSE),"")&amp;IFERROR(VLOOKUP($B48,手順3!$A$12:$U$107,M$1,FALSE),"")))</f>
        <v/>
      </c>
      <c r="N48" s="88" t="str">
        <f>IFERROR(VLOOKUP($B48,手順2!$A$12:$P$107,N$1,FALSE),"")&amp;IFERROR(VLOOKUP($B48,手順3!$A$12:$U$107,N$1,FALSE),"")</f>
        <v/>
      </c>
      <c r="O48" s="140" t="str">
        <f>IF(N48="","",IF(IFERROR(VLOOKUP($B48,手順2!$A$12:$P$107,O$1,FALSE),"")&amp;IFERROR(VLOOKUP($B48,手順3!$A$12:$U$107,O$1,FALSE),"")="",0,IFERROR(VLOOKUP($B48,手順2!$A$12:$P$107,O$1,FALSE),"")&amp;IFERROR(VLOOKUP($B48,手順3!$A$12:$U$107,O$1,FALSE),"")))</f>
        <v/>
      </c>
      <c r="P48" s="140" t="str">
        <f>IF(O48="","",IF(IFERROR(VLOOKUP($B48,手順2!$A$12:$P$107,P$1,FALSE),"")&amp;IFERROR(VLOOKUP($B48,手順3!$A$12:$U$107,P$1,FALSE),"")="",0,IFERROR(VLOOKUP($B48,手順2!$A$12:$P$107,P$1,FALSE),"")&amp;IFERROR(VLOOKUP($B48,手順3!$A$12:$U$107,P$1,FALSE),"")))</f>
        <v/>
      </c>
      <c r="Q48" s="140" t="str">
        <f>IF(P48="","",IF(IFERROR(VLOOKUP($B48,手順2!$A$12:$P$107,Q$1,FALSE),"")&amp;IFERROR(VLOOKUP($B48,手順3!$A$12:$U$107,Q$1,FALSE),"")="",0,IFERROR(VLOOKUP($B48,手順2!$A$12:$P$107,Q$1,FALSE),"")&amp;IFERROR(VLOOKUP($B48,手順3!$A$12:$U$107,Q$1,FALSE),"")))</f>
        <v/>
      </c>
      <c r="R48" s="88" t="str">
        <f>IFERROR(VLOOKUP($B48,手順2!$A$12:$Q$107,R$1,FALSE),"")&amp;IFERROR(VLOOKUP($B48,手順3!$A$12:$U$107,R$1,FALSE),"")</f>
        <v/>
      </c>
      <c r="S48" s="119"/>
      <c r="T48" s="119"/>
      <c r="U48" s="119"/>
      <c r="Z48"/>
      <c r="AA48" s="148" t="str">
        <f>IF($AE48="","",COUNTIF($AO$18:$AO48,AA$17))</f>
        <v/>
      </c>
      <c r="AB48" s="148" t="str">
        <f>IF($AE48="","",COUNTIF($AO$18:$AO48,AB$17))</f>
        <v/>
      </c>
      <c r="AC48" s="148" t="str">
        <f>IF($AE48="","",COUNTIF($AO$18:$AO48,AC$17))</f>
        <v/>
      </c>
      <c r="AD48" s="148" t="str">
        <f>IF($AE48="","",COUNTIF($AO$18:$AO48,AD$17))</f>
        <v/>
      </c>
      <c r="AE48" s="107" t="str">
        <f t="shared" si="2"/>
        <v/>
      </c>
      <c r="AF48" s="108" t="str">
        <f t="shared" si="9"/>
        <v/>
      </c>
      <c r="AG48" s="38" t="str">
        <f t="shared" si="3"/>
        <v/>
      </c>
      <c r="AH48" s="108" t="str">
        <f t="shared" si="4"/>
        <v/>
      </c>
      <c r="AI48" s="108" t="str">
        <f t="shared" si="5"/>
        <v/>
      </c>
      <c r="AJ48" s="108" t="str">
        <f t="shared" si="6"/>
        <v/>
      </c>
      <c r="AK48" s="108" t="str">
        <f t="shared" si="7"/>
        <v/>
      </c>
      <c r="AL48" s="108" t="str">
        <f t="shared" si="8"/>
        <v/>
      </c>
      <c r="AM48" s="108" t="str">
        <f t="shared" si="10"/>
        <v/>
      </c>
      <c r="AN48" s="108" t="str">
        <f t="shared" si="11"/>
        <v/>
      </c>
      <c r="AO48" s="109" t="str">
        <f t="shared" si="12"/>
        <v/>
      </c>
      <c r="AQ48">
        <f>種目情報!A31</f>
        <v>0</v>
      </c>
      <c r="AR48">
        <f>種目情報!B31</f>
        <v>0</v>
      </c>
      <c r="AS48">
        <f>種目情報!C31</f>
        <v>0</v>
      </c>
    </row>
    <row r="49" spans="1:45" x14ac:dyDescent="0.45">
      <c r="A49">
        <v>32</v>
      </c>
      <c r="B49" t="str">
        <f>IFERROR(IF(B48=手順3!$A$11,"",IF(B48&lt;=100,IF(手順2!A43=手順５!A49,手順５!A49,手順3!$A$12),B48+1)),"")</f>
        <v/>
      </c>
      <c r="C49" s="10" t="str">
        <f>IFERROR(VLOOKUP($B49,手順2!$A$12:$T$107,C$1,FALSE),"")&amp;IFERROR(VLOOKUP($B49,手順3!$A$12:$U$107,C$1,FALSE),"")</f>
        <v/>
      </c>
      <c r="D49" s="10" t="str">
        <f>IFERROR(VLOOKUP($B49,手順2!$A$12:$T$107,D$1,FALSE),"")&amp;IFERROR(VLOOKUP($B49,手順3!$A$12:$U$107,D$1,FALSE),"")</f>
        <v/>
      </c>
      <c r="E49" s="10" t="str">
        <f>IFERROR(VLOOKUP($B49,手順2!$A$12:$T$107,E$1,FALSE),"")&amp;IFERROR(VLOOKUP($B49,手順3!$A$12:$U$107,E$1,FALSE),"")</f>
        <v/>
      </c>
      <c r="F49" s="10" t="str">
        <f>IFERROR(VLOOKUP($B49,手順2!$A$12:$T$107,F$1,FALSE),"")&amp;IFERROR(VLOOKUP($B49,手順3!$A$12:$U$107,F$1,FALSE),"")</f>
        <v/>
      </c>
      <c r="G49" s="10" t="str">
        <f>IFERROR(VLOOKUP($B49,手順2!$A$12:$T$107,G$1,FALSE),"")&amp;IFERROR(VLOOKUP($B49,手順3!$A$12:$U$107,G$1,FALSE),"")</f>
        <v/>
      </c>
      <c r="H49" s="10" t="str">
        <f>IFERROR(VLOOKUP($B49,手順2!$A$12:$T$107,H$1,FALSE),"")&amp;IFERROR(VLOOKUP($B49,手順3!$A$12:$U$107,H$1,FALSE),"")</f>
        <v/>
      </c>
      <c r="I49" s="10" t="str">
        <f>IFERROR(VLOOKUP($B49,手順2!$A$12:$T$107,I$1,FALSE),"")&amp;IFERROR(VLOOKUP($B49,手順3!$A$12:$U$107,I$1,FALSE),"")</f>
        <v/>
      </c>
      <c r="J49" s="88" t="str">
        <f>IFERROR(VLOOKUP($B49,手順2!$A$12:$P$107,J$1,FALSE),"")&amp;IFERROR(VLOOKUP($B49,手順3!$A$12:$U$107,J$1,FALSE),"")</f>
        <v/>
      </c>
      <c r="K49" s="140" t="str">
        <f>IF(J49="","",IF(IFERROR(VLOOKUP($B49,手順2!$A$12:$P$107,K$1,FALSE),"")&amp;IFERROR(VLOOKUP($B49,手順3!$A$12:$U$107,K$1,FALSE),"")="",0,IFERROR(VLOOKUP($B49,手順2!$A$12:$P$107,K$1,FALSE),"")&amp;IFERROR(VLOOKUP($B49,手順3!$A$12:$U$107,K$1,FALSE),"")))</f>
        <v/>
      </c>
      <c r="L49" s="140" t="str">
        <f>IF(K49="","",IF(IFERROR(VLOOKUP($B49,手順2!$A$12:$P$107,L$1,FALSE),"")&amp;IFERROR(VLOOKUP($B49,手順3!$A$12:$U$107,L$1,FALSE),"")="",0,IFERROR(VLOOKUP($B49,手順2!$A$12:$P$107,L$1,FALSE),"")&amp;IFERROR(VLOOKUP($B49,手順3!$A$12:$U$107,L$1,FALSE),"")))</f>
        <v/>
      </c>
      <c r="M49" s="140" t="str">
        <f>IF(L49="","",IF(IFERROR(VLOOKUP($B49,手順2!$A$12:$P$107,M$1,FALSE),"")&amp;IFERROR(VLOOKUP($B49,手順3!$A$12:$U$107,M$1,FALSE),"")="",0,IFERROR(VLOOKUP($B49,手順2!$A$12:$P$107,M$1,FALSE),"")&amp;IFERROR(VLOOKUP($B49,手順3!$A$12:$U$107,M$1,FALSE),"")))</f>
        <v/>
      </c>
      <c r="N49" s="88" t="str">
        <f>IFERROR(VLOOKUP($B49,手順2!$A$12:$P$107,N$1,FALSE),"")&amp;IFERROR(VLOOKUP($B49,手順3!$A$12:$U$107,N$1,FALSE),"")</f>
        <v/>
      </c>
      <c r="O49" s="140" t="str">
        <f>IF(N49="","",IF(IFERROR(VLOOKUP($B49,手順2!$A$12:$P$107,O$1,FALSE),"")&amp;IFERROR(VLOOKUP($B49,手順3!$A$12:$U$107,O$1,FALSE),"")="",0,IFERROR(VLOOKUP($B49,手順2!$A$12:$P$107,O$1,FALSE),"")&amp;IFERROR(VLOOKUP($B49,手順3!$A$12:$U$107,O$1,FALSE),"")))</f>
        <v/>
      </c>
      <c r="P49" s="140" t="str">
        <f>IF(O49="","",IF(IFERROR(VLOOKUP($B49,手順2!$A$12:$P$107,P$1,FALSE),"")&amp;IFERROR(VLOOKUP($B49,手順3!$A$12:$U$107,P$1,FALSE),"")="",0,IFERROR(VLOOKUP($B49,手順2!$A$12:$P$107,P$1,FALSE),"")&amp;IFERROR(VLOOKUP($B49,手順3!$A$12:$U$107,P$1,FALSE),"")))</f>
        <v/>
      </c>
      <c r="Q49" s="140" t="str">
        <f>IF(P49="","",IF(IFERROR(VLOOKUP($B49,手順2!$A$12:$P$107,Q$1,FALSE),"")&amp;IFERROR(VLOOKUP($B49,手順3!$A$12:$U$107,Q$1,FALSE),"")="",0,IFERROR(VLOOKUP($B49,手順2!$A$12:$P$107,Q$1,FALSE),"")&amp;IFERROR(VLOOKUP($B49,手順3!$A$12:$U$107,Q$1,FALSE),"")))</f>
        <v/>
      </c>
      <c r="R49" s="88" t="str">
        <f>IFERROR(VLOOKUP($B49,手順2!$A$12:$Q$107,R$1,FALSE),"")&amp;IFERROR(VLOOKUP($B49,手順3!$A$12:$U$107,R$1,FALSE),"")</f>
        <v/>
      </c>
      <c r="S49" s="119"/>
      <c r="T49" s="119"/>
      <c r="U49" s="119"/>
      <c r="Z49"/>
      <c r="AA49" s="148" t="str">
        <f>IF($AE49="","",COUNTIF($AO$18:$AO49,AA$17))</f>
        <v/>
      </c>
      <c r="AB49" s="148" t="str">
        <f>IF($AE49="","",COUNTIF($AO$18:$AO49,AB$17))</f>
        <v/>
      </c>
      <c r="AC49" s="148" t="str">
        <f>IF($AE49="","",COUNTIF($AO$18:$AO49,AC$17))</f>
        <v/>
      </c>
      <c r="AD49" s="148" t="str">
        <f>IF($AE49="","",COUNTIF($AO$18:$AO49,AD$17))</f>
        <v/>
      </c>
      <c r="AE49" s="107" t="str">
        <f t="shared" si="2"/>
        <v/>
      </c>
      <c r="AF49" s="108" t="str">
        <f t="shared" si="9"/>
        <v/>
      </c>
      <c r="AG49" s="38" t="str">
        <f t="shared" si="3"/>
        <v/>
      </c>
      <c r="AH49" s="108" t="str">
        <f t="shared" si="4"/>
        <v/>
      </c>
      <c r="AI49" s="108" t="str">
        <f t="shared" si="5"/>
        <v/>
      </c>
      <c r="AJ49" s="108" t="str">
        <f t="shared" si="6"/>
        <v/>
      </c>
      <c r="AK49" s="108" t="str">
        <f t="shared" si="7"/>
        <v/>
      </c>
      <c r="AL49" s="108" t="str">
        <f t="shared" si="8"/>
        <v/>
      </c>
      <c r="AM49" s="108" t="str">
        <f t="shared" si="10"/>
        <v/>
      </c>
      <c r="AN49" s="108" t="str">
        <f t="shared" si="11"/>
        <v/>
      </c>
      <c r="AO49" s="109" t="str">
        <f t="shared" si="12"/>
        <v/>
      </c>
      <c r="AQ49">
        <f>種目情報!A32</f>
        <v>0</v>
      </c>
      <c r="AR49">
        <f>種目情報!B32</f>
        <v>0</v>
      </c>
      <c r="AS49">
        <f>種目情報!C32</f>
        <v>0</v>
      </c>
    </row>
    <row r="50" spans="1:45" x14ac:dyDescent="0.45">
      <c r="A50">
        <v>33</v>
      </c>
      <c r="B50" t="str">
        <f>IFERROR(IF(B49=手順3!$A$11,"",IF(B49&lt;=100,IF(手順2!A44=手順５!A50,手順５!A50,手順3!$A$12),B49+1)),"")</f>
        <v/>
      </c>
      <c r="C50" s="10" t="str">
        <f>IFERROR(VLOOKUP($B50,手順2!$A$12:$T$107,C$1,FALSE),"")&amp;IFERROR(VLOOKUP($B50,手順3!$A$12:$U$107,C$1,FALSE),"")</f>
        <v/>
      </c>
      <c r="D50" s="10" t="str">
        <f>IFERROR(VLOOKUP($B50,手順2!$A$12:$T$107,D$1,FALSE),"")&amp;IFERROR(VLOOKUP($B50,手順3!$A$12:$U$107,D$1,FALSE),"")</f>
        <v/>
      </c>
      <c r="E50" s="10" t="str">
        <f>IFERROR(VLOOKUP($B50,手順2!$A$12:$T$107,E$1,FALSE),"")&amp;IFERROR(VLOOKUP($B50,手順3!$A$12:$U$107,E$1,FALSE),"")</f>
        <v/>
      </c>
      <c r="F50" s="10" t="str">
        <f>IFERROR(VLOOKUP($B50,手順2!$A$12:$T$107,F$1,FALSE),"")&amp;IFERROR(VLOOKUP($B50,手順3!$A$12:$U$107,F$1,FALSE),"")</f>
        <v/>
      </c>
      <c r="G50" s="10" t="str">
        <f>IFERROR(VLOOKUP($B50,手順2!$A$12:$T$107,G$1,FALSE),"")&amp;IFERROR(VLOOKUP($B50,手順3!$A$12:$U$107,G$1,FALSE),"")</f>
        <v/>
      </c>
      <c r="H50" s="10" t="str">
        <f>IFERROR(VLOOKUP($B50,手順2!$A$12:$T$107,H$1,FALSE),"")&amp;IFERROR(VLOOKUP($B50,手順3!$A$12:$U$107,H$1,FALSE),"")</f>
        <v/>
      </c>
      <c r="I50" s="10" t="str">
        <f>IFERROR(VLOOKUP($B50,手順2!$A$12:$T$107,I$1,FALSE),"")&amp;IFERROR(VLOOKUP($B50,手順3!$A$12:$U$107,I$1,FALSE),"")</f>
        <v/>
      </c>
      <c r="J50" s="88" t="str">
        <f>IFERROR(VLOOKUP($B50,手順2!$A$12:$P$107,J$1,FALSE),"")&amp;IFERROR(VLOOKUP($B50,手順3!$A$12:$U$107,J$1,FALSE),"")</f>
        <v/>
      </c>
      <c r="K50" s="140" t="str">
        <f>IF(J50="","",IF(IFERROR(VLOOKUP($B50,手順2!$A$12:$P$107,K$1,FALSE),"")&amp;IFERROR(VLOOKUP($B50,手順3!$A$12:$U$107,K$1,FALSE),"")="",0,IFERROR(VLOOKUP($B50,手順2!$A$12:$P$107,K$1,FALSE),"")&amp;IFERROR(VLOOKUP($B50,手順3!$A$12:$U$107,K$1,FALSE),"")))</f>
        <v/>
      </c>
      <c r="L50" s="140" t="str">
        <f>IF(K50="","",IF(IFERROR(VLOOKUP($B50,手順2!$A$12:$P$107,L$1,FALSE),"")&amp;IFERROR(VLOOKUP($B50,手順3!$A$12:$U$107,L$1,FALSE),"")="",0,IFERROR(VLOOKUP($B50,手順2!$A$12:$P$107,L$1,FALSE),"")&amp;IFERROR(VLOOKUP($B50,手順3!$A$12:$U$107,L$1,FALSE),"")))</f>
        <v/>
      </c>
      <c r="M50" s="140" t="str">
        <f>IF(L50="","",IF(IFERROR(VLOOKUP($B50,手順2!$A$12:$P$107,M$1,FALSE),"")&amp;IFERROR(VLOOKUP($B50,手順3!$A$12:$U$107,M$1,FALSE),"")="",0,IFERROR(VLOOKUP($B50,手順2!$A$12:$P$107,M$1,FALSE),"")&amp;IFERROR(VLOOKUP($B50,手順3!$A$12:$U$107,M$1,FALSE),"")))</f>
        <v/>
      </c>
      <c r="N50" s="88" t="str">
        <f>IFERROR(VLOOKUP($B50,手順2!$A$12:$P$107,N$1,FALSE),"")&amp;IFERROR(VLOOKUP($B50,手順3!$A$12:$U$107,N$1,FALSE),"")</f>
        <v/>
      </c>
      <c r="O50" s="140" t="str">
        <f>IF(N50="","",IF(IFERROR(VLOOKUP($B50,手順2!$A$12:$P$107,O$1,FALSE),"")&amp;IFERROR(VLOOKUP($B50,手順3!$A$12:$U$107,O$1,FALSE),"")="",0,IFERROR(VLOOKUP($B50,手順2!$A$12:$P$107,O$1,FALSE),"")&amp;IFERROR(VLOOKUP($B50,手順3!$A$12:$U$107,O$1,FALSE),"")))</f>
        <v/>
      </c>
      <c r="P50" s="140" t="str">
        <f>IF(O50="","",IF(IFERROR(VLOOKUP($B50,手順2!$A$12:$P$107,P$1,FALSE),"")&amp;IFERROR(VLOOKUP($B50,手順3!$A$12:$U$107,P$1,FALSE),"")="",0,IFERROR(VLOOKUP($B50,手順2!$A$12:$P$107,P$1,FALSE),"")&amp;IFERROR(VLOOKUP($B50,手順3!$A$12:$U$107,P$1,FALSE),"")))</f>
        <v/>
      </c>
      <c r="Q50" s="140" t="str">
        <f>IF(P50="","",IF(IFERROR(VLOOKUP($B50,手順2!$A$12:$P$107,Q$1,FALSE),"")&amp;IFERROR(VLOOKUP($B50,手順3!$A$12:$U$107,Q$1,FALSE),"")="",0,IFERROR(VLOOKUP($B50,手順2!$A$12:$P$107,Q$1,FALSE),"")&amp;IFERROR(VLOOKUP($B50,手順3!$A$12:$U$107,Q$1,FALSE),"")))</f>
        <v/>
      </c>
      <c r="R50" s="88" t="str">
        <f>IFERROR(VLOOKUP($B50,手順2!$A$12:$Q$107,R$1,FALSE),"")&amp;IFERROR(VLOOKUP($B50,手順3!$A$12:$U$107,R$1,FALSE),"")</f>
        <v/>
      </c>
      <c r="S50" s="119"/>
      <c r="T50" s="119"/>
      <c r="U50" s="119"/>
      <c r="Z50"/>
      <c r="AA50" s="148" t="str">
        <f>IF($AE50="","",COUNTIF($AO$18:$AO50,AA$17))</f>
        <v/>
      </c>
      <c r="AB50" s="148" t="str">
        <f>IF($AE50="","",COUNTIF($AO$18:$AO50,AB$17))</f>
        <v/>
      </c>
      <c r="AC50" s="148" t="str">
        <f>IF($AE50="","",COUNTIF($AO$18:$AO50,AC$17))</f>
        <v/>
      </c>
      <c r="AD50" s="148" t="str">
        <f>IF($AE50="","",COUNTIF($AO$18:$AO50,AD$17))</f>
        <v/>
      </c>
      <c r="AE50" s="107" t="str">
        <f t="shared" ref="AE50:AE81" si="13">IF(C50="","",$F$9)</f>
        <v/>
      </c>
      <c r="AF50" s="108" t="str">
        <f t="shared" si="9"/>
        <v/>
      </c>
      <c r="AG50" s="38" t="str">
        <f t="shared" ref="AG50:AG81" si="14">IF(C50="","",IF(LEN(D50)+LEN(E50)&lt;4,D50&amp;"    "&amp;E50&amp;"("&amp;H50&amp;")",IF(LEN(D50)+LEN(E50)&gt;4,D50&amp;E50&amp;"("&amp;H50&amp;")",D50&amp;"  "&amp;E50&amp;"("&amp;H50&amp;")")))</f>
        <v/>
      </c>
      <c r="AH50" s="108" t="str">
        <f t="shared" ref="AH50:AH81" si="15">IF(C50="","",F50&amp;" "&amp;G50)</f>
        <v/>
      </c>
      <c r="AI50" s="108" t="str">
        <f t="shared" ref="AI50:AI81" si="16">IF(C50="","",IF(I50="男",1,2))</f>
        <v/>
      </c>
      <c r="AJ50" s="108" t="str">
        <f t="shared" ref="AJ50:AJ81" si="17">IF(C50="","",28)</f>
        <v/>
      </c>
      <c r="AK50" s="108" t="str">
        <f t="shared" ref="AK50:AK81" si="18">IF(C50="","",LEFT(AE50,6))</f>
        <v/>
      </c>
      <c r="AL50" s="108" t="str">
        <f t="shared" ref="AL50:AL81" si="19">IF(C50="","",C50)</f>
        <v/>
      </c>
      <c r="AM50" s="108" t="str">
        <f t="shared" si="10"/>
        <v/>
      </c>
      <c r="AN50" s="108" t="str">
        <f t="shared" si="11"/>
        <v/>
      </c>
      <c r="AO50" s="109" t="str">
        <f t="shared" si="12"/>
        <v/>
      </c>
      <c r="AQ50">
        <f>種目情報!A33</f>
        <v>0</v>
      </c>
      <c r="AR50">
        <f>種目情報!B33</f>
        <v>0</v>
      </c>
      <c r="AS50">
        <f>種目情報!C33</f>
        <v>0</v>
      </c>
    </row>
    <row r="51" spans="1:45" x14ac:dyDescent="0.45">
      <c r="A51">
        <v>34</v>
      </c>
      <c r="B51" t="str">
        <f>IFERROR(IF(B50=手順3!$A$11,"",IF(B50&lt;=100,IF(手順2!A45=手順５!A51,手順５!A51,手順3!$A$12),B50+1)),"")</f>
        <v/>
      </c>
      <c r="C51" s="10" t="str">
        <f>IFERROR(VLOOKUP($B51,手順2!$A$12:$T$107,C$1,FALSE),"")&amp;IFERROR(VLOOKUP($B51,手順3!$A$12:$U$107,C$1,FALSE),"")</f>
        <v/>
      </c>
      <c r="D51" s="10" t="str">
        <f>IFERROR(VLOOKUP($B51,手順2!$A$12:$T$107,D$1,FALSE),"")&amp;IFERROR(VLOOKUP($B51,手順3!$A$12:$U$107,D$1,FALSE),"")</f>
        <v/>
      </c>
      <c r="E51" s="10" t="str">
        <f>IFERROR(VLOOKUP($B51,手順2!$A$12:$T$107,E$1,FALSE),"")&amp;IFERROR(VLOOKUP($B51,手順3!$A$12:$U$107,E$1,FALSE),"")</f>
        <v/>
      </c>
      <c r="F51" s="10" t="str">
        <f>IFERROR(VLOOKUP($B51,手順2!$A$12:$T$107,F$1,FALSE),"")&amp;IFERROR(VLOOKUP($B51,手順3!$A$12:$U$107,F$1,FALSE),"")</f>
        <v/>
      </c>
      <c r="G51" s="10" t="str">
        <f>IFERROR(VLOOKUP($B51,手順2!$A$12:$T$107,G$1,FALSE),"")&amp;IFERROR(VLOOKUP($B51,手順3!$A$12:$U$107,G$1,FALSE),"")</f>
        <v/>
      </c>
      <c r="H51" s="10" t="str">
        <f>IFERROR(VLOOKUP($B51,手順2!$A$12:$T$107,H$1,FALSE),"")&amp;IFERROR(VLOOKUP($B51,手順3!$A$12:$U$107,H$1,FALSE),"")</f>
        <v/>
      </c>
      <c r="I51" s="10" t="str">
        <f>IFERROR(VLOOKUP($B51,手順2!$A$12:$T$107,I$1,FALSE),"")&amp;IFERROR(VLOOKUP($B51,手順3!$A$12:$U$107,I$1,FALSE),"")</f>
        <v/>
      </c>
      <c r="J51" s="88" t="str">
        <f>IFERROR(VLOOKUP($B51,手順2!$A$12:$P$107,J$1,FALSE),"")&amp;IFERROR(VLOOKUP($B51,手順3!$A$12:$U$107,J$1,FALSE),"")</f>
        <v/>
      </c>
      <c r="K51" s="140" t="str">
        <f>IF(J51="","",IF(IFERROR(VLOOKUP($B51,手順2!$A$12:$P$107,K$1,FALSE),"")&amp;IFERROR(VLOOKUP($B51,手順3!$A$12:$U$107,K$1,FALSE),"")="",0,IFERROR(VLOOKUP($B51,手順2!$A$12:$P$107,K$1,FALSE),"")&amp;IFERROR(VLOOKUP($B51,手順3!$A$12:$U$107,K$1,FALSE),"")))</f>
        <v/>
      </c>
      <c r="L51" s="140" t="str">
        <f>IF(K51="","",IF(IFERROR(VLOOKUP($B51,手順2!$A$12:$P$107,L$1,FALSE),"")&amp;IFERROR(VLOOKUP($B51,手順3!$A$12:$U$107,L$1,FALSE),"")="",0,IFERROR(VLOOKUP($B51,手順2!$A$12:$P$107,L$1,FALSE),"")&amp;IFERROR(VLOOKUP($B51,手順3!$A$12:$U$107,L$1,FALSE),"")))</f>
        <v/>
      </c>
      <c r="M51" s="140" t="str">
        <f>IF(L51="","",IF(IFERROR(VLOOKUP($B51,手順2!$A$12:$P$107,M$1,FALSE),"")&amp;IFERROR(VLOOKUP($B51,手順3!$A$12:$U$107,M$1,FALSE),"")="",0,IFERROR(VLOOKUP($B51,手順2!$A$12:$P$107,M$1,FALSE),"")&amp;IFERROR(VLOOKUP($B51,手順3!$A$12:$U$107,M$1,FALSE),"")))</f>
        <v/>
      </c>
      <c r="N51" s="88" t="str">
        <f>IFERROR(VLOOKUP($B51,手順2!$A$12:$P$107,N$1,FALSE),"")&amp;IFERROR(VLOOKUP($B51,手順3!$A$12:$U$107,N$1,FALSE),"")</f>
        <v/>
      </c>
      <c r="O51" s="140" t="str">
        <f>IF(N51="","",IF(IFERROR(VLOOKUP($B51,手順2!$A$12:$P$107,O$1,FALSE),"")&amp;IFERROR(VLOOKUP($B51,手順3!$A$12:$U$107,O$1,FALSE),"")="",0,IFERROR(VLOOKUP($B51,手順2!$A$12:$P$107,O$1,FALSE),"")&amp;IFERROR(VLOOKUP($B51,手順3!$A$12:$U$107,O$1,FALSE),"")))</f>
        <v/>
      </c>
      <c r="P51" s="140" t="str">
        <f>IF(O51="","",IF(IFERROR(VLOOKUP($B51,手順2!$A$12:$P$107,P$1,FALSE),"")&amp;IFERROR(VLOOKUP($B51,手順3!$A$12:$U$107,P$1,FALSE),"")="",0,IFERROR(VLOOKUP($B51,手順2!$A$12:$P$107,P$1,FALSE),"")&amp;IFERROR(VLOOKUP($B51,手順3!$A$12:$U$107,P$1,FALSE),"")))</f>
        <v/>
      </c>
      <c r="Q51" s="140" t="str">
        <f>IF(P51="","",IF(IFERROR(VLOOKUP($B51,手順2!$A$12:$P$107,Q$1,FALSE),"")&amp;IFERROR(VLOOKUP($B51,手順3!$A$12:$U$107,Q$1,FALSE),"")="",0,IFERROR(VLOOKUP($B51,手順2!$A$12:$P$107,Q$1,FALSE),"")&amp;IFERROR(VLOOKUP($B51,手順3!$A$12:$U$107,Q$1,FALSE),"")))</f>
        <v/>
      </c>
      <c r="R51" s="88" t="str">
        <f>IFERROR(VLOOKUP($B51,手順2!$A$12:$Q$107,R$1,FALSE),"")&amp;IFERROR(VLOOKUP($B51,手順3!$A$12:$U$107,R$1,FALSE),"")</f>
        <v/>
      </c>
      <c r="S51" s="119"/>
      <c r="T51" s="119"/>
      <c r="U51" s="119"/>
      <c r="Z51"/>
      <c r="AA51" s="148" t="str">
        <f>IF($AE51="","",COUNTIF($AO$18:$AO51,AA$17))</f>
        <v/>
      </c>
      <c r="AB51" s="148" t="str">
        <f>IF($AE51="","",COUNTIF($AO$18:$AO51,AB$17))</f>
        <v/>
      </c>
      <c r="AC51" s="148" t="str">
        <f>IF($AE51="","",COUNTIF($AO$18:$AO51,AC$17))</f>
        <v/>
      </c>
      <c r="AD51" s="148" t="str">
        <f>IF($AE51="","",COUNTIF($AO$18:$AO51,AD$17))</f>
        <v/>
      </c>
      <c r="AE51" s="107" t="str">
        <f t="shared" si="13"/>
        <v/>
      </c>
      <c r="AF51" s="108" t="str">
        <f t="shared" si="9"/>
        <v/>
      </c>
      <c r="AG51" s="38" t="str">
        <f t="shared" si="14"/>
        <v/>
      </c>
      <c r="AH51" s="108" t="str">
        <f t="shared" si="15"/>
        <v/>
      </c>
      <c r="AI51" s="108" t="str">
        <f t="shared" si="16"/>
        <v/>
      </c>
      <c r="AJ51" s="108" t="str">
        <f t="shared" si="17"/>
        <v/>
      </c>
      <c r="AK51" s="108" t="str">
        <f t="shared" si="18"/>
        <v/>
      </c>
      <c r="AL51" s="108" t="str">
        <f t="shared" si="19"/>
        <v/>
      </c>
      <c r="AM51" s="108" t="str">
        <f t="shared" si="10"/>
        <v/>
      </c>
      <c r="AN51" s="108" t="str">
        <f t="shared" si="11"/>
        <v/>
      </c>
      <c r="AO51" s="109" t="str">
        <f t="shared" si="12"/>
        <v/>
      </c>
      <c r="AQ51">
        <f>種目情報!A34</f>
        <v>0</v>
      </c>
      <c r="AR51">
        <f>種目情報!B34</f>
        <v>0</v>
      </c>
      <c r="AS51">
        <f>種目情報!C34</f>
        <v>0</v>
      </c>
    </row>
    <row r="52" spans="1:45" x14ac:dyDescent="0.45">
      <c r="A52">
        <v>35</v>
      </c>
      <c r="B52" t="str">
        <f>IFERROR(IF(B51=手順3!$A$11,"",IF(B51&lt;=100,IF(手順2!A46=手順５!A52,手順５!A52,手順3!$A$12),B51+1)),"")</f>
        <v/>
      </c>
      <c r="C52" s="10" t="str">
        <f>IFERROR(VLOOKUP($B52,手順2!$A$12:$T$107,C$1,FALSE),"")&amp;IFERROR(VLOOKUP($B52,手順3!$A$12:$U$107,C$1,FALSE),"")</f>
        <v/>
      </c>
      <c r="D52" s="10" t="str">
        <f>IFERROR(VLOOKUP($B52,手順2!$A$12:$T$107,D$1,FALSE),"")&amp;IFERROR(VLOOKUP($B52,手順3!$A$12:$U$107,D$1,FALSE),"")</f>
        <v/>
      </c>
      <c r="E52" s="10" t="str">
        <f>IFERROR(VLOOKUP($B52,手順2!$A$12:$T$107,E$1,FALSE),"")&amp;IFERROR(VLOOKUP($B52,手順3!$A$12:$U$107,E$1,FALSE),"")</f>
        <v/>
      </c>
      <c r="F52" s="10" t="str">
        <f>IFERROR(VLOOKUP($B52,手順2!$A$12:$T$107,F$1,FALSE),"")&amp;IFERROR(VLOOKUP($B52,手順3!$A$12:$U$107,F$1,FALSE),"")</f>
        <v/>
      </c>
      <c r="G52" s="10" t="str">
        <f>IFERROR(VLOOKUP($B52,手順2!$A$12:$T$107,G$1,FALSE),"")&amp;IFERROR(VLOOKUP($B52,手順3!$A$12:$U$107,G$1,FALSE),"")</f>
        <v/>
      </c>
      <c r="H52" s="10" t="str">
        <f>IFERROR(VLOOKUP($B52,手順2!$A$12:$T$107,H$1,FALSE),"")&amp;IFERROR(VLOOKUP($B52,手順3!$A$12:$U$107,H$1,FALSE),"")</f>
        <v/>
      </c>
      <c r="I52" s="10" t="str">
        <f>IFERROR(VLOOKUP($B52,手順2!$A$12:$T$107,I$1,FALSE),"")&amp;IFERROR(VLOOKUP($B52,手順3!$A$12:$U$107,I$1,FALSE),"")</f>
        <v/>
      </c>
      <c r="J52" s="88" t="str">
        <f>IFERROR(VLOOKUP($B52,手順2!$A$12:$P$107,J$1,FALSE),"")&amp;IFERROR(VLOOKUP($B52,手順3!$A$12:$U$107,J$1,FALSE),"")</f>
        <v/>
      </c>
      <c r="K52" s="140" t="str">
        <f>IF(J52="","",IF(IFERROR(VLOOKUP($B52,手順2!$A$12:$P$107,K$1,FALSE),"")&amp;IFERROR(VLOOKUP($B52,手順3!$A$12:$U$107,K$1,FALSE),"")="",0,IFERROR(VLOOKUP($B52,手順2!$A$12:$P$107,K$1,FALSE),"")&amp;IFERROR(VLOOKUP($B52,手順3!$A$12:$U$107,K$1,FALSE),"")))</f>
        <v/>
      </c>
      <c r="L52" s="140" t="str">
        <f>IF(K52="","",IF(IFERROR(VLOOKUP($B52,手順2!$A$12:$P$107,L$1,FALSE),"")&amp;IFERROR(VLOOKUP($B52,手順3!$A$12:$U$107,L$1,FALSE),"")="",0,IFERROR(VLOOKUP($B52,手順2!$A$12:$P$107,L$1,FALSE),"")&amp;IFERROR(VLOOKUP($B52,手順3!$A$12:$U$107,L$1,FALSE),"")))</f>
        <v/>
      </c>
      <c r="M52" s="140" t="str">
        <f>IF(L52="","",IF(IFERROR(VLOOKUP($B52,手順2!$A$12:$P$107,M$1,FALSE),"")&amp;IFERROR(VLOOKUP($B52,手順3!$A$12:$U$107,M$1,FALSE),"")="",0,IFERROR(VLOOKUP($B52,手順2!$A$12:$P$107,M$1,FALSE),"")&amp;IFERROR(VLOOKUP($B52,手順3!$A$12:$U$107,M$1,FALSE),"")))</f>
        <v/>
      </c>
      <c r="N52" s="88" t="str">
        <f>IFERROR(VLOOKUP($B52,手順2!$A$12:$P$107,N$1,FALSE),"")&amp;IFERROR(VLOOKUP($B52,手順3!$A$12:$U$107,N$1,FALSE),"")</f>
        <v/>
      </c>
      <c r="O52" s="140" t="str">
        <f>IF(N52="","",IF(IFERROR(VLOOKUP($B52,手順2!$A$12:$P$107,O$1,FALSE),"")&amp;IFERROR(VLOOKUP($B52,手順3!$A$12:$U$107,O$1,FALSE),"")="",0,IFERROR(VLOOKUP($B52,手順2!$A$12:$P$107,O$1,FALSE),"")&amp;IFERROR(VLOOKUP($B52,手順3!$A$12:$U$107,O$1,FALSE),"")))</f>
        <v/>
      </c>
      <c r="P52" s="140" t="str">
        <f>IF(O52="","",IF(IFERROR(VLOOKUP($B52,手順2!$A$12:$P$107,P$1,FALSE),"")&amp;IFERROR(VLOOKUP($B52,手順3!$A$12:$U$107,P$1,FALSE),"")="",0,IFERROR(VLOOKUP($B52,手順2!$A$12:$P$107,P$1,FALSE),"")&amp;IFERROR(VLOOKUP($B52,手順3!$A$12:$U$107,P$1,FALSE),"")))</f>
        <v/>
      </c>
      <c r="Q52" s="140" t="str">
        <f>IF(P52="","",IF(IFERROR(VLOOKUP($B52,手順2!$A$12:$P$107,Q$1,FALSE),"")&amp;IFERROR(VLOOKUP($B52,手順3!$A$12:$U$107,Q$1,FALSE),"")="",0,IFERROR(VLOOKUP($B52,手順2!$A$12:$P$107,Q$1,FALSE),"")&amp;IFERROR(VLOOKUP($B52,手順3!$A$12:$U$107,Q$1,FALSE),"")))</f>
        <v/>
      </c>
      <c r="R52" s="88" t="str">
        <f>IFERROR(VLOOKUP($B52,手順2!$A$12:$Q$107,R$1,FALSE),"")&amp;IFERROR(VLOOKUP($B52,手順3!$A$12:$U$107,R$1,FALSE),"")</f>
        <v/>
      </c>
      <c r="S52" s="119"/>
      <c r="T52" s="119"/>
      <c r="U52" s="119"/>
      <c r="Z52"/>
      <c r="AA52" s="148" t="str">
        <f>IF($AE52="","",COUNTIF($AO$18:$AO52,AA$17))</f>
        <v/>
      </c>
      <c r="AB52" s="148" t="str">
        <f>IF($AE52="","",COUNTIF($AO$18:$AO52,AB$17))</f>
        <v/>
      </c>
      <c r="AC52" s="148" t="str">
        <f>IF($AE52="","",COUNTIF($AO$18:$AO52,AC$17))</f>
        <v/>
      </c>
      <c r="AD52" s="148" t="str">
        <f>IF($AE52="","",COUNTIF($AO$18:$AO52,AD$17))</f>
        <v/>
      </c>
      <c r="AE52" s="107" t="str">
        <f t="shared" si="13"/>
        <v/>
      </c>
      <c r="AF52" s="108" t="str">
        <f t="shared" si="9"/>
        <v/>
      </c>
      <c r="AG52" s="38" t="str">
        <f t="shared" si="14"/>
        <v/>
      </c>
      <c r="AH52" s="108" t="str">
        <f t="shared" si="15"/>
        <v/>
      </c>
      <c r="AI52" s="108" t="str">
        <f t="shared" si="16"/>
        <v/>
      </c>
      <c r="AJ52" s="108" t="str">
        <f t="shared" si="17"/>
        <v/>
      </c>
      <c r="AK52" s="108" t="str">
        <f t="shared" si="18"/>
        <v/>
      </c>
      <c r="AL52" s="108" t="str">
        <f t="shared" si="19"/>
        <v/>
      </c>
      <c r="AM52" s="108" t="str">
        <f t="shared" si="10"/>
        <v/>
      </c>
      <c r="AN52" s="108" t="str">
        <f t="shared" si="11"/>
        <v/>
      </c>
      <c r="AO52" s="109" t="str">
        <f t="shared" si="12"/>
        <v/>
      </c>
      <c r="AQ52">
        <f>種目情報!A35</f>
        <v>0</v>
      </c>
      <c r="AR52">
        <f>種目情報!B35</f>
        <v>0</v>
      </c>
      <c r="AS52">
        <f>種目情報!C35</f>
        <v>0</v>
      </c>
    </row>
    <row r="53" spans="1:45" x14ac:dyDescent="0.45">
      <c r="A53">
        <v>36</v>
      </c>
      <c r="B53" t="str">
        <f>IFERROR(IF(B52=手順3!$A$11,"",IF(B52&lt;=100,IF(手順2!A47=手順５!A53,手順５!A53,手順3!$A$12),B52+1)),"")</f>
        <v/>
      </c>
      <c r="C53" s="10" t="str">
        <f>IFERROR(VLOOKUP($B53,手順2!$A$12:$T$107,C$1,FALSE),"")&amp;IFERROR(VLOOKUP($B53,手順3!$A$12:$U$107,C$1,FALSE),"")</f>
        <v/>
      </c>
      <c r="D53" s="10" t="str">
        <f>IFERROR(VLOOKUP($B53,手順2!$A$12:$T$107,D$1,FALSE),"")&amp;IFERROR(VLOOKUP($B53,手順3!$A$12:$U$107,D$1,FALSE),"")</f>
        <v/>
      </c>
      <c r="E53" s="10" t="str">
        <f>IFERROR(VLOOKUP($B53,手順2!$A$12:$T$107,E$1,FALSE),"")&amp;IFERROR(VLOOKUP($B53,手順3!$A$12:$U$107,E$1,FALSE),"")</f>
        <v/>
      </c>
      <c r="F53" s="10" t="str">
        <f>IFERROR(VLOOKUP($B53,手順2!$A$12:$T$107,F$1,FALSE),"")&amp;IFERROR(VLOOKUP($B53,手順3!$A$12:$U$107,F$1,FALSE),"")</f>
        <v/>
      </c>
      <c r="G53" s="10" t="str">
        <f>IFERROR(VLOOKUP($B53,手順2!$A$12:$T$107,G$1,FALSE),"")&amp;IFERROR(VLOOKUP($B53,手順3!$A$12:$U$107,G$1,FALSE),"")</f>
        <v/>
      </c>
      <c r="H53" s="10" t="str">
        <f>IFERROR(VLOOKUP($B53,手順2!$A$12:$T$107,H$1,FALSE),"")&amp;IFERROR(VLOOKUP($B53,手順3!$A$12:$U$107,H$1,FALSE),"")</f>
        <v/>
      </c>
      <c r="I53" s="10" t="str">
        <f>IFERROR(VLOOKUP($B53,手順2!$A$12:$T$107,I$1,FALSE),"")&amp;IFERROR(VLOOKUP($B53,手順3!$A$12:$U$107,I$1,FALSE),"")</f>
        <v/>
      </c>
      <c r="J53" s="88" t="str">
        <f>IFERROR(VLOOKUP($B53,手順2!$A$12:$P$107,J$1,FALSE),"")&amp;IFERROR(VLOOKUP($B53,手順3!$A$12:$U$107,J$1,FALSE),"")</f>
        <v/>
      </c>
      <c r="K53" s="140" t="str">
        <f>IF(J53="","",IF(IFERROR(VLOOKUP($B53,手順2!$A$12:$P$107,K$1,FALSE),"")&amp;IFERROR(VLOOKUP($B53,手順3!$A$12:$U$107,K$1,FALSE),"")="",0,IFERROR(VLOOKUP($B53,手順2!$A$12:$P$107,K$1,FALSE),"")&amp;IFERROR(VLOOKUP($B53,手順3!$A$12:$U$107,K$1,FALSE),"")))</f>
        <v/>
      </c>
      <c r="L53" s="140" t="str">
        <f>IF(K53="","",IF(IFERROR(VLOOKUP($B53,手順2!$A$12:$P$107,L$1,FALSE),"")&amp;IFERROR(VLOOKUP($B53,手順3!$A$12:$U$107,L$1,FALSE),"")="",0,IFERROR(VLOOKUP($B53,手順2!$A$12:$P$107,L$1,FALSE),"")&amp;IFERROR(VLOOKUP($B53,手順3!$A$12:$U$107,L$1,FALSE),"")))</f>
        <v/>
      </c>
      <c r="M53" s="140" t="str">
        <f>IF(L53="","",IF(IFERROR(VLOOKUP($B53,手順2!$A$12:$P$107,M$1,FALSE),"")&amp;IFERROR(VLOOKUP($B53,手順3!$A$12:$U$107,M$1,FALSE),"")="",0,IFERROR(VLOOKUP($B53,手順2!$A$12:$P$107,M$1,FALSE),"")&amp;IFERROR(VLOOKUP($B53,手順3!$A$12:$U$107,M$1,FALSE),"")))</f>
        <v/>
      </c>
      <c r="N53" s="88" t="str">
        <f>IFERROR(VLOOKUP($B53,手順2!$A$12:$P$107,N$1,FALSE),"")&amp;IFERROR(VLOOKUP($B53,手順3!$A$12:$U$107,N$1,FALSE),"")</f>
        <v/>
      </c>
      <c r="O53" s="140" t="str">
        <f>IF(N53="","",IF(IFERROR(VLOOKUP($B53,手順2!$A$12:$P$107,O$1,FALSE),"")&amp;IFERROR(VLOOKUP($B53,手順3!$A$12:$U$107,O$1,FALSE),"")="",0,IFERROR(VLOOKUP($B53,手順2!$A$12:$P$107,O$1,FALSE),"")&amp;IFERROR(VLOOKUP($B53,手順3!$A$12:$U$107,O$1,FALSE),"")))</f>
        <v/>
      </c>
      <c r="P53" s="140" t="str">
        <f>IF(O53="","",IF(IFERROR(VLOOKUP($B53,手順2!$A$12:$P$107,P$1,FALSE),"")&amp;IFERROR(VLOOKUP($B53,手順3!$A$12:$U$107,P$1,FALSE),"")="",0,IFERROR(VLOOKUP($B53,手順2!$A$12:$P$107,P$1,FALSE),"")&amp;IFERROR(VLOOKUP($B53,手順3!$A$12:$U$107,P$1,FALSE),"")))</f>
        <v/>
      </c>
      <c r="Q53" s="140" t="str">
        <f>IF(P53="","",IF(IFERROR(VLOOKUP($B53,手順2!$A$12:$P$107,Q$1,FALSE),"")&amp;IFERROR(VLOOKUP($B53,手順3!$A$12:$U$107,Q$1,FALSE),"")="",0,IFERROR(VLOOKUP($B53,手順2!$A$12:$P$107,Q$1,FALSE),"")&amp;IFERROR(VLOOKUP($B53,手順3!$A$12:$U$107,Q$1,FALSE),"")))</f>
        <v/>
      </c>
      <c r="R53" s="88" t="str">
        <f>IFERROR(VLOOKUP($B53,手順2!$A$12:$Q$107,R$1,FALSE),"")&amp;IFERROR(VLOOKUP($B53,手順3!$A$12:$U$107,R$1,FALSE),"")</f>
        <v/>
      </c>
      <c r="S53" s="119"/>
      <c r="T53" s="119"/>
      <c r="U53" s="119"/>
      <c r="Z53"/>
      <c r="AA53" s="148" t="str">
        <f>IF($AE53="","",COUNTIF($AO$18:$AO53,AA$17))</f>
        <v/>
      </c>
      <c r="AB53" s="148" t="str">
        <f>IF($AE53="","",COUNTIF($AO$18:$AO53,AB$17))</f>
        <v/>
      </c>
      <c r="AC53" s="148" t="str">
        <f>IF($AE53="","",COUNTIF($AO$18:$AO53,AC$17))</f>
        <v/>
      </c>
      <c r="AD53" s="148" t="str">
        <f>IF($AE53="","",COUNTIF($AO$18:$AO53,AD$17))</f>
        <v/>
      </c>
      <c r="AE53" s="107" t="str">
        <f t="shared" si="13"/>
        <v/>
      </c>
      <c r="AF53" s="108" t="str">
        <f t="shared" si="9"/>
        <v/>
      </c>
      <c r="AG53" s="38" t="str">
        <f t="shared" si="14"/>
        <v/>
      </c>
      <c r="AH53" s="108" t="str">
        <f t="shared" si="15"/>
        <v/>
      </c>
      <c r="AI53" s="108" t="str">
        <f t="shared" si="16"/>
        <v/>
      </c>
      <c r="AJ53" s="108" t="str">
        <f t="shared" si="17"/>
        <v/>
      </c>
      <c r="AK53" s="108" t="str">
        <f t="shared" si="18"/>
        <v/>
      </c>
      <c r="AL53" s="108" t="str">
        <f t="shared" si="19"/>
        <v/>
      </c>
      <c r="AM53" s="108" t="str">
        <f t="shared" si="10"/>
        <v/>
      </c>
      <c r="AN53" s="108" t="str">
        <f t="shared" si="11"/>
        <v/>
      </c>
      <c r="AO53" s="109" t="str">
        <f t="shared" si="12"/>
        <v/>
      </c>
      <c r="AQ53">
        <f>種目情報!A36</f>
        <v>0</v>
      </c>
      <c r="AR53">
        <f>種目情報!B36</f>
        <v>0</v>
      </c>
      <c r="AS53">
        <f>種目情報!C36</f>
        <v>0</v>
      </c>
    </row>
    <row r="54" spans="1:45" x14ac:dyDescent="0.45">
      <c r="A54">
        <v>37</v>
      </c>
      <c r="B54" t="str">
        <f>IFERROR(IF(B53=手順3!$A$11,"",IF(B53&lt;=100,IF(手順2!A48=手順５!A54,手順５!A54,手順3!$A$12),B53+1)),"")</f>
        <v/>
      </c>
      <c r="C54" s="10" t="str">
        <f>IFERROR(VLOOKUP($B54,手順2!$A$12:$T$107,C$1,FALSE),"")&amp;IFERROR(VLOOKUP($B54,手順3!$A$12:$U$107,C$1,FALSE),"")</f>
        <v/>
      </c>
      <c r="D54" s="10" t="str">
        <f>IFERROR(VLOOKUP($B54,手順2!$A$12:$T$107,D$1,FALSE),"")&amp;IFERROR(VLOOKUP($B54,手順3!$A$12:$U$107,D$1,FALSE),"")</f>
        <v/>
      </c>
      <c r="E54" s="10" t="str">
        <f>IFERROR(VLOOKUP($B54,手順2!$A$12:$T$107,E$1,FALSE),"")&amp;IFERROR(VLOOKUP($B54,手順3!$A$12:$U$107,E$1,FALSE),"")</f>
        <v/>
      </c>
      <c r="F54" s="10" t="str">
        <f>IFERROR(VLOOKUP($B54,手順2!$A$12:$T$107,F$1,FALSE),"")&amp;IFERROR(VLOOKUP($B54,手順3!$A$12:$U$107,F$1,FALSE),"")</f>
        <v/>
      </c>
      <c r="G54" s="10" t="str">
        <f>IFERROR(VLOOKUP($B54,手順2!$A$12:$T$107,G$1,FALSE),"")&amp;IFERROR(VLOOKUP($B54,手順3!$A$12:$U$107,G$1,FALSE),"")</f>
        <v/>
      </c>
      <c r="H54" s="10" t="str">
        <f>IFERROR(VLOOKUP($B54,手順2!$A$12:$T$107,H$1,FALSE),"")&amp;IFERROR(VLOOKUP($B54,手順3!$A$12:$U$107,H$1,FALSE),"")</f>
        <v/>
      </c>
      <c r="I54" s="10" t="str">
        <f>IFERROR(VLOOKUP($B54,手順2!$A$12:$T$107,I$1,FALSE),"")&amp;IFERROR(VLOOKUP($B54,手順3!$A$12:$U$107,I$1,FALSE),"")</f>
        <v/>
      </c>
      <c r="J54" s="88" t="str">
        <f>IFERROR(VLOOKUP($B54,手順2!$A$12:$P$107,J$1,FALSE),"")&amp;IFERROR(VLOOKUP($B54,手順3!$A$12:$U$107,J$1,FALSE),"")</f>
        <v/>
      </c>
      <c r="K54" s="140" t="str">
        <f>IF(J54="","",IF(IFERROR(VLOOKUP($B54,手順2!$A$12:$P$107,K$1,FALSE),"")&amp;IFERROR(VLOOKUP($B54,手順3!$A$12:$U$107,K$1,FALSE),"")="",0,IFERROR(VLOOKUP($B54,手順2!$A$12:$P$107,K$1,FALSE),"")&amp;IFERROR(VLOOKUP($B54,手順3!$A$12:$U$107,K$1,FALSE),"")))</f>
        <v/>
      </c>
      <c r="L54" s="140" t="str">
        <f>IF(K54="","",IF(IFERROR(VLOOKUP($B54,手順2!$A$12:$P$107,L$1,FALSE),"")&amp;IFERROR(VLOOKUP($B54,手順3!$A$12:$U$107,L$1,FALSE),"")="",0,IFERROR(VLOOKUP($B54,手順2!$A$12:$P$107,L$1,FALSE),"")&amp;IFERROR(VLOOKUP($B54,手順3!$A$12:$U$107,L$1,FALSE),"")))</f>
        <v/>
      </c>
      <c r="M54" s="140" t="str">
        <f>IF(L54="","",IF(IFERROR(VLOOKUP($B54,手順2!$A$12:$P$107,M$1,FALSE),"")&amp;IFERROR(VLOOKUP($B54,手順3!$A$12:$U$107,M$1,FALSE),"")="",0,IFERROR(VLOOKUP($B54,手順2!$A$12:$P$107,M$1,FALSE),"")&amp;IFERROR(VLOOKUP($B54,手順3!$A$12:$U$107,M$1,FALSE),"")))</f>
        <v/>
      </c>
      <c r="N54" s="88" t="str">
        <f>IFERROR(VLOOKUP($B54,手順2!$A$12:$P$107,N$1,FALSE),"")&amp;IFERROR(VLOOKUP($B54,手順3!$A$12:$U$107,N$1,FALSE),"")</f>
        <v/>
      </c>
      <c r="O54" s="140" t="str">
        <f>IF(N54="","",IF(IFERROR(VLOOKUP($B54,手順2!$A$12:$P$107,O$1,FALSE),"")&amp;IFERROR(VLOOKUP($B54,手順3!$A$12:$U$107,O$1,FALSE),"")="",0,IFERROR(VLOOKUP($B54,手順2!$A$12:$P$107,O$1,FALSE),"")&amp;IFERROR(VLOOKUP($B54,手順3!$A$12:$U$107,O$1,FALSE),"")))</f>
        <v/>
      </c>
      <c r="P54" s="140" t="str">
        <f>IF(O54="","",IF(IFERROR(VLOOKUP($B54,手順2!$A$12:$P$107,P$1,FALSE),"")&amp;IFERROR(VLOOKUP($B54,手順3!$A$12:$U$107,P$1,FALSE),"")="",0,IFERROR(VLOOKUP($B54,手順2!$A$12:$P$107,P$1,FALSE),"")&amp;IFERROR(VLOOKUP($B54,手順3!$A$12:$U$107,P$1,FALSE),"")))</f>
        <v/>
      </c>
      <c r="Q54" s="140" t="str">
        <f>IF(P54="","",IF(IFERROR(VLOOKUP($B54,手順2!$A$12:$P$107,Q$1,FALSE),"")&amp;IFERROR(VLOOKUP($B54,手順3!$A$12:$U$107,Q$1,FALSE),"")="",0,IFERROR(VLOOKUP($B54,手順2!$A$12:$P$107,Q$1,FALSE),"")&amp;IFERROR(VLOOKUP($B54,手順3!$A$12:$U$107,Q$1,FALSE),"")))</f>
        <v/>
      </c>
      <c r="R54" s="88" t="str">
        <f>IFERROR(VLOOKUP($B54,手順2!$A$12:$Q$107,R$1,FALSE),"")&amp;IFERROR(VLOOKUP($B54,手順3!$A$12:$U$107,R$1,FALSE),"")</f>
        <v/>
      </c>
      <c r="S54" s="119"/>
      <c r="T54" s="119"/>
      <c r="U54" s="119"/>
      <c r="Z54"/>
      <c r="AA54" s="148" t="str">
        <f>IF($AE54="","",COUNTIF($AO$18:$AO54,AA$17))</f>
        <v/>
      </c>
      <c r="AB54" s="148" t="str">
        <f>IF($AE54="","",COUNTIF($AO$18:$AO54,AB$17))</f>
        <v/>
      </c>
      <c r="AC54" s="148" t="str">
        <f>IF($AE54="","",COUNTIF($AO$18:$AO54,AC$17))</f>
        <v/>
      </c>
      <c r="AD54" s="148" t="str">
        <f>IF($AE54="","",COUNTIF($AO$18:$AO54,AD$17))</f>
        <v/>
      </c>
      <c r="AE54" s="107" t="str">
        <f t="shared" si="13"/>
        <v/>
      </c>
      <c r="AF54" s="108" t="str">
        <f t="shared" si="9"/>
        <v/>
      </c>
      <c r="AG54" s="38" t="str">
        <f t="shared" si="14"/>
        <v/>
      </c>
      <c r="AH54" s="108" t="str">
        <f t="shared" si="15"/>
        <v/>
      </c>
      <c r="AI54" s="108" t="str">
        <f t="shared" si="16"/>
        <v/>
      </c>
      <c r="AJ54" s="108" t="str">
        <f t="shared" si="17"/>
        <v/>
      </c>
      <c r="AK54" s="108" t="str">
        <f t="shared" si="18"/>
        <v/>
      </c>
      <c r="AL54" s="108" t="str">
        <f t="shared" si="19"/>
        <v/>
      </c>
      <c r="AM54" s="108" t="str">
        <f t="shared" si="10"/>
        <v/>
      </c>
      <c r="AN54" s="108" t="str">
        <f t="shared" si="11"/>
        <v/>
      </c>
      <c r="AO54" s="109" t="str">
        <f t="shared" si="12"/>
        <v/>
      </c>
      <c r="AQ54">
        <f>種目情報!A37</f>
        <v>0</v>
      </c>
      <c r="AR54">
        <f>種目情報!B37</f>
        <v>0</v>
      </c>
      <c r="AS54">
        <f>種目情報!C37</f>
        <v>0</v>
      </c>
    </row>
    <row r="55" spans="1:45" x14ac:dyDescent="0.45">
      <c r="A55">
        <v>38</v>
      </c>
      <c r="B55" t="str">
        <f>IFERROR(IF(B54=手順3!$A$11,"",IF(B54&lt;=100,IF(手順2!A49=手順５!A55,手順５!A55,手順3!$A$12),B54+1)),"")</f>
        <v/>
      </c>
      <c r="C55" s="10" t="str">
        <f>IFERROR(VLOOKUP($B55,手順2!$A$12:$T$107,C$1,FALSE),"")&amp;IFERROR(VLOOKUP($B55,手順3!$A$12:$U$107,C$1,FALSE),"")</f>
        <v/>
      </c>
      <c r="D55" s="10" t="str">
        <f>IFERROR(VLOOKUP($B55,手順2!$A$12:$T$107,D$1,FALSE),"")&amp;IFERROR(VLOOKUP($B55,手順3!$A$12:$U$107,D$1,FALSE),"")</f>
        <v/>
      </c>
      <c r="E55" s="10" t="str">
        <f>IFERROR(VLOOKUP($B55,手順2!$A$12:$T$107,E$1,FALSE),"")&amp;IFERROR(VLOOKUP($B55,手順3!$A$12:$U$107,E$1,FALSE),"")</f>
        <v/>
      </c>
      <c r="F55" s="10" t="str">
        <f>IFERROR(VLOOKUP($B55,手順2!$A$12:$T$107,F$1,FALSE),"")&amp;IFERROR(VLOOKUP($B55,手順3!$A$12:$U$107,F$1,FALSE),"")</f>
        <v/>
      </c>
      <c r="G55" s="10" t="str">
        <f>IFERROR(VLOOKUP($B55,手順2!$A$12:$T$107,G$1,FALSE),"")&amp;IFERROR(VLOOKUP($B55,手順3!$A$12:$U$107,G$1,FALSE),"")</f>
        <v/>
      </c>
      <c r="H55" s="10" t="str">
        <f>IFERROR(VLOOKUP($B55,手順2!$A$12:$T$107,H$1,FALSE),"")&amp;IFERROR(VLOOKUP($B55,手順3!$A$12:$U$107,H$1,FALSE),"")</f>
        <v/>
      </c>
      <c r="I55" s="10" t="str">
        <f>IFERROR(VLOOKUP($B55,手順2!$A$12:$T$107,I$1,FALSE),"")&amp;IFERROR(VLOOKUP($B55,手順3!$A$12:$U$107,I$1,FALSE),"")</f>
        <v/>
      </c>
      <c r="J55" s="88" t="str">
        <f>IFERROR(VLOOKUP($B55,手順2!$A$12:$P$107,J$1,FALSE),"")&amp;IFERROR(VLOOKUP($B55,手順3!$A$12:$U$107,J$1,FALSE),"")</f>
        <v/>
      </c>
      <c r="K55" s="140" t="str">
        <f>IF(J55="","",IF(IFERROR(VLOOKUP($B55,手順2!$A$12:$P$107,K$1,FALSE),"")&amp;IFERROR(VLOOKUP($B55,手順3!$A$12:$U$107,K$1,FALSE),"")="",0,IFERROR(VLOOKUP($B55,手順2!$A$12:$P$107,K$1,FALSE),"")&amp;IFERROR(VLOOKUP($B55,手順3!$A$12:$U$107,K$1,FALSE),"")))</f>
        <v/>
      </c>
      <c r="L55" s="140" t="str">
        <f>IF(K55="","",IF(IFERROR(VLOOKUP($B55,手順2!$A$12:$P$107,L$1,FALSE),"")&amp;IFERROR(VLOOKUP($B55,手順3!$A$12:$U$107,L$1,FALSE),"")="",0,IFERROR(VLOOKUP($B55,手順2!$A$12:$P$107,L$1,FALSE),"")&amp;IFERROR(VLOOKUP($B55,手順3!$A$12:$U$107,L$1,FALSE),"")))</f>
        <v/>
      </c>
      <c r="M55" s="140" t="str">
        <f>IF(L55="","",IF(IFERROR(VLOOKUP($B55,手順2!$A$12:$P$107,M$1,FALSE),"")&amp;IFERROR(VLOOKUP($B55,手順3!$A$12:$U$107,M$1,FALSE),"")="",0,IFERROR(VLOOKUP($B55,手順2!$A$12:$P$107,M$1,FALSE),"")&amp;IFERROR(VLOOKUP($B55,手順3!$A$12:$U$107,M$1,FALSE),"")))</f>
        <v/>
      </c>
      <c r="N55" s="88" t="str">
        <f>IFERROR(VLOOKUP($B55,手順2!$A$12:$P$107,N$1,FALSE),"")&amp;IFERROR(VLOOKUP($B55,手順3!$A$12:$U$107,N$1,FALSE),"")</f>
        <v/>
      </c>
      <c r="O55" s="140" t="str">
        <f>IF(N55="","",IF(IFERROR(VLOOKUP($B55,手順2!$A$12:$P$107,O$1,FALSE),"")&amp;IFERROR(VLOOKUP($B55,手順3!$A$12:$U$107,O$1,FALSE),"")="",0,IFERROR(VLOOKUP($B55,手順2!$A$12:$P$107,O$1,FALSE),"")&amp;IFERROR(VLOOKUP($B55,手順3!$A$12:$U$107,O$1,FALSE),"")))</f>
        <v/>
      </c>
      <c r="P55" s="140" t="str">
        <f>IF(O55="","",IF(IFERROR(VLOOKUP($B55,手順2!$A$12:$P$107,P$1,FALSE),"")&amp;IFERROR(VLOOKUP($B55,手順3!$A$12:$U$107,P$1,FALSE),"")="",0,IFERROR(VLOOKUP($B55,手順2!$A$12:$P$107,P$1,FALSE),"")&amp;IFERROR(VLOOKUP($B55,手順3!$A$12:$U$107,P$1,FALSE),"")))</f>
        <v/>
      </c>
      <c r="Q55" s="140" t="str">
        <f>IF(P55="","",IF(IFERROR(VLOOKUP($B55,手順2!$A$12:$P$107,Q$1,FALSE),"")&amp;IFERROR(VLOOKUP($B55,手順3!$A$12:$U$107,Q$1,FALSE),"")="",0,IFERROR(VLOOKUP($B55,手順2!$A$12:$P$107,Q$1,FALSE),"")&amp;IFERROR(VLOOKUP($B55,手順3!$A$12:$U$107,Q$1,FALSE),"")))</f>
        <v/>
      </c>
      <c r="R55" s="88" t="str">
        <f>IFERROR(VLOOKUP($B55,手順2!$A$12:$Q$107,R$1,FALSE),"")&amp;IFERROR(VLOOKUP($B55,手順3!$A$12:$U$107,R$1,FALSE),"")</f>
        <v/>
      </c>
      <c r="S55" s="119"/>
      <c r="T55" s="119"/>
      <c r="U55" s="119"/>
      <c r="Z55"/>
      <c r="AA55" s="148" t="str">
        <f>IF($AE55="","",COUNTIF($AO$18:$AO55,AA$17))</f>
        <v/>
      </c>
      <c r="AB55" s="148" t="str">
        <f>IF($AE55="","",COUNTIF($AO$18:$AO55,AB$17))</f>
        <v/>
      </c>
      <c r="AC55" s="148" t="str">
        <f>IF($AE55="","",COUNTIF($AO$18:$AO55,AC$17))</f>
        <v/>
      </c>
      <c r="AD55" s="148" t="str">
        <f>IF($AE55="","",COUNTIF($AO$18:$AO55,AD$17))</f>
        <v/>
      </c>
      <c r="AE55" s="107" t="str">
        <f t="shared" si="13"/>
        <v/>
      </c>
      <c r="AF55" s="108" t="str">
        <f t="shared" si="9"/>
        <v/>
      </c>
      <c r="AG55" s="38" t="str">
        <f t="shared" si="14"/>
        <v/>
      </c>
      <c r="AH55" s="108" t="str">
        <f t="shared" si="15"/>
        <v/>
      </c>
      <c r="AI55" s="108" t="str">
        <f t="shared" si="16"/>
        <v/>
      </c>
      <c r="AJ55" s="108" t="str">
        <f t="shared" si="17"/>
        <v/>
      </c>
      <c r="AK55" s="108" t="str">
        <f t="shared" si="18"/>
        <v/>
      </c>
      <c r="AL55" s="108" t="str">
        <f t="shared" si="19"/>
        <v/>
      </c>
      <c r="AM55" s="108" t="str">
        <f t="shared" si="10"/>
        <v/>
      </c>
      <c r="AN55" s="108" t="str">
        <f t="shared" si="11"/>
        <v/>
      </c>
      <c r="AO55" s="109" t="str">
        <f t="shared" si="12"/>
        <v/>
      </c>
      <c r="AQ55">
        <f>種目情報!A38</f>
        <v>0</v>
      </c>
      <c r="AR55">
        <f>種目情報!B38</f>
        <v>0</v>
      </c>
      <c r="AS55">
        <f>種目情報!C38</f>
        <v>0</v>
      </c>
    </row>
    <row r="56" spans="1:45" x14ac:dyDescent="0.45">
      <c r="A56">
        <v>39</v>
      </c>
      <c r="B56" t="str">
        <f>IFERROR(IF(B55=手順3!$A$11,"",IF(B55&lt;=100,IF(手順2!A50=手順５!A56,手順５!A56,手順3!$A$12),B55+1)),"")</f>
        <v/>
      </c>
      <c r="C56" s="10" t="str">
        <f>IFERROR(VLOOKUP($B56,手順2!$A$12:$T$107,C$1,FALSE),"")&amp;IFERROR(VLOOKUP($B56,手順3!$A$12:$U$107,C$1,FALSE),"")</f>
        <v/>
      </c>
      <c r="D56" s="10" t="str">
        <f>IFERROR(VLOOKUP($B56,手順2!$A$12:$T$107,D$1,FALSE),"")&amp;IFERROR(VLOOKUP($B56,手順3!$A$12:$U$107,D$1,FALSE),"")</f>
        <v/>
      </c>
      <c r="E56" s="10" t="str">
        <f>IFERROR(VLOOKUP($B56,手順2!$A$12:$T$107,E$1,FALSE),"")&amp;IFERROR(VLOOKUP($B56,手順3!$A$12:$U$107,E$1,FALSE),"")</f>
        <v/>
      </c>
      <c r="F56" s="10" t="str">
        <f>IFERROR(VLOOKUP($B56,手順2!$A$12:$T$107,F$1,FALSE),"")&amp;IFERROR(VLOOKUP($B56,手順3!$A$12:$U$107,F$1,FALSE),"")</f>
        <v/>
      </c>
      <c r="G56" s="10" t="str">
        <f>IFERROR(VLOOKUP($B56,手順2!$A$12:$T$107,G$1,FALSE),"")&amp;IFERROR(VLOOKUP($B56,手順3!$A$12:$U$107,G$1,FALSE),"")</f>
        <v/>
      </c>
      <c r="H56" s="10" t="str">
        <f>IFERROR(VLOOKUP($B56,手順2!$A$12:$T$107,H$1,FALSE),"")&amp;IFERROR(VLOOKUP($B56,手順3!$A$12:$U$107,H$1,FALSE),"")</f>
        <v/>
      </c>
      <c r="I56" s="10" t="str">
        <f>IFERROR(VLOOKUP($B56,手順2!$A$12:$T$107,I$1,FALSE),"")&amp;IFERROR(VLOOKUP($B56,手順3!$A$12:$U$107,I$1,FALSE),"")</f>
        <v/>
      </c>
      <c r="J56" s="88" t="str">
        <f>IFERROR(VLOOKUP($B56,手順2!$A$12:$P$107,J$1,FALSE),"")&amp;IFERROR(VLOOKUP($B56,手順3!$A$12:$U$107,J$1,FALSE),"")</f>
        <v/>
      </c>
      <c r="K56" s="140" t="str">
        <f>IF(J56="","",IF(IFERROR(VLOOKUP($B56,手順2!$A$12:$P$107,K$1,FALSE),"")&amp;IFERROR(VLOOKUP($B56,手順3!$A$12:$U$107,K$1,FALSE),"")="",0,IFERROR(VLOOKUP($B56,手順2!$A$12:$P$107,K$1,FALSE),"")&amp;IFERROR(VLOOKUP($B56,手順3!$A$12:$U$107,K$1,FALSE),"")))</f>
        <v/>
      </c>
      <c r="L56" s="140" t="str">
        <f>IF(K56="","",IF(IFERROR(VLOOKUP($B56,手順2!$A$12:$P$107,L$1,FALSE),"")&amp;IFERROR(VLOOKUP($B56,手順3!$A$12:$U$107,L$1,FALSE),"")="",0,IFERROR(VLOOKUP($B56,手順2!$A$12:$P$107,L$1,FALSE),"")&amp;IFERROR(VLOOKUP($B56,手順3!$A$12:$U$107,L$1,FALSE),"")))</f>
        <v/>
      </c>
      <c r="M56" s="140" t="str">
        <f>IF(L56="","",IF(IFERROR(VLOOKUP($B56,手順2!$A$12:$P$107,M$1,FALSE),"")&amp;IFERROR(VLOOKUP($B56,手順3!$A$12:$U$107,M$1,FALSE),"")="",0,IFERROR(VLOOKUP($B56,手順2!$A$12:$P$107,M$1,FALSE),"")&amp;IFERROR(VLOOKUP($B56,手順3!$A$12:$U$107,M$1,FALSE),"")))</f>
        <v/>
      </c>
      <c r="N56" s="88" t="str">
        <f>IFERROR(VLOOKUP($B56,手順2!$A$12:$P$107,N$1,FALSE),"")&amp;IFERROR(VLOOKUP($B56,手順3!$A$12:$U$107,N$1,FALSE),"")</f>
        <v/>
      </c>
      <c r="O56" s="140" t="str">
        <f>IF(N56="","",IF(IFERROR(VLOOKUP($B56,手順2!$A$12:$P$107,O$1,FALSE),"")&amp;IFERROR(VLOOKUP($B56,手順3!$A$12:$U$107,O$1,FALSE),"")="",0,IFERROR(VLOOKUP($B56,手順2!$A$12:$P$107,O$1,FALSE),"")&amp;IFERROR(VLOOKUP($B56,手順3!$A$12:$U$107,O$1,FALSE),"")))</f>
        <v/>
      </c>
      <c r="P56" s="140" t="str">
        <f>IF(O56="","",IF(IFERROR(VLOOKUP($B56,手順2!$A$12:$P$107,P$1,FALSE),"")&amp;IFERROR(VLOOKUP($B56,手順3!$A$12:$U$107,P$1,FALSE),"")="",0,IFERROR(VLOOKUP($B56,手順2!$A$12:$P$107,P$1,FALSE),"")&amp;IFERROR(VLOOKUP($B56,手順3!$A$12:$U$107,P$1,FALSE),"")))</f>
        <v/>
      </c>
      <c r="Q56" s="140" t="str">
        <f>IF(P56="","",IF(IFERROR(VLOOKUP($B56,手順2!$A$12:$P$107,Q$1,FALSE),"")&amp;IFERROR(VLOOKUP($B56,手順3!$A$12:$U$107,Q$1,FALSE),"")="",0,IFERROR(VLOOKUP($B56,手順2!$A$12:$P$107,Q$1,FALSE),"")&amp;IFERROR(VLOOKUP($B56,手順3!$A$12:$U$107,Q$1,FALSE),"")))</f>
        <v/>
      </c>
      <c r="R56" s="88" t="str">
        <f>IFERROR(VLOOKUP($B56,手順2!$A$12:$Q$107,R$1,FALSE),"")&amp;IFERROR(VLOOKUP($B56,手順3!$A$12:$U$107,R$1,FALSE),"")</f>
        <v/>
      </c>
      <c r="S56" s="119"/>
      <c r="T56" s="119"/>
      <c r="U56" s="119"/>
      <c r="Z56"/>
      <c r="AA56" s="148" t="str">
        <f>IF($AE56="","",COUNTIF($AO$18:$AO56,AA$17))</f>
        <v/>
      </c>
      <c r="AB56" s="148" t="str">
        <f>IF($AE56="","",COUNTIF($AO$18:$AO56,AB$17))</f>
        <v/>
      </c>
      <c r="AC56" s="148" t="str">
        <f>IF($AE56="","",COUNTIF($AO$18:$AO56,AC$17))</f>
        <v/>
      </c>
      <c r="AD56" s="148" t="str">
        <f>IF($AE56="","",COUNTIF($AO$18:$AO56,AD$17))</f>
        <v/>
      </c>
      <c r="AE56" s="107" t="str">
        <f t="shared" si="13"/>
        <v/>
      </c>
      <c r="AF56" s="108" t="str">
        <f t="shared" si="9"/>
        <v/>
      </c>
      <c r="AG56" s="38" t="str">
        <f t="shared" si="14"/>
        <v/>
      </c>
      <c r="AH56" s="108" t="str">
        <f t="shared" si="15"/>
        <v/>
      </c>
      <c r="AI56" s="108" t="str">
        <f t="shared" si="16"/>
        <v/>
      </c>
      <c r="AJ56" s="108" t="str">
        <f t="shared" si="17"/>
        <v/>
      </c>
      <c r="AK56" s="108" t="str">
        <f t="shared" si="18"/>
        <v/>
      </c>
      <c r="AL56" s="108" t="str">
        <f t="shared" si="19"/>
        <v/>
      </c>
      <c r="AM56" s="108" t="str">
        <f t="shared" si="10"/>
        <v/>
      </c>
      <c r="AN56" s="108" t="str">
        <f t="shared" si="11"/>
        <v/>
      </c>
      <c r="AO56" s="109" t="str">
        <f t="shared" si="12"/>
        <v/>
      </c>
      <c r="AQ56">
        <f>種目情報!A39</f>
        <v>0</v>
      </c>
      <c r="AR56">
        <f>種目情報!B39</f>
        <v>0</v>
      </c>
      <c r="AS56">
        <f>種目情報!C39</f>
        <v>0</v>
      </c>
    </row>
    <row r="57" spans="1:45" x14ac:dyDescent="0.45">
      <c r="A57">
        <v>40</v>
      </c>
      <c r="B57" t="str">
        <f>IFERROR(IF(B56=手順3!$A$11,"",IF(B56&lt;=100,IF(手順2!A51=手順５!A57,手順５!A57,手順3!$A$12),B56+1)),"")</f>
        <v/>
      </c>
      <c r="C57" s="10" t="str">
        <f>IFERROR(VLOOKUP($B57,手順2!$A$12:$T$107,C$1,FALSE),"")&amp;IFERROR(VLOOKUP($B57,手順3!$A$12:$U$107,C$1,FALSE),"")</f>
        <v/>
      </c>
      <c r="D57" s="10" t="str">
        <f>IFERROR(VLOOKUP($B57,手順2!$A$12:$T$107,D$1,FALSE),"")&amp;IFERROR(VLOOKUP($B57,手順3!$A$12:$U$107,D$1,FALSE),"")</f>
        <v/>
      </c>
      <c r="E57" s="10" t="str">
        <f>IFERROR(VLOOKUP($B57,手順2!$A$12:$T$107,E$1,FALSE),"")&amp;IFERROR(VLOOKUP($B57,手順3!$A$12:$U$107,E$1,FALSE),"")</f>
        <v/>
      </c>
      <c r="F57" s="10" t="str">
        <f>IFERROR(VLOOKUP($B57,手順2!$A$12:$T$107,F$1,FALSE),"")&amp;IFERROR(VLOOKUP($B57,手順3!$A$12:$U$107,F$1,FALSE),"")</f>
        <v/>
      </c>
      <c r="G57" s="10" t="str">
        <f>IFERROR(VLOOKUP($B57,手順2!$A$12:$T$107,G$1,FALSE),"")&amp;IFERROR(VLOOKUP($B57,手順3!$A$12:$U$107,G$1,FALSE),"")</f>
        <v/>
      </c>
      <c r="H57" s="10" t="str">
        <f>IFERROR(VLOOKUP($B57,手順2!$A$12:$T$107,H$1,FALSE),"")&amp;IFERROR(VLOOKUP($B57,手順3!$A$12:$U$107,H$1,FALSE),"")</f>
        <v/>
      </c>
      <c r="I57" s="10" t="str">
        <f>IFERROR(VLOOKUP($B57,手順2!$A$12:$T$107,I$1,FALSE),"")&amp;IFERROR(VLOOKUP($B57,手順3!$A$12:$U$107,I$1,FALSE),"")</f>
        <v/>
      </c>
      <c r="J57" s="88" t="str">
        <f>IFERROR(VLOOKUP($B57,手順2!$A$12:$P$107,J$1,FALSE),"")&amp;IFERROR(VLOOKUP($B57,手順3!$A$12:$U$107,J$1,FALSE),"")</f>
        <v/>
      </c>
      <c r="K57" s="140" t="str">
        <f>IF(J57="","",IF(IFERROR(VLOOKUP($B57,手順2!$A$12:$P$107,K$1,FALSE),"")&amp;IFERROR(VLOOKUP($B57,手順3!$A$12:$U$107,K$1,FALSE),"")="",0,IFERROR(VLOOKUP($B57,手順2!$A$12:$P$107,K$1,FALSE),"")&amp;IFERROR(VLOOKUP($B57,手順3!$A$12:$U$107,K$1,FALSE),"")))</f>
        <v/>
      </c>
      <c r="L57" s="140" t="str">
        <f>IF(K57="","",IF(IFERROR(VLOOKUP($B57,手順2!$A$12:$P$107,L$1,FALSE),"")&amp;IFERROR(VLOOKUP($B57,手順3!$A$12:$U$107,L$1,FALSE),"")="",0,IFERROR(VLOOKUP($B57,手順2!$A$12:$P$107,L$1,FALSE),"")&amp;IFERROR(VLOOKUP($B57,手順3!$A$12:$U$107,L$1,FALSE),"")))</f>
        <v/>
      </c>
      <c r="M57" s="140" t="str">
        <f>IF(L57="","",IF(IFERROR(VLOOKUP($B57,手順2!$A$12:$P$107,M$1,FALSE),"")&amp;IFERROR(VLOOKUP($B57,手順3!$A$12:$U$107,M$1,FALSE),"")="",0,IFERROR(VLOOKUP($B57,手順2!$A$12:$P$107,M$1,FALSE),"")&amp;IFERROR(VLOOKUP($B57,手順3!$A$12:$U$107,M$1,FALSE),"")))</f>
        <v/>
      </c>
      <c r="N57" s="88" t="str">
        <f>IFERROR(VLOOKUP($B57,手順2!$A$12:$P$107,N$1,FALSE),"")&amp;IFERROR(VLOOKUP($B57,手順3!$A$12:$U$107,N$1,FALSE),"")</f>
        <v/>
      </c>
      <c r="O57" s="140" t="str">
        <f>IF(N57="","",IF(IFERROR(VLOOKUP($B57,手順2!$A$12:$P$107,O$1,FALSE),"")&amp;IFERROR(VLOOKUP($B57,手順3!$A$12:$U$107,O$1,FALSE),"")="",0,IFERROR(VLOOKUP($B57,手順2!$A$12:$P$107,O$1,FALSE),"")&amp;IFERROR(VLOOKUP($B57,手順3!$A$12:$U$107,O$1,FALSE),"")))</f>
        <v/>
      </c>
      <c r="P57" s="140" t="str">
        <f>IF(O57="","",IF(IFERROR(VLOOKUP($B57,手順2!$A$12:$P$107,P$1,FALSE),"")&amp;IFERROR(VLOOKUP($B57,手順3!$A$12:$U$107,P$1,FALSE),"")="",0,IFERROR(VLOOKUP($B57,手順2!$A$12:$P$107,P$1,FALSE),"")&amp;IFERROR(VLOOKUP($B57,手順3!$A$12:$U$107,P$1,FALSE),"")))</f>
        <v/>
      </c>
      <c r="Q57" s="140" t="str">
        <f>IF(P57="","",IF(IFERROR(VLOOKUP($B57,手順2!$A$12:$P$107,Q$1,FALSE),"")&amp;IFERROR(VLOOKUP($B57,手順3!$A$12:$U$107,Q$1,FALSE),"")="",0,IFERROR(VLOOKUP($B57,手順2!$A$12:$P$107,Q$1,FALSE),"")&amp;IFERROR(VLOOKUP($B57,手順3!$A$12:$U$107,Q$1,FALSE),"")))</f>
        <v/>
      </c>
      <c r="R57" s="88" t="str">
        <f>IFERROR(VLOOKUP($B57,手順2!$A$12:$Q$107,R$1,FALSE),"")&amp;IFERROR(VLOOKUP($B57,手順3!$A$12:$U$107,R$1,FALSE),"")</f>
        <v/>
      </c>
      <c r="S57" s="119"/>
      <c r="T57" s="119"/>
      <c r="U57" s="119"/>
      <c r="Z57"/>
      <c r="AA57" s="148" t="str">
        <f>IF($AE57="","",COUNTIF($AO$18:$AO57,AA$17))</f>
        <v/>
      </c>
      <c r="AB57" s="148" t="str">
        <f>IF($AE57="","",COUNTIF($AO$18:$AO57,AB$17))</f>
        <v/>
      </c>
      <c r="AC57" s="148" t="str">
        <f>IF($AE57="","",COUNTIF($AO$18:$AO57,AC$17))</f>
        <v/>
      </c>
      <c r="AD57" s="148" t="str">
        <f>IF($AE57="","",COUNTIF($AO$18:$AO57,AD$17))</f>
        <v/>
      </c>
      <c r="AE57" s="107" t="str">
        <f t="shared" si="13"/>
        <v/>
      </c>
      <c r="AF57" s="108" t="str">
        <f t="shared" si="9"/>
        <v/>
      </c>
      <c r="AG57" s="38" t="str">
        <f t="shared" si="14"/>
        <v/>
      </c>
      <c r="AH57" s="108" t="str">
        <f t="shared" si="15"/>
        <v/>
      </c>
      <c r="AI57" s="108" t="str">
        <f t="shared" si="16"/>
        <v/>
      </c>
      <c r="AJ57" s="108" t="str">
        <f t="shared" si="17"/>
        <v/>
      </c>
      <c r="AK57" s="108" t="str">
        <f t="shared" si="18"/>
        <v/>
      </c>
      <c r="AL57" s="108" t="str">
        <f t="shared" si="19"/>
        <v/>
      </c>
      <c r="AM57" s="108" t="str">
        <f t="shared" si="10"/>
        <v/>
      </c>
      <c r="AN57" s="108" t="str">
        <f t="shared" si="11"/>
        <v/>
      </c>
      <c r="AO57" s="109" t="str">
        <f t="shared" si="12"/>
        <v/>
      </c>
      <c r="AQ57">
        <f>種目情報!A40</f>
        <v>0</v>
      </c>
      <c r="AR57">
        <f>種目情報!B40</f>
        <v>0</v>
      </c>
      <c r="AS57">
        <f>種目情報!C40</f>
        <v>0</v>
      </c>
    </row>
    <row r="58" spans="1:45" x14ac:dyDescent="0.45">
      <c r="A58">
        <v>41</v>
      </c>
      <c r="B58" t="str">
        <f>IFERROR(IF(B57=手順3!$A$11,"",IF(B57&lt;=100,IF(手順2!A52=手順５!A58,手順５!A58,手順3!$A$12),B57+1)),"")</f>
        <v/>
      </c>
      <c r="C58" s="10" t="str">
        <f>IFERROR(VLOOKUP($B58,手順2!$A$12:$T$107,C$1,FALSE),"")&amp;IFERROR(VLOOKUP($B58,手順3!$A$12:$U$107,C$1,FALSE),"")</f>
        <v/>
      </c>
      <c r="D58" s="10" t="str">
        <f>IFERROR(VLOOKUP($B58,手順2!$A$12:$T$107,D$1,FALSE),"")&amp;IFERROR(VLOOKUP($B58,手順3!$A$12:$U$107,D$1,FALSE),"")</f>
        <v/>
      </c>
      <c r="E58" s="10" t="str">
        <f>IFERROR(VLOOKUP($B58,手順2!$A$12:$T$107,E$1,FALSE),"")&amp;IFERROR(VLOOKUP($B58,手順3!$A$12:$U$107,E$1,FALSE),"")</f>
        <v/>
      </c>
      <c r="F58" s="10" t="str">
        <f>IFERROR(VLOOKUP($B58,手順2!$A$12:$T$107,F$1,FALSE),"")&amp;IFERROR(VLOOKUP($B58,手順3!$A$12:$U$107,F$1,FALSE),"")</f>
        <v/>
      </c>
      <c r="G58" s="10" t="str">
        <f>IFERROR(VLOOKUP($B58,手順2!$A$12:$T$107,G$1,FALSE),"")&amp;IFERROR(VLOOKUP($B58,手順3!$A$12:$U$107,G$1,FALSE),"")</f>
        <v/>
      </c>
      <c r="H58" s="10" t="str">
        <f>IFERROR(VLOOKUP($B58,手順2!$A$12:$T$107,H$1,FALSE),"")&amp;IFERROR(VLOOKUP($B58,手順3!$A$12:$U$107,H$1,FALSE),"")</f>
        <v/>
      </c>
      <c r="I58" s="10" t="str">
        <f>IFERROR(VLOOKUP($B58,手順2!$A$12:$T$107,I$1,FALSE),"")&amp;IFERROR(VLOOKUP($B58,手順3!$A$12:$U$107,I$1,FALSE),"")</f>
        <v/>
      </c>
      <c r="J58" s="88" t="str">
        <f>IFERROR(VLOOKUP($B58,手順2!$A$12:$P$107,J$1,FALSE),"")&amp;IFERROR(VLOOKUP($B58,手順3!$A$12:$U$107,J$1,FALSE),"")</f>
        <v/>
      </c>
      <c r="K58" s="140" t="str">
        <f>IF(J58="","",IF(IFERROR(VLOOKUP($B58,手順2!$A$12:$P$107,K$1,FALSE),"")&amp;IFERROR(VLOOKUP($B58,手順3!$A$12:$U$107,K$1,FALSE),"")="",0,IFERROR(VLOOKUP($B58,手順2!$A$12:$P$107,K$1,FALSE),"")&amp;IFERROR(VLOOKUP($B58,手順3!$A$12:$U$107,K$1,FALSE),"")))</f>
        <v/>
      </c>
      <c r="L58" s="140" t="str">
        <f>IF(K58="","",IF(IFERROR(VLOOKUP($B58,手順2!$A$12:$P$107,L$1,FALSE),"")&amp;IFERROR(VLOOKUP($B58,手順3!$A$12:$U$107,L$1,FALSE),"")="",0,IFERROR(VLOOKUP($B58,手順2!$A$12:$P$107,L$1,FALSE),"")&amp;IFERROR(VLOOKUP($B58,手順3!$A$12:$U$107,L$1,FALSE),"")))</f>
        <v/>
      </c>
      <c r="M58" s="140" t="str">
        <f>IF(L58="","",IF(IFERROR(VLOOKUP($B58,手順2!$A$12:$P$107,M$1,FALSE),"")&amp;IFERROR(VLOOKUP($B58,手順3!$A$12:$U$107,M$1,FALSE),"")="",0,IFERROR(VLOOKUP($B58,手順2!$A$12:$P$107,M$1,FALSE),"")&amp;IFERROR(VLOOKUP($B58,手順3!$A$12:$U$107,M$1,FALSE),"")))</f>
        <v/>
      </c>
      <c r="N58" s="88" t="str">
        <f>IFERROR(VLOOKUP($B58,手順2!$A$12:$P$107,N$1,FALSE),"")&amp;IFERROR(VLOOKUP($B58,手順3!$A$12:$U$107,N$1,FALSE),"")</f>
        <v/>
      </c>
      <c r="O58" s="140" t="str">
        <f>IF(N58="","",IF(IFERROR(VLOOKUP($B58,手順2!$A$12:$P$107,O$1,FALSE),"")&amp;IFERROR(VLOOKUP($B58,手順3!$A$12:$U$107,O$1,FALSE),"")="",0,IFERROR(VLOOKUP($B58,手順2!$A$12:$P$107,O$1,FALSE),"")&amp;IFERROR(VLOOKUP($B58,手順3!$A$12:$U$107,O$1,FALSE),"")))</f>
        <v/>
      </c>
      <c r="P58" s="140" t="str">
        <f>IF(O58="","",IF(IFERROR(VLOOKUP($B58,手順2!$A$12:$P$107,P$1,FALSE),"")&amp;IFERROR(VLOOKUP($B58,手順3!$A$12:$U$107,P$1,FALSE),"")="",0,IFERROR(VLOOKUP($B58,手順2!$A$12:$P$107,P$1,FALSE),"")&amp;IFERROR(VLOOKUP($B58,手順3!$A$12:$U$107,P$1,FALSE),"")))</f>
        <v/>
      </c>
      <c r="Q58" s="140" t="str">
        <f>IF(P58="","",IF(IFERROR(VLOOKUP($B58,手順2!$A$12:$P$107,Q$1,FALSE),"")&amp;IFERROR(VLOOKUP($B58,手順3!$A$12:$U$107,Q$1,FALSE),"")="",0,IFERROR(VLOOKUP($B58,手順2!$A$12:$P$107,Q$1,FALSE),"")&amp;IFERROR(VLOOKUP($B58,手順3!$A$12:$U$107,Q$1,FALSE),"")))</f>
        <v/>
      </c>
      <c r="R58" s="88" t="str">
        <f>IFERROR(VLOOKUP($B58,手順2!$A$12:$Q$107,R$1,FALSE),"")&amp;IFERROR(VLOOKUP($B58,手順3!$A$12:$U$107,R$1,FALSE),"")</f>
        <v/>
      </c>
      <c r="S58" s="119"/>
      <c r="T58" s="119"/>
      <c r="U58" s="119"/>
      <c r="Z58"/>
      <c r="AA58" s="148" t="str">
        <f>IF($AE58="","",COUNTIF($AO$18:$AO58,AA$17))</f>
        <v/>
      </c>
      <c r="AB58" s="148" t="str">
        <f>IF($AE58="","",COUNTIF($AO$18:$AO58,AB$17))</f>
        <v/>
      </c>
      <c r="AC58" s="148" t="str">
        <f>IF($AE58="","",COUNTIF($AO$18:$AO58,AC$17))</f>
        <v/>
      </c>
      <c r="AD58" s="148" t="str">
        <f>IF($AE58="","",COUNTIF($AO$18:$AO58,AD$17))</f>
        <v/>
      </c>
      <c r="AE58" s="107" t="str">
        <f t="shared" si="13"/>
        <v/>
      </c>
      <c r="AF58" s="108" t="str">
        <f t="shared" si="9"/>
        <v/>
      </c>
      <c r="AG58" s="38" t="str">
        <f t="shared" si="14"/>
        <v/>
      </c>
      <c r="AH58" s="108" t="str">
        <f t="shared" si="15"/>
        <v/>
      </c>
      <c r="AI58" s="108" t="str">
        <f t="shared" si="16"/>
        <v/>
      </c>
      <c r="AJ58" s="108" t="str">
        <f t="shared" si="17"/>
        <v/>
      </c>
      <c r="AK58" s="108" t="str">
        <f t="shared" si="18"/>
        <v/>
      </c>
      <c r="AL58" s="108" t="str">
        <f t="shared" si="19"/>
        <v/>
      </c>
      <c r="AM58" s="108" t="str">
        <f t="shared" si="10"/>
        <v/>
      </c>
      <c r="AN58" s="108" t="str">
        <f t="shared" si="11"/>
        <v/>
      </c>
      <c r="AO58" s="109" t="str">
        <f t="shared" si="12"/>
        <v/>
      </c>
      <c r="AQ58">
        <f>種目情報!A41</f>
        <v>0</v>
      </c>
      <c r="AR58">
        <f>種目情報!B41</f>
        <v>0</v>
      </c>
      <c r="AS58">
        <f>種目情報!C41</f>
        <v>0</v>
      </c>
    </row>
    <row r="59" spans="1:45" x14ac:dyDescent="0.45">
      <c r="A59">
        <v>42</v>
      </c>
      <c r="B59" t="str">
        <f>IFERROR(IF(B58=手順3!$A$11,"",IF(B58&lt;=100,IF(手順2!A53=手順５!A59,手順５!A59,手順3!$A$12),B58+1)),"")</f>
        <v/>
      </c>
      <c r="C59" s="10" t="str">
        <f>IFERROR(VLOOKUP($B59,手順2!$A$12:$T$107,C$1,FALSE),"")&amp;IFERROR(VLOOKUP($B59,手順3!$A$12:$U$107,C$1,FALSE),"")</f>
        <v/>
      </c>
      <c r="D59" s="10" t="str">
        <f>IFERROR(VLOOKUP($B59,手順2!$A$12:$T$107,D$1,FALSE),"")&amp;IFERROR(VLOOKUP($B59,手順3!$A$12:$U$107,D$1,FALSE),"")</f>
        <v/>
      </c>
      <c r="E59" s="10" t="str">
        <f>IFERROR(VLOOKUP($B59,手順2!$A$12:$T$107,E$1,FALSE),"")&amp;IFERROR(VLOOKUP($B59,手順3!$A$12:$U$107,E$1,FALSE),"")</f>
        <v/>
      </c>
      <c r="F59" s="10" t="str">
        <f>IFERROR(VLOOKUP($B59,手順2!$A$12:$T$107,F$1,FALSE),"")&amp;IFERROR(VLOOKUP($B59,手順3!$A$12:$U$107,F$1,FALSE),"")</f>
        <v/>
      </c>
      <c r="G59" s="10" t="str">
        <f>IFERROR(VLOOKUP($B59,手順2!$A$12:$T$107,G$1,FALSE),"")&amp;IFERROR(VLOOKUP($B59,手順3!$A$12:$U$107,G$1,FALSE),"")</f>
        <v/>
      </c>
      <c r="H59" s="10" t="str">
        <f>IFERROR(VLOOKUP($B59,手順2!$A$12:$T$107,H$1,FALSE),"")&amp;IFERROR(VLOOKUP($B59,手順3!$A$12:$U$107,H$1,FALSE),"")</f>
        <v/>
      </c>
      <c r="I59" s="10" t="str">
        <f>IFERROR(VLOOKUP($B59,手順2!$A$12:$T$107,I$1,FALSE),"")&amp;IFERROR(VLOOKUP($B59,手順3!$A$12:$U$107,I$1,FALSE),"")</f>
        <v/>
      </c>
      <c r="J59" s="88" t="str">
        <f>IFERROR(VLOOKUP($B59,手順2!$A$12:$P$107,J$1,FALSE),"")&amp;IFERROR(VLOOKUP($B59,手順3!$A$12:$U$107,J$1,FALSE),"")</f>
        <v/>
      </c>
      <c r="K59" s="140" t="str">
        <f>IF(J59="","",IF(IFERROR(VLOOKUP($B59,手順2!$A$12:$P$107,K$1,FALSE),"")&amp;IFERROR(VLOOKUP($B59,手順3!$A$12:$U$107,K$1,FALSE),"")="",0,IFERROR(VLOOKUP($B59,手順2!$A$12:$P$107,K$1,FALSE),"")&amp;IFERROR(VLOOKUP($B59,手順3!$A$12:$U$107,K$1,FALSE),"")))</f>
        <v/>
      </c>
      <c r="L59" s="140" t="str">
        <f>IF(K59="","",IF(IFERROR(VLOOKUP($B59,手順2!$A$12:$P$107,L$1,FALSE),"")&amp;IFERROR(VLOOKUP($B59,手順3!$A$12:$U$107,L$1,FALSE),"")="",0,IFERROR(VLOOKUP($B59,手順2!$A$12:$P$107,L$1,FALSE),"")&amp;IFERROR(VLOOKUP($B59,手順3!$A$12:$U$107,L$1,FALSE),"")))</f>
        <v/>
      </c>
      <c r="M59" s="140" t="str">
        <f>IF(L59="","",IF(IFERROR(VLOOKUP($B59,手順2!$A$12:$P$107,M$1,FALSE),"")&amp;IFERROR(VLOOKUP($B59,手順3!$A$12:$U$107,M$1,FALSE),"")="",0,IFERROR(VLOOKUP($B59,手順2!$A$12:$P$107,M$1,FALSE),"")&amp;IFERROR(VLOOKUP($B59,手順3!$A$12:$U$107,M$1,FALSE),"")))</f>
        <v/>
      </c>
      <c r="N59" s="88" t="str">
        <f>IFERROR(VLOOKUP($B59,手順2!$A$12:$P$107,N$1,FALSE),"")&amp;IFERROR(VLOOKUP($B59,手順3!$A$12:$U$107,N$1,FALSE),"")</f>
        <v/>
      </c>
      <c r="O59" s="140" t="str">
        <f>IF(N59="","",IF(IFERROR(VLOOKUP($B59,手順2!$A$12:$P$107,O$1,FALSE),"")&amp;IFERROR(VLOOKUP($B59,手順3!$A$12:$U$107,O$1,FALSE),"")="",0,IFERROR(VLOOKUP($B59,手順2!$A$12:$P$107,O$1,FALSE),"")&amp;IFERROR(VLOOKUP($B59,手順3!$A$12:$U$107,O$1,FALSE),"")))</f>
        <v/>
      </c>
      <c r="P59" s="140" t="str">
        <f>IF(O59="","",IF(IFERROR(VLOOKUP($B59,手順2!$A$12:$P$107,P$1,FALSE),"")&amp;IFERROR(VLOOKUP($B59,手順3!$A$12:$U$107,P$1,FALSE),"")="",0,IFERROR(VLOOKUP($B59,手順2!$A$12:$P$107,P$1,FALSE),"")&amp;IFERROR(VLOOKUP($B59,手順3!$A$12:$U$107,P$1,FALSE),"")))</f>
        <v/>
      </c>
      <c r="Q59" s="140" t="str">
        <f>IF(P59="","",IF(IFERROR(VLOOKUP($B59,手順2!$A$12:$P$107,Q$1,FALSE),"")&amp;IFERROR(VLOOKUP($B59,手順3!$A$12:$U$107,Q$1,FALSE),"")="",0,IFERROR(VLOOKUP($B59,手順2!$A$12:$P$107,Q$1,FALSE),"")&amp;IFERROR(VLOOKUP($B59,手順3!$A$12:$U$107,Q$1,FALSE),"")))</f>
        <v/>
      </c>
      <c r="R59" s="88" t="str">
        <f>IFERROR(VLOOKUP($B59,手順2!$A$12:$Q$107,R$1,FALSE),"")&amp;IFERROR(VLOOKUP($B59,手順3!$A$12:$U$107,R$1,FALSE),"")</f>
        <v/>
      </c>
      <c r="S59" s="119"/>
      <c r="T59" s="119"/>
      <c r="U59" s="119"/>
      <c r="Z59"/>
      <c r="AA59" s="148" t="str">
        <f>IF($AE59="","",COUNTIF($AO$18:$AO59,AA$17))</f>
        <v/>
      </c>
      <c r="AB59" s="148" t="str">
        <f>IF($AE59="","",COUNTIF($AO$18:$AO59,AB$17))</f>
        <v/>
      </c>
      <c r="AC59" s="148" t="str">
        <f>IF($AE59="","",COUNTIF($AO$18:$AO59,AC$17))</f>
        <v/>
      </c>
      <c r="AD59" s="148" t="str">
        <f>IF($AE59="","",COUNTIF($AO$18:$AO59,AD$17))</f>
        <v/>
      </c>
      <c r="AE59" s="107" t="str">
        <f t="shared" si="13"/>
        <v/>
      </c>
      <c r="AF59" s="108" t="str">
        <f t="shared" si="9"/>
        <v/>
      </c>
      <c r="AG59" s="38" t="str">
        <f t="shared" si="14"/>
        <v/>
      </c>
      <c r="AH59" s="108" t="str">
        <f t="shared" si="15"/>
        <v/>
      </c>
      <c r="AI59" s="108" t="str">
        <f t="shared" si="16"/>
        <v/>
      </c>
      <c r="AJ59" s="108" t="str">
        <f t="shared" si="17"/>
        <v/>
      </c>
      <c r="AK59" s="108" t="str">
        <f t="shared" si="18"/>
        <v/>
      </c>
      <c r="AL59" s="108" t="str">
        <f t="shared" si="19"/>
        <v/>
      </c>
      <c r="AM59" s="108" t="str">
        <f t="shared" si="10"/>
        <v/>
      </c>
      <c r="AN59" s="108" t="str">
        <f t="shared" si="11"/>
        <v/>
      </c>
      <c r="AO59" s="109" t="str">
        <f t="shared" si="12"/>
        <v/>
      </c>
      <c r="AQ59">
        <f>種目情報!A42</f>
        <v>0</v>
      </c>
      <c r="AR59">
        <f>種目情報!B42</f>
        <v>0</v>
      </c>
      <c r="AS59">
        <f>種目情報!C42</f>
        <v>0</v>
      </c>
    </row>
    <row r="60" spans="1:45" x14ac:dyDescent="0.45">
      <c r="A60">
        <v>43</v>
      </c>
      <c r="B60" t="str">
        <f>IFERROR(IF(B59=手順3!$A$11,"",IF(B59&lt;=100,IF(手順2!A54=手順５!A60,手順５!A60,手順3!$A$12),B59+1)),"")</f>
        <v/>
      </c>
      <c r="C60" s="10" t="str">
        <f>IFERROR(VLOOKUP($B60,手順2!$A$12:$T$107,C$1,FALSE),"")&amp;IFERROR(VLOOKUP($B60,手順3!$A$12:$U$107,C$1,FALSE),"")</f>
        <v/>
      </c>
      <c r="D60" s="10" t="str">
        <f>IFERROR(VLOOKUP($B60,手順2!$A$12:$T$107,D$1,FALSE),"")&amp;IFERROR(VLOOKUP($B60,手順3!$A$12:$U$107,D$1,FALSE),"")</f>
        <v/>
      </c>
      <c r="E60" s="10" t="str">
        <f>IFERROR(VLOOKUP($B60,手順2!$A$12:$T$107,E$1,FALSE),"")&amp;IFERROR(VLOOKUP($B60,手順3!$A$12:$U$107,E$1,FALSE),"")</f>
        <v/>
      </c>
      <c r="F60" s="10" t="str">
        <f>IFERROR(VLOOKUP($B60,手順2!$A$12:$T$107,F$1,FALSE),"")&amp;IFERROR(VLOOKUP($B60,手順3!$A$12:$U$107,F$1,FALSE),"")</f>
        <v/>
      </c>
      <c r="G60" s="10" t="str">
        <f>IFERROR(VLOOKUP($B60,手順2!$A$12:$T$107,G$1,FALSE),"")&amp;IFERROR(VLOOKUP($B60,手順3!$A$12:$U$107,G$1,FALSE),"")</f>
        <v/>
      </c>
      <c r="H60" s="10" t="str">
        <f>IFERROR(VLOOKUP($B60,手順2!$A$12:$T$107,H$1,FALSE),"")&amp;IFERROR(VLOOKUP($B60,手順3!$A$12:$U$107,H$1,FALSE),"")</f>
        <v/>
      </c>
      <c r="I60" s="10" t="str">
        <f>IFERROR(VLOOKUP($B60,手順2!$A$12:$T$107,I$1,FALSE),"")&amp;IFERROR(VLOOKUP($B60,手順3!$A$12:$U$107,I$1,FALSE),"")</f>
        <v/>
      </c>
      <c r="J60" s="88" t="str">
        <f>IFERROR(VLOOKUP($B60,手順2!$A$12:$P$107,J$1,FALSE),"")&amp;IFERROR(VLOOKUP($B60,手順3!$A$12:$U$107,J$1,FALSE),"")</f>
        <v/>
      </c>
      <c r="K60" s="140" t="str">
        <f>IF(J60="","",IF(IFERROR(VLOOKUP($B60,手順2!$A$12:$P$107,K$1,FALSE),"")&amp;IFERROR(VLOOKUP($B60,手順3!$A$12:$U$107,K$1,FALSE),"")="",0,IFERROR(VLOOKUP($B60,手順2!$A$12:$P$107,K$1,FALSE),"")&amp;IFERROR(VLOOKUP($B60,手順3!$A$12:$U$107,K$1,FALSE),"")))</f>
        <v/>
      </c>
      <c r="L60" s="140" t="str">
        <f>IF(K60="","",IF(IFERROR(VLOOKUP($B60,手順2!$A$12:$P$107,L$1,FALSE),"")&amp;IFERROR(VLOOKUP($B60,手順3!$A$12:$U$107,L$1,FALSE),"")="",0,IFERROR(VLOOKUP($B60,手順2!$A$12:$P$107,L$1,FALSE),"")&amp;IFERROR(VLOOKUP($B60,手順3!$A$12:$U$107,L$1,FALSE),"")))</f>
        <v/>
      </c>
      <c r="M60" s="140" t="str">
        <f>IF(L60="","",IF(IFERROR(VLOOKUP($B60,手順2!$A$12:$P$107,M$1,FALSE),"")&amp;IFERROR(VLOOKUP($B60,手順3!$A$12:$U$107,M$1,FALSE),"")="",0,IFERROR(VLOOKUP($B60,手順2!$A$12:$P$107,M$1,FALSE),"")&amp;IFERROR(VLOOKUP($B60,手順3!$A$12:$U$107,M$1,FALSE),"")))</f>
        <v/>
      </c>
      <c r="N60" s="88" t="str">
        <f>IFERROR(VLOOKUP($B60,手順2!$A$12:$P$107,N$1,FALSE),"")&amp;IFERROR(VLOOKUP($B60,手順3!$A$12:$U$107,N$1,FALSE),"")</f>
        <v/>
      </c>
      <c r="O60" s="140" t="str">
        <f>IF(N60="","",IF(IFERROR(VLOOKUP($B60,手順2!$A$12:$P$107,O$1,FALSE),"")&amp;IFERROR(VLOOKUP($B60,手順3!$A$12:$U$107,O$1,FALSE),"")="",0,IFERROR(VLOOKUP($B60,手順2!$A$12:$P$107,O$1,FALSE),"")&amp;IFERROR(VLOOKUP($B60,手順3!$A$12:$U$107,O$1,FALSE),"")))</f>
        <v/>
      </c>
      <c r="P60" s="140" t="str">
        <f>IF(O60="","",IF(IFERROR(VLOOKUP($B60,手順2!$A$12:$P$107,P$1,FALSE),"")&amp;IFERROR(VLOOKUP($B60,手順3!$A$12:$U$107,P$1,FALSE),"")="",0,IFERROR(VLOOKUP($B60,手順2!$A$12:$P$107,P$1,FALSE),"")&amp;IFERROR(VLOOKUP($B60,手順3!$A$12:$U$107,P$1,FALSE),"")))</f>
        <v/>
      </c>
      <c r="Q60" s="140" t="str">
        <f>IF(P60="","",IF(IFERROR(VLOOKUP($B60,手順2!$A$12:$P$107,Q$1,FALSE),"")&amp;IFERROR(VLOOKUP($B60,手順3!$A$12:$U$107,Q$1,FALSE),"")="",0,IFERROR(VLOOKUP($B60,手順2!$A$12:$P$107,Q$1,FALSE),"")&amp;IFERROR(VLOOKUP($B60,手順3!$A$12:$U$107,Q$1,FALSE),"")))</f>
        <v/>
      </c>
      <c r="R60" s="88" t="str">
        <f>IFERROR(VLOOKUP($B60,手順2!$A$12:$Q$107,R$1,FALSE),"")&amp;IFERROR(VLOOKUP($B60,手順3!$A$12:$U$107,R$1,FALSE),"")</f>
        <v/>
      </c>
      <c r="S60" s="119"/>
      <c r="T60" s="119"/>
      <c r="U60" s="119"/>
      <c r="Z60"/>
      <c r="AA60" s="148" t="str">
        <f>IF($AE60="","",COUNTIF($AO$18:$AO60,AA$17))</f>
        <v/>
      </c>
      <c r="AB60" s="148" t="str">
        <f>IF($AE60="","",COUNTIF($AO$18:$AO60,AB$17))</f>
        <v/>
      </c>
      <c r="AC60" s="148" t="str">
        <f>IF($AE60="","",COUNTIF($AO$18:$AO60,AC$17))</f>
        <v/>
      </c>
      <c r="AD60" s="148" t="str">
        <f>IF($AE60="","",COUNTIF($AO$18:$AO60,AD$17))</f>
        <v/>
      </c>
      <c r="AE60" s="107" t="str">
        <f t="shared" si="13"/>
        <v/>
      </c>
      <c r="AF60" s="108" t="str">
        <f t="shared" si="9"/>
        <v/>
      </c>
      <c r="AG60" s="38" t="str">
        <f t="shared" si="14"/>
        <v/>
      </c>
      <c r="AH60" s="108" t="str">
        <f t="shared" si="15"/>
        <v/>
      </c>
      <c r="AI60" s="108" t="str">
        <f t="shared" si="16"/>
        <v/>
      </c>
      <c r="AJ60" s="108" t="str">
        <f t="shared" si="17"/>
        <v/>
      </c>
      <c r="AK60" s="108" t="str">
        <f t="shared" si="18"/>
        <v/>
      </c>
      <c r="AL60" s="108" t="str">
        <f t="shared" si="19"/>
        <v/>
      </c>
      <c r="AM60" s="108" t="str">
        <f t="shared" si="10"/>
        <v/>
      </c>
      <c r="AN60" s="108" t="str">
        <f t="shared" si="11"/>
        <v/>
      </c>
      <c r="AO60" s="109" t="str">
        <f t="shared" si="12"/>
        <v/>
      </c>
      <c r="AQ60">
        <f>種目情報!A43</f>
        <v>0</v>
      </c>
      <c r="AR60">
        <f>種目情報!B43</f>
        <v>0</v>
      </c>
      <c r="AS60">
        <f>種目情報!C43</f>
        <v>0</v>
      </c>
    </row>
    <row r="61" spans="1:45" x14ac:dyDescent="0.45">
      <c r="A61">
        <v>44</v>
      </c>
      <c r="B61" t="str">
        <f>IFERROR(IF(B60=手順3!$A$11,"",IF(B60&lt;=100,IF(手順2!A55=手順５!A61,手順５!A61,手順3!$A$12),B60+1)),"")</f>
        <v/>
      </c>
      <c r="C61" s="10" t="str">
        <f>IFERROR(VLOOKUP($B61,手順2!$A$12:$T$107,C$1,FALSE),"")&amp;IFERROR(VLOOKUP($B61,手順3!$A$12:$U$107,C$1,FALSE),"")</f>
        <v/>
      </c>
      <c r="D61" s="10" t="str">
        <f>IFERROR(VLOOKUP($B61,手順2!$A$12:$T$107,D$1,FALSE),"")&amp;IFERROR(VLOOKUP($B61,手順3!$A$12:$U$107,D$1,FALSE),"")</f>
        <v/>
      </c>
      <c r="E61" s="10" t="str">
        <f>IFERROR(VLOOKUP($B61,手順2!$A$12:$T$107,E$1,FALSE),"")&amp;IFERROR(VLOOKUP($B61,手順3!$A$12:$U$107,E$1,FALSE),"")</f>
        <v/>
      </c>
      <c r="F61" s="10" t="str">
        <f>IFERROR(VLOOKUP($B61,手順2!$A$12:$T$107,F$1,FALSE),"")&amp;IFERROR(VLOOKUP($B61,手順3!$A$12:$U$107,F$1,FALSE),"")</f>
        <v/>
      </c>
      <c r="G61" s="10" t="str">
        <f>IFERROR(VLOOKUP($B61,手順2!$A$12:$T$107,G$1,FALSE),"")&amp;IFERROR(VLOOKUP($B61,手順3!$A$12:$U$107,G$1,FALSE),"")</f>
        <v/>
      </c>
      <c r="H61" s="10" t="str">
        <f>IFERROR(VLOOKUP($B61,手順2!$A$12:$T$107,H$1,FALSE),"")&amp;IFERROR(VLOOKUP($B61,手順3!$A$12:$U$107,H$1,FALSE),"")</f>
        <v/>
      </c>
      <c r="I61" s="10" t="str">
        <f>IFERROR(VLOOKUP($B61,手順2!$A$12:$T$107,I$1,FALSE),"")&amp;IFERROR(VLOOKUP($B61,手順3!$A$12:$U$107,I$1,FALSE),"")</f>
        <v/>
      </c>
      <c r="J61" s="88" t="str">
        <f>IFERROR(VLOOKUP($B61,手順2!$A$12:$P$107,J$1,FALSE),"")&amp;IFERROR(VLOOKUP($B61,手順3!$A$12:$U$107,J$1,FALSE),"")</f>
        <v/>
      </c>
      <c r="K61" s="140" t="str">
        <f>IF(J61="","",IF(IFERROR(VLOOKUP($B61,手順2!$A$12:$P$107,K$1,FALSE),"")&amp;IFERROR(VLOOKUP($B61,手順3!$A$12:$U$107,K$1,FALSE),"")="",0,IFERROR(VLOOKUP($B61,手順2!$A$12:$P$107,K$1,FALSE),"")&amp;IFERROR(VLOOKUP($B61,手順3!$A$12:$U$107,K$1,FALSE),"")))</f>
        <v/>
      </c>
      <c r="L61" s="140" t="str">
        <f>IF(K61="","",IF(IFERROR(VLOOKUP($B61,手順2!$A$12:$P$107,L$1,FALSE),"")&amp;IFERROR(VLOOKUP($B61,手順3!$A$12:$U$107,L$1,FALSE),"")="",0,IFERROR(VLOOKUP($B61,手順2!$A$12:$P$107,L$1,FALSE),"")&amp;IFERROR(VLOOKUP($B61,手順3!$A$12:$U$107,L$1,FALSE),"")))</f>
        <v/>
      </c>
      <c r="M61" s="140" t="str">
        <f>IF(L61="","",IF(IFERROR(VLOOKUP($B61,手順2!$A$12:$P$107,M$1,FALSE),"")&amp;IFERROR(VLOOKUP($B61,手順3!$A$12:$U$107,M$1,FALSE),"")="",0,IFERROR(VLOOKUP($B61,手順2!$A$12:$P$107,M$1,FALSE),"")&amp;IFERROR(VLOOKUP($B61,手順3!$A$12:$U$107,M$1,FALSE),"")))</f>
        <v/>
      </c>
      <c r="N61" s="88" t="str">
        <f>IFERROR(VLOOKUP($B61,手順2!$A$12:$P$107,N$1,FALSE),"")&amp;IFERROR(VLOOKUP($B61,手順3!$A$12:$U$107,N$1,FALSE),"")</f>
        <v/>
      </c>
      <c r="O61" s="140" t="str">
        <f>IF(N61="","",IF(IFERROR(VLOOKUP($B61,手順2!$A$12:$P$107,O$1,FALSE),"")&amp;IFERROR(VLOOKUP($B61,手順3!$A$12:$U$107,O$1,FALSE),"")="",0,IFERROR(VLOOKUP($B61,手順2!$A$12:$P$107,O$1,FALSE),"")&amp;IFERROR(VLOOKUP($B61,手順3!$A$12:$U$107,O$1,FALSE),"")))</f>
        <v/>
      </c>
      <c r="P61" s="140" t="str">
        <f>IF(O61="","",IF(IFERROR(VLOOKUP($B61,手順2!$A$12:$P$107,P$1,FALSE),"")&amp;IFERROR(VLOOKUP($B61,手順3!$A$12:$U$107,P$1,FALSE),"")="",0,IFERROR(VLOOKUP($B61,手順2!$A$12:$P$107,P$1,FALSE),"")&amp;IFERROR(VLOOKUP($B61,手順3!$A$12:$U$107,P$1,FALSE),"")))</f>
        <v/>
      </c>
      <c r="Q61" s="140" t="str">
        <f>IF(P61="","",IF(IFERROR(VLOOKUP($B61,手順2!$A$12:$P$107,Q$1,FALSE),"")&amp;IFERROR(VLOOKUP($B61,手順3!$A$12:$U$107,Q$1,FALSE),"")="",0,IFERROR(VLOOKUP($B61,手順2!$A$12:$P$107,Q$1,FALSE),"")&amp;IFERROR(VLOOKUP($B61,手順3!$A$12:$U$107,Q$1,FALSE),"")))</f>
        <v/>
      </c>
      <c r="R61" s="88" t="str">
        <f>IFERROR(VLOOKUP($B61,手順2!$A$12:$Q$107,R$1,FALSE),"")&amp;IFERROR(VLOOKUP($B61,手順3!$A$12:$U$107,R$1,FALSE),"")</f>
        <v/>
      </c>
      <c r="S61" s="119"/>
      <c r="T61" s="119"/>
      <c r="U61" s="119"/>
      <c r="Z61"/>
      <c r="AA61" s="148" t="str">
        <f>IF($AE61="","",COUNTIF($AO$18:$AO61,AA$17))</f>
        <v/>
      </c>
      <c r="AB61" s="148" t="str">
        <f>IF($AE61="","",COUNTIF($AO$18:$AO61,AB$17))</f>
        <v/>
      </c>
      <c r="AC61" s="148" t="str">
        <f>IF($AE61="","",COUNTIF($AO$18:$AO61,AC$17))</f>
        <v/>
      </c>
      <c r="AD61" s="148" t="str">
        <f>IF($AE61="","",COUNTIF($AO$18:$AO61,AD$17))</f>
        <v/>
      </c>
      <c r="AE61" s="107" t="str">
        <f t="shared" si="13"/>
        <v/>
      </c>
      <c r="AF61" s="108" t="str">
        <f t="shared" si="9"/>
        <v/>
      </c>
      <c r="AG61" s="38" t="str">
        <f t="shared" si="14"/>
        <v/>
      </c>
      <c r="AH61" s="108" t="str">
        <f t="shared" si="15"/>
        <v/>
      </c>
      <c r="AI61" s="108" t="str">
        <f t="shared" si="16"/>
        <v/>
      </c>
      <c r="AJ61" s="108" t="str">
        <f t="shared" si="17"/>
        <v/>
      </c>
      <c r="AK61" s="108" t="str">
        <f t="shared" si="18"/>
        <v/>
      </c>
      <c r="AL61" s="108" t="str">
        <f t="shared" si="19"/>
        <v/>
      </c>
      <c r="AM61" s="108" t="str">
        <f t="shared" si="10"/>
        <v/>
      </c>
      <c r="AN61" s="108" t="str">
        <f t="shared" si="11"/>
        <v/>
      </c>
      <c r="AO61" s="109" t="str">
        <f t="shared" si="12"/>
        <v/>
      </c>
      <c r="AQ61">
        <f>種目情報!A44</f>
        <v>0</v>
      </c>
      <c r="AR61">
        <f>種目情報!B44</f>
        <v>0</v>
      </c>
      <c r="AS61">
        <f>種目情報!C44</f>
        <v>0</v>
      </c>
    </row>
    <row r="62" spans="1:45" x14ac:dyDescent="0.45">
      <c r="A62">
        <v>45</v>
      </c>
      <c r="B62" t="str">
        <f>IFERROR(IF(B61=手順3!$A$11,"",IF(B61&lt;=100,IF(手順2!A56=手順５!A62,手順５!A62,手順3!$A$12),B61+1)),"")</f>
        <v/>
      </c>
      <c r="C62" s="10" t="str">
        <f>IFERROR(VLOOKUP($B62,手順2!$A$12:$T$107,C$1,FALSE),"")&amp;IFERROR(VLOOKUP($B62,手順3!$A$12:$U$107,C$1,FALSE),"")</f>
        <v/>
      </c>
      <c r="D62" s="10" t="str">
        <f>IFERROR(VLOOKUP($B62,手順2!$A$12:$T$107,D$1,FALSE),"")&amp;IFERROR(VLOOKUP($B62,手順3!$A$12:$U$107,D$1,FALSE),"")</f>
        <v/>
      </c>
      <c r="E62" s="10" t="str">
        <f>IFERROR(VLOOKUP($B62,手順2!$A$12:$T$107,E$1,FALSE),"")&amp;IFERROR(VLOOKUP($B62,手順3!$A$12:$U$107,E$1,FALSE),"")</f>
        <v/>
      </c>
      <c r="F62" s="10" t="str">
        <f>IFERROR(VLOOKUP($B62,手順2!$A$12:$T$107,F$1,FALSE),"")&amp;IFERROR(VLOOKUP($B62,手順3!$A$12:$U$107,F$1,FALSE),"")</f>
        <v/>
      </c>
      <c r="G62" s="10" t="str">
        <f>IFERROR(VLOOKUP($B62,手順2!$A$12:$T$107,G$1,FALSE),"")&amp;IFERROR(VLOOKUP($B62,手順3!$A$12:$U$107,G$1,FALSE),"")</f>
        <v/>
      </c>
      <c r="H62" s="10" t="str">
        <f>IFERROR(VLOOKUP($B62,手順2!$A$12:$T$107,H$1,FALSE),"")&amp;IFERROR(VLOOKUP($B62,手順3!$A$12:$U$107,H$1,FALSE),"")</f>
        <v/>
      </c>
      <c r="I62" s="10" t="str">
        <f>IFERROR(VLOOKUP($B62,手順2!$A$12:$T$107,I$1,FALSE),"")&amp;IFERROR(VLOOKUP($B62,手順3!$A$12:$U$107,I$1,FALSE),"")</f>
        <v/>
      </c>
      <c r="J62" s="88" t="str">
        <f>IFERROR(VLOOKUP($B62,手順2!$A$12:$P$107,J$1,FALSE),"")&amp;IFERROR(VLOOKUP($B62,手順3!$A$12:$U$107,J$1,FALSE),"")</f>
        <v/>
      </c>
      <c r="K62" s="140" t="str">
        <f>IF(J62="","",IF(IFERROR(VLOOKUP($B62,手順2!$A$12:$P$107,K$1,FALSE),"")&amp;IFERROR(VLOOKUP($B62,手順3!$A$12:$U$107,K$1,FALSE),"")="",0,IFERROR(VLOOKUP($B62,手順2!$A$12:$P$107,K$1,FALSE),"")&amp;IFERROR(VLOOKUP($B62,手順3!$A$12:$U$107,K$1,FALSE),"")))</f>
        <v/>
      </c>
      <c r="L62" s="140" t="str">
        <f>IF(K62="","",IF(IFERROR(VLOOKUP($B62,手順2!$A$12:$P$107,L$1,FALSE),"")&amp;IFERROR(VLOOKUP($B62,手順3!$A$12:$U$107,L$1,FALSE),"")="",0,IFERROR(VLOOKUP($B62,手順2!$A$12:$P$107,L$1,FALSE),"")&amp;IFERROR(VLOOKUP($B62,手順3!$A$12:$U$107,L$1,FALSE),"")))</f>
        <v/>
      </c>
      <c r="M62" s="140" t="str">
        <f>IF(L62="","",IF(IFERROR(VLOOKUP($B62,手順2!$A$12:$P$107,M$1,FALSE),"")&amp;IFERROR(VLOOKUP($B62,手順3!$A$12:$U$107,M$1,FALSE),"")="",0,IFERROR(VLOOKUP($B62,手順2!$A$12:$P$107,M$1,FALSE),"")&amp;IFERROR(VLOOKUP($B62,手順3!$A$12:$U$107,M$1,FALSE),"")))</f>
        <v/>
      </c>
      <c r="N62" s="88" t="str">
        <f>IFERROR(VLOOKUP($B62,手順2!$A$12:$P$107,N$1,FALSE),"")&amp;IFERROR(VLOOKUP($B62,手順3!$A$12:$U$107,N$1,FALSE),"")</f>
        <v/>
      </c>
      <c r="O62" s="140" t="str">
        <f>IF(N62="","",IF(IFERROR(VLOOKUP($B62,手順2!$A$12:$P$107,O$1,FALSE),"")&amp;IFERROR(VLOOKUP($B62,手順3!$A$12:$U$107,O$1,FALSE),"")="",0,IFERROR(VLOOKUP($B62,手順2!$A$12:$P$107,O$1,FALSE),"")&amp;IFERROR(VLOOKUP($B62,手順3!$A$12:$U$107,O$1,FALSE),"")))</f>
        <v/>
      </c>
      <c r="P62" s="140" t="str">
        <f>IF(O62="","",IF(IFERROR(VLOOKUP($B62,手順2!$A$12:$P$107,P$1,FALSE),"")&amp;IFERROR(VLOOKUP($B62,手順3!$A$12:$U$107,P$1,FALSE),"")="",0,IFERROR(VLOOKUP($B62,手順2!$A$12:$P$107,P$1,FALSE),"")&amp;IFERROR(VLOOKUP($B62,手順3!$A$12:$U$107,P$1,FALSE),"")))</f>
        <v/>
      </c>
      <c r="Q62" s="140" t="str">
        <f>IF(P62="","",IF(IFERROR(VLOOKUP($B62,手順2!$A$12:$P$107,Q$1,FALSE),"")&amp;IFERROR(VLOOKUP($B62,手順3!$A$12:$U$107,Q$1,FALSE),"")="",0,IFERROR(VLOOKUP($B62,手順2!$A$12:$P$107,Q$1,FALSE),"")&amp;IFERROR(VLOOKUP($B62,手順3!$A$12:$U$107,Q$1,FALSE),"")))</f>
        <v/>
      </c>
      <c r="R62" s="88" t="str">
        <f>IFERROR(VLOOKUP($B62,手順2!$A$12:$Q$107,R$1,FALSE),"")&amp;IFERROR(VLOOKUP($B62,手順3!$A$12:$U$107,R$1,FALSE),"")</f>
        <v/>
      </c>
      <c r="S62" s="119"/>
      <c r="T62" s="119"/>
      <c r="U62" s="119"/>
      <c r="Z62"/>
      <c r="AA62" s="148" t="str">
        <f>IF($AE62="","",COUNTIF($AO$18:$AO62,AA$17))</f>
        <v/>
      </c>
      <c r="AB62" s="148" t="str">
        <f>IF($AE62="","",COUNTIF($AO$18:$AO62,AB$17))</f>
        <v/>
      </c>
      <c r="AC62" s="148" t="str">
        <f>IF($AE62="","",COUNTIF($AO$18:$AO62,AC$17))</f>
        <v/>
      </c>
      <c r="AD62" s="148" t="str">
        <f>IF($AE62="","",COUNTIF($AO$18:$AO62,AD$17))</f>
        <v/>
      </c>
      <c r="AE62" s="107" t="str">
        <f t="shared" si="13"/>
        <v/>
      </c>
      <c r="AF62" s="108" t="str">
        <f t="shared" si="9"/>
        <v/>
      </c>
      <c r="AG62" s="38" t="str">
        <f t="shared" si="14"/>
        <v/>
      </c>
      <c r="AH62" s="108" t="str">
        <f t="shared" si="15"/>
        <v/>
      </c>
      <c r="AI62" s="108" t="str">
        <f t="shared" si="16"/>
        <v/>
      </c>
      <c r="AJ62" s="108" t="str">
        <f t="shared" si="17"/>
        <v/>
      </c>
      <c r="AK62" s="108" t="str">
        <f t="shared" si="18"/>
        <v/>
      </c>
      <c r="AL62" s="108" t="str">
        <f t="shared" si="19"/>
        <v/>
      </c>
      <c r="AM62" s="108" t="str">
        <f t="shared" si="10"/>
        <v/>
      </c>
      <c r="AN62" s="108" t="str">
        <f t="shared" si="11"/>
        <v/>
      </c>
      <c r="AO62" s="109" t="str">
        <f t="shared" si="12"/>
        <v/>
      </c>
      <c r="AQ62">
        <f>種目情報!A45</f>
        <v>0</v>
      </c>
      <c r="AR62">
        <f>種目情報!B45</f>
        <v>0</v>
      </c>
      <c r="AS62">
        <f>種目情報!C45</f>
        <v>0</v>
      </c>
    </row>
    <row r="63" spans="1:45" x14ac:dyDescent="0.45">
      <c r="A63">
        <v>46</v>
      </c>
      <c r="B63" t="str">
        <f>IFERROR(IF(B62=手順3!$A$11,"",IF(B62&lt;=100,IF(手順2!A57=手順５!A63,手順５!A63,手順3!$A$12),B62+1)),"")</f>
        <v/>
      </c>
      <c r="C63" s="10" t="str">
        <f>IFERROR(VLOOKUP($B63,手順2!$A$12:$T$107,C$1,FALSE),"")&amp;IFERROR(VLOOKUP($B63,手順3!$A$12:$U$107,C$1,FALSE),"")</f>
        <v/>
      </c>
      <c r="D63" s="10" t="str">
        <f>IFERROR(VLOOKUP($B63,手順2!$A$12:$T$107,D$1,FALSE),"")&amp;IFERROR(VLOOKUP($B63,手順3!$A$12:$U$107,D$1,FALSE),"")</f>
        <v/>
      </c>
      <c r="E63" s="10" t="str">
        <f>IFERROR(VLOOKUP($B63,手順2!$A$12:$T$107,E$1,FALSE),"")&amp;IFERROR(VLOOKUP($B63,手順3!$A$12:$U$107,E$1,FALSE),"")</f>
        <v/>
      </c>
      <c r="F63" s="10" t="str">
        <f>IFERROR(VLOOKUP($B63,手順2!$A$12:$T$107,F$1,FALSE),"")&amp;IFERROR(VLOOKUP($B63,手順3!$A$12:$U$107,F$1,FALSE),"")</f>
        <v/>
      </c>
      <c r="G63" s="10" t="str">
        <f>IFERROR(VLOOKUP($B63,手順2!$A$12:$T$107,G$1,FALSE),"")&amp;IFERROR(VLOOKUP($B63,手順3!$A$12:$U$107,G$1,FALSE),"")</f>
        <v/>
      </c>
      <c r="H63" s="10" t="str">
        <f>IFERROR(VLOOKUP($B63,手順2!$A$12:$T$107,H$1,FALSE),"")&amp;IFERROR(VLOOKUP($B63,手順3!$A$12:$U$107,H$1,FALSE),"")</f>
        <v/>
      </c>
      <c r="I63" s="10" t="str">
        <f>IFERROR(VLOOKUP($B63,手順2!$A$12:$T$107,I$1,FALSE),"")&amp;IFERROR(VLOOKUP($B63,手順3!$A$12:$U$107,I$1,FALSE),"")</f>
        <v/>
      </c>
      <c r="J63" s="88" t="str">
        <f>IFERROR(VLOOKUP($B63,手順2!$A$12:$P$107,J$1,FALSE),"")&amp;IFERROR(VLOOKUP($B63,手順3!$A$12:$U$107,J$1,FALSE),"")</f>
        <v/>
      </c>
      <c r="K63" s="140" t="str">
        <f>IF(J63="","",IF(IFERROR(VLOOKUP($B63,手順2!$A$12:$P$107,K$1,FALSE),"")&amp;IFERROR(VLOOKUP($B63,手順3!$A$12:$U$107,K$1,FALSE),"")="",0,IFERROR(VLOOKUP($B63,手順2!$A$12:$P$107,K$1,FALSE),"")&amp;IFERROR(VLOOKUP($B63,手順3!$A$12:$U$107,K$1,FALSE),"")))</f>
        <v/>
      </c>
      <c r="L63" s="140" t="str">
        <f>IF(K63="","",IF(IFERROR(VLOOKUP($B63,手順2!$A$12:$P$107,L$1,FALSE),"")&amp;IFERROR(VLOOKUP($B63,手順3!$A$12:$U$107,L$1,FALSE),"")="",0,IFERROR(VLOOKUP($B63,手順2!$A$12:$P$107,L$1,FALSE),"")&amp;IFERROR(VLOOKUP($B63,手順3!$A$12:$U$107,L$1,FALSE),"")))</f>
        <v/>
      </c>
      <c r="M63" s="140" t="str">
        <f>IF(L63="","",IF(IFERROR(VLOOKUP($B63,手順2!$A$12:$P$107,M$1,FALSE),"")&amp;IFERROR(VLOOKUP($B63,手順3!$A$12:$U$107,M$1,FALSE),"")="",0,IFERROR(VLOOKUP($B63,手順2!$A$12:$P$107,M$1,FALSE),"")&amp;IFERROR(VLOOKUP($B63,手順3!$A$12:$U$107,M$1,FALSE),"")))</f>
        <v/>
      </c>
      <c r="N63" s="88" t="str">
        <f>IFERROR(VLOOKUP($B63,手順2!$A$12:$P$107,N$1,FALSE),"")&amp;IFERROR(VLOOKUP($B63,手順3!$A$12:$U$107,N$1,FALSE),"")</f>
        <v/>
      </c>
      <c r="O63" s="140" t="str">
        <f>IF(N63="","",IF(IFERROR(VLOOKUP($B63,手順2!$A$12:$P$107,O$1,FALSE),"")&amp;IFERROR(VLOOKUP($B63,手順3!$A$12:$U$107,O$1,FALSE),"")="",0,IFERROR(VLOOKUP($B63,手順2!$A$12:$P$107,O$1,FALSE),"")&amp;IFERROR(VLOOKUP($B63,手順3!$A$12:$U$107,O$1,FALSE),"")))</f>
        <v/>
      </c>
      <c r="P63" s="140" t="str">
        <f>IF(O63="","",IF(IFERROR(VLOOKUP($B63,手順2!$A$12:$P$107,P$1,FALSE),"")&amp;IFERROR(VLOOKUP($B63,手順3!$A$12:$U$107,P$1,FALSE),"")="",0,IFERROR(VLOOKUP($B63,手順2!$A$12:$P$107,P$1,FALSE),"")&amp;IFERROR(VLOOKUP($B63,手順3!$A$12:$U$107,P$1,FALSE),"")))</f>
        <v/>
      </c>
      <c r="Q63" s="140" t="str">
        <f>IF(P63="","",IF(IFERROR(VLOOKUP($B63,手順2!$A$12:$P$107,Q$1,FALSE),"")&amp;IFERROR(VLOOKUP($B63,手順3!$A$12:$U$107,Q$1,FALSE),"")="",0,IFERROR(VLOOKUP($B63,手順2!$A$12:$P$107,Q$1,FALSE),"")&amp;IFERROR(VLOOKUP($B63,手順3!$A$12:$U$107,Q$1,FALSE),"")))</f>
        <v/>
      </c>
      <c r="R63" s="88" t="str">
        <f>IFERROR(VLOOKUP($B63,手順2!$A$12:$Q$107,R$1,FALSE),"")&amp;IFERROR(VLOOKUP($B63,手順3!$A$12:$U$107,R$1,FALSE),"")</f>
        <v/>
      </c>
      <c r="S63" s="119"/>
      <c r="T63" s="119"/>
      <c r="U63" s="119"/>
      <c r="Z63"/>
      <c r="AA63" s="148" t="str">
        <f>IF($AE63="","",COUNTIF($AO$18:$AO63,AA$17))</f>
        <v/>
      </c>
      <c r="AB63" s="148" t="str">
        <f>IF($AE63="","",COUNTIF($AO$18:$AO63,AB$17))</f>
        <v/>
      </c>
      <c r="AC63" s="148" t="str">
        <f>IF($AE63="","",COUNTIF($AO$18:$AO63,AC$17))</f>
        <v/>
      </c>
      <c r="AD63" s="148" t="str">
        <f>IF($AE63="","",COUNTIF($AO$18:$AO63,AD$17))</f>
        <v/>
      </c>
      <c r="AE63" s="107" t="str">
        <f t="shared" si="13"/>
        <v/>
      </c>
      <c r="AF63" s="108" t="str">
        <f t="shared" si="9"/>
        <v/>
      </c>
      <c r="AG63" s="38" t="str">
        <f t="shared" si="14"/>
        <v/>
      </c>
      <c r="AH63" s="108" t="str">
        <f t="shared" si="15"/>
        <v/>
      </c>
      <c r="AI63" s="108" t="str">
        <f t="shared" si="16"/>
        <v/>
      </c>
      <c r="AJ63" s="108" t="str">
        <f t="shared" si="17"/>
        <v/>
      </c>
      <c r="AK63" s="108" t="str">
        <f t="shared" si="18"/>
        <v/>
      </c>
      <c r="AL63" s="108" t="str">
        <f t="shared" si="19"/>
        <v/>
      </c>
      <c r="AM63" s="108" t="str">
        <f t="shared" si="10"/>
        <v/>
      </c>
      <c r="AN63" s="108" t="str">
        <f t="shared" si="11"/>
        <v/>
      </c>
      <c r="AO63" s="109" t="str">
        <f t="shared" si="12"/>
        <v/>
      </c>
      <c r="AQ63">
        <f>種目情報!A46</f>
        <v>0</v>
      </c>
      <c r="AR63">
        <f>種目情報!B46</f>
        <v>0</v>
      </c>
      <c r="AS63">
        <f>種目情報!C46</f>
        <v>0</v>
      </c>
    </row>
    <row r="64" spans="1:45" x14ac:dyDescent="0.45">
      <c r="A64">
        <v>47</v>
      </c>
      <c r="B64" t="str">
        <f>IFERROR(IF(B63=手順3!$A$11,"",IF(B63&lt;=100,IF(手順2!A58=手順５!A64,手順５!A64,手順3!$A$12),B63+1)),"")</f>
        <v/>
      </c>
      <c r="C64" s="10" t="str">
        <f>IFERROR(VLOOKUP($B64,手順2!$A$12:$T$107,C$1,FALSE),"")&amp;IFERROR(VLOOKUP($B64,手順3!$A$12:$U$107,C$1,FALSE),"")</f>
        <v/>
      </c>
      <c r="D64" s="10" t="str">
        <f>IFERROR(VLOOKUP($B64,手順2!$A$12:$T$107,D$1,FALSE),"")&amp;IFERROR(VLOOKUP($B64,手順3!$A$12:$U$107,D$1,FALSE),"")</f>
        <v/>
      </c>
      <c r="E64" s="10" t="str">
        <f>IFERROR(VLOOKUP($B64,手順2!$A$12:$T$107,E$1,FALSE),"")&amp;IFERROR(VLOOKUP($B64,手順3!$A$12:$U$107,E$1,FALSE),"")</f>
        <v/>
      </c>
      <c r="F64" s="10" t="str">
        <f>IFERROR(VLOOKUP($B64,手順2!$A$12:$T$107,F$1,FALSE),"")&amp;IFERROR(VLOOKUP($B64,手順3!$A$12:$U$107,F$1,FALSE),"")</f>
        <v/>
      </c>
      <c r="G64" s="10" t="str">
        <f>IFERROR(VLOOKUP($B64,手順2!$A$12:$T$107,G$1,FALSE),"")&amp;IFERROR(VLOOKUP($B64,手順3!$A$12:$U$107,G$1,FALSE),"")</f>
        <v/>
      </c>
      <c r="H64" s="10" t="str">
        <f>IFERROR(VLOOKUP($B64,手順2!$A$12:$T$107,H$1,FALSE),"")&amp;IFERROR(VLOOKUP($B64,手順3!$A$12:$U$107,H$1,FALSE),"")</f>
        <v/>
      </c>
      <c r="I64" s="10" t="str">
        <f>IFERROR(VLOOKUP($B64,手順2!$A$12:$T$107,I$1,FALSE),"")&amp;IFERROR(VLOOKUP($B64,手順3!$A$12:$U$107,I$1,FALSE),"")</f>
        <v/>
      </c>
      <c r="J64" s="88" t="str">
        <f>IFERROR(VLOOKUP($B64,手順2!$A$12:$P$107,J$1,FALSE),"")&amp;IFERROR(VLOOKUP($B64,手順3!$A$12:$U$107,J$1,FALSE),"")</f>
        <v/>
      </c>
      <c r="K64" s="140" t="str">
        <f>IF(J64="","",IF(IFERROR(VLOOKUP($B64,手順2!$A$12:$P$107,K$1,FALSE),"")&amp;IFERROR(VLOOKUP($B64,手順3!$A$12:$U$107,K$1,FALSE),"")="",0,IFERROR(VLOOKUP($B64,手順2!$A$12:$P$107,K$1,FALSE),"")&amp;IFERROR(VLOOKUP($B64,手順3!$A$12:$U$107,K$1,FALSE),"")))</f>
        <v/>
      </c>
      <c r="L64" s="140" t="str">
        <f>IF(K64="","",IF(IFERROR(VLOOKUP($B64,手順2!$A$12:$P$107,L$1,FALSE),"")&amp;IFERROR(VLOOKUP($B64,手順3!$A$12:$U$107,L$1,FALSE),"")="",0,IFERROR(VLOOKUP($B64,手順2!$A$12:$P$107,L$1,FALSE),"")&amp;IFERROR(VLOOKUP($B64,手順3!$A$12:$U$107,L$1,FALSE),"")))</f>
        <v/>
      </c>
      <c r="M64" s="140" t="str">
        <f>IF(L64="","",IF(IFERROR(VLOOKUP($B64,手順2!$A$12:$P$107,M$1,FALSE),"")&amp;IFERROR(VLOOKUP($B64,手順3!$A$12:$U$107,M$1,FALSE),"")="",0,IFERROR(VLOOKUP($B64,手順2!$A$12:$P$107,M$1,FALSE),"")&amp;IFERROR(VLOOKUP($B64,手順3!$A$12:$U$107,M$1,FALSE),"")))</f>
        <v/>
      </c>
      <c r="N64" s="88" t="str">
        <f>IFERROR(VLOOKUP($B64,手順2!$A$12:$P$107,N$1,FALSE),"")&amp;IFERROR(VLOOKUP($B64,手順3!$A$12:$U$107,N$1,FALSE),"")</f>
        <v/>
      </c>
      <c r="O64" s="140" t="str">
        <f>IF(N64="","",IF(IFERROR(VLOOKUP($B64,手順2!$A$12:$P$107,O$1,FALSE),"")&amp;IFERROR(VLOOKUP($B64,手順3!$A$12:$U$107,O$1,FALSE),"")="",0,IFERROR(VLOOKUP($B64,手順2!$A$12:$P$107,O$1,FALSE),"")&amp;IFERROR(VLOOKUP($B64,手順3!$A$12:$U$107,O$1,FALSE),"")))</f>
        <v/>
      </c>
      <c r="P64" s="140" t="str">
        <f>IF(O64="","",IF(IFERROR(VLOOKUP($B64,手順2!$A$12:$P$107,P$1,FALSE),"")&amp;IFERROR(VLOOKUP($B64,手順3!$A$12:$U$107,P$1,FALSE),"")="",0,IFERROR(VLOOKUP($B64,手順2!$A$12:$P$107,P$1,FALSE),"")&amp;IFERROR(VLOOKUP($B64,手順3!$A$12:$U$107,P$1,FALSE),"")))</f>
        <v/>
      </c>
      <c r="Q64" s="140" t="str">
        <f>IF(P64="","",IF(IFERROR(VLOOKUP($B64,手順2!$A$12:$P$107,Q$1,FALSE),"")&amp;IFERROR(VLOOKUP($B64,手順3!$A$12:$U$107,Q$1,FALSE),"")="",0,IFERROR(VLOOKUP($B64,手順2!$A$12:$P$107,Q$1,FALSE),"")&amp;IFERROR(VLOOKUP($B64,手順3!$A$12:$U$107,Q$1,FALSE),"")))</f>
        <v/>
      </c>
      <c r="R64" s="88" t="str">
        <f>IFERROR(VLOOKUP($B64,手順2!$A$12:$Q$107,R$1,FALSE),"")&amp;IFERROR(VLOOKUP($B64,手順3!$A$12:$U$107,R$1,FALSE),"")</f>
        <v/>
      </c>
      <c r="S64" s="119"/>
      <c r="T64" s="119"/>
      <c r="U64" s="119"/>
      <c r="Z64"/>
      <c r="AA64" s="148" t="str">
        <f>IF($AE64="","",COUNTIF($AO$18:$AO64,AA$17))</f>
        <v/>
      </c>
      <c r="AB64" s="148" t="str">
        <f>IF($AE64="","",COUNTIF($AO$18:$AO64,AB$17))</f>
        <v/>
      </c>
      <c r="AC64" s="148" t="str">
        <f>IF($AE64="","",COUNTIF($AO$18:$AO64,AC$17))</f>
        <v/>
      </c>
      <c r="AD64" s="148" t="str">
        <f>IF($AE64="","",COUNTIF($AO$18:$AO64,AD$17))</f>
        <v/>
      </c>
      <c r="AE64" s="107" t="str">
        <f t="shared" si="13"/>
        <v/>
      </c>
      <c r="AF64" s="108" t="str">
        <f t="shared" si="9"/>
        <v/>
      </c>
      <c r="AG64" s="38" t="str">
        <f t="shared" si="14"/>
        <v/>
      </c>
      <c r="AH64" s="108" t="str">
        <f t="shared" si="15"/>
        <v/>
      </c>
      <c r="AI64" s="108" t="str">
        <f t="shared" si="16"/>
        <v/>
      </c>
      <c r="AJ64" s="108" t="str">
        <f t="shared" si="17"/>
        <v/>
      </c>
      <c r="AK64" s="108" t="str">
        <f t="shared" si="18"/>
        <v/>
      </c>
      <c r="AL64" s="108" t="str">
        <f t="shared" si="19"/>
        <v/>
      </c>
      <c r="AM64" s="108" t="str">
        <f t="shared" si="10"/>
        <v/>
      </c>
      <c r="AN64" s="108" t="str">
        <f t="shared" si="11"/>
        <v/>
      </c>
      <c r="AO64" s="109" t="str">
        <f t="shared" si="12"/>
        <v/>
      </c>
      <c r="AQ64">
        <f>種目情報!A47</f>
        <v>0</v>
      </c>
      <c r="AR64">
        <f>種目情報!B47</f>
        <v>0</v>
      </c>
      <c r="AS64">
        <f>種目情報!C47</f>
        <v>0</v>
      </c>
    </row>
    <row r="65" spans="1:45" x14ac:dyDescent="0.45">
      <c r="A65">
        <v>48</v>
      </c>
      <c r="B65" t="str">
        <f>IFERROR(IF(B64=手順3!$A$11,"",IF(B64&lt;=100,IF(手順2!A59=手順５!A65,手順５!A65,手順3!$A$12),B64+1)),"")</f>
        <v/>
      </c>
      <c r="C65" s="10" t="str">
        <f>IFERROR(VLOOKUP($B65,手順2!$A$12:$T$107,C$1,FALSE),"")&amp;IFERROR(VLOOKUP($B65,手順3!$A$12:$U$107,C$1,FALSE),"")</f>
        <v/>
      </c>
      <c r="D65" s="10" t="str">
        <f>IFERROR(VLOOKUP($B65,手順2!$A$12:$T$107,D$1,FALSE),"")&amp;IFERROR(VLOOKUP($B65,手順3!$A$12:$U$107,D$1,FALSE),"")</f>
        <v/>
      </c>
      <c r="E65" s="10" t="str">
        <f>IFERROR(VLOOKUP($B65,手順2!$A$12:$T$107,E$1,FALSE),"")&amp;IFERROR(VLOOKUP($B65,手順3!$A$12:$U$107,E$1,FALSE),"")</f>
        <v/>
      </c>
      <c r="F65" s="10" t="str">
        <f>IFERROR(VLOOKUP($B65,手順2!$A$12:$T$107,F$1,FALSE),"")&amp;IFERROR(VLOOKUP($B65,手順3!$A$12:$U$107,F$1,FALSE),"")</f>
        <v/>
      </c>
      <c r="G65" s="10" t="str">
        <f>IFERROR(VLOOKUP($B65,手順2!$A$12:$T$107,G$1,FALSE),"")&amp;IFERROR(VLOOKUP($B65,手順3!$A$12:$U$107,G$1,FALSE),"")</f>
        <v/>
      </c>
      <c r="H65" s="10" t="str">
        <f>IFERROR(VLOOKUP($B65,手順2!$A$12:$T$107,H$1,FALSE),"")&amp;IFERROR(VLOOKUP($B65,手順3!$A$12:$U$107,H$1,FALSE),"")</f>
        <v/>
      </c>
      <c r="I65" s="10" t="str">
        <f>IFERROR(VLOOKUP($B65,手順2!$A$12:$T$107,I$1,FALSE),"")&amp;IFERROR(VLOOKUP($B65,手順3!$A$12:$U$107,I$1,FALSE),"")</f>
        <v/>
      </c>
      <c r="J65" s="88" t="str">
        <f>IFERROR(VLOOKUP($B65,手順2!$A$12:$P$107,J$1,FALSE),"")&amp;IFERROR(VLOOKUP($B65,手順3!$A$12:$U$107,J$1,FALSE),"")</f>
        <v/>
      </c>
      <c r="K65" s="140" t="str">
        <f>IF(J65="","",IF(IFERROR(VLOOKUP($B65,手順2!$A$12:$P$107,K$1,FALSE),"")&amp;IFERROR(VLOOKUP($B65,手順3!$A$12:$U$107,K$1,FALSE),"")="",0,IFERROR(VLOOKUP($B65,手順2!$A$12:$P$107,K$1,FALSE),"")&amp;IFERROR(VLOOKUP($B65,手順3!$A$12:$U$107,K$1,FALSE),"")))</f>
        <v/>
      </c>
      <c r="L65" s="140" t="str">
        <f>IF(K65="","",IF(IFERROR(VLOOKUP($B65,手順2!$A$12:$P$107,L$1,FALSE),"")&amp;IFERROR(VLOOKUP($B65,手順3!$A$12:$U$107,L$1,FALSE),"")="",0,IFERROR(VLOOKUP($B65,手順2!$A$12:$P$107,L$1,FALSE),"")&amp;IFERROR(VLOOKUP($B65,手順3!$A$12:$U$107,L$1,FALSE),"")))</f>
        <v/>
      </c>
      <c r="M65" s="140" t="str">
        <f>IF(L65="","",IF(IFERROR(VLOOKUP($B65,手順2!$A$12:$P$107,M$1,FALSE),"")&amp;IFERROR(VLOOKUP($B65,手順3!$A$12:$U$107,M$1,FALSE),"")="",0,IFERROR(VLOOKUP($B65,手順2!$A$12:$P$107,M$1,FALSE),"")&amp;IFERROR(VLOOKUP($B65,手順3!$A$12:$U$107,M$1,FALSE),"")))</f>
        <v/>
      </c>
      <c r="N65" s="88" t="str">
        <f>IFERROR(VLOOKUP($B65,手順2!$A$12:$P$107,N$1,FALSE),"")&amp;IFERROR(VLOOKUP($B65,手順3!$A$12:$U$107,N$1,FALSE),"")</f>
        <v/>
      </c>
      <c r="O65" s="140" t="str">
        <f>IF(N65="","",IF(IFERROR(VLOOKUP($B65,手順2!$A$12:$P$107,O$1,FALSE),"")&amp;IFERROR(VLOOKUP($B65,手順3!$A$12:$U$107,O$1,FALSE),"")="",0,IFERROR(VLOOKUP($B65,手順2!$A$12:$P$107,O$1,FALSE),"")&amp;IFERROR(VLOOKUP($B65,手順3!$A$12:$U$107,O$1,FALSE),"")))</f>
        <v/>
      </c>
      <c r="P65" s="140" t="str">
        <f>IF(O65="","",IF(IFERROR(VLOOKUP($B65,手順2!$A$12:$P$107,P$1,FALSE),"")&amp;IFERROR(VLOOKUP($B65,手順3!$A$12:$U$107,P$1,FALSE),"")="",0,IFERROR(VLOOKUP($B65,手順2!$A$12:$P$107,P$1,FALSE),"")&amp;IFERROR(VLOOKUP($B65,手順3!$A$12:$U$107,P$1,FALSE),"")))</f>
        <v/>
      </c>
      <c r="Q65" s="140" t="str">
        <f>IF(P65="","",IF(IFERROR(VLOOKUP($B65,手順2!$A$12:$P$107,Q$1,FALSE),"")&amp;IFERROR(VLOOKUP($B65,手順3!$A$12:$U$107,Q$1,FALSE),"")="",0,IFERROR(VLOOKUP($B65,手順2!$A$12:$P$107,Q$1,FALSE),"")&amp;IFERROR(VLOOKUP($B65,手順3!$A$12:$U$107,Q$1,FALSE),"")))</f>
        <v/>
      </c>
      <c r="R65" s="88" t="str">
        <f>IFERROR(VLOOKUP($B65,手順2!$A$12:$Q$107,R$1,FALSE),"")&amp;IFERROR(VLOOKUP($B65,手順3!$A$12:$U$107,R$1,FALSE),"")</f>
        <v/>
      </c>
      <c r="S65" s="119"/>
      <c r="T65" s="119"/>
      <c r="U65" s="119"/>
      <c r="Z65"/>
      <c r="AA65" s="148" t="str">
        <f>IF($AE65="","",COUNTIF($AO$18:$AO65,AA$17))</f>
        <v/>
      </c>
      <c r="AB65" s="148" t="str">
        <f>IF($AE65="","",COUNTIF($AO$18:$AO65,AB$17))</f>
        <v/>
      </c>
      <c r="AC65" s="148" t="str">
        <f>IF($AE65="","",COUNTIF($AO$18:$AO65,AC$17))</f>
        <v/>
      </c>
      <c r="AD65" s="148" t="str">
        <f>IF($AE65="","",COUNTIF($AO$18:$AO65,AD$17))</f>
        <v/>
      </c>
      <c r="AE65" s="107" t="str">
        <f t="shared" si="13"/>
        <v/>
      </c>
      <c r="AF65" s="108" t="str">
        <f t="shared" si="9"/>
        <v/>
      </c>
      <c r="AG65" s="38" t="str">
        <f t="shared" si="14"/>
        <v/>
      </c>
      <c r="AH65" s="108" t="str">
        <f t="shared" si="15"/>
        <v/>
      </c>
      <c r="AI65" s="108" t="str">
        <f t="shared" si="16"/>
        <v/>
      </c>
      <c r="AJ65" s="108" t="str">
        <f t="shared" si="17"/>
        <v/>
      </c>
      <c r="AK65" s="108" t="str">
        <f t="shared" si="18"/>
        <v/>
      </c>
      <c r="AL65" s="108" t="str">
        <f t="shared" si="19"/>
        <v/>
      </c>
      <c r="AM65" s="108" t="str">
        <f t="shared" si="10"/>
        <v/>
      </c>
      <c r="AN65" s="108" t="str">
        <f t="shared" si="11"/>
        <v/>
      </c>
      <c r="AO65" s="109" t="str">
        <f t="shared" si="12"/>
        <v/>
      </c>
      <c r="AQ65">
        <f>種目情報!A48</f>
        <v>0</v>
      </c>
      <c r="AR65">
        <f>種目情報!B48</f>
        <v>0</v>
      </c>
      <c r="AS65">
        <f>種目情報!C48</f>
        <v>0</v>
      </c>
    </row>
    <row r="66" spans="1:45" x14ac:dyDescent="0.45">
      <c r="A66">
        <v>49</v>
      </c>
      <c r="B66" t="str">
        <f>IFERROR(IF(B65=手順3!$A$11,"",IF(B65&lt;=100,IF(手順2!A60=手順５!A66,手順５!A66,手順3!$A$12),B65+1)),"")</f>
        <v/>
      </c>
      <c r="C66" s="10" t="str">
        <f>IFERROR(VLOOKUP($B66,手順2!$A$12:$T$107,C$1,FALSE),"")&amp;IFERROR(VLOOKUP($B66,手順3!$A$12:$U$107,C$1,FALSE),"")</f>
        <v/>
      </c>
      <c r="D66" s="10" t="str">
        <f>IFERROR(VLOOKUP($B66,手順2!$A$12:$T$107,D$1,FALSE),"")&amp;IFERROR(VLOOKUP($B66,手順3!$A$12:$U$107,D$1,FALSE),"")</f>
        <v/>
      </c>
      <c r="E66" s="10" t="str">
        <f>IFERROR(VLOOKUP($B66,手順2!$A$12:$T$107,E$1,FALSE),"")&amp;IFERROR(VLOOKUP($B66,手順3!$A$12:$U$107,E$1,FALSE),"")</f>
        <v/>
      </c>
      <c r="F66" s="10" t="str">
        <f>IFERROR(VLOOKUP($B66,手順2!$A$12:$T$107,F$1,FALSE),"")&amp;IFERROR(VLOOKUP($B66,手順3!$A$12:$U$107,F$1,FALSE),"")</f>
        <v/>
      </c>
      <c r="G66" s="10" t="str">
        <f>IFERROR(VLOOKUP($B66,手順2!$A$12:$T$107,G$1,FALSE),"")&amp;IFERROR(VLOOKUP($B66,手順3!$A$12:$U$107,G$1,FALSE),"")</f>
        <v/>
      </c>
      <c r="H66" s="10" t="str">
        <f>IFERROR(VLOOKUP($B66,手順2!$A$12:$T$107,H$1,FALSE),"")&amp;IFERROR(VLOOKUP($B66,手順3!$A$12:$U$107,H$1,FALSE),"")</f>
        <v/>
      </c>
      <c r="I66" s="10" t="str">
        <f>IFERROR(VLOOKUP($B66,手順2!$A$12:$T$107,I$1,FALSE),"")&amp;IFERROR(VLOOKUP($B66,手順3!$A$12:$U$107,I$1,FALSE),"")</f>
        <v/>
      </c>
      <c r="J66" s="88" t="str">
        <f>IFERROR(VLOOKUP($B66,手順2!$A$12:$P$107,J$1,FALSE),"")&amp;IFERROR(VLOOKUP($B66,手順3!$A$12:$U$107,J$1,FALSE),"")</f>
        <v/>
      </c>
      <c r="K66" s="140" t="str">
        <f>IF(J66="","",IF(IFERROR(VLOOKUP($B66,手順2!$A$12:$P$107,K$1,FALSE),"")&amp;IFERROR(VLOOKUP($B66,手順3!$A$12:$U$107,K$1,FALSE),"")="",0,IFERROR(VLOOKUP($B66,手順2!$A$12:$P$107,K$1,FALSE),"")&amp;IFERROR(VLOOKUP($B66,手順3!$A$12:$U$107,K$1,FALSE),"")))</f>
        <v/>
      </c>
      <c r="L66" s="140" t="str">
        <f>IF(K66="","",IF(IFERROR(VLOOKUP($B66,手順2!$A$12:$P$107,L$1,FALSE),"")&amp;IFERROR(VLOOKUP($B66,手順3!$A$12:$U$107,L$1,FALSE),"")="",0,IFERROR(VLOOKUP($B66,手順2!$A$12:$P$107,L$1,FALSE),"")&amp;IFERROR(VLOOKUP($B66,手順3!$A$12:$U$107,L$1,FALSE),"")))</f>
        <v/>
      </c>
      <c r="M66" s="140" t="str">
        <f>IF(L66="","",IF(IFERROR(VLOOKUP($B66,手順2!$A$12:$P$107,M$1,FALSE),"")&amp;IFERROR(VLOOKUP($B66,手順3!$A$12:$U$107,M$1,FALSE),"")="",0,IFERROR(VLOOKUP($B66,手順2!$A$12:$P$107,M$1,FALSE),"")&amp;IFERROR(VLOOKUP($B66,手順3!$A$12:$U$107,M$1,FALSE),"")))</f>
        <v/>
      </c>
      <c r="N66" s="88" t="str">
        <f>IFERROR(VLOOKUP($B66,手順2!$A$12:$P$107,N$1,FALSE),"")&amp;IFERROR(VLOOKUP($B66,手順3!$A$12:$U$107,N$1,FALSE),"")</f>
        <v/>
      </c>
      <c r="O66" s="140" t="str">
        <f>IF(N66="","",IF(IFERROR(VLOOKUP($B66,手順2!$A$12:$P$107,O$1,FALSE),"")&amp;IFERROR(VLOOKUP($B66,手順3!$A$12:$U$107,O$1,FALSE),"")="",0,IFERROR(VLOOKUP($B66,手順2!$A$12:$P$107,O$1,FALSE),"")&amp;IFERROR(VLOOKUP($B66,手順3!$A$12:$U$107,O$1,FALSE),"")))</f>
        <v/>
      </c>
      <c r="P66" s="140" t="str">
        <f>IF(O66="","",IF(IFERROR(VLOOKUP($B66,手順2!$A$12:$P$107,P$1,FALSE),"")&amp;IFERROR(VLOOKUP($B66,手順3!$A$12:$U$107,P$1,FALSE),"")="",0,IFERROR(VLOOKUP($B66,手順2!$A$12:$P$107,P$1,FALSE),"")&amp;IFERROR(VLOOKUP($B66,手順3!$A$12:$U$107,P$1,FALSE),"")))</f>
        <v/>
      </c>
      <c r="Q66" s="140" t="str">
        <f>IF(P66="","",IF(IFERROR(VLOOKUP($B66,手順2!$A$12:$P$107,Q$1,FALSE),"")&amp;IFERROR(VLOOKUP($B66,手順3!$A$12:$U$107,Q$1,FALSE),"")="",0,IFERROR(VLOOKUP($B66,手順2!$A$12:$P$107,Q$1,FALSE),"")&amp;IFERROR(VLOOKUP($B66,手順3!$A$12:$U$107,Q$1,FALSE),"")))</f>
        <v/>
      </c>
      <c r="R66" s="88" t="str">
        <f>IFERROR(VLOOKUP($B66,手順2!$A$12:$Q$107,R$1,FALSE),"")&amp;IFERROR(VLOOKUP($B66,手順3!$A$12:$U$107,R$1,FALSE),"")</f>
        <v/>
      </c>
      <c r="S66" s="119"/>
      <c r="T66" s="119"/>
      <c r="U66" s="119"/>
      <c r="Z66"/>
      <c r="AA66" s="148" t="str">
        <f>IF($AE66="","",COUNTIF($AO$18:$AO66,AA$17))</f>
        <v/>
      </c>
      <c r="AB66" s="148" t="str">
        <f>IF($AE66="","",COUNTIF($AO$18:$AO66,AB$17))</f>
        <v/>
      </c>
      <c r="AC66" s="148" t="str">
        <f>IF($AE66="","",COUNTIF($AO$18:$AO66,AC$17))</f>
        <v/>
      </c>
      <c r="AD66" s="148" t="str">
        <f>IF($AE66="","",COUNTIF($AO$18:$AO66,AD$17))</f>
        <v/>
      </c>
      <c r="AE66" s="107" t="str">
        <f t="shared" si="13"/>
        <v/>
      </c>
      <c r="AF66" s="108" t="str">
        <f t="shared" si="9"/>
        <v/>
      </c>
      <c r="AG66" s="38" t="str">
        <f t="shared" si="14"/>
        <v/>
      </c>
      <c r="AH66" s="108" t="str">
        <f t="shared" si="15"/>
        <v/>
      </c>
      <c r="AI66" s="108" t="str">
        <f t="shared" si="16"/>
        <v/>
      </c>
      <c r="AJ66" s="108" t="str">
        <f t="shared" si="17"/>
        <v/>
      </c>
      <c r="AK66" s="108" t="str">
        <f t="shared" si="18"/>
        <v/>
      </c>
      <c r="AL66" s="108" t="str">
        <f t="shared" si="19"/>
        <v/>
      </c>
      <c r="AM66" s="108" t="str">
        <f t="shared" si="10"/>
        <v/>
      </c>
      <c r="AN66" s="108" t="str">
        <f t="shared" si="11"/>
        <v/>
      </c>
      <c r="AO66" s="109" t="str">
        <f t="shared" si="12"/>
        <v/>
      </c>
      <c r="AQ66">
        <f>種目情報!A49</f>
        <v>0</v>
      </c>
      <c r="AR66">
        <f>種目情報!B49</f>
        <v>0</v>
      </c>
      <c r="AS66">
        <f>種目情報!C49</f>
        <v>0</v>
      </c>
    </row>
    <row r="67" spans="1:45" x14ac:dyDescent="0.45">
      <c r="A67">
        <v>50</v>
      </c>
      <c r="B67" t="str">
        <f>IFERROR(IF(B66=手順3!$A$11,"",IF(B66&lt;=100,IF(手順2!A61=手順５!A67,手順５!A67,手順3!$A$12),B66+1)),"")</f>
        <v/>
      </c>
      <c r="C67" s="10" t="str">
        <f>IFERROR(VLOOKUP($B67,手順2!$A$12:$T$107,C$1,FALSE),"")&amp;IFERROR(VLOOKUP($B67,手順3!$A$12:$U$107,C$1,FALSE),"")</f>
        <v/>
      </c>
      <c r="D67" s="10" t="str">
        <f>IFERROR(VLOOKUP($B67,手順2!$A$12:$T$107,D$1,FALSE),"")&amp;IFERROR(VLOOKUP($B67,手順3!$A$12:$U$107,D$1,FALSE),"")</f>
        <v/>
      </c>
      <c r="E67" s="10" t="str">
        <f>IFERROR(VLOOKUP($B67,手順2!$A$12:$T$107,E$1,FALSE),"")&amp;IFERROR(VLOOKUP($B67,手順3!$A$12:$U$107,E$1,FALSE),"")</f>
        <v/>
      </c>
      <c r="F67" s="10" t="str">
        <f>IFERROR(VLOOKUP($B67,手順2!$A$12:$T$107,F$1,FALSE),"")&amp;IFERROR(VLOOKUP($B67,手順3!$A$12:$U$107,F$1,FALSE),"")</f>
        <v/>
      </c>
      <c r="G67" s="10" t="str">
        <f>IFERROR(VLOOKUP($B67,手順2!$A$12:$T$107,G$1,FALSE),"")&amp;IFERROR(VLOOKUP($B67,手順3!$A$12:$U$107,G$1,FALSE),"")</f>
        <v/>
      </c>
      <c r="H67" s="10" t="str">
        <f>IFERROR(VLOOKUP($B67,手順2!$A$12:$T$107,H$1,FALSE),"")&amp;IFERROR(VLOOKUP($B67,手順3!$A$12:$U$107,H$1,FALSE),"")</f>
        <v/>
      </c>
      <c r="I67" s="10" t="str">
        <f>IFERROR(VLOOKUP($B67,手順2!$A$12:$T$107,I$1,FALSE),"")&amp;IFERROR(VLOOKUP($B67,手順3!$A$12:$U$107,I$1,FALSE),"")</f>
        <v/>
      </c>
      <c r="J67" s="88" t="str">
        <f>IFERROR(VLOOKUP($B67,手順2!$A$12:$P$107,J$1,FALSE),"")&amp;IFERROR(VLOOKUP($B67,手順3!$A$12:$U$107,J$1,FALSE),"")</f>
        <v/>
      </c>
      <c r="K67" s="140" t="str">
        <f>IF(J67="","",IF(IFERROR(VLOOKUP($B67,手順2!$A$12:$P$107,K$1,FALSE),"")&amp;IFERROR(VLOOKUP($B67,手順3!$A$12:$U$107,K$1,FALSE),"")="",0,IFERROR(VLOOKUP($B67,手順2!$A$12:$P$107,K$1,FALSE),"")&amp;IFERROR(VLOOKUP($B67,手順3!$A$12:$U$107,K$1,FALSE),"")))</f>
        <v/>
      </c>
      <c r="L67" s="140" t="str">
        <f>IF(K67="","",IF(IFERROR(VLOOKUP($B67,手順2!$A$12:$P$107,L$1,FALSE),"")&amp;IFERROR(VLOOKUP($B67,手順3!$A$12:$U$107,L$1,FALSE),"")="",0,IFERROR(VLOOKUP($B67,手順2!$A$12:$P$107,L$1,FALSE),"")&amp;IFERROR(VLOOKUP($B67,手順3!$A$12:$U$107,L$1,FALSE),"")))</f>
        <v/>
      </c>
      <c r="M67" s="140" t="str">
        <f>IF(L67="","",IF(IFERROR(VLOOKUP($B67,手順2!$A$12:$P$107,M$1,FALSE),"")&amp;IFERROR(VLOOKUP($B67,手順3!$A$12:$U$107,M$1,FALSE),"")="",0,IFERROR(VLOOKUP($B67,手順2!$A$12:$P$107,M$1,FALSE),"")&amp;IFERROR(VLOOKUP($B67,手順3!$A$12:$U$107,M$1,FALSE),"")))</f>
        <v/>
      </c>
      <c r="N67" s="88" t="str">
        <f>IFERROR(VLOOKUP($B67,手順2!$A$12:$P$107,N$1,FALSE),"")&amp;IFERROR(VLOOKUP($B67,手順3!$A$12:$U$107,N$1,FALSE),"")</f>
        <v/>
      </c>
      <c r="O67" s="140" t="str">
        <f>IF(N67="","",IF(IFERROR(VLOOKUP($B67,手順2!$A$12:$P$107,O$1,FALSE),"")&amp;IFERROR(VLOOKUP($B67,手順3!$A$12:$U$107,O$1,FALSE),"")="",0,IFERROR(VLOOKUP($B67,手順2!$A$12:$P$107,O$1,FALSE),"")&amp;IFERROR(VLOOKUP($B67,手順3!$A$12:$U$107,O$1,FALSE),"")))</f>
        <v/>
      </c>
      <c r="P67" s="140" t="str">
        <f>IF(O67="","",IF(IFERROR(VLOOKUP($B67,手順2!$A$12:$P$107,P$1,FALSE),"")&amp;IFERROR(VLOOKUP($B67,手順3!$A$12:$U$107,P$1,FALSE),"")="",0,IFERROR(VLOOKUP($B67,手順2!$A$12:$P$107,P$1,FALSE),"")&amp;IFERROR(VLOOKUP($B67,手順3!$A$12:$U$107,P$1,FALSE),"")))</f>
        <v/>
      </c>
      <c r="Q67" s="140" t="str">
        <f>IF(P67="","",IF(IFERROR(VLOOKUP($B67,手順2!$A$12:$P$107,Q$1,FALSE),"")&amp;IFERROR(VLOOKUP($B67,手順3!$A$12:$U$107,Q$1,FALSE),"")="",0,IFERROR(VLOOKUP($B67,手順2!$A$12:$P$107,Q$1,FALSE),"")&amp;IFERROR(VLOOKUP($B67,手順3!$A$12:$U$107,Q$1,FALSE),"")))</f>
        <v/>
      </c>
      <c r="R67" s="88" t="str">
        <f>IFERROR(VLOOKUP($B67,手順2!$A$12:$Q$107,R$1,FALSE),"")&amp;IFERROR(VLOOKUP($B67,手順3!$A$12:$U$107,R$1,FALSE),"")</f>
        <v/>
      </c>
      <c r="S67" s="119"/>
      <c r="T67" s="119"/>
      <c r="U67" s="119"/>
      <c r="Z67"/>
      <c r="AA67" s="148" t="str">
        <f>IF($AE67="","",COUNTIF($AO$18:$AO67,AA$17))</f>
        <v/>
      </c>
      <c r="AB67" s="148" t="str">
        <f>IF($AE67="","",COUNTIF($AO$18:$AO67,AB$17))</f>
        <v/>
      </c>
      <c r="AC67" s="148" t="str">
        <f>IF($AE67="","",COUNTIF($AO$18:$AO67,AC$17))</f>
        <v/>
      </c>
      <c r="AD67" s="148" t="str">
        <f>IF($AE67="","",COUNTIF($AO$18:$AO67,AD$17))</f>
        <v/>
      </c>
      <c r="AE67" s="107" t="str">
        <f t="shared" si="13"/>
        <v/>
      </c>
      <c r="AF67" s="108" t="str">
        <f t="shared" si="9"/>
        <v/>
      </c>
      <c r="AG67" s="38" t="str">
        <f t="shared" si="14"/>
        <v/>
      </c>
      <c r="AH67" s="108" t="str">
        <f t="shared" si="15"/>
        <v/>
      </c>
      <c r="AI67" s="108" t="str">
        <f t="shared" si="16"/>
        <v/>
      </c>
      <c r="AJ67" s="108" t="str">
        <f t="shared" si="17"/>
        <v/>
      </c>
      <c r="AK67" s="108" t="str">
        <f t="shared" si="18"/>
        <v/>
      </c>
      <c r="AL67" s="108" t="str">
        <f t="shared" si="19"/>
        <v/>
      </c>
      <c r="AM67" s="108" t="str">
        <f t="shared" si="10"/>
        <v/>
      </c>
      <c r="AN67" s="108" t="str">
        <f t="shared" si="11"/>
        <v/>
      </c>
      <c r="AO67" s="109" t="str">
        <f t="shared" si="12"/>
        <v/>
      </c>
      <c r="AQ67">
        <f>種目情報!A50</f>
        <v>0</v>
      </c>
      <c r="AR67">
        <f>種目情報!B50</f>
        <v>0</v>
      </c>
      <c r="AS67">
        <f>種目情報!C50</f>
        <v>0</v>
      </c>
    </row>
    <row r="68" spans="1:45" x14ac:dyDescent="0.45">
      <c r="A68">
        <v>51</v>
      </c>
      <c r="B68" t="str">
        <f>IFERROR(IF(B67=手順3!$A$11,"",IF(B67&lt;=100,IF(手順2!A62=手順５!A68,手順５!A68,手順3!$A$12),B67+1)),"")</f>
        <v/>
      </c>
      <c r="C68" s="10" t="str">
        <f>IFERROR(VLOOKUP($B68,手順2!$A$12:$T$107,C$1,FALSE),"")&amp;IFERROR(VLOOKUP($B68,手順3!$A$12:$U$107,C$1,FALSE),"")</f>
        <v/>
      </c>
      <c r="D68" s="10" t="str">
        <f>IFERROR(VLOOKUP($B68,手順2!$A$12:$T$107,D$1,FALSE),"")&amp;IFERROR(VLOOKUP($B68,手順3!$A$12:$U$107,D$1,FALSE),"")</f>
        <v/>
      </c>
      <c r="E68" s="10" t="str">
        <f>IFERROR(VLOOKUP($B68,手順2!$A$12:$T$107,E$1,FALSE),"")&amp;IFERROR(VLOOKUP($B68,手順3!$A$12:$U$107,E$1,FALSE),"")</f>
        <v/>
      </c>
      <c r="F68" s="10" t="str">
        <f>IFERROR(VLOOKUP($B68,手順2!$A$12:$T$107,F$1,FALSE),"")&amp;IFERROR(VLOOKUP($B68,手順3!$A$12:$U$107,F$1,FALSE),"")</f>
        <v/>
      </c>
      <c r="G68" s="10" t="str">
        <f>IFERROR(VLOOKUP($B68,手順2!$A$12:$T$107,G$1,FALSE),"")&amp;IFERROR(VLOOKUP($B68,手順3!$A$12:$U$107,G$1,FALSE),"")</f>
        <v/>
      </c>
      <c r="H68" s="10" t="str">
        <f>IFERROR(VLOOKUP($B68,手順2!$A$12:$T$107,H$1,FALSE),"")&amp;IFERROR(VLOOKUP($B68,手順3!$A$12:$U$107,H$1,FALSE),"")</f>
        <v/>
      </c>
      <c r="I68" s="10" t="str">
        <f>IFERROR(VLOOKUP($B68,手順2!$A$12:$T$107,I$1,FALSE),"")&amp;IFERROR(VLOOKUP($B68,手順3!$A$12:$U$107,I$1,FALSE),"")</f>
        <v/>
      </c>
      <c r="J68" s="88" t="str">
        <f>IFERROR(VLOOKUP($B68,手順2!$A$12:$P$107,J$1,FALSE),"")&amp;IFERROR(VLOOKUP($B68,手順3!$A$12:$U$107,J$1,FALSE),"")</f>
        <v/>
      </c>
      <c r="K68" s="140" t="str">
        <f>IF(J68="","",IF(IFERROR(VLOOKUP($B68,手順2!$A$12:$P$107,K$1,FALSE),"")&amp;IFERROR(VLOOKUP($B68,手順3!$A$12:$U$107,K$1,FALSE),"")="",0,IFERROR(VLOOKUP($B68,手順2!$A$12:$P$107,K$1,FALSE),"")&amp;IFERROR(VLOOKUP($B68,手順3!$A$12:$U$107,K$1,FALSE),"")))</f>
        <v/>
      </c>
      <c r="L68" s="140" t="str">
        <f>IF(K68="","",IF(IFERROR(VLOOKUP($B68,手順2!$A$12:$P$107,L$1,FALSE),"")&amp;IFERROR(VLOOKUP($B68,手順3!$A$12:$U$107,L$1,FALSE),"")="",0,IFERROR(VLOOKUP($B68,手順2!$A$12:$P$107,L$1,FALSE),"")&amp;IFERROR(VLOOKUP($B68,手順3!$A$12:$U$107,L$1,FALSE),"")))</f>
        <v/>
      </c>
      <c r="M68" s="140" t="str">
        <f>IF(L68="","",IF(IFERROR(VLOOKUP($B68,手順2!$A$12:$P$107,M$1,FALSE),"")&amp;IFERROR(VLOOKUP($B68,手順3!$A$12:$U$107,M$1,FALSE),"")="",0,IFERROR(VLOOKUP($B68,手順2!$A$12:$P$107,M$1,FALSE),"")&amp;IFERROR(VLOOKUP($B68,手順3!$A$12:$U$107,M$1,FALSE),"")))</f>
        <v/>
      </c>
      <c r="N68" s="88" t="str">
        <f>IFERROR(VLOOKUP($B68,手順2!$A$12:$P$107,N$1,FALSE),"")&amp;IFERROR(VLOOKUP($B68,手順3!$A$12:$U$107,N$1,FALSE),"")</f>
        <v/>
      </c>
      <c r="O68" s="140" t="str">
        <f>IF(N68="","",IF(IFERROR(VLOOKUP($B68,手順2!$A$12:$P$107,O$1,FALSE),"")&amp;IFERROR(VLOOKUP($B68,手順3!$A$12:$U$107,O$1,FALSE),"")="",0,IFERROR(VLOOKUP($B68,手順2!$A$12:$P$107,O$1,FALSE),"")&amp;IFERROR(VLOOKUP($B68,手順3!$A$12:$U$107,O$1,FALSE),"")))</f>
        <v/>
      </c>
      <c r="P68" s="140" t="str">
        <f>IF(O68="","",IF(IFERROR(VLOOKUP($B68,手順2!$A$12:$P$107,P$1,FALSE),"")&amp;IFERROR(VLOOKUP($B68,手順3!$A$12:$U$107,P$1,FALSE),"")="",0,IFERROR(VLOOKUP($B68,手順2!$A$12:$P$107,P$1,FALSE),"")&amp;IFERROR(VLOOKUP($B68,手順3!$A$12:$U$107,P$1,FALSE),"")))</f>
        <v/>
      </c>
      <c r="Q68" s="140" t="str">
        <f>IF(P68="","",IF(IFERROR(VLOOKUP($B68,手順2!$A$12:$P$107,Q$1,FALSE),"")&amp;IFERROR(VLOOKUP($B68,手順3!$A$12:$U$107,Q$1,FALSE),"")="",0,IFERROR(VLOOKUP($B68,手順2!$A$12:$P$107,Q$1,FALSE),"")&amp;IFERROR(VLOOKUP($B68,手順3!$A$12:$U$107,Q$1,FALSE),"")))</f>
        <v/>
      </c>
      <c r="R68" s="88" t="str">
        <f>IFERROR(VLOOKUP($B68,手順2!$A$12:$Q$107,R$1,FALSE),"")&amp;IFERROR(VLOOKUP($B68,手順3!$A$12:$U$107,R$1,FALSE),"")</f>
        <v/>
      </c>
      <c r="S68" s="119"/>
      <c r="T68" s="119"/>
      <c r="U68" s="119"/>
      <c r="Z68"/>
      <c r="AA68" s="148" t="str">
        <f>IF($AE68="","",COUNTIF($AO$18:$AO68,AA$17))</f>
        <v/>
      </c>
      <c r="AB68" s="148" t="str">
        <f>IF($AE68="","",COUNTIF($AO$18:$AO68,AB$17))</f>
        <v/>
      </c>
      <c r="AC68" s="148" t="str">
        <f>IF($AE68="","",COUNTIF($AO$18:$AO68,AC$17))</f>
        <v/>
      </c>
      <c r="AD68" s="148" t="str">
        <f>IF($AE68="","",COUNTIF($AO$18:$AO68,AD$17))</f>
        <v/>
      </c>
      <c r="AE68" s="107" t="str">
        <f t="shared" si="13"/>
        <v/>
      </c>
      <c r="AF68" s="108" t="str">
        <f t="shared" si="9"/>
        <v/>
      </c>
      <c r="AG68" s="38" t="str">
        <f t="shared" si="14"/>
        <v/>
      </c>
      <c r="AH68" s="108" t="str">
        <f t="shared" si="15"/>
        <v/>
      </c>
      <c r="AI68" s="108" t="str">
        <f t="shared" si="16"/>
        <v/>
      </c>
      <c r="AJ68" s="108" t="str">
        <f t="shared" si="17"/>
        <v/>
      </c>
      <c r="AK68" s="108" t="str">
        <f t="shared" si="18"/>
        <v/>
      </c>
      <c r="AL68" s="108" t="str">
        <f t="shared" si="19"/>
        <v/>
      </c>
      <c r="AM68" s="108" t="str">
        <f t="shared" si="10"/>
        <v/>
      </c>
      <c r="AN68" s="108" t="str">
        <f t="shared" si="11"/>
        <v/>
      </c>
      <c r="AO68" s="109" t="str">
        <f t="shared" si="12"/>
        <v/>
      </c>
      <c r="AQ68">
        <f>種目情報!A51</f>
        <v>0</v>
      </c>
      <c r="AR68">
        <f>種目情報!B51</f>
        <v>0</v>
      </c>
      <c r="AS68">
        <f>種目情報!C51</f>
        <v>0</v>
      </c>
    </row>
    <row r="69" spans="1:45" x14ac:dyDescent="0.45">
      <c r="A69">
        <v>52</v>
      </c>
      <c r="B69" t="str">
        <f>IFERROR(IF(B68=手順3!$A$11,"",IF(B68&lt;=100,IF(手順2!A63=手順５!A69,手順５!A69,手順3!$A$12),B68+1)),"")</f>
        <v/>
      </c>
      <c r="C69" s="10" t="str">
        <f>IFERROR(VLOOKUP($B69,手順2!$A$12:$T$107,C$1,FALSE),"")&amp;IFERROR(VLOOKUP($B69,手順3!$A$12:$U$107,C$1,FALSE),"")</f>
        <v/>
      </c>
      <c r="D69" s="10" t="str">
        <f>IFERROR(VLOOKUP($B69,手順2!$A$12:$T$107,D$1,FALSE),"")&amp;IFERROR(VLOOKUP($B69,手順3!$A$12:$U$107,D$1,FALSE),"")</f>
        <v/>
      </c>
      <c r="E69" s="10" t="str">
        <f>IFERROR(VLOOKUP($B69,手順2!$A$12:$T$107,E$1,FALSE),"")&amp;IFERROR(VLOOKUP($B69,手順3!$A$12:$U$107,E$1,FALSE),"")</f>
        <v/>
      </c>
      <c r="F69" s="10" t="str">
        <f>IFERROR(VLOOKUP($B69,手順2!$A$12:$T$107,F$1,FALSE),"")&amp;IFERROR(VLOOKUP($B69,手順3!$A$12:$U$107,F$1,FALSE),"")</f>
        <v/>
      </c>
      <c r="G69" s="10" t="str">
        <f>IFERROR(VLOOKUP($B69,手順2!$A$12:$T$107,G$1,FALSE),"")&amp;IFERROR(VLOOKUP($B69,手順3!$A$12:$U$107,G$1,FALSE),"")</f>
        <v/>
      </c>
      <c r="H69" s="10" t="str">
        <f>IFERROR(VLOOKUP($B69,手順2!$A$12:$T$107,H$1,FALSE),"")&amp;IFERROR(VLOOKUP($B69,手順3!$A$12:$U$107,H$1,FALSE),"")</f>
        <v/>
      </c>
      <c r="I69" s="10" t="str">
        <f>IFERROR(VLOOKUP($B69,手順2!$A$12:$T$107,I$1,FALSE),"")&amp;IFERROR(VLOOKUP($B69,手順3!$A$12:$U$107,I$1,FALSE),"")</f>
        <v/>
      </c>
      <c r="J69" s="88" t="str">
        <f>IFERROR(VLOOKUP($B69,手順2!$A$12:$P$107,J$1,FALSE),"")&amp;IFERROR(VLOOKUP($B69,手順3!$A$12:$U$107,J$1,FALSE),"")</f>
        <v/>
      </c>
      <c r="K69" s="140" t="str">
        <f>IF(J69="","",IF(IFERROR(VLOOKUP($B69,手順2!$A$12:$P$107,K$1,FALSE),"")&amp;IFERROR(VLOOKUP($B69,手順3!$A$12:$U$107,K$1,FALSE),"")="",0,IFERROR(VLOOKUP($B69,手順2!$A$12:$P$107,K$1,FALSE),"")&amp;IFERROR(VLOOKUP($B69,手順3!$A$12:$U$107,K$1,FALSE),"")))</f>
        <v/>
      </c>
      <c r="L69" s="140" t="str">
        <f>IF(K69="","",IF(IFERROR(VLOOKUP($B69,手順2!$A$12:$P$107,L$1,FALSE),"")&amp;IFERROR(VLOOKUP($B69,手順3!$A$12:$U$107,L$1,FALSE),"")="",0,IFERROR(VLOOKUP($B69,手順2!$A$12:$P$107,L$1,FALSE),"")&amp;IFERROR(VLOOKUP($B69,手順3!$A$12:$U$107,L$1,FALSE),"")))</f>
        <v/>
      </c>
      <c r="M69" s="140" t="str">
        <f>IF(L69="","",IF(IFERROR(VLOOKUP($B69,手順2!$A$12:$P$107,M$1,FALSE),"")&amp;IFERROR(VLOOKUP($B69,手順3!$A$12:$U$107,M$1,FALSE),"")="",0,IFERROR(VLOOKUP($B69,手順2!$A$12:$P$107,M$1,FALSE),"")&amp;IFERROR(VLOOKUP($B69,手順3!$A$12:$U$107,M$1,FALSE),"")))</f>
        <v/>
      </c>
      <c r="N69" s="88" t="str">
        <f>IFERROR(VLOOKUP($B69,手順2!$A$12:$P$107,N$1,FALSE),"")&amp;IFERROR(VLOOKUP($B69,手順3!$A$12:$U$107,N$1,FALSE),"")</f>
        <v/>
      </c>
      <c r="O69" s="140" t="str">
        <f>IF(N69="","",IF(IFERROR(VLOOKUP($B69,手順2!$A$12:$P$107,O$1,FALSE),"")&amp;IFERROR(VLOOKUP($B69,手順3!$A$12:$U$107,O$1,FALSE),"")="",0,IFERROR(VLOOKUP($B69,手順2!$A$12:$P$107,O$1,FALSE),"")&amp;IFERROR(VLOOKUP($B69,手順3!$A$12:$U$107,O$1,FALSE),"")))</f>
        <v/>
      </c>
      <c r="P69" s="140" t="str">
        <f>IF(O69="","",IF(IFERROR(VLOOKUP($B69,手順2!$A$12:$P$107,P$1,FALSE),"")&amp;IFERROR(VLOOKUP($B69,手順3!$A$12:$U$107,P$1,FALSE),"")="",0,IFERROR(VLOOKUP($B69,手順2!$A$12:$P$107,P$1,FALSE),"")&amp;IFERROR(VLOOKUP($B69,手順3!$A$12:$U$107,P$1,FALSE),"")))</f>
        <v/>
      </c>
      <c r="Q69" s="140" t="str">
        <f>IF(P69="","",IF(IFERROR(VLOOKUP($B69,手順2!$A$12:$P$107,Q$1,FALSE),"")&amp;IFERROR(VLOOKUP($B69,手順3!$A$12:$U$107,Q$1,FALSE),"")="",0,IFERROR(VLOOKUP($B69,手順2!$A$12:$P$107,Q$1,FALSE),"")&amp;IFERROR(VLOOKUP($B69,手順3!$A$12:$U$107,Q$1,FALSE),"")))</f>
        <v/>
      </c>
      <c r="R69" s="88" t="str">
        <f>IFERROR(VLOOKUP($B69,手順2!$A$12:$Q$107,R$1,FALSE),"")&amp;IFERROR(VLOOKUP($B69,手順3!$A$12:$U$107,R$1,FALSE),"")</f>
        <v/>
      </c>
      <c r="S69" s="119"/>
      <c r="T69" s="119"/>
      <c r="U69" s="119"/>
      <c r="Z69"/>
      <c r="AA69" s="148" t="str">
        <f>IF($AE69="","",COUNTIF($AO$18:$AO69,AA$17))</f>
        <v/>
      </c>
      <c r="AB69" s="148" t="str">
        <f>IF($AE69="","",COUNTIF($AO$18:$AO69,AB$17))</f>
        <v/>
      </c>
      <c r="AC69" s="148" t="str">
        <f>IF($AE69="","",COUNTIF($AO$18:$AO69,AC$17))</f>
        <v/>
      </c>
      <c r="AD69" s="148" t="str">
        <f>IF($AE69="","",COUNTIF($AO$18:$AO69,AD$17))</f>
        <v/>
      </c>
      <c r="AE69" s="107" t="str">
        <f t="shared" si="13"/>
        <v/>
      </c>
      <c r="AF69" s="108" t="str">
        <f t="shared" si="9"/>
        <v/>
      </c>
      <c r="AG69" s="38" t="str">
        <f t="shared" si="14"/>
        <v/>
      </c>
      <c r="AH69" s="108" t="str">
        <f t="shared" si="15"/>
        <v/>
      </c>
      <c r="AI69" s="108" t="str">
        <f t="shared" si="16"/>
        <v/>
      </c>
      <c r="AJ69" s="108" t="str">
        <f t="shared" si="17"/>
        <v/>
      </c>
      <c r="AK69" s="108" t="str">
        <f t="shared" si="18"/>
        <v/>
      </c>
      <c r="AL69" s="108" t="str">
        <f t="shared" si="19"/>
        <v/>
      </c>
      <c r="AM69" s="108" t="str">
        <f t="shared" si="10"/>
        <v/>
      </c>
      <c r="AN69" s="108" t="str">
        <f t="shared" si="11"/>
        <v/>
      </c>
      <c r="AO69" s="109" t="str">
        <f t="shared" si="12"/>
        <v/>
      </c>
      <c r="AQ69">
        <f>種目情報!A52</f>
        <v>0</v>
      </c>
      <c r="AR69">
        <f>種目情報!B52</f>
        <v>0</v>
      </c>
      <c r="AS69">
        <f>種目情報!C52</f>
        <v>0</v>
      </c>
    </row>
    <row r="70" spans="1:45" x14ac:dyDescent="0.45">
      <c r="A70">
        <v>53</v>
      </c>
      <c r="B70" t="str">
        <f>IFERROR(IF(B69=手順3!$A$11,"",IF(B69&lt;=100,IF(手順2!A64=手順５!A70,手順５!A70,手順3!$A$12),B69+1)),"")</f>
        <v/>
      </c>
      <c r="C70" s="10" t="str">
        <f>IFERROR(VLOOKUP($B70,手順2!$A$12:$T$107,C$1,FALSE),"")&amp;IFERROR(VLOOKUP($B70,手順3!$A$12:$U$107,C$1,FALSE),"")</f>
        <v/>
      </c>
      <c r="D70" s="10" t="str">
        <f>IFERROR(VLOOKUP($B70,手順2!$A$12:$T$107,D$1,FALSE),"")&amp;IFERROR(VLOOKUP($B70,手順3!$A$12:$U$107,D$1,FALSE),"")</f>
        <v/>
      </c>
      <c r="E70" s="10" t="str">
        <f>IFERROR(VLOOKUP($B70,手順2!$A$12:$T$107,E$1,FALSE),"")&amp;IFERROR(VLOOKUP($B70,手順3!$A$12:$U$107,E$1,FALSE),"")</f>
        <v/>
      </c>
      <c r="F70" s="10" t="str">
        <f>IFERROR(VLOOKUP($B70,手順2!$A$12:$T$107,F$1,FALSE),"")&amp;IFERROR(VLOOKUP($B70,手順3!$A$12:$U$107,F$1,FALSE),"")</f>
        <v/>
      </c>
      <c r="G70" s="10" t="str">
        <f>IFERROR(VLOOKUP($B70,手順2!$A$12:$T$107,G$1,FALSE),"")&amp;IFERROR(VLOOKUP($B70,手順3!$A$12:$U$107,G$1,FALSE),"")</f>
        <v/>
      </c>
      <c r="H70" s="10" t="str">
        <f>IFERROR(VLOOKUP($B70,手順2!$A$12:$T$107,H$1,FALSE),"")&amp;IFERROR(VLOOKUP($B70,手順3!$A$12:$U$107,H$1,FALSE),"")</f>
        <v/>
      </c>
      <c r="I70" s="10" t="str">
        <f>IFERROR(VLOOKUP($B70,手順2!$A$12:$T$107,I$1,FALSE),"")&amp;IFERROR(VLOOKUP($B70,手順3!$A$12:$U$107,I$1,FALSE),"")</f>
        <v/>
      </c>
      <c r="J70" s="88" t="str">
        <f>IFERROR(VLOOKUP($B70,手順2!$A$12:$P$107,J$1,FALSE),"")&amp;IFERROR(VLOOKUP($B70,手順3!$A$12:$U$107,J$1,FALSE),"")</f>
        <v/>
      </c>
      <c r="K70" s="140" t="str">
        <f>IF(J70="","",IF(IFERROR(VLOOKUP($B70,手順2!$A$12:$P$107,K$1,FALSE),"")&amp;IFERROR(VLOOKUP($B70,手順3!$A$12:$U$107,K$1,FALSE),"")="",0,IFERROR(VLOOKUP($B70,手順2!$A$12:$P$107,K$1,FALSE),"")&amp;IFERROR(VLOOKUP($B70,手順3!$A$12:$U$107,K$1,FALSE),"")))</f>
        <v/>
      </c>
      <c r="L70" s="140" t="str">
        <f>IF(K70="","",IF(IFERROR(VLOOKUP($B70,手順2!$A$12:$P$107,L$1,FALSE),"")&amp;IFERROR(VLOOKUP($B70,手順3!$A$12:$U$107,L$1,FALSE),"")="",0,IFERROR(VLOOKUP($B70,手順2!$A$12:$P$107,L$1,FALSE),"")&amp;IFERROR(VLOOKUP($B70,手順3!$A$12:$U$107,L$1,FALSE),"")))</f>
        <v/>
      </c>
      <c r="M70" s="140" t="str">
        <f>IF(L70="","",IF(IFERROR(VLOOKUP($B70,手順2!$A$12:$P$107,M$1,FALSE),"")&amp;IFERROR(VLOOKUP($B70,手順3!$A$12:$U$107,M$1,FALSE),"")="",0,IFERROR(VLOOKUP($B70,手順2!$A$12:$P$107,M$1,FALSE),"")&amp;IFERROR(VLOOKUP($B70,手順3!$A$12:$U$107,M$1,FALSE),"")))</f>
        <v/>
      </c>
      <c r="N70" s="88" t="str">
        <f>IFERROR(VLOOKUP($B70,手順2!$A$12:$P$107,N$1,FALSE),"")&amp;IFERROR(VLOOKUP($B70,手順3!$A$12:$U$107,N$1,FALSE),"")</f>
        <v/>
      </c>
      <c r="O70" s="140" t="str">
        <f>IF(N70="","",IF(IFERROR(VLOOKUP($B70,手順2!$A$12:$P$107,O$1,FALSE),"")&amp;IFERROR(VLOOKUP($B70,手順3!$A$12:$U$107,O$1,FALSE),"")="",0,IFERROR(VLOOKUP($B70,手順2!$A$12:$P$107,O$1,FALSE),"")&amp;IFERROR(VLOOKUP($B70,手順3!$A$12:$U$107,O$1,FALSE),"")))</f>
        <v/>
      </c>
      <c r="P70" s="140" t="str">
        <f>IF(O70="","",IF(IFERROR(VLOOKUP($B70,手順2!$A$12:$P$107,P$1,FALSE),"")&amp;IFERROR(VLOOKUP($B70,手順3!$A$12:$U$107,P$1,FALSE),"")="",0,IFERROR(VLOOKUP($B70,手順2!$A$12:$P$107,P$1,FALSE),"")&amp;IFERROR(VLOOKUP($B70,手順3!$A$12:$U$107,P$1,FALSE),"")))</f>
        <v/>
      </c>
      <c r="Q70" s="140" t="str">
        <f>IF(P70="","",IF(IFERROR(VLOOKUP($B70,手順2!$A$12:$P$107,Q$1,FALSE),"")&amp;IFERROR(VLOOKUP($B70,手順3!$A$12:$U$107,Q$1,FALSE),"")="",0,IFERROR(VLOOKUP($B70,手順2!$A$12:$P$107,Q$1,FALSE),"")&amp;IFERROR(VLOOKUP($B70,手順3!$A$12:$U$107,Q$1,FALSE),"")))</f>
        <v/>
      </c>
      <c r="R70" s="88" t="str">
        <f>IFERROR(VLOOKUP($B70,手順2!$A$12:$Q$107,R$1,FALSE),"")&amp;IFERROR(VLOOKUP($B70,手順3!$A$12:$U$107,R$1,FALSE),"")</f>
        <v/>
      </c>
      <c r="S70" s="119"/>
      <c r="T70" s="119"/>
      <c r="U70" s="119"/>
      <c r="Z70"/>
      <c r="AA70" s="148" t="str">
        <f>IF($AE70="","",COUNTIF($AO$18:$AO70,AA$17))</f>
        <v/>
      </c>
      <c r="AB70" s="148" t="str">
        <f>IF($AE70="","",COUNTIF($AO$18:$AO70,AB$17))</f>
        <v/>
      </c>
      <c r="AC70" s="148" t="str">
        <f>IF($AE70="","",COUNTIF($AO$18:$AO70,AC$17))</f>
        <v/>
      </c>
      <c r="AD70" s="148" t="str">
        <f>IF($AE70="","",COUNTIF($AO$18:$AO70,AD$17))</f>
        <v/>
      </c>
      <c r="AE70" s="107" t="str">
        <f t="shared" si="13"/>
        <v/>
      </c>
      <c r="AF70" s="108" t="str">
        <f t="shared" si="9"/>
        <v/>
      </c>
      <c r="AG70" s="38" t="str">
        <f t="shared" si="14"/>
        <v/>
      </c>
      <c r="AH70" s="108" t="str">
        <f t="shared" si="15"/>
        <v/>
      </c>
      <c r="AI70" s="108" t="str">
        <f t="shared" si="16"/>
        <v/>
      </c>
      <c r="AJ70" s="108" t="str">
        <f t="shared" si="17"/>
        <v/>
      </c>
      <c r="AK70" s="108" t="str">
        <f t="shared" si="18"/>
        <v/>
      </c>
      <c r="AL70" s="108" t="str">
        <f t="shared" si="19"/>
        <v/>
      </c>
      <c r="AM70" s="108" t="str">
        <f t="shared" si="10"/>
        <v/>
      </c>
      <c r="AN70" s="108" t="str">
        <f t="shared" si="11"/>
        <v/>
      </c>
      <c r="AO70" s="109" t="str">
        <f t="shared" si="12"/>
        <v/>
      </c>
      <c r="AQ70">
        <f>種目情報!A53</f>
        <v>0</v>
      </c>
      <c r="AR70">
        <f>種目情報!B53</f>
        <v>0</v>
      </c>
      <c r="AS70">
        <f>種目情報!C53</f>
        <v>0</v>
      </c>
    </row>
    <row r="71" spans="1:45" x14ac:dyDescent="0.45">
      <c r="A71">
        <v>54</v>
      </c>
      <c r="B71" t="str">
        <f>IFERROR(IF(B70=手順3!$A$11,"",IF(B70&lt;=100,IF(手順2!A65=手順５!A71,手順５!A71,手順3!$A$12),B70+1)),"")</f>
        <v/>
      </c>
      <c r="C71" s="10" t="str">
        <f>IFERROR(VLOOKUP($B71,手順2!$A$12:$T$107,C$1,FALSE),"")&amp;IFERROR(VLOOKUP($B71,手順3!$A$12:$U$107,C$1,FALSE),"")</f>
        <v/>
      </c>
      <c r="D71" s="10" t="str">
        <f>IFERROR(VLOOKUP($B71,手順2!$A$12:$T$107,D$1,FALSE),"")&amp;IFERROR(VLOOKUP($B71,手順3!$A$12:$U$107,D$1,FALSE),"")</f>
        <v/>
      </c>
      <c r="E71" s="10" t="str">
        <f>IFERROR(VLOOKUP($B71,手順2!$A$12:$T$107,E$1,FALSE),"")&amp;IFERROR(VLOOKUP($B71,手順3!$A$12:$U$107,E$1,FALSE),"")</f>
        <v/>
      </c>
      <c r="F71" s="10" t="str">
        <f>IFERROR(VLOOKUP($B71,手順2!$A$12:$T$107,F$1,FALSE),"")&amp;IFERROR(VLOOKUP($B71,手順3!$A$12:$U$107,F$1,FALSE),"")</f>
        <v/>
      </c>
      <c r="G71" s="10" t="str">
        <f>IFERROR(VLOOKUP($B71,手順2!$A$12:$T$107,G$1,FALSE),"")&amp;IFERROR(VLOOKUP($B71,手順3!$A$12:$U$107,G$1,FALSE),"")</f>
        <v/>
      </c>
      <c r="H71" s="10" t="str">
        <f>IFERROR(VLOOKUP($B71,手順2!$A$12:$T$107,H$1,FALSE),"")&amp;IFERROR(VLOOKUP($B71,手順3!$A$12:$U$107,H$1,FALSE),"")</f>
        <v/>
      </c>
      <c r="I71" s="10" t="str">
        <f>IFERROR(VLOOKUP($B71,手順2!$A$12:$T$107,I$1,FALSE),"")&amp;IFERROR(VLOOKUP($B71,手順3!$A$12:$U$107,I$1,FALSE),"")</f>
        <v/>
      </c>
      <c r="J71" s="88" t="str">
        <f>IFERROR(VLOOKUP($B71,手順2!$A$12:$P$107,J$1,FALSE),"")&amp;IFERROR(VLOOKUP($B71,手順3!$A$12:$U$107,J$1,FALSE),"")</f>
        <v/>
      </c>
      <c r="K71" s="140" t="str">
        <f>IF(J71="","",IF(IFERROR(VLOOKUP($B71,手順2!$A$12:$P$107,K$1,FALSE),"")&amp;IFERROR(VLOOKUP($B71,手順3!$A$12:$U$107,K$1,FALSE),"")="",0,IFERROR(VLOOKUP($B71,手順2!$A$12:$P$107,K$1,FALSE),"")&amp;IFERROR(VLOOKUP($B71,手順3!$A$12:$U$107,K$1,FALSE),"")))</f>
        <v/>
      </c>
      <c r="L71" s="140" t="str">
        <f>IF(K71="","",IF(IFERROR(VLOOKUP($B71,手順2!$A$12:$P$107,L$1,FALSE),"")&amp;IFERROR(VLOOKUP($B71,手順3!$A$12:$U$107,L$1,FALSE),"")="",0,IFERROR(VLOOKUP($B71,手順2!$A$12:$P$107,L$1,FALSE),"")&amp;IFERROR(VLOOKUP($B71,手順3!$A$12:$U$107,L$1,FALSE),"")))</f>
        <v/>
      </c>
      <c r="M71" s="140" t="str">
        <f>IF(L71="","",IF(IFERROR(VLOOKUP($B71,手順2!$A$12:$P$107,M$1,FALSE),"")&amp;IFERROR(VLOOKUP($B71,手順3!$A$12:$U$107,M$1,FALSE),"")="",0,IFERROR(VLOOKUP($B71,手順2!$A$12:$P$107,M$1,FALSE),"")&amp;IFERROR(VLOOKUP($B71,手順3!$A$12:$U$107,M$1,FALSE),"")))</f>
        <v/>
      </c>
      <c r="N71" s="88" t="str">
        <f>IFERROR(VLOOKUP($B71,手順2!$A$12:$P$107,N$1,FALSE),"")&amp;IFERROR(VLOOKUP($B71,手順3!$A$12:$U$107,N$1,FALSE),"")</f>
        <v/>
      </c>
      <c r="O71" s="140" t="str">
        <f>IF(N71="","",IF(IFERROR(VLOOKUP($B71,手順2!$A$12:$P$107,O$1,FALSE),"")&amp;IFERROR(VLOOKUP($B71,手順3!$A$12:$U$107,O$1,FALSE),"")="",0,IFERROR(VLOOKUP($B71,手順2!$A$12:$P$107,O$1,FALSE),"")&amp;IFERROR(VLOOKUP($B71,手順3!$A$12:$U$107,O$1,FALSE),"")))</f>
        <v/>
      </c>
      <c r="P71" s="140" t="str">
        <f>IF(O71="","",IF(IFERROR(VLOOKUP($B71,手順2!$A$12:$P$107,P$1,FALSE),"")&amp;IFERROR(VLOOKUP($B71,手順3!$A$12:$U$107,P$1,FALSE),"")="",0,IFERROR(VLOOKUP($B71,手順2!$A$12:$P$107,P$1,FALSE),"")&amp;IFERROR(VLOOKUP($B71,手順3!$A$12:$U$107,P$1,FALSE),"")))</f>
        <v/>
      </c>
      <c r="Q71" s="140" t="str">
        <f>IF(P71="","",IF(IFERROR(VLOOKUP($B71,手順2!$A$12:$P$107,Q$1,FALSE),"")&amp;IFERROR(VLOOKUP($B71,手順3!$A$12:$U$107,Q$1,FALSE),"")="",0,IFERROR(VLOOKUP($B71,手順2!$A$12:$P$107,Q$1,FALSE),"")&amp;IFERROR(VLOOKUP($B71,手順3!$A$12:$U$107,Q$1,FALSE),"")))</f>
        <v/>
      </c>
      <c r="R71" s="88" t="str">
        <f>IFERROR(VLOOKUP($B71,手順2!$A$12:$Q$107,R$1,FALSE),"")&amp;IFERROR(VLOOKUP($B71,手順3!$A$12:$U$107,R$1,FALSE),"")</f>
        <v/>
      </c>
      <c r="S71" s="119"/>
      <c r="T71" s="119"/>
      <c r="U71" s="119"/>
      <c r="Z71"/>
      <c r="AA71" s="148" t="str">
        <f>IF($AE71="","",COUNTIF($AO$18:$AO71,AA$17))</f>
        <v/>
      </c>
      <c r="AB71" s="148" t="str">
        <f>IF($AE71="","",COUNTIF($AO$18:$AO71,AB$17))</f>
        <v/>
      </c>
      <c r="AC71" s="148" t="str">
        <f>IF($AE71="","",COUNTIF($AO$18:$AO71,AC$17))</f>
        <v/>
      </c>
      <c r="AD71" s="148" t="str">
        <f>IF($AE71="","",COUNTIF($AO$18:$AO71,AD$17))</f>
        <v/>
      </c>
      <c r="AE71" s="107" t="str">
        <f t="shared" si="13"/>
        <v/>
      </c>
      <c r="AF71" s="108" t="str">
        <f t="shared" si="9"/>
        <v/>
      </c>
      <c r="AG71" s="38" t="str">
        <f t="shared" si="14"/>
        <v/>
      </c>
      <c r="AH71" s="108" t="str">
        <f t="shared" si="15"/>
        <v/>
      </c>
      <c r="AI71" s="108" t="str">
        <f t="shared" si="16"/>
        <v/>
      </c>
      <c r="AJ71" s="108" t="str">
        <f t="shared" si="17"/>
        <v/>
      </c>
      <c r="AK71" s="108" t="str">
        <f t="shared" si="18"/>
        <v/>
      </c>
      <c r="AL71" s="108" t="str">
        <f t="shared" si="19"/>
        <v/>
      </c>
      <c r="AM71" s="108" t="str">
        <f t="shared" si="10"/>
        <v/>
      </c>
      <c r="AN71" s="108" t="str">
        <f t="shared" si="11"/>
        <v/>
      </c>
      <c r="AO71" s="109" t="str">
        <f t="shared" si="12"/>
        <v/>
      </c>
      <c r="AQ71">
        <f>種目情報!A54</f>
        <v>0</v>
      </c>
      <c r="AR71">
        <f>種目情報!B54</f>
        <v>0</v>
      </c>
      <c r="AS71">
        <f>種目情報!C54</f>
        <v>0</v>
      </c>
    </row>
    <row r="72" spans="1:45" x14ac:dyDescent="0.45">
      <c r="A72">
        <v>55</v>
      </c>
      <c r="B72" t="str">
        <f>IFERROR(IF(B71=手順3!$A$11,"",IF(B71&lt;=100,IF(手順2!A66=手順５!A72,手順５!A72,手順3!$A$12),B71+1)),"")</f>
        <v/>
      </c>
      <c r="C72" s="10" t="str">
        <f>IFERROR(VLOOKUP($B72,手順2!$A$12:$T$107,C$1,FALSE),"")&amp;IFERROR(VLOOKUP($B72,手順3!$A$12:$U$107,C$1,FALSE),"")</f>
        <v/>
      </c>
      <c r="D72" s="10" t="str">
        <f>IFERROR(VLOOKUP($B72,手順2!$A$12:$T$107,D$1,FALSE),"")&amp;IFERROR(VLOOKUP($B72,手順3!$A$12:$U$107,D$1,FALSE),"")</f>
        <v/>
      </c>
      <c r="E72" s="10" t="str">
        <f>IFERROR(VLOOKUP($B72,手順2!$A$12:$T$107,E$1,FALSE),"")&amp;IFERROR(VLOOKUP($B72,手順3!$A$12:$U$107,E$1,FALSE),"")</f>
        <v/>
      </c>
      <c r="F72" s="10" t="str">
        <f>IFERROR(VLOOKUP($B72,手順2!$A$12:$T$107,F$1,FALSE),"")&amp;IFERROR(VLOOKUP($B72,手順3!$A$12:$U$107,F$1,FALSE),"")</f>
        <v/>
      </c>
      <c r="G72" s="10" t="str">
        <f>IFERROR(VLOOKUP($B72,手順2!$A$12:$T$107,G$1,FALSE),"")&amp;IFERROR(VLOOKUP($B72,手順3!$A$12:$U$107,G$1,FALSE),"")</f>
        <v/>
      </c>
      <c r="H72" s="10" t="str">
        <f>IFERROR(VLOOKUP($B72,手順2!$A$12:$T$107,H$1,FALSE),"")&amp;IFERROR(VLOOKUP($B72,手順3!$A$12:$U$107,H$1,FALSE),"")</f>
        <v/>
      </c>
      <c r="I72" s="10" t="str">
        <f>IFERROR(VLOOKUP($B72,手順2!$A$12:$T$107,I$1,FALSE),"")&amp;IFERROR(VLOOKUP($B72,手順3!$A$12:$U$107,I$1,FALSE),"")</f>
        <v/>
      </c>
      <c r="J72" s="88" t="str">
        <f>IFERROR(VLOOKUP($B72,手順2!$A$12:$P$107,J$1,FALSE),"")&amp;IFERROR(VLOOKUP($B72,手順3!$A$12:$U$107,J$1,FALSE),"")</f>
        <v/>
      </c>
      <c r="K72" s="140" t="str">
        <f>IF(J72="","",IF(IFERROR(VLOOKUP($B72,手順2!$A$12:$P$107,K$1,FALSE),"")&amp;IFERROR(VLOOKUP($B72,手順3!$A$12:$U$107,K$1,FALSE),"")="",0,IFERROR(VLOOKUP($B72,手順2!$A$12:$P$107,K$1,FALSE),"")&amp;IFERROR(VLOOKUP($B72,手順3!$A$12:$U$107,K$1,FALSE),"")))</f>
        <v/>
      </c>
      <c r="L72" s="140" t="str">
        <f>IF(K72="","",IF(IFERROR(VLOOKUP($B72,手順2!$A$12:$P$107,L$1,FALSE),"")&amp;IFERROR(VLOOKUP($B72,手順3!$A$12:$U$107,L$1,FALSE),"")="",0,IFERROR(VLOOKUP($B72,手順2!$A$12:$P$107,L$1,FALSE),"")&amp;IFERROR(VLOOKUP($B72,手順3!$A$12:$U$107,L$1,FALSE),"")))</f>
        <v/>
      </c>
      <c r="M72" s="140" t="str">
        <f>IF(L72="","",IF(IFERROR(VLOOKUP($B72,手順2!$A$12:$P$107,M$1,FALSE),"")&amp;IFERROR(VLOOKUP($B72,手順3!$A$12:$U$107,M$1,FALSE),"")="",0,IFERROR(VLOOKUP($B72,手順2!$A$12:$P$107,M$1,FALSE),"")&amp;IFERROR(VLOOKUP($B72,手順3!$A$12:$U$107,M$1,FALSE),"")))</f>
        <v/>
      </c>
      <c r="N72" s="88" t="str">
        <f>IFERROR(VLOOKUP($B72,手順2!$A$12:$P$107,N$1,FALSE),"")&amp;IFERROR(VLOOKUP($B72,手順3!$A$12:$U$107,N$1,FALSE),"")</f>
        <v/>
      </c>
      <c r="O72" s="140" t="str">
        <f>IF(N72="","",IF(IFERROR(VLOOKUP($B72,手順2!$A$12:$P$107,O$1,FALSE),"")&amp;IFERROR(VLOOKUP($B72,手順3!$A$12:$U$107,O$1,FALSE),"")="",0,IFERROR(VLOOKUP($B72,手順2!$A$12:$P$107,O$1,FALSE),"")&amp;IFERROR(VLOOKUP($B72,手順3!$A$12:$U$107,O$1,FALSE),"")))</f>
        <v/>
      </c>
      <c r="P72" s="140" t="str">
        <f>IF(O72="","",IF(IFERROR(VLOOKUP($B72,手順2!$A$12:$P$107,P$1,FALSE),"")&amp;IFERROR(VLOOKUP($B72,手順3!$A$12:$U$107,P$1,FALSE),"")="",0,IFERROR(VLOOKUP($B72,手順2!$A$12:$P$107,P$1,FALSE),"")&amp;IFERROR(VLOOKUP($B72,手順3!$A$12:$U$107,P$1,FALSE),"")))</f>
        <v/>
      </c>
      <c r="Q72" s="140" t="str">
        <f>IF(P72="","",IF(IFERROR(VLOOKUP($B72,手順2!$A$12:$P$107,Q$1,FALSE),"")&amp;IFERROR(VLOOKUP($B72,手順3!$A$12:$U$107,Q$1,FALSE),"")="",0,IFERROR(VLOOKUP($B72,手順2!$A$12:$P$107,Q$1,FALSE),"")&amp;IFERROR(VLOOKUP($B72,手順3!$A$12:$U$107,Q$1,FALSE),"")))</f>
        <v/>
      </c>
      <c r="R72" s="88" t="str">
        <f>IFERROR(VLOOKUP($B72,手順2!$A$12:$Q$107,R$1,FALSE),"")&amp;IFERROR(VLOOKUP($B72,手順3!$A$12:$U$107,R$1,FALSE),"")</f>
        <v/>
      </c>
      <c r="S72" s="119"/>
      <c r="T72" s="119"/>
      <c r="U72" s="119"/>
      <c r="Z72"/>
      <c r="AA72" s="148" t="str">
        <f>IF($AE72="","",COUNTIF($AO$18:$AO72,AA$17))</f>
        <v/>
      </c>
      <c r="AB72" s="148" t="str">
        <f>IF($AE72="","",COUNTIF($AO$18:$AO72,AB$17))</f>
        <v/>
      </c>
      <c r="AC72" s="148" t="str">
        <f>IF($AE72="","",COUNTIF($AO$18:$AO72,AC$17))</f>
        <v/>
      </c>
      <c r="AD72" s="148" t="str">
        <f>IF($AE72="","",COUNTIF($AO$18:$AO72,AD$17))</f>
        <v/>
      </c>
      <c r="AE72" s="107" t="str">
        <f t="shared" si="13"/>
        <v/>
      </c>
      <c r="AF72" s="108" t="str">
        <f t="shared" si="9"/>
        <v/>
      </c>
      <c r="AG72" s="38" t="str">
        <f t="shared" si="14"/>
        <v/>
      </c>
      <c r="AH72" s="108" t="str">
        <f t="shared" si="15"/>
        <v/>
      </c>
      <c r="AI72" s="108" t="str">
        <f t="shared" si="16"/>
        <v/>
      </c>
      <c r="AJ72" s="108" t="str">
        <f t="shared" si="17"/>
        <v/>
      </c>
      <c r="AK72" s="108" t="str">
        <f t="shared" si="18"/>
        <v/>
      </c>
      <c r="AL72" s="108" t="str">
        <f t="shared" si="19"/>
        <v/>
      </c>
      <c r="AM72" s="108" t="str">
        <f t="shared" si="10"/>
        <v/>
      </c>
      <c r="AN72" s="108" t="str">
        <f t="shared" si="11"/>
        <v/>
      </c>
      <c r="AO72" s="109" t="str">
        <f t="shared" si="12"/>
        <v/>
      </c>
      <c r="AQ72">
        <f>種目情報!A55</f>
        <v>0</v>
      </c>
      <c r="AR72">
        <f>種目情報!B55</f>
        <v>0</v>
      </c>
      <c r="AS72">
        <f>種目情報!C55</f>
        <v>0</v>
      </c>
    </row>
    <row r="73" spans="1:45" x14ac:dyDescent="0.45">
      <c r="A73">
        <v>56</v>
      </c>
      <c r="B73" t="str">
        <f>IFERROR(IF(B72=手順3!$A$11,"",IF(B72&lt;=100,IF(手順2!A67=手順５!A73,手順５!A73,手順3!$A$12),B72+1)),"")</f>
        <v/>
      </c>
      <c r="C73" s="10" t="str">
        <f>IFERROR(VLOOKUP($B73,手順2!$A$12:$T$107,C$1,FALSE),"")&amp;IFERROR(VLOOKUP($B73,手順3!$A$12:$U$107,C$1,FALSE),"")</f>
        <v/>
      </c>
      <c r="D73" s="10" t="str">
        <f>IFERROR(VLOOKUP($B73,手順2!$A$12:$T$107,D$1,FALSE),"")&amp;IFERROR(VLOOKUP($B73,手順3!$A$12:$U$107,D$1,FALSE),"")</f>
        <v/>
      </c>
      <c r="E73" s="10" t="str">
        <f>IFERROR(VLOOKUP($B73,手順2!$A$12:$T$107,E$1,FALSE),"")&amp;IFERROR(VLOOKUP($B73,手順3!$A$12:$U$107,E$1,FALSE),"")</f>
        <v/>
      </c>
      <c r="F73" s="10" t="str">
        <f>IFERROR(VLOOKUP($B73,手順2!$A$12:$T$107,F$1,FALSE),"")&amp;IFERROR(VLOOKUP($B73,手順3!$A$12:$U$107,F$1,FALSE),"")</f>
        <v/>
      </c>
      <c r="G73" s="10" t="str">
        <f>IFERROR(VLOOKUP($B73,手順2!$A$12:$T$107,G$1,FALSE),"")&amp;IFERROR(VLOOKUP($B73,手順3!$A$12:$U$107,G$1,FALSE),"")</f>
        <v/>
      </c>
      <c r="H73" s="10" t="str">
        <f>IFERROR(VLOOKUP($B73,手順2!$A$12:$T$107,H$1,FALSE),"")&amp;IFERROR(VLOOKUP($B73,手順3!$A$12:$U$107,H$1,FALSE),"")</f>
        <v/>
      </c>
      <c r="I73" s="10" t="str">
        <f>IFERROR(VLOOKUP($B73,手順2!$A$12:$T$107,I$1,FALSE),"")&amp;IFERROR(VLOOKUP($B73,手順3!$A$12:$U$107,I$1,FALSE),"")</f>
        <v/>
      </c>
      <c r="J73" s="88" t="str">
        <f>IFERROR(VLOOKUP($B73,手順2!$A$12:$P$107,J$1,FALSE),"")&amp;IFERROR(VLOOKUP($B73,手順3!$A$12:$U$107,J$1,FALSE),"")</f>
        <v/>
      </c>
      <c r="K73" s="140" t="str">
        <f>IF(J73="","",IF(IFERROR(VLOOKUP($B73,手順2!$A$12:$P$107,K$1,FALSE),"")&amp;IFERROR(VLOOKUP($B73,手順3!$A$12:$U$107,K$1,FALSE),"")="",0,IFERROR(VLOOKUP($B73,手順2!$A$12:$P$107,K$1,FALSE),"")&amp;IFERROR(VLOOKUP($B73,手順3!$A$12:$U$107,K$1,FALSE),"")))</f>
        <v/>
      </c>
      <c r="L73" s="140" t="str">
        <f>IF(K73="","",IF(IFERROR(VLOOKUP($B73,手順2!$A$12:$P$107,L$1,FALSE),"")&amp;IFERROR(VLOOKUP($B73,手順3!$A$12:$U$107,L$1,FALSE),"")="",0,IFERROR(VLOOKUP($B73,手順2!$A$12:$P$107,L$1,FALSE),"")&amp;IFERROR(VLOOKUP($B73,手順3!$A$12:$U$107,L$1,FALSE),"")))</f>
        <v/>
      </c>
      <c r="M73" s="140" t="str">
        <f>IF(L73="","",IF(IFERROR(VLOOKUP($B73,手順2!$A$12:$P$107,M$1,FALSE),"")&amp;IFERROR(VLOOKUP($B73,手順3!$A$12:$U$107,M$1,FALSE),"")="",0,IFERROR(VLOOKUP($B73,手順2!$A$12:$P$107,M$1,FALSE),"")&amp;IFERROR(VLOOKUP($B73,手順3!$A$12:$U$107,M$1,FALSE),"")))</f>
        <v/>
      </c>
      <c r="N73" s="88" t="str">
        <f>IFERROR(VLOOKUP($B73,手順2!$A$12:$P$107,N$1,FALSE),"")&amp;IFERROR(VLOOKUP($B73,手順3!$A$12:$U$107,N$1,FALSE),"")</f>
        <v/>
      </c>
      <c r="O73" s="140" t="str">
        <f>IF(N73="","",IF(IFERROR(VLOOKUP($B73,手順2!$A$12:$P$107,O$1,FALSE),"")&amp;IFERROR(VLOOKUP($B73,手順3!$A$12:$U$107,O$1,FALSE),"")="",0,IFERROR(VLOOKUP($B73,手順2!$A$12:$P$107,O$1,FALSE),"")&amp;IFERROR(VLOOKUP($B73,手順3!$A$12:$U$107,O$1,FALSE),"")))</f>
        <v/>
      </c>
      <c r="P73" s="140" t="str">
        <f>IF(O73="","",IF(IFERROR(VLOOKUP($B73,手順2!$A$12:$P$107,P$1,FALSE),"")&amp;IFERROR(VLOOKUP($B73,手順3!$A$12:$U$107,P$1,FALSE),"")="",0,IFERROR(VLOOKUP($B73,手順2!$A$12:$P$107,P$1,FALSE),"")&amp;IFERROR(VLOOKUP($B73,手順3!$A$12:$U$107,P$1,FALSE),"")))</f>
        <v/>
      </c>
      <c r="Q73" s="140" t="str">
        <f>IF(P73="","",IF(IFERROR(VLOOKUP($B73,手順2!$A$12:$P$107,Q$1,FALSE),"")&amp;IFERROR(VLOOKUP($B73,手順3!$A$12:$U$107,Q$1,FALSE),"")="",0,IFERROR(VLOOKUP($B73,手順2!$A$12:$P$107,Q$1,FALSE),"")&amp;IFERROR(VLOOKUP($B73,手順3!$A$12:$U$107,Q$1,FALSE),"")))</f>
        <v/>
      </c>
      <c r="R73" s="88" t="str">
        <f>IFERROR(VLOOKUP($B73,手順2!$A$12:$Q$107,R$1,FALSE),"")&amp;IFERROR(VLOOKUP($B73,手順3!$A$12:$U$107,R$1,FALSE),"")</f>
        <v/>
      </c>
      <c r="S73" s="119"/>
      <c r="T73" s="119"/>
      <c r="U73" s="119"/>
      <c r="Z73"/>
      <c r="AA73" s="148" t="str">
        <f>IF($AE73="","",COUNTIF($AO$18:$AO73,AA$17))</f>
        <v/>
      </c>
      <c r="AB73" s="148" t="str">
        <f>IF($AE73="","",COUNTIF($AO$18:$AO73,AB$17))</f>
        <v/>
      </c>
      <c r="AC73" s="148" t="str">
        <f>IF($AE73="","",COUNTIF($AO$18:$AO73,AC$17))</f>
        <v/>
      </c>
      <c r="AD73" s="148" t="str">
        <f>IF($AE73="","",COUNTIF($AO$18:$AO73,AD$17))</f>
        <v/>
      </c>
      <c r="AE73" s="107" t="str">
        <f t="shared" si="13"/>
        <v/>
      </c>
      <c r="AF73" s="108" t="str">
        <f t="shared" si="9"/>
        <v/>
      </c>
      <c r="AG73" s="38" t="str">
        <f t="shared" si="14"/>
        <v/>
      </c>
      <c r="AH73" s="108" t="str">
        <f t="shared" si="15"/>
        <v/>
      </c>
      <c r="AI73" s="108" t="str">
        <f t="shared" si="16"/>
        <v/>
      </c>
      <c r="AJ73" s="108" t="str">
        <f t="shared" si="17"/>
        <v/>
      </c>
      <c r="AK73" s="108" t="str">
        <f t="shared" si="18"/>
        <v/>
      </c>
      <c r="AL73" s="108" t="str">
        <f t="shared" si="19"/>
        <v/>
      </c>
      <c r="AM73" s="108" t="str">
        <f t="shared" si="10"/>
        <v/>
      </c>
      <c r="AN73" s="108" t="str">
        <f t="shared" si="11"/>
        <v/>
      </c>
      <c r="AO73" s="109" t="str">
        <f t="shared" si="12"/>
        <v/>
      </c>
      <c r="AQ73">
        <f>種目情報!A56</f>
        <v>0</v>
      </c>
      <c r="AR73">
        <f>種目情報!B56</f>
        <v>0</v>
      </c>
      <c r="AS73">
        <f>種目情報!C56</f>
        <v>0</v>
      </c>
    </row>
    <row r="74" spans="1:45" x14ac:dyDescent="0.45">
      <c r="A74">
        <v>57</v>
      </c>
      <c r="B74" t="str">
        <f>IFERROR(IF(B73=手順3!$A$11,"",IF(B73&lt;=100,IF(手順2!A68=手順５!A74,手順５!A74,手順3!$A$12),B73+1)),"")</f>
        <v/>
      </c>
      <c r="C74" s="10" t="str">
        <f>IFERROR(VLOOKUP($B74,手順2!$A$12:$T$107,C$1,FALSE),"")&amp;IFERROR(VLOOKUP($B74,手順3!$A$12:$U$107,C$1,FALSE),"")</f>
        <v/>
      </c>
      <c r="D74" s="10" t="str">
        <f>IFERROR(VLOOKUP($B74,手順2!$A$12:$T$107,D$1,FALSE),"")&amp;IFERROR(VLOOKUP($B74,手順3!$A$12:$U$107,D$1,FALSE),"")</f>
        <v/>
      </c>
      <c r="E74" s="10" t="str">
        <f>IFERROR(VLOOKUP($B74,手順2!$A$12:$T$107,E$1,FALSE),"")&amp;IFERROR(VLOOKUP($B74,手順3!$A$12:$U$107,E$1,FALSE),"")</f>
        <v/>
      </c>
      <c r="F74" s="10" t="str">
        <f>IFERROR(VLOOKUP($B74,手順2!$A$12:$T$107,F$1,FALSE),"")&amp;IFERROR(VLOOKUP($B74,手順3!$A$12:$U$107,F$1,FALSE),"")</f>
        <v/>
      </c>
      <c r="G74" s="10" t="str">
        <f>IFERROR(VLOOKUP($B74,手順2!$A$12:$T$107,G$1,FALSE),"")&amp;IFERROR(VLOOKUP($B74,手順3!$A$12:$U$107,G$1,FALSE),"")</f>
        <v/>
      </c>
      <c r="H74" s="10" t="str">
        <f>IFERROR(VLOOKUP($B74,手順2!$A$12:$T$107,H$1,FALSE),"")&amp;IFERROR(VLOOKUP($B74,手順3!$A$12:$U$107,H$1,FALSE),"")</f>
        <v/>
      </c>
      <c r="I74" s="10" t="str">
        <f>IFERROR(VLOOKUP($B74,手順2!$A$12:$T$107,I$1,FALSE),"")&amp;IFERROR(VLOOKUP($B74,手順3!$A$12:$U$107,I$1,FALSE),"")</f>
        <v/>
      </c>
      <c r="J74" s="88" t="str">
        <f>IFERROR(VLOOKUP($B74,手順2!$A$12:$P$107,J$1,FALSE),"")&amp;IFERROR(VLOOKUP($B74,手順3!$A$12:$U$107,J$1,FALSE),"")</f>
        <v/>
      </c>
      <c r="K74" s="140" t="str">
        <f>IF(J74="","",IF(IFERROR(VLOOKUP($B74,手順2!$A$12:$P$107,K$1,FALSE),"")&amp;IFERROR(VLOOKUP($B74,手順3!$A$12:$U$107,K$1,FALSE),"")="",0,IFERROR(VLOOKUP($B74,手順2!$A$12:$P$107,K$1,FALSE),"")&amp;IFERROR(VLOOKUP($B74,手順3!$A$12:$U$107,K$1,FALSE),"")))</f>
        <v/>
      </c>
      <c r="L74" s="140" t="str">
        <f>IF(K74="","",IF(IFERROR(VLOOKUP($B74,手順2!$A$12:$P$107,L$1,FALSE),"")&amp;IFERROR(VLOOKUP($B74,手順3!$A$12:$U$107,L$1,FALSE),"")="",0,IFERROR(VLOOKUP($B74,手順2!$A$12:$P$107,L$1,FALSE),"")&amp;IFERROR(VLOOKUP($B74,手順3!$A$12:$U$107,L$1,FALSE),"")))</f>
        <v/>
      </c>
      <c r="M74" s="140" t="str">
        <f>IF(L74="","",IF(IFERROR(VLOOKUP($B74,手順2!$A$12:$P$107,M$1,FALSE),"")&amp;IFERROR(VLOOKUP($B74,手順3!$A$12:$U$107,M$1,FALSE),"")="",0,IFERROR(VLOOKUP($B74,手順2!$A$12:$P$107,M$1,FALSE),"")&amp;IFERROR(VLOOKUP($B74,手順3!$A$12:$U$107,M$1,FALSE),"")))</f>
        <v/>
      </c>
      <c r="N74" s="88" t="str">
        <f>IFERROR(VLOOKUP($B74,手順2!$A$12:$P$107,N$1,FALSE),"")&amp;IFERROR(VLOOKUP($B74,手順3!$A$12:$U$107,N$1,FALSE),"")</f>
        <v/>
      </c>
      <c r="O74" s="140" t="str">
        <f>IF(N74="","",IF(IFERROR(VLOOKUP($B74,手順2!$A$12:$P$107,O$1,FALSE),"")&amp;IFERROR(VLOOKUP($B74,手順3!$A$12:$U$107,O$1,FALSE),"")="",0,IFERROR(VLOOKUP($B74,手順2!$A$12:$P$107,O$1,FALSE),"")&amp;IFERROR(VLOOKUP($B74,手順3!$A$12:$U$107,O$1,FALSE),"")))</f>
        <v/>
      </c>
      <c r="P74" s="140" t="str">
        <f>IF(O74="","",IF(IFERROR(VLOOKUP($B74,手順2!$A$12:$P$107,P$1,FALSE),"")&amp;IFERROR(VLOOKUP($B74,手順3!$A$12:$U$107,P$1,FALSE),"")="",0,IFERROR(VLOOKUP($B74,手順2!$A$12:$P$107,P$1,FALSE),"")&amp;IFERROR(VLOOKUP($B74,手順3!$A$12:$U$107,P$1,FALSE),"")))</f>
        <v/>
      </c>
      <c r="Q74" s="140" t="str">
        <f>IF(P74="","",IF(IFERROR(VLOOKUP($B74,手順2!$A$12:$P$107,Q$1,FALSE),"")&amp;IFERROR(VLOOKUP($B74,手順3!$A$12:$U$107,Q$1,FALSE),"")="",0,IFERROR(VLOOKUP($B74,手順2!$A$12:$P$107,Q$1,FALSE),"")&amp;IFERROR(VLOOKUP($B74,手順3!$A$12:$U$107,Q$1,FALSE),"")))</f>
        <v/>
      </c>
      <c r="R74" s="88" t="str">
        <f>IFERROR(VLOOKUP($B74,手順2!$A$12:$Q$107,R$1,FALSE),"")&amp;IFERROR(VLOOKUP($B74,手順3!$A$12:$U$107,R$1,FALSE),"")</f>
        <v/>
      </c>
      <c r="S74" s="119"/>
      <c r="T74" s="119"/>
      <c r="U74" s="119"/>
      <c r="Z74"/>
      <c r="AA74" s="148" t="str">
        <f>IF($AE74="","",COUNTIF($AO$18:$AO74,AA$17))</f>
        <v/>
      </c>
      <c r="AB74" s="148" t="str">
        <f>IF($AE74="","",COUNTIF($AO$18:$AO74,AB$17))</f>
        <v/>
      </c>
      <c r="AC74" s="148" t="str">
        <f>IF($AE74="","",COUNTIF($AO$18:$AO74,AC$17))</f>
        <v/>
      </c>
      <c r="AD74" s="148" t="str">
        <f>IF($AE74="","",COUNTIF($AO$18:$AO74,AD$17))</f>
        <v/>
      </c>
      <c r="AE74" s="107" t="str">
        <f t="shared" si="13"/>
        <v/>
      </c>
      <c r="AF74" s="108" t="str">
        <f t="shared" si="9"/>
        <v/>
      </c>
      <c r="AG74" s="38" t="str">
        <f t="shared" si="14"/>
        <v/>
      </c>
      <c r="AH74" s="108" t="str">
        <f t="shared" si="15"/>
        <v/>
      </c>
      <c r="AI74" s="108" t="str">
        <f t="shared" si="16"/>
        <v/>
      </c>
      <c r="AJ74" s="108" t="str">
        <f t="shared" si="17"/>
        <v/>
      </c>
      <c r="AK74" s="108" t="str">
        <f t="shared" si="18"/>
        <v/>
      </c>
      <c r="AL74" s="108" t="str">
        <f t="shared" si="19"/>
        <v/>
      </c>
      <c r="AM74" s="108" t="str">
        <f t="shared" si="10"/>
        <v/>
      </c>
      <c r="AN74" s="108" t="str">
        <f t="shared" si="11"/>
        <v/>
      </c>
      <c r="AO74" s="109" t="str">
        <f t="shared" si="12"/>
        <v/>
      </c>
      <c r="AQ74">
        <f>種目情報!A57</f>
        <v>0</v>
      </c>
      <c r="AR74">
        <f>種目情報!B57</f>
        <v>0</v>
      </c>
      <c r="AS74">
        <f>種目情報!C57</f>
        <v>0</v>
      </c>
    </row>
    <row r="75" spans="1:45" x14ac:dyDescent="0.45">
      <c r="A75">
        <v>58</v>
      </c>
      <c r="B75" t="str">
        <f>IFERROR(IF(B74=手順3!$A$11,"",IF(B74&lt;=100,IF(手順2!A69=手順５!A75,手順５!A75,手順3!$A$12),B74+1)),"")</f>
        <v/>
      </c>
      <c r="C75" s="10" t="str">
        <f>IFERROR(VLOOKUP($B75,手順2!$A$12:$T$107,C$1,FALSE),"")&amp;IFERROR(VLOOKUP($B75,手順3!$A$12:$U$107,C$1,FALSE),"")</f>
        <v/>
      </c>
      <c r="D75" s="10" t="str">
        <f>IFERROR(VLOOKUP($B75,手順2!$A$12:$T$107,D$1,FALSE),"")&amp;IFERROR(VLOOKUP($B75,手順3!$A$12:$U$107,D$1,FALSE),"")</f>
        <v/>
      </c>
      <c r="E75" s="10" t="str">
        <f>IFERROR(VLOOKUP($B75,手順2!$A$12:$T$107,E$1,FALSE),"")&amp;IFERROR(VLOOKUP($B75,手順3!$A$12:$U$107,E$1,FALSE),"")</f>
        <v/>
      </c>
      <c r="F75" s="10" t="str">
        <f>IFERROR(VLOOKUP($B75,手順2!$A$12:$T$107,F$1,FALSE),"")&amp;IFERROR(VLOOKUP($B75,手順3!$A$12:$U$107,F$1,FALSE),"")</f>
        <v/>
      </c>
      <c r="G75" s="10" t="str">
        <f>IFERROR(VLOOKUP($B75,手順2!$A$12:$T$107,G$1,FALSE),"")&amp;IFERROR(VLOOKUP($B75,手順3!$A$12:$U$107,G$1,FALSE),"")</f>
        <v/>
      </c>
      <c r="H75" s="10" t="str">
        <f>IFERROR(VLOOKUP($B75,手順2!$A$12:$T$107,H$1,FALSE),"")&amp;IFERROR(VLOOKUP($B75,手順3!$A$12:$U$107,H$1,FALSE),"")</f>
        <v/>
      </c>
      <c r="I75" s="10" t="str">
        <f>IFERROR(VLOOKUP($B75,手順2!$A$12:$T$107,I$1,FALSE),"")&amp;IFERROR(VLOOKUP($B75,手順3!$A$12:$U$107,I$1,FALSE),"")</f>
        <v/>
      </c>
      <c r="J75" s="88" t="str">
        <f>IFERROR(VLOOKUP($B75,手順2!$A$12:$P$107,J$1,FALSE),"")&amp;IFERROR(VLOOKUP($B75,手順3!$A$12:$U$107,J$1,FALSE),"")</f>
        <v/>
      </c>
      <c r="K75" s="140" t="str">
        <f>IF(J75="","",IF(IFERROR(VLOOKUP($B75,手順2!$A$12:$P$107,K$1,FALSE),"")&amp;IFERROR(VLOOKUP($B75,手順3!$A$12:$U$107,K$1,FALSE),"")="",0,IFERROR(VLOOKUP($B75,手順2!$A$12:$P$107,K$1,FALSE),"")&amp;IFERROR(VLOOKUP($B75,手順3!$A$12:$U$107,K$1,FALSE),"")))</f>
        <v/>
      </c>
      <c r="L75" s="140" t="str">
        <f>IF(K75="","",IF(IFERROR(VLOOKUP($B75,手順2!$A$12:$P$107,L$1,FALSE),"")&amp;IFERROR(VLOOKUP($B75,手順3!$A$12:$U$107,L$1,FALSE),"")="",0,IFERROR(VLOOKUP($B75,手順2!$A$12:$P$107,L$1,FALSE),"")&amp;IFERROR(VLOOKUP($B75,手順3!$A$12:$U$107,L$1,FALSE),"")))</f>
        <v/>
      </c>
      <c r="M75" s="140" t="str">
        <f>IF(L75="","",IF(IFERROR(VLOOKUP($B75,手順2!$A$12:$P$107,M$1,FALSE),"")&amp;IFERROR(VLOOKUP($B75,手順3!$A$12:$U$107,M$1,FALSE),"")="",0,IFERROR(VLOOKUP($B75,手順2!$A$12:$P$107,M$1,FALSE),"")&amp;IFERROR(VLOOKUP($B75,手順3!$A$12:$U$107,M$1,FALSE),"")))</f>
        <v/>
      </c>
      <c r="N75" s="88" t="str">
        <f>IFERROR(VLOOKUP($B75,手順2!$A$12:$P$107,N$1,FALSE),"")&amp;IFERROR(VLOOKUP($B75,手順3!$A$12:$U$107,N$1,FALSE),"")</f>
        <v/>
      </c>
      <c r="O75" s="140" t="str">
        <f>IF(N75="","",IF(IFERROR(VLOOKUP($B75,手順2!$A$12:$P$107,O$1,FALSE),"")&amp;IFERROR(VLOOKUP($B75,手順3!$A$12:$U$107,O$1,FALSE),"")="",0,IFERROR(VLOOKUP($B75,手順2!$A$12:$P$107,O$1,FALSE),"")&amp;IFERROR(VLOOKUP($B75,手順3!$A$12:$U$107,O$1,FALSE),"")))</f>
        <v/>
      </c>
      <c r="P75" s="140" t="str">
        <f>IF(O75="","",IF(IFERROR(VLOOKUP($B75,手順2!$A$12:$P$107,P$1,FALSE),"")&amp;IFERROR(VLOOKUP($B75,手順3!$A$12:$U$107,P$1,FALSE),"")="",0,IFERROR(VLOOKUP($B75,手順2!$A$12:$P$107,P$1,FALSE),"")&amp;IFERROR(VLOOKUP($B75,手順3!$A$12:$U$107,P$1,FALSE),"")))</f>
        <v/>
      </c>
      <c r="Q75" s="140" t="str">
        <f>IF(P75="","",IF(IFERROR(VLOOKUP($B75,手順2!$A$12:$P$107,Q$1,FALSE),"")&amp;IFERROR(VLOOKUP($B75,手順3!$A$12:$U$107,Q$1,FALSE),"")="",0,IFERROR(VLOOKUP($B75,手順2!$A$12:$P$107,Q$1,FALSE),"")&amp;IFERROR(VLOOKUP($B75,手順3!$A$12:$U$107,Q$1,FALSE),"")))</f>
        <v/>
      </c>
      <c r="R75" s="88" t="str">
        <f>IFERROR(VLOOKUP($B75,手順2!$A$12:$Q$107,R$1,FALSE),"")&amp;IFERROR(VLOOKUP($B75,手順3!$A$12:$U$107,R$1,FALSE),"")</f>
        <v/>
      </c>
      <c r="S75" s="119"/>
      <c r="T75" s="119"/>
      <c r="U75" s="119"/>
      <c r="Z75"/>
      <c r="AA75" s="148" t="str">
        <f>IF($AE75="","",COUNTIF($AO$18:$AO75,AA$17))</f>
        <v/>
      </c>
      <c r="AB75" s="148" t="str">
        <f>IF($AE75="","",COUNTIF($AO$18:$AO75,AB$17))</f>
        <v/>
      </c>
      <c r="AC75" s="148" t="str">
        <f>IF($AE75="","",COUNTIF($AO$18:$AO75,AC$17))</f>
        <v/>
      </c>
      <c r="AD75" s="148" t="str">
        <f>IF($AE75="","",COUNTIF($AO$18:$AO75,AD$17))</f>
        <v/>
      </c>
      <c r="AE75" s="107" t="str">
        <f t="shared" si="13"/>
        <v/>
      </c>
      <c r="AF75" s="108" t="str">
        <f t="shared" si="9"/>
        <v/>
      </c>
      <c r="AG75" s="38" t="str">
        <f t="shared" si="14"/>
        <v/>
      </c>
      <c r="AH75" s="108" t="str">
        <f t="shared" si="15"/>
        <v/>
      </c>
      <c r="AI75" s="108" t="str">
        <f t="shared" si="16"/>
        <v/>
      </c>
      <c r="AJ75" s="108" t="str">
        <f t="shared" si="17"/>
        <v/>
      </c>
      <c r="AK75" s="108" t="str">
        <f t="shared" si="18"/>
        <v/>
      </c>
      <c r="AL75" s="108" t="str">
        <f t="shared" si="19"/>
        <v/>
      </c>
      <c r="AM75" s="108" t="str">
        <f t="shared" si="10"/>
        <v/>
      </c>
      <c r="AN75" s="108" t="str">
        <f t="shared" si="11"/>
        <v/>
      </c>
      <c r="AO75" s="109" t="str">
        <f t="shared" si="12"/>
        <v/>
      </c>
      <c r="AQ75">
        <f>種目情報!A58</f>
        <v>0</v>
      </c>
      <c r="AR75">
        <f>種目情報!B58</f>
        <v>0</v>
      </c>
      <c r="AS75">
        <f>種目情報!C58</f>
        <v>0</v>
      </c>
    </row>
    <row r="76" spans="1:45" x14ac:dyDescent="0.45">
      <c r="A76">
        <v>59</v>
      </c>
      <c r="B76" t="str">
        <f>IFERROR(IF(B75=手順3!$A$11,"",IF(B75&lt;=100,IF(手順2!A70=手順５!A76,手順５!A76,手順3!$A$12),B75+1)),"")</f>
        <v/>
      </c>
      <c r="C76" s="10" t="str">
        <f>IFERROR(VLOOKUP($B76,手順2!$A$12:$T$107,C$1,FALSE),"")&amp;IFERROR(VLOOKUP($B76,手順3!$A$12:$U$107,C$1,FALSE),"")</f>
        <v/>
      </c>
      <c r="D76" s="10" t="str">
        <f>IFERROR(VLOOKUP($B76,手順2!$A$12:$T$107,D$1,FALSE),"")&amp;IFERROR(VLOOKUP($B76,手順3!$A$12:$U$107,D$1,FALSE),"")</f>
        <v/>
      </c>
      <c r="E76" s="10" t="str">
        <f>IFERROR(VLOOKUP($B76,手順2!$A$12:$T$107,E$1,FALSE),"")&amp;IFERROR(VLOOKUP($B76,手順3!$A$12:$U$107,E$1,FALSE),"")</f>
        <v/>
      </c>
      <c r="F76" s="10" t="str">
        <f>IFERROR(VLOOKUP($B76,手順2!$A$12:$T$107,F$1,FALSE),"")&amp;IFERROR(VLOOKUP($B76,手順3!$A$12:$U$107,F$1,FALSE),"")</f>
        <v/>
      </c>
      <c r="G76" s="10" t="str">
        <f>IFERROR(VLOOKUP($B76,手順2!$A$12:$T$107,G$1,FALSE),"")&amp;IFERROR(VLOOKUP($B76,手順3!$A$12:$U$107,G$1,FALSE),"")</f>
        <v/>
      </c>
      <c r="H76" s="10" t="str">
        <f>IFERROR(VLOOKUP($B76,手順2!$A$12:$T$107,H$1,FALSE),"")&amp;IFERROR(VLOOKUP($B76,手順3!$A$12:$U$107,H$1,FALSE),"")</f>
        <v/>
      </c>
      <c r="I76" s="10" t="str">
        <f>IFERROR(VLOOKUP($B76,手順2!$A$12:$T$107,I$1,FALSE),"")&amp;IFERROR(VLOOKUP($B76,手順3!$A$12:$U$107,I$1,FALSE),"")</f>
        <v/>
      </c>
      <c r="J76" s="88" t="str">
        <f>IFERROR(VLOOKUP($B76,手順2!$A$12:$P$107,J$1,FALSE),"")&amp;IFERROR(VLOOKUP($B76,手順3!$A$12:$U$107,J$1,FALSE),"")</f>
        <v/>
      </c>
      <c r="K76" s="140" t="str">
        <f>IF(J76="","",IF(IFERROR(VLOOKUP($B76,手順2!$A$12:$P$107,K$1,FALSE),"")&amp;IFERROR(VLOOKUP($B76,手順3!$A$12:$U$107,K$1,FALSE),"")="",0,IFERROR(VLOOKUP($B76,手順2!$A$12:$P$107,K$1,FALSE),"")&amp;IFERROR(VLOOKUP($B76,手順3!$A$12:$U$107,K$1,FALSE),"")))</f>
        <v/>
      </c>
      <c r="L76" s="140" t="str">
        <f>IF(K76="","",IF(IFERROR(VLOOKUP($B76,手順2!$A$12:$P$107,L$1,FALSE),"")&amp;IFERROR(VLOOKUP($B76,手順3!$A$12:$U$107,L$1,FALSE),"")="",0,IFERROR(VLOOKUP($B76,手順2!$A$12:$P$107,L$1,FALSE),"")&amp;IFERROR(VLOOKUP($B76,手順3!$A$12:$U$107,L$1,FALSE),"")))</f>
        <v/>
      </c>
      <c r="M76" s="140" t="str">
        <f>IF(L76="","",IF(IFERROR(VLOOKUP($B76,手順2!$A$12:$P$107,M$1,FALSE),"")&amp;IFERROR(VLOOKUP($B76,手順3!$A$12:$U$107,M$1,FALSE),"")="",0,IFERROR(VLOOKUP($B76,手順2!$A$12:$P$107,M$1,FALSE),"")&amp;IFERROR(VLOOKUP($B76,手順3!$A$12:$U$107,M$1,FALSE),"")))</f>
        <v/>
      </c>
      <c r="N76" s="88" t="str">
        <f>IFERROR(VLOOKUP($B76,手順2!$A$12:$P$107,N$1,FALSE),"")&amp;IFERROR(VLOOKUP($B76,手順3!$A$12:$U$107,N$1,FALSE),"")</f>
        <v/>
      </c>
      <c r="O76" s="140" t="str">
        <f>IF(N76="","",IF(IFERROR(VLOOKUP($B76,手順2!$A$12:$P$107,O$1,FALSE),"")&amp;IFERROR(VLOOKUP($B76,手順3!$A$12:$U$107,O$1,FALSE),"")="",0,IFERROR(VLOOKUP($B76,手順2!$A$12:$P$107,O$1,FALSE),"")&amp;IFERROR(VLOOKUP($B76,手順3!$A$12:$U$107,O$1,FALSE),"")))</f>
        <v/>
      </c>
      <c r="P76" s="140" t="str">
        <f>IF(O76="","",IF(IFERROR(VLOOKUP($B76,手順2!$A$12:$P$107,P$1,FALSE),"")&amp;IFERROR(VLOOKUP($B76,手順3!$A$12:$U$107,P$1,FALSE),"")="",0,IFERROR(VLOOKUP($B76,手順2!$A$12:$P$107,P$1,FALSE),"")&amp;IFERROR(VLOOKUP($B76,手順3!$A$12:$U$107,P$1,FALSE),"")))</f>
        <v/>
      </c>
      <c r="Q76" s="140" t="str">
        <f>IF(P76="","",IF(IFERROR(VLOOKUP($B76,手順2!$A$12:$P$107,Q$1,FALSE),"")&amp;IFERROR(VLOOKUP($B76,手順3!$A$12:$U$107,Q$1,FALSE),"")="",0,IFERROR(VLOOKUP($B76,手順2!$A$12:$P$107,Q$1,FALSE),"")&amp;IFERROR(VLOOKUP($B76,手順3!$A$12:$U$107,Q$1,FALSE),"")))</f>
        <v/>
      </c>
      <c r="R76" s="88" t="str">
        <f>IFERROR(VLOOKUP($B76,手順2!$A$12:$Q$107,R$1,FALSE),"")&amp;IFERROR(VLOOKUP($B76,手順3!$A$12:$U$107,R$1,FALSE),"")</f>
        <v/>
      </c>
      <c r="S76" s="119"/>
      <c r="T76" s="119"/>
      <c r="U76" s="119"/>
      <c r="Z76"/>
      <c r="AA76" s="148" t="str">
        <f>IF($AE76="","",COUNTIF($AO$18:$AO76,AA$17))</f>
        <v/>
      </c>
      <c r="AB76" s="148" t="str">
        <f>IF($AE76="","",COUNTIF($AO$18:$AO76,AB$17))</f>
        <v/>
      </c>
      <c r="AC76" s="148" t="str">
        <f>IF($AE76="","",COUNTIF($AO$18:$AO76,AC$17))</f>
        <v/>
      </c>
      <c r="AD76" s="148" t="str">
        <f>IF($AE76="","",COUNTIF($AO$18:$AO76,AD$17))</f>
        <v/>
      </c>
      <c r="AE76" s="107" t="str">
        <f t="shared" si="13"/>
        <v/>
      </c>
      <c r="AF76" s="108" t="str">
        <f t="shared" si="9"/>
        <v/>
      </c>
      <c r="AG76" s="38" t="str">
        <f t="shared" si="14"/>
        <v/>
      </c>
      <c r="AH76" s="108" t="str">
        <f t="shared" si="15"/>
        <v/>
      </c>
      <c r="AI76" s="108" t="str">
        <f t="shared" si="16"/>
        <v/>
      </c>
      <c r="AJ76" s="108" t="str">
        <f t="shared" si="17"/>
        <v/>
      </c>
      <c r="AK76" s="108" t="str">
        <f t="shared" si="18"/>
        <v/>
      </c>
      <c r="AL76" s="108" t="str">
        <f t="shared" si="19"/>
        <v/>
      </c>
      <c r="AM76" s="108" t="str">
        <f t="shared" si="10"/>
        <v/>
      </c>
      <c r="AN76" s="108" t="str">
        <f t="shared" si="11"/>
        <v/>
      </c>
      <c r="AO76" s="109" t="str">
        <f t="shared" si="12"/>
        <v/>
      </c>
      <c r="AQ76">
        <f>種目情報!A59</f>
        <v>0</v>
      </c>
      <c r="AR76">
        <f>種目情報!B59</f>
        <v>0</v>
      </c>
      <c r="AS76">
        <f>種目情報!C59</f>
        <v>0</v>
      </c>
    </row>
    <row r="77" spans="1:45" x14ac:dyDescent="0.45">
      <c r="A77">
        <v>60</v>
      </c>
      <c r="B77" t="str">
        <f>IFERROR(IF(B76=手順3!$A$11,"",IF(B76&lt;=100,IF(手順2!A71=手順５!A77,手順５!A77,手順3!$A$12),B76+1)),"")</f>
        <v/>
      </c>
      <c r="C77" s="10" t="str">
        <f>IFERROR(VLOOKUP($B77,手順2!$A$12:$T$107,C$1,FALSE),"")&amp;IFERROR(VLOOKUP($B77,手順3!$A$12:$U$107,C$1,FALSE),"")</f>
        <v/>
      </c>
      <c r="D77" s="10" t="str">
        <f>IFERROR(VLOOKUP($B77,手順2!$A$12:$T$107,D$1,FALSE),"")&amp;IFERROR(VLOOKUP($B77,手順3!$A$12:$U$107,D$1,FALSE),"")</f>
        <v/>
      </c>
      <c r="E77" s="10" t="str">
        <f>IFERROR(VLOOKUP($B77,手順2!$A$12:$T$107,E$1,FALSE),"")&amp;IFERROR(VLOOKUP($B77,手順3!$A$12:$U$107,E$1,FALSE),"")</f>
        <v/>
      </c>
      <c r="F77" s="10" t="str">
        <f>IFERROR(VLOOKUP($B77,手順2!$A$12:$T$107,F$1,FALSE),"")&amp;IFERROR(VLOOKUP($B77,手順3!$A$12:$U$107,F$1,FALSE),"")</f>
        <v/>
      </c>
      <c r="G77" s="10" t="str">
        <f>IFERROR(VLOOKUP($B77,手順2!$A$12:$T$107,G$1,FALSE),"")&amp;IFERROR(VLOOKUP($B77,手順3!$A$12:$U$107,G$1,FALSE),"")</f>
        <v/>
      </c>
      <c r="H77" s="10" t="str">
        <f>IFERROR(VLOOKUP($B77,手順2!$A$12:$T$107,H$1,FALSE),"")&amp;IFERROR(VLOOKUP($B77,手順3!$A$12:$U$107,H$1,FALSE),"")</f>
        <v/>
      </c>
      <c r="I77" s="10" t="str">
        <f>IFERROR(VLOOKUP($B77,手順2!$A$12:$T$107,I$1,FALSE),"")&amp;IFERROR(VLOOKUP($B77,手順3!$A$12:$U$107,I$1,FALSE),"")</f>
        <v/>
      </c>
      <c r="J77" s="88" t="str">
        <f>IFERROR(VLOOKUP($B77,手順2!$A$12:$P$107,J$1,FALSE),"")&amp;IFERROR(VLOOKUP($B77,手順3!$A$12:$U$107,J$1,FALSE),"")</f>
        <v/>
      </c>
      <c r="K77" s="140" t="str">
        <f>IF(J77="","",IF(IFERROR(VLOOKUP($B77,手順2!$A$12:$P$107,K$1,FALSE),"")&amp;IFERROR(VLOOKUP($B77,手順3!$A$12:$U$107,K$1,FALSE),"")="",0,IFERROR(VLOOKUP($B77,手順2!$A$12:$P$107,K$1,FALSE),"")&amp;IFERROR(VLOOKUP($B77,手順3!$A$12:$U$107,K$1,FALSE),"")))</f>
        <v/>
      </c>
      <c r="L77" s="140" t="str">
        <f>IF(K77="","",IF(IFERROR(VLOOKUP($B77,手順2!$A$12:$P$107,L$1,FALSE),"")&amp;IFERROR(VLOOKUP($B77,手順3!$A$12:$U$107,L$1,FALSE),"")="",0,IFERROR(VLOOKUP($B77,手順2!$A$12:$P$107,L$1,FALSE),"")&amp;IFERROR(VLOOKUP($B77,手順3!$A$12:$U$107,L$1,FALSE),"")))</f>
        <v/>
      </c>
      <c r="M77" s="140" t="str">
        <f>IF(L77="","",IF(IFERROR(VLOOKUP($B77,手順2!$A$12:$P$107,M$1,FALSE),"")&amp;IFERROR(VLOOKUP($B77,手順3!$A$12:$U$107,M$1,FALSE),"")="",0,IFERROR(VLOOKUP($B77,手順2!$A$12:$P$107,M$1,FALSE),"")&amp;IFERROR(VLOOKUP($B77,手順3!$A$12:$U$107,M$1,FALSE),"")))</f>
        <v/>
      </c>
      <c r="N77" s="88" t="str">
        <f>IFERROR(VLOOKUP($B77,手順2!$A$12:$P$107,N$1,FALSE),"")&amp;IFERROR(VLOOKUP($B77,手順3!$A$12:$U$107,N$1,FALSE),"")</f>
        <v/>
      </c>
      <c r="O77" s="140" t="str">
        <f>IF(N77="","",IF(IFERROR(VLOOKUP($B77,手順2!$A$12:$P$107,O$1,FALSE),"")&amp;IFERROR(VLOOKUP($B77,手順3!$A$12:$U$107,O$1,FALSE),"")="",0,IFERROR(VLOOKUP($B77,手順2!$A$12:$P$107,O$1,FALSE),"")&amp;IFERROR(VLOOKUP($B77,手順3!$A$12:$U$107,O$1,FALSE),"")))</f>
        <v/>
      </c>
      <c r="P77" s="140" t="str">
        <f>IF(O77="","",IF(IFERROR(VLOOKUP($B77,手順2!$A$12:$P$107,P$1,FALSE),"")&amp;IFERROR(VLOOKUP($B77,手順3!$A$12:$U$107,P$1,FALSE),"")="",0,IFERROR(VLOOKUP($B77,手順2!$A$12:$P$107,P$1,FALSE),"")&amp;IFERROR(VLOOKUP($B77,手順3!$A$12:$U$107,P$1,FALSE),"")))</f>
        <v/>
      </c>
      <c r="Q77" s="140" t="str">
        <f>IF(P77="","",IF(IFERROR(VLOOKUP($B77,手順2!$A$12:$P$107,Q$1,FALSE),"")&amp;IFERROR(VLOOKUP($B77,手順3!$A$12:$U$107,Q$1,FALSE),"")="",0,IFERROR(VLOOKUP($B77,手順2!$A$12:$P$107,Q$1,FALSE),"")&amp;IFERROR(VLOOKUP($B77,手順3!$A$12:$U$107,Q$1,FALSE),"")))</f>
        <v/>
      </c>
      <c r="R77" s="88" t="str">
        <f>IFERROR(VLOOKUP($B77,手順2!$A$12:$Q$107,R$1,FALSE),"")&amp;IFERROR(VLOOKUP($B77,手順3!$A$12:$U$107,R$1,FALSE),"")</f>
        <v/>
      </c>
      <c r="S77" s="119"/>
      <c r="T77" s="119"/>
      <c r="U77" s="119"/>
      <c r="Z77"/>
      <c r="AA77" s="148" t="str">
        <f>IF($AE77="","",COUNTIF($AO$18:$AO77,AA$17))</f>
        <v/>
      </c>
      <c r="AB77" s="148" t="str">
        <f>IF($AE77="","",COUNTIF($AO$18:$AO77,AB$17))</f>
        <v/>
      </c>
      <c r="AC77" s="148" t="str">
        <f>IF($AE77="","",COUNTIF($AO$18:$AO77,AC$17))</f>
        <v/>
      </c>
      <c r="AD77" s="148" t="str">
        <f>IF($AE77="","",COUNTIF($AO$18:$AO77,AD$17))</f>
        <v/>
      </c>
      <c r="AE77" s="107" t="str">
        <f t="shared" si="13"/>
        <v/>
      </c>
      <c r="AF77" s="108" t="str">
        <f t="shared" si="9"/>
        <v/>
      </c>
      <c r="AG77" s="38" t="str">
        <f t="shared" si="14"/>
        <v/>
      </c>
      <c r="AH77" s="108" t="str">
        <f t="shared" si="15"/>
        <v/>
      </c>
      <c r="AI77" s="108" t="str">
        <f t="shared" si="16"/>
        <v/>
      </c>
      <c r="AJ77" s="108" t="str">
        <f t="shared" si="17"/>
        <v/>
      </c>
      <c r="AK77" s="108" t="str">
        <f t="shared" si="18"/>
        <v/>
      </c>
      <c r="AL77" s="108" t="str">
        <f t="shared" si="19"/>
        <v/>
      </c>
      <c r="AM77" s="108" t="str">
        <f t="shared" si="10"/>
        <v/>
      </c>
      <c r="AN77" s="108" t="str">
        <f t="shared" si="11"/>
        <v/>
      </c>
      <c r="AO77" s="109" t="str">
        <f t="shared" si="12"/>
        <v/>
      </c>
      <c r="AQ77">
        <f>種目情報!A60</f>
        <v>0</v>
      </c>
      <c r="AR77">
        <f>種目情報!B60</f>
        <v>0</v>
      </c>
      <c r="AS77">
        <f>種目情報!C60</f>
        <v>0</v>
      </c>
    </row>
    <row r="78" spans="1:45" x14ac:dyDescent="0.45">
      <c r="A78">
        <v>61</v>
      </c>
      <c r="B78" t="str">
        <f>IFERROR(IF(B77=手順3!$A$11,"",IF(B77&lt;=100,IF(手順2!A72=手順５!A78,手順５!A78,手順3!$A$12),B77+1)),"")</f>
        <v/>
      </c>
      <c r="C78" s="10" t="str">
        <f>IFERROR(VLOOKUP($B78,手順2!$A$12:$T$107,C$1,FALSE),"")&amp;IFERROR(VLOOKUP($B78,手順3!$A$12:$U$107,C$1,FALSE),"")</f>
        <v/>
      </c>
      <c r="D78" s="10" t="str">
        <f>IFERROR(VLOOKUP($B78,手順2!$A$12:$T$107,D$1,FALSE),"")&amp;IFERROR(VLOOKUP($B78,手順3!$A$12:$U$107,D$1,FALSE),"")</f>
        <v/>
      </c>
      <c r="E78" s="10" t="str">
        <f>IFERROR(VLOOKUP($B78,手順2!$A$12:$T$107,E$1,FALSE),"")&amp;IFERROR(VLOOKUP($B78,手順3!$A$12:$U$107,E$1,FALSE),"")</f>
        <v/>
      </c>
      <c r="F78" s="10" t="str">
        <f>IFERROR(VLOOKUP($B78,手順2!$A$12:$T$107,F$1,FALSE),"")&amp;IFERROR(VLOOKUP($B78,手順3!$A$12:$U$107,F$1,FALSE),"")</f>
        <v/>
      </c>
      <c r="G78" s="10" t="str">
        <f>IFERROR(VLOOKUP($B78,手順2!$A$12:$T$107,G$1,FALSE),"")&amp;IFERROR(VLOOKUP($B78,手順3!$A$12:$U$107,G$1,FALSE),"")</f>
        <v/>
      </c>
      <c r="H78" s="10" t="str">
        <f>IFERROR(VLOOKUP($B78,手順2!$A$12:$T$107,H$1,FALSE),"")&amp;IFERROR(VLOOKUP($B78,手順3!$A$12:$U$107,H$1,FALSE),"")</f>
        <v/>
      </c>
      <c r="I78" s="10" t="str">
        <f>IFERROR(VLOOKUP($B78,手順2!$A$12:$T$107,I$1,FALSE),"")&amp;IFERROR(VLOOKUP($B78,手順3!$A$12:$U$107,I$1,FALSE),"")</f>
        <v/>
      </c>
      <c r="J78" s="88" t="str">
        <f>IFERROR(VLOOKUP($B78,手順2!$A$12:$P$107,J$1,FALSE),"")&amp;IFERROR(VLOOKUP($B78,手順3!$A$12:$U$107,J$1,FALSE),"")</f>
        <v/>
      </c>
      <c r="K78" s="140" t="str">
        <f>IF(J78="","",IF(IFERROR(VLOOKUP($B78,手順2!$A$12:$P$107,K$1,FALSE),"")&amp;IFERROR(VLOOKUP($B78,手順3!$A$12:$U$107,K$1,FALSE),"")="",0,IFERROR(VLOOKUP($B78,手順2!$A$12:$P$107,K$1,FALSE),"")&amp;IFERROR(VLOOKUP($B78,手順3!$A$12:$U$107,K$1,FALSE),"")))</f>
        <v/>
      </c>
      <c r="L78" s="140" t="str">
        <f>IF(K78="","",IF(IFERROR(VLOOKUP($B78,手順2!$A$12:$P$107,L$1,FALSE),"")&amp;IFERROR(VLOOKUP($B78,手順3!$A$12:$U$107,L$1,FALSE),"")="",0,IFERROR(VLOOKUP($B78,手順2!$A$12:$P$107,L$1,FALSE),"")&amp;IFERROR(VLOOKUP($B78,手順3!$A$12:$U$107,L$1,FALSE),"")))</f>
        <v/>
      </c>
      <c r="M78" s="140" t="str">
        <f>IF(L78="","",IF(IFERROR(VLOOKUP($B78,手順2!$A$12:$P$107,M$1,FALSE),"")&amp;IFERROR(VLOOKUP($B78,手順3!$A$12:$U$107,M$1,FALSE),"")="",0,IFERROR(VLOOKUP($B78,手順2!$A$12:$P$107,M$1,FALSE),"")&amp;IFERROR(VLOOKUP($B78,手順3!$A$12:$U$107,M$1,FALSE),"")))</f>
        <v/>
      </c>
      <c r="N78" s="88" t="str">
        <f>IFERROR(VLOOKUP($B78,手順2!$A$12:$P$107,N$1,FALSE),"")&amp;IFERROR(VLOOKUP($B78,手順3!$A$12:$U$107,N$1,FALSE),"")</f>
        <v/>
      </c>
      <c r="O78" s="140" t="str">
        <f>IF(N78="","",IF(IFERROR(VLOOKUP($B78,手順2!$A$12:$P$107,O$1,FALSE),"")&amp;IFERROR(VLOOKUP($B78,手順3!$A$12:$U$107,O$1,FALSE),"")="",0,IFERROR(VLOOKUP($B78,手順2!$A$12:$P$107,O$1,FALSE),"")&amp;IFERROR(VLOOKUP($B78,手順3!$A$12:$U$107,O$1,FALSE),"")))</f>
        <v/>
      </c>
      <c r="P78" s="140" t="str">
        <f>IF(O78="","",IF(IFERROR(VLOOKUP($B78,手順2!$A$12:$P$107,P$1,FALSE),"")&amp;IFERROR(VLOOKUP($B78,手順3!$A$12:$U$107,P$1,FALSE),"")="",0,IFERROR(VLOOKUP($B78,手順2!$A$12:$P$107,P$1,FALSE),"")&amp;IFERROR(VLOOKUP($B78,手順3!$A$12:$U$107,P$1,FALSE),"")))</f>
        <v/>
      </c>
      <c r="Q78" s="140" t="str">
        <f>IF(P78="","",IF(IFERROR(VLOOKUP($B78,手順2!$A$12:$P$107,Q$1,FALSE),"")&amp;IFERROR(VLOOKUP($B78,手順3!$A$12:$U$107,Q$1,FALSE),"")="",0,IFERROR(VLOOKUP($B78,手順2!$A$12:$P$107,Q$1,FALSE),"")&amp;IFERROR(VLOOKUP($B78,手順3!$A$12:$U$107,Q$1,FALSE),"")))</f>
        <v/>
      </c>
      <c r="R78" s="88" t="str">
        <f>IFERROR(VLOOKUP($B78,手順2!$A$12:$Q$107,R$1,FALSE),"")&amp;IFERROR(VLOOKUP($B78,手順3!$A$12:$U$107,R$1,FALSE),"")</f>
        <v/>
      </c>
      <c r="S78" s="119"/>
      <c r="T78" s="119"/>
      <c r="U78" s="119"/>
      <c r="Z78"/>
      <c r="AA78" s="148" t="str">
        <f>IF($AE78="","",COUNTIF($AO$18:$AO78,AA$17))</f>
        <v/>
      </c>
      <c r="AB78" s="148" t="str">
        <f>IF($AE78="","",COUNTIF($AO$18:$AO78,AB$17))</f>
        <v/>
      </c>
      <c r="AC78" s="148" t="str">
        <f>IF($AE78="","",COUNTIF($AO$18:$AO78,AC$17))</f>
        <v/>
      </c>
      <c r="AD78" s="148" t="str">
        <f>IF($AE78="","",COUNTIF($AO$18:$AO78,AD$17))</f>
        <v/>
      </c>
      <c r="AE78" s="107" t="str">
        <f t="shared" si="13"/>
        <v/>
      </c>
      <c r="AF78" s="108" t="str">
        <f t="shared" si="9"/>
        <v/>
      </c>
      <c r="AG78" s="38" t="str">
        <f t="shared" si="14"/>
        <v/>
      </c>
      <c r="AH78" s="108" t="str">
        <f t="shared" si="15"/>
        <v/>
      </c>
      <c r="AI78" s="108" t="str">
        <f t="shared" si="16"/>
        <v/>
      </c>
      <c r="AJ78" s="108" t="str">
        <f t="shared" si="17"/>
        <v/>
      </c>
      <c r="AK78" s="108" t="str">
        <f t="shared" si="18"/>
        <v/>
      </c>
      <c r="AL78" s="108" t="str">
        <f t="shared" si="19"/>
        <v/>
      </c>
      <c r="AM78" s="108" t="str">
        <f t="shared" si="10"/>
        <v/>
      </c>
      <c r="AN78" s="108" t="str">
        <f t="shared" si="11"/>
        <v/>
      </c>
      <c r="AO78" s="109" t="str">
        <f t="shared" si="12"/>
        <v/>
      </c>
      <c r="AQ78">
        <f>種目情報!A61</f>
        <v>0</v>
      </c>
      <c r="AR78">
        <f>種目情報!B61</f>
        <v>0</v>
      </c>
      <c r="AS78">
        <f>種目情報!C61</f>
        <v>0</v>
      </c>
    </row>
    <row r="79" spans="1:45" x14ac:dyDescent="0.45">
      <c r="A79">
        <v>62</v>
      </c>
      <c r="B79" t="str">
        <f>IFERROR(IF(B78=手順3!$A$11,"",IF(B78&lt;=100,IF(手順2!A73=手順５!A79,手順５!A79,手順3!$A$12),B78+1)),"")</f>
        <v/>
      </c>
      <c r="C79" s="10" t="str">
        <f>IFERROR(VLOOKUP($B79,手順2!$A$12:$T$107,C$1,FALSE),"")&amp;IFERROR(VLOOKUP($B79,手順3!$A$12:$U$107,C$1,FALSE),"")</f>
        <v/>
      </c>
      <c r="D79" s="10" t="str">
        <f>IFERROR(VLOOKUP($B79,手順2!$A$12:$T$107,D$1,FALSE),"")&amp;IFERROR(VLOOKUP($B79,手順3!$A$12:$U$107,D$1,FALSE),"")</f>
        <v/>
      </c>
      <c r="E79" s="10" t="str">
        <f>IFERROR(VLOOKUP($B79,手順2!$A$12:$T$107,E$1,FALSE),"")&amp;IFERROR(VLOOKUP($B79,手順3!$A$12:$U$107,E$1,FALSE),"")</f>
        <v/>
      </c>
      <c r="F79" s="10" t="str">
        <f>IFERROR(VLOOKUP($B79,手順2!$A$12:$T$107,F$1,FALSE),"")&amp;IFERROR(VLOOKUP($B79,手順3!$A$12:$U$107,F$1,FALSE),"")</f>
        <v/>
      </c>
      <c r="G79" s="10" t="str">
        <f>IFERROR(VLOOKUP($B79,手順2!$A$12:$T$107,G$1,FALSE),"")&amp;IFERROR(VLOOKUP($B79,手順3!$A$12:$U$107,G$1,FALSE),"")</f>
        <v/>
      </c>
      <c r="H79" s="10" t="str">
        <f>IFERROR(VLOOKUP($B79,手順2!$A$12:$T$107,H$1,FALSE),"")&amp;IFERROR(VLOOKUP($B79,手順3!$A$12:$U$107,H$1,FALSE),"")</f>
        <v/>
      </c>
      <c r="I79" s="10" t="str">
        <f>IFERROR(VLOOKUP($B79,手順2!$A$12:$T$107,I$1,FALSE),"")&amp;IFERROR(VLOOKUP($B79,手順3!$A$12:$U$107,I$1,FALSE),"")</f>
        <v/>
      </c>
      <c r="J79" s="88" t="str">
        <f>IFERROR(VLOOKUP($B79,手順2!$A$12:$P$107,J$1,FALSE),"")&amp;IFERROR(VLOOKUP($B79,手順3!$A$12:$U$107,J$1,FALSE),"")</f>
        <v/>
      </c>
      <c r="K79" s="140" t="str">
        <f>IF(J79="","",IF(IFERROR(VLOOKUP($B79,手順2!$A$12:$P$107,K$1,FALSE),"")&amp;IFERROR(VLOOKUP($B79,手順3!$A$12:$U$107,K$1,FALSE),"")="",0,IFERROR(VLOOKUP($B79,手順2!$A$12:$P$107,K$1,FALSE),"")&amp;IFERROR(VLOOKUP($B79,手順3!$A$12:$U$107,K$1,FALSE),"")))</f>
        <v/>
      </c>
      <c r="L79" s="140" t="str">
        <f>IF(K79="","",IF(IFERROR(VLOOKUP($B79,手順2!$A$12:$P$107,L$1,FALSE),"")&amp;IFERROR(VLOOKUP($B79,手順3!$A$12:$U$107,L$1,FALSE),"")="",0,IFERROR(VLOOKUP($B79,手順2!$A$12:$P$107,L$1,FALSE),"")&amp;IFERROR(VLOOKUP($B79,手順3!$A$12:$U$107,L$1,FALSE),"")))</f>
        <v/>
      </c>
      <c r="M79" s="140" t="str">
        <f>IF(L79="","",IF(IFERROR(VLOOKUP($B79,手順2!$A$12:$P$107,M$1,FALSE),"")&amp;IFERROR(VLOOKUP($B79,手順3!$A$12:$U$107,M$1,FALSE),"")="",0,IFERROR(VLOOKUP($B79,手順2!$A$12:$P$107,M$1,FALSE),"")&amp;IFERROR(VLOOKUP($B79,手順3!$A$12:$U$107,M$1,FALSE),"")))</f>
        <v/>
      </c>
      <c r="N79" s="88" t="str">
        <f>IFERROR(VLOOKUP($B79,手順2!$A$12:$P$107,N$1,FALSE),"")&amp;IFERROR(VLOOKUP($B79,手順3!$A$12:$U$107,N$1,FALSE),"")</f>
        <v/>
      </c>
      <c r="O79" s="140" t="str">
        <f>IF(N79="","",IF(IFERROR(VLOOKUP($B79,手順2!$A$12:$P$107,O$1,FALSE),"")&amp;IFERROR(VLOOKUP($B79,手順3!$A$12:$U$107,O$1,FALSE),"")="",0,IFERROR(VLOOKUP($B79,手順2!$A$12:$P$107,O$1,FALSE),"")&amp;IFERROR(VLOOKUP($B79,手順3!$A$12:$U$107,O$1,FALSE),"")))</f>
        <v/>
      </c>
      <c r="P79" s="140" t="str">
        <f>IF(O79="","",IF(IFERROR(VLOOKUP($B79,手順2!$A$12:$P$107,P$1,FALSE),"")&amp;IFERROR(VLOOKUP($B79,手順3!$A$12:$U$107,P$1,FALSE),"")="",0,IFERROR(VLOOKUP($B79,手順2!$A$12:$P$107,P$1,FALSE),"")&amp;IFERROR(VLOOKUP($B79,手順3!$A$12:$U$107,P$1,FALSE),"")))</f>
        <v/>
      </c>
      <c r="Q79" s="140" t="str">
        <f>IF(P79="","",IF(IFERROR(VLOOKUP($B79,手順2!$A$12:$P$107,Q$1,FALSE),"")&amp;IFERROR(VLOOKUP($B79,手順3!$A$12:$U$107,Q$1,FALSE),"")="",0,IFERROR(VLOOKUP($B79,手順2!$A$12:$P$107,Q$1,FALSE),"")&amp;IFERROR(VLOOKUP($B79,手順3!$A$12:$U$107,Q$1,FALSE),"")))</f>
        <v/>
      </c>
      <c r="R79" s="88" t="str">
        <f>IFERROR(VLOOKUP($B79,手順2!$A$12:$Q$107,R$1,FALSE),"")&amp;IFERROR(VLOOKUP($B79,手順3!$A$12:$U$107,R$1,FALSE),"")</f>
        <v/>
      </c>
      <c r="S79" s="119"/>
      <c r="T79" s="119"/>
      <c r="U79" s="119"/>
      <c r="Z79"/>
      <c r="AA79" s="148" t="str">
        <f>IF($AE79="","",COUNTIF($AO$18:$AO79,AA$17))</f>
        <v/>
      </c>
      <c r="AB79" s="148" t="str">
        <f>IF($AE79="","",COUNTIF($AO$18:$AO79,AB$17))</f>
        <v/>
      </c>
      <c r="AC79" s="148" t="str">
        <f>IF($AE79="","",COUNTIF($AO$18:$AO79,AC$17))</f>
        <v/>
      </c>
      <c r="AD79" s="148" t="str">
        <f>IF($AE79="","",COUNTIF($AO$18:$AO79,AD$17))</f>
        <v/>
      </c>
      <c r="AE79" s="107" t="str">
        <f t="shared" si="13"/>
        <v/>
      </c>
      <c r="AF79" s="108" t="str">
        <f t="shared" si="9"/>
        <v/>
      </c>
      <c r="AG79" s="38" t="str">
        <f t="shared" si="14"/>
        <v/>
      </c>
      <c r="AH79" s="108" t="str">
        <f t="shared" si="15"/>
        <v/>
      </c>
      <c r="AI79" s="108" t="str">
        <f t="shared" si="16"/>
        <v/>
      </c>
      <c r="AJ79" s="108" t="str">
        <f t="shared" si="17"/>
        <v/>
      </c>
      <c r="AK79" s="108" t="str">
        <f t="shared" si="18"/>
        <v/>
      </c>
      <c r="AL79" s="108" t="str">
        <f t="shared" si="19"/>
        <v/>
      </c>
      <c r="AM79" s="108" t="str">
        <f t="shared" si="10"/>
        <v/>
      </c>
      <c r="AN79" s="108" t="str">
        <f t="shared" si="11"/>
        <v/>
      </c>
      <c r="AO79" s="109" t="str">
        <f t="shared" si="12"/>
        <v/>
      </c>
      <c r="AQ79">
        <f>種目情報!A62</f>
        <v>0</v>
      </c>
      <c r="AR79">
        <f>種目情報!B62</f>
        <v>0</v>
      </c>
      <c r="AS79">
        <f>種目情報!C62</f>
        <v>0</v>
      </c>
    </row>
    <row r="80" spans="1:45" x14ac:dyDescent="0.45">
      <c r="A80">
        <v>63</v>
      </c>
      <c r="B80" t="str">
        <f>IFERROR(IF(B79=手順3!$A$11,"",IF(B79&lt;=100,IF(手順2!A74=手順５!A80,手順５!A80,手順3!$A$12),B79+1)),"")</f>
        <v/>
      </c>
      <c r="C80" s="10" t="str">
        <f>IFERROR(VLOOKUP($B80,手順2!$A$12:$T$107,C$1,FALSE),"")&amp;IFERROR(VLOOKUP($B80,手順3!$A$12:$U$107,C$1,FALSE),"")</f>
        <v/>
      </c>
      <c r="D80" s="10" t="str">
        <f>IFERROR(VLOOKUP($B80,手順2!$A$12:$T$107,D$1,FALSE),"")&amp;IFERROR(VLOOKUP($B80,手順3!$A$12:$U$107,D$1,FALSE),"")</f>
        <v/>
      </c>
      <c r="E80" s="10" t="str">
        <f>IFERROR(VLOOKUP($B80,手順2!$A$12:$T$107,E$1,FALSE),"")&amp;IFERROR(VLOOKUP($B80,手順3!$A$12:$U$107,E$1,FALSE),"")</f>
        <v/>
      </c>
      <c r="F80" s="10" t="str">
        <f>IFERROR(VLOOKUP($B80,手順2!$A$12:$T$107,F$1,FALSE),"")&amp;IFERROR(VLOOKUP($B80,手順3!$A$12:$U$107,F$1,FALSE),"")</f>
        <v/>
      </c>
      <c r="G80" s="10" t="str">
        <f>IFERROR(VLOOKUP($B80,手順2!$A$12:$T$107,G$1,FALSE),"")&amp;IFERROR(VLOOKUP($B80,手順3!$A$12:$U$107,G$1,FALSE),"")</f>
        <v/>
      </c>
      <c r="H80" s="10" t="str">
        <f>IFERROR(VLOOKUP($B80,手順2!$A$12:$T$107,H$1,FALSE),"")&amp;IFERROR(VLOOKUP($B80,手順3!$A$12:$U$107,H$1,FALSE),"")</f>
        <v/>
      </c>
      <c r="I80" s="10" t="str">
        <f>IFERROR(VLOOKUP($B80,手順2!$A$12:$T$107,I$1,FALSE),"")&amp;IFERROR(VLOOKUP($B80,手順3!$A$12:$U$107,I$1,FALSE),"")</f>
        <v/>
      </c>
      <c r="J80" s="88" t="str">
        <f>IFERROR(VLOOKUP($B80,手順2!$A$12:$P$107,J$1,FALSE),"")&amp;IFERROR(VLOOKUP($B80,手順3!$A$12:$U$107,J$1,FALSE),"")</f>
        <v/>
      </c>
      <c r="K80" s="140" t="str">
        <f>IF(J80="","",IF(IFERROR(VLOOKUP($B80,手順2!$A$12:$P$107,K$1,FALSE),"")&amp;IFERROR(VLOOKUP($B80,手順3!$A$12:$U$107,K$1,FALSE),"")="",0,IFERROR(VLOOKUP($B80,手順2!$A$12:$P$107,K$1,FALSE),"")&amp;IFERROR(VLOOKUP($B80,手順3!$A$12:$U$107,K$1,FALSE),"")))</f>
        <v/>
      </c>
      <c r="L80" s="140" t="str">
        <f>IF(K80="","",IF(IFERROR(VLOOKUP($B80,手順2!$A$12:$P$107,L$1,FALSE),"")&amp;IFERROR(VLOOKUP($B80,手順3!$A$12:$U$107,L$1,FALSE),"")="",0,IFERROR(VLOOKUP($B80,手順2!$A$12:$P$107,L$1,FALSE),"")&amp;IFERROR(VLOOKUP($B80,手順3!$A$12:$U$107,L$1,FALSE),"")))</f>
        <v/>
      </c>
      <c r="M80" s="140" t="str">
        <f>IF(L80="","",IF(IFERROR(VLOOKUP($B80,手順2!$A$12:$P$107,M$1,FALSE),"")&amp;IFERROR(VLOOKUP($B80,手順3!$A$12:$U$107,M$1,FALSE),"")="",0,IFERROR(VLOOKUP($B80,手順2!$A$12:$P$107,M$1,FALSE),"")&amp;IFERROR(VLOOKUP($B80,手順3!$A$12:$U$107,M$1,FALSE),"")))</f>
        <v/>
      </c>
      <c r="N80" s="88" t="str">
        <f>IFERROR(VLOOKUP($B80,手順2!$A$12:$P$107,N$1,FALSE),"")&amp;IFERROR(VLOOKUP($B80,手順3!$A$12:$U$107,N$1,FALSE),"")</f>
        <v/>
      </c>
      <c r="O80" s="140" t="str">
        <f>IF(N80="","",IF(IFERROR(VLOOKUP($B80,手順2!$A$12:$P$107,O$1,FALSE),"")&amp;IFERROR(VLOOKUP($B80,手順3!$A$12:$U$107,O$1,FALSE),"")="",0,IFERROR(VLOOKUP($B80,手順2!$A$12:$P$107,O$1,FALSE),"")&amp;IFERROR(VLOOKUP($B80,手順3!$A$12:$U$107,O$1,FALSE),"")))</f>
        <v/>
      </c>
      <c r="P80" s="140" t="str">
        <f>IF(O80="","",IF(IFERROR(VLOOKUP($B80,手順2!$A$12:$P$107,P$1,FALSE),"")&amp;IFERROR(VLOOKUP($B80,手順3!$A$12:$U$107,P$1,FALSE),"")="",0,IFERROR(VLOOKUP($B80,手順2!$A$12:$P$107,P$1,FALSE),"")&amp;IFERROR(VLOOKUP($B80,手順3!$A$12:$U$107,P$1,FALSE),"")))</f>
        <v/>
      </c>
      <c r="Q80" s="140" t="str">
        <f>IF(P80="","",IF(IFERROR(VLOOKUP($B80,手順2!$A$12:$P$107,Q$1,FALSE),"")&amp;IFERROR(VLOOKUP($B80,手順3!$A$12:$U$107,Q$1,FALSE),"")="",0,IFERROR(VLOOKUP($B80,手順2!$A$12:$P$107,Q$1,FALSE),"")&amp;IFERROR(VLOOKUP($B80,手順3!$A$12:$U$107,Q$1,FALSE),"")))</f>
        <v/>
      </c>
      <c r="R80" s="88" t="str">
        <f>IFERROR(VLOOKUP($B80,手順2!$A$12:$Q$107,R$1,FALSE),"")&amp;IFERROR(VLOOKUP($B80,手順3!$A$12:$U$107,R$1,FALSE),"")</f>
        <v/>
      </c>
      <c r="S80" s="119"/>
      <c r="T80" s="119"/>
      <c r="U80" s="119"/>
      <c r="Z80"/>
      <c r="AA80" s="148" t="str">
        <f>IF($AE80="","",COUNTIF($AO$18:$AO80,AA$17))</f>
        <v/>
      </c>
      <c r="AB80" s="148" t="str">
        <f>IF($AE80="","",COUNTIF($AO$18:$AO80,AB$17))</f>
        <v/>
      </c>
      <c r="AC80" s="148" t="str">
        <f>IF($AE80="","",COUNTIF($AO$18:$AO80,AC$17))</f>
        <v/>
      </c>
      <c r="AD80" s="148" t="str">
        <f>IF($AE80="","",COUNTIF($AO$18:$AO80,AD$17))</f>
        <v/>
      </c>
      <c r="AE80" s="107" t="str">
        <f t="shared" si="13"/>
        <v/>
      </c>
      <c r="AF80" s="108" t="str">
        <f t="shared" si="9"/>
        <v/>
      </c>
      <c r="AG80" s="38" t="str">
        <f t="shared" si="14"/>
        <v/>
      </c>
      <c r="AH80" s="108" t="str">
        <f t="shared" si="15"/>
        <v/>
      </c>
      <c r="AI80" s="108" t="str">
        <f t="shared" si="16"/>
        <v/>
      </c>
      <c r="AJ80" s="108" t="str">
        <f t="shared" si="17"/>
        <v/>
      </c>
      <c r="AK80" s="108" t="str">
        <f t="shared" si="18"/>
        <v/>
      </c>
      <c r="AL80" s="108" t="str">
        <f t="shared" si="19"/>
        <v/>
      </c>
      <c r="AM80" s="108" t="str">
        <f t="shared" si="10"/>
        <v/>
      </c>
      <c r="AN80" s="108" t="str">
        <f t="shared" si="11"/>
        <v/>
      </c>
      <c r="AO80" s="109" t="str">
        <f t="shared" si="12"/>
        <v/>
      </c>
      <c r="AQ80">
        <f>種目情報!A63</f>
        <v>0</v>
      </c>
      <c r="AR80">
        <f>種目情報!B63</f>
        <v>0</v>
      </c>
      <c r="AS80">
        <f>種目情報!C63</f>
        <v>0</v>
      </c>
    </row>
    <row r="81" spans="1:45" x14ac:dyDescent="0.45">
      <c r="A81">
        <v>64</v>
      </c>
      <c r="B81" t="str">
        <f>IFERROR(IF(B80=手順3!$A$11,"",IF(B80&lt;=100,IF(手順2!A75=手順５!A81,手順５!A81,手順3!$A$12),B80+1)),"")</f>
        <v/>
      </c>
      <c r="C81" s="10" t="str">
        <f>IFERROR(VLOOKUP($B81,手順2!$A$12:$T$107,C$1,FALSE),"")&amp;IFERROR(VLOOKUP($B81,手順3!$A$12:$U$107,C$1,FALSE),"")</f>
        <v/>
      </c>
      <c r="D81" s="10" t="str">
        <f>IFERROR(VLOOKUP($B81,手順2!$A$12:$T$107,D$1,FALSE),"")&amp;IFERROR(VLOOKUP($B81,手順3!$A$12:$U$107,D$1,FALSE),"")</f>
        <v/>
      </c>
      <c r="E81" s="10" t="str">
        <f>IFERROR(VLOOKUP($B81,手順2!$A$12:$T$107,E$1,FALSE),"")&amp;IFERROR(VLOOKUP($B81,手順3!$A$12:$U$107,E$1,FALSE),"")</f>
        <v/>
      </c>
      <c r="F81" s="10" t="str">
        <f>IFERROR(VLOOKUP($B81,手順2!$A$12:$T$107,F$1,FALSE),"")&amp;IFERROR(VLOOKUP($B81,手順3!$A$12:$U$107,F$1,FALSE),"")</f>
        <v/>
      </c>
      <c r="G81" s="10" t="str">
        <f>IFERROR(VLOOKUP($B81,手順2!$A$12:$T$107,G$1,FALSE),"")&amp;IFERROR(VLOOKUP($B81,手順3!$A$12:$U$107,G$1,FALSE),"")</f>
        <v/>
      </c>
      <c r="H81" s="10" t="str">
        <f>IFERROR(VLOOKUP($B81,手順2!$A$12:$T$107,H$1,FALSE),"")&amp;IFERROR(VLOOKUP($B81,手順3!$A$12:$U$107,H$1,FALSE),"")</f>
        <v/>
      </c>
      <c r="I81" s="10" t="str">
        <f>IFERROR(VLOOKUP($B81,手順2!$A$12:$T$107,I$1,FALSE),"")&amp;IFERROR(VLOOKUP($B81,手順3!$A$12:$U$107,I$1,FALSE),"")</f>
        <v/>
      </c>
      <c r="J81" s="88" t="str">
        <f>IFERROR(VLOOKUP($B81,手順2!$A$12:$P$107,J$1,FALSE),"")&amp;IFERROR(VLOOKUP($B81,手順3!$A$12:$U$107,J$1,FALSE),"")</f>
        <v/>
      </c>
      <c r="K81" s="140" t="str">
        <f>IF(J81="","",IF(IFERROR(VLOOKUP($B81,手順2!$A$12:$P$107,K$1,FALSE),"")&amp;IFERROR(VLOOKUP($B81,手順3!$A$12:$U$107,K$1,FALSE),"")="",0,IFERROR(VLOOKUP($B81,手順2!$A$12:$P$107,K$1,FALSE),"")&amp;IFERROR(VLOOKUP($B81,手順3!$A$12:$U$107,K$1,FALSE),"")))</f>
        <v/>
      </c>
      <c r="L81" s="140" t="str">
        <f>IF(K81="","",IF(IFERROR(VLOOKUP($B81,手順2!$A$12:$P$107,L$1,FALSE),"")&amp;IFERROR(VLOOKUP($B81,手順3!$A$12:$U$107,L$1,FALSE),"")="",0,IFERROR(VLOOKUP($B81,手順2!$A$12:$P$107,L$1,FALSE),"")&amp;IFERROR(VLOOKUP($B81,手順3!$A$12:$U$107,L$1,FALSE),"")))</f>
        <v/>
      </c>
      <c r="M81" s="140" t="str">
        <f>IF(L81="","",IF(IFERROR(VLOOKUP($B81,手順2!$A$12:$P$107,M$1,FALSE),"")&amp;IFERROR(VLOOKUP($B81,手順3!$A$12:$U$107,M$1,FALSE),"")="",0,IFERROR(VLOOKUP($B81,手順2!$A$12:$P$107,M$1,FALSE),"")&amp;IFERROR(VLOOKUP($B81,手順3!$A$12:$U$107,M$1,FALSE),"")))</f>
        <v/>
      </c>
      <c r="N81" s="88" t="str">
        <f>IFERROR(VLOOKUP($B81,手順2!$A$12:$P$107,N$1,FALSE),"")&amp;IFERROR(VLOOKUP($B81,手順3!$A$12:$U$107,N$1,FALSE),"")</f>
        <v/>
      </c>
      <c r="O81" s="140" t="str">
        <f>IF(N81="","",IF(IFERROR(VLOOKUP($B81,手順2!$A$12:$P$107,O$1,FALSE),"")&amp;IFERROR(VLOOKUP($B81,手順3!$A$12:$U$107,O$1,FALSE),"")="",0,IFERROR(VLOOKUP($B81,手順2!$A$12:$P$107,O$1,FALSE),"")&amp;IFERROR(VLOOKUP($B81,手順3!$A$12:$U$107,O$1,FALSE),"")))</f>
        <v/>
      </c>
      <c r="P81" s="140" t="str">
        <f>IF(O81="","",IF(IFERROR(VLOOKUP($B81,手順2!$A$12:$P$107,P$1,FALSE),"")&amp;IFERROR(VLOOKUP($B81,手順3!$A$12:$U$107,P$1,FALSE),"")="",0,IFERROR(VLOOKUP($B81,手順2!$A$12:$P$107,P$1,FALSE),"")&amp;IFERROR(VLOOKUP($B81,手順3!$A$12:$U$107,P$1,FALSE),"")))</f>
        <v/>
      </c>
      <c r="Q81" s="140" t="str">
        <f>IF(P81="","",IF(IFERROR(VLOOKUP($B81,手順2!$A$12:$P$107,Q$1,FALSE),"")&amp;IFERROR(VLOOKUP($B81,手順3!$A$12:$U$107,Q$1,FALSE),"")="",0,IFERROR(VLOOKUP($B81,手順2!$A$12:$P$107,Q$1,FALSE),"")&amp;IFERROR(VLOOKUP($B81,手順3!$A$12:$U$107,Q$1,FALSE),"")))</f>
        <v/>
      </c>
      <c r="R81" s="88" t="str">
        <f>IFERROR(VLOOKUP($B81,手順2!$A$12:$Q$107,R$1,FALSE),"")&amp;IFERROR(VLOOKUP($B81,手順3!$A$12:$U$107,R$1,FALSE),"")</f>
        <v/>
      </c>
      <c r="S81" s="119"/>
      <c r="T81" s="119"/>
      <c r="U81" s="119"/>
      <c r="Z81"/>
      <c r="AA81" s="148" t="str">
        <f>IF($AE81="","",COUNTIF($AO$18:$AO81,AA$17))</f>
        <v/>
      </c>
      <c r="AB81" s="148" t="str">
        <f>IF($AE81="","",COUNTIF($AO$18:$AO81,AB$17))</f>
        <v/>
      </c>
      <c r="AC81" s="148" t="str">
        <f>IF($AE81="","",COUNTIF($AO$18:$AO81,AC$17))</f>
        <v/>
      </c>
      <c r="AD81" s="148" t="str">
        <f>IF($AE81="","",COUNTIF($AO$18:$AO81,AD$17))</f>
        <v/>
      </c>
      <c r="AE81" s="107" t="str">
        <f t="shared" si="13"/>
        <v/>
      </c>
      <c r="AF81" s="108" t="str">
        <f t="shared" si="9"/>
        <v/>
      </c>
      <c r="AG81" s="38" t="str">
        <f t="shared" si="14"/>
        <v/>
      </c>
      <c r="AH81" s="108" t="str">
        <f t="shared" si="15"/>
        <v/>
      </c>
      <c r="AI81" s="108" t="str">
        <f t="shared" si="16"/>
        <v/>
      </c>
      <c r="AJ81" s="108" t="str">
        <f t="shared" si="17"/>
        <v/>
      </c>
      <c r="AK81" s="108" t="str">
        <f t="shared" si="18"/>
        <v/>
      </c>
      <c r="AL81" s="108" t="str">
        <f t="shared" si="19"/>
        <v/>
      </c>
      <c r="AM81" s="108" t="str">
        <f t="shared" si="10"/>
        <v/>
      </c>
      <c r="AN81" s="108" t="str">
        <f t="shared" si="11"/>
        <v/>
      </c>
      <c r="AO81" s="109" t="str">
        <f t="shared" si="12"/>
        <v/>
      </c>
      <c r="AQ81">
        <f>種目情報!A64</f>
        <v>0</v>
      </c>
      <c r="AR81">
        <f>種目情報!B64</f>
        <v>0</v>
      </c>
      <c r="AS81">
        <f>種目情報!C64</f>
        <v>0</v>
      </c>
    </row>
    <row r="82" spans="1:45" x14ac:dyDescent="0.45">
      <c r="A82">
        <v>65</v>
      </c>
      <c r="B82" t="str">
        <f>IFERROR(IF(B81=手順3!$A$11,"",IF(B81&lt;=100,IF(手順2!A76=手順５!A82,手順５!A82,手順3!$A$12),B81+1)),"")</f>
        <v/>
      </c>
      <c r="C82" s="10" t="str">
        <f>IFERROR(VLOOKUP($B82,手順2!$A$12:$T$107,C$1,FALSE),"")&amp;IFERROR(VLOOKUP($B82,手順3!$A$12:$U$107,C$1,FALSE),"")</f>
        <v/>
      </c>
      <c r="D82" s="10" t="str">
        <f>IFERROR(VLOOKUP($B82,手順2!$A$12:$T$107,D$1,FALSE),"")&amp;IFERROR(VLOOKUP($B82,手順3!$A$12:$U$107,D$1,FALSE),"")</f>
        <v/>
      </c>
      <c r="E82" s="10" t="str">
        <f>IFERROR(VLOOKUP($B82,手順2!$A$12:$T$107,E$1,FALSE),"")&amp;IFERROR(VLOOKUP($B82,手順3!$A$12:$U$107,E$1,FALSE),"")</f>
        <v/>
      </c>
      <c r="F82" s="10" t="str">
        <f>IFERROR(VLOOKUP($B82,手順2!$A$12:$T$107,F$1,FALSE),"")&amp;IFERROR(VLOOKUP($B82,手順3!$A$12:$U$107,F$1,FALSE),"")</f>
        <v/>
      </c>
      <c r="G82" s="10" t="str">
        <f>IFERROR(VLOOKUP($B82,手順2!$A$12:$T$107,G$1,FALSE),"")&amp;IFERROR(VLOOKUP($B82,手順3!$A$12:$U$107,G$1,FALSE),"")</f>
        <v/>
      </c>
      <c r="H82" s="10" t="str">
        <f>IFERROR(VLOOKUP($B82,手順2!$A$12:$T$107,H$1,FALSE),"")&amp;IFERROR(VLOOKUP($B82,手順3!$A$12:$U$107,H$1,FALSE),"")</f>
        <v/>
      </c>
      <c r="I82" s="10" t="str">
        <f>IFERROR(VLOOKUP($B82,手順2!$A$12:$T$107,I$1,FALSE),"")&amp;IFERROR(VLOOKUP($B82,手順3!$A$12:$U$107,I$1,FALSE),"")</f>
        <v/>
      </c>
      <c r="J82" s="88" t="str">
        <f>IFERROR(VLOOKUP($B82,手順2!$A$12:$P$107,J$1,FALSE),"")&amp;IFERROR(VLOOKUP($B82,手順3!$A$12:$U$107,J$1,FALSE),"")</f>
        <v/>
      </c>
      <c r="K82" s="140" t="str">
        <f>IF(J82="","",IF(IFERROR(VLOOKUP($B82,手順2!$A$12:$P$107,K$1,FALSE),"")&amp;IFERROR(VLOOKUP($B82,手順3!$A$12:$U$107,K$1,FALSE),"")="",0,IFERROR(VLOOKUP($B82,手順2!$A$12:$P$107,K$1,FALSE),"")&amp;IFERROR(VLOOKUP($B82,手順3!$A$12:$U$107,K$1,FALSE),"")))</f>
        <v/>
      </c>
      <c r="L82" s="140" t="str">
        <f>IF(K82="","",IF(IFERROR(VLOOKUP($B82,手順2!$A$12:$P$107,L$1,FALSE),"")&amp;IFERROR(VLOOKUP($B82,手順3!$A$12:$U$107,L$1,FALSE),"")="",0,IFERROR(VLOOKUP($B82,手順2!$A$12:$P$107,L$1,FALSE),"")&amp;IFERROR(VLOOKUP($B82,手順3!$A$12:$U$107,L$1,FALSE),"")))</f>
        <v/>
      </c>
      <c r="M82" s="140" t="str">
        <f>IF(L82="","",IF(IFERROR(VLOOKUP($B82,手順2!$A$12:$P$107,M$1,FALSE),"")&amp;IFERROR(VLOOKUP($B82,手順3!$A$12:$U$107,M$1,FALSE),"")="",0,IFERROR(VLOOKUP($B82,手順2!$A$12:$P$107,M$1,FALSE),"")&amp;IFERROR(VLOOKUP($B82,手順3!$A$12:$U$107,M$1,FALSE),"")))</f>
        <v/>
      </c>
      <c r="N82" s="88" t="str">
        <f>IFERROR(VLOOKUP($B82,手順2!$A$12:$P$107,N$1,FALSE),"")&amp;IFERROR(VLOOKUP($B82,手順3!$A$12:$U$107,N$1,FALSE),"")</f>
        <v/>
      </c>
      <c r="O82" s="140" t="str">
        <f>IF(N82="","",IF(IFERROR(VLOOKUP($B82,手順2!$A$12:$P$107,O$1,FALSE),"")&amp;IFERROR(VLOOKUP($B82,手順3!$A$12:$U$107,O$1,FALSE),"")="",0,IFERROR(VLOOKUP($B82,手順2!$A$12:$P$107,O$1,FALSE),"")&amp;IFERROR(VLOOKUP($B82,手順3!$A$12:$U$107,O$1,FALSE),"")))</f>
        <v/>
      </c>
      <c r="P82" s="140" t="str">
        <f>IF(O82="","",IF(IFERROR(VLOOKUP($B82,手順2!$A$12:$P$107,P$1,FALSE),"")&amp;IFERROR(VLOOKUP($B82,手順3!$A$12:$U$107,P$1,FALSE),"")="",0,IFERROR(VLOOKUP($B82,手順2!$A$12:$P$107,P$1,FALSE),"")&amp;IFERROR(VLOOKUP($B82,手順3!$A$12:$U$107,P$1,FALSE),"")))</f>
        <v/>
      </c>
      <c r="Q82" s="140" t="str">
        <f>IF(P82="","",IF(IFERROR(VLOOKUP($B82,手順2!$A$12:$P$107,Q$1,FALSE),"")&amp;IFERROR(VLOOKUP($B82,手順3!$A$12:$U$107,Q$1,FALSE),"")="",0,IFERROR(VLOOKUP($B82,手順2!$A$12:$P$107,Q$1,FALSE),"")&amp;IFERROR(VLOOKUP($B82,手順3!$A$12:$U$107,Q$1,FALSE),"")))</f>
        <v/>
      </c>
      <c r="R82" s="88" t="str">
        <f>IFERROR(VLOOKUP($B82,手順2!$A$12:$Q$107,R$1,FALSE),"")&amp;IFERROR(VLOOKUP($B82,手順3!$A$12:$U$107,R$1,FALSE),"")</f>
        <v/>
      </c>
      <c r="S82" s="119"/>
      <c r="T82" s="119"/>
      <c r="U82" s="119"/>
      <c r="Z82"/>
      <c r="AA82" s="148" t="str">
        <f>IF($AE82="","",COUNTIF($AO$18:$AO82,AA$17))</f>
        <v/>
      </c>
      <c r="AB82" s="148" t="str">
        <f>IF($AE82="","",COUNTIF($AO$18:$AO82,AB$17))</f>
        <v/>
      </c>
      <c r="AC82" s="148" t="str">
        <f>IF($AE82="","",COUNTIF($AO$18:$AO82,AC$17))</f>
        <v/>
      </c>
      <c r="AD82" s="148" t="str">
        <f>IF($AE82="","",COUNTIF($AO$18:$AO82,AD$17))</f>
        <v/>
      </c>
      <c r="AE82" s="107" t="str">
        <f t="shared" ref="AE82:AE106" si="20">IF(C82="","",$F$9)</f>
        <v/>
      </c>
      <c r="AF82" s="108" t="str">
        <f t="shared" si="9"/>
        <v/>
      </c>
      <c r="AG82" s="38" t="str">
        <f t="shared" ref="AG82:AG106" si="21">IF(C82="","",IF(LEN(D82)+LEN(E82)&lt;4,D82&amp;"    "&amp;E82&amp;"("&amp;H82&amp;")",IF(LEN(D82)+LEN(E82)&gt;4,D82&amp;E82&amp;"("&amp;H82&amp;")",D82&amp;"  "&amp;E82&amp;"("&amp;H82&amp;")")))</f>
        <v/>
      </c>
      <c r="AH82" s="108" t="str">
        <f t="shared" ref="AH82:AH106" si="22">IF(C82="","",F82&amp;" "&amp;G82)</f>
        <v/>
      </c>
      <c r="AI82" s="108" t="str">
        <f t="shared" ref="AI82:AI106" si="23">IF(C82="","",IF(I82="男",1,2))</f>
        <v/>
      </c>
      <c r="AJ82" s="108" t="str">
        <f t="shared" ref="AJ82:AJ106" si="24">IF(C82="","",28)</f>
        <v/>
      </c>
      <c r="AK82" s="108" t="str">
        <f t="shared" ref="AK82:AK106" si="25">IF(C82="","",LEFT(AE82,6))</f>
        <v/>
      </c>
      <c r="AL82" s="108" t="str">
        <f t="shared" ref="AL82:AL106" si="26">IF(C82="","",C82)</f>
        <v/>
      </c>
      <c r="AM82" s="108" t="str">
        <f t="shared" si="10"/>
        <v/>
      </c>
      <c r="AN82" s="108" t="str">
        <f t="shared" si="11"/>
        <v/>
      </c>
      <c r="AO82" s="109" t="str">
        <f t="shared" si="12"/>
        <v/>
      </c>
      <c r="AQ82">
        <f>種目情報!A65</f>
        <v>0</v>
      </c>
      <c r="AR82">
        <f>種目情報!B65</f>
        <v>0</v>
      </c>
      <c r="AS82">
        <f>種目情報!C65</f>
        <v>0</v>
      </c>
    </row>
    <row r="83" spans="1:45" x14ac:dyDescent="0.45">
      <c r="A83">
        <v>66</v>
      </c>
      <c r="B83" t="str">
        <f>IFERROR(IF(B82=手順3!$A$11,"",IF(B82&lt;=100,IF(手順2!A77=手順５!A83,手順５!A83,手順3!$A$12),B82+1)),"")</f>
        <v/>
      </c>
      <c r="C83" s="10" t="str">
        <f>IFERROR(VLOOKUP($B83,手順2!$A$12:$T$107,C$1,FALSE),"")&amp;IFERROR(VLOOKUP($B83,手順3!$A$12:$U$107,C$1,FALSE),"")</f>
        <v/>
      </c>
      <c r="D83" s="10" t="str">
        <f>IFERROR(VLOOKUP($B83,手順2!$A$12:$T$107,D$1,FALSE),"")&amp;IFERROR(VLOOKUP($B83,手順3!$A$12:$U$107,D$1,FALSE),"")</f>
        <v/>
      </c>
      <c r="E83" s="10" t="str">
        <f>IFERROR(VLOOKUP($B83,手順2!$A$12:$T$107,E$1,FALSE),"")&amp;IFERROR(VLOOKUP($B83,手順3!$A$12:$U$107,E$1,FALSE),"")</f>
        <v/>
      </c>
      <c r="F83" s="10" t="str">
        <f>IFERROR(VLOOKUP($B83,手順2!$A$12:$T$107,F$1,FALSE),"")&amp;IFERROR(VLOOKUP($B83,手順3!$A$12:$U$107,F$1,FALSE),"")</f>
        <v/>
      </c>
      <c r="G83" s="10" t="str">
        <f>IFERROR(VLOOKUP($B83,手順2!$A$12:$T$107,G$1,FALSE),"")&amp;IFERROR(VLOOKUP($B83,手順3!$A$12:$U$107,G$1,FALSE),"")</f>
        <v/>
      </c>
      <c r="H83" s="10" t="str">
        <f>IFERROR(VLOOKUP($B83,手順2!$A$12:$T$107,H$1,FALSE),"")&amp;IFERROR(VLOOKUP($B83,手順3!$A$12:$U$107,H$1,FALSE),"")</f>
        <v/>
      </c>
      <c r="I83" s="10" t="str">
        <f>IFERROR(VLOOKUP($B83,手順2!$A$12:$T$107,I$1,FALSE),"")&amp;IFERROR(VLOOKUP($B83,手順3!$A$12:$U$107,I$1,FALSE),"")</f>
        <v/>
      </c>
      <c r="J83" s="88" t="str">
        <f>IFERROR(VLOOKUP($B83,手順2!$A$12:$P$107,J$1,FALSE),"")&amp;IFERROR(VLOOKUP($B83,手順3!$A$12:$U$107,J$1,FALSE),"")</f>
        <v/>
      </c>
      <c r="K83" s="140" t="str">
        <f>IF(J83="","",IF(IFERROR(VLOOKUP($B83,手順2!$A$12:$P$107,K$1,FALSE),"")&amp;IFERROR(VLOOKUP($B83,手順3!$A$12:$U$107,K$1,FALSE),"")="",0,IFERROR(VLOOKUP($B83,手順2!$A$12:$P$107,K$1,FALSE),"")&amp;IFERROR(VLOOKUP($B83,手順3!$A$12:$U$107,K$1,FALSE),"")))</f>
        <v/>
      </c>
      <c r="L83" s="140" t="str">
        <f>IF(K83="","",IF(IFERROR(VLOOKUP($B83,手順2!$A$12:$P$107,L$1,FALSE),"")&amp;IFERROR(VLOOKUP($B83,手順3!$A$12:$U$107,L$1,FALSE),"")="",0,IFERROR(VLOOKUP($B83,手順2!$A$12:$P$107,L$1,FALSE),"")&amp;IFERROR(VLOOKUP($B83,手順3!$A$12:$U$107,L$1,FALSE),"")))</f>
        <v/>
      </c>
      <c r="M83" s="140" t="str">
        <f>IF(L83="","",IF(IFERROR(VLOOKUP($B83,手順2!$A$12:$P$107,M$1,FALSE),"")&amp;IFERROR(VLOOKUP($B83,手順3!$A$12:$U$107,M$1,FALSE),"")="",0,IFERROR(VLOOKUP($B83,手順2!$A$12:$P$107,M$1,FALSE),"")&amp;IFERROR(VLOOKUP($B83,手順3!$A$12:$U$107,M$1,FALSE),"")))</f>
        <v/>
      </c>
      <c r="N83" s="88" t="str">
        <f>IFERROR(VLOOKUP($B83,手順2!$A$12:$P$107,N$1,FALSE),"")&amp;IFERROR(VLOOKUP($B83,手順3!$A$12:$U$107,N$1,FALSE),"")</f>
        <v/>
      </c>
      <c r="O83" s="140" t="str">
        <f>IF(N83="","",IF(IFERROR(VLOOKUP($B83,手順2!$A$12:$P$107,O$1,FALSE),"")&amp;IFERROR(VLOOKUP($B83,手順3!$A$12:$U$107,O$1,FALSE),"")="",0,IFERROR(VLOOKUP($B83,手順2!$A$12:$P$107,O$1,FALSE),"")&amp;IFERROR(VLOOKUP($B83,手順3!$A$12:$U$107,O$1,FALSE),"")))</f>
        <v/>
      </c>
      <c r="P83" s="140" t="str">
        <f>IF(O83="","",IF(IFERROR(VLOOKUP($B83,手順2!$A$12:$P$107,P$1,FALSE),"")&amp;IFERROR(VLOOKUP($B83,手順3!$A$12:$U$107,P$1,FALSE),"")="",0,IFERROR(VLOOKUP($B83,手順2!$A$12:$P$107,P$1,FALSE),"")&amp;IFERROR(VLOOKUP($B83,手順3!$A$12:$U$107,P$1,FALSE),"")))</f>
        <v/>
      </c>
      <c r="Q83" s="140" t="str">
        <f>IF(P83="","",IF(IFERROR(VLOOKUP($B83,手順2!$A$12:$P$107,Q$1,FALSE),"")&amp;IFERROR(VLOOKUP($B83,手順3!$A$12:$U$107,Q$1,FALSE),"")="",0,IFERROR(VLOOKUP($B83,手順2!$A$12:$P$107,Q$1,FALSE),"")&amp;IFERROR(VLOOKUP($B83,手順3!$A$12:$U$107,Q$1,FALSE),"")))</f>
        <v/>
      </c>
      <c r="R83" s="88" t="str">
        <f>IFERROR(VLOOKUP($B83,手順2!$A$12:$Q$107,R$1,FALSE),"")&amp;IFERROR(VLOOKUP($B83,手順3!$A$12:$U$107,R$1,FALSE),"")</f>
        <v/>
      </c>
      <c r="S83" s="119"/>
      <c r="T83" s="119"/>
      <c r="U83" s="119"/>
      <c r="Z83"/>
      <c r="AA83" s="148" t="str">
        <f>IF($AE83="","",COUNTIF($AO$18:$AO83,AA$17))</f>
        <v/>
      </c>
      <c r="AB83" s="148" t="str">
        <f>IF($AE83="","",COUNTIF($AO$18:$AO83,AB$17))</f>
        <v/>
      </c>
      <c r="AC83" s="148" t="str">
        <f>IF($AE83="","",COUNTIF($AO$18:$AO83,AC$17))</f>
        <v/>
      </c>
      <c r="AD83" s="148" t="str">
        <f>IF($AE83="","",COUNTIF($AO$18:$AO83,AD$17))</f>
        <v/>
      </c>
      <c r="AE83" s="107" t="str">
        <f t="shared" si="20"/>
        <v/>
      </c>
      <c r="AF83" s="108" t="str">
        <f t="shared" ref="AF83:AF106" si="27">IF(AE83="","",AI83*100000000+AK83*100+RIGHT(AL83,2))</f>
        <v/>
      </c>
      <c r="AG83" s="38" t="str">
        <f t="shared" si="21"/>
        <v/>
      </c>
      <c r="AH83" s="108" t="str">
        <f t="shared" si="22"/>
        <v/>
      </c>
      <c r="AI83" s="108" t="str">
        <f t="shared" si="23"/>
        <v/>
      </c>
      <c r="AJ83" s="108" t="str">
        <f t="shared" si="24"/>
        <v/>
      </c>
      <c r="AK83" s="108" t="str">
        <f t="shared" si="25"/>
        <v/>
      </c>
      <c r="AL83" s="108" t="str">
        <f t="shared" si="26"/>
        <v/>
      </c>
      <c r="AM83" s="108" t="str">
        <f t="shared" ref="AM83:AM106" si="28">IF(J83="","",IF(VLOOKUP(J83,$AQ$18:$AS$102,3,FALSE)&gt;=71,VLOOKUP(J83,$AQ$18:$AS$102,2,FALSE)&amp;TEXT(L83,"00")&amp;TEXT(M83,"00"),VLOOKUP(J83,$AQ$18:$AS$102,2,FALSE)&amp;TEXT(K83,"00")&amp;TEXT(L83,"00")&amp;TEXT(M83,"00")))</f>
        <v/>
      </c>
      <c r="AN83" s="108" t="str">
        <f t="shared" ref="AN83:AN106" si="29">IF(N83="","",IF(VLOOKUP(N83,$AQ$18:$AS$102,3,FALSE)&gt;=71,VLOOKUP(N83,$AQ$18:$AS$102,2,FALSE)&amp;TEXT(P83,"00")&amp;TEXT(Q83,"00"),VLOOKUP(N83,$AQ$18:$AS$102,2,FALSE)&amp;TEXT(O83,"00")&amp;TEXT(P83,"00")&amp;TEXT(Q83,"00")))</f>
        <v/>
      </c>
      <c r="AO83" s="109" t="str">
        <f t="shared" ref="AO83:AO106" si="30">IF(R83="","",R83)</f>
        <v/>
      </c>
      <c r="AQ83">
        <f>種目情報!A66</f>
        <v>0</v>
      </c>
      <c r="AR83">
        <f>種目情報!B66</f>
        <v>0</v>
      </c>
      <c r="AS83">
        <f>種目情報!C66</f>
        <v>0</v>
      </c>
    </row>
    <row r="84" spans="1:45" x14ac:dyDescent="0.45">
      <c r="A84">
        <v>67</v>
      </c>
      <c r="B84" t="str">
        <f>IFERROR(IF(B83=手順3!$A$11,"",IF(B83&lt;=100,IF(手順2!A78=手順５!A84,手順５!A84,手順3!$A$12),B83+1)),"")</f>
        <v/>
      </c>
      <c r="C84" s="10" t="str">
        <f>IFERROR(VLOOKUP($B84,手順2!$A$12:$T$107,C$1,FALSE),"")&amp;IFERROR(VLOOKUP($B84,手順3!$A$12:$U$107,C$1,FALSE),"")</f>
        <v/>
      </c>
      <c r="D84" s="10" t="str">
        <f>IFERROR(VLOOKUP($B84,手順2!$A$12:$T$107,D$1,FALSE),"")&amp;IFERROR(VLOOKUP($B84,手順3!$A$12:$U$107,D$1,FALSE),"")</f>
        <v/>
      </c>
      <c r="E84" s="10" t="str">
        <f>IFERROR(VLOOKUP($B84,手順2!$A$12:$T$107,E$1,FALSE),"")&amp;IFERROR(VLOOKUP($B84,手順3!$A$12:$U$107,E$1,FALSE),"")</f>
        <v/>
      </c>
      <c r="F84" s="10" t="str">
        <f>IFERROR(VLOOKUP($B84,手順2!$A$12:$T$107,F$1,FALSE),"")&amp;IFERROR(VLOOKUP($B84,手順3!$A$12:$U$107,F$1,FALSE),"")</f>
        <v/>
      </c>
      <c r="G84" s="10" t="str">
        <f>IFERROR(VLOOKUP($B84,手順2!$A$12:$T$107,G$1,FALSE),"")&amp;IFERROR(VLOOKUP($B84,手順3!$A$12:$U$107,G$1,FALSE),"")</f>
        <v/>
      </c>
      <c r="H84" s="10" t="str">
        <f>IFERROR(VLOOKUP($B84,手順2!$A$12:$T$107,H$1,FALSE),"")&amp;IFERROR(VLOOKUP($B84,手順3!$A$12:$U$107,H$1,FALSE),"")</f>
        <v/>
      </c>
      <c r="I84" s="10" t="str">
        <f>IFERROR(VLOOKUP($B84,手順2!$A$12:$T$107,I$1,FALSE),"")&amp;IFERROR(VLOOKUP($B84,手順3!$A$12:$U$107,I$1,FALSE),"")</f>
        <v/>
      </c>
      <c r="J84" s="88" t="str">
        <f>IFERROR(VLOOKUP($B84,手順2!$A$12:$P$107,J$1,FALSE),"")&amp;IFERROR(VLOOKUP($B84,手順3!$A$12:$U$107,J$1,FALSE),"")</f>
        <v/>
      </c>
      <c r="K84" s="140" t="str">
        <f>IF(J84="","",IF(IFERROR(VLOOKUP($B84,手順2!$A$12:$P$107,K$1,FALSE),"")&amp;IFERROR(VLOOKUP($B84,手順3!$A$12:$U$107,K$1,FALSE),"")="",0,IFERROR(VLOOKUP($B84,手順2!$A$12:$P$107,K$1,FALSE),"")&amp;IFERROR(VLOOKUP($B84,手順3!$A$12:$U$107,K$1,FALSE),"")))</f>
        <v/>
      </c>
      <c r="L84" s="140" t="str">
        <f>IF(K84="","",IF(IFERROR(VLOOKUP($B84,手順2!$A$12:$P$107,L$1,FALSE),"")&amp;IFERROR(VLOOKUP($B84,手順3!$A$12:$U$107,L$1,FALSE),"")="",0,IFERROR(VLOOKUP($B84,手順2!$A$12:$P$107,L$1,FALSE),"")&amp;IFERROR(VLOOKUP($B84,手順3!$A$12:$U$107,L$1,FALSE),"")))</f>
        <v/>
      </c>
      <c r="M84" s="140" t="str">
        <f>IF(L84="","",IF(IFERROR(VLOOKUP($B84,手順2!$A$12:$P$107,M$1,FALSE),"")&amp;IFERROR(VLOOKUP($B84,手順3!$A$12:$U$107,M$1,FALSE),"")="",0,IFERROR(VLOOKUP($B84,手順2!$A$12:$P$107,M$1,FALSE),"")&amp;IFERROR(VLOOKUP($B84,手順3!$A$12:$U$107,M$1,FALSE),"")))</f>
        <v/>
      </c>
      <c r="N84" s="88" t="str">
        <f>IFERROR(VLOOKUP($B84,手順2!$A$12:$P$107,N$1,FALSE),"")&amp;IFERROR(VLOOKUP($B84,手順3!$A$12:$U$107,N$1,FALSE),"")</f>
        <v/>
      </c>
      <c r="O84" s="140" t="str">
        <f>IF(N84="","",IF(IFERROR(VLOOKUP($B84,手順2!$A$12:$P$107,O$1,FALSE),"")&amp;IFERROR(VLOOKUP($B84,手順3!$A$12:$U$107,O$1,FALSE),"")="",0,IFERROR(VLOOKUP($B84,手順2!$A$12:$P$107,O$1,FALSE),"")&amp;IFERROR(VLOOKUP($B84,手順3!$A$12:$U$107,O$1,FALSE),"")))</f>
        <v/>
      </c>
      <c r="P84" s="140" t="str">
        <f>IF(O84="","",IF(IFERROR(VLOOKUP($B84,手順2!$A$12:$P$107,P$1,FALSE),"")&amp;IFERROR(VLOOKUP($B84,手順3!$A$12:$U$107,P$1,FALSE),"")="",0,IFERROR(VLOOKUP($B84,手順2!$A$12:$P$107,P$1,FALSE),"")&amp;IFERROR(VLOOKUP($B84,手順3!$A$12:$U$107,P$1,FALSE),"")))</f>
        <v/>
      </c>
      <c r="Q84" s="140" t="str">
        <f>IF(P84="","",IF(IFERROR(VLOOKUP($B84,手順2!$A$12:$P$107,Q$1,FALSE),"")&amp;IFERROR(VLOOKUP($B84,手順3!$A$12:$U$107,Q$1,FALSE),"")="",0,IFERROR(VLOOKUP($B84,手順2!$A$12:$P$107,Q$1,FALSE),"")&amp;IFERROR(VLOOKUP($B84,手順3!$A$12:$U$107,Q$1,FALSE),"")))</f>
        <v/>
      </c>
      <c r="R84" s="88" t="str">
        <f>IFERROR(VLOOKUP($B84,手順2!$A$12:$Q$107,R$1,FALSE),"")&amp;IFERROR(VLOOKUP($B84,手順3!$A$12:$U$107,R$1,FALSE),"")</f>
        <v/>
      </c>
      <c r="S84" s="119"/>
      <c r="T84" s="119"/>
      <c r="U84" s="119"/>
      <c r="Z84"/>
      <c r="AA84" s="148" t="str">
        <f>IF($AE84="","",COUNTIF($AO$18:$AO84,AA$17))</f>
        <v/>
      </c>
      <c r="AB84" s="148" t="str">
        <f>IF($AE84="","",COUNTIF($AO$18:$AO84,AB$17))</f>
        <v/>
      </c>
      <c r="AC84" s="148" t="str">
        <f>IF($AE84="","",COUNTIF($AO$18:$AO84,AC$17))</f>
        <v/>
      </c>
      <c r="AD84" s="148" t="str">
        <f>IF($AE84="","",COUNTIF($AO$18:$AO84,AD$17))</f>
        <v/>
      </c>
      <c r="AE84" s="107" t="str">
        <f t="shared" si="20"/>
        <v/>
      </c>
      <c r="AF84" s="108" t="str">
        <f t="shared" si="27"/>
        <v/>
      </c>
      <c r="AG84" s="38" t="str">
        <f t="shared" si="21"/>
        <v/>
      </c>
      <c r="AH84" s="108" t="str">
        <f t="shared" si="22"/>
        <v/>
      </c>
      <c r="AI84" s="108" t="str">
        <f t="shared" si="23"/>
        <v/>
      </c>
      <c r="AJ84" s="108" t="str">
        <f t="shared" si="24"/>
        <v/>
      </c>
      <c r="AK84" s="108" t="str">
        <f t="shared" si="25"/>
        <v/>
      </c>
      <c r="AL84" s="108" t="str">
        <f t="shared" si="26"/>
        <v/>
      </c>
      <c r="AM84" s="108" t="str">
        <f t="shared" si="28"/>
        <v/>
      </c>
      <c r="AN84" s="108" t="str">
        <f t="shared" si="29"/>
        <v/>
      </c>
      <c r="AO84" s="109" t="str">
        <f t="shared" si="30"/>
        <v/>
      </c>
      <c r="AQ84">
        <f>種目情報!A67</f>
        <v>0</v>
      </c>
      <c r="AR84">
        <f>種目情報!B67</f>
        <v>0</v>
      </c>
      <c r="AS84">
        <f>種目情報!C67</f>
        <v>0</v>
      </c>
    </row>
    <row r="85" spans="1:45" x14ac:dyDescent="0.45">
      <c r="A85">
        <v>68</v>
      </c>
      <c r="B85" t="str">
        <f>IFERROR(IF(B84=手順3!$A$11,"",IF(B84&lt;=100,IF(手順2!A79=手順５!A85,手順５!A85,手順3!$A$12),B84+1)),"")</f>
        <v/>
      </c>
      <c r="C85" s="10" t="str">
        <f>IFERROR(VLOOKUP($B85,手順2!$A$12:$T$107,C$1,FALSE),"")&amp;IFERROR(VLOOKUP($B85,手順3!$A$12:$U$107,C$1,FALSE),"")</f>
        <v/>
      </c>
      <c r="D85" s="10" t="str">
        <f>IFERROR(VLOOKUP($B85,手順2!$A$12:$T$107,D$1,FALSE),"")&amp;IFERROR(VLOOKUP($B85,手順3!$A$12:$U$107,D$1,FALSE),"")</f>
        <v/>
      </c>
      <c r="E85" s="10" t="str">
        <f>IFERROR(VLOOKUP($B85,手順2!$A$12:$T$107,E$1,FALSE),"")&amp;IFERROR(VLOOKUP($B85,手順3!$A$12:$U$107,E$1,FALSE),"")</f>
        <v/>
      </c>
      <c r="F85" s="10" t="str">
        <f>IFERROR(VLOOKUP($B85,手順2!$A$12:$T$107,F$1,FALSE),"")&amp;IFERROR(VLOOKUP($B85,手順3!$A$12:$U$107,F$1,FALSE),"")</f>
        <v/>
      </c>
      <c r="G85" s="10" t="str">
        <f>IFERROR(VLOOKUP($B85,手順2!$A$12:$T$107,G$1,FALSE),"")&amp;IFERROR(VLOOKUP($B85,手順3!$A$12:$U$107,G$1,FALSE),"")</f>
        <v/>
      </c>
      <c r="H85" s="10" t="str">
        <f>IFERROR(VLOOKUP($B85,手順2!$A$12:$T$107,H$1,FALSE),"")&amp;IFERROR(VLOOKUP($B85,手順3!$A$12:$U$107,H$1,FALSE),"")</f>
        <v/>
      </c>
      <c r="I85" s="10" t="str">
        <f>IFERROR(VLOOKUP($B85,手順2!$A$12:$T$107,I$1,FALSE),"")&amp;IFERROR(VLOOKUP($B85,手順3!$A$12:$U$107,I$1,FALSE),"")</f>
        <v/>
      </c>
      <c r="J85" s="88" t="str">
        <f>IFERROR(VLOOKUP($B85,手順2!$A$12:$P$107,J$1,FALSE),"")&amp;IFERROR(VLOOKUP($B85,手順3!$A$12:$U$107,J$1,FALSE),"")</f>
        <v/>
      </c>
      <c r="K85" s="140" t="str">
        <f>IF(J85="","",IF(IFERROR(VLOOKUP($B85,手順2!$A$12:$P$107,K$1,FALSE),"")&amp;IFERROR(VLOOKUP($B85,手順3!$A$12:$U$107,K$1,FALSE),"")="",0,IFERROR(VLOOKUP($B85,手順2!$A$12:$P$107,K$1,FALSE),"")&amp;IFERROR(VLOOKUP($B85,手順3!$A$12:$U$107,K$1,FALSE),"")))</f>
        <v/>
      </c>
      <c r="L85" s="140" t="str">
        <f>IF(K85="","",IF(IFERROR(VLOOKUP($B85,手順2!$A$12:$P$107,L$1,FALSE),"")&amp;IFERROR(VLOOKUP($B85,手順3!$A$12:$U$107,L$1,FALSE),"")="",0,IFERROR(VLOOKUP($B85,手順2!$A$12:$P$107,L$1,FALSE),"")&amp;IFERROR(VLOOKUP($B85,手順3!$A$12:$U$107,L$1,FALSE),"")))</f>
        <v/>
      </c>
      <c r="M85" s="140" t="str">
        <f>IF(L85="","",IF(IFERROR(VLOOKUP($B85,手順2!$A$12:$P$107,M$1,FALSE),"")&amp;IFERROR(VLOOKUP($B85,手順3!$A$12:$U$107,M$1,FALSE),"")="",0,IFERROR(VLOOKUP($B85,手順2!$A$12:$P$107,M$1,FALSE),"")&amp;IFERROR(VLOOKUP($B85,手順3!$A$12:$U$107,M$1,FALSE),"")))</f>
        <v/>
      </c>
      <c r="N85" s="88" t="str">
        <f>IFERROR(VLOOKUP($B85,手順2!$A$12:$P$107,N$1,FALSE),"")&amp;IFERROR(VLOOKUP($B85,手順3!$A$12:$U$107,N$1,FALSE),"")</f>
        <v/>
      </c>
      <c r="O85" s="140" t="str">
        <f>IF(N85="","",IF(IFERROR(VLOOKUP($B85,手順2!$A$12:$P$107,O$1,FALSE),"")&amp;IFERROR(VLOOKUP($B85,手順3!$A$12:$U$107,O$1,FALSE),"")="",0,IFERROR(VLOOKUP($B85,手順2!$A$12:$P$107,O$1,FALSE),"")&amp;IFERROR(VLOOKUP($B85,手順3!$A$12:$U$107,O$1,FALSE),"")))</f>
        <v/>
      </c>
      <c r="P85" s="140" t="str">
        <f>IF(O85="","",IF(IFERROR(VLOOKUP($B85,手順2!$A$12:$P$107,P$1,FALSE),"")&amp;IFERROR(VLOOKUP($B85,手順3!$A$12:$U$107,P$1,FALSE),"")="",0,IFERROR(VLOOKUP($B85,手順2!$A$12:$P$107,P$1,FALSE),"")&amp;IFERROR(VLOOKUP($B85,手順3!$A$12:$U$107,P$1,FALSE),"")))</f>
        <v/>
      </c>
      <c r="Q85" s="140" t="str">
        <f>IF(P85="","",IF(IFERROR(VLOOKUP($B85,手順2!$A$12:$P$107,Q$1,FALSE),"")&amp;IFERROR(VLOOKUP($B85,手順3!$A$12:$U$107,Q$1,FALSE),"")="",0,IFERROR(VLOOKUP($B85,手順2!$A$12:$P$107,Q$1,FALSE),"")&amp;IFERROR(VLOOKUP($B85,手順3!$A$12:$U$107,Q$1,FALSE),"")))</f>
        <v/>
      </c>
      <c r="R85" s="88" t="str">
        <f>IFERROR(VLOOKUP($B85,手順2!$A$12:$Q$107,R$1,FALSE),"")&amp;IFERROR(VLOOKUP($B85,手順3!$A$12:$U$107,R$1,FALSE),"")</f>
        <v/>
      </c>
      <c r="S85" s="119"/>
      <c r="T85" s="119"/>
      <c r="U85" s="119"/>
      <c r="Z85"/>
      <c r="AA85" s="148" t="str">
        <f>IF($AE85="","",COUNTIF($AO$18:$AO85,AA$17))</f>
        <v/>
      </c>
      <c r="AB85" s="148" t="str">
        <f>IF($AE85="","",COUNTIF($AO$18:$AO85,AB$17))</f>
        <v/>
      </c>
      <c r="AC85" s="148" t="str">
        <f>IF($AE85="","",COUNTIF($AO$18:$AO85,AC$17))</f>
        <v/>
      </c>
      <c r="AD85" s="148" t="str">
        <f>IF($AE85="","",COUNTIF($AO$18:$AO85,AD$17))</f>
        <v/>
      </c>
      <c r="AE85" s="107" t="str">
        <f t="shared" si="20"/>
        <v/>
      </c>
      <c r="AF85" s="108" t="str">
        <f t="shared" si="27"/>
        <v/>
      </c>
      <c r="AG85" s="38" t="str">
        <f t="shared" si="21"/>
        <v/>
      </c>
      <c r="AH85" s="108" t="str">
        <f t="shared" si="22"/>
        <v/>
      </c>
      <c r="AI85" s="108" t="str">
        <f t="shared" si="23"/>
        <v/>
      </c>
      <c r="AJ85" s="108" t="str">
        <f t="shared" si="24"/>
        <v/>
      </c>
      <c r="AK85" s="108" t="str">
        <f t="shared" si="25"/>
        <v/>
      </c>
      <c r="AL85" s="108" t="str">
        <f t="shared" si="26"/>
        <v/>
      </c>
      <c r="AM85" s="108" t="str">
        <f t="shared" si="28"/>
        <v/>
      </c>
      <c r="AN85" s="108" t="str">
        <f t="shared" si="29"/>
        <v/>
      </c>
      <c r="AO85" s="109" t="str">
        <f t="shared" si="30"/>
        <v/>
      </c>
      <c r="AQ85">
        <f>種目情報!A68</f>
        <v>0</v>
      </c>
      <c r="AR85">
        <f>種目情報!B68</f>
        <v>0</v>
      </c>
      <c r="AS85">
        <f>種目情報!C68</f>
        <v>0</v>
      </c>
    </row>
    <row r="86" spans="1:45" x14ac:dyDescent="0.45">
      <c r="A86">
        <v>69</v>
      </c>
      <c r="B86" t="str">
        <f>IFERROR(IF(B85=手順3!$A$11,"",IF(B85&lt;=100,IF(手順2!A80=手順５!A86,手順５!A86,手順3!$A$12),B85+1)),"")</f>
        <v/>
      </c>
      <c r="C86" s="10" t="str">
        <f>IFERROR(VLOOKUP($B86,手順2!$A$12:$T$107,C$1,FALSE),"")&amp;IFERROR(VLOOKUP($B86,手順3!$A$12:$U$107,C$1,FALSE),"")</f>
        <v/>
      </c>
      <c r="D86" s="10" t="str">
        <f>IFERROR(VLOOKUP($B86,手順2!$A$12:$T$107,D$1,FALSE),"")&amp;IFERROR(VLOOKUP($B86,手順3!$A$12:$U$107,D$1,FALSE),"")</f>
        <v/>
      </c>
      <c r="E86" s="10" t="str">
        <f>IFERROR(VLOOKUP($B86,手順2!$A$12:$T$107,E$1,FALSE),"")&amp;IFERROR(VLOOKUP($B86,手順3!$A$12:$U$107,E$1,FALSE),"")</f>
        <v/>
      </c>
      <c r="F86" s="10" t="str">
        <f>IFERROR(VLOOKUP($B86,手順2!$A$12:$T$107,F$1,FALSE),"")&amp;IFERROR(VLOOKUP($B86,手順3!$A$12:$U$107,F$1,FALSE),"")</f>
        <v/>
      </c>
      <c r="G86" s="10" t="str">
        <f>IFERROR(VLOOKUP($B86,手順2!$A$12:$T$107,G$1,FALSE),"")&amp;IFERROR(VLOOKUP($B86,手順3!$A$12:$U$107,G$1,FALSE),"")</f>
        <v/>
      </c>
      <c r="H86" s="10" t="str">
        <f>IFERROR(VLOOKUP($B86,手順2!$A$12:$T$107,H$1,FALSE),"")&amp;IFERROR(VLOOKUP($B86,手順3!$A$12:$U$107,H$1,FALSE),"")</f>
        <v/>
      </c>
      <c r="I86" s="10" t="str">
        <f>IFERROR(VLOOKUP($B86,手順2!$A$12:$T$107,I$1,FALSE),"")&amp;IFERROR(VLOOKUP($B86,手順3!$A$12:$U$107,I$1,FALSE),"")</f>
        <v/>
      </c>
      <c r="J86" s="88" t="str">
        <f>IFERROR(VLOOKUP($B86,手順2!$A$12:$P$107,J$1,FALSE),"")&amp;IFERROR(VLOOKUP($B86,手順3!$A$12:$U$107,J$1,FALSE),"")</f>
        <v/>
      </c>
      <c r="K86" s="140" t="str">
        <f>IF(J86="","",IF(IFERROR(VLOOKUP($B86,手順2!$A$12:$P$107,K$1,FALSE),"")&amp;IFERROR(VLOOKUP($B86,手順3!$A$12:$U$107,K$1,FALSE),"")="",0,IFERROR(VLOOKUP($B86,手順2!$A$12:$P$107,K$1,FALSE),"")&amp;IFERROR(VLOOKUP($B86,手順3!$A$12:$U$107,K$1,FALSE),"")))</f>
        <v/>
      </c>
      <c r="L86" s="140" t="str">
        <f>IF(K86="","",IF(IFERROR(VLOOKUP($B86,手順2!$A$12:$P$107,L$1,FALSE),"")&amp;IFERROR(VLOOKUP($B86,手順3!$A$12:$U$107,L$1,FALSE),"")="",0,IFERROR(VLOOKUP($B86,手順2!$A$12:$P$107,L$1,FALSE),"")&amp;IFERROR(VLOOKUP($B86,手順3!$A$12:$U$107,L$1,FALSE),"")))</f>
        <v/>
      </c>
      <c r="M86" s="140" t="str">
        <f>IF(L86="","",IF(IFERROR(VLOOKUP($B86,手順2!$A$12:$P$107,M$1,FALSE),"")&amp;IFERROR(VLOOKUP($B86,手順3!$A$12:$U$107,M$1,FALSE),"")="",0,IFERROR(VLOOKUP($B86,手順2!$A$12:$P$107,M$1,FALSE),"")&amp;IFERROR(VLOOKUP($B86,手順3!$A$12:$U$107,M$1,FALSE),"")))</f>
        <v/>
      </c>
      <c r="N86" s="88" t="str">
        <f>IFERROR(VLOOKUP($B86,手順2!$A$12:$P$107,N$1,FALSE),"")&amp;IFERROR(VLOOKUP($B86,手順3!$A$12:$U$107,N$1,FALSE),"")</f>
        <v/>
      </c>
      <c r="O86" s="140" t="str">
        <f>IF(N86="","",IF(IFERROR(VLOOKUP($B86,手順2!$A$12:$P$107,O$1,FALSE),"")&amp;IFERROR(VLOOKUP($B86,手順3!$A$12:$U$107,O$1,FALSE),"")="",0,IFERROR(VLOOKUP($B86,手順2!$A$12:$P$107,O$1,FALSE),"")&amp;IFERROR(VLOOKUP($B86,手順3!$A$12:$U$107,O$1,FALSE),"")))</f>
        <v/>
      </c>
      <c r="P86" s="140" t="str">
        <f>IF(O86="","",IF(IFERROR(VLOOKUP($B86,手順2!$A$12:$P$107,P$1,FALSE),"")&amp;IFERROR(VLOOKUP($B86,手順3!$A$12:$U$107,P$1,FALSE),"")="",0,IFERROR(VLOOKUP($B86,手順2!$A$12:$P$107,P$1,FALSE),"")&amp;IFERROR(VLOOKUP($B86,手順3!$A$12:$U$107,P$1,FALSE),"")))</f>
        <v/>
      </c>
      <c r="Q86" s="140" t="str">
        <f>IF(P86="","",IF(IFERROR(VLOOKUP($B86,手順2!$A$12:$P$107,Q$1,FALSE),"")&amp;IFERROR(VLOOKUP($B86,手順3!$A$12:$U$107,Q$1,FALSE),"")="",0,IFERROR(VLOOKUP($B86,手順2!$A$12:$P$107,Q$1,FALSE),"")&amp;IFERROR(VLOOKUP($B86,手順3!$A$12:$U$107,Q$1,FALSE),"")))</f>
        <v/>
      </c>
      <c r="R86" s="88" t="str">
        <f>IFERROR(VLOOKUP($B86,手順2!$A$12:$Q$107,R$1,FALSE),"")&amp;IFERROR(VLOOKUP($B86,手順3!$A$12:$U$107,R$1,FALSE),"")</f>
        <v/>
      </c>
      <c r="S86" s="119"/>
      <c r="T86" s="119"/>
      <c r="U86" s="119"/>
      <c r="Z86"/>
      <c r="AA86" s="148" t="str">
        <f>IF($AE86="","",COUNTIF($AO$18:$AO86,AA$17))</f>
        <v/>
      </c>
      <c r="AB86" s="148" t="str">
        <f>IF($AE86="","",COUNTIF($AO$18:$AO86,AB$17))</f>
        <v/>
      </c>
      <c r="AC86" s="148" t="str">
        <f>IF($AE86="","",COUNTIF($AO$18:$AO86,AC$17))</f>
        <v/>
      </c>
      <c r="AD86" s="148" t="str">
        <f>IF($AE86="","",COUNTIF($AO$18:$AO86,AD$17))</f>
        <v/>
      </c>
      <c r="AE86" s="107" t="str">
        <f t="shared" si="20"/>
        <v/>
      </c>
      <c r="AF86" s="108" t="str">
        <f t="shared" si="27"/>
        <v/>
      </c>
      <c r="AG86" s="38" t="str">
        <f t="shared" si="21"/>
        <v/>
      </c>
      <c r="AH86" s="108" t="str">
        <f t="shared" si="22"/>
        <v/>
      </c>
      <c r="AI86" s="108" t="str">
        <f t="shared" si="23"/>
        <v/>
      </c>
      <c r="AJ86" s="108" t="str">
        <f t="shared" si="24"/>
        <v/>
      </c>
      <c r="AK86" s="108" t="str">
        <f t="shared" si="25"/>
        <v/>
      </c>
      <c r="AL86" s="108" t="str">
        <f t="shared" si="26"/>
        <v/>
      </c>
      <c r="AM86" s="108" t="str">
        <f t="shared" si="28"/>
        <v/>
      </c>
      <c r="AN86" s="108" t="str">
        <f t="shared" si="29"/>
        <v/>
      </c>
      <c r="AO86" s="109" t="str">
        <f t="shared" si="30"/>
        <v/>
      </c>
      <c r="AQ86">
        <f>種目情報!A69</f>
        <v>0</v>
      </c>
      <c r="AR86">
        <f>種目情報!B69</f>
        <v>0</v>
      </c>
      <c r="AS86">
        <f>種目情報!C69</f>
        <v>0</v>
      </c>
    </row>
    <row r="87" spans="1:45" x14ac:dyDescent="0.45">
      <c r="A87">
        <v>70</v>
      </c>
      <c r="B87" t="str">
        <f>IFERROR(IF(B86=手順3!$A$11,"",IF(B86&lt;=100,IF(手順2!A81=手順５!A87,手順５!A87,手順3!$A$12),B86+1)),"")</f>
        <v/>
      </c>
      <c r="C87" s="10" t="str">
        <f>IFERROR(VLOOKUP($B87,手順2!$A$12:$T$107,C$1,FALSE),"")&amp;IFERROR(VLOOKUP($B87,手順3!$A$12:$U$107,C$1,FALSE),"")</f>
        <v/>
      </c>
      <c r="D87" s="10" t="str">
        <f>IFERROR(VLOOKUP($B87,手順2!$A$12:$T$107,D$1,FALSE),"")&amp;IFERROR(VLOOKUP($B87,手順3!$A$12:$U$107,D$1,FALSE),"")</f>
        <v/>
      </c>
      <c r="E87" s="10" t="str">
        <f>IFERROR(VLOOKUP($B87,手順2!$A$12:$T$107,E$1,FALSE),"")&amp;IFERROR(VLOOKUP($B87,手順3!$A$12:$U$107,E$1,FALSE),"")</f>
        <v/>
      </c>
      <c r="F87" s="10" t="str">
        <f>IFERROR(VLOOKUP($B87,手順2!$A$12:$T$107,F$1,FALSE),"")&amp;IFERROR(VLOOKUP($B87,手順3!$A$12:$U$107,F$1,FALSE),"")</f>
        <v/>
      </c>
      <c r="G87" s="10" t="str">
        <f>IFERROR(VLOOKUP($B87,手順2!$A$12:$T$107,G$1,FALSE),"")&amp;IFERROR(VLOOKUP($B87,手順3!$A$12:$U$107,G$1,FALSE),"")</f>
        <v/>
      </c>
      <c r="H87" s="10" t="str">
        <f>IFERROR(VLOOKUP($B87,手順2!$A$12:$T$107,H$1,FALSE),"")&amp;IFERROR(VLOOKUP($B87,手順3!$A$12:$U$107,H$1,FALSE),"")</f>
        <v/>
      </c>
      <c r="I87" s="10" t="str">
        <f>IFERROR(VLOOKUP($B87,手順2!$A$12:$T$107,I$1,FALSE),"")&amp;IFERROR(VLOOKUP($B87,手順3!$A$12:$U$107,I$1,FALSE),"")</f>
        <v/>
      </c>
      <c r="J87" s="88" t="str">
        <f>IFERROR(VLOOKUP($B87,手順2!$A$12:$P$107,J$1,FALSE),"")&amp;IFERROR(VLOOKUP($B87,手順3!$A$12:$U$107,J$1,FALSE),"")</f>
        <v/>
      </c>
      <c r="K87" s="140" t="str">
        <f>IF(J87="","",IF(IFERROR(VLOOKUP($B87,手順2!$A$12:$P$107,K$1,FALSE),"")&amp;IFERROR(VLOOKUP($B87,手順3!$A$12:$U$107,K$1,FALSE),"")="",0,IFERROR(VLOOKUP($B87,手順2!$A$12:$P$107,K$1,FALSE),"")&amp;IFERROR(VLOOKUP($B87,手順3!$A$12:$U$107,K$1,FALSE),"")))</f>
        <v/>
      </c>
      <c r="L87" s="140" t="str">
        <f>IF(K87="","",IF(IFERROR(VLOOKUP($B87,手順2!$A$12:$P$107,L$1,FALSE),"")&amp;IFERROR(VLOOKUP($B87,手順3!$A$12:$U$107,L$1,FALSE),"")="",0,IFERROR(VLOOKUP($B87,手順2!$A$12:$P$107,L$1,FALSE),"")&amp;IFERROR(VLOOKUP($B87,手順3!$A$12:$U$107,L$1,FALSE),"")))</f>
        <v/>
      </c>
      <c r="M87" s="140" t="str">
        <f>IF(L87="","",IF(IFERROR(VLOOKUP($B87,手順2!$A$12:$P$107,M$1,FALSE),"")&amp;IFERROR(VLOOKUP($B87,手順3!$A$12:$U$107,M$1,FALSE),"")="",0,IFERROR(VLOOKUP($B87,手順2!$A$12:$P$107,M$1,FALSE),"")&amp;IFERROR(VLOOKUP($B87,手順3!$A$12:$U$107,M$1,FALSE),"")))</f>
        <v/>
      </c>
      <c r="N87" s="88" t="str">
        <f>IFERROR(VLOOKUP($B87,手順2!$A$12:$P$107,N$1,FALSE),"")&amp;IFERROR(VLOOKUP($B87,手順3!$A$12:$U$107,N$1,FALSE),"")</f>
        <v/>
      </c>
      <c r="O87" s="140" t="str">
        <f>IF(N87="","",IF(IFERROR(VLOOKUP($B87,手順2!$A$12:$P$107,O$1,FALSE),"")&amp;IFERROR(VLOOKUP($B87,手順3!$A$12:$U$107,O$1,FALSE),"")="",0,IFERROR(VLOOKUP($B87,手順2!$A$12:$P$107,O$1,FALSE),"")&amp;IFERROR(VLOOKUP($B87,手順3!$A$12:$U$107,O$1,FALSE),"")))</f>
        <v/>
      </c>
      <c r="P87" s="140" t="str">
        <f>IF(O87="","",IF(IFERROR(VLOOKUP($B87,手順2!$A$12:$P$107,P$1,FALSE),"")&amp;IFERROR(VLOOKUP($B87,手順3!$A$12:$U$107,P$1,FALSE),"")="",0,IFERROR(VLOOKUP($B87,手順2!$A$12:$P$107,P$1,FALSE),"")&amp;IFERROR(VLOOKUP($B87,手順3!$A$12:$U$107,P$1,FALSE),"")))</f>
        <v/>
      </c>
      <c r="Q87" s="140" t="str">
        <f>IF(P87="","",IF(IFERROR(VLOOKUP($B87,手順2!$A$12:$P$107,Q$1,FALSE),"")&amp;IFERROR(VLOOKUP($B87,手順3!$A$12:$U$107,Q$1,FALSE),"")="",0,IFERROR(VLOOKUP($B87,手順2!$A$12:$P$107,Q$1,FALSE),"")&amp;IFERROR(VLOOKUP($B87,手順3!$A$12:$U$107,Q$1,FALSE),"")))</f>
        <v/>
      </c>
      <c r="R87" s="88" t="str">
        <f>IFERROR(VLOOKUP($B87,手順2!$A$12:$Q$107,R$1,FALSE),"")&amp;IFERROR(VLOOKUP($B87,手順3!$A$12:$U$107,R$1,FALSE),"")</f>
        <v/>
      </c>
      <c r="S87" s="119"/>
      <c r="T87" s="119"/>
      <c r="U87" s="119"/>
      <c r="Z87"/>
      <c r="AA87" s="148" t="str">
        <f>IF($AE87="","",COUNTIF($AO$18:$AO87,AA$17))</f>
        <v/>
      </c>
      <c r="AB87" s="148" t="str">
        <f>IF($AE87="","",COUNTIF($AO$18:$AO87,AB$17))</f>
        <v/>
      </c>
      <c r="AC87" s="148" t="str">
        <f>IF($AE87="","",COUNTIF($AO$18:$AO87,AC$17))</f>
        <v/>
      </c>
      <c r="AD87" s="148" t="str">
        <f>IF($AE87="","",COUNTIF($AO$18:$AO87,AD$17))</f>
        <v/>
      </c>
      <c r="AE87" s="107" t="str">
        <f t="shared" si="20"/>
        <v/>
      </c>
      <c r="AF87" s="108" t="str">
        <f t="shared" si="27"/>
        <v/>
      </c>
      <c r="AG87" s="38" t="str">
        <f t="shared" si="21"/>
        <v/>
      </c>
      <c r="AH87" s="108" t="str">
        <f t="shared" si="22"/>
        <v/>
      </c>
      <c r="AI87" s="108" t="str">
        <f t="shared" si="23"/>
        <v/>
      </c>
      <c r="AJ87" s="108" t="str">
        <f t="shared" si="24"/>
        <v/>
      </c>
      <c r="AK87" s="108" t="str">
        <f t="shared" si="25"/>
        <v/>
      </c>
      <c r="AL87" s="108" t="str">
        <f t="shared" si="26"/>
        <v/>
      </c>
      <c r="AM87" s="108" t="str">
        <f t="shared" si="28"/>
        <v/>
      </c>
      <c r="AN87" s="108" t="str">
        <f t="shared" si="29"/>
        <v/>
      </c>
      <c r="AO87" s="109" t="str">
        <f t="shared" si="30"/>
        <v/>
      </c>
      <c r="AQ87">
        <f>種目情報!A70</f>
        <v>0</v>
      </c>
      <c r="AR87">
        <f>種目情報!B70</f>
        <v>0</v>
      </c>
      <c r="AS87">
        <f>種目情報!C70</f>
        <v>0</v>
      </c>
    </row>
    <row r="88" spans="1:45" x14ac:dyDescent="0.45">
      <c r="A88">
        <v>71</v>
      </c>
      <c r="B88" t="str">
        <f>IFERROR(IF(B87=手順3!$A$11,"",IF(B87&lt;=100,IF(手順2!A82=手順５!A88,手順５!A88,手順3!$A$12),B87+1)),"")</f>
        <v/>
      </c>
      <c r="C88" s="10" t="str">
        <f>IFERROR(VLOOKUP($B88,手順2!$A$12:$T$107,C$1,FALSE),"")&amp;IFERROR(VLOOKUP($B88,手順3!$A$12:$U$107,C$1,FALSE),"")</f>
        <v/>
      </c>
      <c r="D88" s="10" t="str">
        <f>IFERROR(VLOOKUP($B88,手順2!$A$12:$T$107,D$1,FALSE),"")&amp;IFERROR(VLOOKUP($B88,手順3!$A$12:$U$107,D$1,FALSE),"")</f>
        <v/>
      </c>
      <c r="E88" s="10" t="str">
        <f>IFERROR(VLOOKUP($B88,手順2!$A$12:$T$107,E$1,FALSE),"")&amp;IFERROR(VLOOKUP($B88,手順3!$A$12:$U$107,E$1,FALSE),"")</f>
        <v/>
      </c>
      <c r="F88" s="10" t="str">
        <f>IFERROR(VLOOKUP($B88,手順2!$A$12:$T$107,F$1,FALSE),"")&amp;IFERROR(VLOOKUP($B88,手順3!$A$12:$U$107,F$1,FALSE),"")</f>
        <v/>
      </c>
      <c r="G88" s="10" t="str">
        <f>IFERROR(VLOOKUP($B88,手順2!$A$12:$T$107,G$1,FALSE),"")&amp;IFERROR(VLOOKUP($B88,手順3!$A$12:$U$107,G$1,FALSE),"")</f>
        <v/>
      </c>
      <c r="H88" s="10" t="str">
        <f>IFERROR(VLOOKUP($B88,手順2!$A$12:$T$107,H$1,FALSE),"")&amp;IFERROR(VLOOKUP($B88,手順3!$A$12:$U$107,H$1,FALSE),"")</f>
        <v/>
      </c>
      <c r="I88" s="10" t="str">
        <f>IFERROR(VLOOKUP($B88,手順2!$A$12:$T$107,I$1,FALSE),"")&amp;IFERROR(VLOOKUP($B88,手順3!$A$12:$U$107,I$1,FALSE),"")</f>
        <v/>
      </c>
      <c r="J88" s="88" t="str">
        <f>IFERROR(VLOOKUP($B88,手順2!$A$12:$P$107,J$1,FALSE),"")&amp;IFERROR(VLOOKUP($B88,手順3!$A$12:$U$107,J$1,FALSE),"")</f>
        <v/>
      </c>
      <c r="K88" s="140" t="str">
        <f>IF(J88="","",IF(IFERROR(VLOOKUP($B88,手順2!$A$12:$P$107,K$1,FALSE),"")&amp;IFERROR(VLOOKUP($B88,手順3!$A$12:$U$107,K$1,FALSE),"")="",0,IFERROR(VLOOKUP($B88,手順2!$A$12:$P$107,K$1,FALSE),"")&amp;IFERROR(VLOOKUP($B88,手順3!$A$12:$U$107,K$1,FALSE),"")))</f>
        <v/>
      </c>
      <c r="L88" s="140" t="str">
        <f>IF(K88="","",IF(IFERROR(VLOOKUP($B88,手順2!$A$12:$P$107,L$1,FALSE),"")&amp;IFERROR(VLOOKUP($B88,手順3!$A$12:$U$107,L$1,FALSE),"")="",0,IFERROR(VLOOKUP($B88,手順2!$A$12:$P$107,L$1,FALSE),"")&amp;IFERROR(VLOOKUP($B88,手順3!$A$12:$U$107,L$1,FALSE),"")))</f>
        <v/>
      </c>
      <c r="M88" s="140" t="str">
        <f>IF(L88="","",IF(IFERROR(VLOOKUP($B88,手順2!$A$12:$P$107,M$1,FALSE),"")&amp;IFERROR(VLOOKUP($B88,手順3!$A$12:$U$107,M$1,FALSE),"")="",0,IFERROR(VLOOKUP($B88,手順2!$A$12:$P$107,M$1,FALSE),"")&amp;IFERROR(VLOOKUP($B88,手順3!$A$12:$U$107,M$1,FALSE),"")))</f>
        <v/>
      </c>
      <c r="N88" s="88" t="str">
        <f>IFERROR(VLOOKUP($B88,手順2!$A$12:$P$107,N$1,FALSE),"")&amp;IFERROR(VLOOKUP($B88,手順3!$A$12:$U$107,N$1,FALSE),"")</f>
        <v/>
      </c>
      <c r="O88" s="140" t="str">
        <f>IF(N88="","",IF(IFERROR(VLOOKUP($B88,手順2!$A$12:$P$107,O$1,FALSE),"")&amp;IFERROR(VLOOKUP($B88,手順3!$A$12:$U$107,O$1,FALSE),"")="",0,IFERROR(VLOOKUP($B88,手順2!$A$12:$P$107,O$1,FALSE),"")&amp;IFERROR(VLOOKUP($B88,手順3!$A$12:$U$107,O$1,FALSE),"")))</f>
        <v/>
      </c>
      <c r="P88" s="140" t="str">
        <f>IF(O88="","",IF(IFERROR(VLOOKUP($B88,手順2!$A$12:$P$107,P$1,FALSE),"")&amp;IFERROR(VLOOKUP($B88,手順3!$A$12:$U$107,P$1,FALSE),"")="",0,IFERROR(VLOOKUP($B88,手順2!$A$12:$P$107,P$1,FALSE),"")&amp;IFERROR(VLOOKUP($B88,手順3!$A$12:$U$107,P$1,FALSE),"")))</f>
        <v/>
      </c>
      <c r="Q88" s="140" t="str">
        <f>IF(P88="","",IF(IFERROR(VLOOKUP($B88,手順2!$A$12:$P$107,Q$1,FALSE),"")&amp;IFERROR(VLOOKUP($B88,手順3!$A$12:$U$107,Q$1,FALSE),"")="",0,IFERROR(VLOOKUP($B88,手順2!$A$12:$P$107,Q$1,FALSE),"")&amp;IFERROR(VLOOKUP($B88,手順3!$A$12:$U$107,Q$1,FALSE),"")))</f>
        <v/>
      </c>
      <c r="R88" s="88" t="str">
        <f>IFERROR(VLOOKUP($B88,手順2!$A$12:$Q$107,R$1,FALSE),"")&amp;IFERROR(VLOOKUP($B88,手順3!$A$12:$U$107,R$1,FALSE),"")</f>
        <v/>
      </c>
      <c r="S88" s="119"/>
      <c r="T88" s="119"/>
      <c r="U88" s="119"/>
      <c r="Z88"/>
      <c r="AA88" s="148" t="str">
        <f>IF($AE88="","",COUNTIF($AO$18:$AO88,AA$17))</f>
        <v/>
      </c>
      <c r="AB88" s="148" t="str">
        <f>IF($AE88="","",COUNTIF($AO$18:$AO88,AB$17))</f>
        <v/>
      </c>
      <c r="AC88" s="148" t="str">
        <f>IF($AE88="","",COUNTIF($AO$18:$AO88,AC$17))</f>
        <v/>
      </c>
      <c r="AD88" s="148" t="str">
        <f>IF($AE88="","",COUNTIF($AO$18:$AO88,AD$17))</f>
        <v/>
      </c>
      <c r="AE88" s="107" t="str">
        <f t="shared" si="20"/>
        <v/>
      </c>
      <c r="AF88" s="108" t="str">
        <f t="shared" si="27"/>
        <v/>
      </c>
      <c r="AG88" s="38" t="str">
        <f t="shared" si="21"/>
        <v/>
      </c>
      <c r="AH88" s="108" t="str">
        <f t="shared" si="22"/>
        <v/>
      </c>
      <c r="AI88" s="108" t="str">
        <f t="shared" si="23"/>
        <v/>
      </c>
      <c r="AJ88" s="108" t="str">
        <f t="shared" si="24"/>
        <v/>
      </c>
      <c r="AK88" s="108" t="str">
        <f t="shared" si="25"/>
        <v/>
      </c>
      <c r="AL88" s="108" t="str">
        <f t="shared" si="26"/>
        <v/>
      </c>
      <c r="AM88" s="108" t="str">
        <f t="shared" si="28"/>
        <v/>
      </c>
      <c r="AN88" s="108" t="str">
        <f t="shared" si="29"/>
        <v/>
      </c>
      <c r="AO88" s="109" t="str">
        <f t="shared" si="30"/>
        <v/>
      </c>
      <c r="AQ88">
        <f>種目情報!A71</f>
        <v>0</v>
      </c>
      <c r="AR88">
        <f>種目情報!B71</f>
        <v>0</v>
      </c>
      <c r="AS88">
        <f>種目情報!C71</f>
        <v>0</v>
      </c>
    </row>
    <row r="89" spans="1:45" x14ac:dyDescent="0.45">
      <c r="A89">
        <v>72</v>
      </c>
      <c r="B89" t="str">
        <f>IFERROR(IF(B88=手順3!$A$11,"",IF(B88&lt;=100,IF(手順2!A83=手順５!A89,手順５!A89,手順3!$A$12),B88+1)),"")</f>
        <v/>
      </c>
      <c r="C89" s="10" t="str">
        <f>IFERROR(VLOOKUP($B89,手順2!$A$12:$T$107,C$1,FALSE),"")&amp;IFERROR(VLOOKUP($B89,手順3!$A$12:$U$107,C$1,FALSE),"")</f>
        <v/>
      </c>
      <c r="D89" s="10" t="str">
        <f>IFERROR(VLOOKUP($B89,手順2!$A$12:$T$107,D$1,FALSE),"")&amp;IFERROR(VLOOKUP($B89,手順3!$A$12:$U$107,D$1,FALSE),"")</f>
        <v/>
      </c>
      <c r="E89" s="10" t="str">
        <f>IFERROR(VLOOKUP($B89,手順2!$A$12:$T$107,E$1,FALSE),"")&amp;IFERROR(VLOOKUP($B89,手順3!$A$12:$U$107,E$1,FALSE),"")</f>
        <v/>
      </c>
      <c r="F89" s="10" t="str">
        <f>IFERROR(VLOOKUP($B89,手順2!$A$12:$T$107,F$1,FALSE),"")&amp;IFERROR(VLOOKUP($B89,手順3!$A$12:$U$107,F$1,FALSE),"")</f>
        <v/>
      </c>
      <c r="G89" s="10" t="str">
        <f>IFERROR(VLOOKUP($B89,手順2!$A$12:$T$107,G$1,FALSE),"")&amp;IFERROR(VLOOKUP($B89,手順3!$A$12:$U$107,G$1,FALSE),"")</f>
        <v/>
      </c>
      <c r="H89" s="10" t="str">
        <f>IFERROR(VLOOKUP($B89,手順2!$A$12:$T$107,H$1,FALSE),"")&amp;IFERROR(VLOOKUP($B89,手順3!$A$12:$U$107,H$1,FALSE),"")</f>
        <v/>
      </c>
      <c r="I89" s="10" t="str">
        <f>IFERROR(VLOOKUP($B89,手順2!$A$12:$T$107,I$1,FALSE),"")&amp;IFERROR(VLOOKUP($B89,手順3!$A$12:$U$107,I$1,FALSE),"")</f>
        <v/>
      </c>
      <c r="J89" s="88" t="str">
        <f>IFERROR(VLOOKUP($B89,手順2!$A$12:$P$107,J$1,FALSE),"")&amp;IFERROR(VLOOKUP($B89,手順3!$A$12:$U$107,J$1,FALSE),"")</f>
        <v/>
      </c>
      <c r="K89" s="140" t="str">
        <f>IF(J89="","",IF(IFERROR(VLOOKUP($B89,手順2!$A$12:$P$107,K$1,FALSE),"")&amp;IFERROR(VLOOKUP($B89,手順3!$A$12:$U$107,K$1,FALSE),"")="",0,IFERROR(VLOOKUP($B89,手順2!$A$12:$P$107,K$1,FALSE),"")&amp;IFERROR(VLOOKUP($B89,手順3!$A$12:$U$107,K$1,FALSE),"")))</f>
        <v/>
      </c>
      <c r="L89" s="140" t="str">
        <f>IF(K89="","",IF(IFERROR(VLOOKUP($B89,手順2!$A$12:$P$107,L$1,FALSE),"")&amp;IFERROR(VLOOKUP($B89,手順3!$A$12:$U$107,L$1,FALSE),"")="",0,IFERROR(VLOOKUP($B89,手順2!$A$12:$P$107,L$1,FALSE),"")&amp;IFERROR(VLOOKUP($B89,手順3!$A$12:$U$107,L$1,FALSE),"")))</f>
        <v/>
      </c>
      <c r="M89" s="140" t="str">
        <f>IF(L89="","",IF(IFERROR(VLOOKUP($B89,手順2!$A$12:$P$107,M$1,FALSE),"")&amp;IFERROR(VLOOKUP($B89,手順3!$A$12:$U$107,M$1,FALSE),"")="",0,IFERROR(VLOOKUP($B89,手順2!$A$12:$P$107,M$1,FALSE),"")&amp;IFERROR(VLOOKUP($B89,手順3!$A$12:$U$107,M$1,FALSE),"")))</f>
        <v/>
      </c>
      <c r="N89" s="88" t="str">
        <f>IFERROR(VLOOKUP($B89,手順2!$A$12:$P$107,N$1,FALSE),"")&amp;IFERROR(VLOOKUP($B89,手順3!$A$12:$U$107,N$1,FALSE),"")</f>
        <v/>
      </c>
      <c r="O89" s="140" t="str">
        <f>IF(N89="","",IF(IFERROR(VLOOKUP($B89,手順2!$A$12:$P$107,O$1,FALSE),"")&amp;IFERROR(VLOOKUP($B89,手順3!$A$12:$U$107,O$1,FALSE),"")="",0,IFERROR(VLOOKUP($B89,手順2!$A$12:$P$107,O$1,FALSE),"")&amp;IFERROR(VLOOKUP($B89,手順3!$A$12:$U$107,O$1,FALSE),"")))</f>
        <v/>
      </c>
      <c r="P89" s="140" t="str">
        <f>IF(O89="","",IF(IFERROR(VLOOKUP($B89,手順2!$A$12:$P$107,P$1,FALSE),"")&amp;IFERROR(VLOOKUP($B89,手順3!$A$12:$U$107,P$1,FALSE),"")="",0,IFERROR(VLOOKUP($B89,手順2!$A$12:$P$107,P$1,FALSE),"")&amp;IFERROR(VLOOKUP($B89,手順3!$A$12:$U$107,P$1,FALSE),"")))</f>
        <v/>
      </c>
      <c r="Q89" s="140" t="str">
        <f>IF(P89="","",IF(IFERROR(VLOOKUP($B89,手順2!$A$12:$P$107,Q$1,FALSE),"")&amp;IFERROR(VLOOKUP($B89,手順3!$A$12:$U$107,Q$1,FALSE),"")="",0,IFERROR(VLOOKUP($B89,手順2!$A$12:$P$107,Q$1,FALSE),"")&amp;IFERROR(VLOOKUP($B89,手順3!$A$12:$U$107,Q$1,FALSE),"")))</f>
        <v/>
      </c>
      <c r="R89" s="88" t="str">
        <f>IFERROR(VLOOKUP($B89,手順2!$A$12:$Q$107,R$1,FALSE),"")&amp;IFERROR(VLOOKUP($B89,手順3!$A$12:$U$107,R$1,FALSE),"")</f>
        <v/>
      </c>
      <c r="S89" s="119"/>
      <c r="T89" s="119"/>
      <c r="U89" s="119"/>
      <c r="Z89"/>
      <c r="AA89" s="148" t="str">
        <f>IF($AE89="","",COUNTIF($AO$18:$AO89,AA$17))</f>
        <v/>
      </c>
      <c r="AB89" s="148" t="str">
        <f>IF($AE89="","",COUNTIF($AO$18:$AO89,AB$17))</f>
        <v/>
      </c>
      <c r="AC89" s="148" t="str">
        <f>IF($AE89="","",COUNTIF($AO$18:$AO89,AC$17))</f>
        <v/>
      </c>
      <c r="AD89" s="148" t="str">
        <f>IF($AE89="","",COUNTIF($AO$18:$AO89,AD$17))</f>
        <v/>
      </c>
      <c r="AE89" s="107" t="str">
        <f t="shared" si="20"/>
        <v/>
      </c>
      <c r="AF89" s="108" t="str">
        <f t="shared" si="27"/>
        <v/>
      </c>
      <c r="AG89" s="38" t="str">
        <f t="shared" si="21"/>
        <v/>
      </c>
      <c r="AH89" s="108" t="str">
        <f t="shared" si="22"/>
        <v/>
      </c>
      <c r="AI89" s="108" t="str">
        <f t="shared" si="23"/>
        <v/>
      </c>
      <c r="AJ89" s="108" t="str">
        <f t="shared" si="24"/>
        <v/>
      </c>
      <c r="AK89" s="108" t="str">
        <f t="shared" si="25"/>
        <v/>
      </c>
      <c r="AL89" s="108" t="str">
        <f t="shared" si="26"/>
        <v/>
      </c>
      <c r="AM89" s="108" t="str">
        <f t="shared" si="28"/>
        <v/>
      </c>
      <c r="AN89" s="108" t="str">
        <f t="shared" si="29"/>
        <v/>
      </c>
      <c r="AO89" s="109" t="str">
        <f t="shared" si="30"/>
        <v/>
      </c>
      <c r="AQ89">
        <f>種目情報!A72</f>
        <v>0</v>
      </c>
      <c r="AR89">
        <f>種目情報!B72</f>
        <v>0</v>
      </c>
      <c r="AS89">
        <f>種目情報!C72</f>
        <v>0</v>
      </c>
    </row>
    <row r="90" spans="1:45" x14ac:dyDescent="0.45">
      <c r="A90">
        <v>73</v>
      </c>
      <c r="B90" t="str">
        <f>IFERROR(IF(B89=手順3!$A$11,"",IF(B89&lt;=100,IF(手順2!A84=手順５!A90,手順５!A90,手順3!$A$12),B89+1)),"")</f>
        <v/>
      </c>
      <c r="C90" s="10" t="str">
        <f>IFERROR(VLOOKUP($B90,手順2!$A$12:$T$107,C$1,FALSE),"")&amp;IFERROR(VLOOKUP($B90,手順3!$A$12:$U$107,C$1,FALSE),"")</f>
        <v/>
      </c>
      <c r="D90" s="10" t="str">
        <f>IFERROR(VLOOKUP($B90,手順2!$A$12:$T$107,D$1,FALSE),"")&amp;IFERROR(VLOOKUP($B90,手順3!$A$12:$U$107,D$1,FALSE),"")</f>
        <v/>
      </c>
      <c r="E90" s="10" t="str">
        <f>IFERROR(VLOOKUP($B90,手順2!$A$12:$T$107,E$1,FALSE),"")&amp;IFERROR(VLOOKUP($B90,手順3!$A$12:$U$107,E$1,FALSE),"")</f>
        <v/>
      </c>
      <c r="F90" s="10" t="str">
        <f>IFERROR(VLOOKUP($B90,手順2!$A$12:$T$107,F$1,FALSE),"")&amp;IFERROR(VLOOKUP($B90,手順3!$A$12:$U$107,F$1,FALSE),"")</f>
        <v/>
      </c>
      <c r="G90" s="10" t="str">
        <f>IFERROR(VLOOKUP($B90,手順2!$A$12:$T$107,G$1,FALSE),"")&amp;IFERROR(VLOOKUP($B90,手順3!$A$12:$U$107,G$1,FALSE),"")</f>
        <v/>
      </c>
      <c r="H90" s="10" t="str">
        <f>IFERROR(VLOOKUP($B90,手順2!$A$12:$T$107,H$1,FALSE),"")&amp;IFERROR(VLOOKUP($B90,手順3!$A$12:$U$107,H$1,FALSE),"")</f>
        <v/>
      </c>
      <c r="I90" s="10" t="str">
        <f>IFERROR(VLOOKUP($B90,手順2!$A$12:$T$107,I$1,FALSE),"")&amp;IFERROR(VLOOKUP($B90,手順3!$A$12:$U$107,I$1,FALSE),"")</f>
        <v/>
      </c>
      <c r="J90" s="88" t="str">
        <f>IFERROR(VLOOKUP($B90,手順2!$A$12:$P$107,J$1,FALSE),"")&amp;IFERROR(VLOOKUP($B90,手順3!$A$12:$U$107,J$1,FALSE),"")</f>
        <v/>
      </c>
      <c r="K90" s="140" t="str">
        <f>IF(J90="","",IF(IFERROR(VLOOKUP($B90,手順2!$A$12:$P$107,K$1,FALSE),"")&amp;IFERROR(VLOOKUP($B90,手順3!$A$12:$U$107,K$1,FALSE),"")="",0,IFERROR(VLOOKUP($B90,手順2!$A$12:$P$107,K$1,FALSE),"")&amp;IFERROR(VLOOKUP($B90,手順3!$A$12:$U$107,K$1,FALSE),"")))</f>
        <v/>
      </c>
      <c r="L90" s="140" t="str">
        <f>IF(K90="","",IF(IFERROR(VLOOKUP($B90,手順2!$A$12:$P$107,L$1,FALSE),"")&amp;IFERROR(VLOOKUP($B90,手順3!$A$12:$U$107,L$1,FALSE),"")="",0,IFERROR(VLOOKUP($B90,手順2!$A$12:$P$107,L$1,FALSE),"")&amp;IFERROR(VLOOKUP($B90,手順3!$A$12:$U$107,L$1,FALSE),"")))</f>
        <v/>
      </c>
      <c r="M90" s="140" t="str">
        <f>IF(L90="","",IF(IFERROR(VLOOKUP($B90,手順2!$A$12:$P$107,M$1,FALSE),"")&amp;IFERROR(VLOOKUP($B90,手順3!$A$12:$U$107,M$1,FALSE),"")="",0,IFERROR(VLOOKUP($B90,手順2!$A$12:$P$107,M$1,FALSE),"")&amp;IFERROR(VLOOKUP($B90,手順3!$A$12:$U$107,M$1,FALSE),"")))</f>
        <v/>
      </c>
      <c r="N90" s="88" t="str">
        <f>IFERROR(VLOOKUP($B90,手順2!$A$12:$P$107,N$1,FALSE),"")&amp;IFERROR(VLOOKUP($B90,手順3!$A$12:$U$107,N$1,FALSE),"")</f>
        <v/>
      </c>
      <c r="O90" s="140" t="str">
        <f>IF(N90="","",IF(IFERROR(VLOOKUP($B90,手順2!$A$12:$P$107,O$1,FALSE),"")&amp;IFERROR(VLOOKUP($B90,手順3!$A$12:$U$107,O$1,FALSE),"")="",0,IFERROR(VLOOKUP($B90,手順2!$A$12:$P$107,O$1,FALSE),"")&amp;IFERROR(VLOOKUP($B90,手順3!$A$12:$U$107,O$1,FALSE),"")))</f>
        <v/>
      </c>
      <c r="P90" s="140" t="str">
        <f>IF(O90="","",IF(IFERROR(VLOOKUP($B90,手順2!$A$12:$P$107,P$1,FALSE),"")&amp;IFERROR(VLOOKUP($B90,手順3!$A$12:$U$107,P$1,FALSE),"")="",0,IFERROR(VLOOKUP($B90,手順2!$A$12:$P$107,P$1,FALSE),"")&amp;IFERROR(VLOOKUP($B90,手順3!$A$12:$U$107,P$1,FALSE),"")))</f>
        <v/>
      </c>
      <c r="Q90" s="140" t="str">
        <f>IF(P90="","",IF(IFERROR(VLOOKUP($B90,手順2!$A$12:$P$107,Q$1,FALSE),"")&amp;IFERROR(VLOOKUP($B90,手順3!$A$12:$U$107,Q$1,FALSE),"")="",0,IFERROR(VLOOKUP($B90,手順2!$A$12:$P$107,Q$1,FALSE),"")&amp;IFERROR(VLOOKUP($B90,手順3!$A$12:$U$107,Q$1,FALSE),"")))</f>
        <v/>
      </c>
      <c r="R90" s="88" t="str">
        <f>IFERROR(VLOOKUP($B90,手順2!$A$12:$Q$107,R$1,FALSE),"")&amp;IFERROR(VLOOKUP($B90,手順3!$A$12:$U$107,R$1,FALSE),"")</f>
        <v/>
      </c>
      <c r="S90" s="119"/>
      <c r="T90" s="119"/>
      <c r="U90" s="119"/>
      <c r="Z90"/>
      <c r="AA90" s="148" t="str">
        <f>IF($AE90="","",COUNTIF($AO$18:$AO90,AA$17))</f>
        <v/>
      </c>
      <c r="AB90" s="148" t="str">
        <f>IF($AE90="","",COUNTIF($AO$18:$AO90,AB$17))</f>
        <v/>
      </c>
      <c r="AC90" s="148" t="str">
        <f>IF($AE90="","",COUNTIF($AO$18:$AO90,AC$17))</f>
        <v/>
      </c>
      <c r="AD90" s="148" t="str">
        <f>IF($AE90="","",COUNTIF($AO$18:$AO90,AD$17))</f>
        <v/>
      </c>
      <c r="AE90" s="107" t="str">
        <f t="shared" si="20"/>
        <v/>
      </c>
      <c r="AF90" s="108" t="str">
        <f t="shared" si="27"/>
        <v/>
      </c>
      <c r="AG90" s="38" t="str">
        <f t="shared" si="21"/>
        <v/>
      </c>
      <c r="AH90" s="108" t="str">
        <f t="shared" si="22"/>
        <v/>
      </c>
      <c r="AI90" s="108" t="str">
        <f t="shared" si="23"/>
        <v/>
      </c>
      <c r="AJ90" s="108" t="str">
        <f t="shared" si="24"/>
        <v/>
      </c>
      <c r="AK90" s="108" t="str">
        <f t="shared" si="25"/>
        <v/>
      </c>
      <c r="AL90" s="108" t="str">
        <f t="shared" si="26"/>
        <v/>
      </c>
      <c r="AM90" s="108" t="str">
        <f t="shared" si="28"/>
        <v/>
      </c>
      <c r="AN90" s="108" t="str">
        <f t="shared" si="29"/>
        <v/>
      </c>
      <c r="AO90" s="109" t="str">
        <f t="shared" si="30"/>
        <v/>
      </c>
      <c r="AQ90">
        <f>種目情報!A73</f>
        <v>0</v>
      </c>
      <c r="AR90">
        <f>種目情報!B73</f>
        <v>0</v>
      </c>
      <c r="AS90">
        <f>種目情報!C73</f>
        <v>0</v>
      </c>
    </row>
    <row r="91" spans="1:45" x14ac:dyDescent="0.45">
      <c r="A91">
        <v>74</v>
      </c>
      <c r="B91" t="str">
        <f>IFERROR(IF(B90=手順3!$A$11,"",IF(B90&lt;=100,IF(手順2!A85=手順５!A91,手順５!A91,手順3!$A$12),B90+1)),"")</f>
        <v/>
      </c>
      <c r="C91" s="10" t="str">
        <f>IFERROR(VLOOKUP($B91,手順2!$A$12:$T$107,C$1,FALSE),"")&amp;IFERROR(VLOOKUP($B91,手順3!$A$12:$U$107,C$1,FALSE),"")</f>
        <v/>
      </c>
      <c r="D91" s="10" t="str">
        <f>IFERROR(VLOOKUP($B91,手順2!$A$12:$T$107,D$1,FALSE),"")&amp;IFERROR(VLOOKUP($B91,手順3!$A$12:$U$107,D$1,FALSE),"")</f>
        <v/>
      </c>
      <c r="E91" s="10" t="str">
        <f>IFERROR(VLOOKUP($B91,手順2!$A$12:$T$107,E$1,FALSE),"")&amp;IFERROR(VLOOKUP($B91,手順3!$A$12:$U$107,E$1,FALSE),"")</f>
        <v/>
      </c>
      <c r="F91" s="10" t="str">
        <f>IFERROR(VLOOKUP($B91,手順2!$A$12:$T$107,F$1,FALSE),"")&amp;IFERROR(VLOOKUP($B91,手順3!$A$12:$U$107,F$1,FALSE),"")</f>
        <v/>
      </c>
      <c r="G91" s="10" t="str">
        <f>IFERROR(VLOOKUP($B91,手順2!$A$12:$T$107,G$1,FALSE),"")&amp;IFERROR(VLOOKUP($B91,手順3!$A$12:$U$107,G$1,FALSE),"")</f>
        <v/>
      </c>
      <c r="H91" s="10" t="str">
        <f>IFERROR(VLOOKUP($B91,手順2!$A$12:$T$107,H$1,FALSE),"")&amp;IFERROR(VLOOKUP($B91,手順3!$A$12:$U$107,H$1,FALSE),"")</f>
        <v/>
      </c>
      <c r="I91" s="10" t="str">
        <f>IFERROR(VLOOKUP($B91,手順2!$A$12:$T$107,I$1,FALSE),"")&amp;IFERROR(VLOOKUP($B91,手順3!$A$12:$U$107,I$1,FALSE),"")</f>
        <v/>
      </c>
      <c r="J91" s="88" t="str">
        <f>IFERROR(VLOOKUP($B91,手順2!$A$12:$P$107,J$1,FALSE),"")&amp;IFERROR(VLOOKUP($B91,手順3!$A$12:$U$107,J$1,FALSE),"")</f>
        <v/>
      </c>
      <c r="K91" s="140" t="str">
        <f>IF(J91="","",IF(IFERROR(VLOOKUP($B91,手順2!$A$12:$P$107,K$1,FALSE),"")&amp;IFERROR(VLOOKUP($B91,手順3!$A$12:$U$107,K$1,FALSE),"")="",0,IFERROR(VLOOKUP($B91,手順2!$A$12:$P$107,K$1,FALSE),"")&amp;IFERROR(VLOOKUP($B91,手順3!$A$12:$U$107,K$1,FALSE),"")))</f>
        <v/>
      </c>
      <c r="L91" s="140" t="str">
        <f>IF(K91="","",IF(IFERROR(VLOOKUP($B91,手順2!$A$12:$P$107,L$1,FALSE),"")&amp;IFERROR(VLOOKUP($B91,手順3!$A$12:$U$107,L$1,FALSE),"")="",0,IFERROR(VLOOKUP($B91,手順2!$A$12:$P$107,L$1,FALSE),"")&amp;IFERROR(VLOOKUP($B91,手順3!$A$12:$U$107,L$1,FALSE),"")))</f>
        <v/>
      </c>
      <c r="M91" s="140" t="str">
        <f>IF(L91="","",IF(IFERROR(VLOOKUP($B91,手順2!$A$12:$P$107,M$1,FALSE),"")&amp;IFERROR(VLOOKUP($B91,手順3!$A$12:$U$107,M$1,FALSE),"")="",0,IFERROR(VLOOKUP($B91,手順2!$A$12:$P$107,M$1,FALSE),"")&amp;IFERROR(VLOOKUP($B91,手順3!$A$12:$U$107,M$1,FALSE),"")))</f>
        <v/>
      </c>
      <c r="N91" s="88" t="str">
        <f>IFERROR(VLOOKUP($B91,手順2!$A$12:$P$107,N$1,FALSE),"")&amp;IFERROR(VLOOKUP($B91,手順3!$A$12:$U$107,N$1,FALSE),"")</f>
        <v/>
      </c>
      <c r="O91" s="140" t="str">
        <f>IF(N91="","",IF(IFERROR(VLOOKUP($B91,手順2!$A$12:$P$107,O$1,FALSE),"")&amp;IFERROR(VLOOKUP($B91,手順3!$A$12:$U$107,O$1,FALSE),"")="",0,IFERROR(VLOOKUP($B91,手順2!$A$12:$P$107,O$1,FALSE),"")&amp;IFERROR(VLOOKUP($B91,手順3!$A$12:$U$107,O$1,FALSE),"")))</f>
        <v/>
      </c>
      <c r="P91" s="140" t="str">
        <f>IF(O91="","",IF(IFERROR(VLOOKUP($B91,手順2!$A$12:$P$107,P$1,FALSE),"")&amp;IFERROR(VLOOKUP($B91,手順3!$A$12:$U$107,P$1,FALSE),"")="",0,IFERROR(VLOOKUP($B91,手順2!$A$12:$P$107,P$1,FALSE),"")&amp;IFERROR(VLOOKUP($B91,手順3!$A$12:$U$107,P$1,FALSE),"")))</f>
        <v/>
      </c>
      <c r="Q91" s="140" t="str">
        <f>IF(P91="","",IF(IFERROR(VLOOKUP($B91,手順2!$A$12:$P$107,Q$1,FALSE),"")&amp;IFERROR(VLOOKUP($B91,手順3!$A$12:$U$107,Q$1,FALSE),"")="",0,IFERROR(VLOOKUP($B91,手順2!$A$12:$P$107,Q$1,FALSE),"")&amp;IFERROR(VLOOKUP($B91,手順3!$A$12:$U$107,Q$1,FALSE),"")))</f>
        <v/>
      </c>
      <c r="R91" s="88" t="str">
        <f>IFERROR(VLOOKUP($B91,手順2!$A$12:$Q$107,R$1,FALSE),"")&amp;IFERROR(VLOOKUP($B91,手順3!$A$12:$U$107,R$1,FALSE),"")</f>
        <v/>
      </c>
      <c r="S91" s="119"/>
      <c r="T91" s="119"/>
      <c r="U91" s="119"/>
      <c r="Z91"/>
      <c r="AA91" s="148" t="str">
        <f>IF($AE91="","",COUNTIF($AO$18:$AO91,AA$17))</f>
        <v/>
      </c>
      <c r="AB91" s="148" t="str">
        <f>IF($AE91="","",COUNTIF($AO$18:$AO91,AB$17))</f>
        <v/>
      </c>
      <c r="AC91" s="148" t="str">
        <f>IF($AE91="","",COUNTIF($AO$18:$AO91,AC$17))</f>
        <v/>
      </c>
      <c r="AD91" s="148" t="str">
        <f>IF($AE91="","",COUNTIF($AO$18:$AO91,AD$17))</f>
        <v/>
      </c>
      <c r="AE91" s="107" t="str">
        <f t="shared" si="20"/>
        <v/>
      </c>
      <c r="AF91" s="108" t="str">
        <f t="shared" si="27"/>
        <v/>
      </c>
      <c r="AG91" s="38" t="str">
        <f t="shared" si="21"/>
        <v/>
      </c>
      <c r="AH91" s="108" t="str">
        <f t="shared" si="22"/>
        <v/>
      </c>
      <c r="AI91" s="108" t="str">
        <f t="shared" si="23"/>
        <v/>
      </c>
      <c r="AJ91" s="108" t="str">
        <f t="shared" si="24"/>
        <v/>
      </c>
      <c r="AK91" s="108" t="str">
        <f t="shared" si="25"/>
        <v/>
      </c>
      <c r="AL91" s="108" t="str">
        <f t="shared" si="26"/>
        <v/>
      </c>
      <c r="AM91" s="108" t="str">
        <f t="shared" si="28"/>
        <v/>
      </c>
      <c r="AN91" s="108" t="str">
        <f t="shared" si="29"/>
        <v/>
      </c>
      <c r="AO91" s="109" t="str">
        <f t="shared" si="30"/>
        <v/>
      </c>
      <c r="AQ91">
        <f>種目情報!A74</f>
        <v>0</v>
      </c>
      <c r="AR91">
        <f>種目情報!B74</f>
        <v>0</v>
      </c>
      <c r="AS91">
        <f>種目情報!C74</f>
        <v>0</v>
      </c>
    </row>
    <row r="92" spans="1:45" x14ac:dyDescent="0.45">
      <c r="A92">
        <v>75</v>
      </c>
      <c r="B92" t="str">
        <f>IFERROR(IF(B91=手順3!$A$11,"",IF(B91&lt;=100,IF(手順2!A86=手順５!A92,手順５!A92,手順3!$A$12),B91+1)),"")</f>
        <v/>
      </c>
      <c r="C92" s="10" t="str">
        <f>IFERROR(VLOOKUP($B92,手順2!$A$12:$T$107,C$1,FALSE),"")&amp;IFERROR(VLOOKUP($B92,手順3!$A$12:$U$107,C$1,FALSE),"")</f>
        <v/>
      </c>
      <c r="D92" s="10" t="str">
        <f>IFERROR(VLOOKUP($B92,手順2!$A$12:$T$107,D$1,FALSE),"")&amp;IFERROR(VLOOKUP($B92,手順3!$A$12:$U$107,D$1,FALSE),"")</f>
        <v/>
      </c>
      <c r="E92" s="10" t="str">
        <f>IFERROR(VLOOKUP($B92,手順2!$A$12:$T$107,E$1,FALSE),"")&amp;IFERROR(VLOOKUP($B92,手順3!$A$12:$U$107,E$1,FALSE),"")</f>
        <v/>
      </c>
      <c r="F92" s="10" t="str">
        <f>IFERROR(VLOOKUP($B92,手順2!$A$12:$T$107,F$1,FALSE),"")&amp;IFERROR(VLOOKUP($B92,手順3!$A$12:$U$107,F$1,FALSE),"")</f>
        <v/>
      </c>
      <c r="G92" s="10" t="str">
        <f>IFERROR(VLOOKUP($B92,手順2!$A$12:$T$107,G$1,FALSE),"")&amp;IFERROR(VLOOKUP($B92,手順3!$A$12:$U$107,G$1,FALSE),"")</f>
        <v/>
      </c>
      <c r="H92" s="10" t="str">
        <f>IFERROR(VLOOKUP($B92,手順2!$A$12:$T$107,H$1,FALSE),"")&amp;IFERROR(VLOOKUP($B92,手順3!$A$12:$U$107,H$1,FALSE),"")</f>
        <v/>
      </c>
      <c r="I92" s="10" t="str">
        <f>IFERROR(VLOOKUP($B92,手順2!$A$12:$T$107,I$1,FALSE),"")&amp;IFERROR(VLOOKUP($B92,手順3!$A$12:$U$107,I$1,FALSE),"")</f>
        <v/>
      </c>
      <c r="J92" s="88" t="str">
        <f>IFERROR(VLOOKUP($B92,手順2!$A$12:$P$107,J$1,FALSE),"")&amp;IFERROR(VLOOKUP($B92,手順3!$A$12:$U$107,J$1,FALSE),"")</f>
        <v/>
      </c>
      <c r="K92" s="140" t="str">
        <f>IF(J92="","",IF(IFERROR(VLOOKUP($B92,手順2!$A$12:$P$107,K$1,FALSE),"")&amp;IFERROR(VLOOKUP($B92,手順3!$A$12:$U$107,K$1,FALSE),"")="",0,IFERROR(VLOOKUP($B92,手順2!$A$12:$P$107,K$1,FALSE),"")&amp;IFERROR(VLOOKUP($B92,手順3!$A$12:$U$107,K$1,FALSE),"")))</f>
        <v/>
      </c>
      <c r="L92" s="140" t="str">
        <f>IF(K92="","",IF(IFERROR(VLOOKUP($B92,手順2!$A$12:$P$107,L$1,FALSE),"")&amp;IFERROR(VLOOKUP($B92,手順3!$A$12:$U$107,L$1,FALSE),"")="",0,IFERROR(VLOOKUP($B92,手順2!$A$12:$P$107,L$1,FALSE),"")&amp;IFERROR(VLOOKUP($B92,手順3!$A$12:$U$107,L$1,FALSE),"")))</f>
        <v/>
      </c>
      <c r="M92" s="140" t="str">
        <f>IF(L92="","",IF(IFERROR(VLOOKUP($B92,手順2!$A$12:$P$107,M$1,FALSE),"")&amp;IFERROR(VLOOKUP($B92,手順3!$A$12:$U$107,M$1,FALSE),"")="",0,IFERROR(VLOOKUP($B92,手順2!$A$12:$P$107,M$1,FALSE),"")&amp;IFERROR(VLOOKUP($B92,手順3!$A$12:$U$107,M$1,FALSE),"")))</f>
        <v/>
      </c>
      <c r="N92" s="88" t="str">
        <f>IFERROR(VLOOKUP($B92,手順2!$A$12:$P$107,N$1,FALSE),"")&amp;IFERROR(VLOOKUP($B92,手順3!$A$12:$U$107,N$1,FALSE),"")</f>
        <v/>
      </c>
      <c r="O92" s="140" t="str">
        <f>IF(N92="","",IF(IFERROR(VLOOKUP($B92,手順2!$A$12:$P$107,O$1,FALSE),"")&amp;IFERROR(VLOOKUP($B92,手順3!$A$12:$U$107,O$1,FALSE),"")="",0,IFERROR(VLOOKUP($B92,手順2!$A$12:$P$107,O$1,FALSE),"")&amp;IFERROR(VLOOKUP($B92,手順3!$A$12:$U$107,O$1,FALSE),"")))</f>
        <v/>
      </c>
      <c r="P92" s="140" t="str">
        <f>IF(O92="","",IF(IFERROR(VLOOKUP($B92,手順2!$A$12:$P$107,P$1,FALSE),"")&amp;IFERROR(VLOOKUP($B92,手順3!$A$12:$U$107,P$1,FALSE),"")="",0,IFERROR(VLOOKUP($B92,手順2!$A$12:$P$107,P$1,FALSE),"")&amp;IFERROR(VLOOKUP($B92,手順3!$A$12:$U$107,P$1,FALSE),"")))</f>
        <v/>
      </c>
      <c r="Q92" s="140" t="str">
        <f>IF(P92="","",IF(IFERROR(VLOOKUP($B92,手順2!$A$12:$P$107,Q$1,FALSE),"")&amp;IFERROR(VLOOKUP($B92,手順3!$A$12:$U$107,Q$1,FALSE),"")="",0,IFERROR(VLOOKUP($B92,手順2!$A$12:$P$107,Q$1,FALSE),"")&amp;IFERROR(VLOOKUP($B92,手順3!$A$12:$U$107,Q$1,FALSE),"")))</f>
        <v/>
      </c>
      <c r="R92" s="88" t="str">
        <f>IFERROR(VLOOKUP($B92,手順2!$A$12:$Q$107,R$1,FALSE),"")&amp;IFERROR(VLOOKUP($B92,手順3!$A$12:$U$107,R$1,FALSE),"")</f>
        <v/>
      </c>
      <c r="S92" s="119"/>
      <c r="T92" s="119"/>
      <c r="U92" s="119"/>
      <c r="Z92"/>
      <c r="AA92" s="148" t="str">
        <f>IF($AE92="","",COUNTIF($AO$18:$AO92,AA$17))</f>
        <v/>
      </c>
      <c r="AB92" s="148" t="str">
        <f>IF($AE92="","",COUNTIF($AO$18:$AO92,AB$17))</f>
        <v/>
      </c>
      <c r="AC92" s="148" t="str">
        <f>IF($AE92="","",COUNTIF($AO$18:$AO92,AC$17))</f>
        <v/>
      </c>
      <c r="AD92" s="148" t="str">
        <f>IF($AE92="","",COUNTIF($AO$18:$AO92,AD$17))</f>
        <v/>
      </c>
      <c r="AE92" s="107" t="str">
        <f t="shared" si="20"/>
        <v/>
      </c>
      <c r="AF92" s="108" t="str">
        <f t="shared" si="27"/>
        <v/>
      </c>
      <c r="AG92" s="38" t="str">
        <f t="shared" si="21"/>
        <v/>
      </c>
      <c r="AH92" s="108" t="str">
        <f t="shared" si="22"/>
        <v/>
      </c>
      <c r="AI92" s="108" t="str">
        <f t="shared" si="23"/>
        <v/>
      </c>
      <c r="AJ92" s="108" t="str">
        <f t="shared" si="24"/>
        <v/>
      </c>
      <c r="AK92" s="108" t="str">
        <f t="shared" si="25"/>
        <v/>
      </c>
      <c r="AL92" s="108" t="str">
        <f t="shared" si="26"/>
        <v/>
      </c>
      <c r="AM92" s="108" t="str">
        <f t="shared" si="28"/>
        <v/>
      </c>
      <c r="AN92" s="108" t="str">
        <f t="shared" si="29"/>
        <v/>
      </c>
      <c r="AO92" s="109" t="str">
        <f t="shared" si="30"/>
        <v/>
      </c>
      <c r="AQ92">
        <f>種目情報!A75</f>
        <v>0</v>
      </c>
      <c r="AR92">
        <f>種目情報!B75</f>
        <v>0</v>
      </c>
      <c r="AS92">
        <f>種目情報!C75</f>
        <v>0</v>
      </c>
    </row>
    <row r="93" spans="1:45" x14ac:dyDescent="0.45">
      <c r="A93">
        <v>76</v>
      </c>
      <c r="B93" t="str">
        <f>IFERROR(IF(B92=手順3!$A$11,"",IF(B92&lt;=100,IF(手順2!A87=手順５!A93,手順５!A93,手順3!$A$12),B92+1)),"")</f>
        <v/>
      </c>
      <c r="C93" s="10" t="str">
        <f>IFERROR(VLOOKUP($B93,手順2!$A$12:$T$107,C$1,FALSE),"")&amp;IFERROR(VLOOKUP($B93,手順3!$A$12:$U$107,C$1,FALSE),"")</f>
        <v/>
      </c>
      <c r="D93" s="10" t="str">
        <f>IFERROR(VLOOKUP($B93,手順2!$A$12:$T$107,D$1,FALSE),"")&amp;IFERROR(VLOOKUP($B93,手順3!$A$12:$U$107,D$1,FALSE),"")</f>
        <v/>
      </c>
      <c r="E93" s="10" t="str">
        <f>IFERROR(VLOOKUP($B93,手順2!$A$12:$T$107,E$1,FALSE),"")&amp;IFERROR(VLOOKUP($B93,手順3!$A$12:$U$107,E$1,FALSE),"")</f>
        <v/>
      </c>
      <c r="F93" s="10" t="str">
        <f>IFERROR(VLOOKUP($B93,手順2!$A$12:$T$107,F$1,FALSE),"")&amp;IFERROR(VLOOKUP($B93,手順3!$A$12:$U$107,F$1,FALSE),"")</f>
        <v/>
      </c>
      <c r="G93" s="10" t="str">
        <f>IFERROR(VLOOKUP($B93,手順2!$A$12:$T$107,G$1,FALSE),"")&amp;IFERROR(VLOOKUP($B93,手順3!$A$12:$U$107,G$1,FALSE),"")</f>
        <v/>
      </c>
      <c r="H93" s="10" t="str">
        <f>IFERROR(VLOOKUP($B93,手順2!$A$12:$T$107,H$1,FALSE),"")&amp;IFERROR(VLOOKUP($B93,手順3!$A$12:$U$107,H$1,FALSE),"")</f>
        <v/>
      </c>
      <c r="I93" s="10" t="str">
        <f>IFERROR(VLOOKUP($B93,手順2!$A$12:$T$107,I$1,FALSE),"")&amp;IFERROR(VLOOKUP($B93,手順3!$A$12:$U$107,I$1,FALSE),"")</f>
        <v/>
      </c>
      <c r="J93" s="88" t="str">
        <f>IFERROR(VLOOKUP($B93,手順2!$A$12:$P$107,J$1,FALSE),"")&amp;IFERROR(VLOOKUP($B93,手順3!$A$12:$U$107,J$1,FALSE),"")</f>
        <v/>
      </c>
      <c r="K93" s="140" t="str">
        <f>IF(J93="","",IF(IFERROR(VLOOKUP($B93,手順2!$A$12:$P$107,K$1,FALSE),"")&amp;IFERROR(VLOOKUP($B93,手順3!$A$12:$U$107,K$1,FALSE),"")="",0,IFERROR(VLOOKUP($B93,手順2!$A$12:$P$107,K$1,FALSE),"")&amp;IFERROR(VLOOKUP($B93,手順3!$A$12:$U$107,K$1,FALSE),"")))</f>
        <v/>
      </c>
      <c r="L93" s="140" t="str">
        <f>IF(K93="","",IF(IFERROR(VLOOKUP($B93,手順2!$A$12:$P$107,L$1,FALSE),"")&amp;IFERROR(VLOOKUP($B93,手順3!$A$12:$U$107,L$1,FALSE),"")="",0,IFERROR(VLOOKUP($B93,手順2!$A$12:$P$107,L$1,FALSE),"")&amp;IFERROR(VLOOKUP($B93,手順3!$A$12:$U$107,L$1,FALSE),"")))</f>
        <v/>
      </c>
      <c r="M93" s="140" t="str">
        <f>IF(L93="","",IF(IFERROR(VLOOKUP($B93,手順2!$A$12:$P$107,M$1,FALSE),"")&amp;IFERROR(VLOOKUP($B93,手順3!$A$12:$U$107,M$1,FALSE),"")="",0,IFERROR(VLOOKUP($B93,手順2!$A$12:$P$107,M$1,FALSE),"")&amp;IFERROR(VLOOKUP($B93,手順3!$A$12:$U$107,M$1,FALSE),"")))</f>
        <v/>
      </c>
      <c r="N93" s="88" t="str">
        <f>IFERROR(VLOOKUP($B93,手順2!$A$12:$P$107,N$1,FALSE),"")&amp;IFERROR(VLOOKUP($B93,手順3!$A$12:$U$107,N$1,FALSE),"")</f>
        <v/>
      </c>
      <c r="O93" s="140" t="str">
        <f>IF(N93="","",IF(IFERROR(VLOOKUP($B93,手順2!$A$12:$P$107,O$1,FALSE),"")&amp;IFERROR(VLOOKUP($B93,手順3!$A$12:$U$107,O$1,FALSE),"")="",0,IFERROR(VLOOKUP($B93,手順2!$A$12:$P$107,O$1,FALSE),"")&amp;IFERROR(VLOOKUP($B93,手順3!$A$12:$U$107,O$1,FALSE),"")))</f>
        <v/>
      </c>
      <c r="P93" s="140" t="str">
        <f>IF(O93="","",IF(IFERROR(VLOOKUP($B93,手順2!$A$12:$P$107,P$1,FALSE),"")&amp;IFERROR(VLOOKUP($B93,手順3!$A$12:$U$107,P$1,FALSE),"")="",0,IFERROR(VLOOKUP($B93,手順2!$A$12:$P$107,P$1,FALSE),"")&amp;IFERROR(VLOOKUP($B93,手順3!$A$12:$U$107,P$1,FALSE),"")))</f>
        <v/>
      </c>
      <c r="Q93" s="140" t="str">
        <f>IF(P93="","",IF(IFERROR(VLOOKUP($B93,手順2!$A$12:$P$107,Q$1,FALSE),"")&amp;IFERROR(VLOOKUP($B93,手順3!$A$12:$U$107,Q$1,FALSE),"")="",0,IFERROR(VLOOKUP($B93,手順2!$A$12:$P$107,Q$1,FALSE),"")&amp;IFERROR(VLOOKUP($B93,手順3!$A$12:$U$107,Q$1,FALSE),"")))</f>
        <v/>
      </c>
      <c r="R93" s="88" t="str">
        <f>IFERROR(VLOOKUP($B93,手順2!$A$12:$Q$107,R$1,FALSE),"")&amp;IFERROR(VLOOKUP($B93,手順3!$A$12:$U$107,R$1,FALSE),"")</f>
        <v/>
      </c>
      <c r="S93" s="119"/>
      <c r="T93" s="119"/>
      <c r="U93" s="119"/>
      <c r="Z93"/>
      <c r="AA93" s="148" t="str">
        <f>IF($AE93="","",COUNTIF($AO$18:$AO93,AA$17))</f>
        <v/>
      </c>
      <c r="AB93" s="148" t="str">
        <f>IF($AE93="","",COUNTIF($AO$18:$AO93,AB$17))</f>
        <v/>
      </c>
      <c r="AC93" s="148" t="str">
        <f>IF($AE93="","",COUNTIF($AO$18:$AO93,AC$17))</f>
        <v/>
      </c>
      <c r="AD93" s="148" t="str">
        <f>IF($AE93="","",COUNTIF($AO$18:$AO93,AD$17))</f>
        <v/>
      </c>
      <c r="AE93" s="107" t="str">
        <f t="shared" si="20"/>
        <v/>
      </c>
      <c r="AF93" s="108" t="str">
        <f t="shared" si="27"/>
        <v/>
      </c>
      <c r="AG93" s="38" t="str">
        <f t="shared" si="21"/>
        <v/>
      </c>
      <c r="AH93" s="108" t="str">
        <f t="shared" si="22"/>
        <v/>
      </c>
      <c r="AI93" s="108" t="str">
        <f t="shared" si="23"/>
        <v/>
      </c>
      <c r="AJ93" s="108" t="str">
        <f t="shared" si="24"/>
        <v/>
      </c>
      <c r="AK93" s="108" t="str">
        <f t="shared" si="25"/>
        <v/>
      </c>
      <c r="AL93" s="108" t="str">
        <f t="shared" si="26"/>
        <v/>
      </c>
      <c r="AM93" s="108" t="str">
        <f t="shared" si="28"/>
        <v/>
      </c>
      <c r="AN93" s="108" t="str">
        <f t="shared" si="29"/>
        <v/>
      </c>
      <c r="AO93" s="109" t="str">
        <f t="shared" si="30"/>
        <v/>
      </c>
      <c r="AQ93">
        <f>種目情報!A76</f>
        <v>0</v>
      </c>
      <c r="AR93">
        <f>種目情報!B76</f>
        <v>0</v>
      </c>
      <c r="AS93">
        <f>種目情報!C76</f>
        <v>0</v>
      </c>
    </row>
    <row r="94" spans="1:45" x14ac:dyDescent="0.45">
      <c r="A94">
        <v>77</v>
      </c>
      <c r="B94" t="str">
        <f>IFERROR(IF(B93=手順3!$A$11,"",IF(B93&lt;=100,IF(手順2!A88=手順５!A94,手順５!A94,手順3!$A$12),B93+1)),"")</f>
        <v/>
      </c>
      <c r="C94" s="10" t="str">
        <f>IFERROR(VLOOKUP($B94,手順2!$A$12:$T$107,C$1,FALSE),"")&amp;IFERROR(VLOOKUP($B94,手順3!$A$12:$U$107,C$1,FALSE),"")</f>
        <v/>
      </c>
      <c r="D94" s="10" t="str">
        <f>IFERROR(VLOOKUP($B94,手順2!$A$12:$T$107,D$1,FALSE),"")&amp;IFERROR(VLOOKUP($B94,手順3!$A$12:$U$107,D$1,FALSE),"")</f>
        <v/>
      </c>
      <c r="E94" s="10" t="str">
        <f>IFERROR(VLOOKUP($B94,手順2!$A$12:$T$107,E$1,FALSE),"")&amp;IFERROR(VLOOKUP($B94,手順3!$A$12:$U$107,E$1,FALSE),"")</f>
        <v/>
      </c>
      <c r="F94" s="10" t="str">
        <f>IFERROR(VLOOKUP($B94,手順2!$A$12:$T$107,F$1,FALSE),"")&amp;IFERROR(VLOOKUP($B94,手順3!$A$12:$U$107,F$1,FALSE),"")</f>
        <v/>
      </c>
      <c r="G94" s="10" t="str">
        <f>IFERROR(VLOOKUP($B94,手順2!$A$12:$T$107,G$1,FALSE),"")&amp;IFERROR(VLOOKUP($B94,手順3!$A$12:$U$107,G$1,FALSE),"")</f>
        <v/>
      </c>
      <c r="H94" s="10" t="str">
        <f>IFERROR(VLOOKUP($B94,手順2!$A$12:$T$107,H$1,FALSE),"")&amp;IFERROR(VLOOKUP($B94,手順3!$A$12:$U$107,H$1,FALSE),"")</f>
        <v/>
      </c>
      <c r="I94" s="10" t="str">
        <f>IFERROR(VLOOKUP($B94,手順2!$A$12:$T$107,I$1,FALSE),"")&amp;IFERROR(VLOOKUP($B94,手順3!$A$12:$U$107,I$1,FALSE),"")</f>
        <v/>
      </c>
      <c r="J94" s="88" t="str">
        <f>IFERROR(VLOOKUP($B94,手順2!$A$12:$P$107,J$1,FALSE),"")&amp;IFERROR(VLOOKUP($B94,手順3!$A$12:$U$107,J$1,FALSE),"")</f>
        <v/>
      </c>
      <c r="K94" s="140" t="str">
        <f>IF(J94="","",IF(IFERROR(VLOOKUP($B94,手順2!$A$12:$P$107,K$1,FALSE),"")&amp;IFERROR(VLOOKUP($B94,手順3!$A$12:$U$107,K$1,FALSE),"")="",0,IFERROR(VLOOKUP($B94,手順2!$A$12:$P$107,K$1,FALSE),"")&amp;IFERROR(VLOOKUP($B94,手順3!$A$12:$U$107,K$1,FALSE),"")))</f>
        <v/>
      </c>
      <c r="L94" s="140" t="str">
        <f>IF(K94="","",IF(IFERROR(VLOOKUP($B94,手順2!$A$12:$P$107,L$1,FALSE),"")&amp;IFERROR(VLOOKUP($B94,手順3!$A$12:$U$107,L$1,FALSE),"")="",0,IFERROR(VLOOKUP($B94,手順2!$A$12:$P$107,L$1,FALSE),"")&amp;IFERROR(VLOOKUP($B94,手順3!$A$12:$U$107,L$1,FALSE),"")))</f>
        <v/>
      </c>
      <c r="M94" s="140" t="str">
        <f>IF(L94="","",IF(IFERROR(VLOOKUP($B94,手順2!$A$12:$P$107,M$1,FALSE),"")&amp;IFERROR(VLOOKUP($B94,手順3!$A$12:$U$107,M$1,FALSE),"")="",0,IFERROR(VLOOKUP($B94,手順2!$A$12:$P$107,M$1,FALSE),"")&amp;IFERROR(VLOOKUP($B94,手順3!$A$12:$U$107,M$1,FALSE),"")))</f>
        <v/>
      </c>
      <c r="N94" s="88" t="str">
        <f>IFERROR(VLOOKUP($B94,手順2!$A$12:$P$107,N$1,FALSE),"")&amp;IFERROR(VLOOKUP($B94,手順3!$A$12:$U$107,N$1,FALSE),"")</f>
        <v/>
      </c>
      <c r="O94" s="140" t="str">
        <f>IF(N94="","",IF(IFERROR(VLOOKUP($B94,手順2!$A$12:$P$107,O$1,FALSE),"")&amp;IFERROR(VLOOKUP($B94,手順3!$A$12:$U$107,O$1,FALSE),"")="",0,IFERROR(VLOOKUP($B94,手順2!$A$12:$P$107,O$1,FALSE),"")&amp;IFERROR(VLOOKUP($B94,手順3!$A$12:$U$107,O$1,FALSE),"")))</f>
        <v/>
      </c>
      <c r="P94" s="140" t="str">
        <f>IF(O94="","",IF(IFERROR(VLOOKUP($B94,手順2!$A$12:$P$107,P$1,FALSE),"")&amp;IFERROR(VLOOKUP($B94,手順3!$A$12:$U$107,P$1,FALSE),"")="",0,IFERROR(VLOOKUP($B94,手順2!$A$12:$P$107,P$1,FALSE),"")&amp;IFERROR(VLOOKUP($B94,手順3!$A$12:$U$107,P$1,FALSE),"")))</f>
        <v/>
      </c>
      <c r="Q94" s="140" t="str">
        <f>IF(P94="","",IF(IFERROR(VLOOKUP($B94,手順2!$A$12:$P$107,Q$1,FALSE),"")&amp;IFERROR(VLOOKUP($B94,手順3!$A$12:$U$107,Q$1,FALSE),"")="",0,IFERROR(VLOOKUP($B94,手順2!$A$12:$P$107,Q$1,FALSE),"")&amp;IFERROR(VLOOKUP($B94,手順3!$A$12:$U$107,Q$1,FALSE),"")))</f>
        <v/>
      </c>
      <c r="R94" s="88" t="str">
        <f>IFERROR(VLOOKUP($B94,手順2!$A$12:$Q$107,R$1,FALSE),"")&amp;IFERROR(VLOOKUP($B94,手順3!$A$12:$U$107,R$1,FALSE),"")</f>
        <v/>
      </c>
      <c r="S94" s="119"/>
      <c r="T94" s="119"/>
      <c r="U94" s="119"/>
      <c r="Z94"/>
      <c r="AA94" s="148" t="str">
        <f>IF($AE94="","",COUNTIF($AO$18:$AO94,AA$17))</f>
        <v/>
      </c>
      <c r="AB94" s="148" t="str">
        <f>IF($AE94="","",COUNTIF($AO$18:$AO94,AB$17))</f>
        <v/>
      </c>
      <c r="AC94" s="148" t="str">
        <f>IF($AE94="","",COUNTIF($AO$18:$AO94,AC$17))</f>
        <v/>
      </c>
      <c r="AD94" s="148" t="str">
        <f>IF($AE94="","",COUNTIF($AO$18:$AO94,AD$17))</f>
        <v/>
      </c>
      <c r="AE94" s="107" t="str">
        <f t="shared" si="20"/>
        <v/>
      </c>
      <c r="AF94" s="108" t="str">
        <f t="shared" si="27"/>
        <v/>
      </c>
      <c r="AG94" s="38" t="str">
        <f t="shared" si="21"/>
        <v/>
      </c>
      <c r="AH94" s="108" t="str">
        <f t="shared" si="22"/>
        <v/>
      </c>
      <c r="AI94" s="108" t="str">
        <f t="shared" si="23"/>
        <v/>
      </c>
      <c r="AJ94" s="108" t="str">
        <f t="shared" si="24"/>
        <v/>
      </c>
      <c r="AK94" s="108" t="str">
        <f t="shared" si="25"/>
        <v/>
      </c>
      <c r="AL94" s="108" t="str">
        <f t="shared" si="26"/>
        <v/>
      </c>
      <c r="AM94" s="108" t="str">
        <f t="shared" si="28"/>
        <v/>
      </c>
      <c r="AN94" s="108" t="str">
        <f t="shared" si="29"/>
        <v/>
      </c>
      <c r="AO94" s="109" t="str">
        <f t="shared" si="30"/>
        <v/>
      </c>
      <c r="AQ94">
        <f>種目情報!A77</f>
        <v>0</v>
      </c>
      <c r="AR94">
        <f>種目情報!B77</f>
        <v>0</v>
      </c>
      <c r="AS94">
        <f>種目情報!C77</f>
        <v>0</v>
      </c>
    </row>
    <row r="95" spans="1:45" x14ac:dyDescent="0.45">
      <c r="A95">
        <v>78</v>
      </c>
      <c r="B95" t="str">
        <f>IFERROR(IF(B94=手順3!$A$11,"",IF(B94&lt;=100,IF(手順2!A89=手順５!A95,手順５!A95,手順3!$A$12),B94+1)),"")</f>
        <v/>
      </c>
      <c r="C95" s="10" t="str">
        <f>IFERROR(VLOOKUP($B95,手順2!$A$12:$T$107,C$1,FALSE),"")&amp;IFERROR(VLOOKUP($B95,手順3!$A$12:$U$107,C$1,FALSE),"")</f>
        <v/>
      </c>
      <c r="D95" s="10" t="str">
        <f>IFERROR(VLOOKUP($B95,手順2!$A$12:$T$107,D$1,FALSE),"")&amp;IFERROR(VLOOKUP($B95,手順3!$A$12:$U$107,D$1,FALSE),"")</f>
        <v/>
      </c>
      <c r="E95" s="10" t="str">
        <f>IFERROR(VLOOKUP($B95,手順2!$A$12:$T$107,E$1,FALSE),"")&amp;IFERROR(VLOOKUP($B95,手順3!$A$12:$U$107,E$1,FALSE),"")</f>
        <v/>
      </c>
      <c r="F95" s="10" t="str">
        <f>IFERROR(VLOOKUP($B95,手順2!$A$12:$T$107,F$1,FALSE),"")&amp;IFERROR(VLOOKUP($B95,手順3!$A$12:$U$107,F$1,FALSE),"")</f>
        <v/>
      </c>
      <c r="G95" s="10" t="str">
        <f>IFERROR(VLOOKUP($B95,手順2!$A$12:$T$107,G$1,FALSE),"")&amp;IFERROR(VLOOKUP($B95,手順3!$A$12:$U$107,G$1,FALSE),"")</f>
        <v/>
      </c>
      <c r="H95" s="10" t="str">
        <f>IFERROR(VLOOKUP($B95,手順2!$A$12:$T$107,H$1,FALSE),"")&amp;IFERROR(VLOOKUP($B95,手順3!$A$12:$U$107,H$1,FALSE),"")</f>
        <v/>
      </c>
      <c r="I95" s="10" t="str">
        <f>IFERROR(VLOOKUP($B95,手順2!$A$12:$T$107,I$1,FALSE),"")&amp;IFERROR(VLOOKUP($B95,手順3!$A$12:$U$107,I$1,FALSE),"")</f>
        <v/>
      </c>
      <c r="J95" s="88" t="str">
        <f>IFERROR(VLOOKUP($B95,手順2!$A$12:$P$107,J$1,FALSE),"")&amp;IFERROR(VLOOKUP($B95,手順3!$A$12:$U$107,J$1,FALSE),"")</f>
        <v/>
      </c>
      <c r="K95" s="140" t="str">
        <f>IF(J95="","",IF(IFERROR(VLOOKUP($B95,手順2!$A$12:$P$107,K$1,FALSE),"")&amp;IFERROR(VLOOKUP($B95,手順3!$A$12:$U$107,K$1,FALSE),"")="",0,IFERROR(VLOOKUP($B95,手順2!$A$12:$P$107,K$1,FALSE),"")&amp;IFERROR(VLOOKUP($B95,手順3!$A$12:$U$107,K$1,FALSE),"")))</f>
        <v/>
      </c>
      <c r="L95" s="140" t="str">
        <f>IF(K95="","",IF(IFERROR(VLOOKUP($B95,手順2!$A$12:$P$107,L$1,FALSE),"")&amp;IFERROR(VLOOKUP($B95,手順3!$A$12:$U$107,L$1,FALSE),"")="",0,IFERROR(VLOOKUP($B95,手順2!$A$12:$P$107,L$1,FALSE),"")&amp;IFERROR(VLOOKUP($B95,手順3!$A$12:$U$107,L$1,FALSE),"")))</f>
        <v/>
      </c>
      <c r="M95" s="140" t="str">
        <f>IF(L95="","",IF(IFERROR(VLOOKUP($B95,手順2!$A$12:$P$107,M$1,FALSE),"")&amp;IFERROR(VLOOKUP($B95,手順3!$A$12:$U$107,M$1,FALSE),"")="",0,IFERROR(VLOOKUP($B95,手順2!$A$12:$P$107,M$1,FALSE),"")&amp;IFERROR(VLOOKUP($B95,手順3!$A$12:$U$107,M$1,FALSE),"")))</f>
        <v/>
      </c>
      <c r="N95" s="88" t="str">
        <f>IFERROR(VLOOKUP($B95,手順2!$A$12:$P$107,N$1,FALSE),"")&amp;IFERROR(VLOOKUP($B95,手順3!$A$12:$U$107,N$1,FALSE),"")</f>
        <v/>
      </c>
      <c r="O95" s="140" t="str">
        <f>IF(N95="","",IF(IFERROR(VLOOKUP($B95,手順2!$A$12:$P$107,O$1,FALSE),"")&amp;IFERROR(VLOOKUP($B95,手順3!$A$12:$U$107,O$1,FALSE),"")="",0,IFERROR(VLOOKUP($B95,手順2!$A$12:$P$107,O$1,FALSE),"")&amp;IFERROR(VLOOKUP($B95,手順3!$A$12:$U$107,O$1,FALSE),"")))</f>
        <v/>
      </c>
      <c r="P95" s="140" t="str">
        <f>IF(O95="","",IF(IFERROR(VLOOKUP($B95,手順2!$A$12:$P$107,P$1,FALSE),"")&amp;IFERROR(VLOOKUP($B95,手順3!$A$12:$U$107,P$1,FALSE),"")="",0,IFERROR(VLOOKUP($B95,手順2!$A$12:$P$107,P$1,FALSE),"")&amp;IFERROR(VLOOKUP($B95,手順3!$A$12:$U$107,P$1,FALSE),"")))</f>
        <v/>
      </c>
      <c r="Q95" s="140" t="str">
        <f>IF(P95="","",IF(IFERROR(VLOOKUP($B95,手順2!$A$12:$P$107,Q$1,FALSE),"")&amp;IFERROR(VLOOKUP($B95,手順3!$A$12:$U$107,Q$1,FALSE),"")="",0,IFERROR(VLOOKUP($B95,手順2!$A$12:$P$107,Q$1,FALSE),"")&amp;IFERROR(VLOOKUP($B95,手順3!$A$12:$U$107,Q$1,FALSE),"")))</f>
        <v/>
      </c>
      <c r="R95" s="88" t="str">
        <f>IFERROR(VLOOKUP($B95,手順2!$A$12:$Q$107,R$1,FALSE),"")&amp;IFERROR(VLOOKUP($B95,手順3!$A$12:$U$107,R$1,FALSE),"")</f>
        <v/>
      </c>
      <c r="S95" s="119"/>
      <c r="T95" s="119"/>
      <c r="U95" s="119"/>
      <c r="Z95"/>
      <c r="AA95" s="148" t="str">
        <f>IF($AE95="","",COUNTIF($AO$18:$AO95,AA$17))</f>
        <v/>
      </c>
      <c r="AB95" s="148" t="str">
        <f>IF($AE95="","",COUNTIF($AO$18:$AO95,AB$17))</f>
        <v/>
      </c>
      <c r="AC95" s="148" t="str">
        <f>IF($AE95="","",COUNTIF($AO$18:$AO95,AC$17))</f>
        <v/>
      </c>
      <c r="AD95" s="148" t="str">
        <f>IF($AE95="","",COUNTIF($AO$18:$AO95,AD$17))</f>
        <v/>
      </c>
      <c r="AE95" s="107" t="str">
        <f t="shared" si="20"/>
        <v/>
      </c>
      <c r="AF95" s="108" t="str">
        <f t="shared" si="27"/>
        <v/>
      </c>
      <c r="AG95" s="38" t="str">
        <f t="shared" si="21"/>
        <v/>
      </c>
      <c r="AH95" s="108" t="str">
        <f t="shared" si="22"/>
        <v/>
      </c>
      <c r="AI95" s="108" t="str">
        <f t="shared" si="23"/>
        <v/>
      </c>
      <c r="AJ95" s="108" t="str">
        <f t="shared" si="24"/>
        <v/>
      </c>
      <c r="AK95" s="108" t="str">
        <f t="shared" si="25"/>
        <v/>
      </c>
      <c r="AL95" s="108" t="str">
        <f t="shared" si="26"/>
        <v/>
      </c>
      <c r="AM95" s="108" t="str">
        <f t="shared" si="28"/>
        <v/>
      </c>
      <c r="AN95" s="108" t="str">
        <f t="shared" si="29"/>
        <v/>
      </c>
      <c r="AO95" s="109" t="str">
        <f t="shared" si="30"/>
        <v/>
      </c>
      <c r="AQ95">
        <f>種目情報!A78</f>
        <v>0</v>
      </c>
      <c r="AR95">
        <f>種目情報!B78</f>
        <v>0</v>
      </c>
      <c r="AS95">
        <f>種目情報!C78</f>
        <v>0</v>
      </c>
    </row>
    <row r="96" spans="1:45" x14ac:dyDescent="0.45">
      <c r="A96">
        <v>79</v>
      </c>
      <c r="B96" t="str">
        <f>IFERROR(IF(B95=手順3!$A$11,"",IF(B95&lt;=100,IF(手順2!A90=手順５!A96,手順５!A96,手順3!$A$12),B95+1)),"")</f>
        <v/>
      </c>
      <c r="C96" s="10" t="str">
        <f>IFERROR(VLOOKUP($B96,手順2!$A$12:$T$107,C$1,FALSE),"")&amp;IFERROR(VLOOKUP($B96,手順3!$A$12:$U$107,C$1,FALSE),"")</f>
        <v/>
      </c>
      <c r="D96" s="10" t="str">
        <f>IFERROR(VLOOKUP($B96,手順2!$A$12:$T$107,D$1,FALSE),"")&amp;IFERROR(VLOOKUP($B96,手順3!$A$12:$U$107,D$1,FALSE),"")</f>
        <v/>
      </c>
      <c r="E96" s="10" t="str">
        <f>IFERROR(VLOOKUP($B96,手順2!$A$12:$T$107,E$1,FALSE),"")&amp;IFERROR(VLOOKUP($B96,手順3!$A$12:$U$107,E$1,FALSE),"")</f>
        <v/>
      </c>
      <c r="F96" s="10" t="str">
        <f>IFERROR(VLOOKUP($B96,手順2!$A$12:$T$107,F$1,FALSE),"")&amp;IFERROR(VLOOKUP($B96,手順3!$A$12:$U$107,F$1,FALSE),"")</f>
        <v/>
      </c>
      <c r="G96" s="10" t="str">
        <f>IFERROR(VLOOKUP($B96,手順2!$A$12:$T$107,G$1,FALSE),"")&amp;IFERROR(VLOOKUP($B96,手順3!$A$12:$U$107,G$1,FALSE),"")</f>
        <v/>
      </c>
      <c r="H96" s="10" t="str">
        <f>IFERROR(VLOOKUP($B96,手順2!$A$12:$T$107,H$1,FALSE),"")&amp;IFERROR(VLOOKUP($B96,手順3!$A$12:$U$107,H$1,FALSE),"")</f>
        <v/>
      </c>
      <c r="I96" s="10" t="str">
        <f>IFERROR(VLOOKUP($B96,手順2!$A$12:$T$107,I$1,FALSE),"")&amp;IFERROR(VLOOKUP($B96,手順3!$A$12:$U$107,I$1,FALSE),"")</f>
        <v/>
      </c>
      <c r="J96" s="88" t="str">
        <f>IFERROR(VLOOKUP($B96,手順2!$A$12:$P$107,J$1,FALSE),"")&amp;IFERROR(VLOOKUP($B96,手順3!$A$12:$U$107,J$1,FALSE),"")</f>
        <v/>
      </c>
      <c r="K96" s="140" t="str">
        <f>IF(J96="","",IF(IFERROR(VLOOKUP($B96,手順2!$A$12:$P$107,K$1,FALSE),"")&amp;IFERROR(VLOOKUP($B96,手順3!$A$12:$U$107,K$1,FALSE),"")="",0,IFERROR(VLOOKUP($B96,手順2!$A$12:$P$107,K$1,FALSE),"")&amp;IFERROR(VLOOKUP($B96,手順3!$A$12:$U$107,K$1,FALSE),"")))</f>
        <v/>
      </c>
      <c r="L96" s="140" t="str">
        <f>IF(K96="","",IF(IFERROR(VLOOKUP($B96,手順2!$A$12:$P$107,L$1,FALSE),"")&amp;IFERROR(VLOOKUP($B96,手順3!$A$12:$U$107,L$1,FALSE),"")="",0,IFERROR(VLOOKUP($B96,手順2!$A$12:$P$107,L$1,FALSE),"")&amp;IFERROR(VLOOKUP($B96,手順3!$A$12:$U$107,L$1,FALSE),"")))</f>
        <v/>
      </c>
      <c r="M96" s="140" t="str">
        <f>IF(L96="","",IF(IFERROR(VLOOKUP($B96,手順2!$A$12:$P$107,M$1,FALSE),"")&amp;IFERROR(VLOOKUP($B96,手順3!$A$12:$U$107,M$1,FALSE),"")="",0,IFERROR(VLOOKUP($B96,手順2!$A$12:$P$107,M$1,FALSE),"")&amp;IFERROR(VLOOKUP($B96,手順3!$A$12:$U$107,M$1,FALSE),"")))</f>
        <v/>
      </c>
      <c r="N96" s="88" t="str">
        <f>IFERROR(VLOOKUP($B96,手順2!$A$12:$P$107,N$1,FALSE),"")&amp;IFERROR(VLOOKUP($B96,手順3!$A$12:$U$107,N$1,FALSE),"")</f>
        <v/>
      </c>
      <c r="O96" s="140" t="str">
        <f>IF(N96="","",IF(IFERROR(VLOOKUP($B96,手順2!$A$12:$P$107,O$1,FALSE),"")&amp;IFERROR(VLOOKUP($B96,手順3!$A$12:$U$107,O$1,FALSE),"")="",0,IFERROR(VLOOKUP($B96,手順2!$A$12:$P$107,O$1,FALSE),"")&amp;IFERROR(VLOOKUP($B96,手順3!$A$12:$U$107,O$1,FALSE),"")))</f>
        <v/>
      </c>
      <c r="P96" s="140" t="str">
        <f>IF(O96="","",IF(IFERROR(VLOOKUP($B96,手順2!$A$12:$P$107,P$1,FALSE),"")&amp;IFERROR(VLOOKUP($B96,手順3!$A$12:$U$107,P$1,FALSE),"")="",0,IFERROR(VLOOKUP($B96,手順2!$A$12:$P$107,P$1,FALSE),"")&amp;IFERROR(VLOOKUP($B96,手順3!$A$12:$U$107,P$1,FALSE),"")))</f>
        <v/>
      </c>
      <c r="Q96" s="140" t="str">
        <f>IF(P96="","",IF(IFERROR(VLOOKUP($B96,手順2!$A$12:$P$107,Q$1,FALSE),"")&amp;IFERROR(VLOOKUP($B96,手順3!$A$12:$U$107,Q$1,FALSE),"")="",0,IFERROR(VLOOKUP($B96,手順2!$A$12:$P$107,Q$1,FALSE),"")&amp;IFERROR(VLOOKUP($B96,手順3!$A$12:$U$107,Q$1,FALSE),"")))</f>
        <v/>
      </c>
      <c r="R96" s="88" t="str">
        <f>IFERROR(VLOOKUP($B96,手順2!$A$12:$Q$107,R$1,FALSE),"")&amp;IFERROR(VLOOKUP($B96,手順3!$A$12:$U$107,R$1,FALSE),"")</f>
        <v/>
      </c>
      <c r="S96" s="119"/>
      <c r="T96" s="119"/>
      <c r="U96" s="119"/>
      <c r="Z96"/>
      <c r="AA96" s="148" t="str">
        <f>IF($AE96="","",COUNTIF($AO$18:$AO96,AA$17))</f>
        <v/>
      </c>
      <c r="AB96" s="148" t="str">
        <f>IF($AE96="","",COUNTIF($AO$18:$AO96,AB$17))</f>
        <v/>
      </c>
      <c r="AC96" s="148" t="str">
        <f>IF($AE96="","",COUNTIF($AO$18:$AO96,AC$17))</f>
        <v/>
      </c>
      <c r="AD96" s="148" t="str">
        <f>IF($AE96="","",COUNTIF($AO$18:$AO96,AD$17))</f>
        <v/>
      </c>
      <c r="AE96" s="107" t="str">
        <f t="shared" si="20"/>
        <v/>
      </c>
      <c r="AF96" s="108" t="str">
        <f t="shared" si="27"/>
        <v/>
      </c>
      <c r="AG96" s="38" t="str">
        <f t="shared" si="21"/>
        <v/>
      </c>
      <c r="AH96" s="108" t="str">
        <f t="shared" si="22"/>
        <v/>
      </c>
      <c r="AI96" s="108" t="str">
        <f t="shared" si="23"/>
        <v/>
      </c>
      <c r="AJ96" s="108" t="str">
        <f t="shared" si="24"/>
        <v/>
      </c>
      <c r="AK96" s="108" t="str">
        <f t="shared" si="25"/>
        <v/>
      </c>
      <c r="AL96" s="108" t="str">
        <f t="shared" si="26"/>
        <v/>
      </c>
      <c r="AM96" s="108" t="str">
        <f t="shared" si="28"/>
        <v/>
      </c>
      <c r="AN96" s="108" t="str">
        <f t="shared" si="29"/>
        <v/>
      </c>
      <c r="AO96" s="109" t="str">
        <f t="shared" si="30"/>
        <v/>
      </c>
      <c r="AQ96">
        <f>種目情報!A79</f>
        <v>0</v>
      </c>
      <c r="AR96">
        <f>種目情報!B79</f>
        <v>0</v>
      </c>
      <c r="AS96">
        <f>種目情報!C79</f>
        <v>0</v>
      </c>
    </row>
    <row r="97" spans="1:45" x14ac:dyDescent="0.45">
      <c r="A97">
        <v>80</v>
      </c>
      <c r="B97" t="str">
        <f>IFERROR(IF(B96=手順3!$A$11,"",IF(B96&lt;=100,IF(手順2!A91=手順５!A97,手順５!A97,手順3!$A$12),B96+1)),"")</f>
        <v/>
      </c>
      <c r="C97" s="10" t="str">
        <f>IFERROR(VLOOKUP($B97,手順2!$A$12:$T$107,C$1,FALSE),"")&amp;IFERROR(VLOOKUP($B97,手順3!$A$12:$U$107,C$1,FALSE),"")</f>
        <v/>
      </c>
      <c r="D97" s="10" t="str">
        <f>IFERROR(VLOOKUP($B97,手順2!$A$12:$T$107,D$1,FALSE),"")&amp;IFERROR(VLOOKUP($B97,手順3!$A$12:$U$107,D$1,FALSE),"")</f>
        <v/>
      </c>
      <c r="E97" s="10" t="str">
        <f>IFERROR(VLOOKUP($B97,手順2!$A$12:$T$107,E$1,FALSE),"")&amp;IFERROR(VLOOKUP($B97,手順3!$A$12:$U$107,E$1,FALSE),"")</f>
        <v/>
      </c>
      <c r="F97" s="10" t="str">
        <f>IFERROR(VLOOKUP($B97,手順2!$A$12:$T$107,F$1,FALSE),"")&amp;IFERROR(VLOOKUP($B97,手順3!$A$12:$U$107,F$1,FALSE),"")</f>
        <v/>
      </c>
      <c r="G97" s="10" t="str">
        <f>IFERROR(VLOOKUP($B97,手順2!$A$12:$T$107,G$1,FALSE),"")&amp;IFERROR(VLOOKUP($B97,手順3!$A$12:$U$107,G$1,FALSE),"")</f>
        <v/>
      </c>
      <c r="H97" s="10" t="str">
        <f>IFERROR(VLOOKUP($B97,手順2!$A$12:$T$107,H$1,FALSE),"")&amp;IFERROR(VLOOKUP($B97,手順3!$A$12:$U$107,H$1,FALSE),"")</f>
        <v/>
      </c>
      <c r="I97" s="10" t="str">
        <f>IFERROR(VLOOKUP($B97,手順2!$A$12:$T$107,I$1,FALSE),"")&amp;IFERROR(VLOOKUP($B97,手順3!$A$12:$U$107,I$1,FALSE),"")</f>
        <v/>
      </c>
      <c r="J97" s="88" t="str">
        <f>IFERROR(VLOOKUP($B97,手順2!$A$12:$P$107,J$1,FALSE),"")&amp;IFERROR(VLOOKUP($B97,手順3!$A$12:$U$107,J$1,FALSE),"")</f>
        <v/>
      </c>
      <c r="K97" s="140" t="str">
        <f>IF(J97="","",IF(IFERROR(VLOOKUP($B97,手順2!$A$12:$P$107,K$1,FALSE),"")&amp;IFERROR(VLOOKUP($B97,手順3!$A$12:$U$107,K$1,FALSE),"")="",0,IFERROR(VLOOKUP($B97,手順2!$A$12:$P$107,K$1,FALSE),"")&amp;IFERROR(VLOOKUP($B97,手順3!$A$12:$U$107,K$1,FALSE),"")))</f>
        <v/>
      </c>
      <c r="L97" s="140" t="str">
        <f>IF(K97="","",IF(IFERROR(VLOOKUP($B97,手順2!$A$12:$P$107,L$1,FALSE),"")&amp;IFERROR(VLOOKUP($B97,手順3!$A$12:$U$107,L$1,FALSE),"")="",0,IFERROR(VLOOKUP($B97,手順2!$A$12:$P$107,L$1,FALSE),"")&amp;IFERROR(VLOOKUP($B97,手順3!$A$12:$U$107,L$1,FALSE),"")))</f>
        <v/>
      </c>
      <c r="M97" s="140" t="str">
        <f>IF(L97="","",IF(IFERROR(VLOOKUP($B97,手順2!$A$12:$P$107,M$1,FALSE),"")&amp;IFERROR(VLOOKUP($B97,手順3!$A$12:$U$107,M$1,FALSE),"")="",0,IFERROR(VLOOKUP($B97,手順2!$A$12:$P$107,M$1,FALSE),"")&amp;IFERROR(VLOOKUP($B97,手順3!$A$12:$U$107,M$1,FALSE),"")))</f>
        <v/>
      </c>
      <c r="N97" s="88" t="str">
        <f>IFERROR(VLOOKUP($B97,手順2!$A$12:$P$107,N$1,FALSE),"")&amp;IFERROR(VLOOKUP($B97,手順3!$A$12:$U$107,N$1,FALSE),"")</f>
        <v/>
      </c>
      <c r="O97" s="140" t="str">
        <f>IF(N97="","",IF(IFERROR(VLOOKUP($B97,手順2!$A$12:$P$107,O$1,FALSE),"")&amp;IFERROR(VLOOKUP($B97,手順3!$A$12:$U$107,O$1,FALSE),"")="",0,IFERROR(VLOOKUP($B97,手順2!$A$12:$P$107,O$1,FALSE),"")&amp;IFERROR(VLOOKUP($B97,手順3!$A$12:$U$107,O$1,FALSE),"")))</f>
        <v/>
      </c>
      <c r="P97" s="140" t="str">
        <f>IF(O97="","",IF(IFERROR(VLOOKUP($B97,手順2!$A$12:$P$107,P$1,FALSE),"")&amp;IFERROR(VLOOKUP($B97,手順3!$A$12:$U$107,P$1,FALSE),"")="",0,IFERROR(VLOOKUP($B97,手順2!$A$12:$P$107,P$1,FALSE),"")&amp;IFERROR(VLOOKUP($B97,手順3!$A$12:$U$107,P$1,FALSE),"")))</f>
        <v/>
      </c>
      <c r="Q97" s="140" t="str">
        <f>IF(P97="","",IF(IFERROR(VLOOKUP($B97,手順2!$A$12:$P$107,Q$1,FALSE),"")&amp;IFERROR(VLOOKUP($B97,手順3!$A$12:$U$107,Q$1,FALSE),"")="",0,IFERROR(VLOOKUP($B97,手順2!$A$12:$P$107,Q$1,FALSE),"")&amp;IFERROR(VLOOKUP($B97,手順3!$A$12:$U$107,Q$1,FALSE),"")))</f>
        <v/>
      </c>
      <c r="R97" s="88" t="str">
        <f>IFERROR(VLOOKUP($B97,手順2!$A$12:$Q$107,R$1,FALSE),"")&amp;IFERROR(VLOOKUP($B97,手順3!$A$12:$U$107,R$1,FALSE),"")</f>
        <v/>
      </c>
      <c r="S97" s="119"/>
      <c r="T97" s="119"/>
      <c r="U97" s="119"/>
      <c r="Z97"/>
      <c r="AA97" s="148" t="str">
        <f>IF($AE97="","",COUNTIF($AO$18:$AO97,AA$17))</f>
        <v/>
      </c>
      <c r="AB97" s="148" t="str">
        <f>IF($AE97="","",COUNTIF($AO$18:$AO97,AB$17))</f>
        <v/>
      </c>
      <c r="AC97" s="148" t="str">
        <f>IF($AE97="","",COUNTIF($AO$18:$AO97,AC$17))</f>
        <v/>
      </c>
      <c r="AD97" s="148" t="str">
        <f>IF($AE97="","",COUNTIF($AO$18:$AO97,AD$17))</f>
        <v/>
      </c>
      <c r="AE97" s="107" t="str">
        <f t="shared" si="20"/>
        <v/>
      </c>
      <c r="AF97" s="108" t="str">
        <f t="shared" si="27"/>
        <v/>
      </c>
      <c r="AG97" s="38" t="str">
        <f t="shared" si="21"/>
        <v/>
      </c>
      <c r="AH97" s="108" t="str">
        <f t="shared" si="22"/>
        <v/>
      </c>
      <c r="AI97" s="108" t="str">
        <f t="shared" si="23"/>
        <v/>
      </c>
      <c r="AJ97" s="108" t="str">
        <f t="shared" si="24"/>
        <v/>
      </c>
      <c r="AK97" s="108" t="str">
        <f t="shared" si="25"/>
        <v/>
      </c>
      <c r="AL97" s="108" t="str">
        <f t="shared" si="26"/>
        <v/>
      </c>
      <c r="AM97" s="108" t="str">
        <f t="shared" si="28"/>
        <v/>
      </c>
      <c r="AN97" s="108" t="str">
        <f t="shared" si="29"/>
        <v/>
      </c>
      <c r="AO97" s="109" t="str">
        <f t="shared" si="30"/>
        <v/>
      </c>
      <c r="AQ97">
        <f>種目情報!A80</f>
        <v>0</v>
      </c>
      <c r="AR97">
        <f>種目情報!B80</f>
        <v>0</v>
      </c>
      <c r="AS97">
        <f>種目情報!C80</f>
        <v>0</v>
      </c>
    </row>
    <row r="98" spans="1:45" x14ac:dyDescent="0.45">
      <c r="A98">
        <v>81</v>
      </c>
      <c r="B98" t="str">
        <f>IFERROR(IF(B97=手順3!$A$11,"",IF(B97&lt;=100,IF(手順2!A92=手順５!A98,手順５!A98,手順3!$A$12),B97+1)),"")</f>
        <v/>
      </c>
      <c r="C98" s="10" t="str">
        <f>IFERROR(VLOOKUP($B98,手順2!$A$12:$T$107,C$1,FALSE),"")&amp;IFERROR(VLOOKUP($B98,手順3!$A$12:$U$107,C$1,FALSE),"")</f>
        <v/>
      </c>
      <c r="D98" s="10" t="str">
        <f>IFERROR(VLOOKUP($B98,手順2!$A$12:$T$107,D$1,FALSE),"")&amp;IFERROR(VLOOKUP($B98,手順3!$A$12:$U$107,D$1,FALSE),"")</f>
        <v/>
      </c>
      <c r="E98" s="10" t="str">
        <f>IFERROR(VLOOKUP($B98,手順2!$A$12:$T$107,E$1,FALSE),"")&amp;IFERROR(VLOOKUP($B98,手順3!$A$12:$U$107,E$1,FALSE),"")</f>
        <v/>
      </c>
      <c r="F98" s="10" t="str">
        <f>IFERROR(VLOOKUP($B98,手順2!$A$12:$T$107,F$1,FALSE),"")&amp;IFERROR(VLOOKUP($B98,手順3!$A$12:$U$107,F$1,FALSE),"")</f>
        <v/>
      </c>
      <c r="G98" s="10" t="str">
        <f>IFERROR(VLOOKUP($B98,手順2!$A$12:$T$107,G$1,FALSE),"")&amp;IFERROR(VLOOKUP($B98,手順3!$A$12:$U$107,G$1,FALSE),"")</f>
        <v/>
      </c>
      <c r="H98" s="10" t="str">
        <f>IFERROR(VLOOKUP($B98,手順2!$A$12:$T$107,H$1,FALSE),"")&amp;IFERROR(VLOOKUP($B98,手順3!$A$12:$U$107,H$1,FALSE),"")</f>
        <v/>
      </c>
      <c r="I98" s="10" t="str">
        <f>IFERROR(VLOOKUP($B98,手順2!$A$12:$T$107,I$1,FALSE),"")&amp;IFERROR(VLOOKUP($B98,手順3!$A$12:$U$107,I$1,FALSE),"")</f>
        <v/>
      </c>
      <c r="J98" s="88" t="str">
        <f>IFERROR(VLOOKUP($B98,手順2!$A$12:$P$107,J$1,FALSE),"")&amp;IFERROR(VLOOKUP($B98,手順3!$A$12:$U$107,J$1,FALSE),"")</f>
        <v/>
      </c>
      <c r="K98" s="140" t="str">
        <f>IF(J98="","",IF(IFERROR(VLOOKUP($B98,手順2!$A$12:$P$107,K$1,FALSE),"")&amp;IFERROR(VLOOKUP($B98,手順3!$A$12:$U$107,K$1,FALSE),"")="",0,IFERROR(VLOOKUP($B98,手順2!$A$12:$P$107,K$1,FALSE),"")&amp;IFERROR(VLOOKUP($B98,手順3!$A$12:$U$107,K$1,FALSE),"")))</f>
        <v/>
      </c>
      <c r="L98" s="140" t="str">
        <f>IF(K98="","",IF(IFERROR(VLOOKUP($B98,手順2!$A$12:$P$107,L$1,FALSE),"")&amp;IFERROR(VLOOKUP($B98,手順3!$A$12:$U$107,L$1,FALSE),"")="",0,IFERROR(VLOOKUP($B98,手順2!$A$12:$P$107,L$1,FALSE),"")&amp;IFERROR(VLOOKUP($B98,手順3!$A$12:$U$107,L$1,FALSE),"")))</f>
        <v/>
      </c>
      <c r="M98" s="140" t="str">
        <f>IF(L98="","",IF(IFERROR(VLOOKUP($B98,手順2!$A$12:$P$107,M$1,FALSE),"")&amp;IFERROR(VLOOKUP($B98,手順3!$A$12:$U$107,M$1,FALSE),"")="",0,IFERROR(VLOOKUP($B98,手順2!$A$12:$P$107,M$1,FALSE),"")&amp;IFERROR(VLOOKUP($B98,手順3!$A$12:$U$107,M$1,FALSE),"")))</f>
        <v/>
      </c>
      <c r="N98" s="88" t="str">
        <f>IFERROR(VLOOKUP($B98,手順2!$A$12:$P$107,N$1,FALSE),"")&amp;IFERROR(VLOOKUP($B98,手順3!$A$12:$U$107,N$1,FALSE),"")</f>
        <v/>
      </c>
      <c r="O98" s="140" t="str">
        <f>IF(N98="","",IF(IFERROR(VLOOKUP($B98,手順2!$A$12:$P$107,O$1,FALSE),"")&amp;IFERROR(VLOOKUP($B98,手順3!$A$12:$U$107,O$1,FALSE),"")="",0,IFERROR(VLOOKUP($B98,手順2!$A$12:$P$107,O$1,FALSE),"")&amp;IFERROR(VLOOKUP($B98,手順3!$A$12:$U$107,O$1,FALSE),"")))</f>
        <v/>
      </c>
      <c r="P98" s="140" t="str">
        <f>IF(O98="","",IF(IFERROR(VLOOKUP($B98,手順2!$A$12:$P$107,P$1,FALSE),"")&amp;IFERROR(VLOOKUP($B98,手順3!$A$12:$U$107,P$1,FALSE),"")="",0,IFERROR(VLOOKUP($B98,手順2!$A$12:$P$107,P$1,FALSE),"")&amp;IFERROR(VLOOKUP($B98,手順3!$A$12:$U$107,P$1,FALSE),"")))</f>
        <v/>
      </c>
      <c r="Q98" s="140" t="str">
        <f>IF(P98="","",IF(IFERROR(VLOOKUP($B98,手順2!$A$12:$P$107,Q$1,FALSE),"")&amp;IFERROR(VLOOKUP($B98,手順3!$A$12:$U$107,Q$1,FALSE),"")="",0,IFERROR(VLOOKUP($B98,手順2!$A$12:$P$107,Q$1,FALSE),"")&amp;IFERROR(VLOOKUP($B98,手順3!$A$12:$U$107,Q$1,FALSE),"")))</f>
        <v/>
      </c>
      <c r="R98" s="88" t="str">
        <f>IFERROR(VLOOKUP($B98,手順2!$A$12:$Q$107,R$1,FALSE),"")&amp;IFERROR(VLOOKUP($B98,手順3!$A$12:$U$107,R$1,FALSE),"")</f>
        <v/>
      </c>
      <c r="S98" s="119"/>
      <c r="T98" s="119"/>
      <c r="U98" s="119"/>
      <c r="Z98"/>
      <c r="AA98" s="148" t="str">
        <f>IF($AE98="","",COUNTIF($AO$18:$AO98,AA$17))</f>
        <v/>
      </c>
      <c r="AB98" s="148" t="str">
        <f>IF($AE98="","",COUNTIF($AO$18:$AO98,AB$17))</f>
        <v/>
      </c>
      <c r="AC98" s="148" t="str">
        <f>IF($AE98="","",COUNTIF($AO$18:$AO98,AC$17))</f>
        <v/>
      </c>
      <c r="AD98" s="148" t="str">
        <f>IF($AE98="","",COUNTIF($AO$18:$AO98,AD$17))</f>
        <v/>
      </c>
      <c r="AE98" s="107" t="str">
        <f t="shared" si="20"/>
        <v/>
      </c>
      <c r="AF98" s="108" t="str">
        <f t="shared" si="27"/>
        <v/>
      </c>
      <c r="AG98" s="38" t="str">
        <f t="shared" si="21"/>
        <v/>
      </c>
      <c r="AH98" s="108" t="str">
        <f t="shared" si="22"/>
        <v/>
      </c>
      <c r="AI98" s="108" t="str">
        <f t="shared" si="23"/>
        <v/>
      </c>
      <c r="AJ98" s="108" t="str">
        <f t="shared" si="24"/>
        <v/>
      </c>
      <c r="AK98" s="108" t="str">
        <f t="shared" si="25"/>
        <v/>
      </c>
      <c r="AL98" s="108" t="str">
        <f t="shared" si="26"/>
        <v/>
      </c>
      <c r="AM98" s="108" t="str">
        <f t="shared" si="28"/>
        <v/>
      </c>
      <c r="AN98" s="108" t="str">
        <f t="shared" si="29"/>
        <v/>
      </c>
      <c r="AO98" s="109" t="str">
        <f t="shared" si="30"/>
        <v/>
      </c>
      <c r="AQ98">
        <f>種目情報!A81</f>
        <v>0</v>
      </c>
      <c r="AR98">
        <f>種目情報!B81</f>
        <v>0</v>
      </c>
      <c r="AS98">
        <f>種目情報!C81</f>
        <v>0</v>
      </c>
    </row>
    <row r="99" spans="1:45" x14ac:dyDescent="0.45">
      <c r="A99">
        <v>82</v>
      </c>
      <c r="B99" t="str">
        <f>IFERROR(IF(B98=手順3!$A$11,"",IF(B98&lt;=100,IF(手順2!A93=手順５!A99,手順５!A99,手順3!$A$12),B98+1)),"")</f>
        <v/>
      </c>
      <c r="C99" s="10" t="str">
        <f>IFERROR(VLOOKUP($B99,手順2!$A$12:$T$107,C$1,FALSE),"")&amp;IFERROR(VLOOKUP($B99,手順3!$A$12:$U$107,C$1,FALSE),"")</f>
        <v/>
      </c>
      <c r="D99" s="10" t="str">
        <f>IFERROR(VLOOKUP($B99,手順2!$A$12:$T$107,D$1,FALSE),"")&amp;IFERROR(VLOOKUP($B99,手順3!$A$12:$U$107,D$1,FALSE),"")</f>
        <v/>
      </c>
      <c r="E99" s="10" t="str">
        <f>IFERROR(VLOOKUP($B99,手順2!$A$12:$T$107,E$1,FALSE),"")&amp;IFERROR(VLOOKUP($B99,手順3!$A$12:$U$107,E$1,FALSE),"")</f>
        <v/>
      </c>
      <c r="F99" s="10" t="str">
        <f>IFERROR(VLOOKUP($B99,手順2!$A$12:$T$107,F$1,FALSE),"")&amp;IFERROR(VLOOKUP($B99,手順3!$A$12:$U$107,F$1,FALSE),"")</f>
        <v/>
      </c>
      <c r="G99" s="10" t="str">
        <f>IFERROR(VLOOKUP($B99,手順2!$A$12:$T$107,G$1,FALSE),"")&amp;IFERROR(VLOOKUP($B99,手順3!$A$12:$U$107,G$1,FALSE),"")</f>
        <v/>
      </c>
      <c r="H99" s="10" t="str">
        <f>IFERROR(VLOOKUP($B99,手順2!$A$12:$T$107,H$1,FALSE),"")&amp;IFERROR(VLOOKUP($B99,手順3!$A$12:$U$107,H$1,FALSE),"")</f>
        <v/>
      </c>
      <c r="I99" s="10" t="str">
        <f>IFERROR(VLOOKUP($B99,手順2!$A$12:$T$107,I$1,FALSE),"")&amp;IFERROR(VLOOKUP($B99,手順3!$A$12:$U$107,I$1,FALSE),"")</f>
        <v/>
      </c>
      <c r="J99" s="88" t="str">
        <f>IFERROR(VLOOKUP($B99,手順2!$A$12:$P$107,J$1,FALSE),"")&amp;IFERROR(VLOOKUP($B99,手順3!$A$12:$U$107,J$1,FALSE),"")</f>
        <v/>
      </c>
      <c r="K99" s="140" t="str">
        <f>IF(J99="","",IF(IFERROR(VLOOKUP($B99,手順2!$A$12:$P$107,K$1,FALSE),"")&amp;IFERROR(VLOOKUP($B99,手順3!$A$12:$U$107,K$1,FALSE),"")="",0,IFERROR(VLOOKUP($B99,手順2!$A$12:$P$107,K$1,FALSE),"")&amp;IFERROR(VLOOKUP($B99,手順3!$A$12:$U$107,K$1,FALSE),"")))</f>
        <v/>
      </c>
      <c r="L99" s="140" t="str">
        <f>IF(K99="","",IF(IFERROR(VLOOKUP($B99,手順2!$A$12:$P$107,L$1,FALSE),"")&amp;IFERROR(VLOOKUP($B99,手順3!$A$12:$U$107,L$1,FALSE),"")="",0,IFERROR(VLOOKUP($B99,手順2!$A$12:$P$107,L$1,FALSE),"")&amp;IFERROR(VLOOKUP($B99,手順3!$A$12:$U$107,L$1,FALSE),"")))</f>
        <v/>
      </c>
      <c r="M99" s="140" t="str">
        <f>IF(L99="","",IF(IFERROR(VLOOKUP($B99,手順2!$A$12:$P$107,M$1,FALSE),"")&amp;IFERROR(VLOOKUP($B99,手順3!$A$12:$U$107,M$1,FALSE),"")="",0,IFERROR(VLOOKUP($B99,手順2!$A$12:$P$107,M$1,FALSE),"")&amp;IFERROR(VLOOKUP($B99,手順3!$A$12:$U$107,M$1,FALSE),"")))</f>
        <v/>
      </c>
      <c r="N99" s="88" t="str">
        <f>IFERROR(VLOOKUP($B99,手順2!$A$12:$P$107,N$1,FALSE),"")&amp;IFERROR(VLOOKUP($B99,手順3!$A$12:$U$107,N$1,FALSE),"")</f>
        <v/>
      </c>
      <c r="O99" s="140" t="str">
        <f>IF(N99="","",IF(IFERROR(VLOOKUP($B99,手順2!$A$12:$P$107,O$1,FALSE),"")&amp;IFERROR(VLOOKUP($B99,手順3!$A$12:$U$107,O$1,FALSE),"")="",0,IFERROR(VLOOKUP($B99,手順2!$A$12:$P$107,O$1,FALSE),"")&amp;IFERROR(VLOOKUP($B99,手順3!$A$12:$U$107,O$1,FALSE),"")))</f>
        <v/>
      </c>
      <c r="P99" s="140" t="str">
        <f>IF(O99="","",IF(IFERROR(VLOOKUP($B99,手順2!$A$12:$P$107,P$1,FALSE),"")&amp;IFERROR(VLOOKUP($B99,手順3!$A$12:$U$107,P$1,FALSE),"")="",0,IFERROR(VLOOKUP($B99,手順2!$A$12:$P$107,P$1,FALSE),"")&amp;IFERROR(VLOOKUP($B99,手順3!$A$12:$U$107,P$1,FALSE),"")))</f>
        <v/>
      </c>
      <c r="Q99" s="140" t="str">
        <f>IF(P99="","",IF(IFERROR(VLOOKUP($B99,手順2!$A$12:$P$107,Q$1,FALSE),"")&amp;IFERROR(VLOOKUP($B99,手順3!$A$12:$U$107,Q$1,FALSE),"")="",0,IFERROR(VLOOKUP($B99,手順2!$A$12:$P$107,Q$1,FALSE),"")&amp;IFERROR(VLOOKUP($B99,手順3!$A$12:$U$107,Q$1,FALSE),"")))</f>
        <v/>
      </c>
      <c r="R99" s="88" t="str">
        <f>IFERROR(VLOOKUP($B99,手順2!$A$12:$Q$107,R$1,FALSE),"")&amp;IFERROR(VLOOKUP($B99,手順3!$A$12:$U$107,R$1,FALSE),"")</f>
        <v/>
      </c>
      <c r="S99" s="119"/>
      <c r="T99" s="119"/>
      <c r="U99" s="119"/>
      <c r="Z99"/>
      <c r="AA99" s="148" t="str">
        <f>IF($AE99="","",COUNTIF($AO$18:$AO99,AA$17))</f>
        <v/>
      </c>
      <c r="AB99" s="148" t="str">
        <f>IF($AE99="","",COUNTIF($AO$18:$AO99,AB$17))</f>
        <v/>
      </c>
      <c r="AC99" s="148" t="str">
        <f>IF($AE99="","",COUNTIF($AO$18:$AO99,AC$17))</f>
        <v/>
      </c>
      <c r="AD99" s="148" t="str">
        <f>IF($AE99="","",COUNTIF($AO$18:$AO99,AD$17))</f>
        <v/>
      </c>
      <c r="AE99" s="107" t="str">
        <f t="shared" si="20"/>
        <v/>
      </c>
      <c r="AF99" s="108" t="str">
        <f t="shared" si="27"/>
        <v/>
      </c>
      <c r="AG99" s="38" t="str">
        <f t="shared" si="21"/>
        <v/>
      </c>
      <c r="AH99" s="108" t="str">
        <f t="shared" si="22"/>
        <v/>
      </c>
      <c r="AI99" s="108" t="str">
        <f t="shared" si="23"/>
        <v/>
      </c>
      <c r="AJ99" s="108" t="str">
        <f t="shared" si="24"/>
        <v/>
      </c>
      <c r="AK99" s="108" t="str">
        <f t="shared" si="25"/>
        <v/>
      </c>
      <c r="AL99" s="108" t="str">
        <f t="shared" si="26"/>
        <v/>
      </c>
      <c r="AM99" s="108" t="str">
        <f t="shared" si="28"/>
        <v/>
      </c>
      <c r="AN99" s="108" t="str">
        <f t="shared" si="29"/>
        <v/>
      </c>
      <c r="AO99" s="109" t="str">
        <f t="shared" si="30"/>
        <v/>
      </c>
      <c r="AQ99">
        <f>種目情報!A82</f>
        <v>0</v>
      </c>
      <c r="AR99">
        <f>種目情報!B82</f>
        <v>0</v>
      </c>
      <c r="AS99">
        <f>種目情報!C82</f>
        <v>0</v>
      </c>
    </row>
    <row r="100" spans="1:45" x14ac:dyDescent="0.45">
      <c r="A100">
        <v>83</v>
      </c>
      <c r="B100" t="str">
        <f>IFERROR(IF(B99=手順3!$A$11,"",IF(B99&lt;=100,IF(手順2!A94=手順５!A100,手順５!A100,手順3!$A$12),B99+1)),"")</f>
        <v/>
      </c>
      <c r="C100" s="10" t="str">
        <f>IFERROR(VLOOKUP($B100,手順2!$A$12:$T$107,C$1,FALSE),"")&amp;IFERROR(VLOOKUP($B100,手順3!$A$12:$U$107,C$1,FALSE),"")</f>
        <v/>
      </c>
      <c r="D100" s="10" t="str">
        <f>IFERROR(VLOOKUP($B100,手順2!$A$12:$T$107,D$1,FALSE),"")&amp;IFERROR(VLOOKUP($B100,手順3!$A$12:$U$107,D$1,FALSE),"")</f>
        <v/>
      </c>
      <c r="E100" s="10" t="str">
        <f>IFERROR(VLOOKUP($B100,手順2!$A$12:$T$107,E$1,FALSE),"")&amp;IFERROR(VLOOKUP($B100,手順3!$A$12:$U$107,E$1,FALSE),"")</f>
        <v/>
      </c>
      <c r="F100" s="10" t="str">
        <f>IFERROR(VLOOKUP($B100,手順2!$A$12:$T$107,F$1,FALSE),"")&amp;IFERROR(VLOOKUP($B100,手順3!$A$12:$U$107,F$1,FALSE),"")</f>
        <v/>
      </c>
      <c r="G100" s="10" t="str">
        <f>IFERROR(VLOOKUP($B100,手順2!$A$12:$T$107,G$1,FALSE),"")&amp;IFERROR(VLOOKUP($B100,手順3!$A$12:$U$107,G$1,FALSE),"")</f>
        <v/>
      </c>
      <c r="H100" s="10" t="str">
        <f>IFERROR(VLOOKUP($B100,手順2!$A$12:$T$107,H$1,FALSE),"")&amp;IFERROR(VLOOKUP($B100,手順3!$A$12:$U$107,H$1,FALSE),"")</f>
        <v/>
      </c>
      <c r="I100" s="10" t="str">
        <f>IFERROR(VLOOKUP($B100,手順2!$A$12:$T$107,I$1,FALSE),"")&amp;IFERROR(VLOOKUP($B100,手順3!$A$12:$U$107,I$1,FALSE),"")</f>
        <v/>
      </c>
      <c r="J100" s="88" t="str">
        <f>IFERROR(VLOOKUP($B100,手順2!$A$12:$P$107,J$1,FALSE),"")&amp;IFERROR(VLOOKUP($B100,手順3!$A$12:$U$107,J$1,FALSE),"")</f>
        <v/>
      </c>
      <c r="K100" s="140" t="str">
        <f>IF(J100="","",IF(IFERROR(VLOOKUP($B100,手順2!$A$12:$P$107,K$1,FALSE),"")&amp;IFERROR(VLOOKUP($B100,手順3!$A$12:$U$107,K$1,FALSE),"")="",0,IFERROR(VLOOKUP($B100,手順2!$A$12:$P$107,K$1,FALSE),"")&amp;IFERROR(VLOOKUP($B100,手順3!$A$12:$U$107,K$1,FALSE),"")))</f>
        <v/>
      </c>
      <c r="L100" s="140" t="str">
        <f>IF(K100="","",IF(IFERROR(VLOOKUP($B100,手順2!$A$12:$P$107,L$1,FALSE),"")&amp;IFERROR(VLOOKUP($B100,手順3!$A$12:$U$107,L$1,FALSE),"")="",0,IFERROR(VLOOKUP($B100,手順2!$A$12:$P$107,L$1,FALSE),"")&amp;IFERROR(VLOOKUP($B100,手順3!$A$12:$U$107,L$1,FALSE),"")))</f>
        <v/>
      </c>
      <c r="M100" s="140" t="str">
        <f>IF(L100="","",IF(IFERROR(VLOOKUP($B100,手順2!$A$12:$P$107,M$1,FALSE),"")&amp;IFERROR(VLOOKUP($B100,手順3!$A$12:$U$107,M$1,FALSE),"")="",0,IFERROR(VLOOKUP($B100,手順2!$A$12:$P$107,M$1,FALSE),"")&amp;IFERROR(VLOOKUP($B100,手順3!$A$12:$U$107,M$1,FALSE),"")))</f>
        <v/>
      </c>
      <c r="N100" s="88" t="str">
        <f>IFERROR(VLOOKUP($B100,手順2!$A$12:$P$107,N$1,FALSE),"")&amp;IFERROR(VLOOKUP($B100,手順3!$A$12:$U$107,N$1,FALSE),"")</f>
        <v/>
      </c>
      <c r="O100" s="140" t="str">
        <f>IF(N100="","",IF(IFERROR(VLOOKUP($B100,手順2!$A$12:$P$107,O$1,FALSE),"")&amp;IFERROR(VLOOKUP($B100,手順3!$A$12:$U$107,O$1,FALSE),"")="",0,IFERROR(VLOOKUP($B100,手順2!$A$12:$P$107,O$1,FALSE),"")&amp;IFERROR(VLOOKUP($B100,手順3!$A$12:$U$107,O$1,FALSE),"")))</f>
        <v/>
      </c>
      <c r="P100" s="140" t="str">
        <f>IF(O100="","",IF(IFERROR(VLOOKUP($B100,手順2!$A$12:$P$107,P$1,FALSE),"")&amp;IFERROR(VLOOKUP($B100,手順3!$A$12:$U$107,P$1,FALSE),"")="",0,IFERROR(VLOOKUP($B100,手順2!$A$12:$P$107,P$1,FALSE),"")&amp;IFERROR(VLOOKUP($B100,手順3!$A$12:$U$107,P$1,FALSE),"")))</f>
        <v/>
      </c>
      <c r="Q100" s="140" t="str">
        <f>IF(P100="","",IF(IFERROR(VLOOKUP($B100,手順2!$A$12:$P$107,Q$1,FALSE),"")&amp;IFERROR(VLOOKUP($B100,手順3!$A$12:$U$107,Q$1,FALSE),"")="",0,IFERROR(VLOOKUP($B100,手順2!$A$12:$P$107,Q$1,FALSE),"")&amp;IFERROR(VLOOKUP($B100,手順3!$A$12:$U$107,Q$1,FALSE),"")))</f>
        <v/>
      </c>
      <c r="R100" s="88" t="str">
        <f>IFERROR(VLOOKUP($B100,手順2!$A$12:$Q$107,R$1,FALSE),"")&amp;IFERROR(VLOOKUP($B100,手順3!$A$12:$U$107,R$1,FALSE),"")</f>
        <v/>
      </c>
      <c r="S100" s="119"/>
      <c r="T100" s="119"/>
      <c r="U100" s="119"/>
      <c r="Z100"/>
      <c r="AA100" s="148" t="str">
        <f>IF($AE100="","",COUNTIF($AO$18:$AO100,AA$17))</f>
        <v/>
      </c>
      <c r="AB100" s="148" t="str">
        <f>IF($AE100="","",COUNTIF($AO$18:$AO100,AB$17))</f>
        <v/>
      </c>
      <c r="AC100" s="148" t="str">
        <f>IF($AE100="","",COUNTIF($AO$18:$AO100,AC$17))</f>
        <v/>
      </c>
      <c r="AD100" s="148" t="str">
        <f>IF($AE100="","",COUNTIF($AO$18:$AO100,AD$17))</f>
        <v/>
      </c>
      <c r="AE100" s="107" t="str">
        <f t="shared" si="20"/>
        <v/>
      </c>
      <c r="AF100" s="108" t="str">
        <f t="shared" si="27"/>
        <v/>
      </c>
      <c r="AG100" s="38" t="str">
        <f t="shared" si="21"/>
        <v/>
      </c>
      <c r="AH100" s="108" t="str">
        <f t="shared" si="22"/>
        <v/>
      </c>
      <c r="AI100" s="108" t="str">
        <f t="shared" si="23"/>
        <v/>
      </c>
      <c r="AJ100" s="108" t="str">
        <f t="shared" si="24"/>
        <v/>
      </c>
      <c r="AK100" s="108" t="str">
        <f t="shared" si="25"/>
        <v/>
      </c>
      <c r="AL100" s="108" t="str">
        <f t="shared" si="26"/>
        <v/>
      </c>
      <c r="AM100" s="108" t="str">
        <f t="shared" si="28"/>
        <v/>
      </c>
      <c r="AN100" s="108" t="str">
        <f t="shared" si="29"/>
        <v/>
      </c>
      <c r="AO100" s="109" t="str">
        <f t="shared" si="30"/>
        <v/>
      </c>
      <c r="AQ100">
        <f>種目情報!A83</f>
        <v>0</v>
      </c>
      <c r="AR100">
        <f>種目情報!B83</f>
        <v>0</v>
      </c>
      <c r="AS100">
        <f>種目情報!C83</f>
        <v>0</v>
      </c>
    </row>
    <row r="101" spans="1:45" x14ac:dyDescent="0.45">
      <c r="A101">
        <v>84</v>
      </c>
      <c r="B101" t="str">
        <f>IFERROR(IF(B100=手順3!$A$11,"",IF(B100&lt;=100,IF(手順2!A95=手順５!A101,手順５!A101,手順3!$A$12),B100+1)),"")</f>
        <v/>
      </c>
      <c r="C101" s="10" t="str">
        <f>IFERROR(VLOOKUP($B101,手順2!$A$12:$T$107,C$1,FALSE),"")&amp;IFERROR(VLOOKUP($B101,手順3!$A$12:$U$107,C$1,FALSE),"")</f>
        <v/>
      </c>
      <c r="D101" s="10" t="str">
        <f>IFERROR(VLOOKUP($B101,手順2!$A$12:$T$107,D$1,FALSE),"")&amp;IFERROR(VLOOKUP($B101,手順3!$A$12:$U$107,D$1,FALSE),"")</f>
        <v/>
      </c>
      <c r="E101" s="10" t="str">
        <f>IFERROR(VLOOKUP($B101,手順2!$A$12:$T$107,E$1,FALSE),"")&amp;IFERROR(VLOOKUP($B101,手順3!$A$12:$U$107,E$1,FALSE),"")</f>
        <v/>
      </c>
      <c r="F101" s="10" t="str">
        <f>IFERROR(VLOOKUP($B101,手順2!$A$12:$T$107,F$1,FALSE),"")&amp;IFERROR(VLOOKUP($B101,手順3!$A$12:$U$107,F$1,FALSE),"")</f>
        <v/>
      </c>
      <c r="G101" s="10" t="str">
        <f>IFERROR(VLOOKUP($B101,手順2!$A$12:$T$107,G$1,FALSE),"")&amp;IFERROR(VLOOKUP($B101,手順3!$A$12:$U$107,G$1,FALSE),"")</f>
        <v/>
      </c>
      <c r="H101" s="10" t="str">
        <f>IFERROR(VLOOKUP($B101,手順2!$A$12:$T$107,H$1,FALSE),"")&amp;IFERROR(VLOOKUP($B101,手順3!$A$12:$U$107,H$1,FALSE),"")</f>
        <v/>
      </c>
      <c r="I101" s="10" t="str">
        <f>IFERROR(VLOOKUP($B101,手順2!$A$12:$T$107,I$1,FALSE),"")&amp;IFERROR(VLOOKUP($B101,手順3!$A$12:$U$107,I$1,FALSE),"")</f>
        <v/>
      </c>
      <c r="J101" s="88" t="str">
        <f>IFERROR(VLOOKUP($B101,手順2!$A$12:$P$107,J$1,FALSE),"")&amp;IFERROR(VLOOKUP($B101,手順3!$A$12:$U$107,J$1,FALSE),"")</f>
        <v/>
      </c>
      <c r="K101" s="140" t="str">
        <f>IF(J101="","",IF(IFERROR(VLOOKUP($B101,手順2!$A$12:$P$107,K$1,FALSE),"")&amp;IFERROR(VLOOKUP($B101,手順3!$A$12:$U$107,K$1,FALSE),"")="",0,IFERROR(VLOOKUP($B101,手順2!$A$12:$P$107,K$1,FALSE),"")&amp;IFERROR(VLOOKUP($B101,手順3!$A$12:$U$107,K$1,FALSE),"")))</f>
        <v/>
      </c>
      <c r="L101" s="140" t="str">
        <f>IF(K101="","",IF(IFERROR(VLOOKUP($B101,手順2!$A$12:$P$107,L$1,FALSE),"")&amp;IFERROR(VLOOKUP($B101,手順3!$A$12:$U$107,L$1,FALSE),"")="",0,IFERROR(VLOOKUP($B101,手順2!$A$12:$P$107,L$1,FALSE),"")&amp;IFERROR(VLOOKUP($B101,手順3!$A$12:$U$107,L$1,FALSE),"")))</f>
        <v/>
      </c>
      <c r="M101" s="140" t="str">
        <f>IF(L101="","",IF(IFERROR(VLOOKUP($B101,手順2!$A$12:$P$107,M$1,FALSE),"")&amp;IFERROR(VLOOKUP($B101,手順3!$A$12:$U$107,M$1,FALSE),"")="",0,IFERROR(VLOOKUP($B101,手順2!$A$12:$P$107,M$1,FALSE),"")&amp;IFERROR(VLOOKUP($B101,手順3!$A$12:$U$107,M$1,FALSE),"")))</f>
        <v/>
      </c>
      <c r="N101" s="88" t="str">
        <f>IFERROR(VLOOKUP($B101,手順2!$A$12:$P$107,N$1,FALSE),"")&amp;IFERROR(VLOOKUP($B101,手順3!$A$12:$U$107,N$1,FALSE),"")</f>
        <v/>
      </c>
      <c r="O101" s="140" t="str">
        <f>IF(N101="","",IF(IFERROR(VLOOKUP($B101,手順2!$A$12:$P$107,O$1,FALSE),"")&amp;IFERROR(VLOOKUP($B101,手順3!$A$12:$U$107,O$1,FALSE),"")="",0,IFERROR(VLOOKUP($B101,手順2!$A$12:$P$107,O$1,FALSE),"")&amp;IFERROR(VLOOKUP($B101,手順3!$A$12:$U$107,O$1,FALSE),"")))</f>
        <v/>
      </c>
      <c r="P101" s="140" t="str">
        <f>IF(O101="","",IF(IFERROR(VLOOKUP($B101,手順2!$A$12:$P$107,P$1,FALSE),"")&amp;IFERROR(VLOOKUP($B101,手順3!$A$12:$U$107,P$1,FALSE),"")="",0,IFERROR(VLOOKUP($B101,手順2!$A$12:$P$107,P$1,FALSE),"")&amp;IFERROR(VLOOKUP($B101,手順3!$A$12:$U$107,P$1,FALSE),"")))</f>
        <v/>
      </c>
      <c r="Q101" s="140" t="str">
        <f>IF(P101="","",IF(IFERROR(VLOOKUP($B101,手順2!$A$12:$P$107,Q$1,FALSE),"")&amp;IFERROR(VLOOKUP($B101,手順3!$A$12:$U$107,Q$1,FALSE),"")="",0,IFERROR(VLOOKUP($B101,手順2!$A$12:$P$107,Q$1,FALSE),"")&amp;IFERROR(VLOOKUP($B101,手順3!$A$12:$U$107,Q$1,FALSE),"")))</f>
        <v/>
      </c>
      <c r="R101" s="88" t="str">
        <f>IFERROR(VLOOKUP($B101,手順2!$A$12:$Q$107,R$1,FALSE),"")&amp;IFERROR(VLOOKUP($B101,手順3!$A$12:$U$107,R$1,FALSE),"")</f>
        <v/>
      </c>
      <c r="S101" s="119"/>
      <c r="T101" s="119"/>
      <c r="U101" s="119"/>
      <c r="Z101"/>
      <c r="AA101" s="148" t="str">
        <f>IF($AE101="","",COUNTIF($AO$18:$AO101,AA$17))</f>
        <v/>
      </c>
      <c r="AB101" s="148" t="str">
        <f>IF($AE101="","",COUNTIF($AO$18:$AO101,AB$17))</f>
        <v/>
      </c>
      <c r="AC101" s="148" t="str">
        <f>IF($AE101="","",COUNTIF($AO$18:$AO101,AC$17))</f>
        <v/>
      </c>
      <c r="AD101" s="148" t="str">
        <f>IF($AE101="","",COUNTIF($AO$18:$AO101,AD$17))</f>
        <v/>
      </c>
      <c r="AE101" s="107" t="str">
        <f t="shared" si="20"/>
        <v/>
      </c>
      <c r="AF101" s="108" t="str">
        <f t="shared" si="27"/>
        <v/>
      </c>
      <c r="AG101" s="38" t="str">
        <f t="shared" si="21"/>
        <v/>
      </c>
      <c r="AH101" s="108" t="str">
        <f t="shared" si="22"/>
        <v/>
      </c>
      <c r="AI101" s="108" t="str">
        <f t="shared" si="23"/>
        <v/>
      </c>
      <c r="AJ101" s="108" t="str">
        <f t="shared" si="24"/>
        <v/>
      </c>
      <c r="AK101" s="108" t="str">
        <f t="shared" si="25"/>
        <v/>
      </c>
      <c r="AL101" s="108" t="str">
        <f t="shared" si="26"/>
        <v/>
      </c>
      <c r="AM101" s="108" t="str">
        <f t="shared" si="28"/>
        <v/>
      </c>
      <c r="AN101" s="108" t="str">
        <f t="shared" si="29"/>
        <v/>
      </c>
      <c r="AO101" s="109" t="str">
        <f t="shared" si="30"/>
        <v/>
      </c>
      <c r="AQ101">
        <f>種目情報!A84</f>
        <v>0</v>
      </c>
      <c r="AR101">
        <f>種目情報!B84</f>
        <v>0</v>
      </c>
      <c r="AS101">
        <f>種目情報!C84</f>
        <v>0</v>
      </c>
    </row>
    <row r="102" spans="1:45" x14ac:dyDescent="0.45">
      <c r="A102">
        <v>85</v>
      </c>
      <c r="B102" t="str">
        <f>IFERROR(IF(B101=手順3!$A$11,"",IF(B101&lt;=100,IF(手順2!A96=手順５!A102,手順５!A102,手順3!$A$12),B101+1)),"")</f>
        <v/>
      </c>
      <c r="C102" s="10" t="str">
        <f>IFERROR(VLOOKUP($B102,手順2!$A$12:$T$107,C$1,FALSE),"")&amp;IFERROR(VLOOKUP($B102,手順3!$A$12:$U$107,C$1,FALSE),"")</f>
        <v/>
      </c>
      <c r="D102" s="10" t="str">
        <f>IFERROR(VLOOKUP($B102,手順2!$A$12:$T$107,D$1,FALSE),"")&amp;IFERROR(VLOOKUP($B102,手順3!$A$12:$U$107,D$1,FALSE),"")</f>
        <v/>
      </c>
      <c r="E102" s="10" t="str">
        <f>IFERROR(VLOOKUP($B102,手順2!$A$12:$T$107,E$1,FALSE),"")&amp;IFERROR(VLOOKUP($B102,手順3!$A$12:$U$107,E$1,FALSE),"")</f>
        <v/>
      </c>
      <c r="F102" s="10" t="str">
        <f>IFERROR(VLOOKUP($B102,手順2!$A$12:$T$107,F$1,FALSE),"")&amp;IFERROR(VLOOKUP($B102,手順3!$A$12:$U$107,F$1,FALSE),"")</f>
        <v/>
      </c>
      <c r="G102" s="10" t="str">
        <f>IFERROR(VLOOKUP($B102,手順2!$A$12:$T$107,G$1,FALSE),"")&amp;IFERROR(VLOOKUP($B102,手順3!$A$12:$U$107,G$1,FALSE),"")</f>
        <v/>
      </c>
      <c r="H102" s="10" t="str">
        <f>IFERROR(VLOOKUP($B102,手順2!$A$12:$T$107,H$1,FALSE),"")&amp;IFERROR(VLOOKUP($B102,手順3!$A$12:$U$107,H$1,FALSE),"")</f>
        <v/>
      </c>
      <c r="I102" s="10" t="str">
        <f>IFERROR(VLOOKUP($B102,手順2!$A$12:$T$107,I$1,FALSE),"")&amp;IFERROR(VLOOKUP($B102,手順3!$A$12:$U$107,I$1,FALSE),"")</f>
        <v/>
      </c>
      <c r="J102" s="88" t="str">
        <f>IFERROR(VLOOKUP($B102,手順2!$A$12:$P$107,J$1,FALSE),"")&amp;IFERROR(VLOOKUP($B102,手順3!$A$12:$U$107,J$1,FALSE),"")</f>
        <v/>
      </c>
      <c r="K102" s="140" t="str">
        <f>IF(J102="","",IF(IFERROR(VLOOKUP($B102,手順2!$A$12:$P$107,K$1,FALSE),"")&amp;IFERROR(VLOOKUP($B102,手順3!$A$12:$U$107,K$1,FALSE),"")="",0,IFERROR(VLOOKUP($B102,手順2!$A$12:$P$107,K$1,FALSE),"")&amp;IFERROR(VLOOKUP($B102,手順3!$A$12:$U$107,K$1,FALSE),"")))</f>
        <v/>
      </c>
      <c r="L102" s="140" t="str">
        <f>IF(K102="","",IF(IFERROR(VLOOKUP($B102,手順2!$A$12:$P$107,L$1,FALSE),"")&amp;IFERROR(VLOOKUP($B102,手順3!$A$12:$U$107,L$1,FALSE),"")="",0,IFERROR(VLOOKUP($B102,手順2!$A$12:$P$107,L$1,FALSE),"")&amp;IFERROR(VLOOKUP($B102,手順3!$A$12:$U$107,L$1,FALSE),"")))</f>
        <v/>
      </c>
      <c r="M102" s="140" t="str">
        <f>IF(L102="","",IF(IFERROR(VLOOKUP($B102,手順2!$A$12:$P$107,M$1,FALSE),"")&amp;IFERROR(VLOOKUP($B102,手順3!$A$12:$U$107,M$1,FALSE),"")="",0,IFERROR(VLOOKUP($B102,手順2!$A$12:$P$107,M$1,FALSE),"")&amp;IFERROR(VLOOKUP($B102,手順3!$A$12:$U$107,M$1,FALSE),"")))</f>
        <v/>
      </c>
      <c r="N102" s="88" t="str">
        <f>IFERROR(VLOOKUP($B102,手順2!$A$12:$P$107,N$1,FALSE),"")&amp;IFERROR(VLOOKUP($B102,手順3!$A$12:$U$107,N$1,FALSE),"")</f>
        <v/>
      </c>
      <c r="O102" s="140" t="str">
        <f>IF(N102="","",IF(IFERROR(VLOOKUP($B102,手順2!$A$12:$P$107,O$1,FALSE),"")&amp;IFERROR(VLOOKUP($B102,手順3!$A$12:$U$107,O$1,FALSE),"")="",0,IFERROR(VLOOKUP($B102,手順2!$A$12:$P$107,O$1,FALSE),"")&amp;IFERROR(VLOOKUP($B102,手順3!$A$12:$U$107,O$1,FALSE),"")))</f>
        <v/>
      </c>
      <c r="P102" s="140" t="str">
        <f>IF(O102="","",IF(IFERROR(VLOOKUP($B102,手順2!$A$12:$P$107,P$1,FALSE),"")&amp;IFERROR(VLOOKUP($B102,手順3!$A$12:$U$107,P$1,FALSE),"")="",0,IFERROR(VLOOKUP($B102,手順2!$A$12:$P$107,P$1,FALSE),"")&amp;IFERROR(VLOOKUP($B102,手順3!$A$12:$U$107,P$1,FALSE),"")))</f>
        <v/>
      </c>
      <c r="Q102" s="140" t="str">
        <f>IF(P102="","",IF(IFERROR(VLOOKUP($B102,手順2!$A$12:$P$107,Q$1,FALSE),"")&amp;IFERROR(VLOOKUP($B102,手順3!$A$12:$U$107,Q$1,FALSE),"")="",0,IFERROR(VLOOKUP($B102,手順2!$A$12:$P$107,Q$1,FALSE),"")&amp;IFERROR(VLOOKUP($B102,手順3!$A$12:$U$107,Q$1,FALSE),"")))</f>
        <v/>
      </c>
      <c r="R102" s="88" t="str">
        <f>IFERROR(VLOOKUP($B102,手順2!$A$12:$Q$107,R$1,FALSE),"")&amp;IFERROR(VLOOKUP($B102,手順3!$A$12:$U$107,R$1,FALSE),"")</f>
        <v/>
      </c>
      <c r="S102" s="119"/>
      <c r="T102" s="119"/>
      <c r="U102" s="119"/>
      <c r="Z102"/>
      <c r="AA102" s="148" t="str">
        <f>IF($AE102="","",COUNTIF($AO$18:$AO102,AA$17))</f>
        <v/>
      </c>
      <c r="AB102" s="148" t="str">
        <f>IF($AE102="","",COUNTIF($AO$18:$AO102,AB$17))</f>
        <v/>
      </c>
      <c r="AC102" s="148" t="str">
        <f>IF($AE102="","",COUNTIF($AO$18:$AO102,AC$17))</f>
        <v/>
      </c>
      <c r="AD102" s="148" t="str">
        <f>IF($AE102="","",COUNTIF($AO$18:$AO102,AD$17))</f>
        <v/>
      </c>
      <c r="AE102" s="107" t="str">
        <f t="shared" si="20"/>
        <v/>
      </c>
      <c r="AF102" s="108" t="str">
        <f t="shared" si="27"/>
        <v/>
      </c>
      <c r="AG102" s="38" t="str">
        <f t="shared" si="21"/>
        <v/>
      </c>
      <c r="AH102" s="108" t="str">
        <f t="shared" si="22"/>
        <v/>
      </c>
      <c r="AI102" s="108" t="str">
        <f t="shared" si="23"/>
        <v/>
      </c>
      <c r="AJ102" s="108" t="str">
        <f t="shared" si="24"/>
        <v/>
      </c>
      <c r="AK102" s="108" t="str">
        <f t="shared" si="25"/>
        <v/>
      </c>
      <c r="AL102" s="108" t="str">
        <f t="shared" si="26"/>
        <v/>
      </c>
      <c r="AM102" s="108" t="str">
        <f t="shared" si="28"/>
        <v/>
      </c>
      <c r="AN102" s="108" t="str">
        <f t="shared" si="29"/>
        <v/>
      </c>
      <c r="AO102" s="109" t="str">
        <f t="shared" si="30"/>
        <v/>
      </c>
      <c r="AQ102">
        <f>種目情報!A85</f>
        <v>0</v>
      </c>
      <c r="AR102">
        <f>種目情報!B85</f>
        <v>0</v>
      </c>
      <c r="AS102">
        <f>種目情報!C85</f>
        <v>0</v>
      </c>
    </row>
    <row r="103" spans="1:45" x14ac:dyDescent="0.45">
      <c r="A103">
        <v>86</v>
      </c>
      <c r="B103" t="str">
        <f>IFERROR(IF(B102=手順3!$A$11,"",IF(B102&lt;=100,IF(手順2!A97=手順５!A103,手順５!A103,手順3!$A$12),B102+1)),"")</f>
        <v/>
      </c>
      <c r="C103" s="10" t="str">
        <f>IFERROR(VLOOKUP($B103,手順2!$A$12:$T$107,C$1,FALSE),"")&amp;IFERROR(VLOOKUP($B103,手順3!$A$12:$U$107,C$1,FALSE),"")</f>
        <v/>
      </c>
      <c r="D103" s="10" t="str">
        <f>IFERROR(VLOOKUP($B103,手順2!$A$12:$T$107,D$1,FALSE),"")&amp;IFERROR(VLOOKUP($B103,手順3!$A$12:$U$107,D$1,FALSE),"")</f>
        <v/>
      </c>
      <c r="E103" s="10" t="str">
        <f>IFERROR(VLOOKUP($B103,手順2!$A$12:$T$107,E$1,FALSE),"")&amp;IFERROR(VLOOKUP($B103,手順3!$A$12:$U$107,E$1,FALSE),"")</f>
        <v/>
      </c>
      <c r="F103" s="10" t="str">
        <f>IFERROR(VLOOKUP($B103,手順2!$A$12:$T$107,F$1,FALSE),"")&amp;IFERROR(VLOOKUP($B103,手順3!$A$12:$U$107,F$1,FALSE),"")</f>
        <v/>
      </c>
      <c r="G103" s="10" t="str">
        <f>IFERROR(VLOOKUP($B103,手順2!$A$12:$T$107,G$1,FALSE),"")&amp;IFERROR(VLOOKUP($B103,手順3!$A$12:$U$107,G$1,FALSE),"")</f>
        <v/>
      </c>
      <c r="H103" s="10" t="str">
        <f>IFERROR(VLOOKUP($B103,手順2!$A$12:$T$107,H$1,FALSE),"")&amp;IFERROR(VLOOKUP($B103,手順3!$A$12:$U$107,H$1,FALSE),"")</f>
        <v/>
      </c>
      <c r="I103" s="10" t="str">
        <f>IFERROR(VLOOKUP($B103,手順2!$A$12:$T$107,I$1,FALSE),"")&amp;IFERROR(VLOOKUP($B103,手順3!$A$12:$U$107,I$1,FALSE),"")</f>
        <v/>
      </c>
      <c r="J103" s="88" t="str">
        <f>IFERROR(VLOOKUP($B103,手順2!$A$12:$P$107,J$1,FALSE),"")&amp;IFERROR(VLOOKUP($B103,手順3!$A$12:$U$107,J$1,FALSE),"")</f>
        <v/>
      </c>
      <c r="K103" s="140" t="str">
        <f>IF(J103="","",IF(IFERROR(VLOOKUP($B103,手順2!$A$12:$P$107,K$1,FALSE),"")&amp;IFERROR(VLOOKUP($B103,手順3!$A$12:$U$107,K$1,FALSE),"")="",0,IFERROR(VLOOKUP($B103,手順2!$A$12:$P$107,K$1,FALSE),"")&amp;IFERROR(VLOOKUP($B103,手順3!$A$12:$U$107,K$1,FALSE),"")))</f>
        <v/>
      </c>
      <c r="L103" s="140" t="str">
        <f>IF(K103="","",IF(IFERROR(VLOOKUP($B103,手順2!$A$12:$P$107,L$1,FALSE),"")&amp;IFERROR(VLOOKUP($B103,手順3!$A$12:$U$107,L$1,FALSE),"")="",0,IFERROR(VLOOKUP($B103,手順2!$A$12:$P$107,L$1,FALSE),"")&amp;IFERROR(VLOOKUP($B103,手順3!$A$12:$U$107,L$1,FALSE),"")))</f>
        <v/>
      </c>
      <c r="M103" s="140" t="str">
        <f>IF(L103="","",IF(IFERROR(VLOOKUP($B103,手順2!$A$12:$P$107,M$1,FALSE),"")&amp;IFERROR(VLOOKUP($B103,手順3!$A$12:$U$107,M$1,FALSE),"")="",0,IFERROR(VLOOKUP($B103,手順2!$A$12:$P$107,M$1,FALSE),"")&amp;IFERROR(VLOOKUP($B103,手順3!$A$12:$U$107,M$1,FALSE),"")))</f>
        <v/>
      </c>
      <c r="N103" s="88" t="str">
        <f>IFERROR(VLOOKUP($B103,手順2!$A$12:$P$107,N$1,FALSE),"")&amp;IFERROR(VLOOKUP($B103,手順3!$A$12:$U$107,N$1,FALSE),"")</f>
        <v/>
      </c>
      <c r="O103" s="140" t="str">
        <f>IF(N103="","",IF(IFERROR(VLOOKUP($B103,手順2!$A$12:$P$107,O$1,FALSE),"")&amp;IFERROR(VLOOKUP($B103,手順3!$A$12:$U$107,O$1,FALSE),"")="",0,IFERROR(VLOOKUP($B103,手順2!$A$12:$P$107,O$1,FALSE),"")&amp;IFERROR(VLOOKUP($B103,手順3!$A$12:$U$107,O$1,FALSE),"")))</f>
        <v/>
      </c>
      <c r="P103" s="140" t="str">
        <f>IF(O103="","",IF(IFERROR(VLOOKUP($B103,手順2!$A$12:$P$107,P$1,FALSE),"")&amp;IFERROR(VLOOKUP($B103,手順3!$A$12:$U$107,P$1,FALSE),"")="",0,IFERROR(VLOOKUP($B103,手順2!$A$12:$P$107,P$1,FALSE),"")&amp;IFERROR(VLOOKUP($B103,手順3!$A$12:$U$107,P$1,FALSE),"")))</f>
        <v/>
      </c>
      <c r="Q103" s="140" t="str">
        <f>IF(P103="","",IF(IFERROR(VLOOKUP($B103,手順2!$A$12:$P$107,Q$1,FALSE),"")&amp;IFERROR(VLOOKUP($B103,手順3!$A$12:$U$107,Q$1,FALSE),"")="",0,IFERROR(VLOOKUP($B103,手順2!$A$12:$P$107,Q$1,FALSE),"")&amp;IFERROR(VLOOKUP($B103,手順3!$A$12:$U$107,Q$1,FALSE),"")))</f>
        <v/>
      </c>
      <c r="R103" s="88" t="str">
        <f>IFERROR(VLOOKUP($B103,手順2!$A$12:$Q$107,R$1,FALSE),"")&amp;IFERROR(VLOOKUP($B103,手順3!$A$12:$U$107,R$1,FALSE),"")</f>
        <v/>
      </c>
      <c r="S103" s="119"/>
      <c r="T103" s="119"/>
      <c r="U103" s="119"/>
      <c r="Z103"/>
      <c r="AA103" s="148" t="str">
        <f>IF($AE103="","",COUNTIF($AO$18:$AO103,AA$17))</f>
        <v/>
      </c>
      <c r="AB103" s="148" t="str">
        <f>IF($AE103="","",COUNTIF($AO$18:$AO103,AB$17))</f>
        <v/>
      </c>
      <c r="AC103" s="148" t="str">
        <f>IF($AE103="","",COUNTIF($AO$18:$AO103,AC$17))</f>
        <v/>
      </c>
      <c r="AD103" s="148" t="str">
        <f>IF($AE103="","",COUNTIF($AO$18:$AO103,AD$17))</f>
        <v/>
      </c>
      <c r="AE103" s="107" t="str">
        <f t="shared" si="20"/>
        <v/>
      </c>
      <c r="AF103" s="108" t="str">
        <f t="shared" si="27"/>
        <v/>
      </c>
      <c r="AG103" s="38" t="str">
        <f t="shared" si="21"/>
        <v/>
      </c>
      <c r="AH103" s="108" t="str">
        <f t="shared" si="22"/>
        <v/>
      </c>
      <c r="AI103" s="108" t="str">
        <f t="shared" si="23"/>
        <v/>
      </c>
      <c r="AJ103" s="108" t="str">
        <f t="shared" si="24"/>
        <v/>
      </c>
      <c r="AK103" s="108" t="str">
        <f t="shared" si="25"/>
        <v/>
      </c>
      <c r="AL103" s="108" t="str">
        <f t="shared" si="26"/>
        <v/>
      </c>
      <c r="AM103" s="108" t="str">
        <f t="shared" si="28"/>
        <v/>
      </c>
      <c r="AN103" s="108" t="str">
        <f t="shared" si="29"/>
        <v/>
      </c>
      <c r="AO103" s="109" t="str">
        <f t="shared" si="30"/>
        <v/>
      </c>
      <c r="AQ103">
        <f>種目情報!A86</f>
        <v>0</v>
      </c>
      <c r="AR103">
        <f>種目情報!B86</f>
        <v>0</v>
      </c>
      <c r="AS103">
        <f>種目情報!C86</f>
        <v>0</v>
      </c>
    </row>
    <row r="104" spans="1:45" x14ac:dyDescent="0.45">
      <c r="A104">
        <v>87</v>
      </c>
      <c r="B104" t="str">
        <f>IFERROR(IF(B103=手順3!$A$11,"",IF(B103&lt;=100,IF(手順2!A98=手順５!A104,手順５!A104,手順3!$A$12),B103+1)),"")</f>
        <v/>
      </c>
      <c r="C104" s="10" t="str">
        <f>IFERROR(VLOOKUP($B104,手順2!$A$12:$T$107,C$1,FALSE),"")&amp;IFERROR(VLOOKUP($B104,手順3!$A$12:$U$107,C$1,FALSE),"")</f>
        <v/>
      </c>
      <c r="D104" s="10" t="str">
        <f>IFERROR(VLOOKUP($B104,手順2!$A$12:$T$107,D$1,FALSE),"")&amp;IFERROR(VLOOKUP($B104,手順3!$A$12:$U$107,D$1,FALSE),"")</f>
        <v/>
      </c>
      <c r="E104" s="10" t="str">
        <f>IFERROR(VLOOKUP($B104,手順2!$A$12:$T$107,E$1,FALSE),"")&amp;IFERROR(VLOOKUP($B104,手順3!$A$12:$U$107,E$1,FALSE),"")</f>
        <v/>
      </c>
      <c r="F104" s="10" t="str">
        <f>IFERROR(VLOOKUP($B104,手順2!$A$12:$T$107,F$1,FALSE),"")&amp;IFERROR(VLOOKUP($B104,手順3!$A$12:$U$107,F$1,FALSE),"")</f>
        <v/>
      </c>
      <c r="G104" s="10" t="str">
        <f>IFERROR(VLOOKUP($B104,手順2!$A$12:$T$107,G$1,FALSE),"")&amp;IFERROR(VLOOKUP($B104,手順3!$A$12:$U$107,G$1,FALSE),"")</f>
        <v/>
      </c>
      <c r="H104" s="10" t="str">
        <f>IFERROR(VLOOKUP($B104,手順2!$A$12:$T$107,H$1,FALSE),"")&amp;IFERROR(VLOOKUP($B104,手順3!$A$12:$U$107,H$1,FALSE),"")</f>
        <v/>
      </c>
      <c r="I104" s="10" t="str">
        <f>IFERROR(VLOOKUP($B104,手順2!$A$12:$T$107,I$1,FALSE),"")&amp;IFERROR(VLOOKUP($B104,手順3!$A$12:$U$107,I$1,FALSE),"")</f>
        <v/>
      </c>
      <c r="J104" s="88" t="str">
        <f>IFERROR(VLOOKUP($B104,手順2!$A$12:$P$107,J$1,FALSE),"")&amp;IFERROR(VLOOKUP($B104,手順3!$A$12:$U$107,J$1,FALSE),"")</f>
        <v/>
      </c>
      <c r="K104" s="140" t="str">
        <f>IF(J104="","",IF(IFERROR(VLOOKUP($B104,手順2!$A$12:$P$107,K$1,FALSE),"")&amp;IFERROR(VLOOKUP($B104,手順3!$A$12:$U$107,K$1,FALSE),"")="",0,IFERROR(VLOOKUP($B104,手順2!$A$12:$P$107,K$1,FALSE),"")&amp;IFERROR(VLOOKUP($B104,手順3!$A$12:$U$107,K$1,FALSE),"")))</f>
        <v/>
      </c>
      <c r="L104" s="140" t="str">
        <f>IF(K104="","",IF(IFERROR(VLOOKUP($B104,手順2!$A$12:$P$107,L$1,FALSE),"")&amp;IFERROR(VLOOKUP($B104,手順3!$A$12:$U$107,L$1,FALSE),"")="",0,IFERROR(VLOOKUP($B104,手順2!$A$12:$P$107,L$1,FALSE),"")&amp;IFERROR(VLOOKUP($B104,手順3!$A$12:$U$107,L$1,FALSE),"")))</f>
        <v/>
      </c>
      <c r="M104" s="140" t="str">
        <f>IF(L104="","",IF(IFERROR(VLOOKUP($B104,手順2!$A$12:$P$107,M$1,FALSE),"")&amp;IFERROR(VLOOKUP($B104,手順3!$A$12:$U$107,M$1,FALSE),"")="",0,IFERROR(VLOOKUP($B104,手順2!$A$12:$P$107,M$1,FALSE),"")&amp;IFERROR(VLOOKUP($B104,手順3!$A$12:$U$107,M$1,FALSE),"")))</f>
        <v/>
      </c>
      <c r="N104" s="88" t="str">
        <f>IFERROR(VLOOKUP($B104,手順2!$A$12:$P$107,N$1,FALSE),"")&amp;IFERROR(VLOOKUP($B104,手順3!$A$12:$U$107,N$1,FALSE),"")</f>
        <v/>
      </c>
      <c r="O104" s="140" t="str">
        <f>IF(N104="","",IF(IFERROR(VLOOKUP($B104,手順2!$A$12:$P$107,O$1,FALSE),"")&amp;IFERROR(VLOOKUP($B104,手順3!$A$12:$U$107,O$1,FALSE),"")="",0,IFERROR(VLOOKUP($B104,手順2!$A$12:$P$107,O$1,FALSE),"")&amp;IFERROR(VLOOKUP($B104,手順3!$A$12:$U$107,O$1,FALSE),"")))</f>
        <v/>
      </c>
      <c r="P104" s="140" t="str">
        <f>IF(O104="","",IF(IFERROR(VLOOKUP($B104,手順2!$A$12:$P$107,P$1,FALSE),"")&amp;IFERROR(VLOOKUP($B104,手順3!$A$12:$U$107,P$1,FALSE),"")="",0,IFERROR(VLOOKUP($B104,手順2!$A$12:$P$107,P$1,FALSE),"")&amp;IFERROR(VLOOKUP($B104,手順3!$A$12:$U$107,P$1,FALSE),"")))</f>
        <v/>
      </c>
      <c r="Q104" s="140" t="str">
        <f>IF(P104="","",IF(IFERROR(VLOOKUP($B104,手順2!$A$12:$P$107,Q$1,FALSE),"")&amp;IFERROR(VLOOKUP($B104,手順3!$A$12:$U$107,Q$1,FALSE),"")="",0,IFERROR(VLOOKUP($B104,手順2!$A$12:$P$107,Q$1,FALSE),"")&amp;IFERROR(VLOOKUP($B104,手順3!$A$12:$U$107,Q$1,FALSE),"")))</f>
        <v/>
      </c>
      <c r="R104" s="88" t="str">
        <f>IFERROR(VLOOKUP($B104,手順2!$A$12:$Q$107,R$1,FALSE),"")&amp;IFERROR(VLOOKUP($B104,手順3!$A$12:$U$107,R$1,FALSE),"")</f>
        <v/>
      </c>
      <c r="S104" s="119"/>
      <c r="T104" s="119"/>
      <c r="U104" s="119"/>
      <c r="Z104"/>
      <c r="AA104" s="148" t="str">
        <f>IF($AE104="","",COUNTIF($AO$18:$AO104,AA$17))</f>
        <v/>
      </c>
      <c r="AB104" s="148" t="str">
        <f>IF($AE104="","",COUNTIF($AO$18:$AO104,AB$17))</f>
        <v/>
      </c>
      <c r="AC104" s="148" t="str">
        <f>IF($AE104="","",COUNTIF($AO$18:$AO104,AC$17))</f>
        <v/>
      </c>
      <c r="AD104" s="148" t="str">
        <f>IF($AE104="","",COUNTIF($AO$18:$AO104,AD$17))</f>
        <v/>
      </c>
      <c r="AE104" s="107" t="str">
        <f t="shared" si="20"/>
        <v/>
      </c>
      <c r="AF104" s="108" t="str">
        <f t="shared" si="27"/>
        <v/>
      </c>
      <c r="AG104" s="38" t="str">
        <f t="shared" si="21"/>
        <v/>
      </c>
      <c r="AH104" s="108" t="str">
        <f t="shared" si="22"/>
        <v/>
      </c>
      <c r="AI104" s="108" t="str">
        <f t="shared" si="23"/>
        <v/>
      </c>
      <c r="AJ104" s="108" t="str">
        <f t="shared" si="24"/>
        <v/>
      </c>
      <c r="AK104" s="108" t="str">
        <f t="shared" si="25"/>
        <v/>
      </c>
      <c r="AL104" s="108" t="str">
        <f t="shared" si="26"/>
        <v/>
      </c>
      <c r="AM104" s="108" t="str">
        <f t="shared" si="28"/>
        <v/>
      </c>
      <c r="AN104" s="108" t="str">
        <f t="shared" si="29"/>
        <v/>
      </c>
      <c r="AO104" s="109" t="str">
        <f t="shared" si="30"/>
        <v/>
      </c>
      <c r="AQ104">
        <f>種目情報!A87</f>
        <v>0</v>
      </c>
      <c r="AR104">
        <f>種目情報!B87</f>
        <v>0</v>
      </c>
      <c r="AS104">
        <f>種目情報!C87</f>
        <v>0</v>
      </c>
    </row>
    <row r="105" spans="1:45" x14ac:dyDescent="0.45">
      <c r="A105">
        <v>88</v>
      </c>
      <c r="B105" t="str">
        <f>IFERROR(IF(B104=手順3!$A$11,"",IF(B104&lt;=100,IF(手順2!A99=手順５!A105,手順５!A105,手順3!$A$12),B104+1)),"")</f>
        <v/>
      </c>
      <c r="C105" s="10" t="str">
        <f>IFERROR(VLOOKUP($B105,手順2!$A$12:$T$107,C$1,FALSE),"")&amp;IFERROR(VLOOKUP($B105,手順3!$A$12:$U$107,C$1,FALSE),"")</f>
        <v/>
      </c>
      <c r="D105" s="10" t="str">
        <f>IFERROR(VLOOKUP($B105,手順2!$A$12:$T$107,D$1,FALSE),"")&amp;IFERROR(VLOOKUP($B105,手順3!$A$12:$U$107,D$1,FALSE),"")</f>
        <v/>
      </c>
      <c r="E105" s="10" t="str">
        <f>IFERROR(VLOOKUP($B105,手順2!$A$12:$T$107,E$1,FALSE),"")&amp;IFERROR(VLOOKUP($B105,手順3!$A$12:$U$107,E$1,FALSE),"")</f>
        <v/>
      </c>
      <c r="F105" s="10" t="str">
        <f>IFERROR(VLOOKUP($B105,手順2!$A$12:$T$107,F$1,FALSE),"")&amp;IFERROR(VLOOKUP($B105,手順3!$A$12:$U$107,F$1,FALSE),"")</f>
        <v/>
      </c>
      <c r="G105" s="10" t="str">
        <f>IFERROR(VLOOKUP($B105,手順2!$A$12:$T$107,G$1,FALSE),"")&amp;IFERROR(VLOOKUP($B105,手順3!$A$12:$U$107,G$1,FALSE),"")</f>
        <v/>
      </c>
      <c r="H105" s="10" t="str">
        <f>IFERROR(VLOOKUP($B105,手順2!$A$12:$T$107,H$1,FALSE),"")&amp;IFERROR(VLOOKUP($B105,手順3!$A$12:$U$107,H$1,FALSE),"")</f>
        <v/>
      </c>
      <c r="I105" s="10" t="str">
        <f>IFERROR(VLOOKUP($B105,手順2!$A$12:$T$107,I$1,FALSE),"")&amp;IFERROR(VLOOKUP($B105,手順3!$A$12:$U$107,I$1,FALSE),"")</f>
        <v/>
      </c>
      <c r="J105" s="88" t="str">
        <f>IFERROR(VLOOKUP($B105,手順2!$A$12:$P$107,J$1,FALSE),"")&amp;IFERROR(VLOOKUP($B105,手順3!$A$12:$U$107,J$1,FALSE),"")</f>
        <v/>
      </c>
      <c r="K105" s="140" t="str">
        <f>IF(J105="","",IF(IFERROR(VLOOKUP($B105,手順2!$A$12:$P$107,K$1,FALSE),"")&amp;IFERROR(VLOOKUP($B105,手順3!$A$12:$U$107,K$1,FALSE),"")="",0,IFERROR(VLOOKUP($B105,手順2!$A$12:$P$107,K$1,FALSE),"")&amp;IFERROR(VLOOKUP($B105,手順3!$A$12:$U$107,K$1,FALSE),"")))</f>
        <v/>
      </c>
      <c r="L105" s="140" t="str">
        <f>IF(K105="","",IF(IFERROR(VLOOKUP($B105,手順2!$A$12:$P$107,L$1,FALSE),"")&amp;IFERROR(VLOOKUP($B105,手順3!$A$12:$U$107,L$1,FALSE),"")="",0,IFERROR(VLOOKUP($B105,手順2!$A$12:$P$107,L$1,FALSE),"")&amp;IFERROR(VLOOKUP($B105,手順3!$A$12:$U$107,L$1,FALSE),"")))</f>
        <v/>
      </c>
      <c r="M105" s="140" t="str">
        <f>IF(L105="","",IF(IFERROR(VLOOKUP($B105,手順2!$A$12:$P$107,M$1,FALSE),"")&amp;IFERROR(VLOOKUP($B105,手順3!$A$12:$U$107,M$1,FALSE),"")="",0,IFERROR(VLOOKUP($B105,手順2!$A$12:$P$107,M$1,FALSE),"")&amp;IFERROR(VLOOKUP($B105,手順3!$A$12:$U$107,M$1,FALSE),"")))</f>
        <v/>
      </c>
      <c r="N105" s="88" t="str">
        <f>IFERROR(VLOOKUP($B105,手順2!$A$12:$P$107,N$1,FALSE),"")&amp;IFERROR(VLOOKUP($B105,手順3!$A$12:$U$107,N$1,FALSE),"")</f>
        <v/>
      </c>
      <c r="O105" s="140" t="str">
        <f>IF(N105="","",IF(IFERROR(VLOOKUP($B105,手順2!$A$12:$P$107,O$1,FALSE),"")&amp;IFERROR(VLOOKUP($B105,手順3!$A$12:$U$107,O$1,FALSE),"")="",0,IFERROR(VLOOKUP($B105,手順2!$A$12:$P$107,O$1,FALSE),"")&amp;IFERROR(VLOOKUP($B105,手順3!$A$12:$U$107,O$1,FALSE),"")))</f>
        <v/>
      </c>
      <c r="P105" s="140" t="str">
        <f>IF(O105="","",IF(IFERROR(VLOOKUP($B105,手順2!$A$12:$P$107,P$1,FALSE),"")&amp;IFERROR(VLOOKUP($B105,手順3!$A$12:$U$107,P$1,FALSE),"")="",0,IFERROR(VLOOKUP($B105,手順2!$A$12:$P$107,P$1,FALSE),"")&amp;IFERROR(VLOOKUP($B105,手順3!$A$12:$U$107,P$1,FALSE),"")))</f>
        <v/>
      </c>
      <c r="Q105" s="140" t="str">
        <f>IF(P105="","",IF(IFERROR(VLOOKUP($B105,手順2!$A$12:$P$107,Q$1,FALSE),"")&amp;IFERROR(VLOOKUP($B105,手順3!$A$12:$U$107,Q$1,FALSE),"")="",0,IFERROR(VLOOKUP($B105,手順2!$A$12:$P$107,Q$1,FALSE),"")&amp;IFERROR(VLOOKUP($B105,手順3!$A$12:$U$107,Q$1,FALSE),"")))</f>
        <v/>
      </c>
      <c r="R105" s="88" t="str">
        <f>IFERROR(VLOOKUP($B105,手順2!$A$12:$Q$107,R$1,FALSE),"")&amp;IFERROR(VLOOKUP($B105,手順3!$A$12:$U$107,R$1,FALSE),"")</f>
        <v/>
      </c>
      <c r="S105" s="119"/>
      <c r="T105" s="119"/>
      <c r="U105" s="119"/>
      <c r="Z105"/>
      <c r="AA105" s="148" t="str">
        <f>IF($AE105="","",COUNTIF($AO$18:$AO105,AA$17))</f>
        <v/>
      </c>
      <c r="AB105" s="148" t="str">
        <f>IF($AE105="","",COUNTIF($AO$18:$AO105,AB$17))</f>
        <v/>
      </c>
      <c r="AC105" s="148" t="str">
        <f>IF($AE105="","",COUNTIF($AO$18:$AO105,AC$17))</f>
        <v/>
      </c>
      <c r="AD105" s="148" t="str">
        <f>IF($AE105="","",COUNTIF($AO$18:$AO105,AD$17))</f>
        <v/>
      </c>
      <c r="AE105" s="107" t="str">
        <f t="shared" si="20"/>
        <v/>
      </c>
      <c r="AF105" s="108" t="str">
        <f t="shared" si="27"/>
        <v/>
      </c>
      <c r="AG105" s="38" t="str">
        <f t="shared" si="21"/>
        <v/>
      </c>
      <c r="AH105" s="108" t="str">
        <f t="shared" si="22"/>
        <v/>
      </c>
      <c r="AI105" s="108" t="str">
        <f t="shared" si="23"/>
        <v/>
      </c>
      <c r="AJ105" s="108" t="str">
        <f t="shared" si="24"/>
        <v/>
      </c>
      <c r="AK105" s="108" t="str">
        <f t="shared" si="25"/>
        <v/>
      </c>
      <c r="AL105" s="108" t="str">
        <f t="shared" si="26"/>
        <v/>
      </c>
      <c r="AM105" s="108" t="str">
        <f t="shared" si="28"/>
        <v/>
      </c>
      <c r="AN105" s="108" t="str">
        <f t="shared" si="29"/>
        <v/>
      </c>
      <c r="AO105" s="109" t="str">
        <f t="shared" si="30"/>
        <v/>
      </c>
      <c r="AQ105">
        <f>種目情報!A88</f>
        <v>0</v>
      </c>
      <c r="AR105">
        <f>種目情報!B88</f>
        <v>0</v>
      </c>
      <c r="AS105">
        <f>種目情報!C88</f>
        <v>0</v>
      </c>
    </row>
    <row r="106" spans="1:45" ht="18.600000000000001" thickBot="1" x14ac:dyDescent="0.5">
      <c r="A106">
        <v>89</v>
      </c>
      <c r="B106" t="str">
        <f>IFERROR(IF(B105=手順3!$A$11,"",IF(B105&lt;=100,IF(手順2!A100=手順５!A106,手順５!A106,手順3!$A$12),B105+1)),"")</f>
        <v/>
      </c>
      <c r="C106" s="10" t="str">
        <f>IFERROR(VLOOKUP($B106,手順2!$A$12:$T$107,C$1,FALSE),"")&amp;IFERROR(VLOOKUP($B106,手順3!$A$12:$U$107,C$1,FALSE),"")</f>
        <v/>
      </c>
      <c r="D106" s="10" t="str">
        <f>IFERROR(VLOOKUP($B106,手順2!$A$12:$T$107,D$1,FALSE),"")&amp;IFERROR(VLOOKUP($B106,手順3!$A$12:$U$107,D$1,FALSE),"")</f>
        <v/>
      </c>
      <c r="E106" s="10" t="str">
        <f>IFERROR(VLOOKUP($B106,手順2!$A$12:$T$107,E$1,FALSE),"")&amp;IFERROR(VLOOKUP($B106,手順3!$A$12:$U$107,E$1,FALSE),"")</f>
        <v/>
      </c>
      <c r="F106" s="10" t="str">
        <f>IFERROR(VLOOKUP($B106,手順2!$A$12:$T$107,F$1,FALSE),"")&amp;IFERROR(VLOOKUP($B106,手順3!$A$12:$U$107,F$1,FALSE),"")</f>
        <v/>
      </c>
      <c r="G106" s="10" t="str">
        <f>IFERROR(VLOOKUP($B106,手順2!$A$12:$T$107,G$1,FALSE),"")&amp;IFERROR(VLOOKUP($B106,手順3!$A$12:$U$107,G$1,FALSE),"")</f>
        <v/>
      </c>
      <c r="H106" s="10" t="str">
        <f>IFERROR(VLOOKUP($B106,手順2!$A$12:$T$107,H$1,FALSE),"")&amp;IFERROR(VLOOKUP($B106,手順3!$A$12:$U$107,H$1,FALSE),"")</f>
        <v/>
      </c>
      <c r="I106" s="10" t="str">
        <f>IFERROR(VLOOKUP($B106,手順2!$A$12:$T$107,I$1,FALSE),"")&amp;IFERROR(VLOOKUP($B106,手順3!$A$12:$U$107,I$1,FALSE),"")</f>
        <v/>
      </c>
      <c r="J106" s="88" t="str">
        <f>IFERROR(VLOOKUP($B106,手順2!$A$12:$P$107,J$1,FALSE),"")&amp;IFERROR(VLOOKUP($B106,手順3!$A$12:$U$107,J$1,FALSE),"")</f>
        <v/>
      </c>
      <c r="K106" s="140" t="str">
        <f>IF(J106="","",IF(IFERROR(VLOOKUP($B106,手順2!$A$12:$P$107,K$1,FALSE),"")&amp;IFERROR(VLOOKUP($B106,手順3!$A$12:$U$107,K$1,FALSE),"")="",0,IFERROR(VLOOKUP($B106,手順2!$A$12:$P$107,K$1,FALSE),"")&amp;IFERROR(VLOOKUP($B106,手順3!$A$12:$U$107,K$1,FALSE),"")))</f>
        <v/>
      </c>
      <c r="L106" s="140" t="str">
        <f>IF(K106="","",IF(IFERROR(VLOOKUP($B106,手順2!$A$12:$P$107,L$1,FALSE),"")&amp;IFERROR(VLOOKUP($B106,手順3!$A$12:$U$107,L$1,FALSE),"")="",0,IFERROR(VLOOKUP($B106,手順2!$A$12:$P$107,L$1,FALSE),"")&amp;IFERROR(VLOOKUP($B106,手順3!$A$12:$U$107,L$1,FALSE),"")))</f>
        <v/>
      </c>
      <c r="M106" s="140" t="str">
        <f>IF(L106="","",IF(IFERROR(VLOOKUP($B106,手順2!$A$12:$P$107,M$1,FALSE),"")&amp;IFERROR(VLOOKUP($B106,手順3!$A$12:$U$107,M$1,FALSE),"")="",0,IFERROR(VLOOKUP($B106,手順2!$A$12:$P$107,M$1,FALSE),"")&amp;IFERROR(VLOOKUP($B106,手順3!$A$12:$U$107,M$1,FALSE),"")))</f>
        <v/>
      </c>
      <c r="N106" s="88" t="str">
        <f>IFERROR(VLOOKUP($B106,手順2!$A$12:$P$107,N$1,FALSE),"")&amp;IFERROR(VLOOKUP($B106,手順3!$A$12:$U$107,N$1,FALSE),"")</f>
        <v/>
      </c>
      <c r="O106" s="140" t="str">
        <f>IF(N106="","",IF(IFERROR(VLOOKUP($B106,手順2!$A$12:$P$107,O$1,FALSE),"")&amp;IFERROR(VLOOKUP($B106,手順3!$A$12:$U$107,O$1,FALSE),"")="",0,IFERROR(VLOOKUP($B106,手順2!$A$12:$P$107,O$1,FALSE),"")&amp;IFERROR(VLOOKUP($B106,手順3!$A$12:$U$107,O$1,FALSE),"")))</f>
        <v/>
      </c>
      <c r="P106" s="140" t="str">
        <f>IF(O106="","",IF(IFERROR(VLOOKUP($B106,手順2!$A$12:$P$107,P$1,FALSE),"")&amp;IFERROR(VLOOKUP($B106,手順3!$A$12:$U$107,P$1,FALSE),"")="",0,IFERROR(VLOOKUP($B106,手順2!$A$12:$P$107,P$1,FALSE),"")&amp;IFERROR(VLOOKUP($B106,手順3!$A$12:$U$107,P$1,FALSE),"")))</f>
        <v/>
      </c>
      <c r="Q106" s="140" t="str">
        <f>IF(P106="","",IF(IFERROR(VLOOKUP($B106,手順2!$A$12:$P$107,Q$1,FALSE),"")&amp;IFERROR(VLOOKUP($B106,手順3!$A$12:$U$107,Q$1,FALSE),"")="",0,IFERROR(VLOOKUP($B106,手順2!$A$12:$P$107,Q$1,FALSE),"")&amp;IFERROR(VLOOKUP($B106,手順3!$A$12:$U$107,Q$1,FALSE),"")))</f>
        <v/>
      </c>
      <c r="R106" s="88" t="str">
        <f>IFERROR(VLOOKUP($B106,手順2!$A$12:$Q$107,R$1,FALSE),"")&amp;IFERROR(VLOOKUP($B106,手順3!$A$12:$U$107,R$1,FALSE),"")</f>
        <v/>
      </c>
      <c r="S106" s="119"/>
      <c r="T106" s="119"/>
      <c r="U106" s="119"/>
      <c r="Z106"/>
      <c r="AA106" s="148" t="str">
        <f>IF($AE106="","",COUNTIF($AO$18:$AO106,AA$17))</f>
        <v/>
      </c>
      <c r="AB106" s="148" t="str">
        <f>IF($AE106="","",COUNTIF($AO$18:$AO106,AB$17))</f>
        <v/>
      </c>
      <c r="AC106" s="148" t="str">
        <f>IF($AE106="","",COUNTIF($AO$18:$AO106,AC$17))</f>
        <v/>
      </c>
      <c r="AD106" s="148" t="str">
        <f>IF($AE106="","",COUNTIF($AO$18:$AO106,AD$17))</f>
        <v/>
      </c>
      <c r="AE106" s="110" t="str">
        <f t="shared" si="20"/>
        <v/>
      </c>
      <c r="AF106" s="111" t="str">
        <f t="shared" si="27"/>
        <v/>
      </c>
      <c r="AG106" s="52" t="str">
        <f t="shared" si="21"/>
        <v/>
      </c>
      <c r="AH106" s="111" t="str">
        <f t="shared" si="22"/>
        <v/>
      </c>
      <c r="AI106" s="111" t="str">
        <f t="shared" si="23"/>
        <v/>
      </c>
      <c r="AJ106" s="111" t="str">
        <f t="shared" si="24"/>
        <v/>
      </c>
      <c r="AK106" s="111" t="str">
        <f t="shared" si="25"/>
        <v/>
      </c>
      <c r="AL106" s="111" t="str">
        <f t="shared" si="26"/>
        <v/>
      </c>
      <c r="AM106" s="108" t="str">
        <f t="shared" si="28"/>
        <v/>
      </c>
      <c r="AN106" s="108" t="str">
        <f t="shared" si="29"/>
        <v/>
      </c>
      <c r="AO106" s="109" t="str">
        <f t="shared" si="30"/>
        <v/>
      </c>
      <c r="AQ106">
        <f>種目情報!A89</f>
        <v>0</v>
      </c>
      <c r="AR106">
        <f>種目情報!B89</f>
        <v>0</v>
      </c>
      <c r="AS106">
        <f>種目情報!C89</f>
        <v>0</v>
      </c>
    </row>
    <row r="107" spans="1:45" x14ac:dyDescent="0.45">
      <c r="A107">
        <v>90</v>
      </c>
      <c r="B107" t="str">
        <f>IFERROR(IF(B106=手順3!$A$11,"",IF(B106&lt;=100,IF(手順2!A101=手順５!A107,手順５!A107,手順3!$A$12),B106+1)),"")</f>
        <v/>
      </c>
      <c r="C107" s="10" t="str">
        <f>IFERROR(VLOOKUP($B107,手順2!$A$12:$T$107,C$1,FALSE),"")&amp;IFERROR(VLOOKUP($B107,手順3!$A$12:$U$107,C$1,FALSE),"")</f>
        <v/>
      </c>
      <c r="D107" s="10" t="str">
        <f>IFERROR(VLOOKUP($B107,手順2!$A$12:$T$107,D$1,FALSE),"")&amp;IFERROR(VLOOKUP($B107,手順3!$A$12:$U$107,D$1,FALSE),"")</f>
        <v/>
      </c>
      <c r="E107" s="10" t="str">
        <f>IFERROR(VLOOKUP($B107,手順2!$A$12:$T$107,E$1,FALSE),"")&amp;IFERROR(VLOOKUP($B107,手順3!$A$12:$U$107,E$1,FALSE),"")</f>
        <v/>
      </c>
      <c r="F107" s="10" t="str">
        <f>IFERROR(VLOOKUP($B107,手順2!$A$12:$T$107,F$1,FALSE),"")&amp;IFERROR(VLOOKUP($B107,手順3!$A$12:$U$107,F$1,FALSE),"")</f>
        <v/>
      </c>
      <c r="G107" s="10" t="str">
        <f>IFERROR(VLOOKUP($B107,手順2!$A$12:$T$107,G$1,FALSE),"")&amp;IFERROR(VLOOKUP($B107,手順3!$A$12:$U$107,G$1,FALSE),"")</f>
        <v/>
      </c>
      <c r="H107" s="10" t="str">
        <f>IFERROR(VLOOKUP($B107,手順2!$A$12:$T$107,H$1,FALSE),"")&amp;IFERROR(VLOOKUP($B107,手順3!$A$12:$U$107,H$1,FALSE),"")</f>
        <v/>
      </c>
      <c r="I107" s="10" t="str">
        <f>IFERROR(VLOOKUP($B107,手順2!$A$12:$T$107,I$1,FALSE),"")&amp;IFERROR(VLOOKUP($B107,手順3!$A$12:$U$107,I$1,FALSE),"")</f>
        <v/>
      </c>
      <c r="J107" s="88" t="str">
        <f>IFERROR(VLOOKUP($B107,手順2!$A$12:$P$107,J$1,FALSE),"")&amp;IFERROR(VLOOKUP($B107,手順3!$A$12:$U$107,J$1,FALSE),"")</f>
        <v/>
      </c>
      <c r="K107" s="140" t="str">
        <f>IF(J107="","",IF(IFERROR(VLOOKUP($B107,手順2!$A$12:$P$107,K$1,FALSE),"")&amp;IFERROR(VLOOKUP($B107,手順3!$A$12:$U$107,K$1,FALSE),"")="",0,IFERROR(VLOOKUP($B107,手順2!$A$12:$P$107,K$1,FALSE),"")&amp;IFERROR(VLOOKUP($B107,手順3!$A$12:$U$107,K$1,FALSE),"")))</f>
        <v/>
      </c>
      <c r="L107" s="140" t="str">
        <f>IF(K107="","",IF(IFERROR(VLOOKUP($B107,手順2!$A$12:$P$107,L$1,FALSE),"")&amp;IFERROR(VLOOKUP($B107,手順3!$A$12:$U$107,L$1,FALSE),"")="",0,IFERROR(VLOOKUP($B107,手順2!$A$12:$P$107,L$1,FALSE),"")&amp;IFERROR(VLOOKUP($B107,手順3!$A$12:$U$107,L$1,FALSE),"")))</f>
        <v/>
      </c>
      <c r="M107" s="140" t="str">
        <f>IF(L107="","",IF(IFERROR(VLOOKUP($B107,手順2!$A$12:$P$107,M$1,FALSE),"")&amp;IFERROR(VLOOKUP($B107,手順3!$A$12:$U$107,M$1,FALSE),"")="",0,IFERROR(VLOOKUP($B107,手順2!$A$12:$P$107,M$1,FALSE),"")&amp;IFERROR(VLOOKUP($B107,手順3!$A$12:$U$107,M$1,FALSE),"")))</f>
        <v/>
      </c>
      <c r="N107" s="88" t="str">
        <f>IFERROR(VLOOKUP($B107,手順2!$A$12:$P$107,N$1,FALSE),"")&amp;IFERROR(VLOOKUP($B107,手順3!$A$12:$U$107,N$1,FALSE),"")</f>
        <v/>
      </c>
      <c r="O107" s="140" t="str">
        <f>IF(N107="","",IF(IFERROR(VLOOKUP($B107,手順2!$A$12:$P$107,O$1,FALSE),"")&amp;IFERROR(VLOOKUP($B107,手順3!$A$12:$U$107,O$1,FALSE),"")="",0,IFERROR(VLOOKUP($B107,手順2!$A$12:$P$107,O$1,FALSE),"")&amp;IFERROR(VLOOKUP($B107,手順3!$A$12:$U$107,O$1,FALSE),"")))</f>
        <v/>
      </c>
      <c r="P107" s="140" t="str">
        <f>IF(O107="","",IF(IFERROR(VLOOKUP($B107,手順2!$A$12:$P$107,P$1,FALSE),"")&amp;IFERROR(VLOOKUP($B107,手順3!$A$12:$U$107,P$1,FALSE),"")="",0,IFERROR(VLOOKUP($B107,手順2!$A$12:$P$107,P$1,FALSE),"")&amp;IFERROR(VLOOKUP($B107,手順3!$A$12:$U$107,P$1,FALSE),"")))</f>
        <v/>
      </c>
      <c r="Q107" s="140" t="str">
        <f>IF(P107="","",IF(IFERROR(VLOOKUP($B107,手順2!$A$12:$P$107,Q$1,FALSE),"")&amp;IFERROR(VLOOKUP($B107,手順3!$A$12:$U$107,Q$1,FALSE),"")="",0,IFERROR(VLOOKUP($B107,手順2!$A$12:$P$107,Q$1,FALSE),"")&amp;IFERROR(VLOOKUP($B107,手順3!$A$12:$U$107,Q$1,FALSE),"")))</f>
        <v/>
      </c>
      <c r="R107" s="88" t="str">
        <f>IFERROR(VLOOKUP($B107,手順2!$A$12:$Q$107,R$1,FALSE),"")&amp;IFERROR(VLOOKUP($B107,手順3!$A$12:$U$107,R$1,FALSE),"")</f>
        <v/>
      </c>
      <c r="S107" s="119"/>
      <c r="T107" s="119"/>
      <c r="U107" s="119"/>
      <c r="Z107"/>
    </row>
    <row r="108" spans="1:45" x14ac:dyDescent="0.45">
      <c r="A108">
        <v>91</v>
      </c>
      <c r="B108" t="str">
        <f>IFERROR(IF(B107=手順3!$A$11,"",IF(B107&lt;=100,IF(手順2!A102=手順５!A108,手順５!A108,手順3!$A$12),B107+1)),"")</f>
        <v/>
      </c>
      <c r="C108" s="10" t="str">
        <f>IFERROR(VLOOKUP($B108,手順2!$A$12:$T$107,C$1,FALSE),"")&amp;IFERROR(VLOOKUP($B108,手順3!$A$12:$U$107,C$1,FALSE),"")</f>
        <v/>
      </c>
      <c r="D108" s="10" t="str">
        <f>IFERROR(VLOOKUP($B108,手順2!$A$12:$T$107,D$1,FALSE),"")&amp;IFERROR(VLOOKUP($B108,手順3!$A$12:$U$107,D$1,FALSE),"")</f>
        <v/>
      </c>
      <c r="E108" s="10" t="str">
        <f>IFERROR(VLOOKUP($B108,手順2!$A$12:$T$107,E$1,FALSE),"")&amp;IFERROR(VLOOKUP($B108,手順3!$A$12:$U$107,E$1,FALSE),"")</f>
        <v/>
      </c>
      <c r="F108" s="10" t="str">
        <f>IFERROR(VLOOKUP($B108,手順2!$A$12:$T$107,F$1,FALSE),"")&amp;IFERROR(VLOOKUP($B108,手順3!$A$12:$U$107,F$1,FALSE),"")</f>
        <v/>
      </c>
      <c r="G108" s="10" t="str">
        <f>IFERROR(VLOOKUP($B108,手順2!$A$12:$T$107,G$1,FALSE),"")&amp;IFERROR(VLOOKUP($B108,手順3!$A$12:$U$107,G$1,FALSE),"")</f>
        <v/>
      </c>
      <c r="H108" s="10" t="str">
        <f>IFERROR(VLOOKUP($B108,手順2!$A$12:$T$107,H$1,FALSE),"")&amp;IFERROR(VLOOKUP($B108,手順3!$A$12:$U$107,H$1,FALSE),"")</f>
        <v/>
      </c>
      <c r="I108" s="10" t="str">
        <f>IFERROR(VLOOKUP($B108,手順2!$A$12:$T$107,I$1,FALSE),"")&amp;IFERROR(VLOOKUP($B108,手順3!$A$12:$U$107,I$1,FALSE),"")</f>
        <v/>
      </c>
      <c r="J108" s="88" t="str">
        <f>IFERROR(VLOOKUP($B108,手順2!$A$12:$P$107,J$1,FALSE),"")&amp;IFERROR(VLOOKUP($B108,手順3!$A$12:$U$107,J$1,FALSE),"")</f>
        <v/>
      </c>
      <c r="K108" s="140" t="str">
        <f>IF(J108="","",IF(IFERROR(VLOOKUP($B108,手順2!$A$12:$P$107,K$1,FALSE),"")&amp;IFERROR(VLOOKUP($B108,手順3!$A$12:$U$107,K$1,FALSE),"")="",0,IFERROR(VLOOKUP($B108,手順2!$A$12:$P$107,K$1,FALSE),"")&amp;IFERROR(VLOOKUP($B108,手順3!$A$12:$U$107,K$1,FALSE),"")))</f>
        <v/>
      </c>
      <c r="L108" s="140" t="str">
        <f>IF(K108="","",IF(IFERROR(VLOOKUP($B108,手順2!$A$12:$P$107,L$1,FALSE),"")&amp;IFERROR(VLOOKUP($B108,手順3!$A$12:$U$107,L$1,FALSE),"")="",0,IFERROR(VLOOKUP($B108,手順2!$A$12:$P$107,L$1,FALSE),"")&amp;IFERROR(VLOOKUP($B108,手順3!$A$12:$U$107,L$1,FALSE),"")))</f>
        <v/>
      </c>
      <c r="M108" s="140" t="str">
        <f>IF(L108="","",IF(IFERROR(VLOOKUP($B108,手順2!$A$12:$P$107,M$1,FALSE),"")&amp;IFERROR(VLOOKUP($B108,手順3!$A$12:$U$107,M$1,FALSE),"")="",0,IFERROR(VLOOKUP($B108,手順2!$A$12:$P$107,M$1,FALSE),"")&amp;IFERROR(VLOOKUP($B108,手順3!$A$12:$U$107,M$1,FALSE),"")))</f>
        <v/>
      </c>
      <c r="N108" s="88" t="str">
        <f>IFERROR(VLOOKUP($B108,手順2!$A$12:$P$107,N$1,FALSE),"")&amp;IFERROR(VLOOKUP($B108,手順3!$A$12:$U$107,N$1,FALSE),"")</f>
        <v/>
      </c>
      <c r="O108" s="140" t="str">
        <f>IF(N108="","",IF(IFERROR(VLOOKUP($B108,手順2!$A$12:$P$107,O$1,FALSE),"")&amp;IFERROR(VLOOKUP($B108,手順3!$A$12:$U$107,O$1,FALSE),"")="",0,IFERROR(VLOOKUP($B108,手順2!$A$12:$P$107,O$1,FALSE),"")&amp;IFERROR(VLOOKUP($B108,手順3!$A$12:$U$107,O$1,FALSE),"")))</f>
        <v/>
      </c>
      <c r="P108" s="140" t="str">
        <f>IF(O108="","",IF(IFERROR(VLOOKUP($B108,手順2!$A$12:$P$107,P$1,FALSE),"")&amp;IFERROR(VLOOKUP($B108,手順3!$A$12:$U$107,P$1,FALSE),"")="",0,IFERROR(VLOOKUP($B108,手順2!$A$12:$P$107,P$1,FALSE),"")&amp;IFERROR(VLOOKUP($B108,手順3!$A$12:$U$107,P$1,FALSE),"")))</f>
        <v/>
      </c>
      <c r="Q108" s="140" t="str">
        <f>IF(P108="","",IF(IFERROR(VLOOKUP($B108,手順2!$A$12:$P$107,Q$1,FALSE),"")&amp;IFERROR(VLOOKUP($B108,手順3!$A$12:$U$107,Q$1,FALSE),"")="",0,IFERROR(VLOOKUP($B108,手順2!$A$12:$P$107,Q$1,FALSE),"")&amp;IFERROR(VLOOKUP($B108,手順3!$A$12:$U$107,Q$1,FALSE),"")))</f>
        <v/>
      </c>
      <c r="R108" s="88" t="str">
        <f>IFERROR(VLOOKUP($B108,手順2!$A$12:$Q$107,R$1,FALSE),"")&amp;IFERROR(VLOOKUP($B108,手順3!$A$12:$U$107,R$1,FALSE),"")</f>
        <v/>
      </c>
      <c r="S108" s="119"/>
      <c r="T108" s="119"/>
      <c r="U108" s="119"/>
      <c r="Z108"/>
    </row>
    <row r="109" spans="1:45" x14ac:dyDescent="0.45">
      <c r="A109">
        <v>92</v>
      </c>
      <c r="B109" t="str">
        <f>IFERROR(IF(B108=手順3!$A$11,"",IF(B108&lt;=100,IF(手順2!A103=手順５!A109,手順５!A109,手順3!$A$12),B108+1)),"")</f>
        <v/>
      </c>
      <c r="C109" s="10" t="str">
        <f>IFERROR(VLOOKUP($B109,手順2!$A$12:$T$107,C$1,FALSE),"")&amp;IFERROR(VLOOKUP($B109,手順3!$A$12:$U$107,C$1,FALSE),"")</f>
        <v/>
      </c>
      <c r="D109" s="10" t="str">
        <f>IFERROR(VLOOKUP($B109,手順2!$A$12:$T$107,D$1,FALSE),"")&amp;IFERROR(VLOOKUP($B109,手順3!$A$12:$U$107,D$1,FALSE),"")</f>
        <v/>
      </c>
      <c r="E109" s="10" t="str">
        <f>IFERROR(VLOOKUP($B109,手順2!$A$12:$T$107,E$1,FALSE),"")&amp;IFERROR(VLOOKUP($B109,手順3!$A$12:$U$107,E$1,FALSE),"")</f>
        <v/>
      </c>
      <c r="F109" s="10" t="str">
        <f>IFERROR(VLOOKUP($B109,手順2!$A$12:$T$107,F$1,FALSE),"")&amp;IFERROR(VLOOKUP($B109,手順3!$A$12:$U$107,F$1,FALSE),"")</f>
        <v/>
      </c>
      <c r="G109" s="10" t="str">
        <f>IFERROR(VLOOKUP($B109,手順2!$A$12:$T$107,G$1,FALSE),"")&amp;IFERROR(VLOOKUP($B109,手順3!$A$12:$U$107,G$1,FALSE),"")</f>
        <v/>
      </c>
      <c r="H109" s="10" t="str">
        <f>IFERROR(VLOOKUP($B109,手順2!$A$12:$T$107,H$1,FALSE),"")&amp;IFERROR(VLOOKUP($B109,手順3!$A$12:$U$107,H$1,FALSE),"")</f>
        <v/>
      </c>
      <c r="I109" s="10" t="str">
        <f>IFERROR(VLOOKUP($B109,手順2!$A$12:$T$107,I$1,FALSE),"")&amp;IFERROR(VLOOKUP($B109,手順3!$A$12:$U$107,I$1,FALSE),"")</f>
        <v/>
      </c>
      <c r="J109" s="88" t="str">
        <f>IFERROR(VLOOKUP($B109,手順2!$A$12:$P$107,J$1,FALSE),"")&amp;IFERROR(VLOOKUP($B109,手順3!$A$12:$U$107,J$1,FALSE),"")</f>
        <v/>
      </c>
      <c r="K109" s="140" t="str">
        <f>IF(J109="","",IF(IFERROR(VLOOKUP($B109,手順2!$A$12:$P$107,K$1,FALSE),"")&amp;IFERROR(VLOOKUP($B109,手順3!$A$12:$U$107,K$1,FALSE),"")="",0,IFERROR(VLOOKUP($B109,手順2!$A$12:$P$107,K$1,FALSE),"")&amp;IFERROR(VLOOKUP($B109,手順3!$A$12:$U$107,K$1,FALSE),"")))</f>
        <v/>
      </c>
      <c r="L109" s="140" t="str">
        <f>IF(K109="","",IF(IFERROR(VLOOKUP($B109,手順2!$A$12:$P$107,L$1,FALSE),"")&amp;IFERROR(VLOOKUP($B109,手順3!$A$12:$U$107,L$1,FALSE),"")="",0,IFERROR(VLOOKUP($B109,手順2!$A$12:$P$107,L$1,FALSE),"")&amp;IFERROR(VLOOKUP($B109,手順3!$A$12:$U$107,L$1,FALSE),"")))</f>
        <v/>
      </c>
      <c r="M109" s="140" t="str">
        <f>IF(L109="","",IF(IFERROR(VLOOKUP($B109,手順2!$A$12:$P$107,M$1,FALSE),"")&amp;IFERROR(VLOOKUP($B109,手順3!$A$12:$U$107,M$1,FALSE),"")="",0,IFERROR(VLOOKUP($B109,手順2!$A$12:$P$107,M$1,FALSE),"")&amp;IFERROR(VLOOKUP($B109,手順3!$A$12:$U$107,M$1,FALSE),"")))</f>
        <v/>
      </c>
      <c r="N109" s="88" t="str">
        <f>IFERROR(VLOOKUP($B109,手順2!$A$12:$P$107,N$1,FALSE),"")&amp;IFERROR(VLOOKUP($B109,手順3!$A$12:$U$107,N$1,FALSE),"")</f>
        <v/>
      </c>
      <c r="O109" s="140" t="str">
        <f>IF(N109="","",IF(IFERROR(VLOOKUP($B109,手順2!$A$12:$P$107,O$1,FALSE),"")&amp;IFERROR(VLOOKUP($B109,手順3!$A$12:$U$107,O$1,FALSE),"")="",0,IFERROR(VLOOKUP($B109,手順2!$A$12:$P$107,O$1,FALSE),"")&amp;IFERROR(VLOOKUP($B109,手順3!$A$12:$U$107,O$1,FALSE),"")))</f>
        <v/>
      </c>
      <c r="P109" s="140" t="str">
        <f>IF(O109="","",IF(IFERROR(VLOOKUP($B109,手順2!$A$12:$P$107,P$1,FALSE),"")&amp;IFERROR(VLOOKUP($B109,手順3!$A$12:$U$107,P$1,FALSE),"")="",0,IFERROR(VLOOKUP($B109,手順2!$A$12:$P$107,P$1,FALSE),"")&amp;IFERROR(VLOOKUP($B109,手順3!$A$12:$U$107,P$1,FALSE),"")))</f>
        <v/>
      </c>
      <c r="Q109" s="140" t="str">
        <f>IF(P109="","",IF(IFERROR(VLOOKUP($B109,手順2!$A$12:$P$107,Q$1,FALSE),"")&amp;IFERROR(VLOOKUP($B109,手順3!$A$12:$U$107,Q$1,FALSE),"")="",0,IFERROR(VLOOKUP($B109,手順2!$A$12:$P$107,Q$1,FALSE),"")&amp;IFERROR(VLOOKUP($B109,手順3!$A$12:$U$107,Q$1,FALSE),"")))</f>
        <v/>
      </c>
      <c r="R109" s="88" t="str">
        <f>IFERROR(VLOOKUP($B109,手順2!$A$12:$Q$107,R$1,FALSE),"")&amp;IFERROR(VLOOKUP($B109,手順3!$A$12:$U$107,R$1,FALSE),"")</f>
        <v/>
      </c>
      <c r="S109" s="119"/>
      <c r="T109" s="119"/>
      <c r="U109" s="119"/>
      <c r="Z109"/>
    </row>
    <row r="110" spans="1:45" x14ac:dyDescent="0.45">
      <c r="A110">
        <v>93</v>
      </c>
      <c r="B110" t="str">
        <f>IFERROR(IF(B109=手順3!$A$11,"",IF(B109&lt;=100,IF(手順2!A104=手順５!A110,手順５!A110,手順3!$A$12),B109+1)),"")</f>
        <v/>
      </c>
      <c r="C110" s="10" t="str">
        <f>IFERROR(VLOOKUP($B110,手順2!$A$12:$T$107,C$1,FALSE),"")&amp;IFERROR(VLOOKUP($B110,手順3!$A$12:$U$107,C$1,FALSE),"")</f>
        <v/>
      </c>
      <c r="D110" s="10" t="str">
        <f>IFERROR(VLOOKUP($B110,手順2!$A$12:$T$107,D$1,FALSE),"")&amp;IFERROR(VLOOKUP($B110,手順3!$A$12:$U$107,D$1,FALSE),"")</f>
        <v/>
      </c>
      <c r="E110" s="10" t="str">
        <f>IFERROR(VLOOKUP($B110,手順2!$A$12:$T$107,E$1,FALSE),"")&amp;IFERROR(VLOOKUP($B110,手順3!$A$12:$U$107,E$1,FALSE),"")</f>
        <v/>
      </c>
      <c r="F110" s="10" t="str">
        <f>IFERROR(VLOOKUP($B110,手順2!$A$12:$T$107,F$1,FALSE),"")&amp;IFERROR(VLOOKUP($B110,手順3!$A$12:$U$107,F$1,FALSE),"")</f>
        <v/>
      </c>
      <c r="G110" s="10" t="str">
        <f>IFERROR(VLOOKUP($B110,手順2!$A$12:$T$107,G$1,FALSE),"")&amp;IFERROR(VLOOKUP($B110,手順3!$A$12:$U$107,G$1,FALSE),"")</f>
        <v/>
      </c>
      <c r="H110" s="10" t="str">
        <f>IFERROR(VLOOKUP($B110,手順2!$A$12:$T$107,H$1,FALSE),"")&amp;IFERROR(VLOOKUP($B110,手順3!$A$12:$U$107,H$1,FALSE),"")</f>
        <v/>
      </c>
      <c r="I110" s="10" t="str">
        <f>IFERROR(VLOOKUP($B110,手順2!$A$12:$T$107,I$1,FALSE),"")&amp;IFERROR(VLOOKUP($B110,手順3!$A$12:$U$107,I$1,FALSE),"")</f>
        <v/>
      </c>
      <c r="J110" s="88" t="str">
        <f>IFERROR(VLOOKUP($B110,手順2!$A$12:$P$107,J$1,FALSE),"")&amp;IFERROR(VLOOKUP($B110,手順3!$A$12:$U$107,J$1,FALSE),"")</f>
        <v/>
      </c>
      <c r="K110" s="140" t="str">
        <f>IF(J110="","",IF(IFERROR(VLOOKUP($B110,手順2!$A$12:$P$107,K$1,FALSE),"")&amp;IFERROR(VLOOKUP($B110,手順3!$A$12:$U$107,K$1,FALSE),"")="",0,IFERROR(VLOOKUP($B110,手順2!$A$12:$P$107,K$1,FALSE),"")&amp;IFERROR(VLOOKUP($B110,手順3!$A$12:$U$107,K$1,FALSE),"")))</f>
        <v/>
      </c>
      <c r="L110" s="140" t="str">
        <f>IF(K110="","",IF(IFERROR(VLOOKUP($B110,手順2!$A$12:$P$107,L$1,FALSE),"")&amp;IFERROR(VLOOKUP($B110,手順3!$A$12:$U$107,L$1,FALSE),"")="",0,IFERROR(VLOOKUP($B110,手順2!$A$12:$P$107,L$1,FALSE),"")&amp;IFERROR(VLOOKUP($B110,手順3!$A$12:$U$107,L$1,FALSE),"")))</f>
        <v/>
      </c>
      <c r="M110" s="140" t="str">
        <f>IF(L110="","",IF(IFERROR(VLOOKUP($B110,手順2!$A$12:$P$107,M$1,FALSE),"")&amp;IFERROR(VLOOKUP($B110,手順3!$A$12:$U$107,M$1,FALSE),"")="",0,IFERROR(VLOOKUP($B110,手順2!$A$12:$P$107,M$1,FALSE),"")&amp;IFERROR(VLOOKUP($B110,手順3!$A$12:$U$107,M$1,FALSE),"")))</f>
        <v/>
      </c>
      <c r="N110" s="88" t="str">
        <f>IFERROR(VLOOKUP($B110,手順2!$A$12:$P$107,N$1,FALSE),"")&amp;IFERROR(VLOOKUP($B110,手順3!$A$12:$U$107,N$1,FALSE),"")</f>
        <v/>
      </c>
      <c r="O110" s="140" t="str">
        <f>IF(N110="","",IF(IFERROR(VLOOKUP($B110,手順2!$A$12:$P$107,O$1,FALSE),"")&amp;IFERROR(VLOOKUP($B110,手順3!$A$12:$U$107,O$1,FALSE),"")="",0,IFERROR(VLOOKUP($B110,手順2!$A$12:$P$107,O$1,FALSE),"")&amp;IFERROR(VLOOKUP($B110,手順3!$A$12:$U$107,O$1,FALSE),"")))</f>
        <v/>
      </c>
      <c r="P110" s="140" t="str">
        <f>IF(O110="","",IF(IFERROR(VLOOKUP($B110,手順2!$A$12:$P$107,P$1,FALSE),"")&amp;IFERROR(VLOOKUP($B110,手順3!$A$12:$U$107,P$1,FALSE),"")="",0,IFERROR(VLOOKUP($B110,手順2!$A$12:$P$107,P$1,FALSE),"")&amp;IFERROR(VLOOKUP($B110,手順3!$A$12:$U$107,P$1,FALSE),"")))</f>
        <v/>
      </c>
      <c r="Q110" s="140" t="str">
        <f>IF(P110="","",IF(IFERROR(VLOOKUP($B110,手順2!$A$12:$P$107,Q$1,FALSE),"")&amp;IFERROR(VLOOKUP($B110,手順3!$A$12:$U$107,Q$1,FALSE),"")="",0,IFERROR(VLOOKUP($B110,手順2!$A$12:$P$107,Q$1,FALSE),"")&amp;IFERROR(VLOOKUP($B110,手順3!$A$12:$U$107,Q$1,FALSE),"")))</f>
        <v/>
      </c>
      <c r="R110" s="88" t="str">
        <f>IFERROR(VLOOKUP($B110,手順2!$A$12:$Q$107,R$1,FALSE),"")&amp;IFERROR(VLOOKUP($B110,手順3!$A$12:$U$107,R$1,FALSE),"")</f>
        <v/>
      </c>
      <c r="S110" s="119"/>
      <c r="T110" s="119"/>
      <c r="U110" s="119"/>
      <c r="Z110"/>
    </row>
    <row r="111" spans="1:45" x14ac:dyDescent="0.45">
      <c r="A111">
        <v>94</v>
      </c>
      <c r="B111" t="str">
        <f>IFERROR(IF(B110=手順3!$A$11,"",IF(B110&lt;=100,IF(手順2!A105=手順５!A111,手順５!A111,手順3!$A$12),B110+1)),"")</f>
        <v/>
      </c>
      <c r="C111" s="10" t="str">
        <f>IFERROR(VLOOKUP($B111,手順2!$A$12:$T$107,C$1,FALSE),"")&amp;IFERROR(VLOOKUP($B111,手順3!$A$12:$U$107,C$1,FALSE),"")</f>
        <v/>
      </c>
      <c r="D111" s="10" t="str">
        <f>IFERROR(VLOOKUP($B111,手順2!$A$12:$T$107,D$1,FALSE),"")&amp;IFERROR(VLOOKUP($B111,手順3!$A$12:$U$107,D$1,FALSE),"")</f>
        <v/>
      </c>
      <c r="E111" s="10" t="str">
        <f>IFERROR(VLOOKUP($B111,手順2!$A$12:$T$107,E$1,FALSE),"")&amp;IFERROR(VLOOKUP($B111,手順3!$A$12:$U$107,E$1,FALSE),"")</f>
        <v/>
      </c>
      <c r="F111" s="10" t="str">
        <f>IFERROR(VLOOKUP($B111,手順2!$A$12:$T$107,F$1,FALSE),"")&amp;IFERROR(VLOOKUP($B111,手順3!$A$12:$U$107,F$1,FALSE),"")</f>
        <v/>
      </c>
      <c r="G111" s="10" t="str">
        <f>IFERROR(VLOOKUP($B111,手順2!$A$12:$T$107,G$1,FALSE),"")&amp;IFERROR(VLOOKUP($B111,手順3!$A$12:$U$107,G$1,FALSE),"")</f>
        <v/>
      </c>
      <c r="H111" s="10" t="str">
        <f>IFERROR(VLOOKUP($B111,手順2!$A$12:$T$107,H$1,FALSE),"")&amp;IFERROR(VLOOKUP($B111,手順3!$A$12:$U$107,H$1,FALSE),"")</f>
        <v/>
      </c>
      <c r="I111" s="10" t="str">
        <f>IFERROR(VLOOKUP($B111,手順2!$A$12:$T$107,I$1,FALSE),"")&amp;IFERROR(VLOOKUP($B111,手順3!$A$12:$U$107,I$1,FALSE),"")</f>
        <v/>
      </c>
      <c r="J111" s="88" t="str">
        <f>IFERROR(VLOOKUP($B111,手順2!$A$12:$P$107,J$1,FALSE),"")&amp;IFERROR(VLOOKUP($B111,手順3!$A$12:$U$107,J$1,FALSE),"")</f>
        <v/>
      </c>
      <c r="K111" s="140" t="str">
        <f>IF(J111="","",IF(IFERROR(VLOOKUP($B111,手順2!$A$12:$P$107,K$1,FALSE),"")&amp;IFERROR(VLOOKUP($B111,手順3!$A$12:$U$107,K$1,FALSE),"")="",0,IFERROR(VLOOKUP($B111,手順2!$A$12:$P$107,K$1,FALSE),"")&amp;IFERROR(VLOOKUP($B111,手順3!$A$12:$U$107,K$1,FALSE),"")))</f>
        <v/>
      </c>
      <c r="L111" s="140" t="str">
        <f>IF(K111="","",IF(IFERROR(VLOOKUP($B111,手順2!$A$12:$P$107,L$1,FALSE),"")&amp;IFERROR(VLOOKUP($B111,手順3!$A$12:$U$107,L$1,FALSE),"")="",0,IFERROR(VLOOKUP($B111,手順2!$A$12:$P$107,L$1,FALSE),"")&amp;IFERROR(VLOOKUP($B111,手順3!$A$12:$U$107,L$1,FALSE),"")))</f>
        <v/>
      </c>
      <c r="M111" s="140" t="str">
        <f>IF(L111="","",IF(IFERROR(VLOOKUP($B111,手順2!$A$12:$P$107,M$1,FALSE),"")&amp;IFERROR(VLOOKUP($B111,手順3!$A$12:$U$107,M$1,FALSE),"")="",0,IFERROR(VLOOKUP($B111,手順2!$A$12:$P$107,M$1,FALSE),"")&amp;IFERROR(VLOOKUP($B111,手順3!$A$12:$U$107,M$1,FALSE),"")))</f>
        <v/>
      </c>
      <c r="N111" s="88" t="str">
        <f>IFERROR(VLOOKUP($B111,手順2!$A$12:$P$107,N$1,FALSE),"")&amp;IFERROR(VLOOKUP($B111,手順3!$A$12:$U$107,N$1,FALSE),"")</f>
        <v/>
      </c>
      <c r="O111" s="140" t="str">
        <f>IF(N111="","",IF(IFERROR(VLOOKUP($B111,手順2!$A$12:$P$107,O$1,FALSE),"")&amp;IFERROR(VLOOKUP($B111,手順3!$A$12:$U$107,O$1,FALSE),"")="",0,IFERROR(VLOOKUP($B111,手順2!$A$12:$P$107,O$1,FALSE),"")&amp;IFERROR(VLOOKUP($B111,手順3!$A$12:$U$107,O$1,FALSE),"")))</f>
        <v/>
      </c>
      <c r="P111" s="140" t="str">
        <f>IF(O111="","",IF(IFERROR(VLOOKUP($B111,手順2!$A$12:$P$107,P$1,FALSE),"")&amp;IFERROR(VLOOKUP($B111,手順3!$A$12:$U$107,P$1,FALSE),"")="",0,IFERROR(VLOOKUP($B111,手順2!$A$12:$P$107,P$1,FALSE),"")&amp;IFERROR(VLOOKUP($B111,手順3!$A$12:$U$107,P$1,FALSE),"")))</f>
        <v/>
      </c>
      <c r="Q111" s="140" t="str">
        <f>IF(P111="","",IF(IFERROR(VLOOKUP($B111,手順2!$A$12:$P$107,Q$1,FALSE),"")&amp;IFERROR(VLOOKUP($B111,手順3!$A$12:$U$107,Q$1,FALSE),"")="",0,IFERROR(VLOOKUP($B111,手順2!$A$12:$P$107,Q$1,FALSE),"")&amp;IFERROR(VLOOKUP($B111,手順3!$A$12:$U$107,Q$1,FALSE),"")))</f>
        <v/>
      </c>
      <c r="R111" s="88" t="str">
        <f>IFERROR(VLOOKUP($B111,手順2!$A$12:$Q$107,R$1,FALSE),"")&amp;IFERROR(VLOOKUP($B111,手順3!$A$12:$U$107,R$1,FALSE),"")</f>
        <v/>
      </c>
      <c r="S111" s="119"/>
      <c r="T111" s="119"/>
      <c r="U111" s="119"/>
      <c r="Z111"/>
    </row>
    <row r="112" spans="1:45" x14ac:dyDescent="0.45">
      <c r="A112">
        <v>95</v>
      </c>
      <c r="B112" t="str">
        <f>IFERROR(IF(B111=手順3!$A$11,"",IF(B111&lt;=100,IF(手順2!A106=手順５!A112,手順５!A112,手順3!$A$12),B111+1)),"")</f>
        <v/>
      </c>
      <c r="C112" s="10" t="str">
        <f>IFERROR(VLOOKUP($B112,手順2!$A$12:$T$107,C$1,FALSE),"")&amp;IFERROR(VLOOKUP($B112,手順3!$A$12:$U$107,C$1,FALSE),"")</f>
        <v/>
      </c>
      <c r="D112" s="10" t="str">
        <f>IFERROR(VLOOKUP($B112,手順2!$A$12:$T$107,D$1,FALSE),"")&amp;IFERROR(VLOOKUP($B112,手順3!$A$12:$U$107,D$1,FALSE),"")</f>
        <v/>
      </c>
      <c r="E112" s="10" t="str">
        <f>IFERROR(VLOOKUP($B112,手順2!$A$12:$T$107,E$1,FALSE),"")&amp;IFERROR(VLOOKUP($B112,手順3!$A$12:$U$107,E$1,FALSE),"")</f>
        <v/>
      </c>
      <c r="F112" s="10" t="str">
        <f>IFERROR(VLOOKUP($B112,手順2!$A$12:$T$107,F$1,FALSE),"")&amp;IFERROR(VLOOKUP($B112,手順3!$A$12:$U$107,F$1,FALSE),"")</f>
        <v/>
      </c>
      <c r="G112" s="10" t="str">
        <f>IFERROR(VLOOKUP($B112,手順2!$A$12:$T$107,G$1,FALSE),"")&amp;IFERROR(VLOOKUP($B112,手順3!$A$12:$U$107,G$1,FALSE),"")</f>
        <v/>
      </c>
      <c r="H112" s="10" t="str">
        <f>IFERROR(VLOOKUP($B112,手順2!$A$12:$T$107,H$1,FALSE),"")&amp;IFERROR(VLOOKUP($B112,手順3!$A$12:$U$107,H$1,FALSE),"")</f>
        <v/>
      </c>
      <c r="I112" s="10" t="str">
        <f>IFERROR(VLOOKUP($B112,手順2!$A$12:$T$107,I$1,FALSE),"")&amp;IFERROR(VLOOKUP($B112,手順3!$A$12:$U$107,I$1,FALSE),"")</f>
        <v/>
      </c>
      <c r="J112" s="88" t="str">
        <f>IFERROR(VLOOKUP($B112,手順2!$A$12:$P$107,J$1,FALSE),"")&amp;IFERROR(VLOOKUP($B112,手順3!$A$12:$U$107,J$1,FALSE),"")</f>
        <v/>
      </c>
      <c r="K112" s="140" t="str">
        <f>IF(J112="","",IF(IFERROR(VLOOKUP($B112,手順2!$A$12:$P$107,K$1,FALSE),"")&amp;IFERROR(VLOOKUP($B112,手順3!$A$12:$U$107,K$1,FALSE),"")="",0,IFERROR(VLOOKUP($B112,手順2!$A$12:$P$107,K$1,FALSE),"")&amp;IFERROR(VLOOKUP($B112,手順3!$A$12:$U$107,K$1,FALSE),"")))</f>
        <v/>
      </c>
      <c r="L112" s="140" t="str">
        <f>IF(K112="","",IF(IFERROR(VLOOKUP($B112,手順2!$A$12:$P$107,L$1,FALSE),"")&amp;IFERROR(VLOOKUP($B112,手順3!$A$12:$U$107,L$1,FALSE),"")="",0,IFERROR(VLOOKUP($B112,手順2!$A$12:$P$107,L$1,FALSE),"")&amp;IFERROR(VLOOKUP($B112,手順3!$A$12:$U$107,L$1,FALSE),"")))</f>
        <v/>
      </c>
      <c r="M112" s="140" t="str">
        <f>IF(L112="","",IF(IFERROR(VLOOKUP($B112,手順2!$A$12:$P$107,M$1,FALSE),"")&amp;IFERROR(VLOOKUP($B112,手順3!$A$12:$U$107,M$1,FALSE),"")="",0,IFERROR(VLOOKUP($B112,手順2!$A$12:$P$107,M$1,FALSE),"")&amp;IFERROR(VLOOKUP($B112,手順3!$A$12:$U$107,M$1,FALSE),"")))</f>
        <v/>
      </c>
      <c r="N112" s="88" t="str">
        <f>IFERROR(VLOOKUP($B112,手順2!$A$12:$P$107,N$1,FALSE),"")&amp;IFERROR(VLOOKUP($B112,手順3!$A$12:$U$107,N$1,FALSE),"")</f>
        <v/>
      </c>
      <c r="O112" s="140" t="str">
        <f>IF(N112="","",IF(IFERROR(VLOOKUP($B112,手順2!$A$12:$P$107,O$1,FALSE),"")&amp;IFERROR(VLOOKUP($B112,手順3!$A$12:$U$107,O$1,FALSE),"")="",0,IFERROR(VLOOKUP($B112,手順2!$A$12:$P$107,O$1,FALSE),"")&amp;IFERROR(VLOOKUP($B112,手順3!$A$12:$U$107,O$1,FALSE),"")))</f>
        <v/>
      </c>
      <c r="P112" s="140" t="str">
        <f>IF(O112="","",IF(IFERROR(VLOOKUP($B112,手順2!$A$12:$P$107,P$1,FALSE),"")&amp;IFERROR(VLOOKUP($B112,手順3!$A$12:$U$107,P$1,FALSE),"")="",0,IFERROR(VLOOKUP($B112,手順2!$A$12:$P$107,P$1,FALSE),"")&amp;IFERROR(VLOOKUP($B112,手順3!$A$12:$U$107,P$1,FALSE),"")))</f>
        <v/>
      </c>
      <c r="Q112" s="140" t="str">
        <f>IF(P112="","",IF(IFERROR(VLOOKUP($B112,手順2!$A$12:$P$107,Q$1,FALSE),"")&amp;IFERROR(VLOOKUP($B112,手順3!$A$12:$U$107,Q$1,FALSE),"")="",0,IFERROR(VLOOKUP($B112,手順2!$A$12:$P$107,Q$1,FALSE),"")&amp;IFERROR(VLOOKUP($B112,手順3!$A$12:$U$107,Q$1,FALSE),"")))</f>
        <v/>
      </c>
      <c r="R112" s="88" t="str">
        <f>IFERROR(VLOOKUP($B112,手順2!$A$12:$Q$107,R$1,FALSE),"")&amp;IFERROR(VLOOKUP($B112,手順3!$A$12:$U$107,R$1,FALSE),"")</f>
        <v/>
      </c>
      <c r="S112" s="119"/>
      <c r="T112" s="119"/>
      <c r="U112" s="119"/>
      <c r="Z112"/>
    </row>
    <row r="113" spans="1:26" x14ac:dyDescent="0.45">
      <c r="A113">
        <v>96</v>
      </c>
      <c r="B113" t="str">
        <f>IFERROR(IF(B112=手順3!$A$11,"",IF(B112&lt;=100,IF(手順2!A107=手順５!A113,手順５!A113,手順3!$A$12),B112+1)),"")</f>
        <v/>
      </c>
      <c r="C113" s="10" t="str">
        <f>IFERROR(VLOOKUP($B113,手順2!$A$12:$T$107,C$1,FALSE),"")&amp;IFERROR(VLOOKUP($B113,手順3!$A$12:$U$107,C$1,FALSE),"")</f>
        <v/>
      </c>
      <c r="D113" s="10" t="str">
        <f>IFERROR(VLOOKUP($B113,手順2!$A$12:$T$107,D$1,FALSE),"")&amp;IFERROR(VLOOKUP($B113,手順3!$A$12:$U$107,D$1,FALSE),"")</f>
        <v/>
      </c>
      <c r="E113" s="10" t="str">
        <f>IFERROR(VLOOKUP($B113,手順2!$A$12:$T$107,E$1,FALSE),"")&amp;IFERROR(VLOOKUP($B113,手順3!$A$12:$U$107,E$1,FALSE),"")</f>
        <v/>
      </c>
      <c r="F113" s="10" t="str">
        <f>IFERROR(VLOOKUP($B113,手順2!$A$12:$T$107,F$1,FALSE),"")&amp;IFERROR(VLOOKUP($B113,手順3!$A$12:$U$107,F$1,FALSE),"")</f>
        <v/>
      </c>
      <c r="G113" s="10" t="str">
        <f>IFERROR(VLOOKUP($B113,手順2!$A$12:$T$107,G$1,FALSE),"")&amp;IFERROR(VLOOKUP($B113,手順3!$A$12:$U$107,G$1,FALSE),"")</f>
        <v/>
      </c>
      <c r="H113" s="10" t="str">
        <f>IFERROR(VLOOKUP($B113,手順2!$A$12:$T$107,H$1,FALSE),"")&amp;IFERROR(VLOOKUP($B113,手順3!$A$12:$U$107,H$1,FALSE),"")</f>
        <v/>
      </c>
      <c r="I113" s="10" t="str">
        <f>IFERROR(VLOOKUP($B113,手順2!$A$12:$T$107,I$1,FALSE),"")&amp;IFERROR(VLOOKUP($B113,手順3!$A$12:$U$107,I$1,FALSE),"")</f>
        <v/>
      </c>
      <c r="J113" s="88" t="str">
        <f>IFERROR(VLOOKUP($B113,手順2!$A$12:$P$107,J$1,FALSE),"")&amp;IFERROR(VLOOKUP($B113,手順3!$A$12:$U$107,J$1,FALSE),"")</f>
        <v/>
      </c>
      <c r="K113" s="140" t="str">
        <f>IF(J113="","",IF(IFERROR(VLOOKUP($B113,手順2!$A$12:$P$107,K$1,FALSE),"")&amp;IFERROR(VLOOKUP($B113,手順3!$A$12:$U$107,K$1,FALSE),"")="",0,IFERROR(VLOOKUP($B113,手順2!$A$12:$P$107,K$1,FALSE),"")&amp;IFERROR(VLOOKUP($B113,手順3!$A$12:$U$107,K$1,FALSE),"")))</f>
        <v/>
      </c>
      <c r="L113" s="140" t="str">
        <f>IF(K113="","",IF(IFERROR(VLOOKUP($B113,手順2!$A$12:$P$107,L$1,FALSE),"")&amp;IFERROR(VLOOKUP($B113,手順3!$A$12:$U$107,L$1,FALSE),"")="",0,IFERROR(VLOOKUP($B113,手順2!$A$12:$P$107,L$1,FALSE),"")&amp;IFERROR(VLOOKUP($B113,手順3!$A$12:$U$107,L$1,FALSE),"")))</f>
        <v/>
      </c>
      <c r="M113" s="140" t="str">
        <f>IF(L113="","",IF(IFERROR(VLOOKUP($B113,手順2!$A$12:$P$107,M$1,FALSE),"")&amp;IFERROR(VLOOKUP($B113,手順3!$A$12:$U$107,M$1,FALSE),"")="",0,IFERROR(VLOOKUP($B113,手順2!$A$12:$P$107,M$1,FALSE),"")&amp;IFERROR(VLOOKUP($B113,手順3!$A$12:$U$107,M$1,FALSE),"")))</f>
        <v/>
      </c>
      <c r="N113" s="88" t="str">
        <f>IFERROR(VLOOKUP($B113,手順2!$A$12:$P$107,N$1,FALSE),"")&amp;IFERROR(VLOOKUP($B113,手順3!$A$12:$U$107,N$1,FALSE),"")</f>
        <v/>
      </c>
      <c r="O113" s="140" t="str">
        <f>IF(N113="","",IF(IFERROR(VLOOKUP($B113,手順2!$A$12:$P$107,O$1,FALSE),"")&amp;IFERROR(VLOOKUP($B113,手順3!$A$12:$U$107,O$1,FALSE),"")="",0,IFERROR(VLOOKUP($B113,手順2!$A$12:$P$107,O$1,FALSE),"")&amp;IFERROR(VLOOKUP($B113,手順3!$A$12:$U$107,O$1,FALSE),"")))</f>
        <v/>
      </c>
      <c r="P113" s="140" t="str">
        <f>IF(O113="","",IF(IFERROR(VLOOKUP($B113,手順2!$A$12:$P$107,P$1,FALSE),"")&amp;IFERROR(VLOOKUP($B113,手順3!$A$12:$U$107,P$1,FALSE),"")="",0,IFERROR(VLOOKUP($B113,手順2!$A$12:$P$107,P$1,FALSE),"")&amp;IFERROR(VLOOKUP($B113,手順3!$A$12:$U$107,P$1,FALSE),"")))</f>
        <v/>
      </c>
      <c r="Q113" s="140" t="str">
        <f>IF(P113="","",IF(IFERROR(VLOOKUP($B113,手順2!$A$12:$P$107,Q$1,FALSE),"")&amp;IFERROR(VLOOKUP($B113,手順3!$A$12:$U$107,Q$1,FALSE),"")="",0,IFERROR(VLOOKUP($B113,手順2!$A$12:$P$107,Q$1,FALSE),"")&amp;IFERROR(VLOOKUP($B113,手順3!$A$12:$U$107,Q$1,FALSE),"")))</f>
        <v/>
      </c>
      <c r="R113" s="88" t="str">
        <f>IFERROR(VLOOKUP($B113,手順2!$A$12:$Q$107,R$1,FALSE),"")&amp;IFERROR(VLOOKUP($B113,手順3!$A$12:$U$107,R$1,FALSE),"")</f>
        <v/>
      </c>
      <c r="S113" s="119"/>
      <c r="T113" s="119"/>
      <c r="U113" s="119"/>
      <c r="Z113"/>
    </row>
    <row r="114" spans="1:26" x14ac:dyDescent="0.45">
      <c r="A114">
        <v>97</v>
      </c>
      <c r="B114" t="str">
        <f>IFERROR(IF(B113=手順3!$A$11,"",IF(B113&lt;=100,IF(手順2!A108=手順５!A114,手順５!A114,手順3!$A$12),B113+1)),"")</f>
        <v/>
      </c>
      <c r="C114" s="10" t="str">
        <f>IFERROR(VLOOKUP($B114,手順2!$A$12:$T$107,C$1,FALSE),"")&amp;IFERROR(VLOOKUP($B114,手順3!$A$12:$U$107,C$1,FALSE),"")</f>
        <v/>
      </c>
      <c r="D114" s="10" t="str">
        <f>IFERROR(VLOOKUP($B114,手順2!$A$12:$T$107,D$1,FALSE),"")&amp;IFERROR(VLOOKUP($B114,手順3!$A$12:$U$107,D$1,FALSE),"")</f>
        <v/>
      </c>
      <c r="E114" s="10" t="str">
        <f>IFERROR(VLOOKUP($B114,手順2!$A$12:$T$107,E$1,FALSE),"")&amp;IFERROR(VLOOKUP($B114,手順3!$A$12:$U$107,E$1,FALSE),"")</f>
        <v/>
      </c>
      <c r="F114" s="10" t="str">
        <f>IFERROR(VLOOKUP($B114,手順2!$A$12:$T$107,F$1,FALSE),"")&amp;IFERROR(VLOOKUP($B114,手順3!$A$12:$U$107,F$1,FALSE),"")</f>
        <v/>
      </c>
      <c r="G114" s="10" t="str">
        <f>IFERROR(VLOOKUP($B114,手順2!$A$12:$T$107,G$1,FALSE),"")&amp;IFERROR(VLOOKUP($B114,手順3!$A$12:$U$107,G$1,FALSE),"")</f>
        <v/>
      </c>
      <c r="H114" s="10" t="str">
        <f>IFERROR(VLOOKUP($B114,手順2!$A$12:$T$107,H$1,FALSE),"")&amp;IFERROR(VLOOKUP($B114,手順3!$A$12:$U$107,H$1,FALSE),"")</f>
        <v/>
      </c>
      <c r="I114" s="10" t="str">
        <f>IFERROR(VLOOKUP($B114,手順2!$A$12:$T$107,I$1,FALSE),"")&amp;IFERROR(VLOOKUP($B114,手順3!$A$12:$U$107,I$1,FALSE),"")</f>
        <v/>
      </c>
      <c r="J114" s="88" t="str">
        <f>IFERROR(VLOOKUP($B114,手順2!$A$12:$P$107,J$1,FALSE),"")&amp;IFERROR(VLOOKUP($B114,手順3!$A$12:$U$107,J$1,FALSE),"")</f>
        <v/>
      </c>
      <c r="K114" s="140" t="str">
        <f>IF(J114="","",IF(IFERROR(VLOOKUP($B114,手順2!$A$12:$P$107,K$1,FALSE),"")&amp;IFERROR(VLOOKUP($B114,手順3!$A$12:$U$107,K$1,FALSE),"")="",0,IFERROR(VLOOKUP($B114,手順2!$A$12:$P$107,K$1,FALSE),"")&amp;IFERROR(VLOOKUP($B114,手順3!$A$12:$U$107,K$1,FALSE),"")))</f>
        <v/>
      </c>
      <c r="L114" s="140" t="str">
        <f>IF(K114="","",IF(IFERROR(VLOOKUP($B114,手順2!$A$12:$P$107,L$1,FALSE),"")&amp;IFERROR(VLOOKUP($B114,手順3!$A$12:$U$107,L$1,FALSE),"")="",0,IFERROR(VLOOKUP($B114,手順2!$A$12:$P$107,L$1,FALSE),"")&amp;IFERROR(VLOOKUP($B114,手順3!$A$12:$U$107,L$1,FALSE),"")))</f>
        <v/>
      </c>
      <c r="M114" s="140" t="str">
        <f>IF(L114="","",IF(IFERROR(VLOOKUP($B114,手順2!$A$12:$P$107,M$1,FALSE),"")&amp;IFERROR(VLOOKUP($B114,手順3!$A$12:$U$107,M$1,FALSE),"")="",0,IFERROR(VLOOKUP($B114,手順2!$A$12:$P$107,M$1,FALSE),"")&amp;IFERROR(VLOOKUP($B114,手順3!$A$12:$U$107,M$1,FALSE),"")))</f>
        <v/>
      </c>
      <c r="N114" s="88" t="str">
        <f>IFERROR(VLOOKUP($B114,手順2!$A$12:$P$107,N$1,FALSE),"")&amp;IFERROR(VLOOKUP($B114,手順3!$A$12:$U$107,N$1,FALSE),"")</f>
        <v/>
      </c>
      <c r="O114" s="140" t="str">
        <f>IF(N114="","",IF(IFERROR(VLOOKUP($B114,手順2!$A$12:$P$107,O$1,FALSE),"")&amp;IFERROR(VLOOKUP($B114,手順3!$A$12:$U$107,O$1,FALSE),"")="",0,IFERROR(VLOOKUP($B114,手順2!$A$12:$P$107,O$1,FALSE),"")&amp;IFERROR(VLOOKUP($B114,手順3!$A$12:$U$107,O$1,FALSE),"")))</f>
        <v/>
      </c>
      <c r="P114" s="140" t="str">
        <f>IF(O114="","",IF(IFERROR(VLOOKUP($B114,手順2!$A$12:$P$107,P$1,FALSE),"")&amp;IFERROR(VLOOKUP($B114,手順3!$A$12:$U$107,P$1,FALSE),"")="",0,IFERROR(VLOOKUP($B114,手順2!$A$12:$P$107,P$1,FALSE),"")&amp;IFERROR(VLOOKUP($B114,手順3!$A$12:$U$107,P$1,FALSE),"")))</f>
        <v/>
      </c>
      <c r="Q114" s="140" t="str">
        <f>IF(P114="","",IF(IFERROR(VLOOKUP($B114,手順2!$A$12:$P$107,Q$1,FALSE),"")&amp;IFERROR(VLOOKUP($B114,手順3!$A$12:$U$107,Q$1,FALSE),"")="",0,IFERROR(VLOOKUP($B114,手順2!$A$12:$P$107,Q$1,FALSE),"")&amp;IFERROR(VLOOKUP($B114,手順3!$A$12:$U$107,Q$1,FALSE),"")))</f>
        <v/>
      </c>
      <c r="R114" s="88" t="str">
        <f>IFERROR(VLOOKUP($B114,手順2!$A$12:$Q$107,R$1,FALSE),"")&amp;IFERROR(VLOOKUP($B114,手順3!$A$12:$U$107,R$1,FALSE),"")</f>
        <v/>
      </c>
      <c r="S114" s="119"/>
      <c r="T114" s="119"/>
      <c r="U114" s="119"/>
      <c r="Z114"/>
    </row>
    <row r="115" spans="1:26" x14ac:dyDescent="0.45">
      <c r="A115">
        <v>98</v>
      </c>
      <c r="B115" t="str">
        <f>IFERROR(IF(B114=手順3!$A$11,"",IF(B114&lt;=100,IF(手順2!A109=手順５!A115,手順５!A115,手順3!$A$12),B114+1)),"")</f>
        <v/>
      </c>
      <c r="C115" s="10" t="str">
        <f>IFERROR(VLOOKUP($B115,手順2!$A$12:$T$107,C$1,FALSE),"")&amp;IFERROR(VLOOKUP($B115,手順3!$A$12:$U$107,C$1,FALSE),"")</f>
        <v/>
      </c>
      <c r="D115" s="10" t="str">
        <f>IFERROR(VLOOKUP($B115,手順2!$A$12:$T$107,D$1,FALSE),"")&amp;IFERROR(VLOOKUP($B115,手順3!$A$12:$U$107,D$1,FALSE),"")</f>
        <v/>
      </c>
      <c r="E115" s="10" t="str">
        <f>IFERROR(VLOOKUP($B115,手順2!$A$12:$T$107,E$1,FALSE),"")&amp;IFERROR(VLOOKUP($B115,手順3!$A$12:$U$107,E$1,FALSE),"")</f>
        <v/>
      </c>
      <c r="F115" s="10" t="str">
        <f>IFERROR(VLOOKUP($B115,手順2!$A$12:$T$107,F$1,FALSE),"")&amp;IFERROR(VLOOKUP($B115,手順3!$A$12:$U$107,F$1,FALSE),"")</f>
        <v/>
      </c>
      <c r="G115" s="10" t="str">
        <f>IFERROR(VLOOKUP($B115,手順2!$A$12:$T$107,G$1,FALSE),"")&amp;IFERROR(VLOOKUP($B115,手順3!$A$12:$U$107,G$1,FALSE),"")</f>
        <v/>
      </c>
      <c r="H115" s="10" t="str">
        <f>IFERROR(VLOOKUP($B115,手順2!$A$12:$T$107,H$1,FALSE),"")&amp;IFERROR(VLOOKUP($B115,手順3!$A$12:$U$107,H$1,FALSE),"")</f>
        <v/>
      </c>
      <c r="I115" s="10" t="str">
        <f>IFERROR(VLOOKUP($B115,手順2!$A$12:$T$107,I$1,FALSE),"")&amp;IFERROR(VLOOKUP($B115,手順3!$A$12:$U$107,I$1,FALSE),"")</f>
        <v/>
      </c>
      <c r="J115" s="88" t="str">
        <f>IFERROR(VLOOKUP($B115,手順2!$A$12:$P$107,J$1,FALSE),"")&amp;IFERROR(VLOOKUP($B115,手順3!$A$12:$U$107,J$1,FALSE),"")</f>
        <v/>
      </c>
      <c r="K115" s="140" t="str">
        <f>IF(J115="","",IF(IFERROR(VLOOKUP($B115,手順2!$A$12:$P$107,K$1,FALSE),"")&amp;IFERROR(VLOOKUP($B115,手順3!$A$12:$U$107,K$1,FALSE),"")="",0,IFERROR(VLOOKUP($B115,手順2!$A$12:$P$107,K$1,FALSE),"")&amp;IFERROR(VLOOKUP($B115,手順3!$A$12:$U$107,K$1,FALSE),"")))</f>
        <v/>
      </c>
      <c r="L115" s="140" t="str">
        <f>IF(K115="","",IF(IFERROR(VLOOKUP($B115,手順2!$A$12:$P$107,L$1,FALSE),"")&amp;IFERROR(VLOOKUP($B115,手順3!$A$12:$U$107,L$1,FALSE),"")="",0,IFERROR(VLOOKUP($B115,手順2!$A$12:$P$107,L$1,FALSE),"")&amp;IFERROR(VLOOKUP($B115,手順3!$A$12:$U$107,L$1,FALSE),"")))</f>
        <v/>
      </c>
      <c r="M115" s="140" t="str">
        <f>IF(L115="","",IF(IFERROR(VLOOKUP($B115,手順2!$A$12:$P$107,M$1,FALSE),"")&amp;IFERROR(VLOOKUP($B115,手順3!$A$12:$U$107,M$1,FALSE),"")="",0,IFERROR(VLOOKUP($B115,手順2!$A$12:$P$107,M$1,FALSE),"")&amp;IFERROR(VLOOKUP($B115,手順3!$A$12:$U$107,M$1,FALSE),"")))</f>
        <v/>
      </c>
      <c r="N115" s="88" t="str">
        <f>IFERROR(VLOOKUP($B115,手順2!$A$12:$P$107,N$1,FALSE),"")&amp;IFERROR(VLOOKUP($B115,手順3!$A$12:$U$107,N$1,FALSE),"")</f>
        <v/>
      </c>
      <c r="O115" s="140" t="str">
        <f>IF(N115="","",IF(IFERROR(VLOOKUP($B115,手順2!$A$12:$P$107,O$1,FALSE),"")&amp;IFERROR(VLOOKUP($B115,手順3!$A$12:$U$107,O$1,FALSE),"")="",0,IFERROR(VLOOKUP($B115,手順2!$A$12:$P$107,O$1,FALSE),"")&amp;IFERROR(VLOOKUP($B115,手順3!$A$12:$U$107,O$1,FALSE),"")))</f>
        <v/>
      </c>
      <c r="P115" s="140" t="str">
        <f>IF(O115="","",IF(IFERROR(VLOOKUP($B115,手順2!$A$12:$P$107,P$1,FALSE),"")&amp;IFERROR(VLOOKUP($B115,手順3!$A$12:$U$107,P$1,FALSE),"")="",0,IFERROR(VLOOKUP($B115,手順2!$A$12:$P$107,P$1,FALSE),"")&amp;IFERROR(VLOOKUP($B115,手順3!$A$12:$U$107,P$1,FALSE),"")))</f>
        <v/>
      </c>
      <c r="Q115" s="140" t="str">
        <f>IF(P115="","",IF(IFERROR(VLOOKUP($B115,手順2!$A$12:$P$107,Q$1,FALSE),"")&amp;IFERROR(VLOOKUP($B115,手順3!$A$12:$U$107,Q$1,FALSE),"")="",0,IFERROR(VLOOKUP($B115,手順2!$A$12:$P$107,Q$1,FALSE),"")&amp;IFERROR(VLOOKUP($B115,手順3!$A$12:$U$107,Q$1,FALSE),"")))</f>
        <v/>
      </c>
      <c r="R115" s="88" t="str">
        <f>IFERROR(VLOOKUP($B115,手順2!$A$12:$Q$107,R$1,FALSE),"")&amp;IFERROR(VLOOKUP($B115,手順3!$A$12:$U$107,R$1,FALSE),"")</f>
        <v/>
      </c>
      <c r="S115" s="119"/>
      <c r="T115" s="119"/>
      <c r="U115" s="119"/>
      <c r="Z115"/>
    </row>
    <row r="116" spans="1:26" x14ac:dyDescent="0.45">
      <c r="A116">
        <v>99</v>
      </c>
      <c r="B116" t="str">
        <f>IFERROR(IF(B115=手順3!$A$11,"",IF(B115&lt;=100,IF(手順2!A110=手順５!A116,手順５!A116,手順3!$A$12),B115+1)),"")</f>
        <v/>
      </c>
      <c r="C116" s="10" t="str">
        <f>IFERROR(VLOOKUP($B116,手順2!$A$12:$T$107,C$1,FALSE),"")&amp;IFERROR(VLOOKUP($B116,手順3!$A$12:$U$107,C$1,FALSE),"")</f>
        <v/>
      </c>
      <c r="D116" s="10" t="str">
        <f>IFERROR(VLOOKUP($B116,手順2!$A$12:$T$107,D$1,FALSE),"")&amp;IFERROR(VLOOKUP($B116,手順3!$A$12:$U$107,D$1,FALSE),"")</f>
        <v/>
      </c>
      <c r="E116" s="10" t="str">
        <f>IFERROR(VLOOKUP($B116,手順2!$A$12:$T$107,E$1,FALSE),"")&amp;IFERROR(VLOOKUP($B116,手順3!$A$12:$U$107,E$1,FALSE),"")</f>
        <v/>
      </c>
      <c r="F116" s="10" t="str">
        <f>IFERROR(VLOOKUP($B116,手順2!$A$12:$T$107,F$1,FALSE),"")&amp;IFERROR(VLOOKUP($B116,手順3!$A$12:$U$107,F$1,FALSE),"")</f>
        <v/>
      </c>
      <c r="G116" s="10" t="str">
        <f>IFERROR(VLOOKUP($B116,手順2!$A$12:$T$107,G$1,FALSE),"")&amp;IFERROR(VLOOKUP($B116,手順3!$A$12:$U$107,G$1,FALSE),"")</f>
        <v/>
      </c>
      <c r="H116" s="10" t="str">
        <f>IFERROR(VLOOKUP($B116,手順2!$A$12:$T$107,H$1,FALSE),"")&amp;IFERROR(VLOOKUP($B116,手順3!$A$12:$U$107,H$1,FALSE),"")</f>
        <v/>
      </c>
      <c r="I116" s="10" t="str">
        <f>IFERROR(VLOOKUP($B116,手順2!$A$12:$T$107,I$1,FALSE),"")&amp;IFERROR(VLOOKUP($B116,手順3!$A$12:$U$107,I$1,FALSE),"")</f>
        <v/>
      </c>
      <c r="J116" s="88" t="str">
        <f>IFERROR(VLOOKUP($B116,手順2!$A$12:$P$107,J$1,FALSE),"")&amp;IFERROR(VLOOKUP($B116,手順3!$A$12:$U$107,J$1,FALSE),"")</f>
        <v/>
      </c>
      <c r="K116" s="140" t="str">
        <f>IF(J116="","",IF(IFERROR(VLOOKUP($B116,手順2!$A$12:$P$107,K$1,FALSE),"")&amp;IFERROR(VLOOKUP($B116,手順3!$A$12:$U$107,K$1,FALSE),"")="",0,IFERROR(VLOOKUP($B116,手順2!$A$12:$P$107,K$1,FALSE),"")&amp;IFERROR(VLOOKUP($B116,手順3!$A$12:$U$107,K$1,FALSE),"")))</f>
        <v/>
      </c>
      <c r="L116" s="140" t="str">
        <f>IF(K116="","",IF(IFERROR(VLOOKUP($B116,手順2!$A$12:$P$107,L$1,FALSE),"")&amp;IFERROR(VLOOKUP($B116,手順3!$A$12:$U$107,L$1,FALSE),"")="",0,IFERROR(VLOOKUP($B116,手順2!$A$12:$P$107,L$1,FALSE),"")&amp;IFERROR(VLOOKUP($B116,手順3!$A$12:$U$107,L$1,FALSE),"")))</f>
        <v/>
      </c>
      <c r="M116" s="140" t="str">
        <f>IF(L116="","",IF(IFERROR(VLOOKUP($B116,手順2!$A$12:$P$107,M$1,FALSE),"")&amp;IFERROR(VLOOKUP($B116,手順3!$A$12:$U$107,M$1,FALSE),"")="",0,IFERROR(VLOOKUP($B116,手順2!$A$12:$P$107,M$1,FALSE),"")&amp;IFERROR(VLOOKUP($B116,手順3!$A$12:$U$107,M$1,FALSE),"")))</f>
        <v/>
      </c>
      <c r="N116" s="88" t="str">
        <f>IFERROR(VLOOKUP($B116,手順2!$A$12:$P$107,N$1,FALSE),"")&amp;IFERROR(VLOOKUP($B116,手順3!$A$12:$U$107,N$1,FALSE),"")</f>
        <v/>
      </c>
      <c r="O116" s="140" t="str">
        <f>IF(N116="","",IF(IFERROR(VLOOKUP($B116,手順2!$A$12:$P$107,O$1,FALSE),"")&amp;IFERROR(VLOOKUP($B116,手順3!$A$12:$U$107,O$1,FALSE),"")="",0,IFERROR(VLOOKUP($B116,手順2!$A$12:$P$107,O$1,FALSE),"")&amp;IFERROR(VLOOKUP($B116,手順3!$A$12:$U$107,O$1,FALSE),"")))</f>
        <v/>
      </c>
      <c r="P116" s="140" t="str">
        <f>IF(O116="","",IF(IFERROR(VLOOKUP($B116,手順2!$A$12:$P$107,P$1,FALSE),"")&amp;IFERROR(VLOOKUP($B116,手順3!$A$12:$U$107,P$1,FALSE),"")="",0,IFERROR(VLOOKUP($B116,手順2!$A$12:$P$107,P$1,FALSE),"")&amp;IFERROR(VLOOKUP($B116,手順3!$A$12:$U$107,P$1,FALSE),"")))</f>
        <v/>
      </c>
      <c r="Q116" s="140" t="str">
        <f>IF(P116="","",IF(IFERROR(VLOOKUP($B116,手順2!$A$12:$P$107,Q$1,FALSE),"")&amp;IFERROR(VLOOKUP($B116,手順3!$A$12:$U$107,Q$1,FALSE),"")="",0,IFERROR(VLOOKUP($B116,手順2!$A$12:$P$107,Q$1,FALSE),"")&amp;IFERROR(VLOOKUP($B116,手順3!$A$12:$U$107,Q$1,FALSE),"")))</f>
        <v/>
      </c>
      <c r="R116" s="88" t="str">
        <f>IFERROR(VLOOKUP($B116,手順2!$A$12:$Q$107,R$1,FALSE),"")&amp;IFERROR(VLOOKUP($B116,手順3!$A$12:$U$107,R$1,FALSE),"")</f>
        <v/>
      </c>
      <c r="S116" s="119"/>
      <c r="T116" s="119"/>
      <c r="U116" s="119"/>
      <c r="Z116"/>
    </row>
    <row r="117" spans="1:26" x14ac:dyDescent="0.45">
      <c r="A117">
        <v>100</v>
      </c>
      <c r="B117" t="str">
        <f>IFERROR(IF(B116=手順3!$A$11,"",IF(B116&lt;=100,IF(手順2!A111=手順５!A117,手順５!A117,手順3!$A$12),B116+1)),"")</f>
        <v/>
      </c>
      <c r="C117" s="10" t="str">
        <f>IFERROR(VLOOKUP($B117,手順2!$A$12:$T$107,C$1,FALSE),"")&amp;IFERROR(VLOOKUP($B117,手順3!$A$12:$U$107,C$1,FALSE),"")</f>
        <v/>
      </c>
      <c r="D117" s="10" t="str">
        <f>IFERROR(VLOOKUP($B117,手順2!$A$12:$T$107,D$1,FALSE),"")&amp;IFERROR(VLOOKUP($B117,手順3!$A$12:$U$107,D$1,FALSE),"")</f>
        <v/>
      </c>
      <c r="E117" s="10" t="str">
        <f>IFERROR(VLOOKUP($B117,手順2!$A$12:$T$107,E$1,FALSE),"")&amp;IFERROR(VLOOKUP($B117,手順3!$A$12:$U$107,E$1,FALSE),"")</f>
        <v/>
      </c>
      <c r="F117" s="10" t="str">
        <f>IFERROR(VLOOKUP($B117,手順2!$A$12:$T$107,F$1,FALSE),"")&amp;IFERROR(VLOOKUP($B117,手順3!$A$12:$U$107,F$1,FALSE),"")</f>
        <v/>
      </c>
      <c r="G117" s="10" t="str">
        <f>IFERROR(VLOOKUP($B117,手順2!$A$12:$T$107,G$1,FALSE),"")&amp;IFERROR(VLOOKUP($B117,手順3!$A$12:$U$107,G$1,FALSE),"")</f>
        <v/>
      </c>
      <c r="H117" s="10" t="str">
        <f>IFERROR(VLOOKUP($B117,手順2!$A$12:$T$107,H$1,FALSE),"")&amp;IFERROR(VLOOKUP($B117,手順3!$A$12:$U$107,H$1,FALSE),"")</f>
        <v/>
      </c>
      <c r="I117" s="10" t="str">
        <f>IFERROR(VLOOKUP($B117,手順2!$A$12:$T$107,I$1,FALSE),"")&amp;IFERROR(VLOOKUP($B117,手順3!$A$12:$U$107,I$1,FALSE),"")</f>
        <v/>
      </c>
      <c r="J117" s="88" t="str">
        <f>IFERROR(VLOOKUP($B117,手順2!$A$12:$P$107,J$1,FALSE),"")&amp;IFERROR(VLOOKUP($B117,手順3!$A$12:$U$107,J$1,FALSE),"")</f>
        <v/>
      </c>
      <c r="K117" s="140" t="str">
        <f>IF(J117="","",IF(IFERROR(VLOOKUP($B117,手順2!$A$12:$P$107,K$1,FALSE),"")&amp;IFERROR(VLOOKUP($B117,手順3!$A$12:$U$107,K$1,FALSE),"")="",0,IFERROR(VLOOKUP($B117,手順2!$A$12:$P$107,K$1,FALSE),"")&amp;IFERROR(VLOOKUP($B117,手順3!$A$12:$U$107,K$1,FALSE),"")))</f>
        <v/>
      </c>
      <c r="L117" s="140" t="str">
        <f>IF(K117="","",IF(IFERROR(VLOOKUP($B117,手順2!$A$12:$P$107,L$1,FALSE),"")&amp;IFERROR(VLOOKUP($B117,手順3!$A$12:$U$107,L$1,FALSE),"")="",0,IFERROR(VLOOKUP($B117,手順2!$A$12:$P$107,L$1,FALSE),"")&amp;IFERROR(VLOOKUP($B117,手順3!$A$12:$U$107,L$1,FALSE),"")))</f>
        <v/>
      </c>
      <c r="M117" s="140" t="str">
        <f>IF(L117="","",IF(IFERROR(VLOOKUP($B117,手順2!$A$12:$P$107,M$1,FALSE),"")&amp;IFERROR(VLOOKUP($B117,手順3!$A$12:$U$107,M$1,FALSE),"")="",0,IFERROR(VLOOKUP($B117,手順2!$A$12:$P$107,M$1,FALSE),"")&amp;IFERROR(VLOOKUP($B117,手順3!$A$12:$U$107,M$1,FALSE),"")))</f>
        <v/>
      </c>
      <c r="N117" s="88" t="str">
        <f>IFERROR(VLOOKUP($B117,手順2!$A$12:$P$107,N$1,FALSE),"")&amp;IFERROR(VLOOKUP($B117,手順3!$A$12:$U$107,N$1,FALSE),"")</f>
        <v/>
      </c>
      <c r="O117" s="140" t="str">
        <f>IF(N117="","",IF(IFERROR(VLOOKUP($B117,手順2!$A$12:$P$107,O$1,FALSE),"")&amp;IFERROR(VLOOKUP($B117,手順3!$A$12:$U$107,O$1,FALSE),"")="",0,IFERROR(VLOOKUP($B117,手順2!$A$12:$P$107,O$1,FALSE),"")&amp;IFERROR(VLOOKUP($B117,手順3!$A$12:$U$107,O$1,FALSE),"")))</f>
        <v/>
      </c>
      <c r="P117" s="140" t="str">
        <f>IF(O117="","",IF(IFERROR(VLOOKUP($B117,手順2!$A$12:$P$107,P$1,FALSE),"")&amp;IFERROR(VLOOKUP($B117,手順3!$A$12:$U$107,P$1,FALSE),"")="",0,IFERROR(VLOOKUP($B117,手順2!$A$12:$P$107,P$1,FALSE),"")&amp;IFERROR(VLOOKUP($B117,手順3!$A$12:$U$107,P$1,FALSE),"")))</f>
        <v/>
      </c>
      <c r="Q117" s="140" t="str">
        <f>IF(P117="","",IF(IFERROR(VLOOKUP($B117,手順2!$A$12:$P$107,Q$1,FALSE),"")&amp;IFERROR(VLOOKUP($B117,手順3!$A$12:$U$107,Q$1,FALSE),"")="",0,IFERROR(VLOOKUP($B117,手順2!$A$12:$P$107,Q$1,FALSE),"")&amp;IFERROR(VLOOKUP($B117,手順3!$A$12:$U$107,Q$1,FALSE),"")))</f>
        <v/>
      </c>
      <c r="R117" s="88" t="str">
        <f>IFERROR(VLOOKUP($B117,手順2!$A$12:$Q$107,R$1,FALSE),"")&amp;IFERROR(VLOOKUP($B117,手順3!$A$12:$U$107,R$1,FALSE),"")</f>
        <v/>
      </c>
      <c r="S117" s="119"/>
      <c r="T117" s="119"/>
      <c r="U117" s="119"/>
      <c r="Z117"/>
    </row>
    <row r="118" spans="1:26" x14ac:dyDescent="0.45">
      <c r="A118">
        <v>101</v>
      </c>
      <c r="B118" t="str">
        <f>IFERROR(IF(B117=手順3!$A$11,"",IF(B117&lt;=100,IF(手順2!A112=手順５!A118,手順５!A118,手順3!$A$12),B117+1)),"")</f>
        <v/>
      </c>
      <c r="C118" s="10" t="str">
        <f>IFERROR(VLOOKUP($B118,手順2!$A$12:$T$107,C$1,FALSE),"")&amp;IFERROR(VLOOKUP($B118,手順3!$A$12:$U$107,C$1,FALSE),"")</f>
        <v/>
      </c>
      <c r="D118" s="10" t="str">
        <f>IFERROR(VLOOKUP($B118,手順2!$A$12:$T$107,D$1,FALSE),"")&amp;IFERROR(VLOOKUP($B118,手順3!$A$12:$U$107,D$1,FALSE),"")</f>
        <v/>
      </c>
      <c r="E118" s="10" t="str">
        <f>IFERROR(VLOOKUP($B118,手順2!$A$12:$T$107,E$1,FALSE),"")&amp;IFERROR(VLOOKUP($B118,手順3!$A$12:$U$107,E$1,FALSE),"")</f>
        <v/>
      </c>
      <c r="F118" s="10" t="str">
        <f>IFERROR(VLOOKUP($B118,手順2!$A$12:$T$107,F$1,FALSE),"")&amp;IFERROR(VLOOKUP($B118,手順3!$A$12:$U$107,F$1,FALSE),"")</f>
        <v/>
      </c>
      <c r="G118" s="10" t="str">
        <f>IFERROR(VLOOKUP($B118,手順2!$A$12:$T$107,G$1,FALSE),"")&amp;IFERROR(VLOOKUP($B118,手順3!$A$12:$U$107,G$1,FALSE),"")</f>
        <v/>
      </c>
      <c r="H118" s="10" t="str">
        <f>IFERROR(VLOOKUP($B118,手順2!$A$12:$T$107,H$1,FALSE),"")&amp;IFERROR(VLOOKUP($B118,手順3!$A$12:$U$107,H$1,FALSE),"")</f>
        <v/>
      </c>
      <c r="I118" s="10" t="str">
        <f>IFERROR(VLOOKUP($B118,手順2!$A$12:$T$107,I$1,FALSE),"")&amp;IFERROR(VLOOKUP($B118,手順3!$A$12:$U$107,I$1,FALSE),"")</f>
        <v/>
      </c>
      <c r="J118" s="88" t="str">
        <f>IFERROR(VLOOKUP($B118,手順2!$A$12:$P$107,J$1,FALSE),"")&amp;IFERROR(VLOOKUP($B118,手順3!$A$12:$U$107,J$1,FALSE),"")</f>
        <v/>
      </c>
      <c r="K118" s="140" t="str">
        <f>IF(J118="","",IF(IFERROR(VLOOKUP($B118,手順2!$A$12:$P$107,K$1,FALSE),"")&amp;IFERROR(VLOOKUP($B118,手順3!$A$12:$U$107,K$1,FALSE),"")="",0,IFERROR(VLOOKUP($B118,手順2!$A$12:$P$107,K$1,FALSE),"")&amp;IFERROR(VLOOKUP($B118,手順3!$A$12:$U$107,K$1,FALSE),"")))</f>
        <v/>
      </c>
      <c r="L118" s="140" t="str">
        <f>IF(K118="","",IF(IFERROR(VLOOKUP($B118,手順2!$A$12:$P$107,L$1,FALSE),"")&amp;IFERROR(VLOOKUP($B118,手順3!$A$12:$U$107,L$1,FALSE),"")="",0,IFERROR(VLOOKUP($B118,手順2!$A$12:$P$107,L$1,FALSE),"")&amp;IFERROR(VLOOKUP($B118,手順3!$A$12:$U$107,L$1,FALSE),"")))</f>
        <v/>
      </c>
      <c r="M118" s="140" t="str">
        <f>IF(L118="","",IF(IFERROR(VLOOKUP($B118,手順2!$A$12:$P$107,M$1,FALSE),"")&amp;IFERROR(VLOOKUP($B118,手順3!$A$12:$U$107,M$1,FALSE),"")="",0,IFERROR(VLOOKUP($B118,手順2!$A$12:$P$107,M$1,FALSE),"")&amp;IFERROR(VLOOKUP($B118,手順3!$A$12:$U$107,M$1,FALSE),"")))</f>
        <v/>
      </c>
      <c r="N118" s="88" t="str">
        <f>IFERROR(VLOOKUP($B118,手順2!$A$12:$P$107,N$1,FALSE),"")&amp;IFERROR(VLOOKUP($B118,手順3!$A$12:$U$107,N$1,FALSE),"")</f>
        <v/>
      </c>
      <c r="O118" s="140" t="str">
        <f>IF(N118="","",IF(IFERROR(VLOOKUP($B118,手順2!$A$12:$P$107,O$1,FALSE),"")&amp;IFERROR(VLOOKUP($B118,手順3!$A$12:$U$107,O$1,FALSE),"")="",0,IFERROR(VLOOKUP($B118,手順2!$A$12:$P$107,O$1,FALSE),"")&amp;IFERROR(VLOOKUP($B118,手順3!$A$12:$U$107,O$1,FALSE),"")))</f>
        <v/>
      </c>
      <c r="P118" s="140" t="str">
        <f>IF(O118="","",IF(IFERROR(VLOOKUP($B118,手順2!$A$12:$P$107,P$1,FALSE),"")&amp;IFERROR(VLOOKUP($B118,手順3!$A$12:$U$107,P$1,FALSE),"")="",0,IFERROR(VLOOKUP($B118,手順2!$A$12:$P$107,P$1,FALSE),"")&amp;IFERROR(VLOOKUP($B118,手順3!$A$12:$U$107,P$1,FALSE),"")))</f>
        <v/>
      </c>
      <c r="Q118" s="140" t="str">
        <f>IF(P118="","",IF(IFERROR(VLOOKUP($B118,手順2!$A$12:$P$107,Q$1,FALSE),"")&amp;IFERROR(VLOOKUP($B118,手順3!$A$12:$U$107,Q$1,FALSE),"")="",0,IFERROR(VLOOKUP($B118,手順2!$A$12:$P$107,Q$1,FALSE),"")&amp;IFERROR(VLOOKUP($B118,手順3!$A$12:$U$107,Q$1,FALSE),"")))</f>
        <v/>
      </c>
      <c r="R118" s="88" t="str">
        <f>IFERROR(VLOOKUP($B118,手順2!$A$12:$Q$107,R$1,FALSE),"")&amp;IFERROR(VLOOKUP($B118,手順3!$A$12:$U$107,R$1,FALSE),"")</f>
        <v/>
      </c>
      <c r="S118" s="119"/>
      <c r="T118" s="119"/>
      <c r="U118" s="119"/>
      <c r="Z118"/>
    </row>
  </sheetData>
  <mergeCells count="37">
    <mergeCell ref="W19:Y19"/>
    <mergeCell ref="Q9:R9"/>
    <mergeCell ref="Q10:R10"/>
    <mergeCell ref="Q11:R11"/>
    <mergeCell ref="Q12:R12"/>
    <mergeCell ref="Q13:R13"/>
    <mergeCell ref="T16:V16"/>
    <mergeCell ref="Q14:R14"/>
    <mergeCell ref="S14:U14"/>
    <mergeCell ref="S13:U13"/>
    <mergeCell ref="C12:E12"/>
    <mergeCell ref="F12:H12"/>
    <mergeCell ref="K11:M11"/>
    <mergeCell ref="K12:M12"/>
    <mergeCell ref="W16:Y16"/>
    <mergeCell ref="D16:E16"/>
    <mergeCell ref="F16:G16"/>
    <mergeCell ref="H16:H17"/>
    <mergeCell ref="I16:I17"/>
    <mergeCell ref="N16:Q16"/>
    <mergeCell ref="J16:M16"/>
    <mergeCell ref="C2:V2"/>
    <mergeCell ref="T20:V20"/>
    <mergeCell ref="C9:E9"/>
    <mergeCell ref="F9:H9"/>
    <mergeCell ref="C10:E10"/>
    <mergeCell ref="F10:H10"/>
    <mergeCell ref="C7:U7"/>
    <mergeCell ref="K9:M9"/>
    <mergeCell ref="K10:M10"/>
    <mergeCell ref="N9:O9"/>
    <mergeCell ref="N10:O10"/>
    <mergeCell ref="C11:E11"/>
    <mergeCell ref="F11:H11"/>
    <mergeCell ref="N11:O11"/>
    <mergeCell ref="N12:O12"/>
    <mergeCell ref="C16:C17"/>
  </mergeCells>
  <phoneticPr fontId="2"/>
  <pageMargins left="0.51181102362204722" right="0.51181102362204722" top="0.74803149606299213" bottom="0.74803149606299213" header="0.31496062992125984" footer="0.31496062992125984"/>
  <pageSetup paperSize="9" scale="60" orientation="portrait" r:id="rId1"/>
  <headerFooter>
    <oddHeader>&amp;R&amp;P</oddHeader>
  </headerFooter>
  <colBreaks count="1" manualBreakCount="1">
    <brk id="25" max="1048575" man="1"/>
  </colBreaks>
  <ignoredErrors>
    <ignoredError sqref="N18:N11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E9371-C0C3-4594-9669-50A310BFE0C9}">
  <sheetPr codeName="Sheet5"/>
  <dimension ref="A1:M39"/>
  <sheetViews>
    <sheetView workbookViewId="0">
      <selection activeCell="A2" sqref="A2"/>
    </sheetView>
  </sheetViews>
  <sheetFormatPr defaultRowHeight="18" x14ac:dyDescent="0.45"/>
  <cols>
    <col min="1" max="1" width="21.19921875" bestFit="1" customWidth="1"/>
    <col min="2" max="2" width="9.09765625" bestFit="1" customWidth="1"/>
    <col min="3" max="3" width="4" bestFit="1" customWidth="1"/>
    <col min="7" max="7" width="20.69921875" bestFit="1" customWidth="1"/>
    <col min="11" max="11" width="20.69921875" bestFit="1" customWidth="1"/>
  </cols>
  <sheetData>
    <row r="1" spans="1:13" ht="19.8" x14ac:dyDescent="0.45">
      <c r="A1" s="1" t="s">
        <v>139</v>
      </c>
      <c r="B1" s="1"/>
      <c r="C1" s="1"/>
      <c r="G1" s="1"/>
      <c r="H1" s="1"/>
      <c r="I1" s="1"/>
      <c r="K1" s="1"/>
      <c r="L1" s="1"/>
      <c r="M1" s="1"/>
    </row>
    <row r="2" spans="1:13" ht="19.8" x14ac:dyDescent="0.45">
      <c r="A2" s="1" t="s">
        <v>140</v>
      </c>
      <c r="B2" s="1" t="s">
        <v>141</v>
      </c>
      <c r="C2" s="1">
        <v>2</v>
      </c>
      <c r="G2" s="1"/>
      <c r="H2" s="1"/>
      <c r="I2" s="1"/>
      <c r="K2" s="1"/>
      <c r="L2" s="1"/>
      <c r="M2" s="1"/>
    </row>
    <row r="3" spans="1:13" ht="19.8" x14ac:dyDescent="0.45">
      <c r="A3" s="1" t="s">
        <v>144</v>
      </c>
      <c r="B3" s="1" t="s">
        <v>145</v>
      </c>
      <c r="C3" s="1">
        <v>33</v>
      </c>
      <c r="G3" s="1"/>
      <c r="H3" s="1"/>
      <c r="I3" s="1"/>
      <c r="K3" s="1"/>
      <c r="L3" s="1"/>
      <c r="M3" s="1"/>
    </row>
    <row r="4" spans="1:13" ht="19.8" x14ac:dyDescent="0.45">
      <c r="A4" s="1" t="s">
        <v>142</v>
      </c>
      <c r="B4" s="1" t="s">
        <v>143</v>
      </c>
      <c r="C4" s="1">
        <v>34</v>
      </c>
      <c r="G4" s="1"/>
      <c r="H4" s="1"/>
      <c r="I4" s="1"/>
      <c r="K4" s="1"/>
      <c r="L4" s="1"/>
      <c r="M4" s="1"/>
    </row>
    <row r="5" spans="1:13" ht="19.8" x14ac:dyDescent="0.45">
      <c r="A5" s="1" t="s">
        <v>146</v>
      </c>
      <c r="B5" s="1" t="s">
        <v>147</v>
      </c>
      <c r="C5" s="1">
        <v>71</v>
      </c>
      <c r="G5" s="1"/>
      <c r="H5" s="1"/>
      <c r="I5" s="1"/>
      <c r="K5" s="1"/>
      <c r="L5" s="1"/>
      <c r="M5" s="1"/>
    </row>
    <row r="6" spans="1:13" ht="19.8" x14ac:dyDescent="0.45">
      <c r="A6" s="1" t="s">
        <v>148</v>
      </c>
      <c r="B6" s="1" t="s">
        <v>149</v>
      </c>
      <c r="C6" s="1">
        <v>73</v>
      </c>
      <c r="G6" s="1"/>
      <c r="H6" s="1"/>
      <c r="I6" s="1"/>
      <c r="K6" s="1"/>
      <c r="L6" s="1"/>
      <c r="M6" s="1"/>
    </row>
    <row r="7" spans="1:13" ht="19.8" x14ac:dyDescent="0.45">
      <c r="A7" s="1" t="s">
        <v>150</v>
      </c>
      <c r="B7" s="1" t="s">
        <v>151</v>
      </c>
      <c r="C7" s="1">
        <v>81</v>
      </c>
      <c r="G7" s="1"/>
      <c r="H7" s="1"/>
      <c r="I7" s="1"/>
      <c r="K7" s="1"/>
      <c r="L7" s="1"/>
      <c r="M7" s="1"/>
    </row>
    <row r="8" spans="1:13" ht="19.8" x14ac:dyDescent="0.45">
      <c r="A8" s="1" t="s">
        <v>152</v>
      </c>
      <c r="B8" s="1" t="s">
        <v>153</v>
      </c>
      <c r="C8" s="1">
        <v>82</v>
      </c>
      <c r="G8" s="1"/>
      <c r="H8" s="1"/>
      <c r="I8" s="1"/>
      <c r="K8" s="1"/>
      <c r="L8" s="1"/>
      <c r="M8" s="1"/>
    </row>
    <row r="9" spans="1:13" ht="19.8" x14ac:dyDescent="0.45">
      <c r="A9" s="1" t="s">
        <v>154</v>
      </c>
      <c r="B9" s="1" t="s">
        <v>155</v>
      </c>
      <c r="C9" s="1">
        <v>92</v>
      </c>
      <c r="G9" s="1"/>
      <c r="H9" s="1"/>
      <c r="I9" s="1"/>
      <c r="K9" s="1"/>
      <c r="L9" s="1"/>
      <c r="M9" s="1"/>
    </row>
    <row r="10" spans="1:13" ht="19.8" x14ac:dyDescent="0.45">
      <c r="A10" s="1" t="s">
        <v>156</v>
      </c>
      <c r="B10" s="1" t="s">
        <v>157</v>
      </c>
      <c r="C10" s="1">
        <v>11</v>
      </c>
      <c r="G10" s="1"/>
      <c r="H10" s="1"/>
      <c r="I10" s="1"/>
      <c r="K10" s="1"/>
      <c r="L10" s="1"/>
      <c r="M10" s="1"/>
    </row>
    <row r="11" spans="1:13" ht="19.8" x14ac:dyDescent="0.45">
      <c r="A11" s="1"/>
      <c r="B11" s="1"/>
      <c r="C11" s="1"/>
      <c r="G11" s="1"/>
      <c r="H11" s="1"/>
      <c r="I11" s="1"/>
      <c r="K11" s="1"/>
      <c r="L11" s="1"/>
      <c r="M11" s="1"/>
    </row>
    <row r="12" spans="1:13" ht="19.8" x14ac:dyDescent="0.45">
      <c r="A12" s="1"/>
      <c r="B12" s="1"/>
      <c r="C12" s="1"/>
      <c r="G12" s="1"/>
      <c r="H12" s="1"/>
      <c r="I12" s="1"/>
      <c r="K12" s="1"/>
      <c r="L12" s="1"/>
      <c r="M12" s="1"/>
    </row>
    <row r="13" spans="1:13" ht="19.8" x14ac:dyDescent="0.45">
      <c r="A13" s="1" t="s">
        <v>158</v>
      </c>
      <c r="B13" s="1"/>
      <c r="C13" s="1"/>
      <c r="G13" s="1"/>
      <c r="H13" s="1"/>
      <c r="I13" s="1"/>
      <c r="K13" s="1"/>
      <c r="L13" s="1"/>
      <c r="M13" s="1"/>
    </row>
    <row r="14" spans="1:13" ht="19.8" x14ac:dyDescent="0.45">
      <c r="A14" s="1" t="s">
        <v>159</v>
      </c>
      <c r="B14" s="1" t="s">
        <v>141</v>
      </c>
      <c r="C14" s="1">
        <v>2</v>
      </c>
      <c r="G14" s="1"/>
      <c r="H14" s="1"/>
      <c r="I14" s="1"/>
      <c r="K14" s="1"/>
      <c r="L14" s="1"/>
      <c r="M14" s="1"/>
    </row>
    <row r="15" spans="1:13" ht="19.8" x14ac:dyDescent="0.45">
      <c r="A15" s="1" t="s">
        <v>162</v>
      </c>
      <c r="B15" s="1" t="s">
        <v>163</v>
      </c>
      <c r="C15" s="1">
        <v>43</v>
      </c>
      <c r="G15" s="1"/>
      <c r="H15" s="1"/>
      <c r="I15" s="1"/>
      <c r="K15" s="1"/>
      <c r="L15" s="1"/>
      <c r="M15" s="1"/>
    </row>
    <row r="16" spans="1:13" ht="19.8" x14ac:dyDescent="0.45">
      <c r="A16" s="1" t="s">
        <v>160</v>
      </c>
      <c r="B16" s="1" t="s">
        <v>161</v>
      </c>
      <c r="C16" s="1">
        <v>44</v>
      </c>
      <c r="G16" s="1"/>
      <c r="H16" s="1"/>
      <c r="I16" s="1"/>
      <c r="K16" s="1"/>
      <c r="L16" s="1"/>
      <c r="M16" s="1"/>
    </row>
    <row r="17" spans="1:13" ht="19.8" x14ac:dyDescent="0.45">
      <c r="A17" s="1" t="s">
        <v>164</v>
      </c>
      <c r="B17" s="1" t="s">
        <v>147</v>
      </c>
      <c r="C17" s="1">
        <v>71</v>
      </c>
      <c r="G17" s="1"/>
      <c r="H17" s="1"/>
      <c r="I17" s="1"/>
      <c r="K17" s="1"/>
      <c r="L17" s="1"/>
      <c r="M17" s="1"/>
    </row>
    <row r="18" spans="1:13" ht="19.8" x14ac:dyDescent="0.45">
      <c r="A18" s="1" t="s">
        <v>165</v>
      </c>
      <c r="B18" s="1" t="s">
        <v>149</v>
      </c>
      <c r="C18" s="1">
        <v>73</v>
      </c>
      <c r="G18" s="1"/>
      <c r="H18" s="1"/>
      <c r="I18" s="1"/>
      <c r="K18" s="1"/>
      <c r="L18" s="1"/>
      <c r="M18" s="1"/>
    </row>
    <row r="19" spans="1:13" ht="19.8" x14ac:dyDescent="0.45">
      <c r="A19" s="1" t="s">
        <v>166</v>
      </c>
      <c r="B19" s="1" t="s">
        <v>167</v>
      </c>
      <c r="C19" s="1">
        <v>84</v>
      </c>
      <c r="G19" s="1"/>
      <c r="H19" s="1"/>
      <c r="I19" s="1"/>
      <c r="K19" s="1"/>
      <c r="L19" s="1"/>
      <c r="M19" s="1"/>
    </row>
    <row r="20" spans="1:13" ht="19.8" x14ac:dyDescent="0.45">
      <c r="A20" s="1" t="s">
        <v>168</v>
      </c>
      <c r="B20" s="1" t="s">
        <v>169</v>
      </c>
      <c r="C20" s="1">
        <v>93</v>
      </c>
      <c r="G20" s="1"/>
      <c r="H20" s="1"/>
      <c r="I20" s="1"/>
      <c r="K20" s="1"/>
      <c r="L20" s="1"/>
      <c r="M20" s="1"/>
    </row>
    <row r="21" spans="1:13" ht="19.8" x14ac:dyDescent="0.45">
      <c r="A21" s="1" t="s">
        <v>170</v>
      </c>
      <c r="B21" s="1" t="s">
        <v>171</v>
      </c>
      <c r="C21" s="1">
        <v>10</v>
      </c>
      <c r="G21" s="1"/>
      <c r="H21" s="1"/>
      <c r="I21" s="1"/>
      <c r="K21" s="1"/>
      <c r="L21" s="1"/>
      <c r="M21" s="1"/>
    </row>
    <row r="22" spans="1:13" ht="19.8" x14ac:dyDescent="0.45">
      <c r="A22" s="1"/>
      <c r="B22" s="1"/>
      <c r="C22" s="1"/>
      <c r="G22" s="1"/>
      <c r="H22" s="1"/>
      <c r="I22" s="1"/>
      <c r="K22" s="1"/>
      <c r="L22" s="1"/>
      <c r="M22" s="1"/>
    </row>
    <row r="23" spans="1:13" ht="19.8" x14ac:dyDescent="0.45">
      <c r="A23" s="1"/>
      <c r="B23" s="1"/>
      <c r="C23" s="1"/>
      <c r="G23" s="1"/>
      <c r="H23" s="1"/>
      <c r="I23" s="1"/>
      <c r="K23" s="1"/>
      <c r="L23" s="1"/>
      <c r="M23" s="1"/>
    </row>
    <row r="24" spans="1:13" ht="19.8" x14ac:dyDescent="0.45">
      <c r="A24" s="1"/>
      <c r="B24" s="1"/>
      <c r="C24" s="1"/>
      <c r="G24" s="1"/>
      <c r="H24" s="1"/>
      <c r="I24" s="1"/>
      <c r="K24" s="1"/>
      <c r="L24" s="1"/>
      <c r="M24" s="1"/>
    </row>
    <row r="25" spans="1:13" ht="19.8" x14ac:dyDescent="0.45">
      <c r="A25" s="1"/>
      <c r="B25" s="1"/>
      <c r="C25" s="1"/>
      <c r="G25" s="1"/>
      <c r="H25" s="1"/>
      <c r="I25" s="1"/>
      <c r="K25" s="1"/>
      <c r="L25" s="1"/>
      <c r="M25" s="1"/>
    </row>
    <row r="26" spans="1:13" ht="19.8" x14ac:dyDescent="0.45">
      <c r="A26" s="1"/>
      <c r="B26" s="1"/>
      <c r="C26" s="1"/>
      <c r="G26" s="1"/>
      <c r="H26" s="1"/>
      <c r="I26" s="1"/>
      <c r="K26" s="1"/>
      <c r="L26" s="1"/>
      <c r="M26" s="1"/>
    </row>
    <row r="27" spans="1:13" ht="19.8" x14ac:dyDescent="0.45">
      <c r="A27" s="1"/>
      <c r="B27" s="1"/>
      <c r="C27" s="1"/>
      <c r="G27" s="1"/>
      <c r="H27" s="1"/>
      <c r="I27" s="1"/>
      <c r="K27" s="1"/>
      <c r="L27" s="1"/>
      <c r="M27" s="1"/>
    </row>
    <row r="28" spans="1:13" ht="19.8" x14ac:dyDescent="0.45">
      <c r="A28" s="1"/>
      <c r="B28" s="1"/>
      <c r="C28" s="1"/>
      <c r="G28" s="1"/>
      <c r="H28" s="1"/>
      <c r="I28" s="1"/>
      <c r="K28" s="1"/>
      <c r="L28" s="1"/>
      <c r="M28" s="1"/>
    </row>
    <row r="29" spans="1:13" ht="19.8" x14ac:dyDescent="0.45">
      <c r="A29" s="1"/>
      <c r="B29" s="1"/>
      <c r="C29" s="1"/>
      <c r="G29" s="1"/>
      <c r="H29" s="1"/>
      <c r="I29" s="1"/>
      <c r="K29" s="1"/>
      <c r="L29" s="1"/>
      <c r="M29" s="1"/>
    </row>
    <row r="30" spans="1:13" ht="19.8" x14ac:dyDescent="0.45">
      <c r="A30" s="1"/>
      <c r="B30" s="1"/>
      <c r="C30" s="1"/>
      <c r="G30" s="1"/>
      <c r="H30" s="1"/>
      <c r="I30" s="1"/>
      <c r="K30" s="1"/>
      <c r="L30" s="1"/>
      <c r="M30" s="1"/>
    </row>
    <row r="31" spans="1:13" ht="19.8" x14ac:dyDescent="0.45">
      <c r="A31" s="1"/>
      <c r="B31" s="1"/>
      <c r="C31" s="1"/>
      <c r="G31" s="1"/>
      <c r="H31" s="1"/>
      <c r="I31" s="1"/>
      <c r="K31" s="1"/>
      <c r="L31" s="1"/>
      <c r="M31" s="1"/>
    </row>
    <row r="32" spans="1:13" ht="19.8" x14ac:dyDescent="0.45">
      <c r="A32" s="1"/>
      <c r="B32" s="1"/>
      <c r="C32" s="1"/>
      <c r="G32" s="1"/>
      <c r="H32" s="1"/>
      <c r="I32" s="1"/>
      <c r="K32" s="1"/>
      <c r="L32" s="1"/>
      <c r="M32" s="1"/>
    </row>
    <row r="33" spans="1:13" ht="19.8" x14ac:dyDescent="0.45">
      <c r="A33" s="1"/>
      <c r="B33" s="1"/>
      <c r="C33" s="1"/>
      <c r="G33" s="1"/>
      <c r="H33" s="1"/>
      <c r="I33" s="1"/>
      <c r="K33" s="1"/>
      <c r="L33" s="1"/>
      <c r="M33" s="1"/>
    </row>
    <row r="34" spans="1:13" ht="19.8" x14ac:dyDescent="0.45">
      <c r="A34" s="1"/>
      <c r="B34" s="1"/>
      <c r="C34" s="1"/>
    </row>
    <row r="35" spans="1:13" ht="19.8" x14ac:dyDescent="0.45">
      <c r="A35" s="1"/>
      <c r="B35" s="1"/>
      <c r="C35" s="1"/>
    </row>
    <row r="36" spans="1:13" ht="19.8" x14ac:dyDescent="0.45">
      <c r="A36" s="1"/>
      <c r="B36" s="1"/>
      <c r="C36" s="1"/>
    </row>
    <row r="37" spans="1:13" ht="19.8" x14ac:dyDescent="0.45">
      <c r="A37" s="1"/>
      <c r="B37" s="1"/>
      <c r="C37" s="1"/>
    </row>
    <row r="38" spans="1:13" ht="19.8" x14ac:dyDescent="0.45">
      <c r="A38" s="1"/>
      <c r="B38" s="1"/>
      <c r="C38" s="1"/>
    </row>
    <row r="39" spans="1:13" ht="19.8" x14ac:dyDescent="0.45">
      <c r="A39" s="1"/>
      <c r="B39" s="1"/>
      <c r="C39" s="1"/>
    </row>
  </sheetData>
  <sortState xmlns:xlrd2="http://schemas.microsoft.com/office/spreadsheetml/2017/richdata2" ref="A14:C20">
    <sortCondition ref="C14:C20"/>
  </sortState>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951CC-11FE-46BB-AF04-94287574E81B}">
  <sheetPr codeName="Sheet4"/>
  <dimension ref="A1:F6"/>
  <sheetViews>
    <sheetView workbookViewId="0">
      <selection activeCell="E21" sqref="E21"/>
    </sheetView>
  </sheetViews>
  <sheetFormatPr defaultColWidth="9" defaultRowHeight="13.2" x14ac:dyDescent="0.45"/>
  <cols>
    <col min="1" max="1" width="11.59765625" style="37" bestFit="1" customWidth="1"/>
    <col min="2" max="2" width="16.09765625" style="37" bestFit="1" customWidth="1"/>
    <col min="3" max="3" width="11.59765625" style="37" bestFit="1" customWidth="1"/>
    <col min="4" max="4" width="9.5" style="37" bestFit="1" customWidth="1"/>
    <col min="5" max="16384" width="9" style="37"/>
  </cols>
  <sheetData>
    <row r="1" spans="1:6" x14ac:dyDescent="0.45">
      <c r="A1" s="37" t="s">
        <v>23</v>
      </c>
      <c r="B1" s="37" t="s">
        <v>0</v>
      </c>
      <c r="C1" s="37" t="s">
        <v>28</v>
      </c>
      <c r="D1" s="37" t="s">
        <v>29</v>
      </c>
      <c r="E1" s="37" t="s">
        <v>248</v>
      </c>
      <c r="F1" s="37" t="s">
        <v>249</v>
      </c>
    </row>
    <row r="2" spans="1:6" x14ac:dyDescent="0.45">
      <c r="A2" s="37" t="str">
        <f>IF(B$2="","",LEFT(B$2,6))</f>
        <v>選択して下さ</v>
      </c>
      <c r="B2" s="37" t="str">
        <f>IF(手順1!E$11="","",手順1!E$11)</f>
        <v>選択して下さい</v>
      </c>
      <c r="C2" s="37" t="str">
        <f>IF(手順1!K12="","",手順1!K12)</f>
        <v/>
      </c>
      <c r="D2" s="37" t="str">
        <f>IF(手順1!M12="","",手順1!M12)</f>
        <v/>
      </c>
      <c r="E2" s="177" t="str">
        <f>IF(手順1!N12="","",手順1!N12)</f>
        <v/>
      </c>
      <c r="F2" s="177" t="str">
        <f>IF(手順1!O12="","",手順1!O12)</f>
        <v/>
      </c>
    </row>
    <row r="3" spans="1:6" x14ac:dyDescent="0.45">
      <c r="A3" s="37" t="str">
        <f t="shared" ref="A3:A5" si="0">IF(B$2="","",LEFT(B$2,6))</f>
        <v>選択して下さ</v>
      </c>
      <c r="B3" s="37" t="str">
        <f>IF(手順1!E$11="","",手順1!E$11)</f>
        <v>選択して下さい</v>
      </c>
      <c r="C3" s="37" t="str">
        <f>IF(手順1!K13="","",手順1!K13)</f>
        <v/>
      </c>
      <c r="D3" s="37" t="str">
        <f>IF(手順1!M13="","",手順1!M13)</f>
        <v/>
      </c>
      <c r="E3" s="177" t="str">
        <f>IF(手順1!N13="","",手順1!N13)</f>
        <v/>
      </c>
      <c r="F3" s="177" t="str">
        <f>IF(手順1!O13="","",手順1!O13)</f>
        <v/>
      </c>
    </row>
    <row r="4" spans="1:6" x14ac:dyDescent="0.45">
      <c r="A4" s="37" t="str">
        <f t="shared" si="0"/>
        <v>選択して下さ</v>
      </c>
      <c r="B4" s="37" t="str">
        <f>IF(手順1!E$11="","",手順1!E$11)</f>
        <v>選択して下さい</v>
      </c>
      <c r="C4" s="37" t="str">
        <f>IF(手順1!K14="","",手順1!K14)</f>
        <v/>
      </c>
      <c r="D4" s="37" t="str">
        <f>IF(手順1!M14="","",手順1!M14)</f>
        <v/>
      </c>
      <c r="E4" s="177" t="str">
        <f>IF(手順1!N14="","",手順1!N14)</f>
        <v/>
      </c>
      <c r="F4" s="177" t="str">
        <f>IF(手順1!O14="","",手順1!O14)</f>
        <v/>
      </c>
    </row>
    <row r="5" spans="1:6" x14ac:dyDescent="0.45">
      <c r="A5" s="37" t="str">
        <f t="shared" si="0"/>
        <v>選択して下さ</v>
      </c>
      <c r="B5" s="37" t="str">
        <f>IF(手順1!E$11="","",手順1!E$11)</f>
        <v>選択して下さい</v>
      </c>
      <c r="C5" s="37" t="str">
        <f>IF(手順1!K15="","",手順1!K15)</f>
        <v/>
      </c>
      <c r="D5" s="37" t="str">
        <f>IF(手順1!M15="","",手順1!M15)</f>
        <v/>
      </c>
      <c r="E5" s="177" t="str">
        <f>IF(手順1!N15="","",手順1!N15)</f>
        <v/>
      </c>
      <c r="F5" s="177" t="str">
        <f>IF(手順1!O15="","",手順1!O15)</f>
        <v/>
      </c>
    </row>
    <row r="6" spans="1:6" x14ac:dyDescent="0.45">
      <c r="C6" s="37" t="str">
        <f>IF(手順1!K16="","",手順1!K16)</f>
        <v/>
      </c>
      <c r="D6" s="37" t="str">
        <f>IF(手順1!M16="","",手順1!M16)</f>
        <v/>
      </c>
      <c r="E6" s="177" t="str">
        <f>IF(手順1!N16="","",手順1!N16)</f>
        <v/>
      </c>
      <c r="F6" s="177" t="str">
        <f>IF(手順1!O16="","",手順1!O16)</f>
        <v/>
      </c>
    </row>
  </sheetData>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93420-C125-4E08-B966-F18D939AB414}">
  <sheetPr codeName="Sheet3"/>
  <dimension ref="A1:I2"/>
  <sheetViews>
    <sheetView workbookViewId="0">
      <selection activeCell="J2" sqref="J2"/>
    </sheetView>
  </sheetViews>
  <sheetFormatPr defaultColWidth="9" defaultRowHeight="13.2" x14ac:dyDescent="0.45"/>
  <cols>
    <col min="1" max="1" width="11.59765625" style="37" bestFit="1" customWidth="1"/>
    <col min="2" max="2" width="16.09765625" style="37" bestFit="1" customWidth="1"/>
    <col min="3" max="4" width="11.59765625" style="37" bestFit="1" customWidth="1"/>
    <col min="5" max="5" width="15" style="37" bestFit="1" customWidth="1"/>
    <col min="6" max="6" width="6.5" style="37" bestFit="1" customWidth="1"/>
    <col min="7" max="16384" width="9" style="37"/>
  </cols>
  <sheetData>
    <row r="1" spans="1:9" x14ac:dyDescent="0.45">
      <c r="A1" s="37" t="s">
        <v>23</v>
      </c>
      <c r="B1" s="37" t="s">
        <v>0</v>
      </c>
      <c r="C1" s="37" t="s">
        <v>26</v>
      </c>
      <c r="D1" s="37" t="s">
        <v>27</v>
      </c>
      <c r="E1" s="37" t="s">
        <v>24</v>
      </c>
      <c r="F1" s="37" t="s">
        <v>25</v>
      </c>
      <c r="G1" s="37" t="s">
        <v>40</v>
      </c>
      <c r="H1" s="37" t="s">
        <v>43</v>
      </c>
      <c r="I1" s="37" t="s">
        <v>52</v>
      </c>
    </row>
    <row r="2" spans="1:9" x14ac:dyDescent="0.45">
      <c r="A2" s="37" t="str">
        <f>IF(B2="","",LEFT(B2,6))</f>
        <v>選択して下さ</v>
      </c>
      <c r="B2" s="37" t="str">
        <f>IF(手順1!E11="","",手順1!E11)</f>
        <v>選択して下さい</v>
      </c>
      <c r="C2" s="37" t="str">
        <f>IF(手順1!E12="","",手順1!E12)</f>
        <v>一般・高校</v>
      </c>
      <c r="D2" s="37" t="str">
        <f>IF(手順1!E13="","",手順1!E13)</f>
        <v/>
      </c>
      <c r="E2" s="37" t="str">
        <f>IF(手順1!E14="","",手順1!E14)</f>
        <v/>
      </c>
      <c r="F2" s="37">
        <f>手順５!S14</f>
        <v>0</v>
      </c>
      <c r="G2" s="37">
        <f>手順５!S10</f>
        <v>0</v>
      </c>
      <c r="H2" s="37">
        <f>手順５!S11</f>
        <v>0</v>
      </c>
      <c r="I2" s="37">
        <f>手順５!U12</f>
        <v>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7</vt:i4>
      </vt:variant>
    </vt:vector>
  </HeadingPairs>
  <TitlesOfParts>
    <vt:vector size="19" baseType="lpstr">
      <vt:lpstr>はじめに</vt:lpstr>
      <vt:lpstr>手順1</vt:lpstr>
      <vt:lpstr>手順2</vt:lpstr>
      <vt:lpstr>手順3</vt:lpstr>
      <vt:lpstr>手順４</vt:lpstr>
      <vt:lpstr>手順５</vt:lpstr>
      <vt:lpstr>種目情報</vt:lpstr>
      <vt:lpstr>審判情報</vt:lpstr>
      <vt:lpstr>団体情報</vt:lpstr>
      <vt:lpstr>選手情報</vt:lpstr>
      <vt:lpstr>リレー情報</vt:lpstr>
      <vt:lpstr>管理者用メモ</vt:lpstr>
      <vt:lpstr>はじめに!Print_Area</vt:lpstr>
      <vt:lpstr>手順1!Print_Area</vt:lpstr>
      <vt:lpstr>手順2!Print_Area</vt:lpstr>
      <vt:lpstr>手順3!Print_Area</vt:lpstr>
      <vt:lpstr>手順４!Print_Area</vt:lpstr>
      <vt:lpstr>手順５!Print_Area</vt:lpstr>
      <vt:lpstr>手順５!Print_Titles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dc:creator>
  <cp:lastModifiedBy>博之 福田</cp:lastModifiedBy>
  <cp:lastPrinted>2026-07-03T23:20:57Z</cp:lastPrinted>
  <dcterms:created xsi:type="dcterms:W3CDTF">2022-10-07T23:44:38Z</dcterms:created>
  <dcterms:modified xsi:type="dcterms:W3CDTF">2026-08-16T23:21:43Z</dcterms:modified>
</cp:coreProperties>
</file>