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3\03long4\"/>
    </mc:Choice>
  </mc:AlternateContent>
  <xr:revisionPtr revIDLastSave="0" documentId="13_ncr:1_{1F813A2C-6E4F-47DE-B867-4DCAD9F803B8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リレー情報" sheetId="10" r:id="rId11"/>
    <sheet name="管理者用メモ" sheetId="12" r:id="rId12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G2" i="2"/>
  <c r="C11" i="13"/>
  <c r="C13" i="13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C22" i="7"/>
  <c r="AD22" i="7"/>
  <c r="AE22" i="7"/>
  <c r="AC23" i="7"/>
  <c r="AD23" i="7"/>
  <c r="AE23" i="7"/>
  <c r="AD13" i="7"/>
  <c r="AE13" i="7"/>
  <c r="AC13" i="7"/>
  <c r="J18" i="8" l="1"/>
  <c r="K18" i="8" s="1"/>
  <c r="N18" i="8"/>
  <c r="Q18" i="8" s="1"/>
  <c r="J19" i="8"/>
  <c r="M19" i="8" s="1"/>
  <c r="N19" i="8"/>
  <c r="Q19" i="8" s="1"/>
  <c r="J20" i="8"/>
  <c r="M20" i="8" s="1"/>
  <c r="N20" i="8"/>
  <c r="Q20" i="8" s="1"/>
  <c r="J21" i="8"/>
  <c r="M21" i="8" s="1"/>
  <c r="N21" i="8"/>
  <c r="Q21" i="8" s="1"/>
  <c r="J22" i="8"/>
  <c r="M22" i="8" s="1"/>
  <c r="N22" i="8"/>
  <c r="Q22" i="8" s="1"/>
  <c r="J23" i="8"/>
  <c r="M23" i="8" s="1"/>
  <c r="N23" i="8"/>
  <c r="Q23" i="8" s="1"/>
  <c r="J24" i="8"/>
  <c r="M24" i="8" s="1"/>
  <c r="N24" i="8"/>
  <c r="Q24" i="8" s="1"/>
  <c r="J25" i="8"/>
  <c r="M25" i="8" s="1"/>
  <c r="N25" i="8"/>
  <c r="Q25" i="8" s="1"/>
  <c r="J26" i="8"/>
  <c r="M26" i="8" s="1"/>
  <c r="N26" i="8"/>
  <c r="Q26" i="8" s="1"/>
  <c r="J27" i="8"/>
  <c r="N27" i="8"/>
  <c r="Q27" i="8" s="1"/>
  <c r="J28" i="8"/>
  <c r="N28" i="8"/>
  <c r="Q28" i="8" s="1"/>
  <c r="J29" i="8"/>
  <c r="N29" i="8"/>
  <c r="J30" i="8"/>
  <c r="N30" i="8"/>
  <c r="Q30" i="8" s="1"/>
  <c r="J31" i="8"/>
  <c r="N31" i="8"/>
  <c r="Q31" i="8" s="1"/>
  <c r="J32" i="8"/>
  <c r="N32" i="8"/>
  <c r="Q32" i="8" s="1"/>
  <c r="J33" i="8"/>
  <c r="N33" i="8"/>
  <c r="J34" i="8"/>
  <c r="N34" i="8"/>
  <c r="Q34" i="8" s="1"/>
  <c r="J35" i="8"/>
  <c r="N35" i="8"/>
  <c r="Q35" i="8" s="1"/>
  <c r="J36" i="8"/>
  <c r="N36" i="8"/>
  <c r="Q36" i="8" s="1"/>
  <c r="J37" i="8"/>
  <c r="N37" i="8"/>
  <c r="J38" i="8"/>
  <c r="N38" i="8"/>
  <c r="Q38" i="8" s="1"/>
  <c r="J39" i="8"/>
  <c r="N39" i="8"/>
  <c r="Q39" i="8" s="1"/>
  <c r="J40" i="8"/>
  <c r="N40" i="8"/>
  <c r="Q40" i="8" s="1"/>
  <c r="J41" i="8"/>
  <c r="N41" i="8"/>
  <c r="J42" i="8"/>
  <c r="N42" i="8"/>
  <c r="Q42" i="8" s="1"/>
  <c r="J43" i="8"/>
  <c r="N43" i="8"/>
  <c r="Q43" i="8" s="1"/>
  <c r="J44" i="8"/>
  <c r="N44" i="8"/>
  <c r="Q44" i="8" s="1"/>
  <c r="J45" i="8"/>
  <c r="N45" i="8"/>
  <c r="J46" i="8"/>
  <c r="N46" i="8"/>
  <c r="Q46" i="8" s="1"/>
  <c r="J47" i="8"/>
  <c r="N47" i="8"/>
  <c r="Q47" i="8" s="1"/>
  <c r="J48" i="8"/>
  <c r="N48" i="8"/>
  <c r="Q48" i="8" s="1"/>
  <c r="J49" i="8"/>
  <c r="N49" i="8"/>
  <c r="J50" i="8"/>
  <c r="N50" i="8"/>
  <c r="Q50" i="8" s="1"/>
  <c r="J51" i="8"/>
  <c r="N51" i="8"/>
  <c r="Q51" i="8" s="1"/>
  <c r="J52" i="8"/>
  <c r="N52" i="8"/>
  <c r="Q52" i="8" s="1"/>
  <c r="J53" i="8"/>
  <c r="N53" i="8"/>
  <c r="J54" i="8"/>
  <c r="N54" i="8"/>
  <c r="Q54" i="8" s="1"/>
  <c r="J55" i="8"/>
  <c r="N55" i="8"/>
  <c r="Q55" i="8" s="1"/>
  <c r="J56" i="8"/>
  <c r="N56" i="8"/>
  <c r="Q56" i="8" s="1"/>
  <c r="J57" i="8"/>
  <c r="N57" i="8"/>
  <c r="J58" i="8"/>
  <c r="N58" i="8"/>
  <c r="Q58" i="8" s="1"/>
  <c r="J59" i="8"/>
  <c r="N59" i="8"/>
  <c r="Q59" i="8" s="1"/>
  <c r="J60" i="8"/>
  <c r="N60" i="8"/>
  <c r="Q60" i="8" s="1"/>
  <c r="J61" i="8"/>
  <c r="N61" i="8"/>
  <c r="Q61" i="8" s="1"/>
  <c r="J62" i="8"/>
  <c r="M62" i="8" s="1"/>
  <c r="N62" i="8"/>
  <c r="Q62" i="8" s="1"/>
  <c r="J63" i="8"/>
  <c r="N63" i="8"/>
  <c r="Q63" i="8" s="1"/>
  <c r="J64" i="8"/>
  <c r="M64" i="8" s="1"/>
  <c r="N64" i="8"/>
  <c r="Q64" i="8" s="1"/>
  <c r="J65" i="8"/>
  <c r="N65" i="8"/>
  <c r="Q65" i="8" s="1"/>
  <c r="J66" i="8"/>
  <c r="M66" i="8" s="1"/>
  <c r="N66" i="8"/>
  <c r="Q66" i="8" s="1"/>
  <c r="J67" i="8"/>
  <c r="N67" i="8"/>
  <c r="Q67" i="8" s="1"/>
  <c r="J68" i="8"/>
  <c r="M68" i="8" s="1"/>
  <c r="N68" i="8"/>
  <c r="Q68" i="8" s="1"/>
  <c r="J69" i="8"/>
  <c r="N69" i="8"/>
  <c r="Q69" i="8" s="1"/>
  <c r="J70" i="8"/>
  <c r="M70" i="8" s="1"/>
  <c r="N70" i="8"/>
  <c r="Q70" i="8" s="1"/>
  <c r="J71" i="8"/>
  <c r="N71" i="8"/>
  <c r="Q71" i="8" s="1"/>
  <c r="J72" i="8"/>
  <c r="M72" i="8" s="1"/>
  <c r="N72" i="8"/>
  <c r="Q72" i="8" s="1"/>
  <c r="J73" i="8"/>
  <c r="N73" i="8"/>
  <c r="Q73" i="8" s="1"/>
  <c r="J74" i="8"/>
  <c r="M74" i="8" s="1"/>
  <c r="N74" i="8"/>
  <c r="Q74" i="8" s="1"/>
  <c r="J75" i="8"/>
  <c r="N75" i="8"/>
  <c r="Q75" i="8" s="1"/>
  <c r="J76" i="8"/>
  <c r="M76" i="8" s="1"/>
  <c r="N76" i="8"/>
  <c r="Q76" i="8" s="1"/>
  <c r="J77" i="8"/>
  <c r="N77" i="8"/>
  <c r="Q77" i="8" s="1"/>
  <c r="J78" i="8"/>
  <c r="M78" i="8" s="1"/>
  <c r="N78" i="8"/>
  <c r="Q78" i="8" s="1"/>
  <c r="J79" i="8"/>
  <c r="N79" i="8"/>
  <c r="Q79" i="8" s="1"/>
  <c r="J80" i="8"/>
  <c r="M80" i="8" s="1"/>
  <c r="N80" i="8"/>
  <c r="Q80" i="8" s="1"/>
  <c r="J81" i="8"/>
  <c r="L81" i="8" s="1"/>
  <c r="N81" i="8"/>
  <c r="Q81" i="8" s="1"/>
  <c r="J82" i="8"/>
  <c r="N82" i="8"/>
  <c r="P82" i="8" s="1"/>
  <c r="J83" i="8"/>
  <c r="N83" i="8"/>
  <c r="P83" i="8" s="1"/>
  <c r="J84" i="8"/>
  <c r="N84" i="8"/>
  <c r="P84" i="8" s="1"/>
  <c r="J85" i="8"/>
  <c r="N85" i="8"/>
  <c r="P85" i="8" s="1"/>
  <c r="J86" i="8"/>
  <c r="N86" i="8"/>
  <c r="P86" i="8" s="1"/>
  <c r="J87" i="8"/>
  <c r="N87" i="8"/>
  <c r="P87" i="8" s="1"/>
  <c r="J88" i="8"/>
  <c r="N88" i="8"/>
  <c r="P88" i="8" s="1"/>
  <c r="J89" i="8"/>
  <c r="N89" i="8"/>
  <c r="P89" i="8" s="1"/>
  <c r="J90" i="8"/>
  <c r="N90" i="8"/>
  <c r="P90" i="8" s="1"/>
  <c r="J91" i="8"/>
  <c r="N91" i="8"/>
  <c r="P91" i="8" s="1"/>
  <c r="J92" i="8"/>
  <c r="N92" i="8"/>
  <c r="P92" i="8" s="1"/>
  <c r="J93" i="8"/>
  <c r="N93" i="8"/>
  <c r="P93" i="8" s="1"/>
  <c r="J94" i="8"/>
  <c r="N94" i="8"/>
  <c r="P94" i="8" s="1"/>
  <c r="J95" i="8"/>
  <c r="N95" i="8"/>
  <c r="P95" i="8" s="1"/>
  <c r="J96" i="8"/>
  <c r="N96" i="8"/>
  <c r="P96" i="8" s="1"/>
  <c r="J97" i="8"/>
  <c r="N97" i="8"/>
  <c r="P97" i="8" s="1"/>
  <c r="J98" i="8"/>
  <c r="N98" i="8"/>
  <c r="P98" i="8" s="1"/>
  <c r="J99" i="8"/>
  <c r="N99" i="8"/>
  <c r="P99" i="8" s="1"/>
  <c r="J100" i="8"/>
  <c r="N100" i="8"/>
  <c r="P100" i="8" s="1"/>
  <c r="J101" i="8"/>
  <c r="N101" i="8"/>
  <c r="P101" i="8" s="1"/>
  <c r="J102" i="8"/>
  <c r="N102" i="8"/>
  <c r="P102" i="8" s="1"/>
  <c r="J103" i="8"/>
  <c r="N103" i="8"/>
  <c r="P103" i="8" s="1"/>
  <c r="J104" i="8"/>
  <c r="N104" i="8"/>
  <c r="P104" i="8" s="1"/>
  <c r="J105" i="8"/>
  <c r="N105" i="8"/>
  <c r="P105" i="8" s="1"/>
  <c r="J106" i="8"/>
  <c r="N106" i="8"/>
  <c r="P106" i="8" s="1"/>
  <c r="J107" i="8"/>
  <c r="N107" i="8"/>
  <c r="P107" i="8" s="1"/>
  <c r="J108" i="8"/>
  <c r="N108" i="8"/>
  <c r="P108" i="8" s="1"/>
  <c r="J109" i="8"/>
  <c r="N109" i="8"/>
  <c r="P109" i="8" s="1"/>
  <c r="J110" i="8"/>
  <c r="N110" i="8"/>
  <c r="P110" i="8" s="1"/>
  <c r="J111" i="8"/>
  <c r="N111" i="8"/>
  <c r="P111" i="8" s="1"/>
  <c r="J112" i="8"/>
  <c r="N112" i="8"/>
  <c r="Q112" i="8" s="1"/>
  <c r="J113" i="8"/>
  <c r="M113" i="8" s="1"/>
  <c r="N113" i="8"/>
  <c r="Q113" i="8" s="1"/>
  <c r="J114" i="8"/>
  <c r="M114" i="8" s="1"/>
  <c r="N114" i="8"/>
  <c r="Q114" i="8" s="1"/>
  <c r="J115" i="8"/>
  <c r="M115" i="8" s="1"/>
  <c r="N115" i="8"/>
  <c r="Q115" i="8" s="1"/>
  <c r="J116" i="8"/>
  <c r="M116" i="8" s="1"/>
  <c r="N116" i="8"/>
  <c r="Q116" i="8" s="1"/>
  <c r="J117" i="8"/>
  <c r="M117" i="8" s="1"/>
  <c r="N117" i="8"/>
  <c r="Q117" i="8" s="1"/>
  <c r="N17" i="8"/>
  <c r="Q17" i="8" s="1"/>
  <c r="O63" i="8" l="1"/>
  <c r="O73" i="8"/>
  <c r="O69" i="8"/>
  <c r="O79" i="8"/>
  <c r="O65" i="8"/>
  <c r="O71" i="8"/>
  <c r="O77" i="8"/>
  <c r="O61" i="8"/>
  <c r="O75" i="8"/>
  <c r="O67" i="8"/>
  <c r="P17" i="8"/>
  <c r="L117" i="8"/>
  <c r="L116" i="8"/>
  <c r="L115" i="8"/>
  <c r="L114" i="8"/>
  <c r="L113" i="8"/>
  <c r="L80" i="8"/>
  <c r="L78" i="8"/>
  <c r="L76" i="8"/>
  <c r="L74" i="8"/>
  <c r="L72" i="8"/>
  <c r="L70" i="8"/>
  <c r="L68" i="8"/>
  <c r="L66" i="8"/>
  <c r="L64" i="8"/>
  <c r="L62" i="8"/>
  <c r="P81" i="8"/>
  <c r="P117" i="8"/>
  <c r="P116" i="8"/>
  <c r="P115" i="8"/>
  <c r="P114" i="8"/>
  <c r="P113" i="8"/>
  <c r="P112" i="8"/>
  <c r="O81" i="8"/>
  <c r="O80" i="8"/>
  <c r="P79" i="8"/>
  <c r="O78" i="8"/>
  <c r="P77" i="8"/>
  <c r="O76" i="8"/>
  <c r="P75" i="8"/>
  <c r="O74" i="8"/>
  <c r="P73" i="8"/>
  <c r="O72" i="8"/>
  <c r="P71" i="8"/>
  <c r="O70" i="8"/>
  <c r="P69" i="8"/>
  <c r="O68" i="8"/>
  <c r="P67" i="8"/>
  <c r="O66" i="8"/>
  <c r="P65" i="8"/>
  <c r="O64" i="8"/>
  <c r="P63" i="8"/>
  <c r="O62" i="8"/>
  <c r="P61" i="8"/>
  <c r="O60" i="8"/>
  <c r="M18" i="8"/>
  <c r="M110" i="8"/>
  <c r="K110" i="8"/>
  <c r="M107" i="8"/>
  <c r="K107" i="8"/>
  <c r="M104" i="8"/>
  <c r="K104" i="8"/>
  <c r="M101" i="8"/>
  <c r="K101" i="8"/>
  <c r="M98" i="8"/>
  <c r="K98" i="8"/>
  <c r="M94" i="8"/>
  <c r="K94" i="8"/>
  <c r="M91" i="8"/>
  <c r="K91" i="8"/>
  <c r="M88" i="8"/>
  <c r="K88" i="8"/>
  <c r="M85" i="8"/>
  <c r="K85" i="8"/>
  <c r="M82" i="8"/>
  <c r="K82" i="8"/>
  <c r="K60" i="8"/>
  <c r="L60" i="8"/>
  <c r="M60" i="8"/>
  <c r="O53" i="8"/>
  <c r="P53" i="8"/>
  <c r="Q53" i="8"/>
  <c r="K52" i="8"/>
  <c r="L52" i="8"/>
  <c r="M52" i="8"/>
  <c r="O45" i="8"/>
  <c r="P45" i="8"/>
  <c r="Q45" i="8"/>
  <c r="K44" i="8"/>
  <c r="L44" i="8"/>
  <c r="M44" i="8"/>
  <c r="O37" i="8"/>
  <c r="P37" i="8"/>
  <c r="Q37" i="8"/>
  <c r="K36" i="8"/>
  <c r="L36" i="8"/>
  <c r="M36" i="8"/>
  <c r="O29" i="8"/>
  <c r="P29" i="8"/>
  <c r="Q29" i="8"/>
  <c r="K28" i="8"/>
  <c r="L28" i="8"/>
  <c r="M28" i="8"/>
  <c r="O117" i="8"/>
  <c r="K117" i="8"/>
  <c r="O116" i="8"/>
  <c r="K116" i="8"/>
  <c r="O115" i="8"/>
  <c r="K115" i="8"/>
  <c r="O114" i="8"/>
  <c r="K114" i="8"/>
  <c r="O113" i="8"/>
  <c r="K113" i="8"/>
  <c r="O112" i="8"/>
  <c r="M81" i="8"/>
  <c r="K81" i="8"/>
  <c r="M79" i="8"/>
  <c r="K79" i="8"/>
  <c r="L79" i="8"/>
  <c r="M77" i="8"/>
  <c r="K77" i="8"/>
  <c r="L77" i="8"/>
  <c r="M75" i="8"/>
  <c r="K75" i="8"/>
  <c r="L75" i="8"/>
  <c r="M73" i="8"/>
  <c r="K73" i="8"/>
  <c r="L73" i="8"/>
  <c r="M71" i="8"/>
  <c r="K71" i="8"/>
  <c r="L71" i="8"/>
  <c r="M69" i="8"/>
  <c r="K69" i="8"/>
  <c r="L69" i="8"/>
  <c r="M67" i="8"/>
  <c r="K67" i="8"/>
  <c r="L67" i="8"/>
  <c r="M65" i="8"/>
  <c r="K65" i="8"/>
  <c r="L65" i="8"/>
  <c r="M63" i="8"/>
  <c r="K63" i="8"/>
  <c r="L63" i="8"/>
  <c r="M61" i="8"/>
  <c r="K61" i="8"/>
  <c r="L61" i="8"/>
  <c r="M111" i="8"/>
  <c r="K111" i="8"/>
  <c r="M108" i="8"/>
  <c r="K108" i="8"/>
  <c r="M105" i="8"/>
  <c r="K105" i="8"/>
  <c r="M102" i="8"/>
  <c r="K102" i="8"/>
  <c r="M99" i="8"/>
  <c r="K99" i="8"/>
  <c r="M96" i="8"/>
  <c r="K96" i="8"/>
  <c r="M93" i="8"/>
  <c r="K93" i="8"/>
  <c r="M90" i="8"/>
  <c r="K90" i="8"/>
  <c r="M87" i="8"/>
  <c r="K87" i="8"/>
  <c r="M84" i="8"/>
  <c r="K84" i="8"/>
  <c r="Q110" i="8"/>
  <c r="O110" i="8"/>
  <c r="Q108" i="8"/>
  <c r="O108" i="8"/>
  <c r="Q106" i="8"/>
  <c r="O106" i="8"/>
  <c r="Q104" i="8"/>
  <c r="O104" i="8"/>
  <c r="Q102" i="8"/>
  <c r="O102" i="8"/>
  <c r="Q100" i="8"/>
  <c r="O100" i="8"/>
  <c r="Q98" i="8"/>
  <c r="O98" i="8"/>
  <c r="Q96" i="8"/>
  <c r="O96" i="8"/>
  <c r="Q94" i="8"/>
  <c r="O94" i="8"/>
  <c r="Q92" i="8"/>
  <c r="O92" i="8"/>
  <c r="Q90" i="8"/>
  <c r="O90" i="8"/>
  <c r="Q88" i="8"/>
  <c r="O88" i="8"/>
  <c r="Q86" i="8"/>
  <c r="O86" i="8"/>
  <c r="Q84" i="8"/>
  <c r="O84" i="8"/>
  <c r="Q82" i="8"/>
  <c r="O82" i="8"/>
  <c r="O57" i="8"/>
  <c r="P57" i="8"/>
  <c r="Q57" i="8"/>
  <c r="K56" i="8"/>
  <c r="L56" i="8"/>
  <c r="M56" i="8"/>
  <c r="O49" i="8"/>
  <c r="P49" i="8"/>
  <c r="Q49" i="8"/>
  <c r="K48" i="8"/>
  <c r="L48" i="8"/>
  <c r="M48" i="8"/>
  <c r="O41" i="8"/>
  <c r="P41" i="8"/>
  <c r="Q41" i="8"/>
  <c r="K40" i="8"/>
  <c r="L40" i="8"/>
  <c r="M40" i="8"/>
  <c r="O33" i="8"/>
  <c r="P33" i="8"/>
  <c r="Q33" i="8"/>
  <c r="K32" i="8"/>
  <c r="L32" i="8"/>
  <c r="M32" i="8"/>
  <c r="M112" i="8"/>
  <c r="K112" i="8"/>
  <c r="M109" i="8"/>
  <c r="K109" i="8"/>
  <c r="M106" i="8"/>
  <c r="K106" i="8"/>
  <c r="M103" i="8"/>
  <c r="K103" i="8"/>
  <c r="M100" i="8"/>
  <c r="K100" i="8"/>
  <c r="M97" i="8"/>
  <c r="K97" i="8"/>
  <c r="M95" i="8"/>
  <c r="K95" i="8"/>
  <c r="M92" i="8"/>
  <c r="K92" i="8"/>
  <c r="M89" i="8"/>
  <c r="K89" i="8"/>
  <c r="M86" i="8"/>
  <c r="K86" i="8"/>
  <c r="M83" i="8"/>
  <c r="K83" i="8"/>
  <c r="Q111" i="8"/>
  <c r="O111" i="8"/>
  <c r="Q109" i="8"/>
  <c r="O109" i="8"/>
  <c r="Q107" i="8"/>
  <c r="O107" i="8"/>
  <c r="Q105" i="8"/>
  <c r="O105" i="8"/>
  <c r="Q103" i="8"/>
  <c r="O103" i="8"/>
  <c r="Q101" i="8"/>
  <c r="O101" i="8"/>
  <c r="Q99" i="8"/>
  <c r="O99" i="8"/>
  <c r="Q97" i="8"/>
  <c r="O97" i="8"/>
  <c r="Q95" i="8"/>
  <c r="O95" i="8"/>
  <c r="Q93" i="8"/>
  <c r="O93" i="8"/>
  <c r="Q91" i="8"/>
  <c r="O91" i="8"/>
  <c r="Q89" i="8"/>
  <c r="O89" i="8"/>
  <c r="Q87" i="8"/>
  <c r="O87" i="8"/>
  <c r="Q85" i="8"/>
  <c r="O85" i="8"/>
  <c r="Q83" i="8"/>
  <c r="O8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P80" i="8"/>
  <c r="K80" i="8"/>
  <c r="P78" i="8"/>
  <c r="K78" i="8"/>
  <c r="P76" i="8"/>
  <c r="K76" i="8"/>
  <c r="P74" i="8"/>
  <c r="K74" i="8"/>
  <c r="P72" i="8"/>
  <c r="K72" i="8"/>
  <c r="P70" i="8"/>
  <c r="K70" i="8"/>
  <c r="P68" i="8"/>
  <c r="K68" i="8"/>
  <c r="P66" i="8"/>
  <c r="K66" i="8"/>
  <c r="P64" i="8"/>
  <c r="K64" i="8"/>
  <c r="P62" i="8"/>
  <c r="K62" i="8"/>
  <c r="P60" i="8"/>
  <c r="O58" i="8"/>
  <c r="P58" i="8"/>
  <c r="K57" i="8"/>
  <c r="L57" i="8"/>
  <c r="M57" i="8"/>
  <c r="O54" i="8"/>
  <c r="P54" i="8"/>
  <c r="K53" i="8"/>
  <c r="L53" i="8"/>
  <c r="M53" i="8"/>
  <c r="O50" i="8"/>
  <c r="P50" i="8"/>
  <c r="K49" i="8"/>
  <c r="L49" i="8"/>
  <c r="M49" i="8"/>
  <c r="O46" i="8"/>
  <c r="P46" i="8"/>
  <c r="K45" i="8"/>
  <c r="L45" i="8"/>
  <c r="M45" i="8"/>
  <c r="O42" i="8"/>
  <c r="P42" i="8"/>
  <c r="K41" i="8"/>
  <c r="L41" i="8"/>
  <c r="M41" i="8"/>
  <c r="O38" i="8"/>
  <c r="P38" i="8"/>
  <c r="K37" i="8"/>
  <c r="L37" i="8"/>
  <c r="M37" i="8"/>
  <c r="O34" i="8"/>
  <c r="P34" i="8"/>
  <c r="K33" i="8"/>
  <c r="L33" i="8"/>
  <c r="M33" i="8"/>
  <c r="O30" i="8"/>
  <c r="P30" i="8"/>
  <c r="K29" i="8"/>
  <c r="L29" i="8"/>
  <c r="M29" i="8"/>
  <c r="O59" i="8"/>
  <c r="P59" i="8"/>
  <c r="K58" i="8"/>
  <c r="L58" i="8"/>
  <c r="M58" i="8"/>
  <c r="O55" i="8"/>
  <c r="P55" i="8"/>
  <c r="K54" i="8"/>
  <c r="L54" i="8"/>
  <c r="M54" i="8"/>
  <c r="O51" i="8"/>
  <c r="P51" i="8"/>
  <c r="K50" i="8"/>
  <c r="L50" i="8"/>
  <c r="M50" i="8"/>
  <c r="O47" i="8"/>
  <c r="P47" i="8"/>
  <c r="K46" i="8"/>
  <c r="L46" i="8"/>
  <c r="M46" i="8"/>
  <c r="O43" i="8"/>
  <c r="P43" i="8"/>
  <c r="K42" i="8"/>
  <c r="L42" i="8"/>
  <c r="M42" i="8"/>
  <c r="O39" i="8"/>
  <c r="P39" i="8"/>
  <c r="K38" i="8"/>
  <c r="L38" i="8"/>
  <c r="M38" i="8"/>
  <c r="O35" i="8"/>
  <c r="P35" i="8"/>
  <c r="K34" i="8"/>
  <c r="L34" i="8"/>
  <c r="M34" i="8"/>
  <c r="O31" i="8"/>
  <c r="P31" i="8"/>
  <c r="K30" i="8"/>
  <c r="L30" i="8"/>
  <c r="M30" i="8"/>
  <c r="K59" i="8"/>
  <c r="L59" i="8"/>
  <c r="M59" i="8"/>
  <c r="O56" i="8"/>
  <c r="P56" i="8"/>
  <c r="K55" i="8"/>
  <c r="L55" i="8"/>
  <c r="M55" i="8"/>
  <c r="O52" i="8"/>
  <c r="P52" i="8"/>
  <c r="K51" i="8"/>
  <c r="L51" i="8"/>
  <c r="M51" i="8"/>
  <c r="O48" i="8"/>
  <c r="P48" i="8"/>
  <c r="K47" i="8"/>
  <c r="L47" i="8"/>
  <c r="M47" i="8"/>
  <c r="O44" i="8"/>
  <c r="P44" i="8"/>
  <c r="K43" i="8"/>
  <c r="L43" i="8"/>
  <c r="M43" i="8"/>
  <c r="O40" i="8"/>
  <c r="P40" i="8"/>
  <c r="K39" i="8"/>
  <c r="L39" i="8"/>
  <c r="M39" i="8"/>
  <c r="O36" i="8"/>
  <c r="P36" i="8"/>
  <c r="K35" i="8"/>
  <c r="L35" i="8"/>
  <c r="M35" i="8"/>
  <c r="O32" i="8"/>
  <c r="P32" i="8"/>
  <c r="K31" i="8"/>
  <c r="L31" i="8"/>
  <c r="M31" i="8"/>
  <c r="K27" i="8"/>
  <c r="L27" i="8"/>
  <c r="M27" i="8"/>
  <c r="O28" i="8"/>
  <c r="P28" i="8"/>
  <c r="O27" i="8"/>
  <c r="P27" i="8"/>
  <c r="O26" i="8"/>
  <c r="P26" i="8"/>
  <c r="O25" i="8"/>
  <c r="P25" i="8"/>
  <c r="O24" i="8"/>
  <c r="P24" i="8"/>
  <c r="O23" i="8"/>
  <c r="P23" i="8"/>
  <c r="O22" i="8"/>
  <c r="P22" i="8"/>
  <c r="O21" i="8"/>
  <c r="P21" i="8"/>
  <c r="O20" i="8"/>
  <c r="P20" i="8"/>
  <c r="O19" i="8"/>
  <c r="P19" i="8"/>
  <c r="O18" i="8"/>
  <c r="P18" i="8"/>
  <c r="K26" i="8"/>
  <c r="L26" i="8"/>
  <c r="K25" i="8"/>
  <c r="L25" i="8"/>
  <c r="K24" i="8"/>
  <c r="L24" i="8"/>
  <c r="K23" i="8"/>
  <c r="L23" i="8"/>
  <c r="K22" i="8"/>
  <c r="L22" i="8"/>
  <c r="K21" i="8"/>
  <c r="L21" i="8"/>
  <c r="K20" i="8"/>
  <c r="L20" i="8"/>
  <c r="K19" i="8"/>
  <c r="L19" i="8"/>
  <c r="L18" i="8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D13" i="13" s="1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C19" i="5"/>
  <c r="AA19" i="5" s="1"/>
  <c r="AD19" i="5"/>
  <c r="AE19" i="5"/>
  <c r="AC20" i="5"/>
  <c r="AD20" i="5"/>
  <c r="AE20" i="5"/>
  <c r="AC21" i="5"/>
  <c r="AA21" i="5" s="1"/>
  <c r="AD21" i="5"/>
  <c r="AE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K18" i="8"/>
  <c r="AL18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S10" i="8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D11" i="13" s="1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T11" i="8"/>
  <c r="O17" i="8"/>
  <c r="J17" i="8"/>
  <c r="X10" i="7"/>
  <c r="A11" i="7"/>
  <c r="B18" i="8" s="1"/>
  <c r="D17" i="8"/>
  <c r="E1" i="8"/>
  <c r="F1" i="8" s="1"/>
  <c r="C17" i="8"/>
  <c r="Y17" i="8" s="1"/>
  <c r="U10" i="8"/>
  <c r="X10" i="5"/>
  <c r="C9" i="13" s="1"/>
  <c r="D9" i="13" s="1"/>
  <c r="C12" i="13"/>
  <c r="D12" i="13" s="1"/>
  <c r="Y10" i="7"/>
  <c r="Y10" i="5"/>
  <c r="C8" i="13" s="1"/>
  <c r="D8" i="13" s="1"/>
  <c r="P13" i="8"/>
  <c r="U11" i="8"/>
  <c r="A3" i="10"/>
  <c r="A2" i="10"/>
  <c r="AA12" i="7"/>
  <c r="AA10" i="7" s="1"/>
  <c r="AA12" i="5"/>
  <c r="AA10" i="5" s="1"/>
  <c r="C10" i="13" s="1"/>
  <c r="D10" i="13" s="1"/>
  <c r="A3" i="3"/>
  <c r="B3" i="3"/>
  <c r="A5" i="3"/>
  <c r="A4" i="3"/>
  <c r="S12" i="8" l="1"/>
  <c r="F2" i="2" s="1"/>
  <c r="L17" i="8"/>
  <c r="M17" i="8"/>
  <c r="K17" i="8"/>
  <c r="C3" i="10"/>
  <c r="I3" i="10"/>
  <c r="E3" i="10"/>
  <c r="H3" i="10"/>
  <c r="D3" i="10"/>
  <c r="G3" i="10"/>
  <c r="F3" i="10"/>
  <c r="B2" i="10"/>
  <c r="G2" i="10"/>
  <c r="D2" i="10"/>
  <c r="F2" i="10"/>
  <c r="H2" i="10"/>
  <c r="I2" i="10"/>
  <c r="E2" i="10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B3" i="10"/>
  <c r="C2" i="10"/>
  <c r="AG17" i="8" l="1"/>
  <c r="AG18" i="8"/>
  <c r="H1" i="8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B20" i="8"/>
  <c r="E19" i="8"/>
  <c r="C19" i="8"/>
  <c r="G19" i="8"/>
  <c r="D19" i="8"/>
  <c r="F19" i="8"/>
  <c r="AG19" i="8" l="1"/>
  <c r="AE18" i="8"/>
  <c r="G3" i="9" s="1"/>
  <c r="W18" i="8"/>
  <c r="X18" i="8"/>
  <c r="AA19" i="8"/>
  <c r="C4" i="9" s="1"/>
  <c r="AD19" i="8"/>
  <c r="F4" i="9" s="1"/>
  <c r="Y19" i="8"/>
  <c r="AF19" i="8"/>
  <c r="H4" i="9" s="1"/>
  <c r="AB19" i="8"/>
  <c r="D4" i="9" s="1"/>
  <c r="A3" i="9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G20" i="8" l="1"/>
  <c r="AE19" i="8"/>
  <c r="G4" i="9" s="1"/>
  <c r="X19" i="8"/>
  <c r="W19" i="8"/>
  <c r="I20" i="8"/>
  <c r="AC20" i="8" s="1"/>
  <c r="E5" i="9" s="1"/>
  <c r="I18" i="8"/>
  <c r="AC18" i="8" s="1"/>
  <c r="AA20" i="8"/>
  <c r="C5" i="9" s="1"/>
  <c r="AD20" i="8"/>
  <c r="F5" i="9" s="1"/>
  <c r="AF20" i="8"/>
  <c r="H5" i="9" s="1"/>
  <c r="AB20" i="8"/>
  <c r="D5" i="9" s="1"/>
  <c r="Y20" i="8"/>
  <c r="A4" i="9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AG21" i="8" l="1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B23" i="8"/>
  <c r="E22" i="8"/>
  <c r="I22" i="8"/>
  <c r="C22" i="8"/>
  <c r="G22" i="8"/>
  <c r="D22" i="8"/>
  <c r="F22" i="8"/>
  <c r="H22" i="8"/>
  <c r="A5" i="9"/>
  <c r="Z20" i="8"/>
  <c r="B5" i="9" s="1"/>
  <c r="E3" i="9"/>
  <c r="Z18" i="8"/>
  <c r="B3" i="9" s="1"/>
  <c r="Z19" i="8"/>
  <c r="B4" i="9" s="1"/>
  <c r="AG22" i="8" l="1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A6" i="9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G23" i="8" l="1"/>
  <c r="W22" i="8"/>
  <c r="X22" i="8"/>
  <c r="AE22" i="8"/>
  <c r="G7" i="9" s="1"/>
  <c r="A7" i="9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E23" i="8"/>
  <c r="G8" i="9" s="1"/>
  <c r="M1" i="8"/>
  <c r="B25" i="8"/>
  <c r="E24" i="8"/>
  <c r="I24" i="8"/>
  <c r="C24" i="8"/>
  <c r="G24" i="8"/>
  <c r="D24" i="8"/>
  <c r="F24" i="8"/>
  <c r="H24" i="8"/>
  <c r="AG24" i="8" l="1"/>
  <c r="X23" i="8"/>
  <c r="W23" i="8"/>
  <c r="A8" i="9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E24" i="8"/>
  <c r="G9" i="9" s="1"/>
  <c r="N1" i="8"/>
  <c r="B26" i="8"/>
  <c r="E25" i="8"/>
  <c r="I25" i="8"/>
  <c r="C25" i="8"/>
  <c r="G25" i="8"/>
  <c r="D25" i="8"/>
  <c r="F25" i="8"/>
  <c r="H25" i="8"/>
  <c r="AH25" i="8" l="1"/>
  <c r="J10" i="9" s="1"/>
  <c r="AG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E25" i="8"/>
  <c r="G10" i="9" s="1"/>
  <c r="A9" i="9"/>
  <c r="Z24" i="8"/>
  <c r="B9" i="9" s="1"/>
  <c r="B27" i="8"/>
  <c r="E26" i="8"/>
  <c r="I26" i="8"/>
  <c r="I2" i="9"/>
  <c r="C26" i="8"/>
  <c r="G26" i="8"/>
  <c r="D26" i="8"/>
  <c r="F26" i="8"/>
  <c r="H26" i="8"/>
  <c r="O1" i="8"/>
  <c r="AH17" i="8"/>
  <c r="J2" i="9" s="1"/>
  <c r="AH18" i="8"/>
  <c r="J3" i="9" s="1"/>
  <c r="AH19" i="8"/>
  <c r="J4" i="9" s="1"/>
  <c r="AH20" i="8"/>
  <c r="J5" i="9" s="1"/>
  <c r="AH21" i="8"/>
  <c r="J6" i="9" s="1"/>
  <c r="AH22" i="8"/>
  <c r="J7" i="9" s="1"/>
  <c r="AH23" i="8"/>
  <c r="J8" i="9" s="1"/>
  <c r="AH24" i="8"/>
  <c r="J9" i="9" s="1"/>
  <c r="AH26" i="8" l="1"/>
  <c r="J11" i="9" s="1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B28" i="8"/>
  <c r="E27" i="8"/>
  <c r="I27" i="8"/>
  <c r="I3" i="9"/>
  <c r="C27" i="8"/>
  <c r="G27" i="8"/>
  <c r="D27" i="8"/>
  <c r="F27" i="8"/>
  <c r="H27" i="8"/>
  <c r="A10" i="9"/>
  <c r="Z25" i="8"/>
  <c r="B10" i="9" s="1"/>
  <c r="AG26" i="8" l="1"/>
  <c r="AH27" i="8"/>
  <c r="J12" i="9" s="1"/>
  <c r="AG27" i="8"/>
  <c r="W26" i="8"/>
  <c r="X26" i="8"/>
  <c r="AE26" i="8"/>
  <c r="G11" i="9" s="1"/>
  <c r="A11" i="9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E27" i="8"/>
  <c r="G12" i="9" s="1"/>
  <c r="B29" i="8"/>
  <c r="E28" i="8"/>
  <c r="I28" i="8"/>
  <c r="I4" i="9"/>
  <c r="C28" i="8"/>
  <c r="G28" i="8"/>
  <c r="D28" i="8"/>
  <c r="F28" i="8"/>
  <c r="H28" i="8"/>
  <c r="Q1" i="8"/>
  <c r="AH28" i="8" l="1"/>
  <c r="J13" i="9" s="1"/>
  <c r="X27" i="8"/>
  <c r="W27" i="8"/>
  <c r="R1" i="8"/>
  <c r="AI29" i="8" s="1"/>
  <c r="K14" i="9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E28" i="8"/>
  <c r="G13" i="9" s="1"/>
  <c r="B30" i="8"/>
  <c r="E29" i="8"/>
  <c r="I29" i="8"/>
  <c r="I5" i="9"/>
  <c r="C29" i="8"/>
  <c r="G29" i="8"/>
  <c r="D29" i="8"/>
  <c r="F29" i="8"/>
  <c r="H29" i="8"/>
  <c r="A12" i="9"/>
  <c r="Z27" i="8"/>
  <c r="B12" i="9" s="1"/>
  <c r="AG28" i="8" l="1"/>
  <c r="AH29" i="8"/>
  <c r="J14" i="9" s="1"/>
  <c r="AG29" i="8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E29" i="8"/>
  <c r="G14" i="9" s="1"/>
  <c r="A13" i="9"/>
  <c r="Z28" i="8"/>
  <c r="B13" i="9" s="1"/>
  <c r="B31" i="8"/>
  <c r="E30" i="8"/>
  <c r="I30" i="8"/>
  <c r="I6" i="9"/>
  <c r="C30" i="8"/>
  <c r="G30" i="8"/>
  <c r="AI30" i="8"/>
  <c r="K15" i="9" s="1"/>
  <c r="D30" i="8"/>
  <c r="F30" i="8"/>
  <c r="H30" i="8"/>
  <c r="S1" i="8"/>
  <c r="T1" i="8" s="1"/>
  <c r="U1" i="8" s="1"/>
  <c r="AI17" i="8"/>
  <c r="K2" i="9" s="1"/>
  <c r="AI18" i="8"/>
  <c r="K3" i="9" s="1"/>
  <c r="AI19" i="8"/>
  <c r="K4" i="9" s="1"/>
  <c r="AI20" i="8"/>
  <c r="K5" i="9" s="1"/>
  <c r="AI21" i="8"/>
  <c r="K6" i="9" s="1"/>
  <c r="AI22" i="8"/>
  <c r="K7" i="9" s="1"/>
  <c r="AI23" i="8"/>
  <c r="K8" i="9" s="1"/>
  <c r="AI24" i="8"/>
  <c r="K9" i="9" s="1"/>
  <c r="AI25" i="8"/>
  <c r="K10" i="9" s="1"/>
  <c r="AI26" i="8"/>
  <c r="K11" i="9" s="1"/>
  <c r="AI27" i="8"/>
  <c r="K12" i="9" s="1"/>
  <c r="AI28" i="8"/>
  <c r="K13" i="9" s="1"/>
  <c r="AH30" i="8" l="1"/>
  <c r="J15" i="9" s="1"/>
  <c r="AG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B32" i="8"/>
  <c r="E31" i="8"/>
  <c r="I31" i="8"/>
  <c r="I7" i="9"/>
  <c r="C31" i="8"/>
  <c r="G31" i="8"/>
  <c r="AI31" i="8"/>
  <c r="K16" i="9" s="1"/>
  <c r="D31" i="8"/>
  <c r="F31" i="8"/>
  <c r="H31" i="8"/>
  <c r="A14" i="9"/>
  <c r="Z29" i="8"/>
  <c r="B14" i="9" s="1"/>
  <c r="AH31" i="8" l="1"/>
  <c r="J16" i="9" s="1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E31" i="8"/>
  <c r="G16" i="9" s="1"/>
  <c r="B33" i="8"/>
  <c r="E32" i="8"/>
  <c r="I32" i="8"/>
  <c r="I8" i="9"/>
  <c r="C32" i="8"/>
  <c r="G32" i="8"/>
  <c r="AI32" i="8"/>
  <c r="K17" i="9" s="1"/>
  <c r="D32" i="8"/>
  <c r="F32" i="8"/>
  <c r="AH32" i="8"/>
  <c r="J17" i="9" s="1"/>
  <c r="H32" i="8"/>
  <c r="AE30" i="8"/>
  <c r="G15" i="9" s="1"/>
  <c r="A15" i="9"/>
  <c r="Z30" i="8"/>
  <c r="B15" i="9" s="1"/>
  <c r="AG31" i="8" l="1"/>
  <c r="W31" i="8"/>
  <c r="X31" i="8"/>
  <c r="B34" i="8"/>
  <c r="E33" i="8"/>
  <c r="I33" i="8"/>
  <c r="I9" i="9"/>
  <c r="C33" i="8"/>
  <c r="G33" i="8"/>
  <c r="AI33" i="8"/>
  <c r="K18" i="9" s="1"/>
  <c r="D33" i="8"/>
  <c r="F33" i="8"/>
  <c r="H33" i="8"/>
  <c r="A16" i="9"/>
  <c r="Z31" i="8"/>
  <c r="B16" i="9" s="1"/>
  <c r="AC32" i="8"/>
  <c r="E17" i="9" s="1"/>
  <c r="AA32" i="8"/>
  <c r="C17" i="9" s="1"/>
  <c r="AF32" i="8"/>
  <c r="H17" i="9" s="1"/>
  <c r="AB32" i="8"/>
  <c r="D17" i="9" s="1"/>
  <c r="Y32" i="8"/>
  <c r="AD32" i="8"/>
  <c r="F17" i="9" s="1"/>
  <c r="AE32" i="8"/>
  <c r="G17" i="9" s="1"/>
  <c r="AG32" i="8" l="1"/>
  <c r="AH33" i="8"/>
  <c r="J18" i="9" s="1"/>
  <c r="AG33" i="8"/>
  <c r="W32" i="8"/>
  <c r="X32" i="8"/>
  <c r="A17" i="9"/>
  <c r="Z32" i="8"/>
  <c r="B17" i="9" s="1"/>
  <c r="Y33" i="8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I10" i="9"/>
  <c r="C34" i="8"/>
  <c r="G34" i="8"/>
  <c r="AI34" i="8"/>
  <c r="K19" i="9" s="1"/>
  <c r="D34" i="8"/>
  <c r="F34" i="8"/>
  <c r="AH34" i="8"/>
  <c r="J19" i="9" s="1"/>
  <c r="H34" i="8"/>
  <c r="AG34" i="8" l="1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E34" i="8"/>
  <c r="G19" i="9" s="1"/>
  <c r="A18" i="9"/>
  <c r="Z33" i="8"/>
  <c r="B18" i="9" s="1"/>
  <c r="B36" i="8"/>
  <c r="E35" i="8"/>
  <c r="I35" i="8"/>
  <c r="I11" i="9"/>
  <c r="C35" i="8"/>
  <c r="G35" i="8"/>
  <c r="AI35" i="8"/>
  <c r="K20" i="9" s="1"/>
  <c r="D35" i="8"/>
  <c r="F35" i="8"/>
  <c r="H35" i="8"/>
  <c r="AH35" i="8" l="1"/>
  <c r="J20" i="9" s="1"/>
  <c r="AG35" i="8"/>
  <c r="W34" i="8"/>
  <c r="X34" i="8"/>
  <c r="Y35" i="8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I12" i="9"/>
  <c r="C36" i="8"/>
  <c r="G36" i="8"/>
  <c r="AI36" i="8"/>
  <c r="K21" i="9" s="1"/>
  <c r="D36" i="8"/>
  <c r="F36" i="8"/>
  <c r="H36" i="8"/>
  <c r="A19" i="9"/>
  <c r="Z34" i="8"/>
  <c r="B19" i="9" s="1"/>
  <c r="AH36" i="8" l="1"/>
  <c r="J21" i="9" s="1"/>
  <c r="AG36" i="8"/>
  <c r="X35" i="8"/>
  <c r="W35" i="8"/>
  <c r="B38" i="8"/>
  <c r="E37" i="8"/>
  <c r="I37" i="8"/>
  <c r="I13" i="9"/>
  <c r="C37" i="8"/>
  <c r="G37" i="8"/>
  <c r="AI37" i="8"/>
  <c r="K22" i="9" s="1"/>
  <c r="D37" i="8"/>
  <c r="F37" i="8"/>
  <c r="H37" i="8"/>
  <c r="AC36" i="8"/>
  <c r="E21" i="9" s="1"/>
  <c r="AA36" i="8"/>
  <c r="C21" i="9" s="1"/>
  <c r="Y36" i="8"/>
  <c r="AF36" i="8"/>
  <c r="H21" i="9" s="1"/>
  <c r="AB36" i="8"/>
  <c r="D21" i="9" s="1"/>
  <c r="AD36" i="8"/>
  <c r="F21" i="9" s="1"/>
  <c r="AE36" i="8"/>
  <c r="G21" i="9" s="1"/>
  <c r="A20" i="9"/>
  <c r="Z35" i="8"/>
  <c r="B20" i="9" s="1"/>
  <c r="AH37" i="8" l="1"/>
  <c r="J22" i="9" s="1"/>
  <c r="AG37" i="8"/>
  <c r="W36" i="8"/>
  <c r="X36" i="8"/>
  <c r="Z36" i="8"/>
  <c r="B21" i="9" s="1"/>
  <c r="A21" i="9"/>
  <c r="Y37" i="8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I14" i="9"/>
  <c r="C38" i="8"/>
  <c r="G38" i="8"/>
  <c r="AI38" i="8"/>
  <c r="K23" i="9" s="1"/>
  <c r="D38" i="8"/>
  <c r="F38" i="8"/>
  <c r="AH38" i="8"/>
  <c r="J23" i="9" s="1"/>
  <c r="H38" i="8"/>
  <c r="AG38" i="8" l="1"/>
  <c r="W37" i="8"/>
  <c r="X37" i="8"/>
  <c r="AA38" i="8"/>
  <c r="C23" i="9" s="1"/>
  <c r="AC38" i="8"/>
  <c r="E23" i="9" s="1"/>
  <c r="AF38" i="8"/>
  <c r="H23" i="9" s="1"/>
  <c r="Y38" i="8"/>
  <c r="AB38" i="8"/>
  <c r="D23" i="9" s="1"/>
  <c r="AD38" i="8"/>
  <c r="F23" i="9" s="1"/>
  <c r="AE38" i="8"/>
  <c r="G23" i="9" s="1"/>
  <c r="Z37" i="8"/>
  <c r="B22" i="9" s="1"/>
  <c r="A22" i="9"/>
  <c r="B40" i="8"/>
  <c r="F39" i="8"/>
  <c r="AI39" i="8"/>
  <c r="K24" i="9" s="1"/>
  <c r="C39" i="8"/>
  <c r="G39" i="8"/>
  <c r="D39" i="8"/>
  <c r="H39" i="8"/>
  <c r="I39" i="8"/>
  <c r="I15" i="9"/>
  <c r="E39" i="8"/>
  <c r="AH39" i="8" l="1"/>
  <c r="J24" i="9" s="1"/>
  <c r="AG39" i="8"/>
  <c r="W38" i="8"/>
  <c r="X38" i="8"/>
  <c r="A23" i="9"/>
  <c r="Z38" i="8"/>
  <c r="B23" i="9" s="1"/>
  <c r="Y39" i="8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K25" i="9" s="1"/>
  <c r="C40" i="8"/>
  <c r="G40" i="8"/>
  <c r="D40" i="8"/>
  <c r="H40" i="8"/>
  <c r="I40" i="8"/>
  <c r="I16" i="9"/>
  <c r="E40" i="8"/>
  <c r="AH40" i="8" l="1"/>
  <c r="J25" i="9" s="1"/>
  <c r="AG40" i="8"/>
  <c r="X39" i="8"/>
  <c r="W39" i="8"/>
  <c r="B42" i="8"/>
  <c r="F41" i="8"/>
  <c r="AI41" i="8"/>
  <c r="K26" i="9" s="1"/>
  <c r="C41" i="8"/>
  <c r="G41" i="8"/>
  <c r="D41" i="8"/>
  <c r="H41" i="8"/>
  <c r="I41" i="8"/>
  <c r="I17" i="9"/>
  <c r="E41" i="8"/>
  <c r="AC40" i="8"/>
  <c r="E25" i="9" s="1"/>
  <c r="AA40" i="8"/>
  <c r="C25" i="9" s="1"/>
  <c r="AF40" i="8"/>
  <c r="H25" i="9" s="1"/>
  <c r="AB40" i="8"/>
  <c r="D25" i="9" s="1"/>
  <c r="Y40" i="8"/>
  <c r="AD40" i="8"/>
  <c r="F25" i="9" s="1"/>
  <c r="AE40" i="8"/>
  <c r="G25" i="9" s="1"/>
  <c r="A24" i="9"/>
  <c r="Z39" i="8"/>
  <c r="B24" i="9" s="1"/>
  <c r="AH41" i="8" l="1"/>
  <c r="J26" i="9" s="1"/>
  <c r="AG41" i="8"/>
  <c r="W40" i="8"/>
  <c r="X40" i="8"/>
  <c r="Z40" i="8"/>
  <c r="B25" i="9" s="1"/>
  <c r="A25" i="9"/>
  <c r="Y41" i="8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K27" i="9" s="1"/>
  <c r="C42" i="8"/>
  <c r="G42" i="8"/>
  <c r="D42" i="8"/>
  <c r="H42" i="8"/>
  <c r="I42" i="8"/>
  <c r="I18" i="9"/>
  <c r="E42" i="8"/>
  <c r="AH42" i="8" l="1"/>
  <c r="J27" i="9" s="1"/>
  <c r="X41" i="8"/>
  <c r="W41" i="8"/>
  <c r="B44" i="8"/>
  <c r="F43" i="8"/>
  <c r="AI43" i="8"/>
  <c r="K28" i="9" s="1"/>
  <c r="C43" i="8"/>
  <c r="G43" i="8"/>
  <c r="D43" i="8"/>
  <c r="H43" i="8"/>
  <c r="I43" i="8"/>
  <c r="I19" i="9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E42" i="8"/>
  <c r="G27" i="9" s="1"/>
  <c r="A26" i="9"/>
  <c r="Z41" i="8"/>
  <c r="B26" i="9" s="1"/>
  <c r="AH43" i="8" l="1"/>
  <c r="J28" i="9" s="1"/>
  <c r="AG42" i="8"/>
  <c r="W42" i="8"/>
  <c r="X42" i="8"/>
  <c r="A27" i="9"/>
  <c r="Z42" i="8"/>
  <c r="B27" i="9" s="1"/>
  <c r="Y43" i="8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K29" i="9" s="1"/>
  <c r="C44" i="8"/>
  <c r="G44" i="8"/>
  <c r="D44" i="8"/>
  <c r="H44" i="8"/>
  <c r="I44" i="8"/>
  <c r="I20" i="9"/>
  <c r="E44" i="8"/>
  <c r="AG43" i="8" l="1"/>
  <c r="AH44" i="8"/>
  <c r="J29" i="9" s="1"/>
  <c r="AG44" i="8"/>
  <c r="W43" i="8"/>
  <c r="X43" i="8"/>
  <c r="AC44" i="8"/>
  <c r="E29" i="9" s="1"/>
  <c r="AA44" i="8"/>
  <c r="C29" i="9" s="1"/>
  <c r="Y44" i="8"/>
  <c r="AF44" i="8"/>
  <c r="H29" i="9" s="1"/>
  <c r="AB44" i="8"/>
  <c r="D29" i="9" s="1"/>
  <c r="AD44" i="8"/>
  <c r="F29" i="9" s="1"/>
  <c r="AE44" i="8"/>
  <c r="G29" i="9" s="1"/>
  <c r="A28" i="9"/>
  <c r="Z43" i="8"/>
  <c r="B28" i="9" s="1"/>
  <c r="B46" i="8"/>
  <c r="F45" i="8"/>
  <c r="AH45" i="8"/>
  <c r="J30" i="9" s="1"/>
  <c r="AI45" i="8"/>
  <c r="K30" i="9" s="1"/>
  <c r="C45" i="8"/>
  <c r="G45" i="8"/>
  <c r="D45" i="8"/>
  <c r="H45" i="8"/>
  <c r="I45" i="8"/>
  <c r="I21" i="9"/>
  <c r="E45" i="8"/>
  <c r="AG45" i="8" l="1"/>
  <c r="W44" i="8"/>
  <c r="X44" i="8"/>
  <c r="Y45" i="8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A29" i="9"/>
  <c r="B47" i="8"/>
  <c r="F46" i="8"/>
  <c r="AI46" i="8"/>
  <c r="K31" i="9" s="1"/>
  <c r="C46" i="8"/>
  <c r="G46" i="8"/>
  <c r="D46" i="8"/>
  <c r="H46" i="8"/>
  <c r="I46" i="8"/>
  <c r="I22" i="9"/>
  <c r="E46" i="8"/>
  <c r="AH46" i="8" l="1"/>
  <c r="J31" i="9" s="1"/>
  <c r="AG46" i="8"/>
  <c r="X45" i="8"/>
  <c r="W45" i="8"/>
  <c r="AA46" i="8"/>
  <c r="C31" i="9" s="1"/>
  <c r="AC46" i="8"/>
  <c r="E31" i="9" s="1"/>
  <c r="AF46" i="8"/>
  <c r="H31" i="9" s="1"/>
  <c r="Y46" i="8"/>
  <c r="AB46" i="8"/>
  <c r="D31" i="9" s="1"/>
  <c r="AD46" i="8"/>
  <c r="F31" i="9" s="1"/>
  <c r="AE46" i="8"/>
  <c r="G31" i="9" s="1"/>
  <c r="B48" i="8"/>
  <c r="F47" i="8"/>
  <c r="AI47" i="8"/>
  <c r="K32" i="9" s="1"/>
  <c r="C47" i="8"/>
  <c r="G47" i="8"/>
  <c r="D47" i="8"/>
  <c r="H47" i="8"/>
  <c r="I47" i="8"/>
  <c r="I23" i="9"/>
  <c r="E47" i="8"/>
  <c r="A30" i="9"/>
  <c r="Z45" i="8"/>
  <c r="B30" i="9" s="1"/>
  <c r="AH47" i="8" l="1"/>
  <c r="J32" i="9" s="1"/>
  <c r="W46" i="8"/>
  <c r="X46" i="8"/>
  <c r="B49" i="8"/>
  <c r="F48" i="8"/>
  <c r="AI48" i="8"/>
  <c r="K33" i="9" s="1"/>
  <c r="C48" i="8"/>
  <c r="G48" i="8"/>
  <c r="D48" i="8"/>
  <c r="H48" i="8"/>
  <c r="I48" i="8"/>
  <c r="I24" i="9"/>
  <c r="E48" i="8"/>
  <c r="A31" i="9"/>
  <c r="Z46" i="8"/>
  <c r="B31" i="9" s="1"/>
  <c r="Y47" i="8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8" i="8" l="1"/>
  <c r="J33" i="9" s="1"/>
  <c r="AG47" i="8"/>
  <c r="AG48" i="8"/>
  <c r="W47" i="8"/>
  <c r="X47" i="8"/>
  <c r="A32" i="9"/>
  <c r="Z47" i="8"/>
  <c r="B32" i="9" s="1"/>
  <c r="AC48" i="8"/>
  <c r="E33" i="9" s="1"/>
  <c r="AA48" i="8"/>
  <c r="C33" i="9" s="1"/>
  <c r="AF48" i="8"/>
  <c r="H33" i="9" s="1"/>
  <c r="AB48" i="8"/>
  <c r="D33" i="9" s="1"/>
  <c r="Y48" i="8"/>
  <c r="AD48" i="8"/>
  <c r="F33" i="9" s="1"/>
  <c r="AE48" i="8"/>
  <c r="G33" i="9" s="1"/>
  <c r="B50" i="8"/>
  <c r="F49" i="8"/>
  <c r="C49" i="8"/>
  <c r="G49" i="8"/>
  <c r="D49" i="8"/>
  <c r="H49" i="8"/>
  <c r="I49" i="8"/>
  <c r="I25" i="9"/>
  <c r="AI49" i="8"/>
  <c r="K34" i="9" s="1"/>
  <c r="E49" i="8"/>
  <c r="AH49" i="8" l="1"/>
  <c r="J34" i="9" s="1"/>
  <c r="AG49" i="8"/>
  <c r="W48" i="8"/>
  <c r="X48" i="8"/>
  <c r="Z48" i="8"/>
  <c r="B33" i="9" s="1"/>
  <c r="A33" i="9"/>
  <c r="Y49" i="8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I26" i="9"/>
  <c r="F50" i="8"/>
  <c r="AI50" i="8"/>
  <c r="K35" i="9" s="1"/>
  <c r="G50" i="8"/>
  <c r="C50" i="8"/>
  <c r="AH50" i="8" l="1"/>
  <c r="J35" i="9" s="1"/>
  <c r="AG50" i="8"/>
  <c r="X49" i="8"/>
  <c r="W49" i="8"/>
  <c r="A34" i="9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E50" i="8"/>
  <c r="G35" i="9" s="1"/>
  <c r="B52" i="8"/>
  <c r="D51" i="8"/>
  <c r="H51" i="8"/>
  <c r="E51" i="8"/>
  <c r="I51" i="8"/>
  <c r="I27" i="9"/>
  <c r="F51" i="8"/>
  <c r="AI51" i="8"/>
  <c r="K36" i="9" s="1"/>
  <c r="G51" i="8"/>
  <c r="C51" i="8"/>
  <c r="AG51" i="8" l="1"/>
  <c r="AH51" i="8"/>
  <c r="J36" i="9" s="1"/>
  <c r="W50" i="8"/>
  <c r="X50" i="8"/>
  <c r="Y51" i="8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A35" i="9"/>
  <c r="Z50" i="8"/>
  <c r="B35" i="9" s="1"/>
  <c r="B53" i="8"/>
  <c r="D52" i="8"/>
  <c r="H52" i="8"/>
  <c r="E52" i="8"/>
  <c r="I52" i="8"/>
  <c r="I28" i="9"/>
  <c r="F52" i="8"/>
  <c r="AI52" i="8"/>
  <c r="K37" i="9" s="1"/>
  <c r="G52" i="8"/>
  <c r="C52" i="8"/>
  <c r="AH52" i="8" l="1"/>
  <c r="J37" i="9" s="1"/>
  <c r="W51" i="8"/>
  <c r="X51" i="8"/>
  <c r="AC52" i="8"/>
  <c r="E37" i="9" s="1"/>
  <c r="AA52" i="8"/>
  <c r="C37" i="9" s="1"/>
  <c r="Y52" i="8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I29" i="9"/>
  <c r="F53" i="8"/>
  <c r="AI53" i="8"/>
  <c r="K38" i="9" s="1"/>
  <c r="G53" i="8"/>
  <c r="C53" i="8"/>
  <c r="A36" i="9"/>
  <c r="Z51" i="8"/>
  <c r="B36" i="9" s="1"/>
  <c r="AG52" i="8" l="1"/>
  <c r="AH53" i="8"/>
  <c r="J38" i="9" s="1"/>
  <c r="W52" i="8"/>
  <c r="X52" i="8"/>
  <c r="B55" i="8"/>
  <c r="D54" i="8"/>
  <c r="H54" i="8"/>
  <c r="E54" i="8"/>
  <c r="I54" i="8"/>
  <c r="I30" i="9"/>
  <c r="F54" i="8"/>
  <c r="AI54" i="8"/>
  <c r="K39" i="9" s="1"/>
  <c r="G54" i="8"/>
  <c r="C54" i="8"/>
  <c r="Y53" i="8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37" i="9"/>
  <c r="AG53" i="8" l="1"/>
  <c r="AH54" i="8"/>
  <c r="J39" i="9" s="1"/>
  <c r="AG54" i="8"/>
  <c r="X53" i="8"/>
  <c r="W53" i="8"/>
  <c r="A38" i="9"/>
  <c r="Z53" i="8"/>
  <c r="B38" i="9" s="1"/>
  <c r="AA54" i="8"/>
  <c r="C39" i="9" s="1"/>
  <c r="AC54" i="8"/>
  <c r="E39" i="9" s="1"/>
  <c r="AF54" i="8"/>
  <c r="H39" i="9" s="1"/>
  <c r="Y54" i="8"/>
  <c r="AB54" i="8"/>
  <c r="D39" i="9" s="1"/>
  <c r="AD54" i="8"/>
  <c r="F39" i="9" s="1"/>
  <c r="AE54" i="8"/>
  <c r="G39" i="9" s="1"/>
  <c r="B56" i="8"/>
  <c r="D55" i="8"/>
  <c r="H55" i="8"/>
  <c r="E55" i="8"/>
  <c r="I55" i="8"/>
  <c r="I31" i="9"/>
  <c r="F55" i="8"/>
  <c r="AI55" i="8"/>
  <c r="K40" i="9" s="1"/>
  <c r="G55" i="8"/>
  <c r="C55" i="8"/>
  <c r="AH55" i="8" l="1"/>
  <c r="J40" i="9" s="1"/>
  <c r="AG55" i="8"/>
  <c r="W54" i="8"/>
  <c r="X54" i="8"/>
  <c r="B57" i="8"/>
  <c r="D56" i="8"/>
  <c r="H56" i="8"/>
  <c r="E56" i="8"/>
  <c r="I56" i="8"/>
  <c r="I32" i="9"/>
  <c r="F56" i="8"/>
  <c r="AI56" i="8"/>
  <c r="K41" i="9" s="1"/>
  <c r="G56" i="8"/>
  <c r="C56" i="8"/>
  <c r="A39" i="9"/>
  <c r="Z54" i="8"/>
  <c r="B39" i="9" s="1"/>
  <c r="Y55" i="8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6" i="8" l="1"/>
  <c r="J41" i="9" s="1"/>
  <c r="AG56" i="8"/>
  <c r="X55" i="8"/>
  <c r="W55" i="8"/>
  <c r="A40" i="9"/>
  <c r="Z55" i="8"/>
  <c r="B40" i="9" s="1"/>
  <c r="AC56" i="8"/>
  <c r="E41" i="9" s="1"/>
  <c r="AA56" i="8"/>
  <c r="C41" i="9" s="1"/>
  <c r="AF56" i="8"/>
  <c r="H41" i="9" s="1"/>
  <c r="AB56" i="8"/>
  <c r="D41" i="9" s="1"/>
  <c r="Y56" i="8"/>
  <c r="AD56" i="8"/>
  <c r="F41" i="9" s="1"/>
  <c r="AE56" i="8"/>
  <c r="G41" i="9" s="1"/>
  <c r="B58" i="8"/>
  <c r="D57" i="8"/>
  <c r="H57" i="8"/>
  <c r="E57" i="8"/>
  <c r="I57" i="8"/>
  <c r="I33" i="9"/>
  <c r="F57" i="8"/>
  <c r="AI57" i="8"/>
  <c r="K42" i="9" s="1"/>
  <c r="G57" i="8"/>
  <c r="C57" i="8"/>
  <c r="AH57" i="8" l="1"/>
  <c r="J42" i="9" s="1"/>
  <c r="AG57" i="8"/>
  <c r="W56" i="8"/>
  <c r="X56" i="8"/>
  <c r="Y57" i="8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A41" i="9"/>
  <c r="B59" i="8"/>
  <c r="D58" i="8"/>
  <c r="H58" i="8"/>
  <c r="E58" i="8"/>
  <c r="I58" i="8"/>
  <c r="I34" i="9"/>
  <c r="F58" i="8"/>
  <c r="AI58" i="8"/>
  <c r="K43" i="9" s="1"/>
  <c r="G58" i="8"/>
  <c r="C58" i="8"/>
  <c r="AH58" i="8" l="1"/>
  <c r="J43" i="9" s="1"/>
  <c r="AG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E58" i="8"/>
  <c r="G43" i="9" s="1"/>
  <c r="B60" i="8"/>
  <c r="D59" i="8"/>
  <c r="H59" i="8"/>
  <c r="E59" i="8"/>
  <c r="I59" i="8"/>
  <c r="I35" i="9"/>
  <c r="F59" i="8"/>
  <c r="AH59" i="8"/>
  <c r="J44" i="9" s="1"/>
  <c r="AI59" i="8"/>
  <c r="K44" i="9" s="1"/>
  <c r="G59" i="8"/>
  <c r="C59" i="8"/>
  <c r="A42" i="9"/>
  <c r="Z57" i="8"/>
  <c r="B42" i="9" s="1"/>
  <c r="W58" i="8" l="1"/>
  <c r="X58" i="8"/>
  <c r="Y59" i="8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I36" i="9"/>
  <c r="F60" i="8"/>
  <c r="AI60" i="8"/>
  <c r="K45" i="9" s="1"/>
  <c r="G60" i="8"/>
  <c r="C60" i="8"/>
  <c r="A43" i="9"/>
  <c r="Z58" i="8"/>
  <c r="B43" i="9" s="1"/>
  <c r="AH60" i="8" l="1"/>
  <c r="J45" i="9" s="1"/>
  <c r="AG59" i="8"/>
  <c r="AG60" i="8"/>
  <c r="W59" i="8"/>
  <c r="X59" i="8"/>
  <c r="AC60" i="8"/>
  <c r="E45" i="9" s="1"/>
  <c r="AA60" i="8"/>
  <c r="C45" i="9" s="1"/>
  <c r="Y60" i="8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I37" i="9"/>
  <c r="F61" i="8"/>
  <c r="AI61" i="8"/>
  <c r="K46" i="9" s="1"/>
  <c r="G61" i="8"/>
  <c r="C61" i="8"/>
  <c r="A44" i="9"/>
  <c r="Z59" i="8"/>
  <c r="B44" i="9" s="1"/>
  <c r="AH61" i="8" l="1"/>
  <c r="J46" i="9" s="1"/>
  <c r="AH62" i="8"/>
  <c r="J47" i="9" s="1"/>
  <c r="AG61" i="8"/>
  <c r="W60" i="8"/>
  <c r="X60" i="8"/>
  <c r="Y61" i="8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I38" i="9"/>
  <c r="F62" i="8"/>
  <c r="AI62" i="8"/>
  <c r="K47" i="9" s="1"/>
  <c r="G62" i="8"/>
  <c r="C62" i="8"/>
  <c r="Z60" i="8"/>
  <c r="B45" i="9" s="1"/>
  <c r="A45" i="9"/>
  <c r="X61" i="8" l="1"/>
  <c r="W61" i="8"/>
  <c r="AA62" i="8"/>
  <c r="C47" i="9" s="1"/>
  <c r="AC62" i="8"/>
  <c r="E47" i="9" s="1"/>
  <c r="AF62" i="8"/>
  <c r="H47" i="9" s="1"/>
  <c r="Y62" i="8"/>
  <c r="AB62" i="8"/>
  <c r="D47" i="9" s="1"/>
  <c r="AD62" i="8"/>
  <c r="F47" i="9" s="1"/>
  <c r="AE62" i="8"/>
  <c r="G47" i="9" s="1"/>
  <c r="B64" i="8"/>
  <c r="D63" i="8"/>
  <c r="H63" i="8"/>
  <c r="E63" i="8"/>
  <c r="I63" i="8"/>
  <c r="I39" i="9"/>
  <c r="F63" i="8"/>
  <c r="AI63" i="8"/>
  <c r="K48" i="9" s="1"/>
  <c r="G63" i="8"/>
  <c r="C63" i="8"/>
  <c r="A46" i="9"/>
  <c r="Z61" i="8"/>
  <c r="B46" i="9" s="1"/>
  <c r="AH63" i="8" l="1"/>
  <c r="J48" i="9" s="1"/>
  <c r="AG62" i="8"/>
  <c r="AG63" i="8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I40" i="9"/>
  <c r="F64" i="8"/>
  <c r="AH64" i="8"/>
  <c r="J49" i="9" s="1"/>
  <c r="AI64" i="8"/>
  <c r="K49" i="9" s="1"/>
  <c r="G64" i="8"/>
  <c r="C64" i="8"/>
  <c r="A47" i="9"/>
  <c r="Z62" i="8"/>
  <c r="B47" i="9" s="1"/>
  <c r="W63" i="8" l="1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I41" i="9"/>
  <c r="C65" i="8"/>
  <c r="A48" i="9"/>
  <c r="Z63" i="8"/>
  <c r="B48" i="9" s="1"/>
  <c r="AG64" i="8" l="1"/>
  <c r="AH65" i="8"/>
  <c r="J50" i="9" s="1"/>
  <c r="W64" i="8"/>
  <c r="X64" i="8"/>
  <c r="B67" i="8"/>
  <c r="D66" i="8"/>
  <c r="H66" i="8"/>
  <c r="F66" i="8"/>
  <c r="AI66" i="8"/>
  <c r="K51" i="9" s="1"/>
  <c r="I66" i="8"/>
  <c r="C66" i="8"/>
  <c r="E66" i="8"/>
  <c r="I42" i="9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G65" i="8" l="1"/>
  <c r="AH66" i="8"/>
  <c r="J51" i="9" s="1"/>
  <c r="AG66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I43" i="9"/>
  <c r="G67" i="8"/>
  <c r="AH67" i="8" l="1"/>
  <c r="J52" i="9" s="1"/>
  <c r="AG67" i="8"/>
  <c r="W66" i="8"/>
  <c r="X66" i="8"/>
  <c r="B69" i="8"/>
  <c r="D68" i="8"/>
  <c r="H68" i="8"/>
  <c r="F68" i="8"/>
  <c r="AI68" i="8"/>
  <c r="K53" i="9" s="1"/>
  <c r="I68" i="8"/>
  <c r="C68" i="8"/>
  <c r="E68" i="8"/>
  <c r="I44" i="9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H68" i="8" l="1"/>
  <c r="J53" i="9" s="1"/>
  <c r="AG68" i="8"/>
  <c r="X67" i="8"/>
  <c r="W67" i="8"/>
  <c r="B70" i="8"/>
  <c r="D69" i="8"/>
  <c r="H69" i="8"/>
  <c r="F69" i="8"/>
  <c r="AI69" i="8"/>
  <c r="K54" i="9" s="1"/>
  <c r="I69" i="8"/>
  <c r="C69" i="8"/>
  <c r="E69" i="8"/>
  <c r="I45" i="9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9" i="8" l="1"/>
  <c r="J54" i="9" s="1"/>
  <c r="AG69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H70" i="8"/>
  <c r="J55" i="9" s="1"/>
  <c r="AI70" i="8"/>
  <c r="K55" i="9" s="1"/>
  <c r="I70" i="8"/>
  <c r="C70" i="8"/>
  <c r="E70" i="8"/>
  <c r="I46" i="9"/>
  <c r="G70" i="8"/>
  <c r="AG70" i="8" l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I47" i="9"/>
  <c r="G71" i="8"/>
  <c r="AH71" i="8" l="1"/>
  <c r="J56" i="9" s="1"/>
  <c r="AG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AH72" i="8"/>
  <c r="J57" i="9" s="1"/>
  <c r="G72" i="8"/>
  <c r="AG72" i="8" l="1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3" i="8" l="1"/>
  <c r="J58" i="9" s="1"/>
  <c r="AG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4" i="8" l="1"/>
  <c r="J59" i="9" s="1"/>
  <c r="AG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H75" i="8" l="1"/>
  <c r="J60" i="9" s="1"/>
  <c r="AG75" i="8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H76" i="8" l="1"/>
  <c r="J61" i="9" s="1"/>
  <c r="AG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7" i="8" l="1"/>
  <c r="J62" i="9" s="1"/>
  <c r="AG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8" i="8" l="1"/>
  <c r="J63" i="9" s="1"/>
  <c r="AG78" i="8"/>
  <c r="W77" i="8"/>
  <c r="X77" i="8"/>
  <c r="B80" i="8"/>
  <c r="F79" i="8"/>
  <c r="AH79" i="8"/>
  <c r="J64" i="9" s="1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9" i="8" l="1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H80" i="8" l="1"/>
  <c r="J65" i="9" s="1"/>
  <c r="AG80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H81" i="8" l="1"/>
  <c r="J66" i="9" s="1"/>
  <c r="AG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H82" i="8" l="1"/>
  <c r="J67" i="9" s="1"/>
  <c r="AG82" i="8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3" i="8" l="1"/>
  <c r="J68" i="9" s="1"/>
  <c r="AG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4" i="8" l="1"/>
  <c r="J69" i="9" s="1"/>
  <c r="AG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5" i="8" l="1"/>
  <c r="J70" i="9" s="1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G85" i="8" l="1"/>
  <c r="AH86" i="8"/>
  <c r="J71" i="9" s="1"/>
  <c r="AG86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H87" i="8" l="1"/>
  <c r="J72" i="9" s="1"/>
  <c r="AG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8" i="8" l="1"/>
  <c r="J73" i="9" s="1"/>
  <c r="AG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9" i="8" l="1"/>
  <c r="J74" i="9" s="1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G89" i="8" l="1"/>
  <c r="AH90" i="8"/>
  <c r="J75" i="9" s="1"/>
  <c r="AG90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1" i="8" l="1"/>
  <c r="J76" i="9" s="1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H92" i="8"/>
  <c r="J77" i="9" s="1"/>
  <c r="AI92" i="8"/>
  <c r="K77" i="9" s="1"/>
  <c r="C92" i="8"/>
  <c r="G92" i="8"/>
  <c r="D92" i="8"/>
  <c r="H92" i="8"/>
  <c r="E92" i="8"/>
  <c r="I92" i="8"/>
  <c r="I68" i="9"/>
  <c r="AG91" i="8" l="1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G92" i="8" l="1"/>
  <c r="AH93" i="8"/>
  <c r="J78" i="9" s="1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G93" i="8" l="1"/>
  <c r="AH94" i="8"/>
  <c r="J79" i="9" s="1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G94" i="8" l="1"/>
  <c r="AH95" i="8"/>
  <c r="J80" i="9" s="1"/>
  <c r="AG95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H96" i="8" l="1"/>
  <c r="J81" i="9" s="1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H97" i="8"/>
  <c r="J82" i="9" s="1"/>
  <c r="AI97" i="8"/>
  <c r="K82" i="9" s="1"/>
  <c r="D97" i="8"/>
  <c r="H97" i="8"/>
  <c r="E97" i="8"/>
  <c r="I73" i="9"/>
  <c r="G97" i="8"/>
  <c r="I97" i="8"/>
  <c r="C97" i="8"/>
  <c r="AG96" i="8" l="1"/>
  <c r="AG97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8" i="8" l="1"/>
  <c r="J83" i="9" s="1"/>
  <c r="AG98" i="8"/>
  <c r="X97" i="8"/>
  <c r="W97" i="8"/>
  <c r="B100" i="8"/>
  <c r="F99" i="8"/>
  <c r="AH99" i="8"/>
  <c r="J84" i="9" s="1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G99" i="8" l="1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H100" i="8" l="1"/>
  <c r="J85" i="9" s="1"/>
  <c r="AG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1" i="8" l="1"/>
  <c r="J86" i="9" s="1"/>
  <c r="AG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2" i="8" l="1"/>
  <c r="J87" i="9" s="1"/>
  <c r="AG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3" i="8" l="1"/>
  <c r="AH103" i="8"/>
  <c r="J88" i="9" s="1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H104" i="8"/>
  <c r="J89" i="9" s="1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X103" i="8" l="1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G104" i="8" l="1"/>
  <c r="AH105" i="8"/>
  <c r="J90" i="9" s="1"/>
  <c r="AG105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W105" i="8" l="1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B109" i="8" l="1"/>
  <c r="D108" i="8"/>
  <c r="H108" i="8"/>
  <c r="E108" i="8"/>
  <c r="I108" i="8"/>
  <c r="I84" i="9"/>
  <c r="F108" i="8"/>
  <c r="C108" i="8"/>
  <c r="G108" i="8"/>
  <c r="B110" i="8" l="1"/>
  <c r="D109" i="8"/>
  <c r="H109" i="8"/>
  <c r="E109" i="8"/>
  <c r="I109" i="8"/>
  <c r="I85" i="9"/>
  <c r="F109" i="8"/>
  <c r="C109" i="8"/>
  <c r="G109" i="8"/>
  <c r="B111" i="8" l="1"/>
  <c r="D110" i="8"/>
  <c r="H110" i="8"/>
  <c r="E110" i="8"/>
  <c r="I110" i="8"/>
  <c r="I86" i="9"/>
  <c r="F110" i="8"/>
  <c r="C110" i="8"/>
  <c r="G110" i="8"/>
  <c r="B112" i="8" l="1"/>
  <c r="D111" i="8"/>
  <c r="H111" i="8"/>
  <c r="E111" i="8"/>
  <c r="I111" i="8"/>
  <c r="I87" i="9"/>
  <c r="F111" i="8"/>
  <c r="C111" i="8"/>
  <c r="G111" i="8"/>
  <c r="B113" i="8" l="1"/>
  <c r="D112" i="8"/>
  <c r="H112" i="8"/>
  <c r="E112" i="8"/>
  <c r="I112" i="8"/>
  <c r="I88" i="9"/>
  <c r="F112" i="8"/>
  <c r="C112" i="8"/>
  <c r="G112" i="8"/>
  <c r="B114" i="8" l="1"/>
  <c r="D113" i="8"/>
  <c r="H113" i="8"/>
  <c r="E113" i="8"/>
  <c r="I113" i="8"/>
  <c r="I89" i="9"/>
  <c r="F113" i="8"/>
  <c r="C113" i="8"/>
  <c r="G113" i="8"/>
  <c r="B115" i="8" l="1"/>
  <c r="D114" i="8"/>
  <c r="H114" i="8"/>
  <c r="E114" i="8"/>
  <c r="I114" i="8"/>
  <c r="I90" i="9"/>
  <c r="F114" i="8"/>
  <c r="C114" i="8"/>
  <c r="G114" i="8"/>
  <c r="B116" i="8" l="1"/>
  <c r="D115" i="8"/>
  <c r="H115" i="8"/>
  <c r="E115" i="8"/>
  <c r="I115" i="8"/>
  <c r="F115" i="8"/>
  <c r="C115" i="8"/>
  <c r="G115" i="8"/>
  <c r="B117" i="8" l="1"/>
  <c r="D116" i="8"/>
  <c r="H116" i="8"/>
  <c r="E116" i="8"/>
  <c r="I116" i="8"/>
  <c r="F116" i="8"/>
  <c r="C116" i="8"/>
  <c r="G116" i="8"/>
  <c r="D117" i="8" l="1"/>
  <c r="H117" i="8"/>
  <c r="E117" i="8"/>
  <c r="I117" i="8"/>
  <c r="F117" i="8"/>
  <c r="C117" i="8"/>
  <c r="G117" i="8"/>
</calcChain>
</file>

<file path=xl/sharedStrings.xml><?xml version="1.0" encoding="utf-8"?>
<sst xmlns="http://schemas.openxmlformats.org/spreadsheetml/2006/main" count="1013" uniqueCount="899">
  <si>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</si>
  <si>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</si>
  <si>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</si>
  <si>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289900 KOBE ATHLETE CLUB</t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</si>
  <si>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</si>
  <si>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</si>
  <si>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</si>
  <si>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</si>
  <si>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</si>
  <si>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</si>
  <si>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</si>
  <si>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</si>
  <si>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</si>
  <si>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</si>
  <si>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</si>
  <si>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</si>
  <si>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</si>
  <si>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</si>
  <si>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</si>
  <si>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</si>
  <si>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</si>
  <si>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</si>
  <si>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</si>
  <si>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</si>
  <si>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</si>
  <si>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</si>
  <si>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</si>
  <si>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</si>
  <si>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284229　村野工高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</si>
  <si>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</si>
  <si>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</si>
  <si>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</si>
  <si>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</si>
  <si>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</si>
  <si>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</si>
  <si>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</si>
  <si>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</si>
  <si>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</si>
  <si>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</si>
  <si>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</si>
  <si>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</si>
  <si>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</si>
  <si>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</si>
  <si>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</si>
  <si>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</si>
  <si>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</si>
  <si>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</si>
  <si>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</si>
  <si>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</si>
  <si>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</si>
  <si>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</si>
  <si>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</si>
  <si>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</si>
  <si>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</si>
  <si>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</si>
  <si>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</si>
  <si>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</si>
  <si>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</si>
  <si>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</si>
  <si>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</si>
  <si>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</si>
  <si>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</si>
  <si>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</si>
  <si>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</si>
  <si>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</si>
  <si>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</si>
  <si>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</si>
  <si>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</si>
  <si>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</si>
  <si>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</si>
  <si>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</si>
  <si>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</si>
  <si>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</si>
  <si>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</si>
  <si>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</si>
  <si>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</si>
  <si>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</si>
  <si>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</si>
  <si>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</si>
  <si>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</si>
  <si>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</si>
  <si>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</si>
  <si>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</si>
  <si>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</si>
  <si>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</si>
  <si>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</si>
  <si>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</si>
  <si>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</si>
  <si>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</si>
  <si>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</si>
  <si>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</si>
  <si>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</si>
  <si>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</si>
  <si>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</si>
  <si>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</si>
  <si>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</si>
  <si>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</si>
  <si>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</si>
  <si>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</si>
  <si>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284256　神戸西高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</si>
  <si>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</si>
  <si>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</si>
  <si>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</si>
  <si>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</si>
  <si>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</si>
  <si>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</si>
  <si>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</si>
  <si>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</si>
  <si>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</si>
  <si>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</si>
  <si>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</si>
  <si>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</si>
  <si>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</si>
  <si>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</si>
  <si>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</si>
  <si>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</si>
  <si>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</si>
  <si>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</si>
  <si>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</si>
  <si>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</si>
  <si>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</si>
  <si>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</si>
  <si>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</si>
  <si>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</si>
  <si>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</si>
  <si>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</si>
  <si>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</si>
  <si>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</si>
  <si>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</si>
  <si>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</si>
  <si>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</si>
  <si>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</si>
  <si>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</si>
  <si>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</si>
  <si>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</si>
  <si>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</si>
  <si>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</si>
  <si>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</si>
  <si>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</si>
  <si>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</si>
  <si>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</si>
  <si>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</si>
  <si>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</si>
  <si>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</si>
  <si>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</si>
  <si>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</si>
  <si>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</si>
  <si>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</si>
  <si>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</si>
  <si>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</si>
  <si>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</si>
  <si>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</si>
  <si>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</si>
  <si>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</si>
  <si>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</si>
  <si>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</si>
  <si>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</si>
  <si>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</si>
  <si>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</si>
  <si>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</si>
  <si>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</si>
  <si>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</si>
  <si>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</si>
  <si>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</si>
  <si>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</si>
  <si>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</si>
  <si>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</si>
  <si>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</si>
  <si>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</si>
  <si>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</si>
  <si>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</si>
  <si>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</si>
  <si>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</si>
  <si>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</si>
  <si>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</si>
  <si>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</si>
  <si>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</si>
  <si>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</si>
  <si>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</si>
  <si>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</si>
  <si>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</si>
  <si>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</si>
  <si>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</si>
  <si>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</si>
  <si>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</si>
  <si>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</si>
  <si>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</si>
  <si>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</si>
  <si>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</si>
  <si>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</si>
  <si>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</si>
  <si>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</si>
  <si>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</si>
  <si>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</si>
  <si>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</si>
  <si>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</si>
  <si>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</si>
  <si>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</si>
  <si>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</si>
  <si>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</si>
  <si>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</si>
  <si>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</si>
  <si>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</si>
  <si>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</si>
  <si>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</si>
  <si>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</si>
  <si>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</si>
  <si>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</si>
  <si>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</si>
  <si>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</si>
  <si>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</si>
  <si>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</si>
  <si>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</si>
  <si>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</si>
  <si>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</si>
  <si>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</si>
  <si>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</si>
  <si>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</si>
  <si>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</si>
  <si>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</si>
  <si>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</si>
  <si>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</si>
  <si>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</si>
  <si>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</si>
  <si>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</si>
  <si>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</si>
  <si>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</si>
  <si>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</si>
  <si>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</si>
  <si>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</si>
  <si>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</si>
  <si>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</si>
  <si>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</si>
  <si>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</si>
  <si>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</si>
  <si>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</si>
  <si>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</si>
  <si>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</si>
  <si>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</si>
  <si>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</si>
  <si>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</si>
  <si>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</si>
  <si>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</si>
  <si>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</si>
  <si>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</si>
  <si>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</si>
  <si>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</si>
  <si>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</si>
  <si>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</si>
  <si>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</si>
  <si>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</si>
  <si>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</si>
  <si>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</si>
  <si>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</si>
  <si>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</si>
  <si>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</si>
  <si>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280032 武庫荘総合AC</t>
  </si>
  <si>
    <t>280034 月見ヶ丘Ｃ</t>
  </si>
  <si>
    <t>280036 御影ＡＣ</t>
  </si>
  <si>
    <t>280038 三菱重工神戸</t>
  </si>
  <si>
    <t>280039 葵ＡＣ</t>
  </si>
  <si>
    <t>280040 鈴蘭台ＡＣ</t>
  </si>
  <si>
    <t>280041 関大陸友会</t>
  </si>
  <si>
    <t>280043 住友電工</t>
  </si>
  <si>
    <t>280044 千僧自衛隊</t>
  </si>
  <si>
    <t>280046 兵庫県警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</si>
  <si>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</si>
  <si>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</si>
  <si>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</si>
  <si>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</si>
  <si>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</si>
  <si>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</si>
  <si>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</si>
  <si>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</si>
  <si>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</si>
  <si>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</si>
  <si>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</si>
  <si>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</si>
  <si>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</si>
  <si>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280066 神戸ＰＩＪＣ</t>
  </si>
  <si>
    <t>280067 神戸市水道局RC</t>
  </si>
  <si>
    <t>280071 兵庫マスターズ</t>
  </si>
  <si>
    <t>280072 茗友クラブ</t>
  </si>
  <si>
    <t>280077 凌霜ＡＣ</t>
  </si>
  <si>
    <t>280079 神戸市教員Ｃ</t>
  </si>
  <si>
    <t>280080 神戸市高体連Ｃ</t>
  </si>
  <si>
    <t>280088 阪神病院</t>
  </si>
  <si>
    <t>280089 神交魚崎走友会</t>
  </si>
  <si>
    <t>280094 ノーリツ</t>
  </si>
  <si>
    <t>280097 三菱重工高砂</t>
  </si>
  <si>
    <t>280099 童夢人</t>
  </si>
  <si>
    <t>280102 陸自第3師団</t>
  </si>
  <si>
    <t>280105 21Cﾗﾝﾅ-ｽﾞｸﾗﾌﾞ</t>
  </si>
  <si>
    <t>280107 飾磨郡陸協</t>
  </si>
  <si>
    <t>280108 日本HPﾗﾝﾅ-ｽﾞ</t>
  </si>
  <si>
    <t>280110 王子ｻﾌﾞﾄﾗ愛好会</t>
  </si>
  <si>
    <t>280111 明石大橋ＡＣ</t>
  </si>
  <si>
    <t>280112 赤穂郡陸協</t>
  </si>
  <si>
    <t>280113 Grlab兵庫</t>
    <rPh sb="12" eb="14">
      <t>ヒョウゴ</t>
    </rPh>
    <phoneticPr fontId="2"/>
  </si>
  <si>
    <t>280114 神戸小学校教員Ｃ</t>
  </si>
  <si>
    <t>280115 三洋電機ｿﾌﾄｴﾅｼﾞｰ</t>
  </si>
  <si>
    <t>280116 ユニバーＳＣ</t>
  </si>
  <si>
    <t>280117 長谷川体育施設</t>
  </si>
  <si>
    <t>280118 ｱﾄﾚﾀｽ</t>
  </si>
  <si>
    <t>280119 尼北AC</t>
  </si>
  <si>
    <t>280120 三原高AC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</si>
  <si>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</si>
  <si>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</si>
  <si>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</si>
  <si>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</si>
  <si>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</si>
  <si>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</si>
  <si>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280130 神崎高級工機RC</t>
  </si>
  <si>
    <t>280131 洲本市陸協</t>
  </si>
  <si>
    <t>280132 淡路市陸協</t>
  </si>
  <si>
    <t>280133 南あわじ市陸協</t>
  </si>
  <si>
    <t>280137 ｳｯﾃﾞｨRC</t>
  </si>
  <si>
    <t>280138 神戸甲北AC</t>
  </si>
  <si>
    <t>280139 宝塚市役所</t>
  </si>
  <si>
    <t>280140 如田接骨院TC</t>
  </si>
  <si>
    <t>280141 ﾋﾟｯﾌﾟﾌｼﾞﾓﾄ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</si>
  <si>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</si>
  <si>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</si>
  <si>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</si>
  <si>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</si>
  <si>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</si>
  <si>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</si>
  <si>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</si>
  <si>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280153 星陵AC</t>
  </si>
  <si>
    <t>280154 ｱｼｯｸｽ陸上競技部</t>
  </si>
  <si>
    <t>280155 ｸﾞﾝｾﾞｽﾎﾟｰﾂ</t>
  </si>
  <si>
    <t>280156 流通科学大AC</t>
  </si>
  <si>
    <t>280157 しあわせの村RC</t>
  </si>
  <si>
    <t>280158 ウダカスポーツAC</t>
  </si>
  <si>
    <t>280159 兵庫ﾔｸﾙﾄ販売</t>
  </si>
  <si>
    <t>280160 PEEK兵庫</t>
  </si>
  <si>
    <t>280161 ﾀｲﾓｽﾎﾟｰﾂ</t>
  </si>
  <si>
    <t>280164 平尾石油</t>
  </si>
  <si>
    <t>280166 大通</t>
  </si>
  <si>
    <t>280167 人材開発</t>
  </si>
  <si>
    <t>280168 きさらぎｸﾗﾌﾞ</t>
  </si>
  <si>
    <t>280169 RUNNERS･9の会</t>
  </si>
  <si>
    <t>280170 神戸製鋼西神</t>
  </si>
  <si>
    <t>280171 no-limits</t>
  </si>
  <si>
    <t>280172 明石高専AC</t>
  </si>
  <si>
    <t>280173 甲南学園ＡＣ</t>
  </si>
  <si>
    <t>280174 姫路自衛隊</t>
  </si>
  <si>
    <t>280175 大阪ﾊｲﾃｸﾉﾛｼﾞｰ専門</t>
  </si>
  <si>
    <t>280176 KNJC</t>
  </si>
  <si>
    <t>280177 ｱｽﾚｯﾂ兵庫</t>
  </si>
  <si>
    <t>280178 甲子園HRC</t>
  </si>
  <si>
    <t>280179 MRC</t>
  </si>
  <si>
    <t>280180 上郡AC</t>
  </si>
  <si>
    <t>280181 ﾁｰﾑﾐｽﾞﾉｱｽﾚﾃｨｯｸ</t>
  </si>
  <si>
    <t>280182 神戸高専TFC</t>
  </si>
  <si>
    <t>280183 ARC神戸</t>
  </si>
  <si>
    <t>280184 山本電機製作所</t>
  </si>
  <si>
    <t>280185 川重ﾃｸﾉｻｰﾋﾞｽ</t>
  </si>
  <si>
    <t>280186 ONE</t>
  </si>
  <si>
    <t>280187 eA兵庫</t>
  </si>
  <si>
    <t>280188 尼崎ﾅｲﾄﾗﾝﾅｰｽﾞ</t>
  </si>
  <si>
    <t>280189 ﾌｼﾞﾌﾟﾚｱﾑ(株)</t>
  </si>
  <si>
    <t>280190 兵庫投擲倶楽部</t>
  </si>
  <si>
    <t>280191 活魚こうの</t>
  </si>
  <si>
    <t>280192 阪急電鉄陸上部</t>
  </si>
  <si>
    <t>280193 甲南大AC</t>
  </si>
  <si>
    <t>280194 復刻ｱｽﾘｰﾄｸﾗﾌﾞ</t>
  </si>
  <si>
    <t>280195 兵庫県警</t>
  </si>
  <si>
    <t>280197 KOBE.AC</t>
  </si>
  <si>
    <t>280198 Bacchus</t>
  </si>
  <si>
    <t>280200 ﾁｰﾑﾌﾗｯﾄｻｰｸﾙ</t>
  </si>
  <si>
    <t>280201 神戸学院大AC</t>
  </si>
  <si>
    <t>280210 ｱﾁｰﾌﾞRC</t>
  </si>
  <si>
    <t>280211 ﾆｯｺｰﾃｸﾉ陸上競技部</t>
  </si>
  <si>
    <t>280221 KOBE ALL FREE</t>
  </si>
  <si>
    <t>280222 T&amp;F.netKOBE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</si>
  <si>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</si>
  <si>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</si>
  <si>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</si>
  <si>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</si>
  <si>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</si>
  <si>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</si>
  <si>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280845 神大かけっこ</t>
  </si>
  <si>
    <t>289019 芦屋浜AC</t>
    <rPh sb="7" eb="9">
      <t>アシヤ</t>
    </rPh>
    <rPh sb="9" eb="10">
      <t>ハマ</t>
    </rPh>
    <phoneticPr fontId="4"/>
  </si>
  <si>
    <t>289021 上ヶ原ｱｽﾘｰﾄｸﾗﾌﾞ</t>
    <rPh sb="7" eb="10">
      <t>ウエガハラ</t>
    </rPh>
    <phoneticPr fontId="4"/>
  </si>
  <si>
    <t>289025 TIC valley</t>
  </si>
  <si>
    <t>289026 ｱﾚｯｸｽRC</t>
  </si>
  <si>
    <t>289027 神戸市消防局</t>
    <rPh sb="7" eb="10">
      <t>コウベシ</t>
    </rPh>
    <rPh sb="10" eb="13">
      <t>ショウボウキョク</t>
    </rPh>
    <phoneticPr fontId="2"/>
  </si>
  <si>
    <t>289028 神戸えーしー</t>
    <rPh sb="7" eb="9">
      <t>コウベ</t>
    </rPh>
    <phoneticPr fontId="2"/>
  </si>
  <si>
    <t>280833 西川ランニング教室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</si>
  <si>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</si>
  <si>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</si>
  <si>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</si>
  <si>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</si>
  <si>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</si>
  <si>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</si>
  <si>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</si>
  <si>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</si>
  <si>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</si>
  <si>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</si>
  <si>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</si>
  <si>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</si>
  <si>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</si>
  <si>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</si>
  <si>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</si>
  <si>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</si>
  <si>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</si>
  <si>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</si>
  <si>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</si>
  <si>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</si>
  <si>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</si>
  <si>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</si>
  <si>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</si>
  <si>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491018 大阪市立大</t>
  </si>
  <si>
    <t>491019 大阪府立大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</si>
  <si>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</si>
  <si>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</si>
  <si>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</si>
  <si>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</si>
  <si>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</si>
  <si>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</si>
  <si>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</si>
  <si>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</si>
  <si>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</si>
  <si>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</si>
  <si>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</si>
  <si>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</si>
  <si>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</si>
  <si>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</si>
  <si>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</si>
  <si>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</si>
  <si>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</si>
  <si>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</si>
  <si>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</si>
  <si>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</si>
  <si>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</si>
  <si>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</si>
  <si>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</si>
  <si>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</si>
  <si>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</si>
  <si>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</si>
  <si>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</si>
  <si>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</si>
  <si>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</si>
  <si>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</si>
  <si>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</si>
  <si>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</si>
  <si>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</si>
  <si>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</si>
  <si>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</si>
  <si>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</si>
  <si>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</si>
  <si>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</si>
  <si>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</si>
  <si>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</si>
  <si>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</si>
  <si>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</si>
  <si>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</si>
  <si>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</si>
  <si>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</si>
  <si>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</si>
  <si>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</si>
  <si>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</si>
  <si>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</si>
  <si>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</si>
  <si>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</si>
  <si>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</si>
  <si>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495253 華頂短期大</t>
  </si>
  <si>
    <t>495270 大阪人科大</t>
  </si>
  <si>
    <t>495278 大阪成蹊短大</t>
  </si>
  <si>
    <t>496060 大手前大</t>
  </si>
  <si>
    <t>499063 滋賀県立大</t>
  </si>
  <si>
    <t>499084 神戸親和女子大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</si>
  <si>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</si>
  <si>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</si>
  <si>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</si>
  <si>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</si>
  <si>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</si>
  <si>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</si>
  <si>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</si>
  <si>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</si>
  <si>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</si>
  <si>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</si>
  <si>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</si>
  <si>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</si>
  <si>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</si>
  <si>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</si>
  <si>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</si>
  <si>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</si>
  <si>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</si>
  <si>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</si>
  <si>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</si>
  <si>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</si>
  <si>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</si>
  <si>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</si>
  <si>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</si>
  <si>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</si>
  <si>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</si>
  <si>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</si>
  <si>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</si>
  <si>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</si>
  <si>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</si>
  <si>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</si>
  <si>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</si>
  <si>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</si>
  <si>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</si>
  <si>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</si>
  <si>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</si>
  <si>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</si>
  <si>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</si>
  <si>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</si>
  <si>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</si>
  <si>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</si>
  <si>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</si>
  <si>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</si>
  <si>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</si>
  <si>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</si>
  <si>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</si>
  <si>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</si>
  <si>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</si>
  <si>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</si>
  <si>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</si>
  <si>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</si>
  <si>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</si>
  <si>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</si>
  <si>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</si>
  <si>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</si>
  <si>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</si>
  <si>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</si>
  <si>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</si>
  <si>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</si>
  <si>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</si>
  <si>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</si>
  <si>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</si>
  <si>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</si>
  <si>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</si>
  <si>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</si>
  <si>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</si>
  <si>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</si>
  <si>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</si>
  <si>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</si>
  <si>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</si>
  <si>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</si>
  <si>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</si>
  <si>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</si>
  <si>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</si>
  <si>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</si>
  <si>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</si>
  <si>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</si>
  <si>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</si>
  <si>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</si>
  <si>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</si>
  <si>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</si>
  <si>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</si>
  <si>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</si>
  <si>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</si>
  <si>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</si>
  <si>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</si>
  <si>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</si>
  <si>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</si>
  <si>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</si>
  <si>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</si>
  <si>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</si>
  <si>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</si>
  <si>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</si>
  <si>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</si>
  <si>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</si>
  <si>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</si>
  <si>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</si>
  <si>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</si>
  <si>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</si>
  <si>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</si>
  <si>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</si>
  <si>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</si>
  <si>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</si>
  <si>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</si>
  <si>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</si>
  <si>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</si>
  <si>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</si>
  <si>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</si>
  <si>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</si>
  <si>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</si>
  <si>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</si>
  <si>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</si>
  <si>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</si>
  <si>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</si>
  <si>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</si>
  <si>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</si>
  <si>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</si>
  <si>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</si>
  <si>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</si>
  <si>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</si>
  <si>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</si>
  <si>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</si>
  <si>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</si>
  <si>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</si>
  <si>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</si>
  <si>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</si>
  <si>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</si>
  <si>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</si>
  <si>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</si>
  <si>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</si>
  <si>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</si>
  <si>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</si>
  <si>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</si>
  <si>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</si>
  <si>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</si>
  <si>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</si>
  <si>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</si>
  <si>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</si>
  <si>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</si>
  <si>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</si>
  <si>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</si>
  <si>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</si>
  <si>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286311 港島学園</t>
    <rPh sb="9" eb="11">
      <t>ガクエン</t>
    </rPh>
    <phoneticPr fontId="2"/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</si>
  <si>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</si>
  <si>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</si>
  <si>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</si>
  <si>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</si>
  <si>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</si>
  <si>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</si>
  <si>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</si>
  <si>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</si>
  <si>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</si>
  <si>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</si>
  <si>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</si>
  <si>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</si>
  <si>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</si>
  <si>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</si>
  <si>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</si>
  <si>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</si>
  <si>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</si>
  <si>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</si>
  <si>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</si>
  <si>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</si>
  <si>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</si>
  <si>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</si>
  <si>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</si>
  <si>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</si>
  <si>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</si>
  <si>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</si>
  <si>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</si>
  <si>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</si>
  <si>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</si>
  <si>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</si>
  <si>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</si>
  <si>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</si>
  <si>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</si>
  <si>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</si>
  <si>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</si>
  <si>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</si>
  <si>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</si>
  <si>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</si>
  <si>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</si>
  <si>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</si>
  <si>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</si>
  <si>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</si>
  <si>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</si>
  <si>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</si>
  <si>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</si>
  <si>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</si>
  <si>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</si>
  <si>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</si>
  <si>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</si>
  <si>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</si>
  <si>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</si>
  <si>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</si>
  <si>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</si>
  <si>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</si>
  <si>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</si>
  <si>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</si>
  <si>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</si>
  <si>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</si>
  <si>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</si>
  <si>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</si>
  <si>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</si>
  <si>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</si>
  <si>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</si>
  <si>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</si>
  <si>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</si>
  <si>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</si>
  <si>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</si>
  <si>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</si>
  <si>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</si>
  <si>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</si>
  <si>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</si>
  <si>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</si>
  <si>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</si>
  <si>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</si>
  <si>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</si>
  <si>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</si>
  <si>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</si>
  <si>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</si>
  <si>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</si>
  <si>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</si>
  <si>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</si>
  <si>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</si>
  <si>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</si>
  <si>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</si>
  <si>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</si>
  <si>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</si>
  <si>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</si>
  <si>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</si>
  <si>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</si>
  <si>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</si>
  <si>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</si>
  <si>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</si>
  <si>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</si>
  <si>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</si>
  <si>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</si>
  <si>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</si>
  <si>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</si>
  <si>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</si>
  <si>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</si>
  <si>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</si>
  <si>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</si>
  <si>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</si>
  <si>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</si>
  <si>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</si>
  <si>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</si>
  <si>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</si>
  <si>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</si>
  <si>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</si>
  <si>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</si>
  <si>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</si>
  <si>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</si>
  <si>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</si>
  <si>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</si>
  <si>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</si>
  <si>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</si>
  <si>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</si>
  <si>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</si>
  <si>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</si>
  <si>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</si>
  <si>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</si>
  <si>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</si>
  <si>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</si>
  <si>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</si>
  <si>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</si>
  <si>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</si>
  <si>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</si>
  <si>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</si>
  <si>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</si>
  <si>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</si>
  <si>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286929　井吹の丘小</t>
    <rPh sb="7" eb="9">
      <t>イブキ</t>
    </rPh>
    <rPh sb="10" eb="11">
      <t>オカ</t>
    </rPh>
    <rPh sb="11" eb="12">
      <t>ショウ</t>
    </rPh>
    <phoneticPr fontId="2"/>
  </si>
  <si>
    <t>286930　舞多聞小</t>
    <rPh sb="7" eb="10">
      <t>マイタモン</t>
    </rPh>
    <rPh sb="10" eb="11">
      <t>ショウ</t>
    </rPh>
    <phoneticPr fontId="2"/>
  </si>
  <si>
    <t>287001 アスロンＡＣ</t>
  </si>
  <si>
    <t>287002 岩岡JRC</t>
  </si>
  <si>
    <t>287003 北五葉NAC</t>
  </si>
  <si>
    <t>286286　美賀多台陸上</t>
    <rPh sb="7" eb="11">
      <t>ミカタダイ</t>
    </rPh>
    <rPh sb="11" eb="13">
      <t>リクジョウ</t>
    </rPh>
    <phoneticPr fontId="1"/>
  </si>
  <si>
    <t>287004 会下山RC</t>
  </si>
  <si>
    <t>286287　淡路陸上教室</t>
  </si>
  <si>
    <t>281060　明石JRC</t>
  </si>
  <si>
    <t>286288　三木JrRC</t>
    <rPh sb="7" eb="9">
      <t>ミキ</t>
    </rPh>
    <phoneticPr fontId="2"/>
  </si>
  <si>
    <t>286289　TRINITY.AC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</si>
  <si>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</si>
  <si>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</si>
  <si>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</si>
  <si>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</si>
  <si>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</si>
  <si>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</si>
  <si>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</si>
  <si>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</si>
  <si>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</si>
  <si>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</si>
  <si>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</si>
  <si>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</si>
  <si>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</si>
  <si>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</si>
  <si>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</si>
  <si>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</si>
  <si>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</si>
  <si>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</si>
  <si>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</si>
  <si>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</si>
  <si>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</si>
  <si>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</si>
  <si>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</si>
  <si>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</si>
  <si>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</si>
  <si>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</si>
  <si>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</si>
  <si>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</si>
  <si>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</si>
  <si>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</si>
  <si>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</si>
  <si>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</si>
  <si>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</si>
  <si>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</si>
  <si>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</si>
  <si>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</si>
  <si>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</si>
  <si>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</si>
  <si>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</si>
  <si>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</si>
  <si>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</si>
  <si>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</si>
  <si>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</si>
  <si>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</si>
  <si>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</si>
  <si>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</si>
  <si>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リレー</t>
    <phoneticPr fontId="4"/>
  </si>
  <si>
    <t>S2</t>
  </si>
  <si>
    <t>S2</t>
    <phoneticPr fontId="3"/>
  </si>
  <si>
    <t>TM</t>
  </si>
  <si>
    <t>S3</t>
  </si>
  <si>
    <t>S4</t>
  </si>
  <si>
    <t>S5</t>
  </si>
  <si>
    <t>S6</t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</si>
  <si>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</si>
  <si>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</si>
  <si>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</si>
  <si>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</si>
  <si>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</si>
  <si>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</si>
  <si>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</si>
  <si>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</si>
  <si>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</si>
  <si>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</si>
  <si>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</si>
  <si>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</si>
  <si>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</si>
  <si>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</si>
  <si>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</si>
  <si>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</si>
  <si>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</si>
  <si>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</si>
  <si>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</si>
  <si>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</si>
  <si>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</si>
  <si>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</si>
  <si>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</si>
  <si>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</si>
  <si>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</si>
  <si>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</si>
  <si>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</si>
  <si>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</si>
  <si>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</si>
  <si>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</si>
  <si>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</si>
  <si>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</si>
  <si>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</si>
  <si>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</si>
  <si>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</si>
  <si>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</si>
  <si>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</si>
  <si>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</si>
  <si>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</si>
  <si>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</si>
  <si>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</si>
  <si>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</si>
  <si>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</si>
  <si>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</si>
  <si>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</si>
  <si>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</si>
  <si>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</si>
  <si>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</si>
  <si>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</si>
  <si>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</si>
  <si>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</si>
  <si>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</si>
  <si>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</si>
  <si>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</si>
  <si>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</si>
  <si>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</si>
  <si>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</si>
  <si>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</si>
  <si>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</si>
  <si>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</si>
  <si>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</si>
  <si>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</si>
  <si>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</si>
  <si>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</si>
  <si>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</si>
  <si>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</si>
  <si>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【中学男子】</t>
    <rPh sb="1" eb="3">
      <t>チュウガク</t>
    </rPh>
    <rPh sb="3" eb="5">
      <t>ダンシ</t>
    </rPh>
    <phoneticPr fontId="3"/>
  </si>
  <si>
    <t>中男３０００ｍ</t>
    <rPh sb="0" eb="1">
      <t>チュウ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</si>
  <si>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</si>
  <si>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【一般高校男子】</t>
    <rPh sb="1" eb="3">
      <t>イッパン</t>
    </rPh>
    <rPh sb="3" eb="5">
      <t>コウコウ</t>
    </rPh>
    <rPh sb="5" eb="7">
      <t>ダンシ</t>
    </rPh>
    <phoneticPr fontId="7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</si>
  <si>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</si>
  <si>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</si>
  <si>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【中学女子】</t>
    <rPh sb="1" eb="3">
      <t>チュウガク</t>
    </rPh>
    <rPh sb="3" eb="5">
      <t>ジョシ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</si>
  <si>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</si>
  <si>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</si>
  <si>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</si>
  <si>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</si>
  <si>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</si>
  <si>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【一般高校女子】</t>
    <rPh sb="1" eb="5">
      <t>イッパンコウコウ</t>
    </rPh>
    <rPh sb="5" eb="7">
      <t>ジョシ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</si>
  <si>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</si>
  <si>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</si>
  <si>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</si>
  <si>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</si>
  <si>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第4回神戸市長距離記録会申込用紙（印刷・提出用）</t>
    <rPh sb="0" eb="1">
      <t>ダイ</t>
    </rPh>
    <rPh sb="2" eb="3">
      <t>カイ</t>
    </rPh>
    <rPh sb="3" eb="5">
      <t>コウベ</t>
    </rPh>
    <rPh sb="5" eb="6">
      <t>シ</t>
    </rPh>
    <rPh sb="6" eb="9">
      <t>チョウキョリ</t>
    </rPh>
    <rPh sb="9" eb="11">
      <t>キロク</t>
    </rPh>
    <rPh sb="11" eb="12">
      <t>カイ</t>
    </rPh>
    <rPh sb="12" eb="14">
      <t>モウシコミ</t>
    </rPh>
    <rPh sb="14" eb="16">
      <t>ヨウシ</t>
    </rPh>
    <rPh sb="17" eb="19">
      <t>インサツ</t>
    </rPh>
    <rPh sb="20" eb="22">
      <t>テイシュツ</t>
    </rPh>
    <rPh sb="22" eb="23">
      <t>ヨウ</t>
    </rPh>
    <phoneticPr fontId="3"/>
  </si>
  <si>
    <t>2023年第4回長距離記録会専用　申込ファイル</t>
    <rPh sb="4" eb="5">
      <t>ネン</t>
    </rPh>
    <rPh sb="5" eb="6">
      <t>ダイ</t>
    </rPh>
    <rPh sb="7" eb="8">
      <t>カイ</t>
    </rPh>
    <rPh sb="8" eb="11">
      <t>チョウキョリ</t>
    </rPh>
    <rPh sb="11" eb="14">
      <t>キロクカイ</t>
    </rPh>
    <rPh sb="14" eb="16">
      <t>センヨウ</t>
    </rPh>
    <rPh sb="17" eb="19">
      <t>モウシコミ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</si>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</sst>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7" fillId="0" borderId="0" xfId="0" applyFont="1" applyAlignment="1"/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RowHeight="18.75" x14ac:dyDescent="0.4"/>
  <cols>
    <col min="1" max="12" width="10.875" style="60" customWidth="1"/>
    <col min="13" max="13" width="9.875" style="60" customWidth="1"/>
    <col min="14" max="14" width="37.25" style="60" customWidth="1"/>
    <col min="15" max="15" width="60" style="60" customWidth="1"/>
    <col min="16" max="16384" width="9" style="60"/>
  </cols>
  <sheetData>
    <row r="1" spans="1:13" ht="37.5" customHeight="1" thickBot="1" x14ac:dyDescent="0.45">
      <c r="A1" s="133" t="s">
        <v>893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24.75" customHeight="1" x14ac:dyDescent="0.4">
      <c r="A2" s="70" t="s">
        <v>835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24.75" customHeight="1" x14ac:dyDescent="0.4">
      <c r="A3" s="54"/>
      <c r="B3" t="s">
        <v>863</v>
      </c>
      <c r="C3"/>
      <c r="D3"/>
      <c r="E3"/>
      <c r="F3"/>
      <c r="G3"/>
      <c r="H3"/>
      <c r="I3"/>
      <c r="J3"/>
      <c r="K3"/>
      <c r="L3"/>
      <c r="M3" s="55"/>
    </row>
    <row r="4" spans="1:13" ht="24.75" customHeight="1" x14ac:dyDescent="0.4">
      <c r="A4" s="54"/>
      <c r="B4" t="s">
        <v>853</v>
      </c>
      <c r="C4"/>
      <c r="D4"/>
      <c r="E4"/>
      <c r="F4"/>
      <c r="G4"/>
      <c r="H4"/>
      <c r="I4"/>
      <c r="J4"/>
      <c r="K4"/>
      <c r="L4"/>
      <c r="M4" s="55"/>
    </row>
    <row r="5" spans="1:13" ht="24.75" customHeight="1" x14ac:dyDescent="0.4">
      <c r="A5" s="54"/>
      <c r="B5" t="s">
        <v>854</v>
      </c>
      <c r="C5"/>
      <c r="D5"/>
      <c r="E5"/>
      <c r="F5"/>
      <c r="G5"/>
      <c r="H5"/>
      <c r="I5"/>
      <c r="J5"/>
      <c r="K5"/>
      <c r="L5"/>
      <c r="M5" s="55"/>
    </row>
    <row r="6" spans="1:13" ht="24.75" customHeight="1" x14ac:dyDescent="0.4">
      <c r="A6" s="54"/>
      <c r="B6" t="s">
        <v>834</v>
      </c>
      <c r="C6"/>
      <c r="D6"/>
      <c r="E6"/>
      <c r="F6"/>
      <c r="G6"/>
      <c r="H6"/>
      <c r="I6"/>
      <c r="J6"/>
      <c r="K6"/>
      <c r="L6"/>
      <c r="M6" s="55"/>
    </row>
    <row r="7" spans="1:13" ht="24.75" customHeight="1" x14ac:dyDescent="0.4">
      <c r="A7" s="54"/>
      <c r="B7" t="s">
        <v>850</v>
      </c>
      <c r="C7"/>
      <c r="D7"/>
      <c r="E7"/>
      <c r="F7"/>
      <c r="G7"/>
      <c r="H7"/>
      <c r="I7"/>
      <c r="J7"/>
      <c r="K7"/>
      <c r="L7"/>
      <c r="M7" s="55"/>
    </row>
    <row r="8" spans="1:13" ht="24.75" customHeight="1" x14ac:dyDescent="0.4">
      <c r="A8" s="56" t="s">
        <v>857</v>
      </c>
      <c r="B8"/>
      <c r="C8"/>
      <c r="D8"/>
      <c r="E8"/>
      <c r="F8"/>
      <c r="G8"/>
      <c r="H8"/>
      <c r="I8"/>
      <c r="J8"/>
      <c r="K8"/>
      <c r="L8"/>
      <c r="M8" s="55"/>
    </row>
    <row r="9" spans="1:13" ht="24.75" customHeight="1" x14ac:dyDescent="0.4">
      <c r="A9" s="56" t="s">
        <v>858</v>
      </c>
      <c r="B9"/>
      <c r="C9"/>
      <c r="D9"/>
      <c r="E9"/>
      <c r="F9"/>
      <c r="G9"/>
      <c r="H9"/>
      <c r="I9"/>
      <c r="J9"/>
      <c r="K9"/>
      <c r="L9"/>
      <c r="M9" s="55"/>
    </row>
    <row r="10" spans="1:13" ht="24.75" customHeight="1" x14ac:dyDescent="0.4">
      <c r="A10" s="56" t="s">
        <v>859</v>
      </c>
      <c r="B10"/>
      <c r="C10"/>
      <c r="D10"/>
      <c r="E10"/>
      <c r="F10"/>
      <c r="G10"/>
      <c r="H10"/>
      <c r="I10"/>
      <c r="J10"/>
      <c r="K10"/>
      <c r="L10"/>
      <c r="M10" s="55"/>
    </row>
  </sheetData>
  <sheetProtection sheet="1" objects="1" scenarios="1"/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/>
  </sheetViews>
  <sheetFormatPr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820</v>
      </c>
      <c r="C1" s="35" t="s">
        <v>794</v>
      </c>
      <c r="D1" s="35" t="s">
        <v>795</v>
      </c>
      <c r="E1" s="35" t="s">
        <v>796</v>
      </c>
      <c r="F1" s="35" t="s">
        <v>797</v>
      </c>
      <c r="G1" s="35" t="s">
        <v>798</v>
      </c>
      <c r="H1" s="35" t="s">
        <v>799</v>
      </c>
      <c r="I1" s="35" t="s">
        <v>800</v>
      </c>
      <c r="J1" s="35" t="s">
        <v>803</v>
      </c>
      <c r="K1" s="35" t="s">
        <v>845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C376-211B-4D54-8973-4CD526151404}">
  <sheetPr codeName="Sheet9"/>
  <dimension ref="A1:I3"/>
  <sheetViews>
    <sheetView workbookViewId="0"/>
  </sheetViews>
  <sheetFormatPr defaultRowHeight="13.5" x14ac:dyDescent="0.4"/>
  <cols>
    <col min="1" max="1" width="9" style="35"/>
    <col min="2" max="2" width="16.125" style="35" bestFit="1" customWidth="1"/>
    <col min="3" max="3" width="9" style="35"/>
    <col min="4" max="9" width="10.5" style="35" bestFit="1" customWidth="1"/>
    <col min="10" max="16384" width="9" style="35"/>
  </cols>
  <sheetData>
    <row r="1" spans="1:9" x14ac:dyDescent="0.15">
      <c r="A1" s="50" t="s">
        <v>801</v>
      </c>
      <c r="B1" s="50" t="s">
        <v>794</v>
      </c>
      <c r="C1" s="50" t="s">
        <v>804</v>
      </c>
      <c r="D1" s="50" t="s">
        <v>800</v>
      </c>
      <c r="E1" s="50" t="s">
        <v>802</v>
      </c>
      <c r="F1" s="50" t="s">
        <v>805</v>
      </c>
      <c r="G1" s="50" t="s">
        <v>806</v>
      </c>
      <c r="H1" s="50" t="s">
        <v>807</v>
      </c>
      <c r="I1" s="50" t="s">
        <v>808</v>
      </c>
    </row>
    <row r="2" spans="1:9" x14ac:dyDescent="0.4">
      <c r="A2" s="35" t="str">
        <f>IF(手順2!Z12&gt;=1,"男","")</f>
        <v/>
      </c>
      <c r="B2" s="35" t="str">
        <f>IF(A2="","",手順５!F9)</f>
        <v/>
      </c>
      <c r="C2" s="35" t="str">
        <f>IF(A2="","",TEXT(手順５!S17,"0")&amp;TEXT(手順５!T17,"00")&amp;TEXT(手順５!U17,"00"))</f>
        <v/>
      </c>
      <c r="D2" s="35" t="str">
        <f>IFERROR(IF($A2="","",VLOOKUP(1,手順５!$W$17:$Z$101,4,FALSE)),"")</f>
        <v/>
      </c>
      <c r="E2" s="35" t="str">
        <f>IFERROR(IF($A2="","",VLOOKUP(2,手順５!$W$17:$Z$101,4,FALSE)),"")</f>
        <v/>
      </c>
      <c r="F2" s="35" t="str">
        <f>IFERROR(IF($A2="","",VLOOKUP(3,手順５!$W$17:$Z$101,4,FALSE)),"")</f>
        <v/>
      </c>
      <c r="G2" s="35" t="str">
        <f>IFERROR(IF($A2="","",VLOOKUP(4,手順５!$W$17:$Z$101,4,FALSE)),"")</f>
        <v/>
      </c>
      <c r="H2" s="35" t="str">
        <f>IFERROR(IF($A2="","",VLOOKUP(5,手順５!$W$17:$Z$101,4,FALSE)),"")</f>
        <v/>
      </c>
      <c r="I2" s="35" t="str">
        <f>IFERROR(IF($A2="","",VLOOKUP(6,手順５!$W$17:$Z$101,4,FALSE)),"")</f>
        <v/>
      </c>
    </row>
    <row r="3" spans="1:9" x14ac:dyDescent="0.4">
      <c r="A3" s="35" t="str">
        <f>IF(手順3!Z12&gt;=1,"女","")</f>
        <v/>
      </c>
      <c r="B3" s="35" t="str">
        <f>IF(A3="","",手順５!F9)</f>
        <v/>
      </c>
      <c r="C3" s="35" t="str">
        <f>IF(A3="","",TEXT(手順５!S20,"0")&amp;TEXT(手順５!T20,"00")&amp;TEXT(手順５!U20,"00"))</f>
        <v/>
      </c>
      <c r="D3" s="35" t="str">
        <f>IFERROR(IF($A3="","",VLOOKUP(1,手順５!$X$17:$Z$101,3,FALSE)),"")</f>
        <v/>
      </c>
      <c r="E3" s="35" t="str">
        <f>IFERROR(IF($A3="","",VLOOKUP(2,手順５!$X$17:$Z$101,3,FALSE)),"")</f>
        <v/>
      </c>
      <c r="F3" s="35" t="str">
        <f>IFERROR(IF($A3="","",VLOOKUP(3,手順５!$X$17:$Z$101,3,FALSE)),"")</f>
        <v/>
      </c>
      <c r="G3" s="35" t="str">
        <f>IFERROR(IF($A3="","",VLOOKUP(4,手順５!$X$17:$Z$101,3,FALSE)),"")</f>
        <v/>
      </c>
      <c r="H3" s="35" t="str">
        <f>IFERROR(IF($A3="","",VLOOKUP(5,手順５!$X$17:$Z$101,3,FALSE)),"")</f>
        <v/>
      </c>
      <c r="I3" s="35" t="str">
        <f>IFERROR(IF($A3="","",VLOOKUP(6,手順５!$X$17:$Z$101,3,FALSE)),"")</f>
        <v/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A8" sqref="A8"/>
    </sheetView>
  </sheetViews>
  <sheetFormatPr defaultRowHeight="18.75" x14ac:dyDescent="0.4"/>
  <sheetData>
    <row r="1" spans="1:1" x14ac:dyDescent="0.4">
      <c r="A1" s="34" t="s">
        <v>812</v>
      </c>
    </row>
    <row r="2" spans="1:1" x14ac:dyDescent="0.4">
      <c r="A2" t="s">
        <v>813</v>
      </c>
    </row>
    <row r="4" spans="1:1" x14ac:dyDescent="0.4">
      <c r="A4" s="34" t="s">
        <v>816</v>
      </c>
    </row>
    <row r="5" spans="1:1" x14ac:dyDescent="0.4">
      <c r="A5" s="52" t="s">
        <v>810</v>
      </c>
    </row>
    <row r="6" spans="1:1" x14ac:dyDescent="0.4">
      <c r="A6" t="s">
        <v>811</v>
      </c>
    </row>
    <row r="7" spans="1:1" x14ac:dyDescent="0.4">
      <c r="A7" t="s">
        <v>851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69"/>
  <sheetViews>
    <sheetView showGridLines="0" view="pageBreakPreview" topLeftCell="B1" zoomScaleNormal="100" zoomScaleSheetLayoutView="100" workbookViewId="0">
      <selection activeCell="B1" sqref="B1:O1"/>
    </sheetView>
  </sheetViews>
  <sheetFormatPr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2" t="s">
        <v>852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Q1" s="24"/>
      <c r="R1" s="24"/>
      <c r="S1" s="24"/>
      <c r="T1" s="24"/>
      <c r="U1" s="24"/>
    </row>
    <row r="2" spans="2:26" ht="25.5" customHeight="1" x14ac:dyDescent="0.4">
      <c r="B2" s="145" t="s">
        <v>855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Q2" s="24"/>
      <c r="R2" s="24"/>
      <c r="S2" s="24"/>
      <c r="T2" s="24"/>
      <c r="U2" s="24"/>
    </row>
    <row r="3" spans="2:26" ht="25.5" customHeight="1" thickBot="1" x14ac:dyDescent="0.45">
      <c r="B3" s="148" t="s">
        <v>833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9" t="s">
        <v>224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20" t="s">
        <v>225</v>
      </c>
      <c r="D6" s="1"/>
      <c r="K6" s="1"/>
      <c r="L6" s="1"/>
      <c r="M6" s="1"/>
      <c r="N6" s="1"/>
      <c r="O6" s="42"/>
    </row>
    <row r="7" spans="2:26" x14ac:dyDescent="0.4">
      <c r="B7" s="120" t="s">
        <v>821</v>
      </c>
      <c r="D7" s="1"/>
      <c r="K7" s="1"/>
      <c r="L7" s="1"/>
      <c r="M7" s="1"/>
      <c r="N7" s="1"/>
      <c r="O7" s="42"/>
    </row>
    <row r="8" spans="2:26" x14ac:dyDescent="0.4">
      <c r="B8" s="43" t="s">
        <v>822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222</v>
      </c>
      <c r="J10" s="3" t="s">
        <v>223</v>
      </c>
      <c r="Q10" s="23"/>
      <c r="R10" s="23"/>
      <c r="S10" s="23"/>
      <c r="T10" s="23"/>
    </row>
    <row r="11" spans="2:26" x14ac:dyDescent="0.4">
      <c r="B11" s="151" t="s">
        <v>1</v>
      </c>
      <c r="C11" s="152"/>
      <c r="D11" s="153"/>
      <c r="E11" s="160" t="s">
        <v>823</v>
      </c>
      <c r="F11" s="160"/>
      <c r="G11" s="161"/>
      <c r="J11" s="47"/>
      <c r="K11" s="174" t="s">
        <v>215</v>
      </c>
      <c r="L11" s="174"/>
      <c r="M11" s="174" t="s">
        <v>211</v>
      </c>
      <c r="N11" s="175"/>
    </row>
    <row r="12" spans="2:26" x14ac:dyDescent="0.4">
      <c r="B12" s="154" t="s">
        <v>210</v>
      </c>
      <c r="C12" s="155"/>
      <c r="D12" s="156"/>
      <c r="E12" s="136" t="s">
        <v>824</v>
      </c>
      <c r="F12" s="136"/>
      <c r="G12" s="137"/>
      <c r="J12" s="48">
        <v>1</v>
      </c>
      <c r="K12" s="169"/>
      <c r="L12" s="169"/>
      <c r="M12" s="169"/>
      <c r="N12" s="170"/>
    </row>
    <row r="13" spans="2:26" x14ac:dyDescent="0.4">
      <c r="B13" s="154" t="s">
        <v>212</v>
      </c>
      <c r="C13" s="155"/>
      <c r="D13" s="156"/>
      <c r="E13" s="136"/>
      <c r="F13" s="136"/>
      <c r="G13" s="137"/>
      <c r="J13" s="48">
        <v>2</v>
      </c>
      <c r="K13" s="169"/>
      <c r="L13" s="169"/>
      <c r="M13" s="169"/>
      <c r="N13" s="170"/>
    </row>
    <row r="14" spans="2:26" ht="20.25" thickBot="1" x14ac:dyDescent="0.45">
      <c r="B14" s="157" t="s">
        <v>2</v>
      </c>
      <c r="C14" s="158"/>
      <c r="D14" s="159"/>
      <c r="E14" s="138"/>
      <c r="F14" s="138"/>
      <c r="G14" s="139"/>
      <c r="J14" s="48">
        <v>3</v>
      </c>
      <c r="K14" s="169"/>
      <c r="L14" s="169"/>
      <c r="M14" s="169"/>
      <c r="N14" s="170"/>
    </row>
    <row r="15" spans="2:26" ht="20.25" thickBot="1" x14ac:dyDescent="0.45">
      <c r="B15" s="23"/>
      <c r="J15" s="49">
        <v>4</v>
      </c>
      <c r="K15" s="171"/>
      <c r="L15" s="171"/>
      <c r="M15" s="171"/>
      <c r="N15" s="172"/>
      <c r="X15" s="66" t="s">
        <v>825</v>
      </c>
      <c r="Y15" s="132" t="s">
        <v>826</v>
      </c>
      <c r="Z15" s="64"/>
    </row>
    <row r="16" spans="2:26" ht="20.25" thickBot="1" x14ac:dyDescent="0.45">
      <c r="B16" s="3" t="s">
        <v>848</v>
      </c>
      <c r="J16" s="3" t="s">
        <v>849</v>
      </c>
      <c r="X16" s="67" t="s">
        <v>823</v>
      </c>
      <c r="Y16" s="98" t="s">
        <v>824</v>
      </c>
      <c r="Z16" s="65">
        <v>9</v>
      </c>
    </row>
    <row r="17" spans="1:26" ht="19.5" customHeight="1" x14ac:dyDescent="0.4">
      <c r="B17" s="165" t="s">
        <v>221</v>
      </c>
      <c r="C17" s="173" t="s">
        <v>215</v>
      </c>
      <c r="D17" s="173"/>
      <c r="E17" s="173" t="s">
        <v>216</v>
      </c>
      <c r="F17" s="173"/>
      <c r="G17" s="167" t="s">
        <v>220</v>
      </c>
      <c r="J17" s="162" t="s">
        <v>221</v>
      </c>
      <c r="K17" s="164" t="s">
        <v>215</v>
      </c>
      <c r="L17" s="164"/>
      <c r="M17" s="164" t="s">
        <v>216</v>
      </c>
      <c r="N17" s="164"/>
      <c r="O17" s="140" t="s">
        <v>220</v>
      </c>
      <c r="R17" s="1" t="s">
        <v>776</v>
      </c>
      <c r="T17" s="1" t="s">
        <v>779</v>
      </c>
      <c r="X17" s="67" t="s">
        <v>226</v>
      </c>
      <c r="Y17" s="98" t="s">
        <v>757</v>
      </c>
      <c r="Z17" s="65">
        <v>9</v>
      </c>
    </row>
    <row r="18" spans="1:26" x14ac:dyDescent="0.4">
      <c r="B18" s="166"/>
      <c r="C18" s="26" t="s">
        <v>214</v>
      </c>
      <c r="D18" s="26" t="s">
        <v>213</v>
      </c>
      <c r="E18" s="26" t="s">
        <v>217</v>
      </c>
      <c r="F18" s="26" t="s">
        <v>218</v>
      </c>
      <c r="G18" s="168"/>
      <c r="J18" s="163"/>
      <c r="K18" s="25" t="s">
        <v>214</v>
      </c>
      <c r="L18" s="25" t="s">
        <v>213</v>
      </c>
      <c r="M18" s="25" t="s">
        <v>217</v>
      </c>
      <c r="N18" s="25" t="s">
        <v>218</v>
      </c>
      <c r="O18" s="141"/>
      <c r="R18" s="1" t="s">
        <v>778</v>
      </c>
      <c r="S18" s="1" t="s">
        <v>777</v>
      </c>
      <c r="T18" s="1" t="s">
        <v>778</v>
      </c>
      <c r="U18" s="1" t="s">
        <v>777</v>
      </c>
      <c r="X18" s="67" t="s">
        <v>227</v>
      </c>
      <c r="Y18" s="98" t="s">
        <v>866</v>
      </c>
      <c r="Z18" s="65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9"/>
      <c r="I19" s="69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7" t="s">
        <v>228</v>
      </c>
      <c r="Y19" s="98" t="s">
        <v>867</v>
      </c>
      <c r="Z19" s="65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9"/>
      <c r="I20" s="69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7" t="s">
        <v>229</v>
      </c>
      <c r="Y20" s="98" t="s">
        <v>868</v>
      </c>
      <c r="Z20" s="65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9"/>
      <c r="I21" s="69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7" t="s">
        <v>230</v>
      </c>
      <c r="Y21" s="98" t="s">
        <v>869</v>
      </c>
      <c r="Z21" s="65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9"/>
      <c r="I22" s="69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7" t="s">
        <v>231</v>
      </c>
      <c r="Y22" s="98" t="s">
        <v>870</v>
      </c>
      <c r="Z22" s="65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9"/>
      <c r="I23" s="69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7" t="s">
        <v>232</v>
      </c>
      <c r="Y23" s="98" t="s">
        <v>871</v>
      </c>
      <c r="Z23" s="65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9"/>
      <c r="I24" s="69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7" t="s">
        <v>233</v>
      </c>
      <c r="Y24" s="98" t="s">
        <v>872</v>
      </c>
      <c r="Z24" s="65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9"/>
      <c r="I25" s="69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7" t="s">
        <v>234</v>
      </c>
      <c r="Y25" s="98"/>
      <c r="Z25" s="65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9"/>
      <c r="I26" s="69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7" t="s">
        <v>235</v>
      </c>
      <c r="Y26" s="73"/>
      <c r="Z26" s="63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9"/>
      <c r="I27" s="69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7" t="s">
        <v>236</v>
      </c>
    </row>
    <row r="28" spans="1:26" x14ac:dyDescent="0.4">
      <c r="A28" s="22"/>
      <c r="B28" s="8"/>
      <c r="C28" s="4"/>
      <c r="D28" s="4"/>
      <c r="E28" s="4"/>
      <c r="F28" s="4"/>
      <c r="G28" s="5"/>
      <c r="H28" s="69"/>
      <c r="I28" s="69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7" t="s">
        <v>237</v>
      </c>
    </row>
    <row r="29" spans="1:26" x14ac:dyDescent="0.4">
      <c r="A29" s="22"/>
      <c r="B29" s="8"/>
      <c r="C29" s="4"/>
      <c r="D29" s="4"/>
      <c r="E29" s="4"/>
      <c r="F29" s="4"/>
      <c r="G29" s="5"/>
      <c r="H29" s="69"/>
      <c r="I29" s="69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7" t="s">
        <v>238</v>
      </c>
    </row>
    <row r="30" spans="1:26" x14ac:dyDescent="0.4">
      <c r="A30" s="22"/>
      <c r="B30" s="8"/>
      <c r="C30" s="4"/>
      <c r="D30" s="4"/>
      <c r="E30" s="4"/>
      <c r="F30" s="4"/>
      <c r="G30" s="5"/>
      <c r="H30" s="69"/>
      <c r="I30" s="69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7" t="s">
        <v>239</v>
      </c>
    </row>
    <row r="31" spans="1:26" x14ac:dyDescent="0.4">
      <c r="A31" s="22"/>
      <c r="B31" s="8"/>
      <c r="C31" s="4"/>
      <c r="D31" s="4"/>
      <c r="E31" s="4"/>
      <c r="F31" s="4"/>
      <c r="G31" s="5"/>
      <c r="H31" s="69"/>
      <c r="I31" s="69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7" t="s">
        <v>240</v>
      </c>
    </row>
    <row r="32" spans="1:26" x14ac:dyDescent="0.4">
      <c r="A32" s="22"/>
      <c r="B32" s="8"/>
      <c r="C32" s="4"/>
      <c r="D32" s="4"/>
      <c r="E32" s="4"/>
      <c r="F32" s="4"/>
      <c r="G32" s="5"/>
      <c r="H32" s="69"/>
      <c r="I32" s="69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7" t="s">
        <v>241</v>
      </c>
    </row>
    <row r="33" spans="1:24" x14ac:dyDescent="0.4">
      <c r="A33" s="22"/>
      <c r="B33" s="8"/>
      <c r="C33" s="4"/>
      <c r="D33" s="4"/>
      <c r="E33" s="4"/>
      <c r="F33" s="4"/>
      <c r="G33" s="5"/>
      <c r="H33" s="69"/>
      <c r="I33" s="69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7" t="s">
        <v>242</v>
      </c>
    </row>
    <row r="34" spans="1:24" x14ac:dyDescent="0.4">
      <c r="A34" s="22"/>
      <c r="B34" s="8"/>
      <c r="C34" s="4"/>
      <c r="D34" s="4"/>
      <c r="E34" s="4"/>
      <c r="F34" s="4"/>
      <c r="G34" s="5"/>
      <c r="H34" s="69"/>
      <c r="I34" s="69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7" t="s">
        <v>243</v>
      </c>
    </row>
    <row r="35" spans="1:24" x14ac:dyDescent="0.4">
      <c r="A35" s="22"/>
      <c r="B35" s="8"/>
      <c r="C35" s="4"/>
      <c r="D35" s="4"/>
      <c r="E35" s="4"/>
      <c r="F35" s="4"/>
      <c r="G35" s="5"/>
      <c r="H35" s="69"/>
      <c r="I35" s="69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7" t="s">
        <v>244</v>
      </c>
    </row>
    <row r="36" spans="1:24" x14ac:dyDescent="0.4">
      <c r="A36" s="22"/>
      <c r="B36" s="8"/>
      <c r="C36" s="4"/>
      <c r="D36" s="4"/>
      <c r="E36" s="4"/>
      <c r="F36" s="4"/>
      <c r="G36" s="5"/>
      <c r="H36" s="69"/>
      <c r="I36" s="69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7" t="s">
        <v>245</v>
      </c>
    </row>
    <row r="37" spans="1:24" x14ac:dyDescent="0.4">
      <c r="A37" s="22"/>
      <c r="B37" s="8"/>
      <c r="C37" s="4"/>
      <c r="D37" s="4"/>
      <c r="E37" s="4"/>
      <c r="F37" s="4"/>
      <c r="G37" s="5"/>
      <c r="H37" s="69"/>
      <c r="I37" s="69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7" t="s">
        <v>246</v>
      </c>
    </row>
    <row r="38" spans="1:24" x14ac:dyDescent="0.4">
      <c r="A38" s="22"/>
      <c r="B38" s="8"/>
      <c r="C38" s="4"/>
      <c r="D38" s="4"/>
      <c r="E38" s="4"/>
      <c r="F38" s="4"/>
      <c r="G38" s="5"/>
      <c r="H38" s="69"/>
      <c r="I38" s="69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7" t="s">
        <v>247</v>
      </c>
    </row>
    <row r="39" spans="1:24" x14ac:dyDescent="0.4">
      <c r="A39" s="22"/>
      <c r="B39" s="8"/>
      <c r="C39" s="4"/>
      <c r="D39" s="4"/>
      <c r="E39" s="4"/>
      <c r="F39" s="4"/>
      <c r="G39" s="5"/>
      <c r="H39" s="69"/>
      <c r="I39" s="69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7" t="s">
        <v>248</v>
      </c>
    </row>
    <row r="40" spans="1:24" x14ac:dyDescent="0.4">
      <c r="A40" s="22"/>
      <c r="B40" s="8"/>
      <c r="C40" s="4"/>
      <c r="D40" s="4"/>
      <c r="E40" s="4"/>
      <c r="F40" s="4"/>
      <c r="G40" s="5"/>
      <c r="H40" s="69"/>
      <c r="I40" s="69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7" t="s">
        <v>249</v>
      </c>
    </row>
    <row r="41" spans="1:24" x14ac:dyDescent="0.4">
      <c r="A41" s="22"/>
      <c r="B41" s="8"/>
      <c r="C41" s="4"/>
      <c r="D41" s="4"/>
      <c r="E41" s="4"/>
      <c r="F41" s="4"/>
      <c r="G41" s="5"/>
      <c r="H41" s="69"/>
      <c r="I41" s="69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7" t="s">
        <v>250</v>
      </c>
    </row>
    <row r="42" spans="1:24" x14ac:dyDescent="0.4">
      <c r="A42" s="22"/>
      <c r="B42" s="8"/>
      <c r="C42" s="4"/>
      <c r="D42" s="4"/>
      <c r="E42" s="4"/>
      <c r="F42" s="4"/>
      <c r="G42" s="5"/>
      <c r="H42" s="69"/>
      <c r="I42" s="69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7" t="s">
        <v>251</v>
      </c>
    </row>
    <row r="43" spans="1:24" x14ac:dyDescent="0.4">
      <c r="A43" s="22"/>
      <c r="B43" s="8"/>
      <c r="C43" s="4"/>
      <c r="D43" s="4"/>
      <c r="E43" s="4"/>
      <c r="F43" s="4"/>
      <c r="G43" s="5"/>
      <c r="H43" s="69"/>
      <c r="I43" s="69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7" t="s">
        <v>252</v>
      </c>
    </row>
    <row r="44" spans="1:24" x14ac:dyDescent="0.4">
      <c r="A44" s="22"/>
      <c r="B44" s="8"/>
      <c r="C44" s="4"/>
      <c r="D44" s="4"/>
      <c r="E44" s="4"/>
      <c r="F44" s="4"/>
      <c r="G44" s="5"/>
      <c r="H44" s="69"/>
      <c r="I44" s="69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7" t="s">
        <v>253</v>
      </c>
    </row>
    <row r="45" spans="1:24" x14ac:dyDescent="0.4">
      <c r="A45" s="22"/>
      <c r="B45" s="8"/>
      <c r="C45" s="4"/>
      <c r="D45" s="4"/>
      <c r="E45" s="4"/>
      <c r="F45" s="4"/>
      <c r="G45" s="5"/>
      <c r="H45" s="69"/>
      <c r="I45" s="69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7" t="s">
        <v>254</v>
      </c>
    </row>
    <row r="46" spans="1:24" x14ac:dyDescent="0.4">
      <c r="A46" s="22"/>
      <c r="B46" s="8"/>
      <c r="C46" s="4"/>
      <c r="D46" s="4"/>
      <c r="E46" s="4"/>
      <c r="F46" s="4"/>
      <c r="G46" s="5"/>
      <c r="H46" s="69"/>
      <c r="I46" s="69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7" t="s">
        <v>255</v>
      </c>
    </row>
    <row r="47" spans="1:24" x14ac:dyDescent="0.4">
      <c r="A47" s="22"/>
      <c r="B47" s="8"/>
      <c r="C47" s="4"/>
      <c r="D47" s="4"/>
      <c r="E47" s="4"/>
      <c r="F47" s="4"/>
      <c r="G47" s="5"/>
      <c r="H47" s="69"/>
      <c r="I47" s="69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7" t="s">
        <v>256</v>
      </c>
    </row>
    <row r="48" spans="1:24" x14ac:dyDescent="0.4">
      <c r="A48" s="22"/>
      <c r="B48" s="8"/>
      <c r="C48" s="4"/>
      <c r="D48" s="4"/>
      <c r="E48" s="4"/>
      <c r="F48" s="4"/>
      <c r="G48" s="5"/>
      <c r="H48" s="69"/>
      <c r="I48" s="69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7" t="s">
        <v>257</v>
      </c>
    </row>
    <row r="49" spans="1:24" x14ac:dyDescent="0.4">
      <c r="A49" s="22"/>
      <c r="B49" s="8"/>
      <c r="C49" s="4"/>
      <c r="D49" s="4"/>
      <c r="E49" s="4"/>
      <c r="F49" s="4"/>
      <c r="G49" s="5"/>
      <c r="H49" s="69"/>
      <c r="I49" s="69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7" t="s">
        <v>258</v>
      </c>
    </row>
    <row r="50" spans="1:24" x14ac:dyDescent="0.4">
      <c r="A50" s="22"/>
      <c r="B50" s="8"/>
      <c r="C50" s="4"/>
      <c r="D50" s="4"/>
      <c r="E50" s="4"/>
      <c r="F50" s="4"/>
      <c r="G50" s="5"/>
      <c r="H50" s="69"/>
      <c r="I50" s="69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7" t="s">
        <v>259</v>
      </c>
    </row>
    <row r="51" spans="1:24" x14ac:dyDescent="0.4">
      <c r="A51" s="22"/>
      <c r="B51" s="8"/>
      <c r="C51" s="4"/>
      <c r="D51" s="4"/>
      <c r="E51" s="4"/>
      <c r="F51" s="4"/>
      <c r="G51" s="5"/>
      <c r="H51" s="69"/>
      <c r="I51" s="69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7" t="s">
        <v>260</v>
      </c>
    </row>
    <row r="52" spans="1:24" x14ac:dyDescent="0.4">
      <c r="A52" s="22"/>
      <c r="B52" s="8"/>
      <c r="C52" s="4"/>
      <c r="D52" s="4"/>
      <c r="E52" s="4"/>
      <c r="F52" s="4"/>
      <c r="G52" s="5"/>
      <c r="H52" s="69"/>
      <c r="I52" s="69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7" t="s">
        <v>261</v>
      </c>
    </row>
    <row r="53" spans="1:24" x14ac:dyDescent="0.4">
      <c r="A53" s="22"/>
      <c r="B53" s="8"/>
      <c r="C53" s="4"/>
      <c r="D53" s="4"/>
      <c r="E53" s="4"/>
      <c r="F53" s="4"/>
      <c r="G53" s="5"/>
      <c r="H53" s="69"/>
      <c r="I53" s="69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7" t="s">
        <v>262</v>
      </c>
    </row>
    <row r="54" spans="1:24" x14ac:dyDescent="0.4">
      <c r="A54" s="22"/>
      <c r="B54" s="8"/>
      <c r="C54" s="4"/>
      <c r="D54" s="4"/>
      <c r="E54" s="4"/>
      <c r="F54" s="4"/>
      <c r="G54" s="5"/>
      <c r="H54" s="69"/>
      <c r="I54" s="69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7" t="s">
        <v>263</v>
      </c>
    </row>
    <row r="55" spans="1:24" x14ac:dyDescent="0.4">
      <c r="A55" s="22"/>
      <c r="B55" s="8"/>
      <c r="C55" s="4"/>
      <c r="D55" s="4"/>
      <c r="E55" s="4"/>
      <c r="F55" s="4"/>
      <c r="G55" s="5"/>
      <c r="H55" s="69"/>
      <c r="I55" s="69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7" t="s">
        <v>264</v>
      </c>
    </row>
    <row r="56" spans="1:24" x14ac:dyDescent="0.4">
      <c r="A56" s="22"/>
      <c r="B56" s="8"/>
      <c r="C56" s="4"/>
      <c r="D56" s="4"/>
      <c r="E56" s="4"/>
      <c r="F56" s="4"/>
      <c r="G56" s="5"/>
      <c r="H56" s="69"/>
      <c r="I56" s="69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7" t="s">
        <v>265</v>
      </c>
    </row>
    <row r="57" spans="1:24" x14ac:dyDescent="0.4">
      <c r="A57" s="22"/>
      <c r="B57" s="8"/>
      <c r="C57" s="4"/>
      <c r="D57" s="4"/>
      <c r="E57" s="4"/>
      <c r="F57" s="4"/>
      <c r="G57" s="5"/>
      <c r="H57" s="69"/>
      <c r="I57" s="69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7" t="s">
        <v>266</v>
      </c>
    </row>
    <row r="58" spans="1:24" x14ac:dyDescent="0.4">
      <c r="A58" s="22"/>
      <c r="B58" s="8"/>
      <c r="C58" s="4"/>
      <c r="D58" s="4"/>
      <c r="E58" s="4"/>
      <c r="F58" s="4"/>
      <c r="G58" s="5"/>
      <c r="H58" s="69"/>
      <c r="I58" s="69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7" t="s">
        <v>267</v>
      </c>
    </row>
    <row r="59" spans="1:24" x14ac:dyDescent="0.4">
      <c r="A59" s="22"/>
      <c r="B59" s="8"/>
      <c r="C59" s="4"/>
      <c r="D59" s="4"/>
      <c r="E59" s="4"/>
      <c r="F59" s="4"/>
      <c r="G59" s="5"/>
      <c r="H59" s="69"/>
      <c r="I59" s="69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7" t="s">
        <v>268</v>
      </c>
    </row>
    <row r="60" spans="1:24" x14ac:dyDescent="0.4">
      <c r="A60" s="22"/>
      <c r="B60" s="8"/>
      <c r="C60" s="4"/>
      <c r="D60" s="4"/>
      <c r="E60" s="4"/>
      <c r="F60" s="4"/>
      <c r="G60" s="5"/>
      <c r="H60" s="69"/>
      <c r="I60" s="69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7" t="s">
        <v>269</v>
      </c>
    </row>
    <row r="61" spans="1:24" x14ac:dyDescent="0.4">
      <c r="A61" s="22"/>
      <c r="B61" s="8"/>
      <c r="C61" s="4"/>
      <c r="D61" s="4"/>
      <c r="E61" s="4"/>
      <c r="F61" s="4"/>
      <c r="G61" s="5"/>
      <c r="H61" s="69"/>
      <c r="I61" s="69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7" t="s">
        <v>270</v>
      </c>
    </row>
    <row r="62" spans="1:24" x14ac:dyDescent="0.4">
      <c r="A62" s="22"/>
      <c r="B62" s="8"/>
      <c r="C62" s="4"/>
      <c r="D62" s="4"/>
      <c r="E62" s="4"/>
      <c r="F62" s="4"/>
      <c r="G62" s="5"/>
      <c r="H62" s="69"/>
      <c r="I62" s="69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7" t="s">
        <v>271</v>
      </c>
    </row>
    <row r="63" spans="1:24" x14ac:dyDescent="0.4">
      <c r="A63" s="22"/>
      <c r="B63" s="8"/>
      <c r="C63" s="4"/>
      <c r="D63" s="4"/>
      <c r="E63" s="4"/>
      <c r="F63" s="4"/>
      <c r="G63" s="5"/>
      <c r="H63" s="69"/>
      <c r="I63" s="69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7" t="s">
        <v>272</v>
      </c>
    </row>
    <row r="64" spans="1:24" x14ac:dyDescent="0.4">
      <c r="A64" s="22"/>
      <c r="B64" s="8"/>
      <c r="C64" s="4"/>
      <c r="D64" s="4"/>
      <c r="E64" s="4"/>
      <c r="F64" s="4"/>
      <c r="G64" s="5"/>
      <c r="H64" s="69"/>
      <c r="I64" s="69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7" t="s">
        <v>273</v>
      </c>
    </row>
    <row r="65" spans="1:24" x14ac:dyDescent="0.4">
      <c r="A65" s="22"/>
      <c r="B65" s="8"/>
      <c r="C65" s="4"/>
      <c r="D65" s="4"/>
      <c r="E65" s="4"/>
      <c r="F65" s="4"/>
      <c r="G65" s="5"/>
      <c r="H65" s="69"/>
      <c r="I65" s="69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7" t="s">
        <v>274</v>
      </c>
    </row>
    <row r="66" spans="1:24" x14ac:dyDescent="0.4">
      <c r="A66" s="22"/>
      <c r="B66" s="8"/>
      <c r="C66" s="4"/>
      <c r="D66" s="4"/>
      <c r="E66" s="4"/>
      <c r="F66" s="4"/>
      <c r="G66" s="5"/>
      <c r="H66" s="69"/>
      <c r="I66" s="69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7" t="s">
        <v>275</v>
      </c>
    </row>
    <row r="67" spans="1:24" x14ac:dyDescent="0.4">
      <c r="A67" s="22"/>
      <c r="B67" s="8"/>
      <c r="C67" s="4"/>
      <c r="D67" s="4"/>
      <c r="E67" s="4"/>
      <c r="F67" s="4"/>
      <c r="G67" s="5"/>
      <c r="H67" s="69"/>
      <c r="I67" s="69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7" t="s">
        <v>276</v>
      </c>
    </row>
    <row r="68" spans="1:24" x14ac:dyDescent="0.4">
      <c r="A68" s="22"/>
      <c r="B68" s="8"/>
      <c r="C68" s="4"/>
      <c r="D68" s="4"/>
      <c r="E68" s="4"/>
      <c r="F68" s="4"/>
      <c r="G68" s="5"/>
      <c r="H68" s="69"/>
      <c r="I68" s="69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7" t="s">
        <v>277</v>
      </c>
    </row>
    <row r="69" spans="1:24" x14ac:dyDescent="0.4">
      <c r="A69" s="22"/>
      <c r="B69" s="8"/>
      <c r="C69" s="4"/>
      <c r="D69" s="4"/>
      <c r="E69" s="4"/>
      <c r="F69" s="4"/>
      <c r="G69" s="5"/>
      <c r="H69" s="69"/>
      <c r="I69" s="69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7" t="s">
        <v>278</v>
      </c>
    </row>
    <row r="70" spans="1:24" x14ac:dyDescent="0.4">
      <c r="A70" s="22"/>
      <c r="B70" s="8"/>
      <c r="C70" s="4"/>
      <c r="D70" s="4"/>
      <c r="E70" s="4"/>
      <c r="F70" s="4"/>
      <c r="G70" s="5"/>
      <c r="H70" s="69"/>
      <c r="I70" s="69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7" t="s">
        <v>279</v>
      </c>
    </row>
    <row r="71" spans="1:24" x14ac:dyDescent="0.4">
      <c r="A71" s="22"/>
      <c r="B71" s="8"/>
      <c r="C71" s="4"/>
      <c r="D71" s="4"/>
      <c r="E71" s="4"/>
      <c r="F71" s="4"/>
      <c r="G71" s="5"/>
      <c r="H71" s="69"/>
      <c r="I71" s="69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7" t="s">
        <v>280</v>
      </c>
    </row>
    <row r="72" spans="1:24" x14ac:dyDescent="0.4">
      <c r="A72" s="22"/>
      <c r="B72" s="8"/>
      <c r="C72" s="4"/>
      <c r="D72" s="4"/>
      <c r="E72" s="4"/>
      <c r="F72" s="4"/>
      <c r="G72" s="5"/>
      <c r="H72" s="69"/>
      <c r="I72" s="69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7" t="s">
        <v>281</v>
      </c>
    </row>
    <row r="73" spans="1:24" x14ac:dyDescent="0.4">
      <c r="A73" s="22"/>
      <c r="B73" s="8"/>
      <c r="C73" s="4"/>
      <c r="D73" s="4"/>
      <c r="E73" s="4"/>
      <c r="F73" s="4"/>
      <c r="G73" s="5"/>
      <c r="H73" s="69"/>
      <c r="I73" s="69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7" t="s">
        <v>282</v>
      </c>
    </row>
    <row r="74" spans="1:24" x14ac:dyDescent="0.4">
      <c r="A74" s="22"/>
      <c r="B74" s="8"/>
      <c r="C74" s="4"/>
      <c r="D74" s="4"/>
      <c r="E74" s="4"/>
      <c r="F74" s="4"/>
      <c r="G74" s="5"/>
      <c r="H74" s="69"/>
      <c r="I74" s="69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7" t="s">
        <v>283</v>
      </c>
    </row>
    <row r="75" spans="1:24" x14ac:dyDescent="0.4">
      <c r="A75" s="22"/>
      <c r="B75" s="8"/>
      <c r="C75" s="4"/>
      <c r="D75" s="4"/>
      <c r="E75" s="4"/>
      <c r="F75" s="4"/>
      <c r="G75" s="5"/>
      <c r="H75" s="69"/>
      <c r="I75" s="69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7" t="s">
        <v>284</v>
      </c>
    </row>
    <row r="76" spans="1:24" x14ac:dyDescent="0.4">
      <c r="A76" s="22"/>
      <c r="B76" s="8"/>
      <c r="C76" s="4"/>
      <c r="D76" s="4"/>
      <c r="E76" s="4"/>
      <c r="F76" s="4"/>
      <c r="G76" s="5"/>
      <c r="H76" s="69"/>
      <c r="I76" s="69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7" t="s">
        <v>285</v>
      </c>
    </row>
    <row r="77" spans="1:24" x14ac:dyDescent="0.4">
      <c r="A77" s="22"/>
      <c r="B77" s="8"/>
      <c r="C77" s="4"/>
      <c r="D77" s="4"/>
      <c r="E77" s="4"/>
      <c r="F77" s="4"/>
      <c r="G77" s="5"/>
      <c r="H77" s="69"/>
      <c r="I77" s="69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7" t="s">
        <v>286</v>
      </c>
    </row>
    <row r="78" spans="1:24" x14ac:dyDescent="0.4">
      <c r="A78" s="22"/>
      <c r="B78" s="8"/>
      <c r="C78" s="4"/>
      <c r="D78" s="4"/>
      <c r="E78" s="4"/>
      <c r="F78" s="4"/>
      <c r="G78" s="5"/>
      <c r="H78" s="69"/>
      <c r="I78" s="69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7" t="s">
        <v>287</v>
      </c>
    </row>
    <row r="79" spans="1:24" x14ac:dyDescent="0.4">
      <c r="A79" s="22"/>
      <c r="B79" s="8"/>
      <c r="C79" s="4"/>
      <c r="D79" s="4"/>
      <c r="E79" s="4"/>
      <c r="F79" s="4"/>
      <c r="G79" s="5"/>
      <c r="H79" s="69"/>
      <c r="I79" s="69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7" t="s">
        <v>288</v>
      </c>
    </row>
    <row r="80" spans="1:24" x14ac:dyDescent="0.4">
      <c r="A80" s="22"/>
      <c r="B80" s="8"/>
      <c r="C80" s="4"/>
      <c r="D80" s="4"/>
      <c r="E80" s="4"/>
      <c r="F80" s="4"/>
      <c r="G80" s="5"/>
      <c r="H80" s="69"/>
      <c r="I80" s="69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7" t="s">
        <v>289</v>
      </c>
    </row>
    <row r="81" spans="1:24" x14ac:dyDescent="0.4">
      <c r="A81" s="22"/>
      <c r="B81" s="8"/>
      <c r="C81" s="4"/>
      <c r="D81" s="4"/>
      <c r="E81" s="4"/>
      <c r="F81" s="4"/>
      <c r="G81" s="5"/>
      <c r="H81" s="69"/>
      <c r="I81" s="69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7" t="s">
        <v>290</v>
      </c>
    </row>
    <row r="82" spans="1:24" x14ac:dyDescent="0.4">
      <c r="A82" s="22"/>
      <c r="B82" s="8"/>
      <c r="C82" s="4"/>
      <c r="D82" s="4"/>
      <c r="E82" s="4"/>
      <c r="F82" s="4"/>
      <c r="G82" s="5"/>
      <c r="H82" s="69"/>
      <c r="I82" s="69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7" t="s">
        <v>291</v>
      </c>
    </row>
    <row r="83" spans="1:24" x14ac:dyDescent="0.4">
      <c r="A83" s="22"/>
      <c r="B83" s="8"/>
      <c r="C83" s="4"/>
      <c r="D83" s="4"/>
      <c r="E83" s="4"/>
      <c r="F83" s="4"/>
      <c r="G83" s="5"/>
      <c r="H83" s="69"/>
      <c r="I83" s="69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7" t="s">
        <v>292</v>
      </c>
    </row>
    <row r="84" spans="1:24" x14ac:dyDescent="0.4">
      <c r="A84" s="22"/>
      <c r="B84" s="8"/>
      <c r="C84" s="4"/>
      <c r="D84" s="4"/>
      <c r="E84" s="4"/>
      <c r="F84" s="4"/>
      <c r="G84" s="5"/>
      <c r="H84" s="69"/>
      <c r="I84" s="69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7" t="s">
        <v>293</v>
      </c>
    </row>
    <row r="85" spans="1:24" x14ac:dyDescent="0.4">
      <c r="A85" s="22"/>
      <c r="B85" s="8"/>
      <c r="C85" s="4"/>
      <c r="D85" s="4"/>
      <c r="E85" s="4"/>
      <c r="F85" s="4"/>
      <c r="G85" s="5"/>
      <c r="H85" s="69"/>
      <c r="I85" s="69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7" t="s">
        <v>294</v>
      </c>
    </row>
    <row r="86" spans="1:24" x14ac:dyDescent="0.4">
      <c r="A86" s="22"/>
      <c r="B86" s="8"/>
      <c r="C86" s="4"/>
      <c r="D86" s="4"/>
      <c r="E86" s="4"/>
      <c r="F86" s="4"/>
      <c r="G86" s="5"/>
      <c r="H86" s="69"/>
      <c r="I86" s="69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7" t="s">
        <v>295</v>
      </c>
    </row>
    <row r="87" spans="1:24" x14ac:dyDescent="0.4">
      <c r="A87" s="22"/>
      <c r="B87" s="8"/>
      <c r="C87" s="4"/>
      <c r="D87" s="4"/>
      <c r="E87" s="4"/>
      <c r="F87" s="4"/>
      <c r="G87" s="5"/>
      <c r="H87" s="69"/>
      <c r="I87" s="69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7" t="s">
        <v>296</v>
      </c>
    </row>
    <row r="88" spans="1:24" x14ac:dyDescent="0.4">
      <c r="A88" s="22"/>
      <c r="B88" s="8"/>
      <c r="C88" s="4"/>
      <c r="D88" s="4"/>
      <c r="E88" s="4"/>
      <c r="F88" s="4"/>
      <c r="G88" s="5"/>
      <c r="H88" s="69"/>
      <c r="I88" s="69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7" t="s">
        <v>297</v>
      </c>
    </row>
    <row r="89" spans="1:24" x14ac:dyDescent="0.4">
      <c r="A89" s="22"/>
      <c r="B89" s="8"/>
      <c r="C89" s="4"/>
      <c r="D89" s="4"/>
      <c r="E89" s="4"/>
      <c r="F89" s="4"/>
      <c r="G89" s="5"/>
      <c r="H89" s="69"/>
      <c r="I89" s="69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7" t="s">
        <v>298</v>
      </c>
    </row>
    <row r="90" spans="1:24" x14ac:dyDescent="0.4">
      <c r="A90" s="22"/>
      <c r="B90" s="8"/>
      <c r="C90" s="4"/>
      <c r="D90" s="4"/>
      <c r="E90" s="4"/>
      <c r="F90" s="4"/>
      <c r="G90" s="5"/>
      <c r="H90" s="69"/>
      <c r="I90" s="69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7" t="s">
        <v>299</v>
      </c>
    </row>
    <row r="91" spans="1:24" x14ac:dyDescent="0.4">
      <c r="A91" s="22"/>
      <c r="B91" s="8"/>
      <c r="C91" s="4"/>
      <c r="D91" s="4"/>
      <c r="E91" s="4"/>
      <c r="F91" s="4"/>
      <c r="G91" s="5"/>
      <c r="H91" s="69"/>
      <c r="I91" s="69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7" t="s">
        <v>300</v>
      </c>
    </row>
    <row r="92" spans="1:24" x14ac:dyDescent="0.4">
      <c r="A92" s="22"/>
      <c r="B92" s="8"/>
      <c r="C92" s="4"/>
      <c r="D92" s="4"/>
      <c r="E92" s="4"/>
      <c r="F92" s="4"/>
      <c r="G92" s="5"/>
      <c r="H92" s="69"/>
      <c r="I92" s="69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7" t="s">
        <v>301</v>
      </c>
    </row>
    <row r="93" spans="1:24" x14ac:dyDescent="0.4">
      <c r="A93" s="22"/>
      <c r="B93" s="8"/>
      <c r="C93" s="4"/>
      <c r="D93" s="4"/>
      <c r="E93" s="4"/>
      <c r="F93" s="4"/>
      <c r="G93" s="5"/>
      <c r="H93" s="69"/>
      <c r="I93" s="69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7" t="s">
        <v>302</v>
      </c>
    </row>
    <row r="94" spans="1:24" x14ac:dyDescent="0.4">
      <c r="A94" s="22"/>
      <c r="B94" s="8"/>
      <c r="C94" s="4"/>
      <c r="D94" s="4"/>
      <c r="E94" s="4"/>
      <c r="F94" s="4"/>
      <c r="G94" s="5"/>
      <c r="H94" s="69"/>
      <c r="I94" s="69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7" t="s">
        <v>303</v>
      </c>
    </row>
    <row r="95" spans="1:24" x14ac:dyDescent="0.4">
      <c r="A95" s="22"/>
      <c r="B95" s="8"/>
      <c r="C95" s="4"/>
      <c r="D95" s="4"/>
      <c r="E95" s="4"/>
      <c r="F95" s="4"/>
      <c r="G95" s="5"/>
      <c r="H95" s="69"/>
      <c r="I95" s="69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7" t="s">
        <v>304</v>
      </c>
    </row>
    <row r="96" spans="1:24" x14ac:dyDescent="0.4">
      <c r="A96" s="22"/>
      <c r="B96" s="8"/>
      <c r="C96" s="4"/>
      <c r="D96" s="4"/>
      <c r="E96" s="4"/>
      <c r="F96" s="4"/>
      <c r="G96" s="5"/>
      <c r="H96" s="69"/>
      <c r="I96" s="69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7" t="s">
        <v>305</v>
      </c>
    </row>
    <row r="97" spans="1:24" x14ac:dyDescent="0.4">
      <c r="A97" s="22"/>
      <c r="B97" s="8"/>
      <c r="C97" s="4"/>
      <c r="D97" s="4"/>
      <c r="E97" s="4"/>
      <c r="F97" s="4"/>
      <c r="G97" s="5"/>
      <c r="H97" s="69"/>
      <c r="I97" s="69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7" t="s">
        <v>306</v>
      </c>
    </row>
    <row r="98" spans="1:24" x14ac:dyDescent="0.4">
      <c r="A98" s="22"/>
      <c r="B98" s="8"/>
      <c r="C98" s="4"/>
      <c r="D98" s="4"/>
      <c r="E98" s="4"/>
      <c r="F98" s="4"/>
      <c r="G98" s="5"/>
      <c r="H98" s="69"/>
      <c r="I98" s="69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7" t="s">
        <v>307</v>
      </c>
    </row>
    <row r="99" spans="1:24" x14ac:dyDescent="0.4">
      <c r="A99" s="22"/>
      <c r="B99" s="8"/>
      <c r="C99" s="4"/>
      <c r="D99" s="4"/>
      <c r="E99" s="4"/>
      <c r="F99" s="4"/>
      <c r="G99" s="5"/>
      <c r="H99" s="69"/>
      <c r="I99" s="69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7" t="s">
        <v>308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9"/>
      <c r="I100" s="69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7" t="s">
        <v>309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9"/>
      <c r="I101" s="69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7" t="s">
        <v>310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9"/>
      <c r="I102" s="69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7" t="s">
        <v>311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9"/>
      <c r="I103" s="69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7" t="s">
        <v>312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9"/>
      <c r="I104" s="69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7" t="s">
        <v>313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9"/>
      <c r="I105" s="69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7" t="s">
        <v>314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7" t="s">
        <v>315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7" t="s">
        <v>316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7" t="s">
        <v>317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7" t="s">
        <v>318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7" t="s">
        <v>319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7" t="s">
        <v>320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7" t="s">
        <v>321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7" t="s">
        <v>322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7" t="s">
        <v>323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7" t="s">
        <v>324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7" t="s">
        <v>325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7" t="s">
        <v>326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7" t="s">
        <v>327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7" t="s">
        <v>328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7" t="s">
        <v>329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7" t="s">
        <v>330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7" t="s">
        <v>331</v>
      </c>
    </row>
    <row r="123" spans="2:24" x14ac:dyDescent="0.4">
      <c r="X123" s="67" t="s">
        <v>332</v>
      </c>
    </row>
    <row r="124" spans="2:24" x14ac:dyDescent="0.4">
      <c r="X124" s="67" t="s">
        <v>333</v>
      </c>
    </row>
    <row r="125" spans="2:24" x14ac:dyDescent="0.4">
      <c r="X125" s="67" t="s">
        <v>334</v>
      </c>
    </row>
    <row r="126" spans="2:24" x14ac:dyDescent="0.4">
      <c r="X126" s="67" t="s">
        <v>335</v>
      </c>
    </row>
    <row r="127" spans="2:24" x14ac:dyDescent="0.4">
      <c r="X127" s="67" t="s">
        <v>336</v>
      </c>
    </row>
    <row r="128" spans="2:24" x14ac:dyDescent="0.4">
      <c r="X128" s="67" t="s">
        <v>337</v>
      </c>
    </row>
    <row r="129" spans="24:24" x14ac:dyDescent="0.4">
      <c r="X129" s="67" t="s">
        <v>338</v>
      </c>
    </row>
    <row r="130" spans="24:24" x14ac:dyDescent="0.4">
      <c r="X130" s="67" t="s">
        <v>339</v>
      </c>
    </row>
    <row r="131" spans="24:24" x14ac:dyDescent="0.4">
      <c r="X131" s="67" t="s">
        <v>340</v>
      </c>
    </row>
    <row r="132" spans="24:24" x14ac:dyDescent="0.4">
      <c r="X132" s="67" t="s">
        <v>341</v>
      </c>
    </row>
    <row r="133" spans="24:24" x14ac:dyDescent="0.4">
      <c r="X133" s="67" t="s">
        <v>342</v>
      </c>
    </row>
    <row r="134" spans="24:24" x14ac:dyDescent="0.4">
      <c r="X134" s="67" t="s">
        <v>343</v>
      </c>
    </row>
    <row r="135" spans="24:24" x14ac:dyDescent="0.4">
      <c r="X135" s="67" t="s">
        <v>344</v>
      </c>
    </row>
    <row r="136" spans="24:24" x14ac:dyDescent="0.4">
      <c r="X136" s="67" t="s">
        <v>345</v>
      </c>
    </row>
    <row r="137" spans="24:24" x14ac:dyDescent="0.4">
      <c r="X137" s="67" t="s">
        <v>346</v>
      </c>
    </row>
    <row r="138" spans="24:24" x14ac:dyDescent="0.4">
      <c r="X138" s="67" t="s">
        <v>347</v>
      </c>
    </row>
    <row r="139" spans="24:24" x14ac:dyDescent="0.4">
      <c r="X139" s="67" t="s">
        <v>348</v>
      </c>
    </row>
    <row r="140" spans="24:24" x14ac:dyDescent="0.4">
      <c r="X140" s="67" t="s">
        <v>349</v>
      </c>
    </row>
    <row r="141" spans="24:24" x14ac:dyDescent="0.4">
      <c r="X141" s="67" t="s">
        <v>350</v>
      </c>
    </row>
    <row r="142" spans="24:24" x14ac:dyDescent="0.4">
      <c r="X142" s="67" t="s">
        <v>351</v>
      </c>
    </row>
    <row r="143" spans="24:24" x14ac:dyDescent="0.4">
      <c r="X143" s="67" t="s">
        <v>352</v>
      </c>
    </row>
    <row r="144" spans="24:24" x14ac:dyDescent="0.4">
      <c r="X144" s="67" t="s">
        <v>353</v>
      </c>
    </row>
    <row r="145" spans="24:24" x14ac:dyDescent="0.4">
      <c r="X145" s="67" t="s">
        <v>354</v>
      </c>
    </row>
    <row r="146" spans="24:24" x14ac:dyDescent="0.4">
      <c r="X146" s="67" t="s">
        <v>355</v>
      </c>
    </row>
    <row r="147" spans="24:24" x14ac:dyDescent="0.4">
      <c r="X147" s="67" t="s">
        <v>356</v>
      </c>
    </row>
    <row r="148" spans="24:24" x14ac:dyDescent="0.4">
      <c r="X148" s="67" t="s">
        <v>357</v>
      </c>
    </row>
    <row r="149" spans="24:24" x14ac:dyDescent="0.4">
      <c r="X149" s="67" t="s">
        <v>358</v>
      </c>
    </row>
    <row r="150" spans="24:24" x14ac:dyDescent="0.4">
      <c r="X150" s="67" t="s">
        <v>359</v>
      </c>
    </row>
    <row r="151" spans="24:24" x14ac:dyDescent="0.4">
      <c r="X151" s="67" t="s">
        <v>360</v>
      </c>
    </row>
    <row r="152" spans="24:24" x14ac:dyDescent="0.4">
      <c r="X152" s="67" t="s">
        <v>361</v>
      </c>
    </row>
    <row r="153" spans="24:24" x14ac:dyDescent="0.4">
      <c r="X153" s="67" t="s">
        <v>362</v>
      </c>
    </row>
    <row r="154" spans="24:24" x14ac:dyDescent="0.4">
      <c r="X154" s="67" t="s">
        <v>363</v>
      </c>
    </row>
    <row r="155" spans="24:24" x14ac:dyDescent="0.4">
      <c r="X155" s="67" t="s">
        <v>364</v>
      </c>
    </row>
    <row r="156" spans="24:24" x14ac:dyDescent="0.4">
      <c r="X156" s="67" t="s">
        <v>365</v>
      </c>
    </row>
    <row r="157" spans="24:24" x14ac:dyDescent="0.4">
      <c r="X157" s="67" t="s">
        <v>366</v>
      </c>
    </row>
    <row r="158" spans="24:24" x14ac:dyDescent="0.4">
      <c r="X158" s="67" t="s">
        <v>367</v>
      </c>
    </row>
    <row r="159" spans="24:24" x14ac:dyDescent="0.4">
      <c r="X159" s="67" t="s">
        <v>368</v>
      </c>
    </row>
    <row r="160" spans="24:24" x14ac:dyDescent="0.4">
      <c r="X160" s="67" t="s">
        <v>369</v>
      </c>
    </row>
    <row r="161" spans="24:24" x14ac:dyDescent="0.4">
      <c r="X161" s="67" t="s">
        <v>370</v>
      </c>
    </row>
    <row r="162" spans="24:24" x14ac:dyDescent="0.4">
      <c r="X162" s="67" t="s">
        <v>371</v>
      </c>
    </row>
    <row r="163" spans="24:24" x14ac:dyDescent="0.4">
      <c r="X163" s="67" t="s">
        <v>372</v>
      </c>
    </row>
    <row r="164" spans="24:24" x14ac:dyDescent="0.4">
      <c r="X164" s="67" t="s">
        <v>373</v>
      </c>
    </row>
    <row r="165" spans="24:24" x14ac:dyDescent="0.4">
      <c r="X165" s="67" t="s">
        <v>374</v>
      </c>
    </row>
    <row r="166" spans="24:24" x14ac:dyDescent="0.4">
      <c r="X166" s="67" t="s">
        <v>375</v>
      </c>
    </row>
    <row r="167" spans="24:24" x14ac:dyDescent="0.4">
      <c r="X167" s="67" t="s">
        <v>376</v>
      </c>
    </row>
    <row r="168" spans="24:24" x14ac:dyDescent="0.4">
      <c r="X168" s="67" t="s">
        <v>377</v>
      </c>
    </row>
    <row r="169" spans="24:24" x14ac:dyDescent="0.4">
      <c r="X169" s="67" t="s">
        <v>378</v>
      </c>
    </row>
    <row r="170" spans="24:24" x14ac:dyDescent="0.4">
      <c r="X170" s="67" t="s">
        <v>379</v>
      </c>
    </row>
    <row r="171" spans="24:24" x14ac:dyDescent="0.4">
      <c r="X171" s="67" t="s">
        <v>380</v>
      </c>
    </row>
    <row r="172" spans="24:24" x14ac:dyDescent="0.4">
      <c r="X172" s="67" t="s">
        <v>381</v>
      </c>
    </row>
    <row r="173" spans="24:24" x14ac:dyDescent="0.4">
      <c r="X173" s="67" t="s">
        <v>382</v>
      </c>
    </row>
    <row r="174" spans="24:24" x14ac:dyDescent="0.4">
      <c r="X174" s="67" t="s">
        <v>383</v>
      </c>
    </row>
    <row r="175" spans="24:24" x14ac:dyDescent="0.4">
      <c r="X175" s="67" t="s">
        <v>384</v>
      </c>
    </row>
    <row r="176" spans="24:24" x14ac:dyDescent="0.4">
      <c r="X176" s="67" t="s">
        <v>385</v>
      </c>
    </row>
    <row r="177" spans="24:24" x14ac:dyDescent="0.4">
      <c r="X177" s="67" t="s">
        <v>386</v>
      </c>
    </row>
    <row r="178" spans="24:24" x14ac:dyDescent="0.4">
      <c r="X178" s="67" t="s">
        <v>387</v>
      </c>
    </row>
    <row r="179" spans="24:24" x14ac:dyDescent="0.4">
      <c r="X179" s="67" t="s">
        <v>388</v>
      </c>
    </row>
    <row r="180" spans="24:24" x14ac:dyDescent="0.4">
      <c r="X180" s="67" t="s">
        <v>3</v>
      </c>
    </row>
    <row r="181" spans="24:24" x14ac:dyDescent="0.4">
      <c r="X181" s="67" t="s">
        <v>389</v>
      </c>
    </row>
    <row r="182" spans="24:24" x14ac:dyDescent="0.4">
      <c r="X182" s="67" t="s">
        <v>390</v>
      </c>
    </row>
    <row r="183" spans="24:24" x14ac:dyDescent="0.4">
      <c r="X183" s="67" t="s">
        <v>391</v>
      </c>
    </row>
    <row r="184" spans="24:24" x14ac:dyDescent="0.4">
      <c r="X184" s="67" t="s">
        <v>392</v>
      </c>
    </row>
    <row r="185" spans="24:24" x14ac:dyDescent="0.4">
      <c r="X185" s="67" t="s">
        <v>393</v>
      </c>
    </row>
    <row r="186" spans="24:24" x14ac:dyDescent="0.4">
      <c r="X186" s="67" t="s">
        <v>394</v>
      </c>
    </row>
    <row r="187" spans="24:24" x14ac:dyDescent="0.4">
      <c r="X187" s="67" t="s">
        <v>395</v>
      </c>
    </row>
    <row r="188" spans="24:24" x14ac:dyDescent="0.4">
      <c r="X188" s="67" t="s">
        <v>396</v>
      </c>
    </row>
    <row r="189" spans="24:24" x14ac:dyDescent="0.4">
      <c r="X189" s="67" t="s">
        <v>397</v>
      </c>
    </row>
    <row r="190" spans="24:24" x14ac:dyDescent="0.4">
      <c r="X190" s="67" t="s">
        <v>398</v>
      </c>
    </row>
    <row r="191" spans="24:24" x14ac:dyDescent="0.4">
      <c r="X191" s="67" t="s">
        <v>399</v>
      </c>
    </row>
    <row r="192" spans="24:24" x14ac:dyDescent="0.4">
      <c r="X192" s="67" t="s">
        <v>400</v>
      </c>
    </row>
    <row r="193" spans="24:24" x14ac:dyDescent="0.4">
      <c r="X193" s="67" t="s">
        <v>401</v>
      </c>
    </row>
    <row r="194" spans="24:24" x14ac:dyDescent="0.4">
      <c r="X194" s="67" t="s">
        <v>402</v>
      </c>
    </row>
    <row r="195" spans="24:24" x14ac:dyDescent="0.4">
      <c r="X195" s="67" t="s">
        <v>403</v>
      </c>
    </row>
    <row r="196" spans="24:24" x14ac:dyDescent="0.4">
      <c r="X196" s="67" t="s">
        <v>404</v>
      </c>
    </row>
    <row r="197" spans="24:24" x14ac:dyDescent="0.4">
      <c r="X197" s="67" t="s">
        <v>405</v>
      </c>
    </row>
    <row r="198" spans="24:24" x14ac:dyDescent="0.4">
      <c r="X198" s="67" t="s">
        <v>406</v>
      </c>
    </row>
    <row r="199" spans="24:24" x14ac:dyDescent="0.4">
      <c r="X199" s="67" t="s">
        <v>407</v>
      </c>
    </row>
    <row r="200" spans="24:24" x14ac:dyDescent="0.4">
      <c r="X200" s="67" t="s">
        <v>408</v>
      </c>
    </row>
    <row r="201" spans="24:24" x14ac:dyDescent="0.4">
      <c r="X201" s="67" t="s">
        <v>409</v>
      </c>
    </row>
    <row r="202" spans="24:24" x14ac:dyDescent="0.4">
      <c r="X202" s="67" t="s">
        <v>410</v>
      </c>
    </row>
    <row r="203" spans="24:24" x14ac:dyDescent="0.4">
      <c r="X203" s="67" t="s">
        <v>411</v>
      </c>
    </row>
    <row r="204" spans="24:24" x14ac:dyDescent="0.4">
      <c r="X204" s="67" t="s">
        <v>412</v>
      </c>
    </row>
    <row r="205" spans="24:24" x14ac:dyDescent="0.4">
      <c r="X205" s="67" t="s">
        <v>413</v>
      </c>
    </row>
    <row r="206" spans="24:24" x14ac:dyDescent="0.4">
      <c r="X206" s="67" t="s">
        <v>414</v>
      </c>
    </row>
    <row r="207" spans="24:24" x14ac:dyDescent="0.4">
      <c r="X207" s="67" t="s">
        <v>415</v>
      </c>
    </row>
    <row r="208" spans="24:24" x14ac:dyDescent="0.4">
      <c r="X208" s="67" t="s">
        <v>416</v>
      </c>
    </row>
    <row r="209" spans="24:24" x14ac:dyDescent="0.4">
      <c r="X209" s="67" t="s">
        <v>417</v>
      </c>
    </row>
    <row r="210" spans="24:24" x14ac:dyDescent="0.4">
      <c r="X210" s="67" t="s">
        <v>418</v>
      </c>
    </row>
    <row r="211" spans="24:24" x14ac:dyDescent="0.4">
      <c r="X211" s="67" t="s">
        <v>419</v>
      </c>
    </row>
    <row r="212" spans="24:24" x14ac:dyDescent="0.4">
      <c r="X212" s="67" t="s">
        <v>420</v>
      </c>
    </row>
    <row r="213" spans="24:24" x14ac:dyDescent="0.4">
      <c r="X213" s="67" t="s">
        <v>421</v>
      </c>
    </row>
    <row r="214" spans="24:24" x14ac:dyDescent="0.4">
      <c r="X214" s="67" t="s">
        <v>422</v>
      </c>
    </row>
    <row r="215" spans="24:24" x14ac:dyDescent="0.4">
      <c r="X215" s="67" t="s">
        <v>423</v>
      </c>
    </row>
    <row r="216" spans="24:24" x14ac:dyDescent="0.4">
      <c r="X216" s="67" t="s">
        <v>424</v>
      </c>
    </row>
    <row r="217" spans="24:24" x14ac:dyDescent="0.4">
      <c r="X217" s="67" t="s">
        <v>425</v>
      </c>
    </row>
    <row r="218" spans="24:24" x14ac:dyDescent="0.4">
      <c r="X218" s="67" t="s">
        <v>426</v>
      </c>
    </row>
    <row r="219" spans="24:24" x14ac:dyDescent="0.4">
      <c r="X219" s="67" t="s">
        <v>427</v>
      </c>
    </row>
    <row r="220" spans="24:24" x14ac:dyDescent="0.4">
      <c r="X220" s="67" t="s">
        <v>428</v>
      </c>
    </row>
    <row r="221" spans="24:24" x14ac:dyDescent="0.4">
      <c r="X221" s="67" t="s">
        <v>429</v>
      </c>
    </row>
    <row r="222" spans="24:24" x14ac:dyDescent="0.4">
      <c r="X222" s="67" t="s">
        <v>430</v>
      </c>
    </row>
    <row r="223" spans="24:24" x14ac:dyDescent="0.4">
      <c r="X223" s="67" t="s">
        <v>431</v>
      </c>
    </row>
    <row r="224" spans="24:24" x14ac:dyDescent="0.4">
      <c r="X224" s="67" t="s">
        <v>432</v>
      </c>
    </row>
    <row r="225" spans="24:24" x14ac:dyDescent="0.4">
      <c r="X225" s="67" t="s">
        <v>433</v>
      </c>
    </row>
    <row r="226" spans="24:24" x14ac:dyDescent="0.4">
      <c r="X226" s="67" t="s">
        <v>434</v>
      </c>
    </row>
    <row r="227" spans="24:24" x14ac:dyDescent="0.4">
      <c r="X227" s="67" t="s">
        <v>435</v>
      </c>
    </row>
    <row r="228" spans="24:24" x14ac:dyDescent="0.4">
      <c r="X228" s="67" t="s">
        <v>436</v>
      </c>
    </row>
    <row r="229" spans="24:24" x14ac:dyDescent="0.4">
      <c r="X229" s="67" t="s">
        <v>437</v>
      </c>
    </row>
    <row r="230" spans="24:24" x14ac:dyDescent="0.4">
      <c r="X230" s="67" t="s">
        <v>438</v>
      </c>
    </row>
    <row r="231" spans="24:24" x14ac:dyDescent="0.4">
      <c r="X231" s="67" t="s">
        <v>439</v>
      </c>
    </row>
    <row r="232" spans="24:24" x14ac:dyDescent="0.4">
      <c r="X232" s="67" t="s">
        <v>440</v>
      </c>
    </row>
    <row r="233" spans="24:24" x14ac:dyDescent="0.4">
      <c r="X233" s="67" t="s">
        <v>441</v>
      </c>
    </row>
    <row r="234" spans="24:24" x14ac:dyDescent="0.4">
      <c r="X234" s="67" t="s">
        <v>442</v>
      </c>
    </row>
    <row r="235" spans="24:24" x14ac:dyDescent="0.4">
      <c r="X235" s="67" t="s">
        <v>443</v>
      </c>
    </row>
    <row r="236" spans="24:24" x14ac:dyDescent="0.4">
      <c r="X236" s="67" t="s">
        <v>444</v>
      </c>
    </row>
    <row r="237" spans="24:24" x14ac:dyDescent="0.4">
      <c r="X237" s="67" t="s">
        <v>445</v>
      </c>
    </row>
    <row r="238" spans="24:24" x14ac:dyDescent="0.4">
      <c r="X238" s="67" t="s">
        <v>446</v>
      </c>
    </row>
    <row r="239" spans="24:24" x14ac:dyDescent="0.4">
      <c r="X239" s="67" t="s">
        <v>447</v>
      </c>
    </row>
    <row r="240" spans="24:24" x14ac:dyDescent="0.4">
      <c r="X240" s="67" t="s">
        <v>448</v>
      </c>
    </row>
    <row r="241" spans="24:24" x14ac:dyDescent="0.4">
      <c r="X241" s="67" t="s">
        <v>449</v>
      </c>
    </row>
    <row r="242" spans="24:24" x14ac:dyDescent="0.4">
      <c r="X242" s="67" t="s">
        <v>450</v>
      </c>
    </row>
    <row r="243" spans="24:24" x14ac:dyDescent="0.4">
      <c r="X243" s="67" t="s">
        <v>451</v>
      </c>
    </row>
    <row r="244" spans="24:24" x14ac:dyDescent="0.4">
      <c r="X244" s="67" t="s">
        <v>452</v>
      </c>
    </row>
    <row r="245" spans="24:24" x14ac:dyDescent="0.4">
      <c r="X245" s="67" t="s">
        <v>453</v>
      </c>
    </row>
    <row r="246" spans="24:24" x14ac:dyDescent="0.4">
      <c r="X246" s="67" t="s">
        <v>454</v>
      </c>
    </row>
    <row r="247" spans="24:24" x14ac:dyDescent="0.4">
      <c r="X247" s="67" t="s">
        <v>455</v>
      </c>
    </row>
    <row r="248" spans="24:24" x14ac:dyDescent="0.4">
      <c r="X248" s="67" t="s">
        <v>456</v>
      </c>
    </row>
    <row r="249" spans="24:24" x14ac:dyDescent="0.4">
      <c r="X249" s="67" t="s">
        <v>457</v>
      </c>
    </row>
    <row r="250" spans="24:24" x14ac:dyDescent="0.4">
      <c r="X250" s="67" t="s">
        <v>458</v>
      </c>
    </row>
    <row r="251" spans="24:24" x14ac:dyDescent="0.4">
      <c r="X251" s="67" t="s">
        <v>459</v>
      </c>
    </row>
    <row r="252" spans="24:24" x14ac:dyDescent="0.4">
      <c r="X252" s="67" t="s">
        <v>460</v>
      </c>
    </row>
    <row r="253" spans="24:24" x14ac:dyDescent="0.4">
      <c r="X253" s="67" t="s">
        <v>461</v>
      </c>
    </row>
    <row r="254" spans="24:24" x14ac:dyDescent="0.4">
      <c r="X254" s="67" t="s">
        <v>462</v>
      </c>
    </row>
    <row r="255" spans="24:24" x14ac:dyDescent="0.4">
      <c r="X255" s="67" t="s">
        <v>463</v>
      </c>
    </row>
    <row r="256" spans="24:24" x14ac:dyDescent="0.4">
      <c r="X256" s="67" t="s">
        <v>464</v>
      </c>
    </row>
    <row r="257" spans="24:24" x14ac:dyDescent="0.4">
      <c r="X257" s="67" t="s">
        <v>465</v>
      </c>
    </row>
    <row r="258" spans="24:24" x14ac:dyDescent="0.4">
      <c r="X258" s="67" t="s">
        <v>466</v>
      </c>
    </row>
    <row r="259" spans="24:24" x14ac:dyDescent="0.4">
      <c r="X259" s="67" t="s">
        <v>467</v>
      </c>
    </row>
    <row r="260" spans="24:24" x14ac:dyDescent="0.4">
      <c r="X260" s="67" t="s">
        <v>468</v>
      </c>
    </row>
    <row r="261" spans="24:24" x14ac:dyDescent="0.4">
      <c r="X261" s="67" t="s">
        <v>469</v>
      </c>
    </row>
    <row r="262" spans="24:24" x14ac:dyDescent="0.4">
      <c r="X262" s="67" t="s">
        <v>470</v>
      </c>
    </row>
    <row r="263" spans="24:24" x14ac:dyDescent="0.4">
      <c r="X263" s="67" t="s">
        <v>471</v>
      </c>
    </row>
    <row r="264" spans="24:24" x14ac:dyDescent="0.4">
      <c r="X264" s="67" t="s">
        <v>472</v>
      </c>
    </row>
    <row r="265" spans="24:24" x14ac:dyDescent="0.4">
      <c r="X265" s="67" t="s">
        <v>473</v>
      </c>
    </row>
    <row r="266" spans="24:24" x14ac:dyDescent="0.4">
      <c r="X266" s="67" t="s">
        <v>474</v>
      </c>
    </row>
    <row r="267" spans="24:24" x14ac:dyDescent="0.4">
      <c r="X267" s="67" t="s">
        <v>475</v>
      </c>
    </row>
    <row r="268" spans="24:24" x14ac:dyDescent="0.4">
      <c r="X268" s="67" t="s">
        <v>476</v>
      </c>
    </row>
    <row r="269" spans="24:24" x14ac:dyDescent="0.4">
      <c r="X269" s="67" t="s">
        <v>477</v>
      </c>
    </row>
    <row r="270" spans="24:24" x14ac:dyDescent="0.4">
      <c r="X270" s="67" t="s">
        <v>4</v>
      </c>
    </row>
    <row r="271" spans="24:24" x14ac:dyDescent="0.4">
      <c r="X271" s="67" t="s">
        <v>478</v>
      </c>
    </row>
    <row r="272" spans="24:24" x14ac:dyDescent="0.4">
      <c r="X272" s="67" t="s">
        <v>5</v>
      </c>
    </row>
    <row r="273" spans="24:24" x14ac:dyDescent="0.4">
      <c r="X273" s="67" t="s">
        <v>6</v>
      </c>
    </row>
    <row r="274" spans="24:24" x14ac:dyDescent="0.4">
      <c r="X274" s="67" t="s">
        <v>7</v>
      </c>
    </row>
    <row r="275" spans="24:24" x14ac:dyDescent="0.4">
      <c r="X275" s="67" t="s">
        <v>8</v>
      </c>
    </row>
    <row r="276" spans="24:24" x14ac:dyDescent="0.4">
      <c r="X276" s="67" t="s">
        <v>479</v>
      </c>
    </row>
    <row r="277" spans="24:24" x14ac:dyDescent="0.4">
      <c r="X277" s="67" t="s">
        <v>9</v>
      </c>
    </row>
    <row r="278" spans="24:24" x14ac:dyDescent="0.4">
      <c r="X278" s="67" t="s">
        <v>10</v>
      </c>
    </row>
    <row r="279" spans="24:24" x14ac:dyDescent="0.4">
      <c r="X279" s="67" t="s">
        <v>11</v>
      </c>
    </row>
    <row r="280" spans="24:24" x14ac:dyDescent="0.4">
      <c r="X280" s="67" t="s">
        <v>12</v>
      </c>
    </row>
    <row r="281" spans="24:24" x14ac:dyDescent="0.4">
      <c r="X281" s="67" t="s">
        <v>13</v>
      </c>
    </row>
    <row r="282" spans="24:24" x14ac:dyDescent="0.4">
      <c r="X282" s="67" t="s">
        <v>14</v>
      </c>
    </row>
    <row r="283" spans="24:24" x14ac:dyDescent="0.4">
      <c r="X283" s="67" t="s">
        <v>15</v>
      </c>
    </row>
    <row r="284" spans="24:24" x14ac:dyDescent="0.4">
      <c r="X284" s="67" t="s">
        <v>16</v>
      </c>
    </row>
    <row r="285" spans="24:24" x14ac:dyDescent="0.4">
      <c r="X285" s="67" t="s">
        <v>17</v>
      </c>
    </row>
    <row r="286" spans="24:24" x14ac:dyDescent="0.4">
      <c r="X286" s="67" t="s">
        <v>18</v>
      </c>
    </row>
    <row r="287" spans="24:24" x14ac:dyDescent="0.4">
      <c r="X287" s="67" t="s">
        <v>19</v>
      </c>
    </row>
    <row r="288" spans="24:24" x14ac:dyDescent="0.4">
      <c r="X288" s="67" t="s">
        <v>20</v>
      </c>
    </row>
    <row r="289" spans="24:24" x14ac:dyDescent="0.4">
      <c r="X289" s="67" t="s">
        <v>21</v>
      </c>
    </row>
    <row r="290" spans="24:24" x14ac:dyDescent="0.4">
      <c r="X290" s="67" t="s">
        <v>22</v>
      </c>
    </row>
    <row r="291" spans="24:24" x14ac:dyDescent="0.4">
      <c r="X291" s="67" t="s">
        <v>23</v>
      </c>
    </row>
    <row r="292" spans="24:24" x14ac:dyDescent="0.4">
      <c r="X292" s="67" t="s">
        <v>24</v>
      </c>
    </row>
    <row r="293" spans="24:24" x14ac:dyDescent="0.4">
      <c r="X293" s="67"/>
    </row>
    <row r="294" spans="24:24" x14ac:dyDescent="0.4">
      <c r="X294" s="67" t="s">
        <v>480</v>
      </c>
    </row>
    <row r="295" spans="24:24" x14ac:dyDescent="0.4">
      <c r="X295" s="67" t="s">
        <v>864</v>
      </c>
    </row>
    <row r="296" spans="24:24" x14ac:dyDescent="0.4">
      <c r="X296" s="67" t="s">
        <v>25</v>
      </c>
    </row>
    <row r="297" spans="24:24" x14ac:dyDescent="0.4">
      <c r="X297" s="67" t="s">
        <v>865</v>
      </c>
    </row>
    <row r="298" spans="24:24" x14ac:dyDescent="0.4">
      <c r="X298" s="67" t="s">
        <v>26</v>
      </c>
    </row>
    <row r="299" spans="24:24" x14ac:dyDescent="0.4">
      <c r="X299" s="67" t="s">
        <v>27</v>
      </c>
    </row>
    <row r="300" spans="24:24" x14ac:dyDescent="0.4">
      <c r="X300" s="67" t="s">
        <v>28</v>
      </c>
    </row>
    <row r="301" spans="24:24" x14ac:dyDescent="0.4">
      <c r="X301" s="67" t="s">
        <v>29</v>
      </c>
    </row>
    <row r="302" spans="24:24" x14ac:dyDescent="0.4">
      <c r="X302" s="67" t="s">
        <v>30</v>
      </c>
    </row>
    <row r="303" spans="24:24" x14ac:dyDescent="0.4">
      <c r="X303" s="67" t="s">
        <v>31</v>
      </c>
    </row>
    <row r="304" spans="24:24" x14ac:dyDescent="0.4">
      <c r="X304" s="67" t="s">
        <v>32</v>
      </c>
    </row>
    <row r="305" spans="24:24" x14ac:dyDescent="0.4">
      <c r="X305" s="67" t="s">
        <v>33</v>
      </c>
    </row>
    <row r="306" spans="24:24" x14ac:dyDescent="0.4">
      <c r="X306" s="67" t="s">
        <v>34</v>
      </c>
    </row>
    <row r="307" spans="24:24" x14ac:dyDescent="0.4">
      <c r="X307" s="67" t="s">
        <v>35</v>
      </c>
    </row>
    <row r="308" spans="24:24" x14ac:dyDescent="0.4">
      <c r="X308" s="67" t="s">
        <v>36</v>
      </c>
    </row>
    <row r="309" spans="24:24" x14ac:dyDescent="0.4">
      <c r="X309" s="67" t="s">
        <v>37</v>
      </c>
    </row>
    <row r="310" spans="24:24" x14ac:dyDescent="0.4">
      <c r="X310" s="67" t="s">
        <v>38</v>
      </c>
    </row>
    <row r="311" spans="24:24" x14ac:dyDescent="0.4">
      <c r="X311" s="67" t="s">
        <v>39</v>
      </c>
    </row>
    <row r="312" spans="24:24" x14ac:dyDescent="0.4">
      <c r="X312" s="67" t="s">
        <v>40</v>
      </c>
    </row>
    <row r="313" spans="24:24" x14ac:dyDescent="0.4">
      <c r="X313" s="67" t="s">
        <v>41</v>
      </c>
    </row>
    <row r="314" spans="24:24" x14ac:dyDescent="0.4">
      <c r="X314" s="67" t="s">
        <v>42</v>
      </c>
    </row>
    <row r="315" spans="24:24" x14ac:dyDescent="0.4">
      <c r="X315" s="67" t="s">
        <v>43</v>
      </c>
    </row>
    <row r="316" spans="24:24" x14ac:dyDescent="0.4">
      <c r="X316" s="67" t="s">
        <v>44</v>
      </c>
    </row>
    <row r="317" spans="24:24" x14ac:dyDescent="0.4">
      <c r="X317" s="67" t="s">
        <v>45</v>
      </c>
    </row>
    <row r="318" spans="24:24" x14ac:dyDescent="0.4">
      <c r="X318" s="67" t="s">
        <v>46</v>
      </c>
    </row>
    <row r="319" spans="24:24" x14ac:dyDescent="0.4">
      <c r="X319" s="67" t="s">
        <v>47</v>
      </c>
    </row>
    <row r="320" spans="24:24" x14ac:dyDescent="0.4">
      <c r="X320" s="67" t="s">
        <v>48</v>
      </c>
    </row>
    <row r="321" spans="24:24" x14ac:dyDescent="0.4">
      <c r="X321" s="67" t="s">
        <v>49</v>
      </c>
    </row>
    <row r="322" spans="24:24" x14ac:dyDescent="0.4">
      <c r="X322" s="67" t="s">
        <v>50</v>
      </c>
    </row>
    <row r="323" spans="24:24" x14ac:dyDescent="0.4">
      <c r="X323" s="67" t="s">
        <v>51</v>
      </c>
    </row>
    <row r="324" spans="24:24" x14ac:dyDescent="0.4">
      <c r="X324" s="67" t="s">
        <v>52</v>
      </c>
    </row>
    <row r="325" spans="24:24" x14ac:dyDescent="0.4">
      <c r="X325" s="67" t="s">
        <v>53</v>
      </c>
    </row>
    <row r="326" spans="24:24" x14ac:dyDescent="0.4">
      <c r="X326" s="67" t="s">
        <v>481</v>
      </c>
    </row>
    <row r="327" spans="24:24" x14ac:dyDescent="0.4">
      <c r="X327" s="67"/>
    </row>
    <row r="328" spans="24:24" x14ac:dyDescent="0.4">
      <c r="X328" s="67" t="s">
        <v>482</v>
      </c>
    </row>
    <row r="329" spans="24:24" x14ac:dyDescent="0.4">
      <c r="X329" s="67" t="s">
        <v>483</v>
      </c>
    </row>
    <row r="330" spans="24:24" x14ac:dyDescent="0.4">
      <c r="X330" s="67" t="s">
        <v>484</v>
      </c>
    </row>
    <row r="331" spans="24:24" x14ac:dyDescent="0.4">
      <c r="X331" s="67" t="s">
        <v>485</v>
      </c>
    </row>
    <row r="332" spans="24:24" x14ac:dyDescent="0.4">
      <c r="X332" s="67" t="s">
        <v>486</v>
      </c>
    </row>
    <row r="333" spans="24:24" x14ac:dyDescent="0.4">
      <c r="X333" s="67" t="s">
        <v>487</v>
      </c>
    </row>
    <row r="334" spans="24:24" x14ac:dyDescent="0.4">
      <c r="X334" s="67" t="s">
        <v>488</v>
      </c>
    </row>
    <row r="335" spans="24:24" x14ac:dyDescent="0.4">
      <c r="X335" s="67" t="s">
        <v>489</v>
      </c>
    </row>
    <row r="336" spans="24:24" x14ac:dyDescent="0.4">
      <c r="X336" s="67" t="s">
        <v>490</v>
      </c>
    </row>
    <row r="337" spans="24:24" x14ac:dyDescent="0.4">
      <c r="X337" s="67" t="s">
        <v>491</v>
      </c>
    </row>
    <row r="338" spans="24:24" x14ac:dyDescent="0.4">
      <c r="X338" s="67" t="s">
        <v>492</v>
      </c>
    </row>
    <row r="339" spans="24:24" x14ac:dyDescent="0.4">
      <c r="X339" s="67" t="s">
        <v>493</v>
      </c>
    </row>
    <row r="340" spans="24:24" x14ac:dyDescent="0.4">
      <c r="X340" s="67" t="s">
        <v>494</v>
      </c>
    </row>
    <row r="341" spans="24:24" x14ac:dyDescent="0.4">
      <c r="X341" s="67" t="s">
        <v>495</v>
      </c>
    </row>
    <row r="342" spans="24:24" x14ac:dyDescent="0.4">
      <c r="X342" s="67" t="s">
        <v>496</v>
      </c>
    </row>
    <row r="343" spans="24:24" x14ac:dyDescent="0.4">
      <c r="X343" s="67" t="s">
        <v>497</v>
      </c>
    </row>
    <row r="344" spans="24:24" x14ac:dyDescent="0.4">
      <c r="X344" s="67" t="s">
        <v>498</v>
      </c>
    </row>
    <row r="345" spans="24:24" x14ac:dyDescent="0.4">
      <c r="X345" s="67" t="s">
        <v>499</v>
      </c>
    </row>
    <row r="346" spans="24:24" x14ac:dyDescent="0.4">
      <c r="X346" s="67" t="s">
        <v>500</v>
      </c>
    </row>
    <row r="347" spans="24:24" x14ac:dyDescent="0.4">
      <c r="X347" s="67" t="s">
        <v>501</v>
      </c>
    </row>
    <row r="348" spans="24:24" x14ac:dyDescent="0.4">
      <c r="X348" s="67" t="s">
        <v>502</v>
      </c>
    </row>
    <row r="349" spans="24:24" x14ac:dyDescent="0.4">
      <c r="X349" s="67" t="s">
        <v>503</v>
      </c>
    </row>
    <row r="350" spans="24:24" x14ac:dyDescent="0.4">
      <c r="X350" s="67" t="s">
        <v>504</v>
      </c>
    </row>
    <row r="351" spans="24:24" x14ac:dyDescent="0.4">
      <c r="X351" s="67" t="s">
        <v>505</v>
      </c>
    </row>
    <row r="352" spans="24:24" x14ac:dyDescent="0.4">
      <c r="X352" s="67" t="s">
        <v>506</v>
      </c>
    </row>
    <row r="353" spans="24:24" x14ac:dyDescent="0.4">
      <c r="X353" s="67" t="s">
        <v>507</v>
      </c>
    </row>
    <row r="354" spans="24:24" x14ac:dyDescent="0.4">
      <c r="X354" s="67" t="s">
        <v>508</v>
      </c>
    </row>
    <row r="355" spans="24:24" x14ac:dyDescent="0.4">
      <c r="X355" s="67" t="s">
        <v>509</v>
      </c>
    </row>
    <row r="356" spans="24:24" x14ac:dyDescent="0.4">
      <c r="X356" s="67" t="s">
        <v>510</v>
      </c>
    </row>
    <row r="357" spans="24:24" x14ac:dyDescent="0.4">
      <c r="X357" s="67" t="s">
        <v>511</v>
      </c>
    </row>
    <row r="358" spans="24:24" x14ac:dyDescent="0.4">
      <c r="X358" s="67" t="s">
        <v>512</v>
      </c>
    </row>
    <row r="359" spans="24:24" x14ac:dyDescent="0.4">
      <c r="X359" s="67" t="s">
        <v>513</v>
      </c>
    </row>
    <row r="360" spans="24:24" x14ac:dyDescent="0.4">
      <c r="X360" s="67" t="s">
        <v>514</v>
      </c>
    </row>
    <row r="361" spans="24:24" x14ac:dyDescent="0.4">
      <c r="X361" s="67" t="s">
        <v>515</v>
      </c>
    </row>
    <row r="362" spans="24:24" x14ac:dyDescent="0.4">
      <c r="X362" s="67" t="s">
        <v>516</v>
      </c>
    </row>
    <row r="363" spans="24:24" x14ac:dyDescent="0.4">
      <c r="X363" s="67" t="s">
        <v>517</v>
      </c>
    </row>
    <row r="364" spans="24:24" x14ac:dyDescent="0.4">
      <c r="X364" s="67" t="s">
        <v>518</v>
      </c>
    </row>
    <row r="365" spans="24:24" x14ac:dyDescent="0.4">
      <c r="X365" s="67" t="s">
        <v>519</v>
      </c>
    </row>
    <row r="366" spans="24:24" x14ac:dyDescent="0.4">
      <c r="X366" s="67" t="s">
        <v>520</v>
      </c>
    </row>
    <row r="367" spans="24:24" x14ac:dyDescent="0.4">
      <c r="X367" s="67" t="s">
        <v>521</v>
      </c>
    </row>
    <row r="368" spans="24:24" x14ac:dyDescent="0.4">
      <c r="X368" s="67" t="s">
        <v>522</v>
      </c>
    </row>
    <row r="369" spans="24:24" x14ac:dyDescent="0.4">
      <c r="X369" s="67" t="s">
        <v>523</v>
      </c>
    </row>
    <row r="370" spans="24:24" x14ac:dyDescent="0.4">
      <c r="X370" s="67" t="s">
        <v>524</v>
      </c>
    </row>
    <row r="371" spans="24:24" x14ac:dyDescent="0.4">
      <c r="X371" s="67" t="s">
        <v>525</v>
      </c>
    </row>
    <row r="372" spans="24:24" x14ac:dyDescent="0.4">
      <c r="X372" s="67" t="s">
        <v>526</v>
      </c>
    </row>
    <row r="373" spans="24:24" x14ac:dyDescent="0.4">
      <c r="X373" s="67" t="s">
        <v>527</v>
      </c>
    </row>
    <row r="374" spans="24:24" x14ac:dyDescent="0.4">
      <c r="X374" s="67" t="s">
        <v>528</v>
      </c>
    </row>
    <row r="375" spans="24:24" x14ac:dyDescent="0.4">
      <c r="X375" s="67" t="s">
        <v>529</v>
      </c>
    </row>
    <row r="376" spans="24:24" x14ac:dyDescent="0.4">
      <c r="X376" s="67" t="s">
        <v>530</v>
      </c>
    </row>
    <row r="377" spans="24:24" x14ac:dyDescent="0.4">
      <c r="X377" s="67" t="s">
        <v>531</v>
      </c>
    </row>
    <row r="378" spans="24:24" x14ac:dyDescent="0.4">
      <c r="X378" s="67" t="s">
        <v>532</v>
      </c>
    </row>
    <row r="379" spans="24:24" x14ac:dyDescent="0.4">
      <c r="X379" s="67" t="s">
        <v>533</v>
      </c>
    </row>
    <row r="380" spans="24:24" x14ac:dyDescent="0.4">
      <c r="X380" s="67" t="s">
        <v>534</v>
      </c>
    </row>
    <row r="381" spans="24:24" x14ac:dyDescent="0.4">
      <c r="X381" s="67" t="s">
        <v>535</v>
      </c>
    </row>
    <row r="382" spans="24:24" x14ac:dyDescent="0.4">
      <c r="X382" s="67" t="s">
        <v>536</v>
      </c>
    </row>
    <row r="383" spans="24:24" x14ac:dyDescent="0.4">
      <c r="X383" s="67" t="s">
        <v>537</v>
      </c>
    </row>
    <row r="384" spans="24:24" x14ac:dyDescent="0.4">
      <c r="X384" s="67" t="s">
        <v>538</v>
      </c>
    </row>
    <row r="385" spans="24:24" x14ac:dyDescent="0.4">
      <c r="X385" s="67" t="s">
        <v>539</v>
      </c>
    </row>
    <row r="386" spans="24:24" x14ac:dyDescent="0.4">
      <c r="X386" s="67" t="s">
        <v>540</v>
      </c>
    </row>
    <row r="387" spans="24:24" x14ac:dyDescent="0.4">
      <c r="X387" s="67" t="s">
        <v>541</v>
      </c>
    </row>
    <row r="388" spans="24:24" x14ac:dyDescent="0.4">
      <c r="X388" s="67" t="s">
        <v>542</v>
      </c>
    </row>
    <row r="389" spans="24:24" x14ac:dyDescent="0.4">
      <c r="X389" s="67" t="s">
        <v>543</v>
      </c>
    </row>
    <row r="390" spans="24:24" x14ac:dyDescent="0.4">
      <c r="X390" s="67" t="s">
        <v>544</v>
      </c>
    </row>
    <row r="391" spans="24:24" x14ac:dyDescent="0.4">
      <c r="X391" s="67" t="s">
        <v>545</v>
      </c>
    </row>
    <row r="392" spans="24:24" x14ac:dyDescent="0.4">
      <c r="X392" s="67" t="s">
        <v>546</v>
      </c>
    </row>
    <row r="393" spans="24:24" x14ac:dyDescent="0.4">
      <c r="X393" s="67" t="s">
        <v>547</v>
      </c>
    </row>
    <row r="394" spans="24:24" x14ac:dyDescent="0.4">
      <c r="X394" s="67" t="s">
        <v>548</v>
      </c>
    </row>
    <row r="395" spans="24:24" x14ac:dyDescent="0.4">
      <c r="X395" s="67" t="s">
        <v>549</v>
      </c>
    </row>
    <row r="396" spans="24:24" x14ac:dyDescent="0.4">
      <c r="X396" s="67" t="s">
        <v>550</v>
      </c>
    </row>
    <row r="397" spans="24:24" x14ac:dyDescent="0.4">
      <c r="X397" s="67" t="s">
        <v>551</v>
      </c>
    </row>
    <row r="398" spans="24:24" x14ac:dyDescent="0.4">
      <c r="X398" s="67" t="s">
        <v>552</v>
      </c>
    </row>
    <row r="399" spans="24:24" x14ac:dyDescent="0.4">
      <c r="X399" s="67" t="s">
        <v>553</v>
      </c>
    </row>
    <row r="400" spans="24:24" x14ac:dyDescent="0.4">
      <c r="X400" s="67" t="s">
        <v>554</v>
      </c>
    </row>
    <row r="401" spans="24:24" x14ac:dyDescent="0.4">
      <c r="X401" s="67" t="s">
        <v>555</v>
      </c>
    </row>
    <row r="402" spans="24:24" x14ac:dyDescent="0.4">
      <c r="X402" s="67" t="s">
        <v>556</v>
      </c>
    </row>
    <row r="403" spans="24:24" x14ac:dyDescent="0.4">
      <c r="X403" s="67" t="s">
        <v>557</v>
      </c>
    </row>
    <row r="404" spans="24:24" x14ac:dyDescent="0.4">
      <c r="X404" s="67" t="s">
        <v>558</v>
      </c>
    </row>
    <row r="405" spans="24:24" x14ac:dyDescent="0.4">
      <c r="X405" s="67" t="s">
        <v>559</v>
      </c>
    </row>
    <row r="406" spans="24:24" x14ac:dyDescent="0.4">
      <c r="X406" s="67" t="s">
        <v>560</v>
      </c>
    </row>
    <row r="407" spans="24:24" x14ac:dyDescent="0.4">
      <c r="X407" s="67" t="s">
        <v>561</v>
      </c>
    </row>
    <row r="408" spans="24:24" x14ac:dyDescent="0.4">
      <c r="X408" s="67" t="s">
        <v>562</v>
      </c>
    </row>
    <row r="409" spans="24:24" x14ac:dyDescent="0.4">
      <c r="X409" s="67" t="s">
        <v>563</v>
      </c>
    </row>
    <row r="410" spans="24:24" x14ac:dyDescent="0.4">
      <c r="X410" s="67" t="s">
        <v>564</v>
      </c>
    </row>
    <row r="411" spans="24:24" x14ac:dyDescent="0.4">
      <c r="X411" s="67" t="s">
        <v>565</v>
      </c>
    </row>
    <row r="412" spans="24:24" x14ac:dyDescent="0.4">
      <c r="X412" s="67" t="s">
        <v>566</v>
      </c>
    </row>
    <row r="413" spans="24:24" x14ac:dyDescent="0.4">
      <c r="X413" s="67" t="s">
        <v>567</v>
      </c>
    </row>
    <row r="414" spans="24:24" x14ac:dyDescent="0.4">
      <c r="X414" s="67" t="s">
        <v>568</v>
      </c>
    </row>
    <row r="415" spans="24:24" x14ac:dyDescent="0.4">
      <c r="X415" s="67" t="s">
        <v>569</v>
      </c>
    </row>
    <row r="416" spans="24:24" x14ac:dyDescent="0.4">
      <c r="X416" s="67" t="s">
        <v>570</v>
      </c>
    </row>
    <row r="417" spans="24:24" x14ac:dyDescent="0.4">
      <c r="X417" s="67" t="s">
        <v>571</v>
      </c>
    </row>
    <row r="418" spans="24:24" x14ac:dyDescent="0.4">
      <c r="X418" s="67" t="s">
        <v>572</v>
      </c>
    </row>
    <row r="419" spans="24:24" x14ac:dyDescent="0.4">
      <c r="X419" s="67" t="s">
        <v>573</v>
      </c>
    </row>
    <row r="420" spans="24:24" x14ac:dyDescent="0.4">
      <c r="X420" s="67" t="s">
        <v>574</v>
      </c>
    </row>
    <row r="421" spans="24:24" x14ac:dyDescent="0.4">
      <c r="X421" s="67" t="s">
        <v>4</v>
      </c>
    </row>
    <row r="422" spans="24:24" x14ac:dyDescent="0.4">
      <c r="X422" s="67" t="s">
        <v>575</v>
      </c>
    </row>
    <row r="423" spans="24:24" x14ac:dyDescent="0.4">
      <c r="X423" s="67" t="s">
        <v>576</v>
      </c>
    </row>
    <row r="424" spans="24:24" x14ac:dyDescent="0.4">
      <c r="X424" s="67" t="s">
        <v>577</v>
      </c>
    </row>
    <row r="425" spans="24:24" x14ac:dyDescent="0.4">
      <c r="X425" s="67" t="s">
        <v>578</v>
      </c>
    </row>
    <row r="426" spans="24:24" x14ac:dyDescent="0.4">
      <c r="X426" s="67" t="s">
        <v>579</v>
      </c>
    </row>
    <row r="427" spans="24:24" x14ac:dyDescent="0.4">
      <c r="X427" s="67" t="s">
        <v>580</v>
      </c>
    </row>
    <row r="428" spans="24:24" x14ac:dyDescent="0.4">
      <c r="X428" s="67" t="s">
        <v>581</v>
      </c>
    </row>
    <row r="429" spans="24:24" x14ac:dyDescent="0.4">
      <c r="X429" s="67" t="s">
        <v>582</v>
      </c>
    </row>
    <row r="430" spans="24:24" x14ac:dyDescent="0.4">
      <c r="X430" s="67" t="s">
        <v>583</v>
      </c>
    </row>
    <row r="431" spans="24:24" x14ac:dyDescent="0.4">
      <c r="X431" s="67" t="s">
        <v>584</v>
      </c>
    </row>
    <row r="432" spans="24:24" x14ac:dyDescent="0.4">
      <c r="X432" s="67" t="s">
        <v>585</v>
      </c>
    </row>
    <row r="433" spans="24:24" x14ac:dyDescent="0.4">
      <c r="X433" s="67" t="s">
        <v>586</v>
      </c>
    </row>
    <row r="434" spans="24:24" x14ac:dyDescent="0.4">
      <c r="X434" s="67" t="s">
        <v>587</v>
      </c>
    </row>
    <row r="435" spans="24:24" x14ac:dyDescent="0.4">
      <c r="X435" s="67" t="s">
        <v>588</v>
      </c>
    </row>
    <row r="436" spans="24:24" x14ac:dyDescent="0.4">
      <c r="X436" s="67" t="s">
        <v>589</v>
      </c>
    </row>
    <row r="437" spans="24:24" x14ac:dyDescent="0.4">
      <c r="X437" s="67" t="s">
        <v>590</v>
      </c>
    </row>
    <row r="438" spans="24:24" x14ac:dyDescent="0.4">
      <c r="X438" s="67" t="s">
        <v>591</v>
      </c>
    </row>
    <row r="439" spans="24:24" x14ac:dyDescent="0.4">
      <c r="X439" s="67" t="s">
        <v>592</v>
      </c>
    </row>
    <row r="440" spans="24:24" x14ac:dyDescent="0.4">
      <c r="X440" s="67" t="s">
        <v>593</v>
      </c>
    </row>
    <row r="441" spans="24:24" x14ac:dyDescent="0.4">
      <c r="X441" s="67" t="s">
        <v>594</v>
      </c>
    </row>
    <row r="442" spans="24:24" x14ac:dyDescent="0.4">
      <c r="X442" s="67" t="s">
        <v>595</v>
      </c>
    </row>
    <row r="443" spans="24:24" x14ac:dyDescent="0.4">
      <c r="X443" s="67" t="s">
        <v>596</v>
      </c>
    </row>
    <row r="444" spans="24:24" x14ac:dyDescent="0.4">
      <c r="X444" s="67" t="s">
        <v>597</v>
      </c>
    </row>
    <row r="445" spans="24:24" x14ac:dyDescent="0.4">
      <c r="X445" s="67" t="s">
        <v>598</v>
      </c>
    </row>
    <row r="446" spans="24:24" x14ac:dyDescent="0.4">
      <c r="X446" s="67" t="s">
        <v>599</v>
      </c>
    </row>
    <row r="447" spans="24:24" x14ac:dyDescent="0.4">
      <c r="X447" s="67" t="s">
        <v>600</v>
      </c>
    </row>
    <row r="448" spans="24:24" x14ac:dyDescent="0.4">
      <c r="X448" s="67" t="s">
        <v>601</v>
      </c>
    </row>
    <row r="449" spans="24:24" x14ac:dyDescent="0.4">
      <c r="X449" s="67" t="s">
        <v>602</v>
      </c>
    </row>
    <row r="450" spans="24:24" x14ac:dyDescent="0.4">
      <c r="X450" s="67" t="s">
        <v>603</v>
      </c>
    </row>
    <row r="451" spans="24:24" x14ac:dyDescent="0.4">
      <c r="X451" s="67" t="s">
        <v>604</v>
      </c>
    </row>
    <row r="452" spans="24:24" x14ac:dyDescent="0.4">
      <c r="X452" s="67" t="s">
        <v>605</v>
      </c>
    </row>
    <row r="453" spans="24:24" x14ac:dyDescent="0.4">
      <c r="X453" s="67" t="s">
        <v>606</v>
      </c>
    </row>
    <row r="454" spans="24:24" x14ac:dyDescent="0.4">
      <c r="X454" s="67" t="s">
        <v>607</v>
      </c>
    </row>
    <row r="455" spans="24:24" x14ac:dyDescent="0.4">
      <c r="X455" s="67" t="s">
        <v>608</v>
      </c>
    </row>
    <row r="456" spans="24:24" x14ac:dyDescent="0.4">
      <c r="X456" s="67" t="s">
        <v>609</v>
      </c>
    </row>
    <row r="457" spans="24:24" x14ac:dyDescent="0.4">
      <c r="X457" s="67" t="s">
        <v>610</v>
      </c>
    </row>
    <row r="458" spans="24:24" x14ac:dyDescent="0.4">
      <c r="X458" s="67" t="s">
        <v>611</v>
      </c>
    </row>
    <row r="459" spans="24:24" x14ac:dyDescent="0.4">
      <c r="X459" s="67" t="s">
        <v>612</v>
      </c>
    </row>
    <row r="460" spans="24:24" x14ac:dyDescent="0.4">
      <c r="X460" s="67" t="s">
        <v>613</v>
      </c>
    </row>
    <row r="461" spans="24:24" x14ac:dyDescent="0.4">
      <c r="X461" s="67" t="s">
        <v>614</v>
      </c>
    </row>
    <row r="462" spans="24:24" x14ac:dyDescent="0.4">
      <c r="X462" s="67" t="s">
        <v>615</v>
      </c>
    </row>
    <row r="463" spans="24:24" x14ac:dyDescent="0.4">
      <c r="X463" s="67" t="s">
        <v>616</v>
      </c>
    </row>
    <row r="464" spans="24:24" x14ac:dyDescent="0.4">
      <c r="X464" s="67" t="s">
        <v>617</v>
      </c>
    </row>
    <row r="465" spans="24:24" x14ac:dyDescent="0.4">
      <c r="X465" s="67" t="s">
        <v>618</v>
      </c>
    </row>
    <row r="466" spans="24:24" x14ac:dyDescent="0.4">
      <c r="X466" s="67" t="s">
        <v>619</v>
      </c>
    </row>
    <row r="467" spans="24:24" x14ac:dyDescent="0.4">
      <c r="X467" s="67" t="s">
        <v>620</v>
      </c>
    </row>
    <row r="468" spans="24:24" x14ac:dyDescent="0.4">
      <c r="X468" s="67" t="s">
        <v>621</v>
      </c>
    </row>
    <row r="469" spans="24:24" x14ac:dyDescent="0.4">
      <c r="X469" s="67" t="s">
        <v>622</v>
      </c>
    </row>
    <row r="470" spans="24:24" x14ac:dyDescent="0.4">
      <c r="X470" s="67" t="s">
        <v>623</v>
      </c>
    </row>
    <row r="471" spans="24:24" x14ac:dyDescent="0.4">
      <c r="X471" s="67" t="s">
        <v>624</v>
      </c>
    </row>
    <row r="472" spans="24:24" x14ac:dyDescent="0.4">
      <c r="X472" s="67" t="s">
        <v>625</v>
      </c>
    </row>
    <row r="473" spans="24:24" x14ac:dyDescent="0.4">
      <c r="X473" s="67" t="s">
        <v>626</v>
      </c>
    </row>
    <row r="474" spans="24:24" x14ac:dyDescent="0.4">
      <c r="X474" s="67" t="s">
        <v>627</v>
      </c>
    </row>
    <row r="475" spans="24:24" x14ac:dyDescent="0.4">
      <c r="X475" s="67" t="s">
        <v>628</v>
      </c>
    </row>
    <row r="476" spans="24:24" x14ac:dyDescent="0.4">
      <c r="X476" s="67" t="s">
        <v>629</v>
      </c>
    </row>
    <row r="477" spans="24:24" x14ac:dyDescent="0.4">
      <c r="X477" s="67" t="s">
        <v>630</v>
      </c>
    </row>
    <row r="478" spans="24:24" x14ac:dyDescent="0.4">
      <c r="X478" s="67" t="s">
        <v>631</v>
      </c>
    </row>
    <row r="479" spans="24:24" x14ac:dyDescent="0.4">
      <c r="X479" s="67" t="s">
        <v>632</v>
      </c>
    </row>
    <row r="480" spans="24:24" x14ac:dyDescent="0.4">
      <c r="X480" s="67" t="s">
        <v>633</v>
      </c>
    </row>
    <row r="481" spans="24:24" x14ac:dyDescent="0.4">
      <c r="X481" s="67" t="s">
        <v>634</v>
      </c>
    </row>
    <row r="482" spans="24:24" x14ac:dyDescent="0.4">
      <c r="X482" s="67" t="s">
        <v>635</v>
      </c>
    </row>
    <row r="483" spans="24:24" x14ac:dyDescent="0.4">
      <c r="X483" s="67" t="s">
        <v>636</v>
      </c>
    </row>
    <row r="484" spans="24:24" x14ac:dyDescent="0.4">
      <c r="X484" s="67" t="s">
        <v>637</v>
      </c>
    </row>
    <row r="485" spans="24:24" x14ac:dyDescent="0.4">
      <c r="X485" s="67" t="s">
        <v>638</v>
      </c>
    </row>
    <row r="486" spans="24:24" x14ac:dyDescent="0.4">
      <c r="X486" s="67" t="s">
        <v>639</v>
      </c>
    </row>
    <row r="487" spans="24:24" x14ac:dyDescent="0.4">
      <c r="X487" s="67" t="s">
        <v>640</v>
      </c>
    </row>
    <row r="488" spans="24:24" x14ac:dyDescent="0.4">
      <c r="X488" s="67" t="s">
        <v>641</v>
      </c>
    </row>
    <row r="489" spans="24:24" x14ac:dyDescent="0.4">
      <c r="X489" s="67" t="s">
        <v>642</v>
      </c>
    </row>
    <row r="490" spans="24:24" x14ac:dyDescent="0.4">
      <c r="X490" s="67" t="s">
        <v>643</v>
      </c>
    </row>
    <row r="491" spans="24:24" x14ac:dyDescent="0.4">
      <c r="X491" s="67" t="s">
        <v>644</v>
      </c>
    </row>
    <row r="492" spans="24:24" x14ac:dyDescent="0.4">
      <c r="X492" s="67" t="s">
        <v>645</v>
      </c>
    </row>
    <row r="493" spans="24:24" x14ac:dyDescent="0.4">
      <c r="X493" s="67" t="s">
        <v>646</v>
      </c>
    </row>
    <row r="494" spans="24:24" x14ac:dyDescent="0.4">
      <c r="X494" s="67" t="s">
        <v>647</v>
      </c>
    </row>
    <row r="495" spans="24:24" x14ac:dyDescent="0.4">
      <c r="X495" s="67" t="s">
        <v>648</v>
      </c>
    </row>
    <row r="496" spans="24:24" x14ac:dyDescent="0.4">
      <c r="X496" s="67" t="s">
        <v>649</v>
      </c>
    </row>
    <row r="497" spans="24:24" x14ac:dyDescent="0.4">
      <c r="X497" s="67" t="s">
        <v>650</v>
      </c>
    </row>
    <row r="498" spans="24:24" x14ac:dyDescent="0.4">
      <c r="X498" s="67" t="s">
        <v>651</v>
      </c>
    </row>
    <row r="499" spans="24:24" x14ac:dyDescent="0.4">
      <c r="X499" s="67" t="s">
        <v>652</v>
      </c>
    </row>
    <row r="500" spans="24:24" x14ac:dyDescent="0.4">
      <c r="X500" s="67" t="s">
        <v>653</v>
      </c>
    </row>
    <row r="501" spans="24:24" x14ac:dyDescent="0.4">
      <c r="X501" s="67" t="s">
        <v>654</v>
      </c>
    </row>
    <row r="502" spans="24:24" x14ac:dyDescent="0.4">
      <c r="X502" s="67" t="s">
        <v>655</v>
      </c>
    </row>
    <row r="503" spans="24:24" x14ac:dyDescent="0.4">
      <c r="X503" s="67" t="s">
        <v>656</v>
      </c>
    </row>
    <row r="504" spans="24:24" x14ac:dyDescent="0.4">
      <c r="X504" s="67" t="s">
        <v>657</v>
      </c>
    </row>
    <row r="505" spans="24:24" x14ac:dyDescent="0.4">
      <c r="X505" s="67" t="s">
        <v>658</v>
      </c>
    </row>
    <row r="506" spans="24:24" x14ac:dyDescent="0.4">
      <c r="X506" s="67" t="s">
        <v>659</v>
      </c>
    </row>
    <row r="507" spans="24:24" x14ac:dyDescent="0.4">
      <c r="X507" s="67" t="s">
        <v>660</v>
      </c>
    </row>
    <row r="508" spans="24:24" x14ac:dyDescent="0.4">
      <c r="X508" s="67" t="s">
        <v>661</v>
      </c>
    </row>
    <row r="509" spans="24:24" x14ac:dyDescent="0.4">
      <c r="X509" s="67" t="s">
        <v>662</v>
      </c>
    </row>
    <row r="510" spans="24:24" x14ac:dyDescent="0.4">
      <c r="X510" s="67" t="s">
        <v>663</v>
      </c>
    </row>
    <row r="511" spans="24:24" x14ac:dyDescent="0.4">
      <c r="X511" s="67" t="s">
        <v>664</v>
      </c>
    </row>
    <row r="512" spans="24:24" x14ac:dyDescent="0.4">
      <c r="X512" s="67" t="s">
        <v>665</v>
      </c>
    </row>
    <row r="513" spans="24:24" x14ac:dyDescent="0.4">
      <c r="X513" s="67" t="s">
        <v>666</v>
      </c>
    </row>
    <row r="514" spans="24:24" x14ac:dyDescent="0.4">
      <c r="X514" s="67" t="s">
        <v>667</v>
      </c>
    </row>
    <row r="515" spans="24:24" x14ac:dyDescent="0.4">
      <c r="X515" s="67" t="s">
        <v>668</v>
      </c>
    </row>
    <row r="516" spans="24:24" x14ac:dyDescent="0.4">
      <c r="X516" s="67" t="s">
        <v>669</v>
      </c>
    </row>
    <row r="517" spans="24:24" x14ac:dyDescent="0.4">
      <c r="X517" s="67" t="s">
        <v>670</v>
      </c>
    </row>
    <row r="518" spans="24:24" x14ac:dyDescent="0.4">
      <c r="X518" s="67" t="s">
        <v>671</v>
      </c>
    </row>
    <row r="519" spans="24:24" x14ac:dyDescent="0.4">
      <c r="X519" s="67" t="s">
        <v>672</v>
      </c>
    </row>
    <row r="520" spans="24:24" x14ac:dyDescent="0.4">
      <c r="X520" s="67" t="s">
        <v>673</v>
      </c>
    </row>
    <row r="521" spans="24:24" x14ac:dyDescent="0.4">
      <c r="X521" s="67" t="s">
        <v>674</v>
      </c>
    </row>
    <row r="522" spans="24:24" x14ac:dyDescent="0.4">
      <c r="X522" s="67" t="s">
        <v>675</v>
      </c>
    </row>
    <row r="523" spans="24:24" x14ac:dyDescent="0.4">
      <c r="X523" s="67" t="s">
        <v>676</v>
      </c>
    </row>
    <row r="524" spans="24:24" x14ac:dyDescent="0.4">
      <c r="X524" s="67" t="s">
        <v>677</v>
      </c>
    </row>
    <row r="525" spans="24:24" x14ac:dyDescent="0.4">
      <c r="X525" s="67" t="s">
        <v>678</v>
      </c>
    </row>
    <row r="526" spans="24:24" x14ac:dyDescent="0.4">
      <c r="X526" s="67" t="s">
        <v>679</v>
      </c>
    </row>
    <row r="527" spans="24:24" x14ac:dyDescent="0.4">
      <c r="X527" s="67" t="s">
        <v>680</v>
      </c>
    </row>
    <row r="528" spans="24:24" x14ac:dyDescent="0.4">
      <c r="X528" s="67" t="s">
        <v>681</v>
      </c>
    </row>
    <row r="529" spans="24:24" x14ac:dyDescent="0.4">
      <c r="X529" s="67" t="s">
        <v>682</v>
      </c>
    </row>
    <row r="530" spans="24:24" x14ac:dyDescent="0.4">
      <c r="X530" s="67" t="s">
        <v>683</v>
      </c>
    </row>
    <row r="531" spans="24:24" x14ac:dyDescent="0.4">
      <c r="X531" s="67" t="s">
        <v>684</v>
      </c>
    </row>
    <row r="532" spans="24:24" x14ac:dyDescent="0.4">
      <c r="X532" s="67" t="s">
        <v>685</v>
      </c>
    </row>
    <row r="533" spans="24:24" x14ac:dyDescent="0.4">
      <c r="X533" s="67" t="s">
        <v>686</v>
      </c>
    </row>
    <row r="534" spans="24:24" x14ac:dyDescent="0.4">
      <c r="X534" s="67" t="s">
        <v>687</v>
      </c>
    </row>
    <row r="535" spans="24:24" x14ac:dyDescent="0.4">
      <c r="X535" s="67" t="s">
        <v>688</v>
      </c>
    </row>
    <row r="536" spans="24:24" x14ac:dyDescent="0.4">
      <c r="X536" s="67" t="s">
        <v>689</v>
      </c>
    </row>
    <row r="537" spans="24:24" x14ac:dyDescent="0.4">
      <c r="X537" s="67" t="s">
        <v>690</v>
      </c>
    </row>
    <row r="538" spans="24:24" x14ac:dyDescent="0.4">
      <c r="X538" s="67" t="s">
        <v>691</v>
      </c>
    </row>
    <row r="539" spans="24:24" x14ac:dyDescent="0.4">
      <c r="X539" s="67" t="s">
        <v>692</v>
      </c>
    </row>
    <row r="540" spans="24:24" x14ac:dyDescent="0.4">
      <c r="X540" s="67" t="s">
        <v>693</v>
      </c>
    </row>
    <row r="541" spans="24:24" x14ac:dyDescent="0.4">
      <c r="X541" s="67" t="s">
        <v>694</v>
      </c>
    </row>
    <row r="542" spans="24:24" x14ac:dyDescent="0.4">
      <c r="X542" s="67" t="s">
        <v>695</v>
      </c>
    </row>
    <row r="543" spans="24:24" x14ac:dyDescent="0.4">
      <c r="X543" s="67" t="s">
        <v>696</v>
      </c>
    </row>
    <row r="544" spans="24:24" x14ac:dyDescent="0.4">
      <c r="X544" s="67" t="s">
        <v>697</v>
      </c>
    </row>
    <row r="545" spans="24:24" x14ac:dyDescent="0.4">
      <c r="X545" s="67" t="s">
        <v>698</v>
      </c>
    </row>
    <row r="546" spans="24:24" x14ac:dyDescent="0.4">
      <c r="X546" s="67" t="s">
        <v>699</v>
      </c>
    </row>
    <row r="547" spans="24:24" x14ac:dyDescent="0.4">
      <c r="X547" s="67" t="s">
        <v>700</v>
      </c>
    </row>
    <row r="548" spans="24:24" x14ac:dyDescent="0.4">
      <c r="X548" s="67" t="s">
        <v>701</v>
      </c>
    </row>
    <row r="549" spans="24:24" x14ac:dyDescent="0.4">
      <c r="X549" s="67" t="s">
        <v>702</v>
      </c>
    </row>
    <row r="550" spans="24:24" x14ac:dyDescent="0.4">
      <c r="X550" s="67" t="s">
        <v>703</v>
      </c>
    </row>
    <row r="551" spans="24:24" x14ac:dyDescent="0.4">
      <c r="X551" s="67" t="s">
        <v>704</v>
      </c>
    </row>
    <row r="552" spans="24:24" x14ac:dyDescent="0.4">
      <c r="X552" s="67" t="s">
        <v>705</v>
      </c>
    </row>
    <row r="553" spans="24:24" x14ac:dyDescent="0.4">
      <c r="X553" s="67" t="s">
        <v>706</v>
      </c>
    </row>
    <row r="554" spans="24:24" x14ac:dyDescent="0.4">
      <c r="X554" s="67" t="s">
        <v>707</v>
      </c>
    </row>
    <row r="555" spans="24:24" x14ac:dyDescent="0.4">
      <c r="X555" s="67" t="s">
        <v>708</v>
      </c>
    </row>
    <row r="556" spans="24:24" x14ac:dyDescent="0.4">
      <c r="X556" s="67" t="s">
        <v>709</v>
      </c>
    </row>
    <row r="557" spans="24:24" x14ac:dyDescent="0.4">
      <c r="X557" s="67" t="s">
        <v>710</v>
      </c>
    </row>
    <row r="558" spans="24:24" x14ac:dyDescent="0.4">
      <c r="X558" s="67" t="s">
        <v>711</v>
      </c>
    </row>
    <row r="559" spans="24:24" x14ac:dyDescent="0.4">
      <c r="X559" s="67" t="s">
        <v>712</v>
      </c>
    </row>
    <row r="560" spans="24:24" x14ac:dyDescent="0.4">
      <c r="X560" s="67" t="s">
        <v>713</v>
      </c>
    </row>
    <row r="561" spans="24:24" x14ac:dyDescent="0.4">
      <c r="X561" s="67" t="s">
        <v>714</v>
      </c>
    </row>
    <row r="562" spans="24:24" x14ac:dyDescent="0.4">
      <c r="X562" s="67" t="s">
        <v>715</v>
      </c>
    </row>
    <row r="563" spans="24:24" x14ac:dyDescent="0.4">
      <c r="X563" s="67" t="s">
        <v>716</v>
      </c>
    </row>
    <row r="564" spans="24:24" x14ac:dyDescent="0.4">
      <c r="X564" s="67" t="s">
        <v>717</v>
      </c>
    </row>
    <row r="565" spans="24:24" x14ac:dyDescent="0.4">
      <c r="X565" s="67" t="s">
        <v>718</v>
      </c>
    </row>
    <row r="566" spans="24:24" x14ac:dyDescent="0.4">
      <c r="X566" s="67" t="s">
        <v>719</v>
      </c>
    </row>
    <row r="567" spans="24:24" x14ac:dyDescent="0.4">
      <c r="X567" s="67" t="s">
        <v>720</v>
      </c>
    </row>
    <row r="568" spans="24:24" x14ac:dyDescent="0.4">
      <c r="X568" s="67" t="s">
        <v>721</v>
      </c>
    </row>
    <row r="569" spans="24:24" x14ac:dyDescent="0.4">
      <c r="X569" s="67" t="s">
        <v>722</v>
      </c>
    </row>
    <row r="570" spans="24:24" x14ac:dyDescent="0.4">
      <c r="X570" s="67" t="s">
        <v>723</v>
      </c>
    </row>
    <row r="571" spans="24:24" x14ac:dyDescent="0.4">
      <c r="X571" s="67" t="s">
        <v>724</v>
      </c>
    </row>
    <row r="572" spans="24:24" x14ac:dyDescent="0.4">
      <c r="X572" s="67" t="s">
        <v>725</v>
      </c>
    </row>
    <row r="573" spans="24:24" x14ac:dyDescent="0.4">
      <c r="X573" s="67" t="s">
        <v>726</v>
      </c>
    </row>
    <row r="574" spans="24:24" x14ac:dyDescent="0.4">
      <c r="X574" s="67" t="s">
        <v>727</v>
      </c>
    </row>
    <row r="575" spans="24:24" x14ac:dyDescent="0.4">
      <c r="X575" s="67" t="s">
        <v>728</v>
      </c>
    </row>
    <row r="576" spans="24:24" x14ac:dyDescent="0.4">
      <c r="X576" s="67" t="s">
        <v>729</v>
      </c>
    </row>
    <row r="577" spans="24:24" x14ac:dyDescent="0.4">
      <c r="X577" s="67" t="s">
        <v>730</v>
      </c>
    </row>
    <row r="578" spans="24:24" x14ac:dyDescent="0.4">
      <c r="X578" s="67" t="s">
        <v>731</v>
      </c>
    </row>
    <row r="579" spans="24:24" x14ac:dyDescent="0.4">
      <c r="X579" s="67" t="s">
        <v>732</v>
      </c>
    </row>
    <row r="580" spans="24:24" x14ac:dyDescent="0.4">
      <c r="X580" s="67" t="s">
        <v>733</v>
      </c>
    </row>
    <row r="581" spans="24:24" x14ac:dyDescent="0.4">
      <c r="X581" s="67" t="s">
        <v>734</v>
      </c>
    </row>
    <row r="582" spans="24:24" x14ac:dyDescent="0.4">
      <c r="X582" s="67" t="s">
        <v>735</v>
      </c>
    </row>
    <row r="583" spans="24:24" x14ac:dyDescent="0.4">
      <c r="X583" s="67" t="s">
        <v>736</v>
      </c>
    </row>
    <row r="584" spans="24:24" x14ac:dyDescent="0.4">
      <c r="X584" s="67" t="s">
        <v>737</v>
      </c>
    </row>
    <row r="585" spans="24:24" x14ac:dyDescent="0.4">
      <c r="X585" s="67" t="s">
        <v>738</v>
      </c>
    </row>
    <row r="586" spans="24:24" x14ac:dyDescent="0.4">
      <c r="X586" s="67" t="s">
        <v>739</v>
      </c>
    </row>
    <row r="587" spans="24:24" x14ac:dyDescent="0.4">
      <c r="X587" s="67" t="s">
        <v>740</v>
      </c>
    </row>
    <row r="588" spans="24:24" x14ac:dyDescent="0.4">
      <c r="X588" s="67" t="s">
        <v>741</v>
      </c>
    </row>
    <row r="589" spans="24:24" x14ac:dyDescent="0.4">
      <c r="X589" s="67" t="s">
        <v>742</v>
      </c>
    </row>
    <row r="590" spans="24:24" x14ac:dyDescent="0.4">
      <c r="X590" s="67" t="s">
        <v>743</v>
      </c>
    </row>
    <row r="591" spans="24:24" x14ac:dyDescent="0.4">
      <c r="X591" s="67" t="s">
        <v>744</v>
      </c>
    </row>
    <row r="592" spans="24:24" x14ac:dyDescent="0.4">
      <c r="X592" s="67" t="s">
        <v>745</v>
      </c>
    </row>
    <row r="593" spans="24:24" x14ac:dyDescent="0.4">
      <c r="X593" s="67" t="s">
        <v>746</v>
      </c>
    </row>
    <row r="594" spans="24:24" x14ac:dyDescent="0.4">
      <c r="X594" s="67" t="s">
        <v>747</v>
      </c>
    </row>
    <row r="595" spans="24:24" x14ac:dyDescent="0.4">
      <c r="X595" s="67" t="s">
        <v>748</v>
      </c>
    </row>
    <row r="596" spans="24:24" x14ac:dyDescent="0.4">
      <c r="X596" s="67" t="s">
        <v>375</v>
      </c>
    </row>
    <row r="597" spans="24:24" x14ac:dyDescent="0.4">
      <c r="X597" s="67" t="s">
        <v>749</v>
      </c>
    </row>
    <row r="598" spans="24:24" x14ac:dyDescent="0.4">
      <c r="X598" s="67" t="s">
        <v>750</v>
      </c>
    </row>
    <row r="599" spans="24:24" x14ac:dyDescent="0.4">
      <c r="X599" s="67" t="s">
        <v>751</v>
      </c>
    </row>
    <row r="600" spans="24:24" x14ac:dyDescent="0.4">
      <c r="X600" s="67" t="s">
        <v>752</v>
      </c>
    </row>
    <row r="601" spans="24:24" x14ac:dyDescent="0.4">
      <c r="X601" s="67" t="s">
        <v>753</v>
      </c>
    </row>
    <row r="602" spans="24:24" x14ac:dyDescent="0.4">
      <c r="X602" s="67" t="s">
        <v>754</v>
      </c>
    </row>
    <row r="603" spans="24:24" x14ac:dyDescent="0.4">
      <c r="X603" s="67"/>
    </row>
    <row r="604" spans="24:24" x14ac:dyDescent="0.4">
      <c r="X604" s="67" t="s">
        <v>755</v>
      </c>
    </row>
    <row r="605" spans="24:24" x14ac:dyDescent="0.4">
      <c r="X605" s="67" t="s">
        <v>54</v>
      </c>
    </row>
    <row r="606" spans="24:24" x14ac:dyDescent="0.4">
      <c r="X606" s="67" t="s">
        <v>55</v>
      </c>
    </row>
    <row r="607" spans="24:24" x14ac:dyDescent="0.4">
      <c r="X607" s="67" t="s">
        <v>56</v>
      </c>
    </row>
    <row r="608" spans="24:24" x14ac:dyDescent="0.4">
      <c r="X608" s="67" t="s">
        <v>57</v>
      </c>
    </row>
    <row r="609" spans="24:24" x14ac:dyDescent="0.4">
      <c r="X609" s="67" t="s">
        <v>58</v>
      </c>
    </row>
    <row r="610" spans="24:24" x14ac:dyDescent="0.4">
      <c r="X610" s="67" t="s">
        <v>59</v>
      </c>
    </row>
    <row r="611" spans="24:24" x14ac:dyDescent="0.4">
      <c r="X611" s="67" t="s">
        <v>60</v>
      </c>
    </row>
    <row r="612" spans="24:24" x14ac:dyDescent="0.4">
      <c r="X612" s="67" t="s">
        <v>61</v>
      </c>
    </row>
    <row r="613" spans="24:24" x14ac:dyDescent="0.4">
      <c r="X613" s="67" t="s">
        <v>62</v>
      </c>
    </row>
    <row r="614" spans="24:24" x14ac:dyDescent="0.4">
      <c r="X614" s="67" t="s">
        <v>63</v>
      </c>
    </row>
    <row r="615" spans="24:24" x14ac:dyDescent="0.4">
      <c r="X615" s="67" t="s">
        <v>64</v>
      </c>
    </row>
    <row r="616" spans="24:24" x14ac:dyDescent="0.4">
      <c r="X616" s="67" t="s">
        <v>65</v>
      </c>
    </row>
    <row r="617" spans="24:24" x14ac:dyDescent="0.4">
      <c r="X617" s="67" t="s">
        <v>66</v>
      </c>
    </row>
    <row r="618" spans="24:24" x14ac:dyDescent="0.4">
      <c r="X618" s="67" t="s">
        <v>67</v>
      </c>
    </row>
    <row r="619" spans="24:24" x14ac:dyDescent="0.4">
      <c r="X619" s="67" t="s">
        <v>68</v>
      </c>
    </row>
    <row r="620" spans="24:24" x14ac:dyDescent="0.4">
      <c r="X620" s="67" t="s">
        <v>69</v>
      </c>
    </row>
    <row r="621" spans="24:24" x14ac:dyDescent="0.4">
      <c r="X621" s="67" t="s">
        <v>70</v>
      </c>
    </row>
    <row r="622" spans="24:24" x14ac:dyDescent="0.4">
      <c r="X622" s="67" t="s">
        <v>71</v>
      </c>
    </row>
    <row r="623" spans="24:24" x14ac:dyDescent="0.4">
      <c r="X623" s="67" t="s">
        <v>72</v>
      </c>
    </row>
    <row r="624" spans="24:24" x14ac:dyDescent="0.4">
      <c r="X624" s="67" t="s">
        <v>73</v>
      </c>
    </row>
    <row r="625" spans="24:24" x14ac:dyDescent="0.4">
      <c r="X625" s="67" t="s">
        <v>74</v>
      </c>
    </row>
    <row r="626" spans="24:24" x14ac:dyDescent="0.4">
      <c r="X626" s="67" t="s">
        <v>75</v>
      </c>
    </row>
    <row r="627" spans="24:24" x14ac:dyDescent="0.4">
      <c r="X627" s="67" t="s">
        <v>76</v>
      </c>
    </row>
    <row r="628" spans="24:24" x14ac:dyDescent="0.4">
      <c r="X628" s="67" t="s">
        <v>77</v>
      </c>
    </row>
    <row r="629" spans="24:24" x14ac:dyDescent="0.4">
      <c r="X629" s="67" t="s">
        <v>78</v>
      </c>
    </row>
    <row r="630" spans="24:24" x14ac:dyDescent="0.4">
      <c r="X630" s="67" t="s">
        <v>79</v>
      </c>
    </row>
    <row r="631" spans="24:24" x14ac:dyDescent="0.4">
      <c r="X631" s="67" t="s">
        <v>80</v>
      </c>
    </row>
    <row r="632" spans="24:24" x14ac:dyDescent="0.4">
      <c r="X632" s="67" t="s">
        <v>81</v>
      </c>
    </row>
    <row r="633" spans="24:24" x14ac:dyDescent="0.4">
      <c r="X633" s="67" t="s">
        <v>82</v>
      </c>
    </row>
    <row r="634" spans="24:24" x14ac:dyDescent="0.4">
      <c r="X634" s="67" t="s">
        <v>83</v>
      </c>
    </row>
    <row r="635" spans="24:24" x14ac:dyDescent="0.4">
      <c r="X635" s="67" t="s">
        <v>84</v>
      </c>
    </row>
    <row r="636" spans="24:24" x14ac:dyDescent="0.4">
      <c r="X636" s="67" t="s">
        <v>85</v>
      </c>
    </row>
    <row r="637" spans="24:24" x14ac:dyDescent="0.4">
      <c r="X637" s="67" t="s">
        <v>86</v>
      </c>
    </row>
    <row r="638" spans="24:24" x14ac:dyDescent="0.4">
      <c r="X638" s="67" t="s">
        <v>87</v>
      </c>
    </row>
    <row r="639" spans="24:24" x14ac:dyDescent="0.4">
      <c r="X639" s="67" t="s">
        <v>88</v>
      </c>
    </row>
    <row r="640" spans="24:24" x14ac:dyDescent="0.4">
      <c r="X640" s="67" t="s">
        <v>89</v>
      </c>
    </row>
    <row r="641" spans="24:24" x14ac:dyDescent="0.4">
      <c r="X641" s="67" t="s">
        <v>90</v>
      </c>
    </row>
    <row r="642" spans="24:24" x14ac:dyDescent="0.4">
      <c r="X642" s="67" t="s">
        <v>91</v>
      </c>
    </row>
    <row r="643" spans="24:24" x14ac:dyDescent="0.4">
      <c r="X643" s="67" t="s">
        <v>92</v>
      </c>
    </row>
    <row r="644" spans="24:24" x14ac:dyDescent="0.4">
      <c r="X644" s="67" t="s">
        <v>93</v>
      </c>
    </row>
    <row r="645" spans="24:24" x14ac:dyDescent="0.4">
      <c r="X645" s="67" t="s">
        <v>94</v>
      </c>
    </row>
    <row r="646" spans="24:24" x14ac:dyDescent="0.4">
      <c r="X646" s="67" t="s">
        <v>95</v>
      </c>
    </row>
    <row r="647" spans="24:24" x14ac:dyDescent="0.4">
      <c r="X647" s="67" t="s">
        <v>96</v>
      </c>
    </row>
    <row r="648" spans="24:24" x14ac:dyDescent="0.4">
      <c r="X648" s="67" t="s">
        <v>97</v>
      </c>
    </row>
    <row r="649" spans="24:24" x14ac:dyDescent="0.4">
      <c r="X649" s="67" t="s">
        <v>98</v>
      </c>
    </row>
    <row r="650" spans="24:24" x14ac:dyDescent="0.4">
      <c r="X650" s="67"/>
    </row>
    <row r="651" spans="24:24" x14ac:dyDescent="0.4">
      <c r="X651" s="67" t="s">
        <v>99</v>
      </c>
    </row>
    <row r="652" spans="24:24" x14ac:dyDescent="0.4">
      <c r="X652" s="67" t="s">
        <v>100</v>
      </c>
    </row>
    <row r="653" spans="24:24" x14ac:dyDescent="0.4">
      <c r="X653" s="67" t="s">
        <v>101</v>
      </c>
    </row>
    <row r="654" spans="24:24" x14ac:dyDescent="0.4">
      <c r="X654" s="67" t="s">
        <v>102</v>
      </c>
    </row>
    <row r="655" spans="24:24" x14ac:dyDescent="0.4">
      <c r="X655" s="67" t="s">
        <v>103</v>
      </c>
    </row>
    <row r="656" spans="24:24" x14ac:dyDescent="0.4">
      <c r="X656" s="67" t="s">
        <v>104</v>
      </c>
    </row>
    <row r="657" spans="24:24" x14ac:dyDescent="0.4">
      <c r="X657" s="67" t="s">
        <v>105</v>
      </c>
    </row>
    <row r="658" spans="24:24" x14ac:dyDescent="0.4">
      <c r="X658" s="67" t="s">
        <v>106</v>
      </c>
    </row>
    <row r="659" spans="24:24" x14ac:dyDescent="0.4">
      <c r="X659" s="67" t="s">
        <v>107</v>
      </c>
    </row>
    <row r="660" spans="24:24" x14ac:dyDescent="0.4">
      <c r="X660" s="67" t="s">
        <v>108</v>
      </c>
    </row>
    <row r="661" spans="24:24" x14ac:dyDescent="0.4">
      <c r="X661" s="67" t="s">
        <v>109</v>
      </c>
    </row>
    <row r="662" spans="24:24" x14ac:dyDescent="0.4">
      <c r="X662" s="67" t="s">
        <v>110</v>
      </c>
    </row>
    <row r="663" spans="24:24" x14ac:dyDescent="0.4">
      <c r="X663" s="67" t="s">
        <v>111</v>
      </c>
    </row>
    <row r="664" spans="24:24" x14ac:dyDescent="0.4">
      <c r="X664" s="67" t="s">
        <v>112</v>
      </c>
    </row>
    <row r="665" spans="24:24" x14ac:dyDescent="0.4">
      <c r="X665" s="67" t="s">
        <v>113</v>
      </c>
    </row>
    <row r="666" spans="24:24" x14ac:dyDescent="0.4">
      <c r="X666" s="67" t="s">
        <v>114</v>
      </c>
    </row>
    <row r="667" spans="24:24" x14ac:dyDescent="0.4">
      <c r="X667" s="67" t="s">
        <v>115</v>
      </c>
    </row>
    <row r="668" spans="24:24" x14ac:dyDescent="0.4">
      <c r="X668" s="67" t="s">
        <v>116</v>
      </c>
    </row>
    <row r="669" spans="24:24" x14ac:dyDescent="0.4">
      <c r="X669" s="67" t="s">
        <v>117</v>
      </c>
    </row>
    <row r="670" spans="24:24" x14ac:dyDescent="0.4">
      <c r="X670" s="67" t="s">
        <v>118</v>
      </c>
    </row>
    <row r="671" spans="24:24" x14ac:dyDescent="0.4">
      <c r="X671" s="67" t="s">
        <v>119</v>
      </c>
    </row>
    <row r="672" spans="24:24" x14ac:dyDescent="0.4">
      <c r="X672" s="67" t="s">
        <v>120</v>
      </c>
    </row>
    <row r="673" spans="24:24" x14ac:dyDescent="0.4">
      <c r="X673" s="67" t="s">
        <v>121</v>
      </c>
    </row>
    <row r="674" spans="24:24" x14ac:dyDescent="0.4">
      <c r="X674" s="67" t="s">
        <v>122</v>
      </c>
    </row>
    <row r="675" spans="24:24" x14ac:dyDescent="0.4">
      <c r="X675" s="67" t="s">
        <v>123</v>
      </c>
    </row>
    <row r="676" spans="24:24" x14ac:dyDescent="0.4">
      <c r="X676" s="67" t="s">
        <v>124</v>
      </c>
    </row>
    <row r="677" spans="24:24" x14ac:dyDescent="0.4">
      <c r="X677" s="67" t="s">
        <v>125</v>
      </c>
    </row>
    <row r="678" spans="24:24" x14ac:dyDescent="0.4">
      <c r="X678" s="67" t="s">
        <v>126</v>
      </c>
    </row>
    <row r="679" spans="24:24" x14ac:dyDescent="0.4">
      <c r="X679" s="67" t="s">
        <v>127</v>
      </c>
    </row>
    <row r="680" spans="24:24" x14ac:dyDescent="0.4">
      <c r="X680" s="67" t="s">
        <v>128</v>
      </c>
    </row>
    <row r="681" spans="24:24" x14ac:dyDescent="0.4">
      <c r="X681" s="67" t="s">
        <v>129</v>
      </c>
    </row>
    <row r="682" spans="24:24" x14ac:dyDescent="0.4">
      <c r="X682" s="67" t="s">
        <v>130</v>
      </c>
    </row>
    <row r="683" spans="24:24" x14ac:dyDescent="0.4">
      <c r="X683" s="67" t="s">
        <v>131</v>
      </c>
    </row>
    <row r="684" spans="24:24" x14ac:dyDescent="0.4">
      <c r="X684" s="67" t="s">
        <v>132</v>
      </c>
    </row>
    <row r="685" spans="24:24" x14ac:dyDescent="0.4">
      <c r="X685" s="67" t="s">
        <v>133</v>
      </c>
    </row>
    <row r="686" spans="24:24" x14ac:dyDescent="0.4">
      <c r="X686" s="67" t="s">
        <v>134</v>
      </c>
    </row>
    <row r="687" spans="24:24" x14ac:dyDescent="0.4">
      <c r="X687" s="67" t="s">
        <v>135</v>
      </c>
    </row>
    <row r="688" spans="24:24" x14ac:dyDescent="0.4">
      <c r="X688" s="67" t="s">
        <v>136</v>
      </c>
    </row>
    <row r="689" spans="24:24" x14ac:dyDescent="0.4">
      <c r="X689" s="67" t="s">
        <v>137</v>
      </c>
    </row>
    <row r="690" spans="24:24" x14ac:dyDescent="0.4">
      <c r="X690" s="67" t="s">
        <v>138</v>
      </c>
    </row>
    <row r="691" spans="24:24" x14ac:dyDescent="0.4">
      <c r="X691" s="67" t="s">
        <v>139</v>
      </c>
    </row>
    <row r="692" spans="24:24" x14ac:dyDescent="0.4">
      <c r="X692" s="67" t="s">
        <v>140</v>
      </c>
    </row>
    <row r="693" spans="24:24" x14ac:dyDescent="0.4">
      <c r="X693" s="67" t="s">
        <v>141</v>
      </c>
    </row>
    <row r="694" spans="24:24" x14ac:dyDescent="0.4">
      <c r="X694" s="67" t="s">
        <v>142</v>
      </c>
    </row>
    <row r="695" spans="24:24" x14ac:dyDescent="0.4">
      <c r="X695" s="67" t="s">
        <v>143</v>
      </c>
    </row>
    <row r="696" spans="24:24" x14ac:dyDescent="0.4">
      <c r="X696" s="67" t="s">
        <v>144</v>
      </c>
    </row>
    <row r="697" spans="24:24" x14ac:dyDescent="0.4">
      <c r="X697" s="67" t="s">
        <v>145</v>
      </c>
    </row>
    <row r="698" spans="24:24" x14ac:dyDescent="0.4">
      <c r="X698" s="67" t="s">
        <v>146</v>
      </c>
    </row>
    <row r="699" spans="24:24" x14ac:dyDescent="0.4">
      <c r="X699" s="67" t="s">
        <v>147</v>
      </c>
    </row>
    <row r="700" spans="24:24" x14ac:dyDescent="0.4">
      <c r="X700" s="67" t="s">
        <v>148</v>
      </c>
    </row>
    <row r="701" spans="24:24" x14ac:dyDescent="0.4">
      <c r="X701" s="67" t="s">
        <v>149</v>
      </c>
    </row>
    <row r="702" spans="24:24" x14ac:dyDescent="0.4">
      <c r="X702" s="67" t="s">
        <v>150</v>
      </c>
    </row>
    <row r="703" spans="24:24" x14ac:dyDescent="0.4">
      <c r="X703" s="67" t="s">
        <v>151</v>
      </c>
    </row>
    <row r="704" spans="24:24" x14ac:dyDescent="0.4">
      <c r="X704" s="67" t="s">
        <v>152</v>
      </c>
    </row>
    <row r="705" spans="24:24" x14ac:dyDescent="0.4">
      <c r="X705" s="67" t="s">
        <v>153</v>
      </c>
    </row>
    <row r="706" spans="24:24" x14ac:dyDescent="0.4">
      <c r="X706" s="67" t="s">
        <v>154</v>
      </c>
    </row>
    <row r="707" spans="24:24" x14ac:dyDescent="0.4">
      <c r="X707" s="67" t="s">
        <v>155</v>
      </c>
    </row>
    <row r="708" spans="24:24" x14ac:dyDescent="0.4">
      <c r="X708" s="67" t="s">
        <v>156</v>
      </c>
    </row>
    <row r="709" spans="24:24" x14ac:dyDescent="0.4">
      <c r="X709" s="67" t="s">
        <v>157</v>
      </c>
    </row>
    <row r="710" spans="24:24" x14ac:dyDescent="0.4">
      <c r="X710" s="67" t="s">
        <v>158</v>
      </c>
    </row>
    <row r="711" spans="24:24" x14ac:dyDescent="0.4">
      <c r="X711" s="67" t="s">
        <v>159</v>
      </c>
    </row>
    <row r="712" spans="24:24" x14ac:dyDescent="0.4">
      <c r="X712" s="67" t="s">
        <v>160</v>
      </c>
    </row>
    <row r="713" spans="24:24" x14ac:dyDescent="0.4">
      <c r="X713" s="67" t="s">
        <v>161</v>
      </c>
    </row>
    <row r="714" spans="24:24" x14ac:dyDescent="0.4">
      <c r="X714" s="67" t="s">
        <v>162</v>
      </c>
    </row>
    <row r="715" spans="24:24" x14ac:dyDescent="0.4">
      <c r="X715" s="67" t="s">
        <v>163</v>
      </c>
    </row>
    <row r="716" spans="24:24" x14ac:dyDescent="0.4">
      <c r="X716" s="67" t="s">
        <v>164</v>
      </c>
    </row>
    <row r="717" spans="24:24" x14ac:dyDescent="0.4">
      <c r="X717" s="67" t="s">
        <v>165</v>
      </c>
    </row>
    <row r="718" spans="24:24" x14ac:dyDescent="0.4">
      <c r="X718" s="67" t="s">
        <v>166</v>
      </c>
    </row>
    <row r="719" spans="24:24" x14ac:dyDescent="0.4">
      <c r="X719" s="67" t="s">
        <v>167</v>
      </c>
    </row>
    <row r="720" spans="24:24" x14ac:dyDescent="0.4">
      <c r="X720" s="67" t="s">
        <v>168</v>
      </c>
    </row>
    <row r="721" spans="24:24" x14ac:dyDescent="0.4">
      <c r="X721" s="67" t="s">
        <v>169</v>
      </c>
    </row>
    <row r="722" spans="24:24" x14ac:dyDescent="0.4">
      <c r="X722" s="67" t="s">
        <v>170</v>
      </c>
    </row>
    <row r="723" spans="24:24" x14ac:dyDescent="0.4">
      <c r="X723" s="67" t="s">
        <v>171</v>
      </c>
    </row>
    <row r="724" spans="24:24" x14ac:dyDescent="0.4">
      <c r="X724" s="67" t="s">
        <v>172</v>
      </c>
    </row>
    <row r="725" spans="24:24" x14ac:dyDescent="0.4">
      <c r="X725" s="67" t="s">
        <v>173</v>
      </c>
    </row>
    <row r="726" spans="24:24" x14ac:dyDescent="0.4">
      <c r="X726" s="67" t="s">
        <v>174</v>
      </c>
    </row>
    <row r="727" spans="24:24" x14ac:dyDescent="0.4">
      <c r="X727" s="67" t="s">
        <v>175</v>
      </c>
    </row>
    <row r="728" spans="24:24" x14ac:dyDescent="0.4">
      <c r="X728" s="67" t="s">
        <v>176</v>
      </c>
    </row>
    <row r="729" spans="24:24" x14ac:dyDescent="0.4">
      <c r="X729" s="67" t="s">
        <v>177</v>
      </c>
    </row>
    <row r="730" spans="24:24" x14ac:dyDescent="0.4">
      <c r="X730" s="67" t="s">
        <v>178</v>
      </c>
    </row>
    <row r="731" spans="24:24" x14ac:dyDescent="0.4">
      <c r="X731" s="67" t="s">
        <v>179</v>
      </c>
    </row>
    <row r="732" spans="24:24" x14ac:dyDescent="0.4">
      <c r="X732" s="67" t="s">
        <v>180</v>
      </c>
    </row>
    <row r="733" spans="24:24" x14ac:dyDescent="0.4">
      <c r="X733" s="67" t="s">
        <v>181</v>
      </c>
    </row>
    <row r="734" spans="24:24" x14ac:dyDescent="0.4">
      <c r="X734" s="67" t="s">
        <v>182</v>
      </c>
    </row>
    <row r="735" spans="24:24" x14ac:dyDescent="0.4">
      <c r="X735" s="67" t="s">
        <v>183</v>
      </c>
    </row>
    <row r="736" spans="24:24" x14ac:dyDescent="0.4">
      <c r="X736" s="67" t="s">
        <v>184</v>
      </c>
    </row>
    <row r="737" spans="24:24" x14ac:dyDescent="0.4">
      <c r="X737" s="67" t="s">
        <v>185</v>
      </c>
    </row>
    <row r="738" spans="24:24" x14ac:dyDescent="0.4">
      <c r="X738" s="67" t="s">
        <v>186</v>
      </c>
    </row>
    <row r="739" spans="24:24" x14ac:dyDescent="0.4">
      <c r="X739" s="67" t="s">
        <v>187</v>
      </c>
    </row>
    <row r="740" spans="24:24" x14ac:dyDescent="0.4">
      <c r="X740" s="67" t="s">
        <v>188</v>
      </c>
    </row>
    <row r="741" spans="24:24" x14ac:dyDescent="0.4">
      <c r="X741" s="67" t="s">
        <v>189</v>
      </c>
    </row>
    <row r="742" spans="24:24" x14ac:dyDescent="0.4">
      <c r="X742" s="67" t="s">
        <v>190</v>
      </c>
    </row>
    <row r="743" spans="24:24" x14ac:dyDescent="0.4">
      <c r="X743" s="67" t="s">
        <v>191</v>
      </c>
    </row>
    <row r="744" spans="24:24" x14ac:dyDescent="0.4">
      <c r="X744" s="67" t="s">
        <v>192</v>
      </c>
    </row>
    <row r="745" spans="24:24" x14ac:dyDescent="0.4">
      <c r="X745" s="67" t="s">
        <v>193</v>
      </c>
    </row>
    <row r="746" spans="24:24" x14ac:dyDescent="0.4">
      <c r="X746" s="67" t="s">
        <v>194</v>
      </c>
    </row>
    <row r="747" spans="24:24" x14ac:dyDescent="0.4">
      <c r="X747" s="67" t="s">
        <v>195</v>
      </c>
    </row>
    <row r="748" spans="24:24" x14ac:dyDescent="0.4">
      <c r="X748" s="67" t="s">
        <v>196</v>
      </c>
    </row>
    <row r="749" spans="24:24" x14ac:dyDescent="0.4">
      <c r="X749" s="67" t="s">
        <v>197</v>
      </c>
    </row>
    <row r="750" spans="24:24" x14ac:dyDescent="0.4">
      <c r="X750" s="67" t="s">
        <v>198</v>
      </c>
    </row>
    <row r="751" spans="24:24" x14ac:dyDescent="0.4">
      <c r="X751" s="67" t="s">
        <v>199</v>
      </c>
    </row>
    <row r="752" spans="24:24" x14ac:dyDescent="0.4">
      <c r="X752" s="67" t="s">
        <v>200</v>
      </c>
    </row>
    <row r="753" spans="24:24" x14ac:dyDescent="0.4">
      <c r="X753" s="67" t="s">
        <v>201</v>
      </c>
    </row>
    <row r="754" spans="24:24" x14ac:dyDescent="0.4">
      <c r="X754" s="67" t="s">
        <v>202</v>
      </c>
    </row>
    <row r="755" spans="24:24" x14ac:dyDescent="0.4">
      <c r="X755" s="67" t="s">
        <v>203</v>
      </c>
    </row>
    <row r="756" spans="24:24" x14ac:dyDescent="0.4">
      <c r="X756" s="67" t="s">
        <v>204</v>
      </c>
    </row>
    <row r="757" spans="24:24" x14ac:dyDescent="0.4">
      <c r="X757" s="67" t="s">
        <v>205</v>
      </c>
    </row>
    <row r="758" spans="24:24" x14ac:dyDescent="0.4">
      <c r="X758" s="67" t="s">
        <v>206</v>
      </c>
    </row>
    <row r="759" spans="24:24" x14ac:dyDescent="0.4">
      <c r="X759" s="67" t="s">
        <v>207</v>
      </c>
    </row>
    <row r="760" spans="24:24" x14ac:dyDescent="0.4">
      <c r="X760" s="67" t="s">
        <v>208</v>
      </c>
    </row>
    <row r="761" spans="24:24" x14ac:dyDescent="0.4">
      <c r="X761" s="67" t="s">
        <v>209</v>
      </c>
    </row>
    <row r="762" spans="24:24" x14ac:dyDescent="0.4">
      <c r="X762" s="67" t="s">
        <v>756</v>
      </c>
    </row>
    <row r="763" spans="24:24" x14ac:dyDescent="0.4">
      <c r="X763" s="67"/>
    </row>
    <row r="764" spans="24:24" x14ac:dyDescent="0.4">
      <c r="X764" s="67" t="s">
        <v>827</v>
      </c>
    </row>
    <row r="765" spans="24:24" x14ac:dyDescent="0.4">
      <c r="X765" s="67"/>
    </row>
    <row r="766" spans="24:24" x14ac:dyDescent="0.4">
      <c r="X766" s="67"/>
    </row>
    <row r="767" spans="24:24" x14ac:dyDescent="0.4">
      <c r="X767" s="67"/>
    </row>
    <row r="768" spans="24:24" x14ac:dyDescent="0.4">
      <c r="X768" s="67"/>
    </row>
    <row r="769" spans="24:24" ht="20.25" thickBot="1" x14ac:dyDescent="0.45">
      <c r="X769" s="68"/>
    </row>
  </sheetData>
  <sheetProtection sheet="1"/>
  <sortState xmlns:xlrd2="http://schemas.microsoft.com/office/spreadsheetml/2017/richdata2" ref="J19:O105">
    <sortCondition ref="J19:J105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1:G11" xr:uid="{9DAAC324-1DE5-4D88-A106-7BC0EB0DE1AC}">
      <formula1>$X$16:$X$766</formula1>
    </dataValidation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7" t="s">
        <v>769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  <c r="V1" s="90"/>
    </row>
    <row r="2" spans="1:33" ht="25.5" customHeight="1" x14ac:dyDescent="0.4">
      <c r="B2" s="53" t="s">
        <v>814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860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861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770</v>
      </c>
      <c r="H9" s="3"/>
      <c r="Q9" s="22">
        <v>7</v>
      </c>
    </row>
    <row r="10" spans="1:33" x14ac:dyDescent="0.4">
      <c r="B10" s="181" t="s">
        <v>221</v>
      </c>
      <c r="C10" s="173" t="s">
        <v>215</v>
      </c>
      <c r="D10" s="173"/>
      <c r="E10" s="173" t="s">
        <v>216</v>
      </c>
      <c r="F10" s="173"/>
      <c r="G10" s="173" t="s">
        <v>220</v>
      </c>
      <c r="H10" s="184" t="s">
        <v>219</v>
      </c>
      <c r="I10" s="186" t="s">
        <v>765</v>
      </c>
      <c r="J10" s="187"/>
      <c r="K10" s="187"/>
      <c r="L10" s="188"/>
      <c r="M10" s="186" t="s">
        <v>768</v>
      </c>
      <c r="N10" s="187"/>
      <c r="O10" s="187"/>
      <c r="P10" s="189"/>
      <c r="Q10" s="22">
        <v>7</v>
      </c>
      <c r="V10" s="91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2"/>
      <c r="C11" s="26" t="s">
        <v>214</v>
      </c>
      <c r="D11" s="26" t="s">
        <v>213</v>
      </c>
      <c r="E11" s="26" t="s">
        <v>217</v>
      </c>
      <c r="F11" s="26" t="s">
        <v>218</v>
      </c>
      <c r="G11" s="183"/>
      <c r="H11" s="185"/>
      <c r="I11" s="26" t="s">
        <v>766</v>
      </c>
      <c r="J11" s="28" t="s">
        <v>767</v>
      </c>
      <c r="K11" s="29" t="s">
        <v>771</v>
      </c>
      <c r="L11" s="30" t="s">
        <v>819</v>
      </c>
      <c r="M11" s="26" t="s">
        <v>766</v>
      </c>
      <c r="N11" s="28" t="s">
        <v>767</v>
      </c>
      <c r="O11" s="29" t="s">
        <v>771</v>
      </c>
      <c r="P11" s="121" t="s">
        <v>819</v>
      </c>
      <c r="Q11" s="22">
        <v>7</v>
      </c>
      <c r="R11" s="12"/>
      <c r="V11" s="92"/>
      <c r="X11" s="1" t="s">
        <v>841</v>
      </c>
      <c r="Y11" s="37" t="s">
        <v>781</v>
      </c>
      <c r="Z11" s="37" t="s">
        <v>780</v>
      </c>
      <c r="AA11" s="37" t="s">
        <v>782</v>
      </c>
      <c r="AB11" s="37"/>
      <c r="AC11" s="37" t="s">
        <v>783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5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【中学男子】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中男３０００ｍ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中男５０００ｍ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種目情報!A7</f>
        <v>【一般高校男子】</v>
      </c>
      <c r="AD19" s="37">
        <f>種目情報!B7</f>
        <v>0</v>
      </c>
      <c r="AE19" s="37">
        <f>種目情報!C7</f>
        <v>0</v>
      </c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種目情報!A8</f>
        <v>男３０００ｍ</v>
      </c>
      <c r="AD20" s="37" t="str">
        <f>種目情報!B8</f>
        <v>01000 0</v>
      </c>
      <c r="AE20" s="37">
        <f>種目情報!C8</f>
        <v>10</v>
      </c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種目情報!A9</f>
        <v>男５０００ｍ</v>
      </c>
      <c r="AD21" s="37" t="str">
        <f>種目情報!B9</f>
        <v>01100 0</v>
      </c>
      <c r="AE21" s="37">
        <f>種目情報!C9</f>
        <v>11</v>
      </c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2" t="str">
        <f>IF($B107="","",VLOOKUP($B107,手順1!$B$19:$G$105,2,FALSE))</f>
        <v/>
      </c>
      <c r="D107" s="122" t="str">
        <f>IF($B107="","",VLOOKUP($B107,手順1!$B$19:$G$105,3,FALSE))</f>
        <v/>
      </c>
      <c r="E107" s="122" t="str">
        <f>IF($B107="","",VLOOKUP($B107,手順1!$B$19:$G$105,4,FALSE))</f>
        <v/>
      </c>
      <c r="F107" s="122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0" t="s">
        <v>784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2"/>
      <c r="V1" s="87"/>
    </row>
    <row r="2" spans="1:33" ht="25.5" customHeight="1" x14ac:dyDescent="0.4">
      <c r="B2" s="53" t="s">
        <v>815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817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818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7" t="s">
        <v>860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862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785</v>
      </c>
      <c r="H9" s="3"/>
      <c r="Q9" s="22">
        <v>7</v>
      </c>
    </row>
    <row r="10" spans="1:33" x14ac:dyDescent="0.4">
      <c r="B10" s="162" t="s">
        <v>221</v>
      </c>
      <c r="C10" s="164" t="s">
        <v>215</v>
      </c>
      <c r="D10" s="164"/>
      <c r="E10" s="164" t="s">
        <v>216</v>
      </c>
      <c r="F10" s="164"/>
      <c r="G10" s="164" t="s">
        <v>220</v>
      </c>
      <c r="H10" s="194" t="s">
        <v>219</v>
      </c>
      <c r="I10" s="196" t="s">
        <v>765</v>
      </c>
      <c r="J10" s="197"/>
      <c r="K10" s="197"/>
      <c r="L10" s="198"/>
      <c r="M10" s="196" t="s">
        <v>768</v>
      </c>
      <c r="N10" s="197"/>
      <c r="O10" s="197"/>
      <c r="P10" s="199"/>
      <c r="Q10" s="22">
        <v>7</v>
      </c>
      <c r="V10" s="88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3"/>
      <c r="C11" s="25" t="s">
        <v>214</v>
      </c>
      <c r="D11" s="25" t="s">
        <v>213</v>
      </c>
      <c r="E11" s="25" t="s">
        <v>217</v>
      </c>
      <c r="F11" s="25" t="s">
        <v>218</v>
      </c>
      <c r="G11" s="193"/>
      <c r="H11" s="195"/>
      <c r="I11" s="25" t="s">
        <v>766</v>
      </c>
      <c r="J11" s="31" t="s">
        <v>767</v>
      </c>
      <c r="K11" s="32" t="s">
        <v>771</v>
      </c>
      <c r="L11" s="33" t="s">
        <v>819</v>
      </c>
      <c r="M11" s="25" t="s">
        <v>766</v>
      </c>
      <c r="N11" s="31" t="s">
        <v>767</v>
      </c>
      <c r="O11" s="32" t="s">
        <v>771</v>
      </c>
      <c r="P11" s="126" t="s">
        <v>819</v>
      </c>
      <c r="Q11" s="22">
        <v>7</v>
      </c>
      <c r="R11" s="12"/>
      <c r="V11" s="89"/>
      <c r="X11" s="1" t="s">
        <v>841</v>
      </c>
      <c r="Y11" s="37" t="s">
        <v>781</v>
      </c>
      <c r="Z11" s="37" t="s">
        <v>780</v>
      </c>
      <c r="AA11" s="37" t="s">
        <v>782</v>
      </c>
      <c r="AB11" s="37"/>
      <c r="AC11" s="37" t="s">
        <v>783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5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5">
        <v>7</v>
      </c>
      <c r="R14" s="12"/>
      <c r="S14" s="180"/>
      <c r="T14" s="180"/>
      <c r="U14" s="180"/>
      <c r="V14" s="72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5">
        <v>7</v>
      </c>
      <c r="R15" s="12"/>
      <c r="S15" s="180"/>
      <c r="T15" s="180"/>
      <c r="U15" s="180"/>
      <c r="V15" s="72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5">
        <v>7</v>
      </c>
      <c r="R16" s="12"/>
      <c r="S16" s="180"/>
      <c r="T16" s="180"/>
      <c r="U16" s="180"/>
      <c r="V16" s="72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【中学女子】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5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中女１５００ｍ</v>
      </c>
      <c r="AD17" s="37" t="str">
        <f>種目情報!B15</f>
        <v>00800 0</v>
      </c>
      <c r="AE17" s="37">
        <f>種目情報!C15</f>
        <v>10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5">
        <v>7</v>
      </c>
      <c r="R18" s="12"/>
      <c r="S18" s="176"/>
      <c r="T18" s="176"/>
      <c r="U18" s="176"/>
      <c r="V18" s="71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中女３０００ｍ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5">
        <v>7</v>
      </c>
      <c r="R19" s="12"/>
      <c r="S19" s="176"/>
      <c r="T19" s="176"/>
      <c r="U19" s="176"/>
      <c r="V19" s="71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中女５０００ｍ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5">
        <v>7</v>
      </c>
      <c r="R20" s="12"/>
      <c r="S20" s="176"/>
      <c r="T20" s="176"/>
      <c r="U20" s="176"/>
      <c r="V20" s="71"/>
      <c r="W20" s="1">
        <v>109</v>
      </c>
      <c r="X20" s="1" t="str">
        <f t="shared" si="2"/>
        <v/>
      </c>
      <c r="Y20" s="37">
        <f t="shared" si="3"/>
        <v>0</v>
      </c>
      <c r="Z20" s="37"/>
      <c r="AA20" s="37">
        <f t="shared" si="4"/>
        <v>0</v>
      </c>
      <c r="AB20" s="37"/>
      <c r="AC20" s="37" t="str">
        <f>種目情報!A18</f>
        <v>【一般高校女子】</v>
      </c>
      <c r="AD20" s="37">
        <f>種目情報!B18</f>
        <v>0</v>
      </c>
      <c r="AE20" s="37">
        <f>種目情報!C18</f>
        <v>0</v>
      </c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5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>
        <f t="shared" si="4"/>
        <v>0</v>
      </c>
      <c r="AB21" s="37"/>
      <c r="AC21" s="37" t="str">
        <f>種目情報!A19</f>
        <v>女１５００ｍ</v>
      </c>
      <c r="AD21" s="37" t="str">
        <f>種目情報!B19</f>
        <v>00800 0</v>
      </c>
      <c r="AE21" s="37">
        <f>種目情報!C19</f>
        <v>10</v>
      </c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5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>
        <f t="shared" si="4"/>
        <v>0</v>
      </c>
      <c r="AB22" s="37"/>
      <c r="AC22" s="37" t="str">
        <f>種目情報!A20</f>
        <v>女３０００ｍ</v>
      </c>
      <c r="AD22" s="37" t="str">
        <f>種目情報!B20</f>
        <v>01000 0</v>
      </c>
      <c r="AE22" s="37">
        <f>種目情報!C20</f>
        <v>10</v>
      </c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5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>
        <f t="shared" si="4"/>
        <v>0</v>
      </c>
      <c r="AB23" s="37"/>
      <c r="AC23" s="37" t="str">
        <f>種目情報!A21</f>
        <v>女５０００ｍ</v>
      </c>
      <c r="AD23" s="37" t="str">
        <f>種目情報!B21</f>
        <v>01100 0</v>
      </c>
      <c r="AE23" s="37">
        <f>種目情報!C21</f>
        <v>11</v>
      </c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5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5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5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5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5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5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5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5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5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5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5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5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5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5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5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5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5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5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5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5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5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5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5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5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5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5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5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5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5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5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5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5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5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5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5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5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5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5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5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5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5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5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5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5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5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5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5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5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5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5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5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5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5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5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5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5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5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5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5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5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5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5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5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5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5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5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5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5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5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5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5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5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5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5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5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5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5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5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5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5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5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5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5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2" t="str">
        <f>IF($B107="","",VLOOKUP($B107,手順1!$J$19:$O$105,2,FALSE))</f>
        <v/>
      </c>
      <c r="D107" s="122" t="str">
        <f>IF($B107="","",VLOOKUP($B107,手順1!$J$19:$O$105,3,FALSE))</f>
        <v/>
      </c>
      <c r="E107" s="122" t="str">
        <f>IF($B107="","",VLOOKUP($B107,手順1!$J$19:$O$105,4,FALSE))</f>
        <v/>
      </c>
      <c r="F107" s="122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3" t="str">
        <f t="shared" si="7"/>
        <v/>
      </c>
      <c r="I107" s="124"/>
      <c r="J107" s="6"/>
      <c r="K107" s="6"/>
      <c r="L107" s="6"/>
      <c r="M107" s="124"/>
      <c r="N107" s="6"/>
      <c r="O107" s="6"/>
      <c r="P107" s="7"/>
      <c r="Q107" s="125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6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4" t="s">
        <v>836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6"/>
    </row>
    <row r="2" spans="1:14" ht="25.5" customHeight="1" x14ac:dyDescent="0.4">
      <c r="A2" s="70" t="s">
        <v>832</v>
      </c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25.5" customHeight="1" x14ac:dyDescent="0.4">
      <c r="A3" s="54" t="s">
        <v>856</v>
      </c>
      <c r="N3" s="55"/>
    </row>
    <row r="4" spans="1:14" ht="25.5" customHeight="1" thickBot="1" x14ac:dyDescent="0.45">
      <c r="A4" s="57" t="s">
        <v>843</v>
      </c>
      <c r="B4" s="58"/>
      <c r="C4" s="75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ht="25.5" customHeight="1" thickBot="1" x14ac:dyDescent="0.45"/>
    <row r="6" spans="1:14" x14ac:dyDescent="0.4">
      <c r="A6" s="80" t="s">
        <v>891</v>
      </c>
      <c r="B6" s="61" t="s">
        <v>830</v>
      </c>
      <c r="C6" s="77">
        <f>IF(手順1!E11="選択して下さい",1,0)</f>
        <v>1</v>
      </c>
      <c r="D6" s="207" t="str">
        <f>IF(C6=1,"〇未完了　手順１シートの「団体名欄」を選択してください","●完了")</f>
        <v>〇未完了　手順１シートの「団体名欄」を選択してください</v>
      </c>
      <c r="E6" s="207"/>
      <c r="F6" s="207"/>
      <c r="G6" s="207"/>
      <c r="H6" s="207"/>
      <c r="I6" s="207"/>
      <c r="J6" s="207"/>
      <c r="K6" s="207"/>
      <c r="L6" s="207"/>
      <c r="M6" s="207"/>
      <c r="N6" s="208"/>
    </row>
    <row r="7" spans="1:14" ht="19.5" thickBot="1" x14ac:dyDescent="0.45">
      <c r="A7" s="81">
        <v>1</v>
      </c>
      <c r="B7" t="s">
        <v>831</v>
      </c>
      <c r="C7" s="78">
        <f>IF(手順1!E12="選択して下さい",1,0)</f>
        <v>1</v>
      </c>
      <c r="D7" s="202" t="str">
        <f>IF(C7=1,"〇未完了　手順１シートの「団体区分欄」を選択してください","●完了")</f>
        <v>〇未完了　手順１シートの「団体区分欄」を選択してください</v>
      </c>
      <c r="E7" s="202"/>
      <c r="F7" s="202"/>
      <c r="G7" s="202"/>
      <c r="H7" s="202"/>
      <c r="I7" s="202"/>
      <c r="J7" s="202"/>
      <c r="K7" s="202"/>
      <c r="L7" s="202"/>
      <c r="M7" s="202"/>
      <c r="N7" s="203"/>
    </row>
    <row r="8" spans="1:14" x14ac:dyDescent="0.4">
      <c r="A8" s="82" t="s">
        <v>891</v>
      </c>
      <c r="B8" s="61" t="s">
        <v>837</v>
      </c>
      <c r="C8" s="77">
        <f>手順2!Y10</f>
        <v>0</v>
      </c>
      <c r="D8" s="207" t="str">
        <f>IF(C8&gt;=2,"〇未完了　手順２シートの選手に重複があります","●完了")</f>
        <v>●完了</v>
      </c>
      <c r="E8" s="207"/>
      <c r="F8" s="207"/>
      <c r="G8" s="207"/>
      <c r="H8" s="207"/>
      <c r="I8" s="207"/>
      <c r="J8" s="207"/>
      <c r="K8" s="207"/>
      <c r="L8" s="207"/>
      <c r="M8" s="207"/>
      <c r="N8" s="208"/>
    </row>
    <row r="9" spans="1:14" x14ac:dyDescent="0.4">
      <c r="A9" s="83">
        <v>2</v>
      </c>
      <c r="B9" t="s">
        <v>837</v>
      </c>
      <c r="C9" s="78">
        <f>手順2!X10</f>
        <v>0</v>
      </c>
      <c r="D9" s="202" t="str">
        <f>IF(C9&gt;=1,"〇未完了　手順２シートの選手は上から詰めて入力してください（空白行が途中に入らないように）","●完了")</f>
        <v>●完了</v>
      </c>
      <c r="E9" s="202"/>
      <c r="F9" s="202"/>
      <c r="G9" s="202"/>
      <c r="H9" s="202"/>
      <c r="I9" s="202"/>
      <c r="J9" s="202"/>
      <c r="K9" s="202"/>
      <c r="L9" s="202"/>
      <c r="M9" s="202"/>
      <c r="N9" s="203"/>
    </row>
    <row r="10" spans="1:14" ht="19.5" thickBot="1" x14ac:dyDescent="0.45">
      <c r="A10" s="84"/>
      <c r="B10" s="58" t="s">
        <v>838</v>
      </c>
      <c r="C10" s="79">
        <f>手順2!AA10</f>
        <v>0</v>
      </c>
      <c r="D10" s="200" t="str">
        <f>IF(C10&gt;=1,"〇未完了　手順２シートの種目に誤りがあります","●完了")</f>
        <v>●完了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1"/>
    </row>
    <row r="11" spans="1:14" x14ac:dyDescent="0.4">
      <c r="A11" s="85" t="s">
        <v>891</v>
      </c>
      <c r="B11" t="s">
        <v>839</v>
      </c>
      <c r="C11" s="78">
        <f>手順3!Y10</f>
        <v>0</v>
      </c>
      <c r="D11" s="202" t="str">
        <f>IF(C11&gt;=2,"〇未完了　手順３シートに選手の重複があります","●完了")</f>
        <v>●完了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3"/>
    </row>
    <row r="12" spans="1:14" x14ac:dyDescent="0.4">
      <c r="A12" s="85">
        <v>3</v>
      </c>
      <c r="B12" t="s">
        <v>842</v>
      </c>
      <c r="C12" s="78">
        <f>手順3!X10</f>
        <v>-100</v>
      </c>
      <c r="D12" s="202" t="str">
        <f>IF(C12&gt;=1,"〇未完了　手順３シートの選手は上から詰めて入力してください（空白行が途中に入らないように）","●完了")</f>
        <v>●完了</v>
      </c>
      <c r="E12" s="202"/>
      <c r="F12" s="202"/>
      <c r="G12" s="202"/>
      <c r="H12" s="202"/>
      <c r="I12" s="202"/>
      <c r="J12" s="202"/>
      <c r="K12" s="202"/>
      <c r="L12" s="202"/>
      <c r="M12" s="202"/>
      <c r="N12" s="203"/>
    </row>
    <row r="13" spans="1:14" ht="19.5" thickBot="1" x14ac:dyDescent="0.45">
      <c r="A13" s="86"/>
      <c r="B13" s="58" t="s">
        <v>840</v>
      </c>
      <c r="C13" s="79">
        <f>手順3!AA10</f>
        <v>0</v>
      </c>
      <c r="D13" s="200" t="str">
        <f>IF(C13&gt;=1,"〇未完了　手順３シートの種目に誤りがあります","●完了")</f>
        <v>●完了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1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2" sqref="C2:U2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4"/>
    <col min="19" max="21" width="6.25" customWidth="1"/>
    <col min="22" max="22" width="47.5" customWidth="1"/>
    <col min="23" max="23" width="6.5" customWidth="1"/>
    <col min="24" max="24" width="5.75" style="52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09" t="s">
        <v>846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1"/>
    </row>
    <row r="3" spans="3:37" ht="25.5" customHeight="1" x14ac:dyDescent="0.4">
      <c r="C3" s="118" t="s">
        <v>847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2"/>
    </row>
    <row r="4" spans="3:37" ht="25.5" customHeight="1" x14ac:dyDescent="0.4">
      <c r="C4" s="54" t="s">
        <v>894</v>
      </c>
      <c r="R4"/>
      <c r="U4" s="55"/>
    </row>
    <row r="5" spans="3:37" ht="25.5" customHeight="1" x14ac:dyDescent="0.4">
      <c r="C5" s="54" t="s">
        <v>895</v>
      </c>
      <c r="R5"/>
      <c r="U5" s="55"/>
    </row>
    <row r="6" spans="3:37" ht="13.5" customHeight="1" x14ac:dyDescent="0.4"/>
    <row r="7" spans="3:37" ht="24.75" thickBot="1" x14ac:dyDescent="0.45">
      <c r="C7" s="215" t="s">
        <v>892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95"/>
      <c r="W7" s="95"/>
    </row>
    <row r="8" spans="3:37" x14ac:dyDescent="0.4">
      <c r="C8" s="34" t="s">
        <v>786</v>
      </c>
      <c r="J8" s="34" t="s">
        <v>787</v>
      </c>
      <c r="Q8" s="34" t="s">
        <v>789</v>
      </c>
      <c r="R8"/>
      <c r="Z8" s="70" t="s">
        <v>828</v>
      </c>
      <c r="AA8" s="62"/>
    </row>
    <row r="9" spans="3:37" ht="19.5" x14ac:dyDescent="0.4">
      <c r="C9" s="212" t="s">
        <v>1</v>
      </c>
      <c r="D9" s="212"/>
      <c r="E9" s="212"/>
      <c r="F9" s="213" t="str">
        <f>IF(手順1!E11="","",手順1!E11)</f>
        <v>選択して下さい</v>
      </c>
      <c r="G9" s="213"/>
      <c r="H9" s="213"/>
      <c r="J9" s="10">
        <v>1</v>
      </c>
      <c r="K9" s="213" t="str">
        <f>IF(手順1!K12="","",手順1!K12)</f>
        <v/>
      </c>
      <c r="L9" s="213"/>
      <c r="M9" s="213"/>
      <c r="N9" s="213" t="str">
        <f>IF(手順1!M12="","",手順1!M12)</f>
        <v/>
      </c>
      <c r="O9" s="213"/>
      <c r="P9" s="97"/>
      <c r="Q9" s="213"/>
      <c r="R9" s="213"/>
      <c r="S9" s="223" t="s">
        <v>790</v>
      </c>
      <c r="T9" s="223" t="s">
        <v>791</v>
      </c>
      <c r="U9" s="223" t="s">
        <v>792</v>
      </c>
      <c r="V9" s="94"/>
      <c r="W9" s="94"/>
      <c r="Z9" s="98" t="s">
        <v>866</v>
      </c>
      <c r="AA9" s="55">
        <v>300</v>
      </c>
    </row>
    <row r="10" spans="3:37" ht="19.5" x14ac:dyDescent="0.4">
      <c r="C10" s="214" t="s">
        <v>210</v>
      </c>
      <c r="D10" s="214"/>
      <c r="E10" s="214"/>
      <c r="F10" s="213" t="str">
        <f>IF(手順1!E12="","",手順1!E12)</f>
        <v>選択して下さい</v>
      </c>
      <c r="G10" s="213"/>
      <c r="H10" s="213"/>
      <c r="J10" s="10">
        <v>2</v>
      </c>
      <c r="K10" s="213" t="str">
        <f>IF(手順1!K13="","",手順1!K13)</f>
        <v/>
      </c>
      <c r="L10" s="213"/>
      <c r="M10" s="213"/>
      <c r="N10" s="213" t="str">
        <f>IF(手順1!M13="","",手順1!M13)</f>
        <v/>
      </c>
      <c r="O10" s="213"/>
      <c r="P10" s="99">
        <f>COUNTA(手順2!$B12:$B107)</f>
        <v>0</v>
      </c>
      <c r="Q10" s="213" t="s">
        <v>776</v>
      </c>
      <c r="R10" s="213"/>
      <c r="S10" s="96">
        <f>COUNTA(手順2!I$12:I$107)+COUNTA(手順2!M$12:M$107)</f>
        <v>0</v>
      </c>
      <c r="T10" s="96" t="str">
        <f>IFERROR(VLOOKUP(F10,Z9:AA15,2,FALSE),"")</f>
        <v/>
      </c>
      <c r="U10" s="96">
        <f>IF(P10=0,0,T10*S10)</f>
        <v>0</v>
      </c>
      <c r="V10" s="94"/>
      <c r="W10" s="94"/>
      <c r="Z10" s="98" t="s">
        <v>867</v>
      </c>
      <c r="AA10" s="55">
        <v>500</v>
      </c>
    </row>
    <row r="11" spans="3:37" ht="19.5" x14ac:dyDescent="0.4">
      <c r="C11" s="212" t="s">
        <v>212</v>
      </c>
      <c r="D11" s="212"/>
      <c r="E11" s="212"/>
      <c r="F11" s="213" t="str">
        <f>IF(手順1!E13="","",手順1!E13)</f>
        <v/>
      </c>
      <c r="G11" s="213"/>
      <c r="H11" s="213"/>
      <c r="J11" s="10">
        <v>3</v>
      </c>
      <c r="K11" s="213" t="str">
        <f>IF(手順1!K14="","",手順1!K14)</f>
        <v/>
      </c>
      <c r="L11" s="213"/>
      <c r="M11" s="213"/>
      <c r="N11" s="213" t="str">
        <f>IF(手順1!M14="","",手順1!M14)</f>
        <v/>
      </c>
      <c r="O11" s="213"/>
      <c r="P11" s="99">
        <f>COUNTA(手順3!$B12:$B107)</f>
        <v>0</v>
      </c>
      <c r="Q11" s="213" t="s">
        <v>779</v>
      </c>
      <c r="R11" s="213"/>
      <c r="S11" s="96">
        <f>COUNTA(手順3!I$12:I$107)+COUNTA(手順3!M$12:M$107)</f>
        <v>0</v>
      </c>
      <c r="T11" s="96" t="str">
        <f>IFERROR(VLOOKUP(F10,Z9:AA15,2,FALSE),"")</f>
        <v/>
      </c>
      <c r="U11" s="96">
        <f>IF(P11=0,0,T11*S11)</f>
        <v>0</v>
      </c>
      <c r="V11" s="94"/>
      <c r="W11" s="94"/>
      <c r="Z11" s="98" t="s">
        <v>868</v>
      </c>
      <c r="AA11" s="55">
        <v>500</v>
      </c>
    </row>
    <row r="12" spans="3:37" ht="19.5" x14ac:dyDescent="0.4">
      <c r="C12" s="212" t="s">
        <v>2</v>
      </c>
      <c r="D12" s="212"/>
      <c r="E12" s="212"/>
      <c r="F12" s="213" t="str">
        <f>IF(手順1!E14="","",手順1!E14)</f>
        <v/>
      </c>
      <c r="G12" s="213"/>
      <c r="H12" s="213"/>
      <c r="J12" s="10">
        <v>4</v>
      </c>
      <c r="K12" s="213" t="str">
        <f>IF(手順1!K15="","",手順1!K15)</f>
        <v/>
      </c>
      <c r="L12" s="213"/>
      <c r="M12" s="213"/>
      <c r="N12" s="213" t="str">
        <f>IF(手順1!M15="","",手順1!M15)</f>
        <v/>
      </c>
      <c r="O12" s="213"/>
      <c r="P12" s="100"/>
      <c r="Q12" s="213" t="s">
        <v>793</v>
      </c>
      <c r="R12" s="213"/>
      <c r="S12" s="220">
        <f>U10+U11</f>
        <v>0</v>
      </c>
      <c r="T12" s="221"/>
      <c r="U12" s="222"/>
      <c r="V12" s="94"/>
      <c r="W12" s="94"/>
      <c r="Z12" s="98" t="s">
        <v>869</v>
      </c>
      <c r="AA12" s="55">
        <v>1000</v>
      </c>
    </row>
    <row r="13" spans="3:37" ht="19.5" x14ac:dyDescent="0.4">
      <c r="P13" s="99">
        <f>SUM(P10:P11)</f>
        <v>0</v>
      </c>
      <c r="Q13" s="219"/>
      <c r="R13" s="219"/>
      <c r="S13" s="219"/>
      <c r="T13" s="219"/>
      <c r="U13" s="219"/>
      <c r="V13" s="72"/>
      <c r="W13" s="72"/>
      <c r="Z13" s="98" t="s">
        <v>870</v>
      </c>
      <c r="AA13" s="55">
        <v>1000</v>
      </c>
    </row>
    <row r="14" spans="3:37" ht="19.5" x14ac:dyDescent="0.4">
      <c r="C14" s="34" t="s">
        <v>788</v>
      </c>
      <c r="Z14" s="98" t="s">
        <v>871</v>
      </c>
      <c r="AA14" s="55">
        <v>1000</v>
      </c>
    </row>
    <row r="15" spans="3:37" ht="20.25" thickBot="1" x14ac:dyDescent="0.45">
      <c r="C15" s="216" t="s">
        <v>221</v>
      </c>
      <c r="D15" s="214" t="s">
        <v>215</v>
      </c>
      <c r="E15" s="214"/>
      <c r="F15" s="214" t="s">
        <v>216</v>
      </c>
      <c r="G15" s="214"/>
      <c r="H15" s="214" t="s">
        <v>220</v>
      </c>
      <c r="I15" s="216" t="s">
        <v>219</v>
      </c>
      <c r="J15" s="214" t="s">
        <v>765</v>
      </c>
      <c r="K15" s="214"/>
      <c r="L15" s="214"/>
      <c r="M15" s="214"/>
      <c r="N15" s="214" t="s">
        <v>768</v>
      </c>
      <c r="O15" s="214"/>
      <c r="P15" s="214"/>
      <c r="Q15" s="214"/>
      <c r="R15" s="127"/>
      <c r="S15" s="218"/>
      <c r="T15" s="218"/>
      <c r="U15" s="218"/>
      <c r="V15" s="101"/>
      <c r="W15" s="101"/>
      <c r="Z15" s="73" t="s">
        <v>872</v>
      </c>
      <c r="AA15" s="59">
        <v>1000</v>
      </c>
    </row>
    <row r="16" spans="3:37" ht="33" x14ac:dyDescent="0.4">
      <c r="C16" s="217"/>
      <c r="D16" s="102" t="s">
        <v>214</v>
      </c>
      <c r="E16" s="102" t="s">
        <v>213</v>
      </c>
      <c r="F16" s="102" t="s">
        <v>217</v>
      </c>
      <c r="G16" s="102" t="s">
        <v>218</v>
      </c>
      <c r="H16" s="217"/>
      <c r="I16" s="217"/>
      <c r="J16" s="102" t="s">
        <v>766</v>
      </c>
      <c r="K16" s="103" t="s">
        <v>767</v>
      </c>
      <c r="L16" s="104" t="s">
        <v>771</v>
      </c>
      <c r="M16" s="105" t="s">
        <v>819</v>
      </c>
      <c r="N16" s="102" t="s">
        <v>766</v>
      </c>
      <c r="O16" s="103" t="s">
        <v>767</v>
      </c>
      <c r="P16" s="104" t="s">
        <v>771</v>
      </c>
      <c r="Q16" s="105" t="s">
        <v>819</v>
      </c>
      <c r="R16" s="128"/>
      <c r="S16" s="129"/>
      <c r="T16" s="129"/>
      <c r="U16" s="106"/>
      <c r="V16" s="106"/>
      <c r="W16" s="35"/>
      <c r="X16" s="35"/>
      <c r="Y16" s="107" t="s">
        <v>0</v>
      </c>
      <c r="Z16" s="108" t="s">
        <v>809</v>
      </c>
      <c r="AA16" s="108" t="s">
        <v>794</v>
      </c>
      <c r="AB16" s="108" t="s">
        <v>795</v>
      </c>
      <c r="AC16" s="108" t="s">
        <v>796</v>
      </c>
      <c r="AD16" s="108" t="s">
        <v>797</v>
      </c>
      <c r="AE16" s="108" t="s">
        <v>798</v>
      </c>
      <c r="AF16" s="108" t="s">
        <v>799</v>
      </c>
      <c r="AG16" s="108" t="s">
        <v>800</v>
      </c>
      <c r="AH16" s="108" t="s">
        <v>803</v>
      </c>
      <c r="AI16" s="109" t="s">
        <v>844</v>
      </c>
      <c r="AK16" s="110" t="s">
        <v>829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3" t="str">
        <f>IFERROR(VLOOKUP($B17,手順2!$A$12:$Q$107,J$1,FALSE),"")&amp;IFERROR(VLOOKUP($B17,手順3!$A$12:$Q$107,J$1,FALSE),"")</f>
        <v/>
      </c>
      <c r="K17" s="131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1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1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3" t="str">
        <f>IFERROR(VLOOKUP($B17,手順2!$A$12:$Q$107,N$1,FALSE),"")&amp;IFERROR(VLOOKUP($B17,手順3!$A$12:$Q$107,N$1,FALSE),"")</f>
        <v/>
      </c>
      <c r="O17" s="131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1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1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30"/>
      <c r="S17" s="94"/>
      <c r="T17" s="94"/>
      <c r="U17" s="94"/>
      <c r="V17" s="94"/>
      <c r="W17" s="35" t="str">
        <f>IF(Y17="","",COUNTIF(AI$17:AI17,"●"))</f>
        <v/>
      </c>
      <c r="X17" s="35" t="str">
        <f>IF(Y17="","",COUNTIF(AI$17:AI17,"▲"))</f>
        <v/>
      </c>
      <c r="Y17" s="111" t="str">
        <f>IF(C17="","",$F$9)</f>
        <v/>
      </c>
      <c r="Z17" s="112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2" t="str">
        <f>IF(C17="","",F17&amp;" "&amp;G17)</f>
        <v/>
      </c>
      <c r="AC17" s="112" t="str">
        <f>IF(C17="","",IF(I17="男",1,2))</f>
        <v/>
      </c>
      <c r="AD17" s="112" t="str">
        <f>IF(C17="","",28)</f>
        <v/>
      </c>
      <c r="AE17" s="112" t="str">
        <f>IF(C17="","",LEFT(Y17,6))</f>
        <v/>
      </c>
      <c r="AF17" s="112" t="str">
        <f>IF(C17="","",C17)</f>
        <v/>
      </c>
      <c r="AG17" s="112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2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3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3" t="str">
        <f>IFERROR(VLOOKUP($B18,手順2!$A$12:$Q$107,J$1,FALSE),"")&amp;IFERROR(VLOOKUP($B18,手順3!$A$12:$Q$107,J$1,FALSE),"")</f>
        <v/>
      </c>
      <c r="K18" s="131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1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1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3" t="str">
        <f>IFERROR(VLOOKUP($B18,手順2!$A$12:$Q$107,N$1,FALSE),"")&amp;IFERROR(VLOOKUP($B18,手順3!$A$12:$Q$107,N$1,FALSE),"")</f>
        <v/>
      </c>
      <c r="O18" s="131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1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1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30"/>
      <c r="S18" s="218"/>
      <c r="T18" s="218"/>
      <c r="U18" s="218"/>
      <c r="V18" s="101"/>
      <c r="W18" s="35" t="str">
        <f>IF(Y18="","",COUNTIF(AI$17:AI18,"●"))</f>
        <v/>
      </c>
      <c r="X18" s="35" t="str">
        <f>IF(Y18="","",COUNTIF(AI$17:AI18,"▲"))</f>
        <v/>
      </c>
      <c r="Y18" s="111" t="str">
        <f t="shared" ref="Y18:Y81" si="1">IF(C18="","",$F$9)</f>
        <v/>
      </c>
      <c r="Z18" s="112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2" t="str">
        <f t="shared" ref="AB18:AB81" si="4">IF(C18="","",F18&amp;" "&amp;G18)</f>
        <v/>
      </c>
      <c r="AC18" s="112" t="str">
        <f t="shared" ref="AC18:AC81" si="5">IF(C18="","",IF(I18="男",1,2))</f>
        <v/>
      </c>
      <c r="AD18" s="112" t="str">
        <f t="shared" ref="AD18:AD81" si="6">IF(C18="","",28)</f>
        <v/>
      </c>
      <c r="AE18" s="112" t="str">
        <f t="shared" ref="AE18:AE81" si="7">IF(C18="","",LEFT(Y18,6))</f>
        <v/>
      </c>
      <c r="AF18" s="112" t="str">
        <f t="shared" ref="AF18:AF81" si="8">IF(C18="","",C18)</f>
        <v/>
      </c>
      <c r="AG18" s="112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2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3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3" t="str">
        <f>IFERROR(VLOOKUP($B19,手順2!$A$12:$Q$107,J$1,FALSE),"")&amp;IFERROR(VLOOKUP($B19,手順3!$A$12:$Q$107,J$1,FALSE),"")</f>
        <v/>
      </c>
      <c r="K19" s="131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1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1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3" t="str">
        <f>IFERROR(VLOOKUP($B19,手順2!$A$12:$Q$107,N$1,FALSE),"")&amp;IFERROR(VLOOKUP($B19,手順3!$A$12:$Q$107,N$1,FALSE),"")</f>
        <v/>
      </c>
      <c r="O19" s="131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1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1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30"/>
      <c r="S19" s="129"/>
      <c r="T19" s="129"/>
      <c r="U19" s="106"/>
      <c r="V19" s="106"/>
      <c r="W19" s="35" t="str">
        <f>IF(Y19="","",COUNTIF(AI$17:AI19,"●"))</f>
        <v/>
      </c>
      <c r="X19" s="35" t="str">
        <f>IF(Y19="","",COUNTIF(AI$17:AI19,"▲"))</f>
        <v/>
      </c>
      <c r="Y19" s="111" t="str">
        <f t="shared" si="1"/>
        <v/>
      </c>
      <c r="Z19" s="112" t="str">
        <f t="shared" si="2"/>
        <v/>
      </c>
      <c r="AA19" s="36" t="str">
        <f t="shared" si="3"/>
        <v/>
      </c>
      <c r="AB19" s="112" t="str">
        <f t="shared" si="4"/>
        <v/>
      </c>
      <c r="AC19" s="112" t="str">
        <f t="shared" si="5"/>
        <v/>
      </c>
      <c r="AD19" s="112" t="str">
        <f t="shared" si="6"/>
        <v/>
      </c>
      <c r="AE19" s="112" t="str">
        <f t="shared" si="7"/>
        <v/>
      </c>
      <c r="AF19" s="112" t="str">
        <f t="shared" si="8"/>
        <v/>
      </c>
      <c r="AG19" s="112" t="str">
        <f t="shared" si="9"/>
        <v/>
      </c>
      <c r="AH19" s="112" t="str">
        <f t="shared" si="10"/>
        <v/>
      </c>
      <c r="AI19" s="113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3" t="str">
        <f>IFERROR(VLOOKUP($B20,手順2!$A$12:$Q$107,J$1,FALSE),"")&amp;IFERROR(VLOOKUP($B20,手順3!$A$12:$Q$107,J$1,FALSE),"")</f>
        <v/>
      </c>
      <c r="K20" s="131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1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1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3" t="str">
        <f>IFERROR(VLOOKUP($B20,手順2!$A$12:$Q$107,N$1,FALSE),"")&amp;IFERROR(VLOOKUP($B20,手順3!$A$12:$Q$107,N$1,FALSE),"")</f>
        <v/>
      </c>
      <c r="O20" s="131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1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1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30"/>
      <c r="S20" s="94"/>
      <c r="T20" s="94"/>
      <c r="U20" s="94"/>
      <c r="V20" s="94"/>
      <c r="W20" s="35" t="str">
        <f>IF(Y20="","",COUNTIF(AI$17:AI20,"●"))</f>
        <v/>
      </c>
      <c r="X20" s="35" t="str">
        <f>IF(Y20="","",COUNTIF(AI$17:AI20,"▲"))</f>
        <v/>
      </c>
      <c r="Y20" s="111" t="str">
        <f t="shared" si="1"/>
        <v/>
      </c>
      <c r="Z20" s="112" t="str">
        <f t="shared" si="2"/>
        <v/>
      </c>
      <c r="AA20" s="36" t="str">
        <f t="shared" si="3"/>
        <v/>
      </c>
      <c r="AB20" s="112" t="str">
        <f t="shared" si="4"/>
        <v/>
      </c>
      <c r="AC20" s="112" t="str">
        <f t="shared" si="5"/>
        <v/>
      </c>
      <c r="AD20" s="112" t="str">
        <f t="shared" si="6"/>
        <v/>
      </c>
      <c r="AE20" s="112" t="str">
        <f t="shared" si="7"/>
        <v/>
      </c>
      <c r="AF20" s="112" t="str">
        <f t="shared" si="8"/>
        <v/>
      </c>
      <c r="AG20" s="112" t="str">
        <f t="shared" si="9"/>
        <v/>
      </c>
      <c r="AH20" s="112" t="str">
        <f t="shared" si="10"/>
        <v/>
      </c>
      <c r="AI20" s="113" t="str">
        <f t="shared" si="11"/>
        <v/>
      </c>
      <c r="AK20" t="str">
        <f>種目情報!A4</f>
        <v>【中学男子】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3" t="str">
        <f>IFERROR(VLOOKUP($B21,手順2!$A$12:$Q$107,J$1,FALSE),"")&amp;IFERROR(VLOOKUP($B21,手順3!$A$12:$Q$107,J$1,FALSE),"")</f>
        <v/>
      </c>
      <c r="K21" s="131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1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1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3" t="str">
        <f>IFERROR(VLOOKUP($B21,手順2!$A$12:$Q$107,N$1,FALSE),"")&amp;IFERROR(VLOOKUP($B21,手順3!$A$12:$Q$107,N$1,FALSE),"")</f>
        <v/>
      </c>
      <c r="O21" s="131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1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1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30"/>
      <c r="W21" s="35" t="str">
        <f>IF(Y21="","",COUNTIF(AI$17:AI21,"●"))</f>
        <v/>
      </c>
      <c r="X21" s="35" t="str">
        <f>IF(Y21="","",COUNTIF(AI$17:AI21,"▲"))</f>
        <v/>
      </c>
      <c r="Y21" s="111" t="str">
        <f t="shared" si="1"/>
        <v/>
      </c>
      <c r="Z21" s="112" t="str">
        <f t="shared" si="2"/>
        <v/>
      </c>
      <c r="AA21" s="36" t="str">
        <f t="shared" si="3"/>
        <v/>
      </c>
      <c r="AB21" s="112" t="str">
        <f t="shared" si="4"/>
        <v/>
      </c>
      <c r="AC21" s="112" t="str">
        <f t="shared" si="5"/>
        <v/>
      </c>
      <c r="AD21" s="112" t="str">
        <f t="shared" si="6"/>
        <v/>
      </c>
      <c r="AE21" s="112" t="str">
        <f t="shared" si="7"/>
        <v/>
      </c>
      <c r="AF21" s="112" t="str">
        <f t="shared" si="8"/>
        <v/>
      </c>
      <c r="AG21" s="112" t="str">
        <f t="shared" si="9"/>
        <v/>
      </c>
      <c r="AH21" s="112" t="str">
        <f t="shared" si="10"/>
        <v/>
      </c>
      <c r="AI21" s="113" t="str">
        <f t="shared" si="11"/>
        <v/>
      </c>
      <c r="AK21" t="str">
        <f>種目情報!A5</f>
        <v>中男３０００ｍ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3" t="str">
        <f>IFERROR(VLOOKUP($B22,手順2!$A$12:$Q$107,J$1,FALSE),"")&amp;IFERROR(VLOOKUP($B22,手順3!$A$12:$Q$107,J$1,FALSE),"")</f>
        <v/>
      </c>
      <c r="K22" s="131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1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1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3" t="str">
        <f>IFERROR(VLOOKUP($B22,手順2!$A$12:$Q$107,N$1,FALSE),"")&amp;IFERROR(VLOOKUP($B22,手順3!$A$12:$Q$107,N$1,FALSE),"")</f>
        <v/>
      </c>
      <c r="O22" s="131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1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1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30"/>
      <c r="W22" s="35" t="str">
        <f>IF(Y22="","",COUNTIF(AI$17:AI22,"●"))</f>
        <v/>
      </c>
      <c r="X22" s="35" t="str">
        <f>IF(Y22="","",COUNTIF(AI$17:AI22,"▲"))</f>
        <v/>
      </c>
      <c r="Y22" s="111" t="str">
        <f t="shared" si="1"/>
        <v/>
      </c>
      <c r="Z22" s="112" t="str">
        <f t="shared" si="2"/>
        <v/>
      </c>
      <c r="AA22" s="36" t="str">
        <f t="shared" si="3"/>
        <v/>
      </c>
      <c r="AB22" s="112" t="str">
        <f t="shared" si="4"/>
        <v/>
      </c>
      <c r="AC22" s="112" t="str">
        <f t="shared" si="5"/>
        <v/>
      </c>
      <c r="AD22" s="112" t="str">
        <f t="shared" si="6"/>
        <v/>
      </c>
      <c r="AE22" s="112" t="str">
        <f t="shared" si="7"/>
        <v/>
      </c>
      <c r="AF22" s="112" t="str">
        <f t="shared" si="8"/>
        <v/>
      </c>
      <c r="AG22" s="112" t="str">
        <f t="shared" si="9"/>
        <v/>
      </c>
      <c r="AH22" s="112" t="str">
        <f t="shared" si="10"/>
        <v/>
      </c>
      <c r="AI22" s="113" t="str">
        <f t="shared" si="11"/>
        <v/>
      </c>
      <c r="AK22" t="str">
        <f>種目情報!A6</f>
        <v>中男５０００ｍ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3" t="str">
        <f>IFERROR(VLOOKUP($B23,手順2!$A$12:$Q$107,J$1,FALSE),"")&amp;IFERROR(VLOOKUP($B23,手順3!$A$12:$Q$107,J$1,FALSE),"")</f>
        <v/>
      </c>
      <c r="K23" s="131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1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1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3" t="str">
        <f>IFERROR(VLOOKUP($B23,手順2!$A$12:$Q$107,N$1,FALSE),"")&amp;IFERROR(VLOOKUP($B23,手順3!$A$12:$Q$107,N$1,FALSE),"")</f>
        <v/>
      </c>
      <c r="O23" s="131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1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1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30"/>
      <c r="W23" s="35" t="str">
        <f>IF(Y23="","",COUNTIF(AI$17:AI23,"●"))</f>
        <v/>
      </c>
      <c r="X23" s="35" t="str">
        <f>IF(Y23="","",COUNTIF(AI$17:AI23,"▲"))</f>
        <v/>
      </c>
      <c r="Y23" s="111" t="str">
        <f t="shared" si="1"/>
        <v/>
      </c>
      <c r="Z23" s="112" t="str">
        <f t="shared" si="2"/>
        <v/>
      </c>
      <c r="AA23" s="36" t="str">
        <f t="shared" si="3"/>
        <v/>
      </c>
      <c r="AB23" s="112" t="str">
        <f t="shared" si="4"/>
        <v/>
      </c>
      <c r="AC23" s="112" t="str">
        <f t="shared" si="5"/>
        <v/>
      </c>
      <c r="AD23" s="112" t="str">
        <f t="shared" si="6"/>
        <v/>
      </c>
      <c r="AE23" s="112" t="str">
        <f t="shared" si="7"/>
        <v/>
      </c>
      <c r="AF23" s="112" t="str">
        <f t="shared" si="8"/>
        <v/>
      </c>
      <c r="AG23" s="112" t="str">
        <f t="shared" si="9"/>
        <v/>
      </c>
      <c r="AH23" s="112" t="str">
        <f t="shared" si="10"/>
        <v/>
      </c>
      <c r="AI23" s="113" t="str">
        <f t="shared" si="11"/>
        <v/>
      </c>
      <c r="AK23" t="str">
        <f>種目情報!A7</f>
        <v>【一般高校男子】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3" t="str">
        <f>IFERROR(VLOOKUP($B24,手順2!$A$12:$Q$107,J$1,FALSE),"")&amp;IFERROR(VLOOKUP($B24,手順3!$A$12:$Q$107,J$1,FALSE),"")</f>
        <v/>
      </c>
      <c r="K24" s="131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1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1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3" t="str">
        <f>IFERROR(VLOOKUP($B24,手順2!$A$12:$Q$107,N$1,FALSE),"")&amp;IFERROR(VLOOKUP($B24,手順3!$A$12:$Q$107,N$1,FALSE),"")</f>
        <v/>
      </c>
      <c r="O24" s="131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1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1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30"/>
      <c r="W24" s="35" t="str">
        <f>IF(Y24="","",COUNTIF(AI$17:AI24,"●"))</f>
        <v/>
      </c>
      <c r="X24" s="35" t="str">
        <f>IF(Y24="","",COUNTIF(AI$17:AI24,"▲"))</f>
        <v/>
      </c>
      <c r="Y24" s="111" t="str">
        <f t="shared" si="1"/>
        <v/>
      </c>
      <c r="Z24" s="112" t="str">
        <f t="shared" si="2"/>
        <v/>
      </c>
      <c r="AA24" s="36" t="str">
        <f t="shared" si="3"/>
        <v/>
      </c>
      <c r="AB24" s="112" t="str">
        <f t="shared" si="4"/>
        <v/>
      </c>
      <c r="AC24" s="112" t="str">
        <f t="shared" si="5"/>
        <v/>
      </c>
      <c r="AD24" s="112" t="str">
        <f t="shared" si="6"/>
        <v/>
      </c>
      <c r="AE24" s="112" t="str">
        <f t="shared" si="7"/>
        <v/>
      </c>
      <c r="AF24" s="112" t="str">
        <f t="shared" si="8"/>
        <v/>
      </c>
      <c r="AG24" s="112" t="str">
        <f t="shared" si="9"/>
        <v/>
      </c>
      <c r="AH24" s="112" t="str">
        <f t="shared" si="10"/>
        <v/>
      </c>
      <c r="AI24" s="113" t="str">
        <f t="shared" si="11"/>
        <v/>
      </c>
      <c r="AK24" t="str">
        <f>種目情報!A8</f>
        <v>男３０００ｍ</v>
      </c>
      <c r="AL24" t="str">
        <f>種目情報!B8</f>
        <v>01000 0</v>
      </c>
      <c r="AM24">
        <f>種目情報!C8</f>
        <v>10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3" t="str">
        <f>IFERROR(VLOOKUP($B25,手順2!$A$12:$Q$107,J$1,FALSE),"")&amp;IFERROR(VLOOKUP($B25,手順3!$A$12:$Q$107,J$1,FALSE),"")</f>
        <v/>
      </c>
      <c r="K25" s="131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1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1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3" t="str">
        <f>IFERROR(VLOOKUP($B25,手順2!$A$12:$Q$107,N$1,FALSE),"")&amp;IFERROR(VLOOKUP($B25,手順3!$A$12:$Q$107,N$1,FALSE),"")</f>
        <v/>
      </c>
      <c r="O25" s="131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1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1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30"/>
      <c r="W25" s="35" t="str">
        <f>IF(Y25="","",COUNTIF(AI$17:AI25,"●"))</f>
        <v/>
      </c>
      <c r="X25" s="35" t="str">
        <f>IF(Y25="","",COUNTIF(AI$17:AI25,"▲"))</f>
        <v/>
      </c>
      <c r="Y25" s="111" t="str">
        <f t="shared" si="1"/>
        <v/>
      </c>
      <c r="Z25" s="112" t="str">
        <f t="shared" si="2"/>
        <v/>
      </c>
      <c r="AA25" s="36" t="str">
        <f t="shared" si="3"/>
        <v/>
      </c>
      <c r="AB25" s="112" t="str">
        <f t="shared" si="4"/>
        <v/>
      </c>
      <c r="AC25" s="112" t="str">
        <f t="shared" si="5"/>
        <v/>
      </c>
      <c r="AD25" s="112" t="str">
        <f t="shared" si="6"/>
        <v/>
      </c>
      <c r="AE25" s="112" t="str">
        <f t="shared" si="7"/>
        <v/>
      </c>
      <c r="AF25" s="112" t="str">
        <f t="shared" si="8"/>
        <v/>
      </c>
      <c r="AG25" s="112" t="str">
        <f t="shared" si="9"/>
        <v/>
      </c>
      <c r="AH25" s="112" t="str">
        <f t="shared" si="10"/>
        <v/>
      </c>
      <c r="AI25" s="113" t="str">
        <f t="shared" si="11"/>
        <v/>
      </c>
      <c r="AK25" t="str">
        <f>種目情報!A9</f>
        <v>男５０００ｍ</v>
      </c>
      <c r="AL25" t="str">
        <f>種目情報!B9</f>
        <v>01100 0</v>
      </c>
      <c r="AM25">
        <f>種目情報!C9</f>
        <v>11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3" t="str">
        <f>IFERROR(VLOOKUP($B26,手順2!$A$12:$Q$107,J$1,FALSE),"")&amp;IFERROR(VLOOKUP($B26,手順3!$A$12:$Q$107,J$1,FALSE),"")</f>
        <v/>
      </c>
      <c r="K26" s="131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1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1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3" t="str">
        <f>IFERROR(VLOOKUP($B26,手順2!$A$12:$Q$107,N$1,FALSE),"")&amp;IFERROR(VLOOKUP($B26,手順3!$A$12:$Q$107,N$1,FALSE),"")</f>
        <v/>
      </c>
      <c r="O26" s="131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1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1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30"/>
      <c r="W26" s="35" t="str">
        <f>IF(Y26="","",COUNTIF(AI$17:AI26,"●"))</f>
        <v/>
      </c>
      <c r="X26" s="35" t="str">
        <f>IF(Y26="","",COUNTIF(AI$17:AI26,"▲"))</f>
        <v/>
      </c>
      <c r="Y26" s="111" t="str">
        <f t="shared" si="1"/>
        <v/>
      </c>
      <c r="Z26" s="112" t="str">
        <f t="shared" si="2"/>
        <v/>
      </c>
      <c r="AA26" s="36" t="str">
        <f t="shared" si="3"/>
        <v/>
      </c>
      <c r="AB26" s="112" t="str">
        <f t="shared" si="4"/>
        <v/>
      </c>
      <c r="AC26" s="112" t="str">
        <f t="shared" si="5"/>
        <v/>
      </c>
      <c r="AD26" s="112" t="str">
        <f t="shared" si="6"/>
        <v/>
      </c>
      <c r="AE26" s="112" t="str">
        <f t="shared" si="7"/>
        <v/>
      </c>
      <c r="AF26" s="112" t="str">
        <f t="shared" si="8"/>
        <v/>
      </c>
      <c r="AG26" s="112" t="str">
        <f t="shared" si="9"/>
        <v/>
      </c>
      <c r="AH26" s="112" t="str">
        <f t="shared" si="10"/>
        <v/>
      </c>
      <c r="AI26" s="113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3" t="str">
        <f>IFERROR(VLOOKUP($B27,手順2!$A$12:$Q$107,J$1,FALSE),"")&amp;IFERROR(VLOOKUP($B27,手順3!$A$12:$Q$107,J$1,FALSE),"")</f>
        <v/>
      </c>
      <c r="K27" s="131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1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1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3" t="str">
        <f>IFERROR(VLOOKUP($B27,手順2!$A$12:$Q$107,N$1,FALSE),"")&amp;IFERROR(VLOOKUP($B27,手順3!$A$12:$Q$107,N$1,FALSE),"")</f>
        <v/>
      </c>
      <c r="O27" s="131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1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1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30"/>
      <c r="W27" s="35" t="str">
        <f>IF(Y27="","",COUNTIF(AI$17:AI27,"●"))</f>
        <v/>
      </c>
      <c r="X27" s="35" t="str">
        <f>IF(Y27="","",COUNTIF(AI$17:AI27,"▲"))</f>
        <v/>
      </c>
      <c r="Y27" s="111" t="str">
        <f t="shared" si="1"/>
        <v/>
      </c>
      <c r="Z27" s="112" t="str">
        <f t="shared" si="2"/>
        <v/>
      </c>
      <c r="AA27" s="36" t="str">
        <f t="shared" si="3"/>
        <v/>
      </c>
      <c r="AB27" s="112" t="str">
        <f t="shared" si="4"/>
        <v/>
      </c>
      <c r="AC27" s="112" t="str">
        <f t="shared" si="5"/>
        <v/>
      </c>
      <c r="AD27" s="112" t="str">
        <f t="shared" si="6"/>
        <v/>
      </c>
      <c r="AE27" s="112" t="str">
        <f t="shared" si="7"/>
        <v/>
      </c>
      <c r="AF27" s="112" t="str">
        <f t="shared" si="8"/>
        <v/>
      </c>
      <c r="AG27" s="112" t="str">
        <f t="shared" si="9"/>
        <v/>
      </c>
      <c r="AH27" s="112" t="str">
        <f t="shared" si="10"/>
        <v/>
      </c>
      <c r="AI27" s="113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3" t="str">
        <f>IFERROR(VLOOKUP($B28,手順2!$A$12:$Q$107,J$1,FALSE),"")&amp;IFERROR(VLOOKUP($B28,手順3!$A$12:$Q$107,J$1,FALSE),"")</f>
        <v/>
      </c>
      <c r="K28" s="131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1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1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3" t="str">
        <f>IFERROR(VLOOKUP($B28,手順2!$A$12:$Q$107,N$1,FALSE),"")&amp;IFERROR(VLOOKUP($B28,手順3!$A$12:$Q$107,N$1,FALSE),"")</f>
        <v/>
      </c>
      <c r="O28" s="131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1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1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30"/>
      <c r="W28" s="35" t="str">
        <f>IF(Y28="","",COUNTIF(AI$17:AI28,"●"))</f>
        <v/>
      </c>
      <c r="X28" s="35" t="str">
        <f>IF(Y28="","",COUNTIF(AI$17:AI28,"▲"))</f>
        <v/>
      </c>
      <c r="Y28" s="111" t="str">
        <f t="shared" si="1"/>
        <v/>
      </c>
      <c r="Z28" s="112" t="str">
        <f t="shared" si="2"/>
        <v/>
      </c>
      <c r="AA28" s="36" t="str">
        <f t="shared" si="3"/>
        <v/>
      </c>
      <c r="AB28" s="112" t="str">
        <f t="shared" si="4"/>
        <v/>
      </c>
      <c r="AC28" s="112" t="str">
        <f t="shared" si="5"/>
        <v/>
      </c>
      <c r="AD28" s="112" t="str">
        <f t="shared" si="6"/>
        <v/>
      </c>
      <c r="AE28" s="112" t="str">
        <f t="shared" si="7"/>
        <v/>
      </c>
      <c r="AF28" s="112" t="str">
        <f t="shared" si="8"/>
        <v/>
      </c>
      <c r="AG28" s="112" t="str">
        <f t="shared" si="9"/>
        <v/>
      </c>
      <c r="AH28" s="112" t="str">
        <f t="shared" si="10"/>
        <v/>
      </c>
      <c r="AI28" s="113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3" t="str">
        <f>IFERROR(VLOOKUP($B29,手順2!$A$12:$Q$107,J$1,FALSE),"")&amp;IFERROR(VLOOKUP($B29,手順3!$A$12:$Q$107,J$1,FALSE),"")</f>
        <v/>
      </c>
      <c r="K29" s="131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1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1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3" t="str">
        <f>IFERROR(VLOOKUP($B29,手順2!$A$12:$Q$107,N$1,FALSE),"")&amp;IFERROR(VLOOKUP($B29,手順3!$A$12:$Q$107,N$1,FALSE),"")</f>
        <v/>
      </c>
      <c r="O29" s="131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1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1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30"/>
      <c r="W29" s="35" t="str">
        <f>IF(Y29="","",COUNTIF(AI$17:AI29,"●"))</f>
        <v/>
      </c>
      <c r="X29" s="35" t="str">
        <f>IF(Y29="","",COUNTIF(AI$17:AI29,"▲"))</f>
        <v/>
      </c>
      <c r="Y29" s="111" t="str">
        <f t="shared" si="1"/>
        <v/>
      </c>
      <c r="Z29" s="112" t="str">
        <f t="shared" si="2"/>
        <v/>
      </c>
      <c r="AA29" s="36" t="str">
        <f t="shared" si="3"/>
        <v/>
      </c>
      <c r="AB29" s="112" t="str">
        <f t="shared" si="4"/>
        <v/>
      </c>
      <c r="AC29" s="112" t="str">
        <f t="shared" si="5"/>
        <v/>
      </c>
      <c r="AD29" s="112" t="str">
        <f t="shared" si="6"/>
        <v/>
      </c>
      <c r="AE29" s="112" t="str">
        <f t="shared" si="7"/>
        <v/>
      </c>
      <c r="AF29" s="112" t="str">
        <f t="shared" si="8"/>
        <v/>
      </c>
      <c r="AG29" s="112" t="str">
        <f t="shared" si="9"/>
        <v/>
      </c>
      <c r="AH29" s="112" t="str">
        <f t="shared" si="10"/>
        <v/>
      </c>
      <c r="AI29" s="113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3" t="str">
        <f>IFERROR(VLOOKUP($B30,手順2!$A$12:$Q$107,J$1,FALSE),"")&amp;IFERROR(VLOOKUP($B30,手順3!$A$12:$Q$107,J$1,FALSE),"")</f>
        <v/>
      </c>
      <c r="K30" s="131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1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1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3" t="str">
        <f>IFERROR(VLOOKUP($B30,手順2!$A$12:$Q$107,N$1,FALSE),"")&amp;IFERROR(VLOOKUP($B30,手順3!$A$12:$Q$107,N$1,FALSE),"")</f>
        <v/>
      </c>
      <c r="O30" s="131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1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1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30"/>
      <c r="W30" s="35" t="str">
        <f>IF(Y30="","",COUNTIF(AI$17:AI30,"●"))</f>
        <v/>
      </c>
      <c r="X30" s="35" t="str">
        <f>IF(Y30="","",COUNTIF(AI$17:AI30,"▲"))</f>
        <v/>
      </c>
      <c r="Y30" s="111" t="str">
        <f t="shared" si="1"/>
        <v/>
      </c>
      <c r="Z30" s="112" t="str">
        <f t="shared" si="2"/>
        <v/>
      </c>
      <c r="AA30" s="36" t="str">
        <f t="shared" si="3"/>
        <v/>
      </c>
      <c r="AB30" s="112" t="str">
        <f t="shared" si="4"/>
        <v/>
      </c>
      <c r="AC30" s="112" t="str">
        <f t="shared" si="5"/>
        <v/>
      </c>
      <c r="AD30" s="112" t="str">
        <f t="shared" si="6"/>
        <v/>
      </c>
      <c r="AE30" s="112" t="str">
        <f t="shared" si="7"/>
        <v/>
      </c>
      <c r="AF30" s="112" t="str">
        <f t="shared" si="8"/>
        <v/>
      </c>
      <c r="AG30" s="112" t="str">
        <f t="shared" si="9"/>
        <v/>
      </c>
      <c r="AH30" s="112" t="str">
        <f t="shared" si="10"/>
        <v/>
      </c>
      <c r="AI30" s="113" t="str">
        <f t="shared" si="11"/>
        <v/>
      </c>
      <c r="AK30" t="str">
        <f>種目情報!A14</f>
        <v>【中学女子】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3" t="str">
        <f>IFERROR(VLOOKUP($B31,手順2!$A$12:$Q$107,J$1,FALSE),"")&amp;IFERROR(VLOOKUP($B31,手順3!$A$12:$Q$107,J$1,FALSE),"")</f>
        <v/>
      </c>
      <c r="K31" s="131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1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1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3" t="str">
        <f>IFERROR(VLOOKUP($B31,手順2!$A$12:$Q$107,N$1,FALSE),"")&amp;IFERROR(VLOOKUP($B31,手順3!$A$12:$Q$107,N$1,FALSE),"")</f>
        <v/>
      </c>
      <c r="O31" s="131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1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1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30"/>
      <c r="W31" s="35" t="str">
        <f>IF(Y31="","",COUNTIF(AI$17:AI31,"●"))</f>
        <v/>
      </c>
      <c r="X31" s="35" t="str">
        <f>IF(Y31="","",COUNTIF(AI$17:AI31,"▲"))</f>
        <v/>
      </c>
      <c r="Y31" s="111" t="str">
        <f t="shared" si="1"/>
        <v/>
      </c>
      <c r="Z31" s="112" t="str">
        <f t="shared" si="2"/>
        <v/>
      </c>
      <c r="AA31" s="36" t="str">
        <f t="shared" si="3"/>
        <v/>
      </c>
      <c r="AB31" s="112" t="str">
        <f t="shared" si="4"/>
        <v/>
      </c>
      <c r="AC31" s="112" t="str">
        <f t="shared" si="5"/>
        <v/>
      </c>
      <c r="AD31" s="112" t="str">
        <f t="shared" si="6"/>
        <v/>
      </c>
      <c r="AE31" s="112" t="str">
        <f t="shared" si="7"/>
        <v/>
      </c>
      <c r="AF31" s="112" t="str">
        <f t="shared" si="8"/>
        <v/>
      </c>
      <c r="AG31" s="112" t="str">
        <f t="shared" si="9"/>
        <v/>
      </c>
      <c r="AH31" s="112" t="str">
        <f t="shared" si="10"/>
        <v/>
      </c>
      <c r="AI31" s="113" t="str">
        <f t="shared" si="11"/>
        <v/>
      </c>
      <c r="AK31" t="str">
        <f>種目情報!A15</f>
        <v>中女１５００ｍ</v>
      </c>
      <c r="AL31" t="str">
        <f>種目情報!B15</f>
        <v>00800 0</v>
      </c>
      <c r="AM31">
        <f>種目情報!C15</f>
        <v>10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3" t="str">
        <f>IFERROR(VLOOKUP($B32,手順2!$A$12:$Q$107,J$1,FALSE),"")&amp;IFERROR(VLOOKUP($B32,手順3!$A$12:$Q$107,J$1,FALSE),"")</f>
        <v/>
      </c>
      <c r="K32" s="131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1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1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3" t="str">
        <f>IFERROR(VLOOKUP($B32,手順2!$A$12:$Q$107,N$1,FALSE),"")&amp;IFERROR(VLOOKUP($B32,手順3!$A$12:$Q$107,N$1,FALSE),"")</f>
        <v/>
      </c>
      <c r="O32" s="131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1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1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30"/>
      <c r="W32" s="35" t="str">
        <f>IF(Y32="","",COUNTIF(AI$17:AI32,"●"))</f>
        <v/>
      </c>
      <c r="X32" s="35" t="str">
        <f>IF(Y32="","",COUNTIF(AI$17:AI32,"▲"))</f>
        <v/>
      </c>
      <c r="Y32" s="111" t="str">
        <f t="shared" si="1"/>
        <v/>
      </c>
      <c r="Z32" s="112" t="str">
        <f t="shared" si="2"/>
        <v/>
      </c>
      <c r="AA32" s="36" t="str">
        <f t="shared" si="3"/>
        <v/>
      </c>
      <c r="AB32" s="112" t="str">
        <f t="shared" si="4"/>
        <v/>
      </c>
      <c r="AC32" s="112" t="str">
        <f t="shared" si="5"/>
        <v/>
      </c>
      <c r="AD32" s="112" t="str">
        <f t="shared" si="6"/>
        <v/>
      </c>
      <c r="AE32" s="112" t="str">
        <f t="shared" si="7"/>
        <v/>
      </c>
      <c r="AF32" s="112" t="str">
        <f t="shared" si="8"/>
        <v/>
      </c>
      <c r="AG32" s="112" t="str">
        <f t="shared" si="9"/>
        <v/>
      </c>
      <c r="AH32" s="112" t="str">
        <f t="shared" si="10"/>
        <v/>
      </c>
      <c r="AI32" s="113" t="str">
        <f t="shared" si="11"/>
        <v/>
      </c>
      <c r="AK32" t="str">
        <f>種目情報!A16</f>
        <v>中女３０００ｍ</v>
      </c>
      <c r="AL32" t="str">
        <f>種目情報!B16</f>
        <v>01000 0</v>
      </c>
      <c r="AM32">
        <f>種目情報!C16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3" t="str">
        <f>IFERROR(VLOOKUP($B33,手順2!$A$12:$Q$107,J$1,FALSE),"")&amp;IFERROR(VLOOKUP($B33,手順3!$A$12:$Q$107,J$1,FALSE),"")</f>
        <v/>
      </c>
      <c r="K33" s="131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1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1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3" t="str">
        <f>IFERROR(VLOOKUP($B33,手順2!$A$12:$Q$107,N$1,FALSE),"")&amp;IFERROR(VLOOKUP($B33,手順3!$A$12:$Q$107,N$1,FALSE),"")</f>
        <v/>
      </c>
      <c r="O33" s="131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1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1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30"/>
      <c r="W33" s="35" t="str">
        <f>IF(Y33="","",COUNTIF(AI$17:AI33,"●"))</f>
        <v/>
      </c>
      <c r="X33" s="35" t="str">
        <f>IF(Y33="","",COUNTIF(AI$17:AI33,"▲"))</f>
        <v/>
      </c>
      <c r="Y33" s="111" t="str">
        <f t="shared" si="1"/>
        <v/>
      </c>
      <c r="Z33" s="112" t="str">
        <f t="shared" si="2"/>
        <v/>
      </c>
      <c r="AA33" s="36" t="str">
        <f t="shared" si="3"/>
        <v/>
      </c>
      <c r="AB33" s="112" t="str">
        <f t="shared" si="4"/>
        <v/>
      </c>
      <c r="AC33" s="112" t="str">
        <f t="shared" si="5"/>
        <v/>
      </c>
      <c r="AD33" s="112" t="str">
        <f t="shared" si="6"/>
        <v/>
      </c>
      <c r="AE33" s="112" t="str">
        <f t="shared" si="7"/>
        <v/>
      </c>
      <c r="AF33" s="112" t="str">
        <f t="shared" si="8"/>
        <v/>
      </c>
      <c r="AG33" s="112" t="str">
        <f t="shared" si="9"/>
        <v/>
      </c>
      <c r="AH33" s="112" t="str">
        <f t="shared" si="10"/>
        <v/>
      </c>
      <c r="AI33" s="113" t="str">
        <f t="shared" si="11"/>
        <v/>
      </c>
      <c r="AK33" t="str">
        <f>種目情報!A17</f>
        <v>中女５０００ｍ</v>
      </c>
      <c r="AL33" t="str">
        <f>種目情報!B17</f>
        <v>01100 0</v>
      </c>
      <c r="AM33">
        <f>種目情報!C17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3" t="str">
        <f>IFERROR(VLOOKUP($B34,手順2!$A$12:$Q$107,J$1,FALSE),"")&amp;IFERROR(VLOOKUP($B34,手順3!$A$12:$Q$107,J$1,FALSE),"")</f>
        <v/>
      </c>
      <c r="K34" s="131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1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1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3" t="str">
        <f>IFERROR(VLOOKUP($B34,手順2!$A$12:$Q$107,N$1,FALSE),"")&amp;IFERROR(VLOOKUP($B34,手順3!$A$12:$Q$107,N$1,FALSE),"")</f>
        <v/>
      </c>
      <c r="O34" s="131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1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1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30"/>
      <c r="W34" s="35" t="str">
        <f>IF(Y34="","",COUNTIF(AI$17:AI34,"●"))</f>
        <v/>
      </c>
      <c r="X34" s="35" t="str">
        <f>IF(Y34="","",COUNTIF(AI$17:AI34,"▲"))</f>
        <v/>
      </c>
      <c r="Y34" s="111" t="str">
        <f t="shared" si="1"/>
        <v/>
      </c>
      <c r="Z34" s="112" t="str">
        <f t="shared" si="2"/>
        <v/>
      </c>
      <c r="AA34" s="36" t="str">
        <f t="shared" si="3"/>
        <v/>
      </c>
      <c r="AB34" s="112" t="str">
        <f t="shared" si="4"/>
        <v/>
      </c>
      <c r="AC34" s="112" t="str">
        <f t="shared" si="5"/>
        <v/>
      </c>
      <c r="AD34" s="112" t="str">
        <f t="shared" si="6"/>
        <v/>
      </c>
      <c r="AE34" s="112" t="str">
        <f t="shared" si="7"/>
        <v/>
      </c>
      <c r="AF34" s="112" t="str">
        <f t="shared" si="8"/>
        <v/>
      </c>
      <c r="AG34" s="112" t="str">
        <f t="shared" si="9"/>
        <v/>
      </c>
      <c r="AH34" s="112" t="str">
        <f t="shared" si="10"/>
        <v/>
      </c>
      <c r="AI34" s="113" t="str">
        <f t="shared" si="11"/>
        <v/>
      </c>
      <c r="AK34" t="str">
        <f>種目情報!A18</f>
        <v>【一般高校女子】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3" t="str">
        <f>IFERROR(VLOOKUP($B35,手順2!$A$12:$Q$107,J$1,FALSE),"")&amp;IFERROR(VLOOKUP($B35,手順3!$A$12:$Q$107,J$1,FALSE),"")</f>
        <v/>
      </c>
      <c r="K35" s="131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1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1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3" t="str">
        <f>IFERROR(VLOOKUP($B35,手順2!$A$12:$Q$107,N$1,FALSE),"")&amp;IFERROR(VLOOKUP($B35,手順3!$A$12:$Q$107,N$1,FALSE),"")</f>
        <v/>
      </c>
      <c r="O35" s="131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1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1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30"/>
      <c r="W35" s="35" t="str">
        <f>IF(Y35="","",COUNTIF(AI$17:AI35,"●"))</f>
        <v/>
      </c>
      <c r="X35" s="35" t="str">
        <f>IF(Y35="","",COUNTIF(AI$17:AI35,"▲"))</f>
        <v/>
      </c>
      <c r="Y35" s="111" t="str">
        <f t="shared" si="1"/>
        <v/>
      </c>
      <c r="Z35" s="112" t="str">
        <f t="shared" si="2"/>
        <v/>
      </c>
      <c r="AA35" s="36" t="str">
        <f t="shared" si="3"/>
        <v/>
      </c>
      <c r="AB35" s="112" t="str">
        <f t="shared" si="4"/>
        <v/>
      </c>
      <c r="AC35" s="112" t="str">
        <f t="shared" si="5"/>
        <v/>
      </c>
      <c r="AD35" s="112" t="str">
        <f t="shared" si="6"/>
        <v/>
      </c>
      <c r="AE35" s="112" t="str">
        <f t="shared" si="7"/>
        <v/>
      </c>
      <c r="AF35" s="112" t="str">
        <f t="shared" si="8"/>
        <v/>
      </c>
      <c r="AG35" s="112" t="str">
        <f t="shared" si="9"/>
        <v/>
      </c>
      <c r="AH35" s="112" t="str">
        <f t="shared" si="10"/>
        <v/>
      </c>
      <c r="AI35" s="113" t="str">
        <f t="shared" si="11"/>
        <v/>
      </c>
      <c r="AK35" t="str">
        <f>種目情報!A19</f>
        <v>女１５００ｍ</v>
      </c>
      <c r="AL35" t="str">
        <f>種目情報!B19</f>
        <v>00800 0</v>
      </c>
      <c r="AM35">
        <f>種目情報!C19</f>
        <v>10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3" t="str">
        <f>IFERROR(VLOOKUP($B36,手順2!$A$12:$Q$107,J$1,FALSE),"")&amp;IFERROR(VLOOKUP($B36,手順3!$A$12:$Q$107,J$1,FALSE),"")</f>
        <v/>
      </c>
      <c r="K36" s="131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1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1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3" t="str">
        <f>IFERROR(VLOOKUP($B36,手順2!$A$12:$Q$107,N$1,FALSE),"")&amp;IFERROR(VLOOKUP($B36,手順3!$A$12:$Q$107,N$1,FALSE),"")</f>
        <v/>
      </c>
      <c r="O36" s="131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1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1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30"/>
      <c r="W36" s="35" t="str">
        <f>IF(Y36="","",COUNTIF(AI$17:AI36,"●"))</f>
        <v/>
      </c>
      <c r="X36" s="35" t="str">
        <f>IF(Y36="","",COUNTIF(AI$17:AI36,"▲"))</f>
        <v/>
      </c>
      <c r="Y36" s="111" t="str">
        <f t="shared" si="1"/>
        <v/>
      </c>
      <c r="Z36" s="112" t="str">
        <f t="shared" si="2"/>
        <v/>
      </c>
      <c r="AA36" s="36" t="str">
        <f t="shared" si="3"/>
        <v/>
      </c>
      <c r="AB36" s="112" t="str">
        <f t="shared" si="4"/>
        <v/>
      </c>
      <c r="AC36" s="112" t="str">
        <f t="shared" si="5"/>
        <v/>
      </c>
      <c r="AD36" s="112" t="str">
        <f t="shared" si="6"/>
        <v/>
      </c>
      <c r="AE36" s="112" t="str">
        <f t="shared" si="7"/>
        <v/>
      </c>
      <c r="AF36" s="112" t="str">
        <f t="shared" si="8"/>
        <v/>
      </c>
      <c r="AG36" s="112" t="str">
        <f t="shared" si="9"/>
        <v/>
      </c>
      <c r="AH36" s="112" t="str">
        <f t="shared" si="10"/>
        <v/>
      </c>
      <c r="AI36" s="113" t="str">
        <f t="shared" si="11"/>
        <v/>
      </c>
      <c r="AK36" t="str">
        <f>種目情報!A20</f>
        <v>女３０００ｍ</v>
      </c>
      <c r="AL36" t="str">
        <f>種目情報!B20</f>
        <v>01000 0</v>
      </c>
      <c r="AM36">
        <f>種目情報!C20</f>
        <v>10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3" t="str">
        <f>IFERROR(VLOOKUP($B37,手順2!$A$12:$Q$107,J$1,FALSE),"")&amp;IFERROR(VLOOKUP($B37,手順3!$A$12:$Q$107,J$1,FALSE),"")</f>
        <v/>
      </c>
      <c r="K37" s="131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1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1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3" t="str">
        <f>IFERROR(VLOOKUP($B37,手順2!$A$12:$Q$107,N$1,FALSE),"")&amp;IFERROR(VLOOKUP($B37,手順3!$A$12:$Q$107,N$1,FALSE),"")</f>
        <v/>
      </c>
      <c r="O37" s="131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1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1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30"/>
      <c r="W37" s="35" t="str">
        <f>IF(Y37="","",COUNTIF(AI$17:AI37,"●"))</f>
        <v/>
      </c>
      <c r="X37" s="35" t="str">
        <f>IF(Y37="","",COUNTIF(AI$17:AI37,"▲"))</f>
        <v/>
      </c>
      <c r="Y37" s="111" t="str">
        <f t="shared" si="1"/>
        <v/>
      </c>
      <c r="Z37" s="112" t="str">
        <f t="shared" si="2"/>
        <v/>
      </c>
      <c r="AA37" s="36" t="str">
        <f t="shared" si="3"/>
        <v/>
      </c>
      <c r="AB37" s="112" t="str">
        <f t="shared" si="4"/>
        <v/>
      </c>
      <c r="AC37" s="112" t="str">
        <f t="shared" si="5"/>
        <v/>
      </c>
      <c r="AD37" s="112" t="str">
        <f t="shared" si="6"/>
        <v/>
      </c>
      <c r="AE37" s="112" t="str">
        <f t="shared" si="7"/>
        <v/>
      </c>
      <c r="AF37" s="112" t="str">
        <f t="shared" si="8"/>
        <v/>
      </c>
      <c r="AG37" s="112" t="str">
        <f t="shared" si="9"/>
        <v/>
      </c>
      <c r="AH37" s="112" t="str">
        <f t="shared" si="10"/>
        <v/>
      </c>
      <c r="AI37" s="113" t="str">
        <f t="shared" si="11"/>
        <v/>
      </c>
      <c r="AK37" t="str">
        <f>種目情報!A21</f>
        <v>女５０００ｍ</v>
      </c>
      <c r="AL37" t="str">
        <f>種目情報!B21</f>
        <v>01100 0</v>
      </c>
      <c r="AM37">
        <f>種目情報!C21</f>
        <v>11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3" t="str">
        <f>IFERROR(VLOOKUP($B38,手順2!$A$12:$Q$107,J$1,FALSE),"")&amp;IFERROR(VLOOKUP($B38,手順3!$A$12:$Q$107,J$1,FALSE),"")</f>
        <v/>
      </c>
      <c r="K38" s="131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1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1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3" t="str">
        <f>IFERROR(VLOOKUP($B38,手順2!$A$12:$Q$107,N$1,FALSE),"")&amp;IFERROR(VLOOKUP($B38,手順3!$A$12:$Q$107,N$1,FALSE),"")</f>
        <v/>
      </c>
      <c r="O38" s="131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1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1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30"/>
      <c r="W38" s="35" t="str">
        <f>IF(Y38="","",COUNTIF(AI$17:AI38,"●"))</f>
        <v/>
      </c>
      <c r="X38" s="35" t="str">
        <f>IF(Y38="","",COUNTIF(AI$17:AI38,"▲"))</f>
        <v/>
      </c>
      <c r="Y38" s="111" t="str">
        <f t="shared" si="1"/>
        <v/>
      </c>
      <c r="Z38" s="112" t="str">
        <f t="shared" si="2"/>
        <v/>
      </c>
      <c r="AA38" s="36" t="str">
        <f t="shared" si="3"/>
        <v/>
      </c>
      <c r="AB38" s="112" t="str">
        <f t="shared" si="4"/>
        <v/>
      </c>
      <c r="AC38" s="112" t="str">
        <f t="shared" si="5"/>
        <v/>
      </c>
      <c r="AD38" s="112" t="str">
        <f t="shared" si="6"/>
        <v/>
      </c>
      <c r="AE38" s="112" t="str">
        <f t="shared" si="7"/>
        <v/>
      </c>
      <c r="AF38" s="112" t="str">
        <f t="shared" si="8"/>
        <v/>
      </c>
      <c r="AG38" s="112" t="str">
        <f t="shared" si="9"/>
        <v/>
      </c>
      <c r="AH38" s="112" t="str">
        <f t="shared" si="10"/>
        <v/>
      </c>
      <c r="AI38" s="113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3" t="str">
        <f>IFERROR(VLOOKUP($B39,手順2!$A$12:$Q$107,J$1,FALSE),"")&amp;IFERROR(VLOOKUP($B39,手順3!$A$12:$Q$107,J$1,FALSE),"")</f>
        <v/>
      </c>
      <c r="K39" s="131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1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1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3" t="str">
        <f>IFERROR(VLOOKUP($B39,手順2!$A$12:$Q$107,N$1,FALSE),"")&amp;IFERROR(VLOOKUP($B39,手順3!$A$12:$Q$107,N$1,FALSE),"")</f>
        <v/>
      </c>
      <c r="O39" s="131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1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1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30"/>
      <c r="W39" s="35" t="str">
        <f>IF(Y39="","",COUNTIF(AI$17:AI39,"●"))</f>
        <v/>
      </c>
      <c r="X39" s="35" t="str">
        <f>IF(Y39="","",COUNTIF(AI$17:AI39,"▲"))</f>
        <v/>
      </c>
      <c r="Y39" s="111" t="str">
        <f t="shared" si="1"/>
        <v/>
      </c>
      <c r="Z39" s="112" t="str">
        <f t="shared" si="2"/>
        <v/>
      </c>
      <c r="AA39" s="36" t="str">
        <f t="shared" si="3"/>
        <v/>
      </c>
      <c r="AB39" s="112" t="str">
        <f t="shared" si="4"/>
        <v/>
      </c>
      <c r="AC39" s="112" t="str">
        <f t="shared" si="5"/>
        <v/>
      </c>
      <c r="AD39" s="112" t="str">
        <f t="shared" si="6"/>
        <v/>
      </c>
      <c r="AE39" s="112" t="str">
        <f t="shared" si="7"/>
        <v/>
      </c>
      <c r="AF39" s="112" t="str">
        <f t="shared" si="8"/>
        <v/>
      </c>
      <c r="AG39" s="112" t="str">
        <f t="shared" si="9"/>
        <v/>
      </c>
      <c r="AH39" s="112" t="str">
        <f t="shared" si="10"/>
        <v/>
      </c>
      <c r="AI39" s="113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3" t="str">
        <f>IFERROR(VLOOKUP($B40,手順2!$A$12:$Q$107,J$1,FALSE),"")&amp;IFERROR(VLOOKUP($B40,手順3!$A$12:$Q$107,J$1,FALSE),"")</f>
        <v/>
      </c>
      <c r="K40" s="131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1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1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3" t="str">
        <f>IFERROR(VLOOKUP($B40,手順2!$A$12:$Q$107,N$1,FALSE),"")&amp;IFERROR(VLOOKUP($B40,手順3!$A$12:$Q$107,N$1,FALSE),"")</f>
        <v/>
      </c>
      <c r="O40" s="131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1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1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30"/>
      <c r="W40" s="35" t="str">
        <f>IF(Y40="","",COUNTIF(AI$17:AI40,"●"))</f>
        <v/>
      </c>
      <c r="X40" s="35" t="str">
        <f>IF(Y40="","",COUNTIF(AI$17:AI40,"▲"))</f>
        <v/>
      </c>
      <c r="Y40" s="111" t="str">
        <f t="shared" si="1"/>
        <v/>
      </c>
      <c r="Z40" s="112" t="str">
        <f t="shared" si="2"/>
        <v/>
      </c>
      <c r="AA40" s="36" t="str">
        <f t="shared" si="3"/>
        <v/>
      </c>
      <c r="AB40" s="112" t="str">
        <f t="shared" si="4"/>
        <v/>
      </c>
      <c r="AC40" s="112" t="str">
        <f t="shared" si="5"/>
        <v/>
      </c>
      <c r="AD40" s="112" t="str">
        <f t="shared" si="6"/>
        <v/>
      </c>
      <c r="AE40" s="112" t="str">
        <f t="shared" si="7"/>
        <v/>
      </c>
      <c r="AF40" s="112" t="str">
        <f t="shared" si="8"/>
        <v/>
      </c>
      <c r="AG40" s="112" t="str">
        <f t="shared" si="9"/>
        <v/>
      </c>
      <c r="AH40" s="112" t="str">
        <f t="shared" si="10"/>
        <v/>
      </c>
      <c r="AI40" s="113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3" t="str">
        <f>IFERROR(VLOOKUP($B41,手順2!$A$12:$Q$107,J$1,FALSE),"")&amp;IFERROR(VLOOKUP($B41,手順3!$A$12:$Q$107,J$1,FALSE),"")</f>
        <v/>
      </c>
      <c r="K41" s="131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1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1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3" t="str">
        <f>IFERROR(VLOOKUP($B41,手順2!$A$12:$Q$107,N$1,FALSE),"")&amp;IFERROR(VLOOKUP($B41,手順3!$A$12:$Q$107,N$1,FALSE),"")</f>
        <v/>
      </c>
      <c r="O41" s="131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1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1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30"/>
      <c r="W41" s="35" t="str">
        <f>IF(Y41="","",COUNTIF(AI$17:AI41,"●"))</f>
        <v/>
      </c>
      <c r="X41" s="35" t="str">
        <f>IF(Y41="","",COUNTIF(AI$17:AI41,"▲"))</f>
        <v/>
      </c>
      <c r="Y41" s="111" t="str">
        <f t="shared" si="1"/>
        <v/>
      </c>
      <c r="Z41" s="112" t="str">
        <f t="shared" si="2"/>
        <v/>
      </c>
      <c r="AA41" s="36" t="str">
        <f t="shared" si="3"/>
        <v/>
      </c>
      <c r="AB41" s="112" t="str">
        <f t="shared" si="4"/>
        <v/>
      </c>
      <c r="AC41" s="112" t="str">
        <f t="shared" si="5"/>
        <v/>
      </c>
      <c r="AD41" s="112" t="str">
        <f t="shared" si="6"/>
        <v/>
      </c>
      <c r="AE41" s="112" t="str">
        <f t="shared" si="7"/>
        <v/>
      </c>
      <c r="AF41" s="112" t="str">
        <f t="shared" si="8"/>
        <v/>
      </c>
      <c r="AG41" s="112" t="str">
        <f t="shared" si="9"/>
        <v/>
      </c>
      <c r="AH41" s="112" t="str">
        <f t="shared" si="10"/>
        <v/>
      </c>
      <c r="AI41" s="113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3" t="str">
        <f>IFERROR(VLOOKUP($B42,手順2!$A$12:$Q$107,J$1,FALSE),"")&amp;IFERROR(VLOOKUP($B42,手順3!$A$12:$Q$107,J$1,FALSE),"")</f>
        <v/>
      </c>
      <c r="K42" s="131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1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1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3" t="str">
        <f>IFERROR(VLOOKUP($B42,手順2!$A$12:$Q$107,N$1,FALSE),"")&amp;IFERROR(VLOOKUP($B42,手順3!$A$12:$Q$107,N$1,FALSE),"")</f>
        <v/>
      </c>
      <c r="O42" s="131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1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1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30"/>
      <c r="W42" s="35" t="str">
        <f>IF(Y42="","",COUNTIF(AI$17:AI42,"●"))</f>
        <v/>
      </c>
      <c r="X42" s="35" t="str">
        <f>IF(Y42="","",COUNTIF(AI$17:AI42,"▲"))</f>
        <v/>
      </c>
      <c r="Y42" s="111" t="str">
        <f t="shared" si="1"/>
        <v/>
      </c>
      <c r="Z42" s="112" t="str">
        <f t="shared" si="2"/>
        <v/>
      </c>
      <c r="AA42" s="36" t="str">
        <f t="shared" si="3"/>
        <v/>
      </c>
      <c r="AB42" s="112" t="str">
        <f t="shared" si="4"/>
        <v/>
      </c>
      <c r="AC42" s="112" t="str">
        <f t="shared" si="5"/>
        <v/>
      </c>
      <c r="AD42" s="112" t="str">
        <f t="shared" si="6"/>
        <v/>
      </c>
      <c r="AE42" s="112" t="str">
        <f t="shared" si="7"/>
        <v/>
      </c>
      <c r="AF42" s="112" t="str">
        <f t="shared" si="8"/>
        <v/>
      </c>
      <c r="AG42" s="112" t="str">
        <f t="shared" si="9"/>
        <v/>
      </c>
      <c r="AH42" s="112" t="str">
        <f t="shared" si="10"/>
        <v/>
      </c>
      <c r="AI42" s="113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3" t="str">
        <f>IFERROR(VLOOKUP($B43,手順2!$A$12:$Q$107,J$1,FALSE),"")&amp;IFERROR(VLOOKUP($B43,手順3!$A$12:$Q$107,J$1,FALSE),"")</f>
        <v/>
      </c>
      <c r="K43" s="131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1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1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3" t="str">
        <f>IFERROR(VLOOKUP($B43,手順2!$A$12:$Q$107,N$1,FALSE),"")&amp;IFERROR(VLOOKUP($B43,手順3!$A$12:$Q$107,N$1,FALSE),"")</f>
        <v/>
      </c>
      <c r="O43" s="131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1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1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30"/>
      <c r="W43" s="35" t="str">
        <f>IF(Y43="","",COUNTIF(AI$17:AI43,"●"))</f>
        <v/>
      </c>
      <c r="X43" s="35" t="str">
        <f>IF(Y43="","",COUNTIF(AI$17:AI43,"▲"))</f>
        <v/>
      </c>
      <c r="Y43" s="111" t="str">
        <f t="shared" si="1"/>
        <v/>
      </c>
      <c r="Z43" s="112" t="str">
        <f t="shared" si="2"/>
        <v/>
      </c>
      <c r="AA43" s="36" t="str">
        <f t="shared" si="3"/>
        <v/>
      </c>
      <c r="AB43" s="112" t="str">
        <f t="shared" si="4"/>
        <v/>
      </c>
      <c r="AC43" s="112" t="str">
        <f t="shared" si="5"/>
        <v/>
      </c>
      <c r="AD43" s="112" t="str">
        <f t="shared" si="6"/>
        <v/>
      </c>
      <c r="AE43" s="112" t="str">
        <f t="shared" si="7"/>
        <v/>
      </c>
      <c r="AF43" s="112" t="str">
        <f t="shared" si="8"/>
        <v/>
      </c>
      <c r="AG43" s="112" t="str">
        <f t="shared" si="9"/>
        <v/>
      </c>
      <c r="AH43" s="112" t="str">
        <f t="shared" si="10"/>
        <v/>
      </c>
      <c r="AI43" s="113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3" t="str">
        <f>IFERROR(VLOOKUP($B44,手順2!$A$12:$Q$107,J$1,FALSE),"")&amp;IFERROR(VLOOKUP($B44,手順3!$A$12:$Q$107,J$1,FALSE),"")</f>
        <v/>
      </c>
      <c r="K44" s="131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1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1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3" t="str">
        <f>IFERROR(VLOOKUP($B44,手順2!$A$12:$Q$107,N$1,FALSE),"")&amp;IFERROR(VLOOKUP($B44,手順3!$A$12:$Q$107,N$1,FALSE),"")</f>
        <v/>
      </c>
      <c r="O44" s="131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1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1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30"/>
      <c r="W44" s="35" t="str">
        <f>IF(Y44="","",COUNTIF(AI$17:AI44,"●"))</f>
        <v/>
      </c>
      <c r="X44" s="35" t="str">
        <f>IF(Y44="","",COUNTIF(AI$17:AI44,"▲"))</f>
        <v/>
      </c>
      <c r="Y44" s="111" t="str">
        <f t="shared" si="1"/>
        <v/>
      </c>
      <c r="Z44" s="112" t="str">
        <f t="shared" si="2"/>
        <v/>
      </c>
      <c r="AA44" s="36" t="str">
        <f t="shared" si="3"/>
        <v/>
      </c>
      <c r="AB44" s="112" t="str">
        <f t="shared" si="4"/>
        <v/>
      </c>
      <c r="AC44" s="112" t="str">
        <f t="shared" si="5"/>
        <v/>
      </c>
      <c r="AD44" s="112" t="str">
        <f t="shared" si="6"/>
        <v/>
      </c>
      <c r="AE44" s="112" t="str">
        <f t="shared" si="7"/>
        <v/>
      </c>
      <c r="AF44" s="112" t="str">
        <f t="shared" si="8"/>
        <v/>
      </c>
      <c r="AG44" s="112" t="str">
        <f t="shared" si="9"/>
        <v/>
      </c>
      <c r="AH44" s="112" t="str">
        <f t="shared" si="10"/>
        <v/>
      </c>
      <c r="AI44" s="113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3" t="str">
        <f>IFERROR(VLOOKUP($B45,手順2!$A$12:$Q$107,J$1,FALSE),"")&amp;IFERROR(VLOOKUP($B45,手順3!$A$12:$Q$107,J$1,FALSE),"")</f>
        <v/>
      </c>
      <c r="K45" s="131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1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1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3" t="str">
        <f>IFERROR(VLOOKUP($B45,手順2!$A$12:$Q$107,N$1,FALSE),"")&amp;IFERROR(VLOOKUP($B45,手順3!$A$12:$Q$107,N$1,FALSE),"")</f>
        <v/>
      </c>
      <c r="O45" s="131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1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1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30"/>
      <c r="W45" s="35" t="str">
        <f>IF(Y45="","",COUNTIF(AI$17:AI45,"●"))</f>
        <v/>
      </c>
      <c r="X45" s="35" t="str">
        <f>IF(Y45="","",COUNTIF(AI$17:AI45,"▲"))</f>
        <v/>
      </c>
      <c r="Y45" s="111" t="str">
        <f t="shared" si="1"/>
        <v/>
      </c>
      <c r="Z45" s="112" t="str">
        <f t="shared" si="2"/>
        <v/>
      </c>
      <c r="AA45" s="36" t="str">
        <f t="shared" si="3"/>
        <v/>
      </c>
      <c r="AB45" s="112" t="str">
        <f t="shared" si="4"/>
        <v/>
      </c>
      <c r="AC45" s="112" t="str">
        <f t="shared" si="5"/>
        <v/>
      </c>
      <c r="AD45" s="112" t="str">
        <f t="shared" si="6"/>
        <v/>
      </c>
      <c r="AE45" s="112" t="str">
        <f t="shared" si="7"/>
        <v/>
      </c>
      <c r="AF45" s="112" t="str">
        <f t="shared" si="8"/>
        <v/>
      </c>
      <c r="AG45" s="112" t="str">
        <f t="shared" si="9"/>
        <v/>
      </c>
      <c r="AH45" s="112" t="str">
        <f t="shared" si="10"/>
        <v/>
      </c>
      <c r="AI45" s="113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3" t="str">
        <f>IFERROR(VLOOKUP($B46,手順2!$A$12:$Q$107,J$1,FALSE),"")&amp;IFERROR(VLOOKUP($B46,手順3!$A$12:$Q$107,J$1,FALSE),"")</f>
        <v/>
      </c>
      <c r="K46" s="131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1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1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3" t="str">
        <f>IFERROR(VLOOKUP($B46,手順2!$A$12:$Q$107,N$1,FALSE),"")&amp;IFERROR(VLOOKUP($B46,手順3!$A$12:$Q$107,N$1,FALSE),"")</f>
        <v/>
      </c>
      <c r="O46" s="131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1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1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30"/>
      <c r="W46" s="35" t="str">
        <f>IF(Y46="","",COUNTIF(AI$17:AI46,"●"))</f>
        <v/>
      </c>
      <c r="X46" s="35" t="str">
        <f>IF(Y46="","",COUNTIF(AI$17:AI46,"▲"))</f>
        <v/>
      </c>
      <c r="Y46" s="111" t="str">
        <f t="shared" si="1"/>
        <v/>
      </c>
      <c r="Z46" s="112" t="str">
        <f t="shared" si="2"/>
        <v/>
      </c>
      <c r="AA46" s="36" t="str">
        <f t="shared" si="3"/>
        <v/>
      </c>
      <c r="AB46" s="112" t="str">
        <f t="shared" si="4"/>
        <v/>
      </c>
      <c r="AC46" s="112" t="str">
        <f t="shared" si="5"/>
        <v/>
      </c>
      <c r="AD46" s="112" t="str">
        <f t="shared" si="6"/>
        <v/>
      </c>
      <c r="AE46" s="112" t="str">
        <f t="shared" si="7"/>
        <v/>
      </c>
      <c r="AF46" s="112" t="str">
        <f t="shared" si="8"/>
        <v/>
      </c>
      <c r="AG46" s="112" t="str">
        <f t="shared" si="9"/>
        <v/>
      </c>
      <c r="AH46" s="112" t="str">
        <f t="shared" si="10"/>
        <v/>
      </c>
      <c r="AI46" s="113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3" t="str">
        <f>IFERROR(VLOOKUP($B47,手順2!$A$12:$Q$107,J$1,FALSE),"")&amp;IFERROR(VLOOKUP($B47,手順3!$A$12:$Q$107,J$1,FALSE),"")</f>
        <v/>
      </c>
      <c r="K47" s="131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1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1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3" t="str">
        <f>IFERROR(VLOOKUP($B47,手順2!$A$12:$Q$107,N$1,FALSE),"")&amp;IFERROR(VLOOKUP($B47,手順3!$A$12:$Q$107,N$1,FALSE),"")</f>
        <v/>
      </c>
      <c r="O47" s="131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1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1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30"/>
      <c r="W47" s="35" t="str">
        <f>IF(Y47="","",COUNTIF(AI$17:AI47,"●"))</f>
        <v/>
      </c>
      <c r="X47" s="35" t="str">
        <f>IF(Y47="","",COUNTIF(AI$17:AI47,"▲"))</f>
        <v/>
      </c>
      <c r="Y47" s="111" t="str">
        <f t="shared" si="1"/>
        <v/>
      </c>
      <c r="Z47" s="112" t="str">
        <f t="shared" si="2"/>
        <v/>
      </c>
      <c r="AA47" s="36" t="str">
        <f t="shared" si="3"/>
        <v/>
      </c>
      <c r="AB47" s="112" t="str">
        <f t="shared" si="4"/>
        <v/>
      </c>
      <c r="AC47" s="112" t="str">
        <f t="shared" si="5"/>
        <v/>
      </c>
      <c r="AD47" s="112" t="str">
        <f t="shared" si="6"/>
        <v/>
      </c>
      <c r="AE47" s="112" t="str">
        <f t="shared" si="7"/>
        <v/>
      </c>
      <c r="AF47" s="112" t="str">
        <f t="shared" si="8"/>
        <v/>
      </c>
      <c r="AG47" s="112" t="str">
        <f t="shared" si="9"/>
        <v/>
      </c>
      <c r="AH47" s="112" t="str">
        <f t="shared" si="10"/>
        <v/>
      </c>
      <c r="AI47" s="113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3" t="str">
        <f>IFERROR(VLOOKUP($B48,手順2!$A$12:$Q$107,J$1,FALSE),"")&amp;IFERROR(VLOOKUP($B48,手順3!$A$12:$Q$107,J$1,FALSE),"")</f>
        <v/>
      </c>
      <c r="K48" s="131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1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1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3" t="str">
        <f>IFERROR(VLOOKUP($B48,手順2!$A$12:$Q$107,N$1,FALSE),"")&amp;IFERROR(VLOOKUP($B48,手順3!$A$12:$Q$107,N$1,FALSE),"")</f>
        <v/>
      </c>
      <c r="O48" s="131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1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1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30"/>
      <c r="W48" s="35" t="str">
        <f>IF(Y48="","",COUNTIF(AI$17:AI48,"●"))</f>
        <v/>
      </c>
      <c r="X48" s="35" t="str">
        <f>IF(Y48="","",COUNTIF(AI$17:AI48,"▲"))</f>
        <v/>
      </c>
      <c r="Y48" s="111" t="str">
        <f t="shared" si="1"/>
        <v/>
      </c>
      <c r="Z48" s="112" t="str">
        <f t="shared" si="2"/>
        <v/>
      </c>
      <c r="AA48" s="36" t="str">
        <f t="shared" si="3"/>
        <v/>
      </c>
      <c r="AB48" s="112" t="str">
        <f t="shared" si="4"/>
        <v/>
      </c>
      <c r="AC48" s="112" t="str">
        <f t="shared" si="5"/>
        <v/>
      </c>
      <c r="AD48" s="112" t="str">
        <f t="shared" si="6"/>
        <v/>
      </c>
      <c r="AE48" s="112" t="str">
        <f t="shared" si="7"/>
        <v/>
      </c>
      <c r="AF48" s="112" t="str">
        <f t="shared" si="8"/>
        <v/>
      </c>
      <c r="AG48" s="112" t="str">
        <f t="shared" si="9"/>
        <v/>
      </c>
      <c r="AH48" s="112" t="str">
        <f t="shared" si="10"/>
        <v/>
      </c>
      <c r="AI48" s="113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3" t="str">
        <f>IFERROR(VLOOKUP($B49,手順2!$A$12:$Q$107,J$1,FALSE),"")&amp;IFERROR(VLOOKUP($B49,手順3!$A$12:$Q$107,J$1,FALSE),"")</f>
        <v/>
      </c>
      <c r="K49" s="131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1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1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3" t="str">
        <f>IFERROR(VLOOKUP($B49,手順2!$A$12:$Q$107,N$1,FALSE),"")&amp;IFERROR(VLOOKUP($B49,手順3!$A$12:$Q$107,N$1,FALSE),"")</f>
        <v/>
      </c>
      <c r="O49" s="131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1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1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30"/>
      <c r="W49" s="35" t="str">
        <f>IF(Y49="","",COUNTIF(AI$17:AI49,"●"))</f>
        <v/>
      </c>
      <c r="X49" s="35" t="str">
        <f>IF(Y49="","",COUNTIF(AI$17:AI49,"▲"))</f>
        <v/>
      </c>
      <c r="Y49" s="111" t="str">
        <f t="shared" si="1"/>
        <v/>
      </c>
      <c r="Z49" s="112" t="str">
        <f t="shared" si="2"/>
        <v/>
      </c>
      <c r="AA49" s="36" t="str">
        <f t="shared" si="3"/>
        <v/>
      </c>
      <c r="AB49" s="112" t="str">
        <f t="shared" si="4"/>
        <v/>
      </c>
      <c r="AC49" s="112" t="str">
        <f t="shared" si="5"/>
        <v/>
      </c>
      <c r="AD49" s="112" t="str">
        <f t="shared" si="6"/>
        <v/>
      </c>
      <c r="AE49" s="112" t="str">
        <f t="shared" si="7"/>
        <v/>
      </c>
      <c r="AF49" s="112" t="str">
        <f t="shared" si="8"/>
        <v/>
      </c>
      <c r="AG49" s="112" t="str">
        <f t="shared" si="9"/>
        <v/>
      </c>
      <c r="AH49" s="112" t="str">
        <f t="shared" si="10"/>
        <v/>
      </c>
      <c r="AI49" s="113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3" t="str">
        <f>IFERROR(VLOOKUP($B50,手順2!$A$12:$Q$107,J$1,FALSE),"")&amp;IFERROR(VLOOKUP($B50,手順3!$A$12:$Q$107,J$1,FALSE),"")</f>
        <v/>
      </c>
      <c r="K50" s="131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1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1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3" t="str">
        <f>IFERROR(VLOOKUP($B50,手順2!$A$12:$Q$107,N$1,FALSE),"")&amp;IFERROR(VLOOKUP($B50,手順3!$A$12:$Q$107,N$1,FALSE),"")</f>
        <v/>
      </c>
      <c r="O50" s="131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1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1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30"/>
      <c r="W50" s="35" t="str">
        <f>IF(Y50="","",COUNTIF(AI$17:AI50,"●"))</f>
        <v/>
      </c>
      <c r="X50" s="35" t="str">
        <f>IF(Y50="","",COUNTIF(AI$17:AI50,"▲"))</f>
        <v/>
      </c>
      <c r="Y50" s="111" t="str">
        <f t="shared" si="1"/>
        <v/>
      </c>
      <c r="Z50" s="112" t="str">
        <f t="shared" si="2"/>
        <v/>
      </c>
      <c r="AA50" s="36" t="str">
        <f t="shared" si="3"/>
        <v/>
      </c>
      <c r="AB50" s="112" t="str">
        <f t="shared" si="4"/>
        <v/>
      </c>
      <c r="AC50" s="112" t="str">
        <f t="shared" si="5"/>
        <v/>
      </c>
      <c r="AD50" s="112" t="str">
        <f t="shared" si="6"/>
        <v/>
      </c>
      <c r="AE50" s="112" t="str">
        <f t="shared" si="7"/>
        <v/>
      </c>
      <c r="AF50" s="112" t="str">
        <f t="shared" si="8"/>
        <v/>
      </c>
      <c r="AG50" s="112" t="str">
        <f t="shared" si="9"/>
        <v/>
      </c>
      <c r="AH50" s="112" t="str">
        <f t="shared" si="10"/>
        <v/>
      </c>
      <c r="AI50" s="113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3" t="str">
        <f>IFERROR(VLOOKUP($B51,手順2!$A$12:$Q$107,J$1,FALSE),"")&amp;IFERROR(VLOOKUP($B51,手順3!$A$12:$Q$107,J$1,FALSE),"")</f>
        <v/>
      </c>
      <c r="K51" s="131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1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1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3" t="str">
        <f>IFERROR(VLOOKUP($B51,手順2!$A$12:$Q$107,N$1,FALSE),"")&amp;IFERROR(VLOOKUP($B51,手順3!$A$12:$Q$107,N$1,FALSE),"")</f>
        <v/>
      </c>
      <c r="O51" s="131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1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1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30"/>
      <c r="W51" s="35" t="str">
        <f>IF(Y51="","",COUNTIF(AI$17:AI51,"●"))</f>
        <v/>
      </c>
      <c r="X51" s="35" t="str">
        <f>IF(Y51="","",COUNTIF(AI$17:AI51,"▲"))</f>
        <v/>
      </c>
      <c r="Y51" s="111" t="str">
        <f t="shared" si="1"/>
        <v/>
      </c>
      <c r="Z51" s="112" t="str">
        <f t="shared" si="2"/>
        <v/>
      </c>
      <c r="AA51" s="36" t="str">
        <f t="shared" si="3"/>
        <v/>
      </c>
      <c r="AB51" s="112" t="str">
        <f t="shared" si="4"/>
        <v/>
      </c>
      <c r="AC51" s="112" t="str">
        <f t="shared" si="5"/>
        <v/>
      </c>
      <c r="AD51" s="112" t="str">
        <f t="shared" si="6"/>
        <v/>
      </c>
      <c r="AE51" s="112" t="str">
        <f t="shared" si="7"/>
        <v/>
      </c>
      <c r="AF51" s="112" t="str">
        <f t="shared" si="8"/>
        <v/>
      </c>
      <c r="AG51" s="112" t="str">
        <f t="shared" si="9"/>
        <v/>
      </c>
      <c r="AH51" s="112" t="str">
        <f t="shared" si="10"/>
        <v/>
      </c>
      <c r="AI51" s="113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3" t="str">
        <f>IFERROR(VLOOKUP($B52,手順2!$A$12:$Q$107,J$1,FALSE),"")&amp;IFERROR(VLOOKUP($B52,手順3!$A$12:$Q$107,J$1,FALSE),"")</f>
        <v/>
      </c>
      <c r="K52" s="131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1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1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3" t="str">
        <f>IFERROR(VLOOKUP($B52,手順2!$A$12:$Q$107,N$1,FALSE),"")&amp;IFERROR(VLOOKUP($B52,手順3!$A$12:$Q$107,N$1,FALSE),"")</f>
        <v/>
      </c>
      <c r="O52" s="131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1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1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30"/>
      <c r="W52" s="35" t="str">
        <f>IF(Y52="","",COUNTIF(AI$17:AI52,"●"))</f>
        <v/>
      </c>
      <c r="X52" s="35" t="str">
        <f>IF(Y52="","",COUNTIF(AI$17:AI52,"▲"))</f>
        <v/>
      </c>
      <c r="Y52" s="111" t="str">
        <f t="shared" si="1"/>
        <v/>
      </c>
      <c r="Z52" s="112" t="str">
        <f t="shared" si="2"/>
        <v/>
      </c>
      <c r="AA52" s="36" t="str">
        <f t="shared" si="3"/>
        <v/>
      </c>
      <c r="AB52" s="112" t="str">
        <f t="shared" si="4"/>
        <v/>
      </c>
      <c r="AC52" s="112" t="str">
        <f t="shared" si="5"/>
        <v/>
      </c>
      <c r="AD52" s="112" t="str">
        <f t="shared" si="6"/>
        <v/>
      </c>
      <c r="AE52" s="112" t="str">
        <f t="shared" si="7"/>
        <v/>
      </c>
      <c r="AF52" s="112" t="str">
        <f t="shared" si="8"/>
        <v/>
      </c>
      <c r="AG52" s="112" t="str">
        <f t="shared" si="9"/>
        <v/>
      </c>
      <c r="AH52" s="112" t="str">
        <f t="shared" si="10"/>
        <v/>
      </c>
      <c r="AI52" s="113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3" t="str">
        <f>IFERROR(VLOOKUP($B53,手順2!$A$12:$Q$107,J$1,FALSE),"")&amp;IFERROR(VLOOKUP($B53,手順3!$A$12:$Q$107,J$1,FALSE),"")</f>
        <v/>
      </c>
      <c r="K53" s="131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1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1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3" t="str">
        <f>IFERROR(VLOOKUP($B53,手順2!$A$12:$Q$107,N$1,FALSE),"")&amp;IFERROR(VLOOKUP($B53,手順3!$A$12:$Q$107,N$1,FALSE),"")</f>
        <v/>
      </c>
      <c r="O53" s="131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1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1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30"/>
      <c r="W53" s="35" t="str">
        <f>IF(Y53="","",COUNTIF(AI$17:AI53,"●"))</f>
        <v/>
      </c>
      <c r="X53" s="35" t="str">
        <f>IF(Y53="","",COUNTIF(AI$17:AI53,"▲"))</f>
        <v/>
      </c>
      <c r="Y53" s="111" t="str">
        <f t="shared" si="1"/>
        <v/>
      </c>
      <c r="Z53" s="112" t="str">
        <f t="shared" si="2"/>
        <v/>
      </c>
      <c r="AA53" s="36" t="str">
        <f t="shared" si="3"/>
        <v/>
      </c>
      <c r="AB53" s="112" t="str">
        <f t="shared" si="4"/>
        <v/>
      </c>
      <c r="AC53" s="112" t="str">
        <f t="shared" si="5"/>
        <v/>
      </c>
      <c r="AD53" s="112" t="str">
        <f t="shared" si="6"/>
        <v/>
      </c>
      <c r="AE53" s="112" t="str">
        <f t="shared" si="7"/>
        <v/>
      </c>
      <c r="AF53" s="112" t="str">
        <f t="shared" si="8"/>
        <v/>
      </c>
      <c r="AG53" s="112" t="str">
        <f t="shared" si="9"/>
        <v/>
      </c>
      <c r="AH53" s="112" t="str">
        <f t="shared" si="10"/>
        <v/>
      </c>
      <c r="AI53" s="113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3" t="str">
        <f>IFERROR(VLOOKUP($B54,手順2!$A$12:$Q$107,J$1,FALSE),"")&amp;IFERROR(VLOOKUP($B54,手順3!$A$12:$Q$107,J$1,FALSE),"")</f>
        <v/>
      </c>
      <c r="K54" s="131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1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1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3" t="str">
        <f>IFERROR(VLOOKUP($B54,手順2!$A$12:$Q$107,N$1,FALSE),"")&amp;IFERROR(VLOOKUP($B54,手順3!$A$12:$Q$107,N$1,FALSE),"")</f>
        <v/>
      </c>
      <c r="O54" s="131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1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1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30"/>
      <c r="W54" s="35" t="str">
        <f>IF(Y54="","",COUNTIF(AI$17:AI54,"●"))</f>
        <v/>
      </c>
      <c r="X54" s="35" t="str">
        <f>IF(Y54="","",COUNTIF(AI$17:AI54,"▲"))</f>
        <v/>
      </c>
      <c r="Y54" s="111" t="str">
        <f t="shared" si="1"/>
        <v/>
      </c>
      <c r="Z54" s="112" t="str">
        <f t="shared" si="2"/>
        <v/>
      </c>
      <c r="AA54" s="36" t="str">
        <f t="shared" si="3"/>
        <v/>
      </c>
      <c r="AB54" s="112" t="str">
        <f t="shared" si="4"/>
        <v/>
      </c>
      <c r="AC54" s="112" t="str">
        <f t="shared" si="5"/>
        <v/>
      </c>
      <c r="AD54" s="112" t="str">
        <f t="shared" si="6"/>
        <v/>
      </c>
      <c r="AE54" s="112" t="str">
        <f t="shared" si="7"/>
        <v/>
      </c>
      <c r="AF54" s="112" t="str">
        <f t="shared" si="8"/>
        <v/>
      </c>
      <c r="AG54" s="112" t="str">
        <f t="shared" si="9"/>
        <v/>
      </c>
      <c r="AH54" s="112" t="str">
        <f t="shared" si="10"/>
        <v/>
      </c>
      <c r="AI54" s="113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3" t="str">
        <f>IFERROR(VLOOKUP($B55,手順2!$A$12:$Q$107,J$1,FALSE),"")&amp;IFERROR(VLOOKUP($B55,手順3!$A$12:$Q$107,J$1,FALSE),"")</f>
        <v/>
      </c>
      <c r="K55" s="131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1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1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3" t="str">
        <f>IFERROR(VLOOKUP($B55,手順2!$A$12:$Q$107,N$1,FALSE),"")&amp;IFERROR(VLOOKUP($B55,手順3!$A$12:$Q$107,N$1,FALSE),"")</f>
        <v/>
      </c>
      <c r="O55" s="131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1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1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30"/>
      <c r="W55" s="35" t="str">
        <f>IF(Y55="","",COUNTIF(AI$17:AI55,"●"))</f>
        <v/>
      </c>
      <c r="X55" s="35" t="str">
        <f>IF(Y55="","",COUNTIF(AI$17:AI55,"▲"))</f>
        <v/>
      </c>
      <c r="Y55" s="111" t="str">
        <f t="shared" si="1"/>
        <v/>
      </c>
      <c r="Z55" s="112" t="str">
        <f t="shared" si="2"/>
        <v/>
      </c>
      <c r="AA55" s="36" t="str">
        <f t="shared" si="3"/>
        <v/>
      </c>
      <c r="AB55" s="112" t="str">
        <f t="shared" si="4"/>
        <v/>
      </c>
      <c r="AC55" s="112" t="str">
        <f t="shared" si="5"/>
        <v/>
      </c>
      <c r="AD55" s="112" t="str">
        <f t="shared" si="6"/>
        <v/>
      </c>
      <c r="AE55" s="112" t="str">
        <f t="shared" si="7"/>
        <v/>
      </c>
      <c r="AF55" s="112" t="str">
        <f t="shared" si="8"/>
        <v/>
      </c>
      <c r="AG55" s="112" t="str">
        <f t="shared" si="9"/>
        <v/>
      </c>
      <c r="AH55" s="112" t="str">
        <f t="shared" si="10"/>
        <v/>
      </c>
      <c r="AI55" s="113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3" t="str">
        <f>IFERROR(VLOOKUP($B56,手順2!$A$12:$Q$107,J$1,FALSE),"")&amp;IFERROR(VLOOKUP($B56,手順3!$A$12:$Q$107,J$1,FALSE),"")</f>
        <v/>
      </c>
      <c r="K56" s="131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1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1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3" t="str">
        <f>IFERROR(VLOOKUP($B56,手順2!$A$12:$Q$107,N$1,FALSE),"")&amp;IFERROR(VLOOKUP($B56,手順3!$A$12:$Q$107,N$1,FALSE),"")</f>
        <v/>
      </c>
      <c r="O56" s="131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1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1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30"/>
      <c r="W56" s="35" t="str">
        <f>IF(Y56="","",COUNTIF(AI$17:AI56,"●"))</f>
        <v/>
      </c>
      <c r="X56" s="35" t="str">
        <f>IF(Y56="","",COUNTIF(AI$17:AI56,"▲"))</f>
        <v/>
      </c>
      <c r="Y56" s="111" t="str">
        <f t="shared" si="1"/>
        <v/>
      </c>
      <c r="Z56" s="112" t="str">
        <f t="shared" si="2"/>
        <v/>
      </c>
      <c r="AA56" s="36" t="str">
        <f t="shared" si="3"/>
        <v/>
      </c>
      <c r="AB56" s="112" t="str">
        <f t="shared" si="4"/>
        <v/>
      </c>
      <c r="AC56" s="112" t="str">
        <f t="shared" si="5"/>
        <v/>
      </c>
      <c r="AD56" s="112" t="str">
        <f t="shared" si="6"/>
        <v/>
      </c>
      <c r="AE56" s="112" t="str">
        <f t="shared" si="7"/>
        <v/>
      </c>
      <c r="AF56" s="112" t="str">
        <f t="shared" si="8"/>
        <v/>
      </c>
      <c r="AG56" s="112" t="str">
        <f t="shared" si="9"/>
        <v/>
      </c>
      <c r="AH56" s="112" t="str">
        <f t="shared" si="10"/>
        <v/>
      </c>
      <c r="AI56" s="113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3" t="str">
        <f>IFERROR(VLOOKUP($B57,手順2!$A$12:$Q$107,J$1,FALSE),"")&amp;IFERROR(VLOOKUP($B57,手順3!$A$12:$Q$107,J$1,FALSE),"")</f>
        <v/>
      </c>
      <c r="K57" s="131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1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1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3" t="str">
        <f>IFERROR(VLOOKUP($B57,手順2!$A$12:$Q$107,N$1,FALSE),"")&amp;IFERROR(VLOOKUP($B57,手順3!$A$12:$Q$107,N$1,FALSE),"")</f>
        <v/>
      </c>
      <c r="O57" s="131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1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1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30"/>
      <c r="W57" s="35" t="str">
        <f>IF(Y57="","",COUNTIF(AI$17:AI57,"●"))</f>
        <v/>
      </c>
      <c r="X57" s="35" t="str">
        <f>IF(Y57="","",COUNTIF(AI$17:AI57,"▲"))</f>
        <v/>
      </c>
      <c r="Y57" s="111" t="str">
        <f t="shared" si="1"/>
        <v/>
      </c>
      <c r="Z57" s="112" t="str">
        <f t="shared" si="2"/>
        <v/>
      </c>
      <c r="AA57" s="36" t="str">
        <f t="shared" si="3"/>
        <v/>
      </c>
      <c r="AB57" s="112" t="str">
        <f t="shared" si="4"/>
        <v/>
      </c>
      <c r="AC57" s="112" t="str">
        <f t="shared" si="5"/>
        <v/>
      </c>
      <c r="AD57" s="112" t="str">
        <f t="shared" si="6"/>
        <v/>
      </c>
      <c r="AE57" s="112" t="str">
        <f t="shared" si="7"/>
        <v/>
      </c>
      <c r="AF57" s="112" t="str">
        <f t="shared" si="8"/>
        <v/>
      </c>
      <c r="AG57" s="112" t="str">
        <f t="shared" si="9"/>
        <v/>
      </c>
      <c r="AH57" s="112" t="str">
        <f t="shared" si="10"/>
        <v/>
      </c>
      <c r="AI57" s="113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3" t="str">
        <f>IFERROR(VLOOKUP($B58,手順2!$A$12:$Q$107,J$1,FALSE),"")&amp;IFERROR(VLOOKUP($B58,手順3!$A$12:$Q$107,J$1,FALSE),"")</f>
        <v/>
      </c>
      <c r="K58" s="131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1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1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3" t="str">
        <f>IFERROR(VLOOKUP($B58,手順2!$A$12:$Q$107,N$1,FALSE),"")&amp;IFERROR(VLOOKUP($B58,手順3!$A$12:$Q$107,N$1,FALSE),"")</f>
        <v/>
      </c>
      <c r="O58" s="131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1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1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30"/>
      <c r="W58" s="35" t="str">
        <f>IF(Y58="","",COUNTIF(AI$17:AI58,"●"))</f>
        <v/>
      </c>
      <c r="X58" s="35" t="str">
        <f>IF(Y58="","",COUNTIF(AI$17:AI58,"▲"))</f>
        <v/>
      </c>
      <c r="Y58" s="111" t="str">
        <f t="shared" si="1"/>
        <v/>
      </c>
      <c r="Z58" s="112" t="str">
        <f t="shared" si="2"/>
        <v/>
      </c>
      <c r="AA58" s="36" t="str">
        <f t="shared" si="3"/>
        <v/>
      </c>
      <c r="AB58" s="112" t="str">
        <f t="shared" si="4"/>
        <v/>
      </c>
      <c r="AC58" s="112" t="str">
        <f t="shared" si="5"/>
        <v/>
      </c>
      <c r="AD58" s="112" t="str">
        <f t="shared" si="6"/>
        <v/>
      </c>
      <c r="AE58" s="112" t="str">
        <f t="shared" si="7"/>
        <v/>
      </c>
      <c r="AF58" s="112" t="str">
        <f t="shared" si="8"/>
        <v/>
      </c>
      <c r="AG58" s="112" t="str">
        <f t="shared" si="9"/>
        <v/>
      </c>
      <c r="AH58" s="112" t="str">
        <f t="shared" si="10"/>
        <v/>
      </c>
      <c r="AI58" s="113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3" t="str">
        <f>IFERROR(VLOOKUP($B59,手順2!$A$12:$Q$107,J$1,FALSE),"")&amp;IFERROR(VLOOKUP($B59,手順3!$A$12:$Q$107,J$1,FALSE),"")</f>
        <v/>
      </c>
      <c r="K59" s="131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1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1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3" t="str">
        <f>IFERROR(VLOOKUP($B59,手順2!$A$12:$Q$107,N$1,FALSE),"")&amp;IFERROR(VLOOKUP($B59,手順3!$A$12:$Q$107,N$1,FALSE),"")</f>
        <v/>
      </c>
      <c r="O59" s="131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1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1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30"/>
      <c r="W59" s="35" t="str">
        <f>IF(Y59="","",COUNTIF(AI$17:AI59,"●"))</f>
        <v/>
      </c>
      <c r="X59" s="35" t="str">
        <f>IF(Y59="","",COUNTIF(AI$17:AI59,"▲"))</f>
        <v/>
      </c>
      <c r="Y59" s="111" t="str">
        <f t="shared" si="1"/>
        <v/>
      </c>
      <c r="Z59" s="112" t="str">
        <f t="shared" si="2"/>
        <v/>
      </c>
      <c r="AA59" s="36" t="str">
        <f t="shared" si="3"/>
        <v/>
      </c>
      <c r="AB59" s="112" t="str">
        <f t="shared" si="4"/>
        <v/>
      </c>
      <c r="AC59" s="112" t="str">
        <f t="shared" si="5"/>
        <v/>
      </c>
      <c r="AD59" s="112" t="str">
        <f t="shared" si="6"/>
        <v/>
      </c>
      <c r="AE59" s="112" t="str">
        <f t="shared" si="7"/>
        <v/>
      </c>
      <c r="AF59" s="112" t="str">
        <f t="shared" si="8"/>
        <v/>
      </c>
      <c r="AG59" s="112" t="str">
        <f t="shared" si="9"/>
        <v/>
      </c>
      <c r="AH59" s="112" t="str">
        <f t="shared" si="10"/>
        <v/>
      </c>
      <c r="AI59" s="113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3" t="str">
        <f>IFERROR(VLOOKUP($B60,手順2!$A$12:$Q$107,J$1,FALSE),"")&amp;IFERROR(VLOOKUP($B60,手順3!$A$12:$Q$107,J$1,FALSE),"")</f>
        <v/>
      </c>
      <c r="K60" s="131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1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1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3" t="str">
        <f>IFERROR(VLOOKUP($B60,手順2!$A$12:$Q$107,N$1,FALSE),"")&amp;IFERROR(VLOOKUP($B60,手順3!$A$12:$Q$107,N$1,FALSE),"")</f>
        <v/>
      </c>
      <c r="O60" s="131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1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1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30"/>
      <c r="W60" s="35" t="str">
        <f>IF(Y60="","",COUNTIF(AI$17:AI60,"●"))</f>
        <v/>
      </c>
      <c r="X60" s="35" t="str">
        <f>IF(Y60="","",COUNTIF(AI$17:AI60,"▲"))</f>
        <v/>
      </c>
      <c r="Y60" s="111" t="str">
        <f t="shared" si="1"/>
        <v/>
      </c>
      <c r="Z60" s="112" t="str">
        <f t="shared" si="2"/>
        <v/>
      </c>
      <c r="AA60" s="36" t="str">
        <f t="shared" si="3"/>
        <v/>
      </c>
      <c r="AB60" s="112" t="str">
        <f t="shared" si="4"/>
        <v/>
      </c>
      <c r="AC60" s="112" t="str">
        <f t="shared" si="5"/>
        <v/>
      </c>
      <c r="AD60" s="112" t="str">
        <f t="shared" si="6"/>
        <v/>
      </c>
      <c r="AE60" s="112" t="str">
        <f t="shared" si="7"/>
        <v/>
      </c>
      <c r="AF60" s="112" t="str">
        <f t="shared" si="8"/>
        <v/>
      </c>
      <c r="AG60" s="112" t="str">
        <f t="shared" si="9"/>
        <v/>
      </c>
      <c r="AH60" s="112" t="str">
        <f t="shared" si="10"/>
        <v/>
      </c>
      <c r="AI60" s="113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3" t="str">
        <f>IFERROR(VLOOKUP($B61,手順2!$A$12:$Q$107,J$1,FALSE),"")&amp;IFERROR(VLOOKUP($B61,手順3!$A$12:$Q$107,J$1,FALSE),"")</f>
        <v/>
      </c>
      <c r="K61" s="131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1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1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3" t="str">
        <f>IFERROR(VLOOKUP($B61,手順2!$A$12:$Q$107,N$1,FALSE),"")&amp;IFERROR(VLOOKUP($B61,手順3!$A$12:$Q$107,N$1,FALSE),"")</f>
        <v/>
      </c>
      <c r="O61" s="131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1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1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30"/>
      <c r="W61" s="35" t="str">
        <f>IF(Y61="","",COUNTIF(AI$17:AI61,"●"))</f>
        <v/>
      </c>
      <c r="X61" s="35" t="str">
        <f>IF(Y61="","",COUNTIF(AI$17:AI61,"▲"))</f>
        <v/>
      </c>
      <c r="Y61" s="111" t="str">
        <f t="shared" si="1"/>
        <v/>
      </c>
      <c r="Z61" s="112" t="str">
        <f t="shared" si="2"/>
        <v/>
      </c>
      <c r="AA61" s="36" t="str">
        <f t="shared" si="3"/>
        <v/>
      </c>
      <c r="AB61" s="112" t="str">
        <f t="shared" si="4"/>
        <v/>
      </c>
      <c r="AC61" s="112" t="str">
        <f t="shared" si="5"/>
        <v/>
      </c>
      <c r="AD61" s="112" t="str">
        <f t="shared" si="6"/>
        <v/>
      </c>
      <c r="AE61" s="112" t="str">
        <f t="shared" si="7"/>
        <v/>
      </c>
      <c r="AF61" s="112" t="str">
        <f t="shared" si="8"/>
        <v/>
      </c>
      <c r="AG61" s="112" t="str">
        <f t="shared" si="9"/>
        <v/>
      </c>
      <c r="AH61" s="112" t="str">
        <f t="shared" si="10"/>
        <v/>
      </c>
      <c r="AI61" s="113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3" t="str">
        <f>IFERROR(VLOOKUP($B62,手順2!$A$12:$Q$107,J$1,FALSE),"")&amp;IFERROR(VLOOKUP($B62,手順3!$A$12:$Q$107,J$1,FALSE),"")</f>
        <v/>
      </c>
      <c r="K62" s="131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1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1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3" t="str">
        <f>IFERROR(VLOOKUP($B62,手順2!$A$12:$Q$107,N$1,FALSE),"")&amp;IFERROR(VLOOKUP($B62,手順3!$A$12:$Q$107,N$1,FALSE),"")</f>
        <v/>
      </c>
      <c r="O62" s="131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1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1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30"/>
      <c r="W62" s="35" t="str">
        <f>IF(Y62="","",COUNTIF(AI$17:AI62,"●"))</f>
        <v/>
      </c>
      <c r="X62" s="35" t="str">
        <f>IF(Y62="","",COUNTIF(AI$17:AI62,"▲"))</f>
        <v/>
      </c>
      <c r="Y62" s="111" t="str">
        <f t="shared" si="1"/>
        <v/>
      </c>
      <c r="Z62" s="112" t="str">
        <f t="shared" si="2"/>
        <v/>
      </c>
      <c r="AA62" s="36" t="str">
        <f t="shared" si="3"/>
        <v/>
      </c>
      <c r="AB62" s="112" t="str">
        <f t="shared" si="4"/>
        <v/>
      </c>
      <c r="AC62" s="112" t="str">
        <f t="shared" si="5"/>
        <v/>
      </c>
      <c r="AD62" s="112" t="str">
        <f t="shared" si="6"/>
        <v/>
      </c>
      <c r="AE62" s="112" t="str">
        <f t="shared" si="7"/>
        <v/>
      </c>
      <c r="AF62" s="112" t="str">
        <f t="shared" si="8"/>
        <v/>
      </c>
      <c r="AG62" s="112" t="str">
        <f t="shared" si="9"/>
        <v/>
      </c>
      <c r="AH62" s="112" t="str">
        <f t="shared" si="10"/>
        <v/>
      </c>
      <c r="AI62" s="113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3" t="str">
        <f>IFERROR(VLOOKUP($B63,手順2!$A$12:$Q$107,J$1,FALSE),"")&amp;IFERROR(VLOOKUP($B63,手順3!$A$12:$Q$107,J$1,FALSE),"")</f>
        <v/>
      </c>
      <c r="K63" s="131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1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1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3" t="str">
        <f>IFERROR(VLOOKUP($B63,手順2!$A$12:$Q$107,N$1,FALSE),"")&amp;IFERROR(VLOOKUP($B63,手順3!$A$12:$Q$107,N$1,FALSE),"")</f>
        <v/>
      </c>
      <c r="O63" s="131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1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1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30"/>
      <c r="W63" s="35" t="str">
        <f>IF(Y63="","",COUNTIF(AI$17:AI63,"●"))</f>
        <v/>
      </c>
      <c r="X63" s="35" t="str">
        <f>IF(Y63="","",COUNTIF(AI$17:AI63,"▲"))</f>
        <v/>
      </c>
      <c r="Y63" s="111" t="str">
        <f t="shared" si="1"/>
        <v/>
      </c>
      <c r="Z63" s="112" t="str">
        <f t="shared" si="2"/>
        <v/>
      </c>
      <c r="AA63" s="36" t="str">
        <f t="shared" si="3"/>
        <v/>
      </c>
      <c r="AB63" s="112" t="str">
        <f t="shared" si="4"/>
        <v/>
      </c>
      <c r="AC63" s="112" t="str">
        <f t="shared" si="5"/>
        <v/>
      </c>
      <c r="AD63" s="112" t="str">
        <f t="shared" si="6"/>
        <v/>
      </c>
      <c r="AE63" s="112" t="str">
        <f t="shared" si="7"/>
        <v/>
      </c>
      <c r="AF63" s="112" t="str">
        <f t="shared" si="8"/>
        <v/>
      </c>
      <c r="AG63" s="112" t="str">
        <f t="shared" si="9"/>
        <v/>
      </c>
      <c r="AH63" s="112" t="str">
        <f t="shared" si="10"/>
        <v/>
      </c>
      <c r="AI63" s="113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3" t="str">
        <f>IFERROR(VLOOKUP($B64,手順2!$A$12:$Q$107,J$1,FALSE),"")&amp;IFERROR(VLOOKUP($B64,手順3!$A$12:$Q$107,J$1,FALSE),"")</f>
        <v/>
      </c>
      <c r="K64" s="131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1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1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3" t="str">
        <f>IFERROR(VLOOKUP($B64,手順2!$A$12:$Q$107,N$1,FALSE),"")&amp;IFERROR(VLOOKUP($B64,手順3!$A$12:$Q$107,N$1,FALSE),"")</f>
        <v/>
      </c>
      <c r="O64" s="131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1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1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30"/>
      <c r="W64" s="35" t="str">
        <f>IF(Y64="","",COUNTIF(AI$17:AI64,"●"))</f>
        <v/>
      </c>
      <c r="X64" s="35" t="str">
        <f>IF(Y64="","",COUNTIF(AI$17:AI64,"▲"))</f>
        <v/>
      </c>
      <c r="Y64" s="111" t="str">
        <f t="shared" si="1"/>
        <v/>
      </c>
      <c r="Z64" s="112" t="str">
        <f t="shared" si="2"/>
        <v/>
      </c>
      <c r="AA64" s="36" t="str">
        <f t="shared" si="3"/>
        <v/>
      </c>
      <c r="AB64" s="112" t="str">
        <f t="shared" si="4"/>
        <v/>
      </c>
      <c r="AC64" s="112" t="str">
        <f t="shared" si="5"/>
        <v/>
      </c>
      <c r="AD64" s="112" t="str">
        <f t="shared" si="6"/>
        <v/>
      </c>
      <c r="AE64" s="112" t="str">
        <f t="shared" si="7"/>
        <v/>
      </c>
      <c r="AF64" s="112" t="str">
        <f t="shared" si="8"/>
        <v/>
      </c>
      <c r="AG64" s="112" t="str">
        <f t="shared" si="9"/>
        <v/>
      </c>
      <c r="AH64" s="112" t="str">
        <f t="shared" si="10"/>
        <v/>
      </c>
      <c r="AI64" s="113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3" t="str">
        <f>IFERROR(VLOOKUP($B65,手順2!$A$12:$Q$107,J$1,FALSE),"")&amp;IFERROR(VLOOKUP($B65,手順3!$A$12:$Q$107,J$1,FALSE),"")</f>
        <v/>
      </c>
      <c r="K65" s="131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1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1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3" t="str">
        <f>IFERROR(VLOOKUP($B65,手順2!$A$12:$Q$107,N$1,FALSE),"")&amp;IFERROR(VLOOKUP($B65,手順3!$A$12:$Q$107,N$1,FALSE),"")</f>
        <v/>
      </c>
      <c r="O65" s="131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1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1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30"/>
      <c r="W65" s="35" t="str">
        <f>IF(Y65="","",COUNTIF(AI$17:AI65,"●"))</f>
        <v/>
      </c>
      <c r="X65" s="35" t="str">
        <f>IF(Y65="","",COUNTIF(AI$17:AI65,"▲"))</f>
        <v/>
      </c>
      <c r="Y65" s="111" t="str">
        <f t="shared" si="1"/>
        <v/>
      </c>
      <c r="Z65" s="112" t="str">
        <f t="shared" si="2"/>
        <v/>
      </c>
      <c r="AA65" s="36" t="str">
        <f t="shared" si="3"/>
        <v/>
      </c>
      <c r="AB65" s="112" t="str">
        <f t="shared" si="4"/>
        <v/>
      </c>
      <c r="AC65" s="112" t="str">
        <f t="shared" si="5"/>
        <v/>
      </c>
      <c r="AD65" s="112" t="str">
        <f t="shared" si="6"/>
        <v/>
      </c>
      <c r="AE65" s="112" t="str">
        <f t="shared" si="7"/>
        <v/>
      </c>
      <c r="AF65" s="112" t="str">
        <f t="shared" si="8"/>
        <v/>
      </c>
      <c r="AG65" s="112" t="str">
        <f t="shared" si="9"/>
        <v/>
      </c>
      <c r="AH65" s="112" t="str">
        <f t="shared" si="10"/>
        <v/>
      </c>
      <c r="AI65" s="113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3" t="str">
        <f>IFERROR(VLOOKUP($B66,手順2!$A$12:$Q$107,J$1,FALSE),"")&amp;IFERROR(VLOOKUP($B66,手順3!$A$12:$Q$107,J$1,FALSE),"")</f>
        <v/>
      </c>
      <c r="K66" s="131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1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1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3" t="str">
        <f>IFERROR(VLOOKUP($B66,手順2!$A$12:$Q$107,N$1,FALSE),"")&amp;IFERROR(VLOOKUP($B66,手順3!$A$12:$Q$107,N$1,FALSE),"")</f>
        <v/>
      </c>
      <c r="O66" s="131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1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1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30"/>
      <c r="W66" s="35" t="str">
        <f>IF(Y66="","",COUNTIF(AI$17:AI66,"●"))</f>
        <v/>
      </c>
      <c r="X66" s="35" t="str">
        <f>IF(Y66="","",COUNTIF(AI$17:AI66,"▲"))</f>
        <v/>
      </c>
      <c r="Y66" s="111" t="str">
        <f t="shared" si="1"/>
        <v/>
      </c>
      <c r="Z66" s="112" t="str">
        <f t="shared" si="2"/>
        <v/>
      </c>
      <c r="AA66" s="36" t="str">
        <f t="shared" si="3"/>
        <v/>
      </c>
      <c r="AB66" s="112" t="str">
        <f t="shared" si="4"/>
        <v/>
      </c>
      <c r="AC66" s="112" t="str">
        <f t="shared" si="5"/>
        <v/>
      </c>
      <c r="AD66" s="112" t="str">
        <f t="shared" si="6"/>
        <v/>
      </c>
      <c r="AE66" s="112" t="str">
        <f t="shared" si="7"/>
        <v/>
      </c>
      <c r="AF66" s="112" t="str">
        <f t="shared" si="8"/>
        <v/>
      </c>
      <c r="AG66" s="112" t="str">
        <f t="shared" si="9"/>
        <v/>
      </c>
      <c r="AH66" s="112" t="str">
        <f t="shared" si="10"/>
        <v/>
      </c>
      <c r="AI66" s="113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3" t="str">
        <f>IFERROR(VLOOKUP($B67,手順2!$A$12:$Q$107,J$1,FALSE),"")&amp;IFERROR(VLOOKUP($B67,手順3!$A$12:$Q$107,J$1,FALSE),"")</f>
        <v/>
      </c>
      <c r="K67" s="131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1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1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3" t="str">
        <f>IFERROR(VLOOKUP($B67,手順2!$A$12:$Q$107,N$1,FALSE),"")&amp;IFERROR(VLOOKUP($B67,手順3!$A$12:$Q$107,N$1,FALSE),"")</f>
        <v/>
      </c>
      <c r="O67" s="131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1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1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30"/>
      <c r="W67" s="35" t="str">
        <f>IF(Y67="","",COUNTIF(AI$17:AI67,"●"))</f>
        <v/>
      </c>
      <c r="X67" s="35" t="str">
        <f>IF(Y67="","",COUNTIF(AI$17:AI67,"▲"))</f>
        <v/>
      </c>
      <c r="Y67" s="111" t="str">
        <f t="shared" si="1"/>
        <v/>
      </c>
      <c r="Z67" s="112" t="str">
        <f t="shared" si="2"/>
        <v/>
      </c>
      <c r="AA67" s="36" t="str">
        <f t="shared" si="3"/>
        <v/>
      </c>
      <c r="AB67" s="112" t="str">
        <f t="shared" si="4"/>
        <v/>
      </c>
      <c r="AC67" s="112" t="str">
        <f t="shared" si="5"/>
        <v/>
      </c>
      <c r="AD67" s="112" t="str">
        <f t="shared" si="6"/>
        <v/>
      </c>
      <c r="AE67" s="112" t="str">
        <f t="shared" si="7"/>
        <v/>
      </c>
      <c r="AF67" s="112" t="str">
        <f t="shared" si="8"/>
        <v/>
      </c>
      <c r="AG67" s="112" t="str">
        <f t="shared" si="9"/>
        <v/>
      </c>
      <c r="AH67" s="112" t="str">
        <f t="shared" si="10"/>
        <v/>
      </c>
      <c r="AI67" s="113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3" t="str">
        <f>IFERROR(VLOOKUP($B68,手順2!$A$12:$Q$107,J$1,FALSE),"")&amp;IFERROR(VLOOKUP($B68,手順3!$A$12:$Q$107,J$1,FALSE),"")</f>
        <v/>
      </c>
      <c r="K68" s="131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1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1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3" t="str">
        <f>IFERROR(VLOOKUP($B68,手順2!$A$12:$Q$107,N$1,FALSE),"")&amp;IFERROR(VLOOKUP($B68,手順3!$A$12:$Q$107,N$1,FALSE),"")</f>
        <v/>
      </c>
      <c r="O68" s="131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1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1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30"/>
      <c r="W68" s="35" t="str">
        <f>IF(Y68="","",COUNTIF(AI$17:AI68,"●"))</f>
        <v/>
      </c>
      <c r="X68" s="35" t="str">
        <f>IF(Y68="","",COUNTIF(AI$17:AI68,"▲"))</f>
        <v/>
      </c>
      <c r="Y68" s="111" t="str">
        <f t="shared" si="1"/>
        <v/>
      </c>
      <c r="Z68" s="112" t="str">
        <f t="shared" si="2"/>
        <v/>
      </c>
      <c r="AA68" s="36" t="str">
        <f t="shared" si="3"/>
        <v/>
      </c>
      <c r="AB68" s="112" t="str">
        <f t="shared" si="4"/>
        <v/>
      </c>
      <c r="AC68" s="112" t="str">
        <f t="shared" si="5"/>
        <v/>
      </c>
      <c r="AD68" s="112" t="str">
        <f t="shared" si="6"/>
        <v/>
      </c>
      <c r="AE68" s="112" t="str">
        <f t="shared" si="7"/>
        <v/>
      </c>
      <c r="AF68" s="112" t="str">
        <f t="shared" si="8"/>
        <v/>
      </c>
      <c r="AG68" s="112" t="str">
        <f t="shared" si="9"/>
        <v/>
      </c>
      <c r="AH68" s="112" t="str">
        <f t="shared" si="10"/>
        <v/>
      </c>
      <c r="AI68" s="113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3" t="str">
        <f>IFERROR(VLOOKUP($B69,手順2!$A$12:$Q$107,J$1,FALSE),"")&amp;IFERROR(VLOOKUP($B69,手順3!$A$12:$Q$107,J$1,FALSE),"")</f>
        <v/>
      </c>
      <c r="K69" s="131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1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1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3" t="str">
        <f>IFERROR(VLOOKUP($B69,手順2!$A$12:$Q$107,N$1,FALSE),"")&amp;IFERROR(VLOOKUP($B69,手順3!$A$12:$Q$107,N$1,FALSE),"")</f>
        <v/>
      </c>
      <c r="O69" s="131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1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1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30"/>
      <c r="W69" s="35" t="str">
        <f>IF(Y69="","",COUNTIF(AI$17:AI69,"●"))</f>
        <v/>
      </c>
      <c r="X69" s="35" t="str">
        <f>IF(Y69="","",COUNTIF(AI$17:AI69,"▲"))</f>
        <v/>
      </c>
      <c r="Y69" s="111" t="str">
        <f t="shared" si="1"/>
        <v/>
      </c>
      <c r="Z69" s="112" t="str">
        <f t="shared" si="2"/>
        <v/>
      </c>
      <c r="AA69" s="36" t="str">
        <f t="shared" si="3"/>
        <v/>
      </c>
      <c r="AB69" s="112" t="str">
        <f t="shared" si="4"/>
        <v/>
      </c>
      <c r="AC69" s="112" t="str">
        <f t="shared" si="5"/>
        <v/>
      </c>
      <c r="AD69" s="112" t="str">
        <f t="shared" si="6"/>
        <v/>
      </c>
      <c r="AE69" s="112" t="str">
        <f t="shared" si="7"/>
        <v/>
      </c>
      <c r="AF69" s="112" t="str">
        <f t="shared" si="8"/>
        <v/>
      </c>
      <c r="AG69" s="112" t="str">
        <f t="shared" si="9"/>
        <v/>
      </c>
      <c r="AH69" s="112" t="str">
        <f t="shared" si="10"/>
        <v/>
      </c>
      <c r="AI69" s="113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3" t="str">
        <f>IFERROR(VLOOKUP($B70,手順2!$A$12:$Q$107,J$1,FALSE),"")&amp;IFERROR(VLOOKUP($B70,手順3!$A$12:$Q$107,J$1,FALSE),"")</f>
        <v/>
      </c>
      <c r="K70" s="131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1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1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3" t="str">
        <f>IFERROR(VLOOKUP($B70,手順2!$A$12:$Q$107,N$1,FALSE),"")&amp;IFERROR(VLOOKUP($B70,手順3!$A$12:$Q$107,N$1,FALSE),"")</f>
        <v/>
      </c>
      <c r="O70" s="131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1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1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30"/>
      <c r="W70" s="35" t="str">
        <f>IF(Y70="","",COUNTIF(AI$17:AI70,"●"))</f>
        <v/>
      </c>
      <c r="X70" s="35" t="str">
        <f>IF(Y70="","",COUNTIF(AI$17:AI70,"▲"))</f>
        <v/>
      </c>
      <c r="Y70" s="111" t="str">
        <f t="shared" si="1"/>
        <v/>
      </c>
      <c r="Z70" s="112" t="str">
        <f t="shared" si="2"/>
        <v/>
      </c>
      <c r="AA70" s="36" t="str">
        <f t="shared" si="3"/>
        <v/>
      </c>
      <c r="AB70" s="112" t="str">
        <f t="shared" si="4"/>
        <v/>
      </c>
      <c r="AC70" s="112" t="str">
        <f t="shared" si="5"/>
        <v/>
      </c>
      <c r="AD70" s="112" t="str">
        <f t="shared" si="6"/>
        <v/>
      </c>
      <c r="AE70" s="112" t="str">
        <f t="shared" si="7"/>
        <v/>
      </c>
      <c r="AF70" s="112" t="str">
        <f t="shared" si="8"/>
        <v/>
      </c>
      <c r="AG70" s="112" t="str">
        <f t="shared" si="9"/>
        <v/>
      </c>
      <c r="AH70" s="112" t="str">
        <f t="shared" si="10"/>
        <v/>
      </c>
      <c r="AI70" s="113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3" t="str">
        <f>IFERROR(VLOOKUP($B71,手順2!$A$12:$Q$107,J$1,FALSE),"")&amp;IFERROR(VLOOKUP($B71,手順3!$A$12:$Q$107,J$1,FALSE),"")</f>
        <v/>
      </c>
      <c r="K71" s="131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1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1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3" t="str">
        <f>IFERROR(VLOOKUP($B71,手順2!$A$12:$Q$107,N$1,FALSE),"")&amp;IFERROR(VLOOKUP($B71,手順3!$A$12:$Q$107,N$1,FALSE),"")</f>
        <v/>
      </c>
      <c r="O71" s="131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1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1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30"/>
      <c r="W71" s="35" t="str">
        <f>IF(Y71="","",COUNTIF(AI$17:AI71,"●"))</f>
        <v/>
      </c>
      <c r="X71" s="35" t="str">
        <f>IF(Y71="","",COUNTIF(AI$17:AI71,"▲"))</f>
        <v/>
      </c>
      <c r="Y71" s="111" t="str">
        <f t="shared" si="1"/>
        <v/>
      </c>
      <c r="Z71" s="112" t="str">
        <f t="shared" si="2"/>
        <v/>
      </c>
      <c r="AA71" s="36" t="str">
        <f t="shared" si="3"/>
        <v/>
      </c>
      <c r="AB71" s="112" t="str">
        <f t="shared" si="4"/>
        <v/>
      </c>
      <c r="AC71" s="112" t="str">
        <f t="shared" si="5"/>
        <v/>
      </c>
      <c r="AD71" s="112" t="str">
        <f t="shared" si="6"/>
        <v/>
      </c>
      <c r="AE71" s="112" t="str">
        <f t="shared" si="7"/>
        <v/>
      </c>
      <c r="AF71" s="112" t="str">
        <f t="shared" si="8"/>
        <v/>
      </c>
      <c r="AG71" s="112" t="str">
        <f t="shared" si="9"/>
        <v/>
      </c>
      <c r="AH71" s="112" t="str">
        <f t="shared" si="10"/>
        <v/>
      </c>
      <c r="AI71" s="113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3" t="str">
        <f>IFERROR(VLOOKUP($B72,手順2!$A$12:$Q$107,J$1,FALSE),"")&amp;IFERROR(VLOOKUP($B72,手順3!$A$12:$Q$107,J$1,FALSE),"")</f>
        <v/>
      </c>
      <c r="K72" s="131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1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1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3" t="str">
        <f>IFERROR(VLOOKUP($B72,手順2!$A$12:$Q$107,N$1,FALSE),"")&amp;IFERROR(VLOOKUP($B72,手順3!$A$12:$Q$107,N$1,FALSE),"")</f>
        <v/>
      </c>
      <c r="O72" s="131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1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1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30"/>
      <c r="W72" s="35" t="str">
        <f>IF(Y72="","",COUNTIF(AI$17:AI72,"●"))</f>
        <v/>
      </c>
      <c r="X72" s="35" t="str">
        <f>IF(Y72="","",COUNTIF(AI$17:AI72,"▲"))</f>
        <v/>
      </c>
      <c r="Y72" s="111" t="str">
        <f t="shared" si="1"/>
        <v/>
      </c>
      <c r="Z72" s="112" t="str">
        <f t="shared" si="2"/>
        <v/>
      </c>
      <c r="AA72" s="36" t="str">
        <f t="shared" si="3"/>
        <v/>
      </c>
      <c r="AB72" s="112" t="str">
        <f t="shared" si="4"/>
        <v/>
      </c>
      <c r="AC72" s="112" t="str">
        <f t="shared" si="5"/>
        <v/>
      </c>
      <c r="AD72" s="112" t="str">
        <f t="shared" si="6"/>
        <v/>
      </c>
      <c r="AE72" s="112" t="str">
        <f t="shared" si="7"/>
        <v/>
      </c>
      <c r="AF72" s="112" t="str">
        <f t="shared" si="8"/>
        <v/>
      </c>
      <c r="AG72" s="112" t="str">
        <f t="shared" si="9"/>
        <v/>
      </c>
      <c r="AH72" s="112" t="str">
        <f t="shared" si="10"/>
        <v/>
      </c>
      <c r="AI72" s="113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3" t="str">
        <f>IFERROR(VLOOKUP($B73,手順2!$A$12:$Q$107,J$1,FALSE),"")&amp;IFERROR(VLOOKUP($B73,手順3!$A$12:$Q$107,J$1,FALSE),"")</f>
        <v/>
      </c>
      <c r="K73" s="131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1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1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3" t="str">
        <f>IFERROR(VLOOKUP($B73,手順2!$A$12:$Q$107,N$1,FALSE),"")&amp;IFERROR(VLOOKUP($B73,手順3!$A$12:$Q$107,N$1,FALSE),"")</f>
        <v/>
      </c>
      <c r="O73" s="131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1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1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30"/>
      <c r="W73" s="35" t="str">
        <f>IF(Y73="","",COUNTIF(AI$17:AI73,"●"))</f>
        <v/>
      </c>
      <c r="X73" s="35" t="str">
        <f>IF(Y73="","",COUNTIF(AI$17:AI73,"▲"))</f>
        <v/>
      </c>
      <c r="Y73" s="111" t="str">
        <f t="shared" si="1"/>
        <v/>
      </c>
      <c r="Z73" s="112" t="str">
        <f t="shared" si="2"/>
        <v/>
      </c>
      <c r="AA73" s="36" t="str">
        <f t="shared" si="3"/>
        <v/>
      </c>
      <c r="AB73" s="112" t="str">
        <f t="shared" si="4"/>
        <v/>
      </c>
      <c r="AC73" s="112" t="str">
        <f t="shared" si="5"/>
        <v/>
      </c>
      <c r="AD73" s="112" t="str">
        <f t="shared" si="6"/>
        <v/>
      </c>
      <c r="AE73" s="112" t="str">
        <f t="shared" si="7"/>
        <v/>
      </c>
      <c r="AF73" s="112" t="str">
        <f t="shared" si="8"/>
        <v/>
      </c>
      <c r="AG73" s="112" t="str">
        <f t="shared" si="9"/>
        <v/>
      </c>
      <c r="AH73" s="112" t="str">
        <f t="shared" si="10"/>
        <v/>
      </c>
      <c r="AI73" s="113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3" t="str">
        <f>IFERROR(VLOOKUP($B74,手順2!$A$12:$Q$107,J$1,FALSE),"")&amp;IFERROR(VLOOKUP($B74,手順3!$A$12:$Q$107,J$1,FALSE),"")</f>
        <v/>
      </c>
      <c r="K74" s="131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1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1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3" t="str">
        <f>IFERROR(VLOOKUP($B74,手順2!$A$12:$Q$107,N$1,FALSE),"")&amp;IFERROR(VLOOKUP($B74,手順3!$A$12:$Q$107,N$1,FALSE),"")</f>
        <v/>
      </c>
      <c r="O74" s="131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1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1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30"/>
      <c r="W74" s="35" t="str">
        <f>IF(Y74="","",COUNTIF(AI$17:AI74,"●"))</f>
        <v/>
      </c>
      <c r="X74" s="35" t="str">
        <f>IF(Y74="","",COUNTIF(AI$17:AI74,"▲"))</f>
        <v/>
      </c>
      <c r="Y74" s="111" t="str">
        <f t="shared" si="1"/>
        <v/>
      </c>
      <c r="Z74" s="112" t="str">
        <f t="shared" si="2"/>
        <v/>
      </c>
      <c r="AA74" s="36" t="str">
        <f t="shared" si="3"/>
        <v/>
      </c>
      <c r="AB74" s="112" t="str">
        <f t="shared" si="4"/>
        <v/>
      </c>
      <c r="AC74" s="112" t="str">
        <f t="shared" si="5"/>
        <v/>
      </c>
      <c r="AD74" s="112" t="str">
        <f t="shared" si="6"/>
        <v/>
      </c>
      <c r="AE74" s="112" t="str">
        <f t="shared" si="7"/>
        <v/>
      </c>
      <c r="AF74" s="112" t="str">
        <f t="shared" si="8"/>
        <v/>
      </c>
      <c r="AG74" s="112" t="str">
        <f t="shared" si="9"/>
        <v/>
      </c>
      <c r="AH74" s="112" t="str">
        <f t="shared" si="10"/>
        <v/>
      </c>
      <c r="AI74" s="113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3" t="str">
        <f>IFERROR(VLOOKUP($B75,手順2!$A$12:$Q$107,J$1,FALSE),"")&amp;IFERROR(VLOOKUP($B75,手順3!$A$12:$Q$107,J$1,FALSE),"")</f>
        <v/>
      </c>
      <c r="K75" s="131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1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1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3" t="str">
        <f>IFERROR(VLOOKUP($B75,手順2!$A$12:$Q$107,N$1,FALSE),"")&amp;IFERROR(VLOOKUP($B75,手順3!$A$12:$Q$107,N$1,FALSE),"")</f>
        <v/>
      </c>
      <c r="O75" s="131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1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1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30"/>
      <c r="W75" s="35" t="str">
        <f>IF(Y75="","",COUNTIF(AI$17:AI75,"●"))</f>
        <v/>
      </c>
      <c r="X75" s="35" t="str">
        <f>IF(Y75="","",COUNTIF(AI$17:AI75,"▲"))</f>
        <v/>
      </c>
      <c r="Y75" s="111" t="str">
        <f t="shared" si="1"/>
        <v/>
      </c>
      <c r="Z75" s="112" t="str">
        <f t="shared" si="2"/>
        <v/>
      </c>
      <c r="AA75" s="36" t="str">
        <f t="shared" si="3"/>
        <v/>
      </c>
      <c r="AB75" s="112" t="str">
        <f t="shared" si="4"/>
        <v/>
      </c>
      <c r="AC75" s="112" t="str">
        <f t="shared" si="5"/>
        <v/>
      </c>
      <c r="AD75" s="112" t="str">
        <f t="shared" si="6"/>
        <v/>
      </c>
      <c r="AE75" s="112" t="str">
        <f t="shared" si="7"/>
        <v/>
      </c>
      <c r="AF75" s="112" t="str">
        <f t="shared" si="8"/>
        <v/>
      </c>
      <c r="AG75" s="112" t="str">
        <f t="shared" si="9"/>
        <v/>
      </c>
      <c r="AH75" s="112" t="str">
        <f t="shared" si="10"/>
        <v/>
      </c>
      <c r="AI75" s="113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3" t="str">
        <f>IFERROR(VLOOKUP($B76,手順2!$A$12:$Q$107,J$1,FALSE),"")&amp;IFERROR(VLOOKUP($B76,手順3!$A$12:$Q$107,J$1,FALSE),"")</f>
        <v/>
      </c>
      <c r="K76" s="131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1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1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3" t="str">
        <f>IFERROR(VLOOKUP($B76,手順2!$A$12:$Q$107,N$1,FALSE),"")&amp;IFERROR(VLOOKUP($B76,手順3!$A$12:$Q$107,N$1,FALSE),"")</f>
        <v/>
      </c>
      <c r="O76" s="131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1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1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30"/>
      <c r="W76" s="35" t="str">
        <f>IF(Y76="","",COUNTIF(AI$17:AI76,"●"))</f>
        <v/>
      </c>
      <c r="X76" s="35" t="str">
        <f>IF(Y76="","",COUNTIF(AI$17:AI76,"▲"))</f>
        <v/>
      </c>
      <c r="Y76" s="111" t="str">
        <f t="shared" si="1"/>
        <v/>
      </c>
      <c r="Z76" s="112" t="str">
        <f t="shared" si="2"/>
        <v/>
      </c>
      <c r="AA76" s="36" t="str">
        <f t="shared" si="3"/>
        <v/>
      </c>
      <c r="AB76" s="112" t="str">
        <f t="shared" si="4"/>
        <v/>
      </c>
      <c r="AC76" s="112" t="str">
        <f t="shared" si="5"/>
        <v/>
      </c>
      <c r="AD76" s="112" t="str">
        <f t="shared" si="6"/>
        <v/>
      </c>
      <c r="AE76" s="112" t="str">
        <f t="shared" si="7"/>
        <v/>
      </c>
      <c r="AF76" s="112" t="str">
        <f t="shared" si="8"/>
        <v/>
      </c>
      <c r="AG76" s="112" t="str">
        <f t="shared" si="9"/>
        <v/>
      </c>
      <c r="AH76" s="112" t="str">
        <f t="shared" si="10"/>
        <v/>
      </c>
      <c r="AI76" s="113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3" t="str">
        <f>IFERROR(VLOOKUP($B77,手順2!$A$12:$Q$107,J$1,FALSE),"")&amp;IFERROR(VLOOKUP($B77,手順3!$A$12:$Q$107,J$1,FALSE),"")</f>
        <v/>
      </c>
      <c r="K77" s="131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1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1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3" t="str">
        <f>IFERROR(VLOOKUP($B77,手順2!$A$12:$Q$107,N$1,FALSE),"")&amp;IFERROR(VLOOKUP($B77,手順3!$A$12:$Q$107,N$1,FALSE),"")</f>
        <v/>
      </c>
      <c r="O77" s="131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1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1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30"/>
      <c r="W77" s="35" t="str">
        <f>IF(Y77="","",COUNTIF(AI$17:AI77,"●"))</f>
        <v/>
      </c>
      <c r="X77" s="35" t="str">
        <f>IF(Y77="","",COUNTIF(AI$17:AI77,"▲"))</f>
        <v/>
      </c>
      <c r="Y77" s="111" t="str">
        <f t="shared" si="1"/>
        <v/>
      </c>
      <c r="Z77" s="112" t="str">
        <f t="shared" si="2"/>
        <v/>
      </c>
      <c r="AA77" s="36" t="str">
        <f t="shared" si="3"/>
        <v/>
      </c>
      <c r="AB77" s="112" t="str">
        <f t="shared" si="4"/>
        <v/>
      </c>
      <c r="AC77" s="112" t="str">
        <f t="shared" si="5"/>
        <v/>
      </c>
      <c r="AD77" s="112" t="str">
        <f t="shared" si="6"/>
        <v/>
      </c>
      <c r="AE77" s="112" t="str">
        <f t="shared" si="7"/>
        <v/>
      </c>
      <c r="AF77" s="112" t="str">
        <f t="shared" si="8"/>
        <v/>
      </c>
      <c r="AG77" s="112" t="str">
        <f t="shared" si="9"/>
        <v/>
      </c>
      <c r="AH77" s="112" t="str">
        <f t="shared" si="10"/>
        <v/>
      </c>
      <c r="AI77" s="113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3" t="str">
        <f>IFERROR(VLOOKUP($B78,手順2!$A$12:$Q$107,J$1,FALSE),"")&amp;IFERROR(VLOOKUP($B78,手順3!$A$12:$Q$107,J$1,FALSE),"")</f>
        <v/>
      </c>
      <c r="K78" s="131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1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1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3" t="str">
        <f>IFERROR(VLOOKUP($B78,手順2!$A$12:$Q$107,N$1,FALSE),"")&amp;IFERROR(VLOOKUP($B78,手順3!$A$12:$Q$107,N$1,FALSE),"")</f>
        <v/>
      </c>
      <c r="O78" s="131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1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1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30"/>
      <c r="W78" s="35" t="str">
        <f>IF(Y78="","",COUNTIF(AI$17:AI78,"●"))</f>
        <v/>
      </c>
      <c r="X78" s="35" t="str">
        <f>IF(Y78="","",COUNTIF(AI$17:AI78,"▲"))</f>
        <v/>
      </c>
      <c r="Y78" s="111" t="str">
        <f t="shared" si="1"/>
        <v/>
      </c>
      <c r="Z78" s="112" t="str">
        <f t="shared" si="2"/>
        <v/>
      </c>
      <c r="AA78" s="36" t="str">
        <f t="shared" si="3"/>
        <v/>
      </c>
      <c r="AB78" s="112" t="str">
        <f t="shared" si="4"/>
        <v/>
      </c>
      <c r="AC78" s="112" t="str">
        <f t="shared" si="5"/>
        <v/>
      </c>
      <c r="AD78" s="112" t="str">
        <f t="shared" si="6"/>
        <v/>
      </c>
      <c r="AE78" s="112" t="str">
        <f t="shared" si="7"/>
        <v/>
      </c>
      <c r="AF78" s="112" t="str">
        <f t="shared" si="8"/>
        <v/>
      </c>
      <c r="AG78" s="112" t="str">
        <f t="shared" si="9"/>
        <v/>
      </c>
      <c r="AH78" s="112" t="str">
        <f t="shared" si="10"/>
        <v/>
      </c>
      <c r="AI78" s="113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3" t="str">
        <f>IFERROR(VLOOKUP($B79,手順2!$A$12:$Q$107,J$1,FALSE),"")&amp;IFERROR(VLOOKUP($B79,手順3!$A$12:$Q$107,J$1,FALSE),"")</f>
        <v/>
      </c>
      <c r="K79" s="131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1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1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3" t="str">
        <f>IFERROR(VLOOKUP($B79,手順2!$A$12:$Q$107,N$1,FALSE),"")&amp;IFERROR(VLOOKUP($B79,手順3!$A$12:$Q$107,N$1,FALSE),"")</f>
        <v/>
      </c>
      <c r="O79" s="131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1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1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30"/>
      <c r="W79" s="35" t="str">
        <f>IF(Y79="","",COUNTIF(AI$17:AI79,"●"))</f>
        <v/>
      </c>
      <c r="X79" s="35" t="str">
        <f>IF(Y79="","",COUNTIF(AI$17:AI79,"▲"))</f>
        <v/>
      </c>
      <c r="Y79" s="111" t="str">
        <f t="shared" si="1"/>
        <v/>
      </c>
      <c r="Z79" s="112" t="str">
        <f t="shared" si="2"/>
        <v/>
      </c>
      <c r="AA79" s="36" t="str">
        <f t="shared" si="3"/>
        <v/>
      </c>
      <c r="AB79" s="112" t="str">
        <f t="shared" si="4"/>
        <v/>
      </c>
      <c r="AC79" s="112" t="str">
        <f t="shared" si="5"/>
        <v/>
      </c>
      <c r="AD79" s="112" t="str">
        <f t="shared" si="6"/>
        <v/>
      </c>
      <c r="AE79" s="112" t="str">
        <f t="shared" si="7"/>
        <v/>
      </c>
      <c r="AF79" s="112" t="str">
        <f t="shared" si="8"/>
        <v/>
      </c>
      <c r="AG79" s="112" t="str">
        <f t="shared" si="9"/>
        <v/>
      </c>
      <c r="AH79" s="112" t="str">
        <f t="shared" si="10"/>
        <v/>
      </c>
      <c r="AI79" s="113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3" t="str">
        <f>IFERROR(VLOOKUP($B80,手順2!$A$12:$Q$107,J$1,FALSE),"")&amp;IFERROR(VLOOKUP($B80,手順3!$A$12:$Q$107,J$1,FALSE),"")</f>
        <v/>
      </c>
      <c r="K80" s="131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1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1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3" t="str">
        <f>IFERROR(VLOOKUP($B80,手順2!$A$12:$Q$107,N$1,FALSE),"")&amp;IFERROR(VLOOKUP($B80,手順3!$A$12:$Q$107,N$1,FALSE),"")</f>
        <v/>
      </c>
      <c r="O80" s="131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1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1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30"/>
      <c r="W80" s="35" t="str">
        <f>IF(Y80="","",COUNTIF(AI$17:AI80,"●"))</f>
        <v/>
      </c>
      <c r="X80" s="35" t="str">
        <f>IF(Y80="","",COUNTIF(AI$17:AI80,"▲"))</f>
        <v/>
      </c>
      <c r="Y80" s="111" t="str">
        <f t="shared" si="1"/>
        <v/>
      </c>
      <c r="Z80" s="112" t="str">
        <f t="shared" si="2"/>
        <v/>
      </c>
      <c r="AA80" s="36" t="str">
        <f t="shared" si="3"/>
        <v/>
      </c>
      <c r="AB80" s="112" t="str">
        <f t="shared" si="4"/>
        <v/>
      </c>
      <c r="AC80" s="112" t="str">
        <f t="shared" si="5"/>
        <v/>
      </c>
      <c r="AD80" s="112" t="str">
        <f t="shared" si="6"/>
        <v/>
      </c>
      <c r="AE80" s="112" t="str">
        <f t="shared" si="7"/>
        <v/>
      </c>
      <c r="AF80" s="112" t="str">
        <f t="shared" si="8"/>
        <v/>
      </c>
      <c r="AG80" s="112" t="str">
        <f t="shared" si="9"/>
        <v/>
      </c>
      <c r="AH80" s="112" t="str">
        <f t="shared" si="10"/>
        <v/>
      </c>
      <c r="AI80" s="113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3" t="str">
        <f>IFERROR(VLOOKUP($B81,手順2!$A$12:$Q$107,J$1,FALSE),"")&amp;IFERROR(VLOOKUP($B81,手順3!$A$12:$Q$107,J$1,FALSE),"")</f>
        <v/>
      </c>
      <c r="K81" s="131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1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1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3" t="str">
        <f>IFERROR(VLOOKUP($B81,手順2!$A$12:$Q$107,N$1,FALSE),"")&amp;IFERROR(VLOOKUP($B81,手順3!$A$12:$Q$107,N$1,FALSE),"")</f>
        <v/>
      </c>
      <c r="O81" s="131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1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1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30"/>
      <c r="W81" s="35" t="str">
        <f>IF(Y81="","",COUNTIF(AI$17:AI81,"●"))</f>
        <v/>
      </c>
      <c r="X81" s="35" t="str">
        <f>IF(Y81="","",COUNTIF(AI$17:AI81,"▲"))</f>
        <v/>
      </c>
      <c r="Y81" s="111" t="str">
        <f t="shared" si="1"/>
        <v/>
      </c>
      <c r="Z81" s="112" t="str">
        <f t="shared" si="2"/>
        <v/>
      </c>
      <c r="AA81" s="36" t="str">
        <f t="shared" si="3"/>
        <v/>
      </c>
      <c r="AB81" s="112" t="str">
        <f t="shared" si="4"/>
        <v/>
      </c>
      <c r="AC81" s="112" t="str">
        <f t="shared" si="5"/>
        <v/>
      </c>
      <c r="AD81" s="112" t="str">
        <f t="shared" si="6"/>
        <v/>
      </c>
      <c r="AE81" s="112" t="str">
        <f t="shared" si="7"/>
        <v/>
      </c>
      <c r="AF81" s="112" t="str">
        <f t="shared" si="8"/>
        <v/>
      </c>
      <c r="AG81" s="112" t="str">
        <f t="shared" si="9"/>
        <v/>
      </c>
      <c r="AH81" s="112" t="str">
        <f t="shared" si="10"/>
        <v/>
      </c>
      <c r="AI81" s="113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3" t="str">
        <f>IFERROR(VLOOKUP($B82,手順2!$A$12:$Q$107,J$1,FALSE),"")&amp;IFERROR(VLOOKUP($B82,手順3!$A$12:$Q$107,J$1,FALSE),"")</f>
        <v/>
      </c>
      <c r="K82" s="131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1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1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3" t="str">
        <f>IFERROR(VLOOKUP($B82,手順2!$A$12:$Q$107,N$1,FALSE),"")&amp;IFERROR(VLOOKUP($B82,手順3!$A$12:$Q$107,N$1,FALSE),"")</f>
        <v/>
      </c>
      <c r="O82" s="131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1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1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30"/>
      <c r="W82" s="35" t="str">
        <f>IF(Y82="","",COUNTIF(AI$17:AI82,"●"))</f>
        <v/>
      </c>
      <c r="X82" s="35" t="str">
        <f>IF(Y82="","",COUNTIF(AI$17:AI82,"▲"))</f>
        <v/>
      </c>
      <c r="Y82" s="111" t="str">
        <f t="shared" ref="Y82:Y105" si="12">IF(C82="","",$F$9)</f>
        <v/>
      </c>
      <c r="Z82" s="112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2" t="str">
        <f t="shared" ref="AB82:AB105" si="15">IF(C82="","",F82&amp;" "&amp;G82)</f>
        <v/>
      </c>
      <c r="AC82" s="112" t="str">
        <f t="shared" ref="AC82:AC105" si="16">IF(C82="","",IF(I82="男",1,2))</f>
        <v/>
      </c>
      <c r="AD82" s="112" t="str">
        <f t="shared" ref="AD82:AD105" si="17">IF(C82="","",28)</f>
        <v/>
      </c>
      <c r="AE82" s="112" t="str">
        <f t="shared" ref="AE82:AE105" si="18">IF(C82="","",LEFT(Y82,6))</f>
        <v/>
      </c>
      <c r="AF82" s="112" t="str">
        <f t="shared" ref="AF82:AF105" si="19">IF(C82="","",C82)</f>
        <v/>
      </c>
      <c r="AG82" s="112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2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3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3" t="str">
        <f>IFERROR(VLOOKUP($B83,手順2!$A$12:$Q$107,J$1,FALSE),"")&amp;IFERROR(VLOOKUP($B83,手順3!$A$12:$Q$107,J$1,FALSE),"")</f>
        <v/>
      </c>
      <c r="K83" s="131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1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1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3" t="str">
        <f>IFERROR(VLOOKUP($B83,手順2!$A$12:$Q$107,N$1,FALSE),"")&amp;IFERROR(VLOOKUP($B83,手順3!$A$12:$Q$107,N$1,FALSE),"")</f>
        <v/>
      </c>
      <c r="O83" s="131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1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1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30"/>
      <c r="W83" s="35" t="str">
        <f>IF(Y83="","",COUNTIF(AI$17:AI83,"●"))</f>
        <v/>
      </c>
      <c r="X83" s="35" t="str">
        <f>IF(Y83="","",COUNTIF(AI$17:AI83,"▲"))</f>
        <v/>
      </c>
      <c r="Y83" s="111" t="str">
        <f t="shared" si="12"/>
        <v/>
      </c>
      <c r="Z83" s="112" t="str">
        <f t="shared" si="13"/>
        <v/>
      </c>
      <c r="AA83" s="36" t="str">
        <f t="shared" si="14"/>
        <v/>
      </c>
      <c r="AB83" s="112" t="str">
        <f t="shared" si="15"/>
        <v/>
      </c>
      <c r="AC83" s="112" t="str">
        <f t="shared" si="16"/>
        <v/>
      </c>
      <c r="AD83" s="112" t="str">
        <f t="shared" si="17"/>
        <v/>
      </c>
      <c r="AE83" s="112" t="str">
        <f t="shared" si="18"/>
        <v/>
      </c>
      <c r="AF83" s="112" t="str">
        <f t="shared" si="19"/>
        <v/>
      </c>
      <c r="AG83" s="112" t="str">
        <f t="shared" si="20"/>
        <v/>
      </c>
      <c r="AH83" s="112" t="str">
        <f t="shared" si="21"/>
        <v/>
      </c>
      <c r="AI83" s="113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3" t="str">
        <f>IFERROR(VLOOKUP($B84,手順2!$A$12:$Q$107,J$1,FALSE),"")&amp;IFERROR(VLOOKUP($B84,手順3!$A$12:$Q$107,J$1,FALSE),"")</f>
        <v/>
      </c>
      <c r="K84" s="131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1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1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3" t="str">
        <f>IFERROR(VLOOKUP($B84,手順2!$A$12:$Q$107,N$1,FALSE),"")&amp;IFERROR(VLOOKUP($B84,手順3!$A$12:$Q$107,N$1,FALSE),"")</f>
        <v/>
      </c>
      <c r="O84" s="131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1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1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30"/>
      <c r="W84" s="35" t="str">
        <f>IF(Y84="","",COUNTIF(AI$17:AI84,"●"))</f>
        <v/>
      </c>
      <c r="X84" s="35" t="str">
        <f>IF(Y84="","",COUNTIF(AI$17:AI84,"▲"))</f>
        <v/>
      </c>
      <c r="Y84" s="111" t="str">
        <f t="shared" si="12"/>
        <v/>
      </c>
      <c r="Z84" s="112" t="str">
        <f t="shared" si="13"/>
        <v/>
      </c>
      <c r="AA84" s="36" t="str">
        <f t="shared" si="14"/>
        <v/>
      </c>
      <c r="AB84" s="112" t="str">
        <f t="shared" si="15"/>
        <v/>
      </c>
      <c r="AC84" s="112" t="str">
        <f t="shared" si="16"/>
        <v/>
      </c>
      <c r="AD84" s="112" t="str">
        <f t="shared" si="17"/>
        <v/>
      </c>
      <c r="AE84" s="112" t="str">
        <f t="shared" si="18"/>
        <v/>
      </c>
      <c r="AF84" s="112" t="str">
        <f t="shared" si="19"/>
        <v/>
      </c>
      <c r="AG84" s="112" t="str">
        <f t="shared" si="20"/>
        <v/>
      </c>
      <c r="AH84" s="112" t="str">
        <f t="shared" si="21"/>
        <v/>
      </c>
      <c r="AI84" s="113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3" t="str">
        <f>IFERROR(VLOOKUP($B85,手順2!$A$12:$Q$107,J$1,FALSE),"")&amp;IFERROR(VLOOKUP($B85,手順3!$A$12:$Q$107,J$1,FALSE),"")</f>
        <v/>
      </c>
      <c r="K85" s="131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1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1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3" t="str">
        <f>IFERROR(VLOOKUP($B85,手順2!$A$12:$Q$107,N$1,FALSE),"")&amp;IFERROR(VLOOKUP($B85,手順3!$A$12:$Q$107,N$1,FALSE),"")</f>
        <v/>
      </c>
      <c r="O85" s="131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1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1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30"/>
      <c r="W85" s="35" t="str">
        <f>IF(Y85="","",COUNTIF(AI$17:AI85,"●"))</f>
        <v/>
      </c>
      <c r="X85" s="35" t="str">
        <f>IF(Y85="","",COUNTIF(AI$17:AI85,"▲"))</f>
        <v/>
      </c>
      <c r="Y85" s="111" t="str">
        <f t="shared" si="12"/>
        <v/>
      </c>
      <c r="Z85" s="112" t="str">
        <f t="shared" si="13"/>
        <v/>
      </c>
      <c r="AA85" s="36" t="str">
        <f t="shared" si="14"/>
        <v/>
      </c>
      <c r="AB85" s="112" t="str">
        <f t="shared" si="15"/>
        <v/>
      </c>
      <c r="AC85" s="112" t="str">
        <f t="shared" si="16"/>
        <v/>
      </c>
      <c r="AD85" s="112" t="str">
        <f t="shared" si="17"/>
        <v/>
      </c>
      <c r="AE85" s="112" t="str">
        <f t="shared" si="18"/>
        <v/>
      </c>
      <c r="AF85" s="112" t="str">
        <f t="shared" si="19"/>
        <v/>
      </c>
      <c r="AG85" s="112" t="str">
        <f t="shared" si="20"/>
        <v/>
      </c>
      <c r="AH85" s="112" t="str">
        <f t="shared" si="21"/>
        <v/>
      </c>
      <c r="AI85" s="113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3" t="str">
        <f>IFERROR(VLOOKUP($B86,手順2!$A$12:$Q$107,J$1,FALSE),"")&amp;IFERROR(VLOOKUP($B86,手順3!$A$12:$Q$107,J$1,FALSE),"")</f>
        <v/>
      </c>
      <c r="K86" s="131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1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1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3" t="str">
        <f>IFERROR(VLOOKUP($B86,手順2!$A$12:$Q$107,N$1,FALSE),"")&amp;IFERROR(VLOOKUP($B86,手順3!$A$12:$Q$107,N$1,FALSE),"")</f>
        <v/>
      </c>
      <c r="O86" s="131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1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1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30"/>
      <c r="W86" s="35" t="str">
        <f>IF(Y86="","",COUNTIF(AI$17:AI86,"●"))</f>
        <v/>
      </c>
      <c r="X86" s="35" t="str">
        <f>IF(Y86="","",COUNTIF(AI$17:AI86,"▲"))</f>
        <v/>
      </c>
      <c r="Y86" s="111" t="str">
        <f t="shared" si="12"/>
        <v/>
      </c>
      <c r="Z86" s="112" t="str">
        <f t="shared" si="13"/>
        <v/>
      </c>
      <c r="AA86" s="36" t="str">
        <f t="shared" si="14"/>
        <v/>
      </c>
      <c r="AB86" s="112" t="str">
        <f t="shared" si="15"/>
        <v/>
      </c>
      <c r="AC86" s="112" t="str">
        <f t="shared" si="16"/>
        <v/>
      </c>
      <c r="AD86" s="112" t="str">
        <f t="shared" si="17"/>
        <v/>
      </c>
      <c r="AE86" s="112" t="str">
        <f t="shared" si="18"/>
        <v/>
      </c>
      <c r="AF86" s="112" t="str">
        <f t="shared" si="19"/>
        <v/>
      </c>
      <c r="AG86" s="112" t="str">
        <f t="shared" si="20"/>
        <v/>
      </c>
      <c r="AH86" s="112" t="str">
        <f t="shared" si="21"/>
        <v/>
      </c>
      <c r="AI86" s="113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3" t="str">
        <f>IFERROR(VLOOKUP($B87,手順2!$A$12:$Q$107,J$1,FALSE),"")&amp;IFERROR(VLOOKUP($B87,手順3!$A$12:$Q$107,J$1,FALSE),"")</f>
        <v/>
      </c>
      <c r="K87" s="131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1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1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3" t="str">
        <f>IFERROR(VLOOKUP($B87,手順2!$A$12:$Q$107,N$1,FALSE),"")&amp;IFERROR(VLOOKUP($B87,手順3!$A$12:$Q$107,N$1,FALSE),"")</f>
        <v/>
      </c>
      <c r="O87" s="131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1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1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30"/>
      <c r="W87" s="35" t="str">
        <f>IF(Y87="","",COUNTIF(AI$17:AI87,"●"))</f>
        <v/>
      </c>
      <c r="X87" s="35" t="str">
        <f>IF(Y87="","",COUNTIF(AI$17:AI87,"▲"))</f>
        <v/>
      </c>
      <c r="Y87" s="111" t="str">
        <f t="shared" si="12"/>
        <v/>
      </c>
      <c r="Z87" s="112" t="str">
        <f t="shared" si="13"/>
        <v/>
      </c>
      <c r="AA87" s="36" t="str">
        <f t="shared" si="14"/>
        <v/>
      </c>
      <c r="AB87" s="112" t="str">
        <f t="shared" si="15"/>
        <v/>
      </c>
      <c r="AC87" s="112" t="str">
        <f t="shared" si="16"/>
        <v/>
      </c>
      <c r="AD87" s="112" t="str">
        <f t="shared" si="17"/>
        <v/>
      </c>
      <c r="AE87" s="112" t="str">
        <f t="shared" si="18"/>
        <v/>
      </c>
      <c r="AF87" s="112" t="str">
        <f t="shared" si="19"/>
        <v/>
      </c>
      <c r="AG87" s="112" t="str">
        <f t="shared" si="20"/>
        <v/>
      </c>
      <c r="AH87" s="112" t="str">
        <f t="shared" si="21"/>
        <v/>
      </c>
      <c r="AI87" s="113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3" t="str">
        <f>IFERROR(VLOOKUP($B88,手順2!$A$12:$Q$107,J$1,FALSE),"")&amp;IFERROR(VLOOKUP($B88,手順3!$A$12:$Q$107,J$1,FALSE),"")</f>
        <v/>
      </c>
      <c r="K88" s="131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1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1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3" t="str">
        <f>IFERROR(VLOOKUP($B88,手順2!$A$12:$Q$107,N$1,FALSE),"")&amp;IFERROR(VLOOKUP($B88,手順3!$A$12:$Q$107,N$1,FALSE),"")</f>
        <v/>
      </c>
      <c r="O88" s="131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1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1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30"/>
      <c r="W88" s="35" t="str">
        <f>IF(Y88="","",COUNTIF(AI$17:AI88,"●"))</f>
        <v/>
      </c>
      <c r="X88" s="35" t="str">
        <f>IF(Y88="","",COUNTIF(AI$17:AI88,"▲"))</f>
        <v/>
      </c>
      <c r="Y88" s="111" t="str">
        <f t="shared" si="12"/>
        <v/>
      </c>
      <c r="Z88" s="112" t="str">
        <f t="shared" si="13"/>
        <v/>
      </c>
      <c r="AA88" s="36" t="str">
        <f t="shared" si="14"/>
        <v/>
      </c>
      <c r="AB88" s="112" t="str">
        <f t="shared" si="15"/>
        <v/>
      </c>
      <c r="AC88" s="112" t="str">
        <f t="shared" si="16"/>
        <v/>
      </c>
      <c r="AD88" s="112" t="str">
        <f t="shared" si="17"/>
        <v/>
      </c>
      <c r="AE88" s="112" t="str">
        <f t="shared" si="18"/>
        <v/>
      </c>
      <c r="AF88" s="112" t="str">
        <f t="shared" si="19"/>
        <v/>
      </c>
      <c r="AG88" s="112" t="str">
        <f t="shared" si="20"/>
        <v/>
      </c>
      <c r="AH88" s="112" t="str">
        <f t="shared" si="21"/>
        <v/>
      </c>
      <c r="AI88" s="113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3" t="str">
        <f>IFERROR(VLOOKUP($B89,手順2!$A$12:$Q$107,J$1,FALSE),"")&amp;IFERROR(VLOOKUP($B89,手順3!$A$12:$Q$107,J$1,FALSE),"")</f>
        <v/>
      </c>
      <c r="K89" s="131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1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1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3" t="str">
        <f>IFERROR(VLOOKUP($B89,手順2!$A$12:$Q$107,N$1,FALSE),"")&amp;IFERROR(VLOOKUP($B89,手順3!$A$12:$Q$107,N$1,FALSE),"")</f>
        <v/>
      </c>
      <c r="O89" s="131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1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1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30"/>
      <c r="W89" s="35" t="str">
        <f>IF(Y89="","",COUNTIF(AI$17:AI89,"●"))</f>
        <v/>
      </c>
      <c r="X89" s="35" t="str">
        <f>IF(Y89="","",COUNTIF(AI$17:AI89,"▲"))</f>
        <v/>
      </c>
      <c r="Y89" s="111" t="str">
        <f t="shared" si="12"/>
        <v/>
      </c>
      <c r="Z89" s="112" t="str">
        <f t="shared" si="13"/>
        <v/>
      </c>
      <c r="AA89" s="36" t="str">
        <f t="shared" si="14"/>
        <v/>
      </c>
      <c r="AB89" s="112" t="str">
        <f t="shared" si="15"/>
        <v/>
      </c>
      <c r="AC89" s="112" t="str">
        <f t="shared" si="16"/>
        <v/>
      </c>
      <c r="AD89" s="112" t="str">
        <f t="shared" si="17"/>
        <v/>
      </c>
      <c r="AE89" s="112" t="str">
        <f t="shared" si="18"/>
        <v/>
      </c>
      <c r="AF89" s="112" t="str">
        <f t="shared" si="19"/>
        <v/>
      </c>
      <c r="AG89" s="112" t="str">
        <f t="shared" si="20"/>
        <v/>
      </c>
      <c r="AH89" s="112" t="str">
        <f t="shared" si="21"/>
        <v/>
      </c>
      <c r="AI89" s="113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3" t="str">
        <f>IFERROR(VLOOKUP($B90,手順2!$A$12:$Q$107,J$1,FALSE),"")&amp;IFERROR(VLOOKUP($B90,手順3!$A$12:$Q$107,J$1,FALSE),"")</f>
        <v/>
      </c>
      <c r="K90" s="131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1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1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3" t="str">
        <f>IFERROR(VLOOKUP($B90,手順2!$A$12:$Q$107,N$1,FALSE),"")&amp;IFERROR(VLOOKUP($B90,手順3!$A$12:$Q$107,N$1,FALSE),"")</f>
        <v/>
      </c>
      <c r="O90" s="131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1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1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30"/>
      <c r="W90" s="35" t="str">
        <f>IF(Y90="","",COUNTIF(AI$17:AI90,"●"))</f>
        <v/>
      </c>
      <c r="X90" s="35" t="str">
        <f>IF(Y90="","",COUNTIF(AI$17:AI90,"▲"))</f>
        <v/>
      </c>
      <c r="Y90" s="111" t="str">
        <f t="shared" si="12"/>
        <v/>
      </c>
      <c r="Z90" s="112" t="str">
        <f t="shared" si="13"/>
        <v/>
      </c>
      <c r="AA90" s="36" t="str">
        <f t="shared" si="14"/>
        <v/>
      </c>
      <c r="AB90" s="112" t="str">
        <f t="shared" si="15"/>
        <v/>
      </c>
      <c r="AC90" s="112" t="str">
        <f t="shared" si="16"/>
        <v/>
      </c>
      <c r="AD90" s="112" t="str">
        <f t="shared" si="17"/>
        <v/>
      </c>
      <c r="AE90" s="112" t="str">
        <f t="shared" si="18"/>
        <v/>
      </c>
      <c r="AF90" s="112" t="str">
        <f t="shared" si="19"/>
        <v/>
      </c>
      <c r="AG90" s="112" t="str">
        <f t="shared" si="20"/>
        <v/>
      </c>
      <c r="AH90" s="112" t="str">
        <f t="shared" si="21"/>
        <v/>
      </c>
      <c r="AI90" s="113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3" t="str">
        <f>IFERROR(VLOOKUP($B91,手順2!$A$12:$Q$107,J$1,FALSE),"")&amp;IFERROR(VLOOKUP($B91,手順3!$A$12:$Q$107,J$1,FALSE),"")</f>
        <v/>
      </c>
      <c r="K91" s="131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1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1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3" t="str">
        <f>IFERROR(VLOOKUP($B91,手順2!$A$12:$Q$107,N$1,FALSE),"")&amp;IFERROR(VLOOKUP($B91,手順3!$A$12:$Q$107,N$1,FALSE),"")</f>
        <v/>
      </c>
      <c r="O91" s="131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1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1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30"/>
      <c r="W91" s="35" t="str">
        <f>IF(Y91="","",COUNTIF(AI$17:AI91,"●"))</f>
        <v/>
      </c>
      <c r="X91" s="35" t="str">
        <f>IF(Y91="","",COUNTIF(AI$17:AI91,"▲"))</f>
        <v/>
      </c>
      <c r="Y91" s="111" t="str">
        <f t="shared" si="12"/>
        <v/>
      </c>
      <c r="Z91" s="112" t="str">
        <f t="shared" si="13"/>
        <v/>
      </c>
      <c r="AA91" s="36" t="str">
        <f t="shared" si="14"/>
        <v/>
      </c>
      <c r="AB91" s="112" t="str">
        <f t="shared" si="15"/>
        <v/>
      </c>
      <c r="AC91" s="112" t="str">
        <f t="shared" si="16"/>
        <v/>
      </c>
      <c r="AD91" s="112" t="str">
        <f t="shared" si="17"/>
        <v/>
      </c>
      <c r="AE91" s="112" t="str">
        <f t="shared" si="18"/>
        <v/>
      </c>
      <c r="AF91" s="112" t="str">
        <f t="shared" si="19"/>
        <v/>
      </c>
      <c r="AG91" s="112" t="str">
        <f t="shared" si="20"/>
        <v/>
      </c>
      <c r="AH91" s="112" t="str">
        <f t="shared" si="21"/>
        <v/>
      </c>
      <c r="AI91" s="113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3" t="str">
        <f>IFERROR(VLOOKUP($B92,手順2!$A$12:$Q$107,J$1,FALSE),"")&amp;IFERROR(VLOOKUP($B92,手順3!$A$12:$Q$107,J$1,FALSE),"")</f>
        <v/>
      </c>
      <c r="K92" s="131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1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1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3" t="str">
        <f>IFERROR(VLOOKUP($B92,手順2!$A$12:$Q$107,N$1,FALSE),"")&amp;IFERROR(VLOOKUP($B92,手順3!$A$12:$Q$107,N$1,FALSE),"")</f>
        <v/>
      </c>
      <c r="O92" s="131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1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1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30"/>
      <c r="W92" s="35" t="str">
        <f>IF(Y92="","",COUNTIF(AI$17:AI92,"●"))</f>
        <v/>
      </c>
      <c r="X92" s="35" t="str">
        <f>IF(Y92="","",COUNTIF(AI$17:AI92,"▲"))</f>
        <v/>
      </c>
      <c r="Y92" s="111" t="str">
        <f t="shared" si="12"/>
        <v/>
      </c>
      <c r="Z92" s="112" t="str">
        <f t="shared" si="13"/>
        <v/>
      </c>
      <c r="AA92" s="36" t="str">
        <f t="shared" si="14"/>
        <v/>
      </c>
      <c r="AB92" s="112" t="str">
        <f t="shared" si="15"/>
        <v/>
      </c>
      <c r="AC92" s="112" t="str">
        <f t="shared" si="16"/>
        <v/>
      </c>
      <c r="AD92" s="112" t="str">
        <f t="shared" si="17"/>
        <v/>
      </c>
      <c r="AE92" s="112" t="str">
        <f t="shared" si="18"/>
        <v/>
      </c>
      <c r="AF92" s="112" t="str">
        <f t="shared" si="19"/>
        <v/>
      </c>
      <c r="AG92" s="112" t="str">
        <f t="shared" si="20"/>
        <v/>
      </c>
      <c r="AH92" s="112" t="str">
        <f t="shared" si="21"/>
        <v/>
      </c>
      <c r="AI92" s="113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3" t="str">
        <f>IFERROR(VLOOKUP($B93,手順2!$A$12:$Q$107,J$1,FALSE),"")&amp;IFERROR(VLOOKUP($B93,手順3!$A$12:$Q$107,J$1,FALSE),"")</f>
        <v/>
      </c>
      <c r="K93" s="131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1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1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3" t="str">
        <f>IFERROR(VLOOKUP($B93,手順2!$A$12:$Q$107,N$1,FALSE),"")&amp;IFERROR(VLOOKUP($B93,手順3!$A$12:$Q$107,N$1,FALSE),"")</f>
        <v/>
      </c>
      <c r="O93" s="131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1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1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30"/>
      <c r="W93" s="35" t="str">
        <f>IF(Y93="","",COUNTIF(AI$17:AI93,"●"))</f>
        <v/>
      </c>
      <c r="X93" s="35" t="str">
        <f>IF(Y93="","",COUNTIF(AI$17:AI93,"▲"))</f>
        <v/>
      </c>
      <c r="Y93" s="111" t="str">
        <f t="shared" si="12"/>
        <v/>
      </c>
      <c r="Z93" s="112" t="str">
        <f t="shared" si="13"/>
        <v/>
      </c>
      <c r="AA93" s="36" t="str">
        <f t="shared" si="14"/>
        <v/>
      </c>
      <c r="AB93" s="112" t="str">
        <f t="shared" si="15"/>
        <v/>
      </c>
      <c r="AC93" s="112" t="str">
        <f t="shared" si="16"/>
        <v/>
      </c>
      <c r="AD93" s="112" t="str">
        <f t="shared" si="17"/>
        <v/>
      </c>
      <c r="AE93" s="112" t="str">
        <f t="shared" si="18"/>
        <v/>
      </c>
      <c r="AF93" s="112" t="str">
        <f t="shared" si="19"/>
        <v/>
      </c>
      <c r="AG93" s="112" t="str">
        <f t="shared" si="20"/>
        <v/>
      </c>
      <c r="AH93" s="112" t="str">
        <f t="shared" si="21"/>
        <v/>
      </c>
      <c r="AI93" s="113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3" t="str">
        <f>IFERROR(VLOOKUP($B94,手順2!$A$12:$Q$107,J$1,FALSE),"")&amp;IFERROR(VLOOKUP($B94,手順3!$A$12:$Q$107,J$1,FALSE),"")</f>
        <v/>
      </c>
      <c r="K94" s="131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1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1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3" t="str">
        <f>IFERROR(VLOOKUP($B94,手順2!$A$12:$Q$107,N$1,FALSE),"")&amp;IFERROR(VLOOKUP($B94,手順3!$A$12:$Q$107,N$1,FALSE),"")</f>
        <v/>
      </c>
      <c r="O94" s="131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1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1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30"/>
      <c r="W94" s="35" t="str">
        <f>IF(Y94="","",COUNTIF(AI$17:AI94,"●"))</f>
        <v/>
      </c>
      <c r="X94" s="35" t="str">
        <f>IF(Y94="","",COUNTIF(AI$17:AI94,"▲"))</f>
        <v/>
      </c>
      <c r="Y94" s="111" t="str">
        <f t="shared" si="12"/>
        <v/>
      </c>
      <c r="Z94" s="112" t="str">
        <f t="shared" si="13"/>
        <v/>
      </c>
      <c r="AA94" s="36" t="str">
        <f t="shared" si="14"/>
        <v/>
      </c>
      <c r="AB94" s="112" t="str">
        <f t="shared" si="15"/>
        <v/>
      </c>
      <c r="AC94" s="112" t="str">
        <f t="shared" si="16"/>
        <v/>
      </c>
      <c r="AD94" s="112" t="str">
        <f t="shared" si="17"/>
        <v/>
      </c>
      <c r="AE94" s="112" t="str">
        <f t="shared" si="18"/>
        <v/>
      </c>
      <c r="AF94" s="112" t="str">
        <f t="shared" si="19"/>
        <v/>
      </c>
      <c r="AG94" s="112" t="str">
        <f t="shared" si="20"/>
        <v/>
      </c>
      <c r="AH94" s="112" t="str">
        <f t="shared" si="21"/>
        <v/>
      </c>
      <c r="AI94" s="113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3" t="str">
        <f>IFERROR(VLOOKUP($B95,手順2!$A$12:$Q$107,J$1,FALSE),"")&amp;IFERROR(VLOOKUP($B95,手順3!$A$12:$Q$107,J$1,FALSE),"")</f>
        <v/>
      </c>
      <c r="K95" s="131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1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1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3" t="str">
        <f>IFERROR(VLOOKUP($B95,手順2!$A$12:$Q$107,N$1,FALSE),"")&amp;IFERROR(VLOOKUP($B95,手順3!$A$12:$Q$107,N$1,FALSE),"")</f>
        <v/>
      </c>
      <c r="O95" s="131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1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1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30"/>
      <c r="W95" s="35" t="str">
        <f>IF(Y95="","",COUNTIF(AI$17:AI95,"●"))</f>
        <v/>
      </c>
      <c r="X95" s="35" t="str">
        <f>IF(Y95="","",COUNTIF(AI$17:AI95,"▲"))</f>
        <v/>
      </c>
      <c r="Y95" s="111" t="str">
        <f t="shared" si="12"/>
        <v/>
      </c>
      <c r="Z95" s="112" t="str">
        <f t="shared" si="13"/>
        <v/>
      </c>
      <c r="AA95" s="36" t="str">
        <f t="shared" si="14"/>
        <v/>
      </c>
      <c r="AB95" s="112" t="str">
        <f t="shared" si="15"/>
        <v/>
      </c>
      <c r="AC95" s="112" t="str">
        <f t="shared" si="16"/>
        <v/>
      </c>
      <c r="AD95" s="112" t="str">
        <f t="shared" si="17"/>
        <v/>
      </c>
      <c r="AE95" s="112" t="str">
        <f t="shared" si="18"/>
        <v/>
      </c>
      <c r="AF95" s="112" t="str">
        <f t="shared" si="19"/>
        <v/>
      </c>
      <c r="AG95" s="112" t="str">
        <f t="shared" si="20"/>
        <v/>
      </c>
      <c r="AH95" s="112" t="str">
        <f t="shared" si="21"/>
        <v/>
      </c>
      <c r="AI95" s="113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3" t="str">
        <f>IFERROR(VLOOKUP($B96,手順2!$A$12:$Q$107,J$1,FALSE),"")&amp;IFERROR(VLOOKUP($B96,手順3!$A$12:$Q$107,J$1,FALSE),"")</f>
        <v/>
      </c>
      <c r="K96" s="131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1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1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3" t="str">
        <f>IFERROR(VLOOKUP($B96,手順2!$A$12:$Q$107,N$1,FALSE),"")&amp;IFERROR(VLOOKUP($B96,手順3!$A$12:$Q$107,N$1,FALSE),"")</f>
        <v/>
      </c>
      <c r="O96" s="131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1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1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30"/>
      <c r="W96" s="35" t="str">
        <f>IF(Y96="","",COUNTIF(AI$17:AI96,"●"))</f>
        <v/>
      </c>
      <c r="X96" s="35" t="str">
        <f>IF(Y96="","",COUNTIF(AI$17:AI96,"▲"))</f>
        <v/>
      </c>
      <c r="Y96" s="111" t="str">
        <f t="shared" si="12"/>
        <v/>
      </c>
      <c r="Z96" s="112" t="str">
        <f t="shared" si="13"/>
        <v/>
      </c>
      <c r="AA96" s="36" t="str">
        <f t="shared" si="14"/>
        <v/>
      </c>
      <c r="AB96" s="112" t="str">
        <f t="shared" si="15"/>
        <v/>
      </c>
      <c r="AC96" s="112" t="str">
        <f t="shared" si="16"/>
        <v/>
      </c>
      <c r="AD96" s="112" t="str">
        <f t="shared" si="17"/>
        <v/>
      </c>
      <c r="AE96" s="112" t="str">
        <f t="shared" si="18"/>
        <v/>
      </c>
      <c r="AF96" s="112" t="str">
        <f t="shared" si="19"/>
        <v/>
      </c>
      <c r="AG96" s="112" t="str">
        <f t="shared" si="20"/>
        <v/>
      </c>
      <c r="AH96" s="112" t="str">
        <f t="shared" si="21"/>
        <v/>
      </c>
      <c r="AI96" s="113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3" t="str">
        <f>IFERROR(VLOOKUP($B97,手順2!$A$12:$Q$107,J$1,FALSE),"")&amp;IFERROR(VLOOKUP($B97,手順3!$A$12:$Q$107,J$1,FALSE),"")</f>
        <v/>
      </c>
      <c r="K97" s="131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1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1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3" t="str">
        <f>IFERROR(VLOOKUP($B97,手順2!$A$12:$Q$107,N$1,FALSE),"")&amp;IFERROR(VLOOKUP($B97,手順3!$A$12:$Q$107,N$1,FALSE),"")</f>
        <v/>
      </c>
      <c r="O97" s="131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1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1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30"/>
      <c r="W97" s="35" t="str">
        <f>IF(Y97="","",COUNTIF(AI$17:AI97,"●"))</f>
        <v/>
      </c>
      <c r="X97" s="35" t="str">
        <f>IF(Y97="","",COUNTIF(AI$17:AI97,"▲"))</f>
        <v/>
      </c>
      <c r="Y97" s="111" t="str">
        <f t="shared" si="12"/>
        <v/>
      </c>
      <c r="Z97" s="112" t="str">
        <f t="shared" si="13"/>
        <v/>
      </c>
      <c r="AA97" s="36" t="str">
        <f t="shared" si="14"/>
        <v/>
      </c>
      <c r="AB97" s="112" t="str">
        <f t="shared" si="15"/>
        <v/>
      </c>
      <c r="AC97" s="112" t="str">
        <f t="shared" si="16"/>
        <v/>
      </c>
      <c r="AD97" s="112" t="str">
        <f t="shared" si="17"/>
        <v/>
      </c>
      <c r="AE97" s="112" t="str">
        <f t="shared" si="18"/>
        <v/>
      </c>
      <c r="AF97" s="112" t="str">
        <f t="shared" si="19"/>
        <v/>
      </c>
      <c r="AG97" s="112" t="str">
        <f t="shared" si="20"/>
        <v/>
      </c>
      <c r="AH97" s="112" t="str">
        <f t="shared" si="21"/>
        <v/>
      </c>
      <c r="AI97" s="113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3" t="str">
        <f>IFERROR(VLOOKUP($B98,手順2!$A$12:$Q$107,J$1,FALSE),"")&amp;IFERROR(VLOOKUP($B98,手順3!$A$12:$Q$107,J$1,FALSE),"")</f>
        <v/>
      </c>
      <c r="K98" s="131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1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1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3" t="str">
        <f>IFERROR(VLOOKUP($B98,手順2!$A$12:$Q$107,N$1,FALSE),"")&amp;IFERROR(VLOOKUP($B98,手順3!$A$12:$Q$107,N$1,FALSE),"")</f>
        <v/>
      </c>
      <c r="O98" s="131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1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1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30"/>
      <c r="W98" s="35" t="str">
        <f>IF(Y98="","",COUNTIF(AI$17:AI98,"●"))</f>
        <v/>
      </c>
      <c r="X98" s="35" t="str">
        <f>IF(Y98="","",COUNTIF(AI$17:AI98,"▲"))</f>
        <v/>
      </c>
      <c r="Y98" s="111" t="str">
        <f t="shared" si="12"/>
        <v/>
      </c>
      <c r="Z98" s="112" t="str">
        <f t="shared" si="13"/>
        <v/>
      </c>
      <c r="AA98" s="36" t="str">
        <f t="shared" si="14"/>
        <v/>
      </c>
      <c r="AB98" s="112" t="str">
        <f t="shared" si="15"/>
        <v/>
      </c>
      <c r="AC98" s="112" t="str">
        <f t="shared" si="16"/>
        <v/>
      </c>
      <c r="AD98" s="112" t="str">
        <f t="shared" si="17"/>
        <v/>
      </c>
      <c r="AE98" s="112" t="str">
        <f t="shared" si="18"/>
        <v/>
      </c>
      <c r="AF98" s="112" t="str">
        <f t="shared" si="19"/>
        <v/>
      </c>
      <c r="AG98" s="112" t="str">
        <f t="shared" si="20"/>
        <v/>
      </c>
      <c r="AH98" s="112" t="str">
        <f t="shared" si="21"/>
        <v/>
      </c>
      <c r="AI98" s="113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3" t="str">
        <f>IFERROR(VLOOKUP($B99,手順2!$A$12:$Q$107,J$1,FALSE),"")&amp;IFERROR(VLOOKUP($B99,手順3!$A$12:$Q$107,J$1,FALSE),"")</f>
        <v/>
      </c>
      <c r="K99" s="131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1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1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3" t="str">
        <f>IFERROR(VLOOKUP($B99,手順2!$A$12:$Q$107,N$1,FALSE),"")&amp;IFERROR(VLOOKUP($B99,手順3!$A$12:$Q$107,N$1,FALSE),"")</f>
        <v/>
      </c>
      <c r="O99" s="131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1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1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30"/>
      <c r="W99" s="35" t="str">
        <f>IF(Y99="","",COUNTIF(AI$17:AI99,"●"))</f>
        <v/>
      </c>
      <c r="X99" s="35" t="str">
        <f>IF(Y99="","",COUNTIF(AI$17:AI99,"▲"))</f>
        <v/>
      </c>
      <c r="Y99" s="111" t="str">
        <f t="shared" si="12"/>
        <v/>
      </c>
      <c r="Z99" s="112" t="str">
        <f t="shared" si="13"/>
        <v/>
      </c>
      <c r="AA99" s="36" t="str">
        <f t="shared" si="14"/>
        <v/>
      </c>
      <c r="AB99" s="112" t="str">
        <f t="shared" si="15"/>
        <v/>
      </c>
      <c r="AC99" s="112" t="str">
        <f t="shared" si="16"/>
        <v/>
      </c>
      <c r="AD99" s="112" t="str">
        <f t="shared" si="17"/>
        <v/>
      </c>
      <c r="AE99" s="112" t="str">
        <f t="shared" si="18"/>
        <v/>
      </c>
      <c r="AF99" s="112" t="str">
        <f t="shared" si="19"/>
        <v/>
      </c>
      <c r="AG99" s="112" t="str">
        <f t="shared" si="20"/>
        <v/>
      </c>
      <c r="AH99" s="112" t="str">
        <f t="shared" si="21"/>
        <v/>
      </c>
      <c r="AI99" s="113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3" t="str">
        <f>IFERROR(VLOOKUP($B100,手順2!$A$12:$Q$107,J$1,FALSE),"")&amp;IFERROR(VLOOKUP($B100,手順3!$A$12:$Q$107,J$1,FALSE),"")</f>
        <v/>
      </c>
      <c r="K100" s="131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1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1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3" t="str">
        <f>IFERROR(VLOOKUP($B100,手順2!$A$12:$Q$107,N$1,FALSE),"")&amp;IFERROR(VLOOKUP($B100,手順3!$A$12:$Q$107,N$1,FALSE),"")</f>
        <v/>
      </c>
      <c r="O100" s="131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1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1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30"/>
      <c r="W100" s="35" t="str">
        <f>IF(Y100="","",COUNTIF(AI$17:AI100,"●"))</f>
        <v/>
      </c>
      <c r="X100" s="35" t="str">
        <f>IF(Y100="","",COUNTIF(AI$17:AI100,"▲"))</f>
        <v/>
      </c>
      <c r="Y100" s="111" t="str">
        <f t="shared" si="12"/>
        <v/>
      </c>
      <c r="Z100" s="112" t="str">
        <f t="shared" si="13"/>
        <v/>
      </c>
      <c r="AA100" s="36" t="str">
        <f t="shared" si="14"/>
        <v/>
      </c>
      <c r="AB100" s="112" t="str">
        <f t="shared" si="15"/>
        <v/>
      </c>
      <c r="AC100" s="112" t="str">
        <f t="shared" si="16"/>
        <v/>
      </c>
      <c r="AD100" s="112" t="str">
        <f t="shared" si="17"/>
        <v/>
      </c>
      <c r="AE100" s="112" t="str">
        <f t="shared" si="18"/>
        <v/>
      </c>
      <c r="AF100" s="112" t="str">
        <f t="shared" si="19"/>
        <v/>
      </c>
      <c r="AG100" s="112" t="str">
        <f t="shared" si="20"/>
        <v/>
      </c>
      <c r="AH100" s="112" t="str">
        <f t="shared" si="21"/>
        <v/>
      </c>
      <c r="AI100" s="113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3" t="str">
        <f>IFERROR(VLOOKUP($B101,手順2!$A$12:$Q$107,J$1,FALSE),"")&amp;IFERROR(VLOOKUP($B101,手順3!$A$12:$Q$107,J$1,FALSE),"")</f>
        <v/>
      </c>
      <c r="K101" s="131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1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1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3" t="str">
        <f>IFERROR(VLOOKUP($B101,手順2!$A$12:$Q$107,N$1,FALSE),"")&amp;IFERROR(VLOOKUP($B101,手順3!$A$12:$Q$107,N$1,FALSE),"")</f>
        <v/>
      </c>
      <c r="O101" s="131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1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1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30"/>
      <c r="W101" s="35" t="str">
        <f>IF(Y101="","",COUNTIF(AI$17:AI101,"●"))</f>
        <v/>
      </c>
      <c r="X101" s="35" t="str">
        <f>IF(Y101="","",COUNTIF(AI$17:AI101,"▲"))</f>
        <v/>
      </c>
      <c r="Y101" s="111" t="str">
        <f t="shared" si="12"/>
        <v/>
      </c>
      <c r="Z101" s="112" t="str">
        <f t="shared" si="13"/>
        <v/>
      </c>
      <c r="AA101" s="36" t="str">
        <f t="shared" si="14"/>
        <v/>
      </c>
      <c r="AB101" s="112" t="str">
        <f t="shared" si="15"/>
        <v/>
      </c>
      <c r="AC101" s="112" t="str">
        <f t="shared" si="16"/>
        <v/>
      </c>
      <c r="AD101" s="112" t="str">
        <f t="shared" si="17"/>
        <v/>
      </c>
      <c r="AE101" s="112" t="str">
        <f t="shared" si="18"/>
        <v/>
      </c>
      <c r="AF101" s="112" t="str">
        <f t="shared" si="19"/>
        <v/>
      </c>
      <c r="AG101" s="112" t="str">
        <f t="shared" si="20"/>
        <v/>
      </c>
      <c r="AH101" s="112" t="str">
        <f t="shared" si="21"/>
        <v/>
      </c>
      <c r="AI101" s="113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3" t="str">
        <f>IFERROR(VLOOKUP($B102,手順2!$A$12:$Q$107,J$1,FALSE),"")&amp;IFERROR(VLOOKUP($B102,手順3!$A$12:$Q$107,J$1,FALSE),"")</f>
        <v/>
      </c>
      <c r="K102" s="131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1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1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3" t="str">
        <f>IFERROR(VLOOKUP($B102,手順2!$A$12:$Q$107,N$1,FALSE),"")&amp;IFERROR(VLOOKUP($B102,手順3!$A$12:$Q$107,N$1,FALSE),"")</f>
        <v/>
      </c>
      <c r="O102" s="131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1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1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30"/>
      <c r="W102" s="35" t="str">
        <f>IF(Y102="","",COUNTIF(AI$17:AI102,"●"))</f>
        <v/>
      </c>
      <c r="X102" s="35" t="str">
        <f>IF(Y102="","",COUNTIF(AI$17:AI102,"▲"))</f>
        <v/>
      </c>
      <c r="Y102" s="111" t="str">
        <f t="shared" si="12"/>
        <v/>
      </c>
      <c r="Z102" s="112" t="str">
        <f t="shared" si="13"/>
        <v/>
      </c>
      <c r="AA102" s="36" t="str">
        <f t="shared" si="14"/>
        <v/>
      </c>
      <c r="AB102" s="112" t="str">
        <f t="shared" si="15"/>
        <v/>
      </c>
      <c r="AC102" s="112" t="str">
        <f t="shared" si="16"/>
        <v/>
      </c>
      <c r="AD102" s="112" t="str">
        <f t="shared" si="17"/>
        <v/>
      </c>
      <c r="AE102" s="112" t="str">
        <f t="shared" si="18"/>
        <v/>
      </c>
      <c r="AF102" s="112" t="str">
        <f t="shared" si="19"/>
        <v/>
      </c>
      <c r="AG102" s="112" t="str">
        <f t="shared" si="20"/>
        <v/>
      </c>
      <c r="AH102" s="112" t="str">
        <f t="shared" si="21"/>
        <v/>
      </c>
      <c r="AI102" s="113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3" t="str">
        <f>IFERROR(VLOOKUP($B103,手順2!$A$12:$Q$107,J$1,FALSE),"")&amp;IFERROR(VLOOKUP($B103,手順3!$A$12:$Q$107,J$1,FALSE),"")</f>
        <v/>
      </c>
      <c r="K103" s="131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1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1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3" t="str">
        <f>IFERROR(VLOOKUP($B103,手順2!$A$12:$Q$107,N$1,FALSE),"")&amp;IFERROR(VLOOKUP($B103,手順3!$A$12:$Q$107,N$1,FALSE),"")</f>
        <v/>
      </c>
      <c r="O103" s="131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1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1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30"/>
      <c r="W103" s="35" t="str">
        <f>IF(Y103="","",COUNTIF(AI$17:AI103,"●"))</f>
        <v/>
      </c>
      <c r="X103" s="35" t="str">
        <f>IF(Y103="","",COUNTIF(AI$17:AI103,"▲"))</f>
        <v/>
      </c>
      <c r="Y103" s="111" t="str">
        <f t="shared" si="12"/>
        <v/>
      </c>
      <c r="Z103" s="112" t="str">
        <f t="shared" si="13"/>
        <v/>
      </c>
      <c r="AA103" s="36" t="str">
        <f t="shared" si="14"/>
        <v/>
      </c>
      <c r="AB103" s="112" t="str">
        <f t="shared" si="15"/>
        <v/>
      </c>
      <c r="AC103" s="112" t="str">
        <f t="shared" si="16"/>
        <v/>
      </c>
      <c r="AD103" s="112" t="str">
        <f t="shared" si="17"/>
        <v/>
      </c>
      <c r="AE103" s="112" t="str">
        <f t="shared" si="18"/>
        <v/>
      </c>
      <c r="AF103" s="112" t="str">
        <f t="shared" si="19"/>
        <v/>
      </c>
      <c r="AG103" s="112" t="str">
        <f t="shared" si="20"/>
        <v/>
      </c>
      <c r="AH103" s="112" t="str">
        <f t="shared" si="21"/>
        <v/>
      </c>
      <c r="AI103" s="113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3" t="str">
        <f>IFERROR(VLOOKUP($B104,手順2!$A$12:$Q$107,J$1,FALSE),"")&amp;IFERROR(VLOOKUP($B104,手順3!$A$12:$Q$107,J$1,FALSE),"")</f>
        <v/>
      </c>
      <c r="K104" s="131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1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1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3" t="str">
        <f>IFERROR(VLOOKUP($B104,手順2!$A$12:$Q$107,N$1,FALSE),"")&amp;IFERROR(VLOOKUP($B104,手順3!$A$12:$Q$107,N$1,FALSE),"")</f>
        <v/>
      </c>
      <c r="O104" s="131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1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1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30"/>
      <c r="W104" s="35" t="str">
        <f>IF(Y104="","",COUNTIF(AI$17:AI104,"●"))</f>
        <v/>
      </c>
      <c r="X104" s="35" t="str">
        <f>IF(Y104="","",COUNTIF(AI$17:AI104,"▲"))</f>
        <v/>
      </c>
      <c r="Y104" s="111" t="str">
        <f t="shared" si="12"/>
        <v/>
      </c>
      <c r="Z104" s="112" t="str">
        <f t="shared" si="13"/>
        <v/>
      </c>
      <c r="AA104" s="36" t="str">
        <f t="shared" si="14"/>
        <v/>
      </c>
      <c r="AB104" s="112" t="str">
        <f t="shared" si="15"/>
        <v/>
      </c>
      <c r="AC104" s="112" t="str">
        <f t="shared" si="16"/>
        <v/>
      </c>
      <c r="AD104" s="112" t="str">
        <f t="shared" si="17"/>
        <v/>
      </c>
      <c r="AE104" s="112" t="str">
        <f t="shared" si="18"/>
        <v/>
      </c>
      <c r="AF104" s="112" t="str">
        <f t="shared" si="19"/>
        <v/>
      </c>
      <c r="AG104" s="112" t="str">
        <f t="shared" si="20"/>
        <v/>
      </c>
      <c r="AH104" s="112" t="str">
        <f t="shared" si="21"/>
        <v/>
      </c>
      <c r="AI104" s="113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3" t="str">
        <f>IFERROR(VLOOKUP($B105,手順2!$A$12:$Q$107,J$1,FALSE),"")&amp;IFERROR(VLOOKUP($B105,手順3!$A$12:$Q$107,J$1,FALSE),"")</f>
        <v/>
      </c>
      <c r="K105" s="131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1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1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3" t="str">
        <f>IFERROR(VLOOKUP($B105,手順2!$A$12:$Q$107,N$1,FALSE),"")&amp;IFERROR(VLOOKUP($B105,手順3!$A$12:$Q$107,N$1,FALSE),"")</f>
        <v/>
      </c>
      <c r="O105" s="131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1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1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30"/>
      <c r="W105" s="35" t="str">
        <f>IF(Y105="","",COUNTIF(AI$17:AI105,"●"))</f>
        <v/>
      </c>
      <c r="X105" s="35" t="str">
        <f>IF(Y105="","",COUNTIF(AI$17:AI105,"▲"))</f>
        <v/>
      </c>
      <c r="Y105" s="114" t="str">
        <f t="shared" si="12"/>
        <v/>
      </c>
      <c r="Z105" s="115" t="str">
        <f t="shared" si="13"/>
        <v/>
      </c>
      <c r="AA105" s="51" t="str">
        <f t="shared" si="14"/>
        <v/>
      </c>
      <c r="AB105" s="115" t="str">
        <f t="shared" si="15"/>
        <v/>
      </c>
      <c r="AC105" s="115" t="str">
        <f t="shared" si="16"/>
        <v/>
      </c>
      <c r="AD105" s="115" t="str">
        <f t="shared" si="17"/>
        <v/>
      </c>
      <c r="AE105" s="115" t="str">
        <f t="shared" si="18"/>
        <v/>
      </c>
      <c r="AF105" s="115" t="str">
        <f t="shared" si="19"/>
        <v/>
      </c>
      <c r="AG105" s="115" t="str">
        <f t="shared" si="20"/>
        <v/>
      </c>
      <c r="AH105" s="115" t="str">
        <f t="shared" si="21"/>
        <v/>
      </c>
      <c r="AI105" s="116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3" t="str">
        <f>IFERROR(VLOOKUP($B106,手順2!$A$12:$Q$107,J$1,FALSE),"")&amp;IFERROR(VLOOKUP($B106,手順3!$A$12:$Q$107,J$1,FALSE),"")</f>
        <v/>
      </c>
      <c r="K106" s="131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1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1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3" t="str">
        <f>IFERROR(VLOOKUP($B106,手順2!$A$12:$Q$107,N$1,FALSE),"")&amp;IFERROR(VLOOKUP($B106,手順3!$A$12:$Q$107,N$1,FALSE),"")</f>
        <v/>
      </c>
      <c r="O106" s="131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1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1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30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3" t="str">
        <f>IFERROR(VLOOKUP($B107,手順2!$A$12:$Q$107,J$1,FALSE),"")&amp;IFERROR(VLOOKUP($B107,手順3!$A$12:$Q$107,J$1,FALSE),"")</f>
        <v/>
      </c>
      <c r="K107" s="131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1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1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3" t="str">
        <f>IFERROR(VLOOKUP($B107,手順2!$A$12:$Q$107,N$1,FALSE),"")&amp;IFERROR(VLOOKUP($B107,手順3!$A$12:$Q$107,N$1,FALSE),"")</f>
        <v/>
      </c>
      <c r="O107" s="131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1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1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30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3" t="str">
        <f>IFERROR(VLOOKUP($B108,手順2!$A$12:$Q$107,J$1,FALSE),"")&amp;IFERROR(VLOOKUP($B108,手順3!$A$12:$Q$107,J$1,FALSE),"")</f>
        <v/>
      </c>
      <c r="K108" s="131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1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1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3" t="str">
        <f>IFERROR(VLOOKUP($B108,手順2!$A$12:$Q$107,N$1,FALSE),"")&amp;IFERROR(VLOOKUP($B108,手順3!$A$12:$Q$107,N$1,FALSE),"")</f>
        <v/>
      </c>
      <c r="O108" s="131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1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1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30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3" t="str">
        <f>IFERROR(VLOOKUP($B109,手順2!$A$12:$Q$107,J$1,FALSE),"")&amp;IFERROR(VLOOKUP($B109,手順3!$A$12:$Q$107,J$1,FALSE),"")</f>
        <v/>
      </c>
      <c r="K109" s="131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1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1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3" t="str">
        <f>IFERROR(VLOOKUP($B109,手順2!$A$12:$Q$107,N$1,FALSE),"")&amp;IFERROR(VLOOKUP($B109,手順3!$A$12:$Q$107,N$1,FALSE),"")</f>
        <v/>
      </c>
      <c r="O109" s="131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1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1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30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3" t="str">
        <f>IFERROR(VLOOKUP($B110,手順2!$A$12:$Q$107,J$1,FALSE),"")&amp;IFERROR(VLOOKUP($B110,手順3!$A$12:$Q$107,J$1,FALSE),"")</f>
        <v/>
      </c>
      <c r="K110" s="131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1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1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3" t="str">
        <f>IFERROR(VLOOKUP($B110,手順2!$A$12:$Q$107,N$1,FALSE),"")&amp;IFERROR(VLOOKUP($B110,手順3!$A$12:$Q$107,N$1,FALSE),"")</f>
        <v/>
      </c>
      <c r="O110" s="131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1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1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30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3" t="str">
        <f>IFERROR(VLOOKUP($B111,手順2!$A$12:$Q$107,J$1,FALSE),"")&amp;IFERROR(VLOOKUP($B111,手順3!$A$12:$Q$107,J$1,FALSE),"")</f>
        <v/>
      </c>
      <c r="K111" s="131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1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1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3" t="str">
        <f>IFERROR(VLOOKUP($B111,手順2!$A$12:$Q$107,N$1,FALSE),"")&amp;IFERROR(VLOOKUP($B111,手順3!$A$12:$Q$107,N$1,FALSE),"")</f>
        <v/>
      </c>
      <c r="O111" s="131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1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1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30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3" t="str">
        <f>IFERROR(VLOOKUP($B112,手順2!$A$12:$Q$107,J$1,FALSE),"")&amp;IFERROR(VLOOKUP($B112,手順3!$A$12:$Q$107,J$1,FALSE),"")</f>
        <v/>
      </c>
      <c r="K112" s="131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1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1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3" t="str">
        <f>IFERROR(VLOOKUP($B112,手順2!$A$12:$Q$107,N$1,FALSE),"")&amp;IFERROR(VLOOKUP($B112,手順3!$A$12:$Q$107,N$1,FALSE),"")</f>
        <v/>
      </c>
      <c r="O112" s="131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1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1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30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3" t="str">
        <f>IFERROR(VLOOKUP($B113,手順2!$A$12:$Q$107,J$1,FALSE),"")&amp;IFERROR(VLOOKUP($B113,手順3!$A$12:$Q$107,J$1,FALSE),"")</f>
        <v/>
      </c>
      <c r="K113" s="131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1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1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3" t="str">
        <f>IFERROR(VLOOKUP($B113,手順2!$A$12:$Q$107,N$1,FALSE),"")&amp;IFERROR(VLOOKUP($B113,手順3!$A$12:$Q$107,N$1,FALSE),"")</f>
        <v/>
      </c>
      <c r="O113" s="131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1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1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30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3" t="str">
        <f>IFERROR(VLOOKUP($B114,手順2!$A$12:$Q$107,J$1,FALSE),"")&amp;IFERROR(VLOOKUP($B114,手順3!$A$12:$Q$107,J$1,FALSE),"")</f>
        <v/>
      </c>
      <c r="K114" s="131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1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1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3" t="str">
        <f>IFERROR(VLOOKUP($B114,手順2!$A$12:$Q$107,N$1,FALSE),"")&amp;IFERROR(VLOOKUP($B114,手順3!$A$12:$Q$107,N$1,FALSE),"")</f>
        <v/>
      </c>
      <c r="O114" s="131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1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1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30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3" t="str">
        <f>IFERROR(VLOOKUP($B115,手順2!$A$12:$Q$107,J$1,FALSE),"")&amp;IFERROR(VLOOKUP($B115,手順3!$A$12:$Q$107,J$1,FALSE),"")</f>
        <v/>
      </c>
      <c r="K115" s="131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1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1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3" t="str">
        <f>IFERROR(VLOOKUP($B115,手順2!$A$12:$Q$107,N$1,FALSE),"")&amp;IFERROR(VLOOKUP($B115,手順3!$A$12:$Q$107,N$1,FALSE),"")</f>
        <v/>
      </c>
      <c r="O115" s="131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1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1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30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3" t="str">
        <f>IFERROR(VLOOKUP($B116,手順2!$A$12:$Q$107,J$1,FALSE),"")&amp;IFERROR(VLOOKUP($B116,手順3!$A$12:$Q$107,J$1,FALSE),"")</f>
        <v/>
      </c>
      <c r="K116" s="131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1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1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3" t="str">
        <f>IFERROR(VLOOKUP($B116,手順2!$A$12:$Q$107,N$1,FALSE),"")&amp;IFERROR(VLOOKUP($B116,手順3!$A$12:$Q$107,N$1,FALSE),"")</f>
        <v/>
      </c>
      <c r="O116" s="131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1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1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30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3" t="str">
        <f>IFERROR(VLOOKUP($B117,手順2!$A$12:$Q$107,J$1,FALSE),"")&amp;IFERROR(VLOOKUP($B117,手順3!$A$12:$Q$107,J$1,FALSE),"")</f>
        <v/>
      </c>
      <c r="K117" s="131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1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1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3" t="str">
        <f>IFERROR(VLOOKUP($B117,手順2!$A$12:$Q$107,N$1,FALSE),"")&amp;IFERROR(VLOOKUP($B117,手順3!$A$12:$Q$107,N$1,FALSE),"")</f>
        <v/>
      </c>
      <c r="O117" s="131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1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1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30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I42"/>
  <sheetViews>
    <sheetView workbookViewId="0">
      <selection activeCell="B22" sqref="B22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</cols>
  <sheetData>
    <row r="1" spans="1:9" ht="19.5" x14ac:dyDescent="0.4">
      <c r="A1" s="1" t="s">
        <v>772</v>
      </c>
      <c r="B1" s="1"/>
      <c r="C1" s="1"/>
      <c r="G1" s="1"/>
      <c r="H1" s="1"/>
      <c r="I1" s="1"/>
    </row>
    <row r="2" spans="1:9" ht="19.5" x14ac:dyDescent="0.4">
      <c r="A2" s="1" t="s">
        <v>873</v>
      </c>
      <c r="B2" s="1" t="s">
        <v>775</v>
      </c>
      <c r="C2" s="1">
        <v>6</v>
      </c>
      <c r="G2" s="1"/>
      <c r="H2" s="1"/>
      <c r="I2" s="1"/>
    </row>
    <row r="3" spans="1:9" ht="19.5" x14ac:dyDescent="0.4">
      <c r="A3" s="1" t="s">
        <v>874</v>
      </c>
      <c r="B3" s="1" t="s">
        <v>773</v>
      </c>
      <c r="C3" s="1">
        <v>8</v>
      </c>
      <c r="G3" s="1"/>
      <c r="H3" s="1"/>
      <c r="I3" s="1"/>
    </row>
    <row r="4" spans="1:9" ht="19.5" x14ac:dyDescent="0.4">
      <c r="A4" s="1" t="s">
        <v>875</v>
      </c>
      <c r="B4" s="1"/>
      <c r="C4" s="1"/>
      <c r="G4" s="1"/>
      <c r="H4" s="1"/>
      <c r="I4" s="1"/>
    </row>
    <row r="5" spans="1:9" ht="19.5" x14ac:dyDescent="0.4">
      <c r="A5" s="1" t="s">
        <v>876</v>
      </c>
      <c r="B5" s="1" t="s">
        <v>896</v>
      </c>
      <c r="C5" s="1">
        <v>10</v>
      </c>
      <c r="G5" s="1"/>
      <c r="H5" s="1"/>
      <c r="I5" s="1"/>
    </row>
    <row r="6" spans="1:9" ht="19.5" x14ac:dyDescent="0.4">
      <c r="A6" s="1" t="s">
        <v>877</v>
      </c>
      <c r="B6" s="1" t="s">
        <v>897</v>
      </c>
      <c r="C6" s="1">
        <v>11</v>
      </c>
      <c r="G6" s="1"/>
      <c r="H6" s="1"/>
      <c r="I6" s="1"/>
    </row>
    <row r="7" spans="1:9" ht="19.5" x14ac:dyDescent="0.4">
      <c r="A7" s="1" t="s">
        <v>878</v>
      </c>
      <c r="B7" s="1"/>
      <c r="C7" s="1"/>
      <c r="G7" s="1"/>
      <c r="H7" s="1"/>
      <c r="I7" s="1"/>
    </row>
    <row r="8" spans="1:9" ht="19.5" x14ac:dyDescent="0.4">
      <c r="A8" s="1" t="s">
        <v>885</v>
      </c>
      <c r="B8" s="1" t="s">
        <v>896</v>
      </c>
      <c r="C8" s="1">
        <v>10</v>
      </c>
      <c r="G8" s="1"/>
      <c r="H8" s="1"/>
      <c r="I8" s="1"/>
    </row>
    <row r="9" spans="1:9" ht="19.5" x14ac:dyDescent="0.4">
      <c r="A9" s="1" t="s">
        <v>886</v>
      </c>
      <c r="B9" s="1" t="s">
        <v>897</v>
      </c>
      <c r="C9" s="1">
        <v>11</v>
      </c>
      <c r="G9" s="1"/>
      <c r="H9" s="1"/>
      <c r="I9" s="1"/>
    </row>
    <row r="10" spans="1:9" ht="19.5" x14ac:dyDescent="0.4">
      <c r="A10" s="1"/>
      <c r="B10" s="1"/>
      <c r="C10" s="1"/>
      <c r="G10" s="1"/>
      <c r="H10" s="1"/>
      <c r="I10" s="1"/>
    </row>
    <row r="11" spans="1:9" ht="19.5" x14ac:dyDescent="0.4">
      <c r="A11" s="1" t="s">
        <v>774</v>
      </c>
      <c r="B11" s="1"/>
      <c r="C11" s="1"/>
      <c r="G11" s="1"/>
      <c r="H11" s="1"/>
      <c r="I11" s="1"/>
    </row>
    <row r="12" spans="1:9" ht="19.5" x14ac:dyDescent="0.4">
      <c r="A12" s="1" t="s">
        <v>879</v>
      </c>
      <c r="B12" s="1" t="s">
        <v>775</v>
      </c>
      <c r="C12" s="1">
        <v>6</v>
      </c>
      <c r="G12" s="1"/>
      <c r="H12" s="1"/>
      <c r="I12" s="1"/>
    </row>
    <row r="13" spans="1:9" ht="19.5" x14ac:dyDescent="0.4">
      <c r="A13" s="1" t="s">
        <v>880</v>
      </c>
      <c r="B13" s="1" t="s">
        <v>773</v>
      </c>
      <c r="C13" s="1">
        <v>8</v>
      </c>
      <c r="G13" s="1"/>
      <c r="H13" s="1"/>
      <c r="I13" s="1"/>
    </row>
    <row r="14" spans="1:9" ht="19.5" x14ac:dyDescent="0.4">
      <c r="A14" s="1" t="s">
        <v>881</v>
      </c>
      <c r="B14" s="1"/>
      <c r="C14" s="1"/>
      <c r="G14" s="1"/>
      <c r="H14" s="1"/>
      <c r="I14" s="1"/>
    </row>
    <row r="15" spans="1:9" ht="19.5" x14ac:dyDescent="0.4">
      <c r="A15" s="1" t="s">
        <v>882</v>
      </c>
      <c r="B15" s="1" t="s">
        <v>898</v>
      </c>
      <c r="C15" s="1">
        <v>10</v>
      </c>
      <c r="G15" s="1"/>
      <c r="H15" s="1"/>
      <c r="I15" s="1"/>
    </row>
    <row r="16" spans="1:9" ht="19.5" x14ac:dyDescent="0.4">
      <c r="A16" s="1" t="s">
        <v>883</v>
      </c>
      <c r="B16" s="1" t="s">
        <v>896</v>
      </c>
      <c r="C16" s="1">
        <v>10</v>
      </c>
      <c r="G16" s="1"/>
      <c r="H16" s="1"/>
      <c r="I16" s="1"/>
    </row>
    <row r="17" spans="1:9" ht="19.5" x14ac:dyDescent="0.4">
      <c r="A17" s="1" t="s">
        <v>884</v>
      </c>
      <c r="B17" s="1" t="s">
        <v>897</v>
      </c>
      <c r="C17" s="1">
        <v>11</v>
      </c>
      <c r="G17" s="1"/>
      <c r="H17" s="1"/>
      <c r="I17" s="1"/>
    </row>
    <row r="18" spans="1:9" ht="19.5" x14ac:dyDescent="0.4">
      <c r="A18" s="1" t="s">
        <v>887</v>
      </c>
      <c r="B18" s="1"/>
      <c r="C18" s="1"/>
      <c r="G18" s="1"/>
      <c r="H18" s="1"/>
      <c r="I18" s="1"/>
    </row>
    <row r="19" spans="1:9" ht="19.5" x14ac:dyDescent="0.4">
      <c r="A19" s="1" t="s">
        <v>888</v>
      </c>
      <c r="B19" s="1" t="s">
        <v>898</v>
      </c>
      <c r="C19" s="1">
        <v>10</v>
      </c>
      <c r="G19" s="1"/>
      <c r="H19" s="1"/>
      <c r="I19" s="1"/>
    </row>
    <row r="20" spans="1:9" ht="19.5" x14ac:dyDescent="0.4">
      <c r="A20" s="1" t="s">
        <v>889</v>
      </c>
      <c r="B20" s="1" t="s">
        <v>896</v>
      </c>
      <c r="C20" s="1">
        <v>10</v>
      </c>
      <c r="G20" s="1"/>
      <c r="H20" s="1"/>
      <c r="I20" s="1"/>
    </row>
    <row r="21" spans="1:9" ht="19.5" x14ac:dyDescent="0.4">
      <c r="A21" s="1" t="s">
        <v>890</v>
      </c>
      <c r="B21" s="1" t="s">
        <v>897</v>
      </c>
      <c r="C21" s="1">
        <v>11</v>
      </c>
      <c r="G21" s="1"/>
      <c r="H21" s="1"/>
      <c r="I21" s="1"/>
    </row>
    <row r="22" spans="1:9" ht="19.5" x14ac:dyDescent="0.4">
      <c r="A22" s="1"/>
      <c r="B22" s="1"/>
      <c r="C22" s="1"/>
      <c r="G22" s="1"/>
      <c r="H22" s="1"/>
      <c r="I22" s="1"/>
    </row>
    <row r="23" spans="1:9" ht="19.5" x14ac:dyDescent="0.4">
      <c r="A23" s="1"/>
      <c r="B23" s="1"/>
      <c r="C23" s="1"/>
      <c r="G23" s="1"/>
      <c r="H23" s="1"/>
      <c r="I23" s="1"/>
    </row>
    <row r="24" spans="1:9" ht="19.5" x14ac:dyDescent="0.4">
      <c r="A24" s="1"/>
      <c r="B24" s="1"/>
      <c r="C24" s="1"/>
      <c r="G24" s="1"/>
      <c r="H24" s="1"/>
      <c r="I24" s="1"/>
    </row>
    <row r="25" spans="1:9" ht="19.5" x14ac:dyDescent="0.4">
      <c r="A25" s="1"/>
      <c r="B25" s="1"/>
      <c r="C25" s="1"/>
      <c r="G25" s="1"/>
      <c r="H25" s="1"/>
      <c r="I25" s="1"/>
    </row>
    <row r="26" spans="1:9" ht="19.5" x14ac:dyDescent="0.4">
      <c r="A26" s="1"/>
      <c r="B26" s="1"/>
      <c r="C26" s="1"/>
      <c r="G26" s="1"/>
      <c r="H26" s="1"/>
      <c r="I26" s="1"/>
    </row>
    <row r="27" spans="1:9" ht="19.5" x14ac:dyDescent="0.4">
      <c r="A27" s="1"/>
      <c r="B27" s="1"/>
      <c r="C27" s="1"/>
      <c r="G27" s="1"/>
      <c r="H27" s="1"/>
      <c r="I27" s="1"/>
    </row>
    <row r="28" spans="1:9" ht="19.5" x14ac:dyDescent="0.4">
      <c r="A28" s="1"/>
      <c r="B28" s="1"/>
      <c r="C28" s="1"/>
      <c r="G28" s="1"/>
      <c r="H28" s="1"/>
      <c r="I28" s="1"/>
    </row>
    <row r="29" spans="1:9" ht="19.5" x14ac:dyDescent="0.4">
      <c r="A29" s="1"/>
      <c r="B29" s="1"/>
      <c r="C29" s="1"/>
      <c r="G29" s="1"/>
      <c r="H29" s="1"/>
      <c r="I29" s="1"/>
    </row>
    <row r="30" spans="1:9" ht="19.5" x14ac:dyDescent="0.4">
      <c r="A30" s="1"/>
      <c r="B30" s="1"/>
      <c r="C30" s="1"/>
      <c r="G30" s="1"/>
      <c r="H30" s="1"/>
      <c r="I30" s="1"/>
    </row>
    <row r="31" spans="1:9" ht="19.5" x14ac:dyDescent="0.4">
      <c r="A31" s="1"/>
      <c r="B31" s="1"/>
      <c r="C31" s="1"/>
      <c r="G31" s="1"/>
      <c r="H31" s="1"/>
      <c r="I31" s="1"/>
    </row>
    <row r="32" spans="1:9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758</v>
      </c>
      <c r="B1" s="35" t="s">
        <v>0</v>
      </c>
      <c r="C1" s="35" t="s">
        <v>763</v>
      </c>
      <c r="D1" s="35" t="s">
        <v>764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758</v>
      </c>
      <c r="B1" s="35" t="s">
        <v>0</v>
      </c>
      <c r="C1" s="35" t="s">
        <v>761</v>
      </c>
      <c r="D1" s="35" t="s">
        <v>762</v>
      </c>
      <c r="E1" s="35" t="s">
        <v>759</v>
      </c>
      <c r="F1" s="35" t="s">
        <v>760</v>
      </c>
      <c r="G1" s="35" t="s">
        <v>776</v>
      </c>
      <c r="H1" s="35" t="s">
        <v>779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リレー情報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2022-12-21T01:11:37Z</cp:lastPrinted>
  <dcterms:created xsi:type="dcterms:W3CDTF">2022-10-07T23:44:38Z</dcterms:created>
  <dcterms:modified xsi:type="dcterms:W3CDTF">2023-11-25T09:43:04Z</dcterms:modified>
</cp:coreProperties>
</file>