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$$$\000神戸市陸協HP\2023\03long1\"/>
    </mc:Choice>
  </mc:AlternateContent>
  <xr:revisionPtr revIDLastSave="0" documentId="13_ncr:1_{3A6EBB37-93F0-4C2D-A08D-1D4B60E5ACA8}" xr6:coauthVersionLast="47" xr6:coauthVersionMax="47" xr10:uidLastSave="{00000000-0000-0000-0000-000000000000}"/>
  <bookViews>
    <workbookView xWindow="-120" yWindow="-120" windowWidth="20730" windowHeight="11160" tabRatio="783" xr2:uid="{1AE1BD48-7AC0-432D-983D-D4890B4754A6}"/>
  </bookViews>
  <sheets>
    <sheet name="はじめに" sheetId="11" r:id="rId1"/>
    <sheet name="手順1" sheetId="1" r:id="rId2"/>
    <sheet name="手順2" sheetId="5" r:id="rId3"/>
    <sheet name="手順3" sheetId="7" r:id="rId4"/>
    <sheet name="手順４" sheetId="13" r:id="rId5"/>
    <sheet name="手順５" sheetId="8" r:id="rId6"/>
    <sheet name="種目情報" sheetId="6" r:id="rId7"/>
    <sheet name="審判情報" sheetId="3" r:id="rId8"/>
    <sheet name="団体情報" sheetId="2" r:id="rId9"/>
    <sheet name="選手情報" sheetId="9" r:id="rId10"/>
    <sheet name="リレー情報" sheetId="10" r:id="rId11"/>
    <sheet name="管理者用メモ" sheetId="12" r:id="rId12"/>
  </sheets>
  <definedNames>
    <definedName name="_xlnm._FilterDatabase" localSheetId="1" hidden="1">手順1!$B$17:$G$105</definedName>
    <definedName name="_xlnm.Print_Area" localSheetId="0">はじめに!$A$1:$M$10</definedName>
    <definedName name="_xlnm.Print_Area" localSheetId="1">手順1!$A$1:$O$105</definedName>
    <definedName name="_xlnm.Print_Area" localSheetId="2">手順2!$B$1:$U$107</definedName>
    <definedName name="_xlnm.Print_Area" localSheetId="3">手順3!$B$1:$U$107</definedName>
    <definedName name="_xlnm.Print_Area" localSheetId="4">手順４!$A$1:$N$13</definedName>
    <definedName name="_xlnm.Print_Area" localSheetId="5">手順５!$C$6:$U$117</definedName>
    <definedName name="_xlnm.Print_Titles" localSheetId="5">手順５!$7:$16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3" l="1"/>
  <c r="G2" i="2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2" i="7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2" i="5"/>
  <c r="AC14" i="7"/>
  <c r="AD14" i="7"/>
  <c r="AE14" i="7"/>
  <c r="AC15" i="7"/>
  <c r="AD15" i="7"/>
  <c r="AE15" i="7"/>
  <c r="AC16" i="7"/>
  <c r="AD16" i="7"/>
  <c r="AE16" i="7"/>
  <c r="AC17" i="7"/>
  <c r="AD17" i="7"/>
  <c r="AE17" i="7"/>
  <c r="AC18" i="7"/>
  <c r="AD18" i="7"/>
  <c r="AE18" i="7"/>
  <c r="AC19" i="7"/>
  <c r="AD19" i="7"/>
  <c r="AE19" i="7"/>
  <c r="AC20" i="7"/>
  <c r="AD20" i="7"/>
  <c r="AE20" i="7"/>
  <c r="AC21" i="7"/>
  <c r="AD21" i="7"/>
  <c r="AE21" i="7"/>
  <c r="AC22" i="7"/>
  <c r="AD22" i="7"/>
  <c r="AE22" i="7"/>
  <c r="AC23" i="7"/>
  <c r="AD23" i="7"/>
  <c r="AE23" i="7"/>
  <c r="AD13" i="7"/>
  <c r="AE13" i="7"/>
  <c r="AC13" i="7"/>
  <c r="J18" i="8" l="1"/>
  <c r="K18" i="8" s="1"/>
  <c r="N18" i="8"/>
  <c r="Q18" i="8" s="1"/>
  <c r="J19" i="8"/>
  <c r="M19" i="8" s="1"/>
  <c r="N19" i="8"/>
  <c r="Q19" i="8" s="1"/>
  <c r="J20" i="8"/>
  <c r="M20" i="8" s="1"/>
  <c r="N20" i="8"/>
  <c r="Q20" i="8" s="1"/>
  <c r="J21" i="8"/>
  <c r="M21" i="8" s="1"/>
  <c r="N21" i="8"/>
  <c r="Q21" i="8" s="1"/>
  <c r="J22" i="8"/>
  <c r="M22" i="8" s="1"/>
  <c r="N22" i="8"/>
  <c r="Q22" i="8" s="1"/>
  <c r="J23" i="8"/>
  <c r="M23" i="8" s="1"/>
  <c r="N23" i="8"/>
  <c r="Q23" i="8" s="1"/>
  <c r="J24" i="8"/>
  <c r="M24" i="8" s="1"/>
  <c r="N24" i="8"/>
  <c r="Q24" i="8" s="1"/>
  <c r="J25" i="8"/>
  <c r="M25" i="8" s="1"/>
  <c r="N25" i="8"/>
  <c r="Q25" i="8" s="1"/>
  <c r="J26" i="8"/>
  <c r="M26" i="8" s="1"/>
  <c r="N26" i="8"/>
  <c r="Q26" i="8" s="1"/>
  <c r="J27" i="8"/>
  <c r="N27" i="8"/>
  <c r="Q27" i="8" s="1"/>
  <c r="J28" i="8"/>
  <c r="N28" i="8"/>
  <c r="Q28" i="8" s="1"/>
  <c r="J29" i="8"/>
  <c r="N29" i="8"/>
  <c r="J30" i="8"/>
  <c r="N30" i="8"/>
  <c r="Q30" i="8" s="1"/>
  <c r="J31" i="8"/>
  <c r="N31" i="8"/>
  <c r="Q31" i="8" s="1"/>
  <c r="J32" i="8"/>
  <c r="N32" i="8"/>
  <c r="Q32" i="8" s="1"/>
  <c r="J33" i="8"/>
  <c r="N33" i="8"/>
  <c r="J34" i="8"/>
  <c r="N34" i="8"/>
  <c r="Q34" i="8" s="1"/>
  <c r="J35" i="8"/>
  <c r="N35" i="8"/>
  <c r="Q35" i="8" s="1"/>
  <c r="J36" i="8"/>
  <c r="N36" i="8"/>
  <c r="Q36" i="8" s="1"/>
  <c r="J37" i="8"/>
  <c r="N37" i="8"/>
  <c r="J38" i="8"/>
  <c r="N38" i="8"/>
  <c r="Q38" i="8" s="1"/>
  <c r="J39" i="8"/>
  <c r="N39" i="8"/>
  <c r="Q39" i="8" s="1"/>
  <c r="J40" i="8"/>
  <c r="N40" i="8"/>
  <c r="Q40" i="8" s="1"/>
  <c r="J41" i="8"/>
  <c r="N41" i="8"/>
  <c r="J42" i="8"/>
  <c r="N42" i="8"/>
  <c r="Q42" i="8" s="1"/>
  <c r="J43" i="8"/>
  <c r="N43" i="8"/>
  <c r="Q43" i="8" s="1"/>
  <c r="J44" i="8"/>
  <c r="N44" i="8"/>
  <c r="Q44" i="8" s="1"/>
  <c r="J45" i="8"/>
  <c r="N45" i="8"/>
  <c r="J46" i="8"/>
  <c r="N46" i="8"/>
  <c r="Q46" i="8" s="1"/>
  <c r="J47" i="8"/>
  <c r="N47" i="8"/>
  <c r="Q47" i="8" s="1"/>
  <c r="J48" i="8"/>
  <c r="N48" i="8"/>
  <c r="Q48" i="8" s="1"/>
  <c r="J49" i="8"/>
  <c r="N49" i="8"/>
  <c r="J50" i="8"/>
  <c r="N50" i="8"/>
  <c r="Q50" i="8" s="1"/>
  <c r="J51" i="8"/>
  <c r="N51" i="8"/>
  <c r="Q51" i="8" s="1"/>
  <c r="J52" i="8"/>
  <c r="N52" i="8"/>
  <c r="Q52" i="8" s="1"/>
  <c r="J53" i="8"/>
  <c r="N53" i="8"/>
  <c r="J54" i="8"/>
  <c r="N54" i="8"/>
  <c r="Q54" i="8" s="1"/>
  <c r="J55" i="8"/>
  <c r="N55" i="8"/>
  <c r="Q55" i="8" s="1"/>
  <c r="J56" i="8"/>
  <c r="N56" i="8"/>
  <c r="Q56" i="8" s="1"/>
  <c r="J57" i="8"/>
  <c r="N57" i="8"/>
  <c r="J58" i="8"/>
  <c r="N58" i="8"/>
  <c r="Q58" i="8" s="1"/>
  <c r="J59" i="8"/>
  <c r="N59" i="8"/>
  <c r="Q59" i="8" s="1"/>
  <c r="J60" i="8"/>
  <c r="N60" i="8"/>
  <c r="Q60" i="8" s="1"/>
  <c r="J61" i="8"/>
  <c r="N61" i="8"/>
  <c r="Q61" i="8" s="1"/>
  <c r="J62" i="8"/>
  <c r="M62" i="8" s="1"/>
  <c r="N62" i="8"/>
  <c r="Q62" i="8" s="1"/>
  <c r="J63" i="8"/>
  <c r="N63" i="8"/>
  <c r="Q63" i="8" s="1"/>
  <c r="J64" i="8"/>
  <c r="M64" i="8" s="1"/>
  <c r="N64" i="8"/>
  <c r="Q64" i="8" s="1"/>
  <c r="J65" i="8"/>
  <c r="N65" i="8"/>
  <c r="Q65" i="8" s="1"/>
  <c r="J66" i="8"/>
  <c r="M66" i="8" s="1"/>
  <c r="N66" i="8"/>
  <c r="Q66" i="8" s="1"/>
  <c r="J67" i="8"/>
  <c r="N67" i="8"/>
  <c r="Q67" i="8" s="1"/>
  <c r="J68" i="8"/>
  <c r="M68" i="8" s="1"/>
  <c r="N68" i="8"/>
  <c r="Q68" i="8" s="1"/>
  <c r="J69" i="8"/>
  <c r="N69" i="8"/>
  <c r="Q69" i="8" s="1"/>
  <c r="J70" i="8"/>
  <c r="M70" i="8" s="1"/>
  <c r="N70" i="8"/>
  <c r="Q70" i="8" s="1"/>
  <c r="J71" i="8"/>
  <c r="N71" i="8"/>
  <c r="Q71" i="8" s="1"/>
  <c r="J72" i="8"/>
  <c r="M72" i="8" s="1"/>
  <c r="N72" i="8"/>
  <c r="Q72" i="8" s="1"/>
  <c r="J73" i="8"/>
  <c r="N73" i="8"/>
  <c r="Q73" i="8" s="1"/>
  <c r="J74" i="8"/>
  <c r="M74" i="8" s="1"/>
  <c r="N74" i="8"/>
  <c r="Q74" i="8" s="1"/>
  <c r="J75" i="8"/>
  <c r="N75" i="8"/>
  <c r="Q75" i="8" s="1"/>
  <c r="J76" i="8"/>
  <c r="M76" i="8" s="1"/>
  <c r="N76" i="8"/>
  <c r="Q76" i="8" s="1"/>
  <c r="J77" i="8"/>
  <c r="N77" i="8"/>
  <c r="Q77" i="8" s="1"/>
  <c r="J78" i="8"/>
  <c r="M78" i="8" s="1"/>
  <c r="N78" i="8"/>
  <c r="Q78" i="8" s="1"/>
  <c r="J79" i="8"/>
  <c r="N79" i="8"/>
  <c r="Q79" i="8" s="1"/>
  <c r="J80" i="8"/>
  <c r="M80" i="8" s="1"/>
  <c r="N80" i="8"/>
  <c r="Q80" i="8" s="1"/>
  <c r="J81" i="8"/>
  <c r="L81" i="8" s="1"/>
  <c r="N81" i="8"/>
  <c r="Q81" i="8" s="1"/>
  <c r="J82" i="8"/>
  <c r="N82" i="8"/>
  <c r="P82" i="8" s="1"/>
  <c r="J83" i="8"/>
  <c r="N83" i="8"/>
  <c r="P83" i="8" s="1"/>
  <c r="J84" i="8"/>
  <c r="N84" i="8"/>
  <c r="P84" i="8" s="1"/>
  <c r="J85" i="8"/>
  <c r="N85" i="8"/>
  <c r="P85" i="8" s="1"/>
  <c r="J86" i="8"/>
  <c r="N86" i="8"/>
  <c r="P86" i="8" s="1"/>
  <c r="J87" i="8"/>
  <c r="N87" i="8"/>
  <c r="P87" i="8" s="1"/>
  <c r="J88" i="8"/>
  <c r="N88" i="8"/>
  <c r="P88" i="8" s="1"/>
  <c r="J89" i="8"/>
  <c r="N89" i="8"/>
  <c r="P89" i="8" s="1"/>
  <c r="J90" i="8"/>
  <c r="N90" i="8"/>
  <c r="P90" i="8" s="1"/>
  <c r="J91" i="8"/>
  <c r="N91" i="8"/>
  <c r="P91" i="8" s="1"/>
  <c r="J92" i="8"/>
  <c r="N92" i="8"/>
  <c r="P92" i="8" s="1"/>
  <c r="J93" i="8"/>
  <c r="N93" i="8"/>
  <c r="P93" i="8" s="1"/>
  <c r="J94" i="8"/>
  <c r="N94" i="8"/>
  <c r="P94" i="8" s="1"/>
  <c r="J95" i="8"/>
  <c r="N95" i="8"/>
  <c r="P95" i="8" s="1"/>
  <c r="J96" i="8"/>
  <c r="N96" i="8"/>
  <c r="P96" i="8" s="1"/>
  <c r="J97" i="8"/>
  <c r="N97" i="8"/>
  <c r="P97" i="8" s="1"/>
  <c r="J98" i="8"/>
  <c r="N98" i="8"/>
  <c r="P98" i="8" s="1"/>
  <c r="J99" i="8"/>
  <c r="N99" i="8"/>
  <c r="P99" i="8" s="1"/>
  <c r="J100" i="8"/>
  <c r="N100" i="8"/>
  <c r="P100" i="8" s="1"/>
  <c r="J101" i="8"/>
  <c r="N101" i="8"/>
  <c r="P101" i="8" s="1"/>
  <c r="J102" i="8"/>
  <c r="N102" i="8"/>
  <c r="P102" i="8" s="1"/>
  <c r="J103" i="8"/>
  <c r="N103" i="8"/>
  <c r="P103" i="8" s="1"/>
  <c r="J104" i="8"/>
  <c r="N104" i="8"/>
  <c r="P104" i="8" s="1"/>
  <c r="J105" i="8"/>
  <c r="N105" i="8"/>
  <c r="P105" i="8" s="1"/>
  <c r="J106" i="8"/>
  <c r="N106" i="8"/>
  <c r="P106" i="8" s="1"/>
  <c r="J107" i="8"/>
  <c r="N107" i="8"/>
  <c r="P107" i="8" s="1"/>
  <c r="J108" i="8"/>
  <c r="N108" i="8"/>
  <c r="P108" i="8" s="1"/>
  <c r="J109" i="8"/>
  <c r="N109" i="8"/>
  <c r="P109" i="8" s="1"/>
  <c r="J110" i="8"/>
  <c r="N110" i="8"/>
  <c r="P110" i="8" s="1"/>
  <c r="J111" i="8"/>
  <c r="N111" i="8"/>
  <c r="P111" i="8" s="1"/>
  <c r="J112" i="8"/>
  <c r="N112" i="8"/>
  <c r="Q112" i="8" s="1"/>
  <c r="J113" i="8"/>
  <c r="M113" i="8" s="1"/>
  <c r="N113" i="8"/>
  <c r="Q113" i="8" s="1"/>
  <c r="J114" i="8"/>
  <c r="M114" i="8" s="1"/>
  <c r="N114" i="8"/>
  <c r="Q114" i="8" s="1"/>
  <c r="J115" i="8"/>
  <c r="M115" i="8" s="1"/>
  <c r="N115" i="8"/>
  <c r="Q115" i="8" s="1"/>
  <c r="J116" i="8"/>
  <c r="M116" i="8" s="1"/>
  <c r="N116" i="8"/>
  <c r="Q116" i="8" s="1"/>
  <c r="J117" i="8"/>
  <c r="M117" i="8" s="1"/>
  <c r="N117" i="8"/>
  <c r="Q117" i="8" s="1"/>
  <c r="N17" i="8"/>
  <c r="Q17" i="8" s="1"/>
  <c r="O63" i="8" l="1"/>
  <c r="O73" i="8"/>
  <c r="O69" i="8"/>
  <c r="O79" i="8"/>
  <c r="O65" i="8"/>
  <c r="O71" i="8"/>
  <c r="O77" i="8"/>
  <c r="O61" i="8"/>
  <c r="O75" i="8"/>
  <c r="O67" i="8"/>
  <c r="P17" i="8"/>
  <c r="L117" i="8"/>
  <c r="L116" i="8"/>
  <c r="L115" i="8"/>
  <c r="L114" i="8"/>
  <c r="L113" i="8"/>
  <c r="L80" i="8"/>
  <c r="L78" i="8"/>
  <c r="L76" i="8"/>
  <c r="L74" i="8"/>
  <c r="L72" i="8"/>
  <c r="L70" i="8"/>
  <c r="L68" i="8"/>
  <c r="L66" i="8"/>
  <c r="L64" i="8"/>
  <c r="L62" i="8"/>
  <c r="P81" i="8"/>
  <c r="P117" i="8"/>
  <c r="P116" i="8"/>
  <c r="P115" i="8"/>
  <c r="P114" i="8"/>
  <c r="P113" i="8"/>
  <c r="P112" i="8"/>
  <c r="O81" i="8"/>
  <c r="O80" i="8"/>
  <c r="P79" i="8"/>
  <c r="O78" i="8"/>
  <c r="P77" i="8"/>
  <c r="O76" i="8"/>
  <c r="P75" i="8"/>
  <c r="O74" i="8"/>
  <c r="P73" i="8"/>
  <c r="O72" i="8"/>
  <c r="P71" i="8"/>
  <c r="O70" i="8"/>
  <c r="P69" i="8"/>
  <c r="O68" i="8"/>
  <c r="P67" i="8"/>
  <c r="O66" i="8"/>
  <c r="P65" i="8"/>
  <c r="O64" i="8"/>
  <c r="P63" i="8"/>
  <c r="O62" i="8"/>
  <c r="P61" i="8"/>
  <c r="O60" i="8"/>
  <c r="M18" i="8"/>
  <c r="M110" i="8"/>
  <c r="K110" i="8"/>
  <c r="M107" i="8"/>
  <c r="K107" i="8"/>
  <c r="M104" i="8"/>
  <c r="K104" i="8"/>
  <c r="M101" i="8"/>
  <c r="K101" i="8"/>
  <c r="M98" i="8"/>
  <c r="K98" i="8"/>
  <c r="M94" i="8"/>
  <c r="K94" i="8"/>
  <c r="M91" i="8"/>
  <c r="K91" i="8"/>
  <c r="M88" i="8"/>
  <c r="K88" i="8"/>
  <c r="M85" i="8"/>
  <c r="K85" i="8"/>
  <c r="M82" i="8"/>
  <c r="K82" i="8"/>
  <c r="K60" i="8"/>
  <c r="L60" i="8"/>
  <c r="M60" i="8"/>
  <c r="O53" i="8"/>
  <c r="P53" i="8"/>
  <c r="Q53" i="8"/>
  <c r="K52" i="8"/>
  <c r="L52" i="8"/>
  <c r="M52" i="8"/>
  <c r="O45" i="8"/>
  <c r="P45" i="8"/>
  <c r="Q45" i="8"/>
  <c r="K44" i="8"/>
  <c r="L44" i="8"/>
  <c r="M44" i="8"/>
  <c r="O37" i="8"/>
  <c r="P37" i="8"/>
  <c r="Q37" i="8"/>
  <c r="K36" i="8"/>
  <c r="L36" i="8"/>
  <c r="M36" i="8"/>
  <c r="O29" i="8"/>
  <c r="P29" i="8"/>
  <c r="Q29" i="8"/>
  <c r="K28" i="8"/>
  <c r="L28" i="8"/>
  <c r="M28" i="8"/>
  <c r="O117" i="8"/>
  <c r="K117" i="8"/>
  <c r="O116" i="8"/>
  <c r="K116" i="8"/>
  <c r="O115" i="8"/>
  <c r="K115" i="8"/>
  <c r="O114" i="8"/>
  <c r="K114" i="8"/>
  <c r="O113" i="8"/>
  <c r="K113" i="8"/>
  <c r="O112" i="8"/>
  <c r="M81" i="8"/>
  <c r="K81" i="8"/>
  <c r="M79" i="8"/>
  <c r="K79" i="8"/>
  <c r="L79" i="8"/>
  <c r="M77" i="8"/>
  <c r="K77" i="8"/>
  <c r="L77" i="8"/>
  <c r="M75" i="8"/>
  <c r="K75" i="8"/>
  <c r="L75" i="8"/>
  <c r="M73" i="8"/>
  <c r="K73" i="8"/>
  <c r="L73" i="8"/>
  <c r="M71" i="8"/>
  <c r="K71" i="8"/>
  <c r="L71" i="8"/>
  <c r="M69" i="8"/>
  <c r="K69" i="8"/>
  <c r="L69" i="8"/>
  <c r="M67" i="8"/>
  <c r="K67" i="8"/>
  <c r="L67" i="8"/>
  <c r="M65" i="8"/>
  <c r="K65" i="8"/>
  <c r="L65" i="8"/>
  <c r="M63" i="8"/>
  <c r="K63" i="8"/>
  <c r="L63" i="8"/>
  <c r="M61" i="8"/>
  <c r="K61" i="8"/>
  <c r="L61" i="8"/>
  <c r="M111" i="8"/>
  <c r="K111" i="8"/>
  <c r="M108" i="8"/>
  <c r="K108" i="8"/>
  <c r="M105" i="8"/>
  <c r="K105" i="8"/>
  <c r="M102" i="8"/>
  <c r="K102" i="8"/>
  <c r="M99" i="8"/>
  <c r="K99" i="8"/>
  <c r="M96" i="8"/>
  <c r="K96" i="8"/>
  <c r="M93" i="8"/>
  <c r="K93" i="8"/>
  <c r="M90" i="8"/>
  <c r="K90" i="8"/>
  <c r="M87" i="8"/>
  <c r="K87" i="8"/>
  <c r="M84" i="8"/>
  <c r="K84" i="8"/>
  <c r="Q110" i="8"/>
  <c r="O110" i="8"/>
  <c r="Q108" i="8"/>
  <c r="O108" i="8"/>
  <c r="Q106" i="8"/>
  <c r="O106" i="8"/>
  <c r="Q104" i="8"/>
  <c r="O104" i="8"/>
  <c r="Q102" i="8"/>
  <c r="O102" i="8"/>
  <c r="Q100" i="8"/>
  <c r="O100" i="8"/>
  <c r="Q98" i="8"/>
  <c r="O98" i="8"/>
  <c r="Q96" i="8"/>
  <c r="O96" i="8"/>
  <c r="Q94" i="8"/>
  <c r="O94" i="8"/>
  <c r="Q92" i="8"/>
  <c r="O92" i="8"/>
  <c r="Q90" i="8"/>
  <c r="O90" i="8"/>
  <c r="Q88" i="8"/>
  <c r="O88" i="8"/>
  <c r="Q86" i="8"/>
  <c r="O86" i="8"/>
  <c r="Q84" i="8"/>
  <c r="O84" i="8"/>
  <c r="Q82" i="8"/>
  <c r="O82" i="8"/>
  <c r="O57" i="8"/>
  <c r="P57" i="8"/>
  <c r="Q57" i="8"/>
  <c r="K56" i="8"/>
  <c r="L56" i="8"/>
  <c r="M56" i="8"/>
  <c r="O49" i="8"/>
  <c r="P49" i="8"/>
  <c r="Q49" i="8"/>
  <c r="K48" i="8"/>
  <c r="L48" i="8"/>
  <c r="M48" i="8"/>
  <c r="O41" i="8"/>
  <c r="P41" i="8"/>
  <c r="Q41" i="8"/>
  <c r="K40" i="8"/>
  <c r="L40" i="8"/>
  <c r="M40" i="8"/>
  <c r="O33" i="8"/>
  <c r="P33" i="8"/>
  <c r="Q33" i="8"/>
  <c r="K32" i="8"/>
  <c r="L32" i="8"/>
  <c r="M32" i="8"/>
  <c r="M112" i="8"/>
  <c r="K112" i="8"/>
  <c r="M109" i="8"/>
  <c r="K109" i="8"/>
  <c r="M106" i="8"/>
  <c r="K106" i="8"/>
  <c r="M103" i="8"/>
  <c r="K103" i="8"/>
  <c r="M100" i="8"/>
  <c r="K100" i="8"/>
  <c r="M97" i="8"/>
  <c r="K97" i="8"/>
  <c r="M95" i="8"/>
  <c r="K95" i="8"/>
  <c r="M92" i="8"/>
  <c r="K92" i="8"/>
  <c r="M89" i="8"/>
  <c r="K89" i="8"/>
  <c r="M86" i="8"/>
  <c r="K86" i="8"/>
  <c r="M83" i="8"/>
  <c r="K83" i="8"/>
  <c r="Q111" i="8"/>
  <c r="O111" i="8"/>
  <c r="Q109" i="8"/>
  <c r="O109" i="8"/>
  <c r="Q107" i="8"/>
  <c r="O107" i="8"/>
  <c r="Q105" i="8"/>
  <c r="O105" i="8"/>
  <c r="Q103" i="8"/>
  <c r="O103" i="8"/>
  <c r="Q101" i="8"/>
  <c r="O101" i="8"/>
  <c r="Q99" i="8"/>
  <c r="O99" i="8"/>
  <c r="Q97" i="8"/>
  <c r="O97" i="8"/>
  <c r="Q95" i="8"/>
  <c r="O95" i="8"/>
  <c r="Q93" i="8"/>
  <c r="O93" i="8"/>
  <c r="Q91" i="8"/>
  <c r="O91" i="8"/>
  <c r="Q89" i="8"/>
  <c r="O89" i="8"/>
  <c r="Q87" i="8"/>
  <c r="O87" i="8"/>
  <c r="Q85" i="8"/>
  <c r="O85" i="8"/>
  <c r="Q83" i="8"/>
  <c r="O8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P80" i="8"/>
  <c r="K80" i="8"/>
  <c r="P78" i="8"/>
  <c r="K78" i="8"/>
  <c r="P76" i="8"/>
  <c r="K76" i="8"/>
  <c r="P74" i="8"/>
  <c r="K74" i="8"/>
  <c r="P72" i="8"/>
  <c r="K72" i="8"/>
  <c r="P70" i="8"/>
  <c r="K70" i="8"/>
  <c r="P68" i="8"/>
  <c r="K68" i="8"/>
  <c r="P66" i="8"/>
  <c r="K66" i="8"/>
  <c r="P64" i="8"/>
  <c r="K64" i="8"/>
  <c r="P62" i="8"/>
  <c r="K62" i="8"/>
  <c r="P60" i="8"/>
  <c r="O58" i="8"/>
  <c r="P58" i="8"/>
  <c r="K57" i="8"/>
  <c r="L57" i="8"/>
  <c r="M57" i="8"/>
  <c r="O54" i="8"/>
  <c r="P54" i="8"/>
  <c r="K53" i="8"/>
  <c r="L53" i="8"/>
  <c r="M53" i="8"/>
  <c r="O50" i="8"/>
  <c r="P50" i="8"/>
  <c r="K49" i="8"/>
  <c r="L49" i="8"/>
  <c r="M49" i="8"/>
  <c r="O46" i="8"/>
  <c r="P46" i="8"/>
  <c r="K45" i="8"/>
  <c r="L45" i="8"/>
  <c r="M45" i="8"/>
  <c r="O42" i="8"/>
  <c r="P42" i="8"/>
  <c r="K41" i="8"/>
  <c r="L41" i="8"/>
  <c r="M41" i="8"/>
  <c r="O38" i="8"/>
  <c r="P38" i="8"/>
  <c r="K37" i="8"/>
  <c r="L37" i="8"/>
  <c r="M37" i="8"/>
  <c r="O34" i="8"/>
  <c r="P34" i="8"/>
  <c r="K33" i="8"/>
  <c r="L33" i="8"/>
  <c r="M33" i="8"/>
  <c r="O30" i="8"/>
  <c r="P30" i="8"/>
  <c r="K29" i="8"/>
  <c r="L29" i="8"/>
  <c r="M29" i="8"/>
  <c r="O59" i="8"/>
  <c r="P59" i="8"/>
  <c r="K58" i="8"/>
  <c r="L58" i="8"/>
  <c r="M58" i="8"/>
  <c r="O55" i="8"/>
  <c r="P55" i="8"/>
  <c r="K54" i="8"/>
  <c r="L54" i="8"/>
  <c r="M54" i="8"/>
  <c r="O51" i="8"/>
  <c r="P51" i="8"/>
  <c r="K50" i="8"/>
  <c r="L50" i="8"/>
  <c r="M50" i="8"/>
  <c r="O47" i="8"/>
  <c r="P47" i="8"/>
  <c r="K46" i="8"/>
  <c r="L46" i="8"/>
  <c r="M46" i="8"/>
  <c r="O43" i="8"/>
  <c r="P43" i="8"/>
  <c r="K42" i="8"/>
  <c r="L42" i="8"/>
  <c r="M42" i="8"/>
  <c r="O39" i="8"/>
  <c r="P39" i="8"/>
  <c r="K38" i="8"/>
  <c r="L38" i="8"/>
  <c r="M38" i="8"/>
  <c r="O35" i="8"/>
  <c r="P35" i="8"/>
  <c r="K34" i="8"/>
  <c r="L34" i="8"/>
  <c r="M34" i="8"/>
  <c r="O31" i="8"/>
  <c r="P31" i="8"/>
  <c r="K30" i="8"/>
  <c r="L30" i="8"/>
  <c r="M30" i="8"/>
  <c r="K59" i="8"/>
  <c r="L59" i="8"/>
  <c r="M59" i="8"/>
  <c r="O56" i="8"/>
  <c r="P56" i="8"/>
  <c r="K55" i="8"/>
  <c r="L55" i="8"/>
  <c r="M55" i="8"/>
  <c r="O52" i="8"/>
  <c r="P52" i="8"/>
  <c r="K51" i="8"/>
  <c r="L51" i="8"/>
  <c r="M51" i="8"/>
  <c r="O48" i="8"/>
  <c r="P48" i="8"/>
  <c r="K47" i="8"/>
  <c r="L47" i="8"/>
  <c r="M47" i="8"/>
  <c r="O44" i="8"/>
  <c r="P44" i="8"/>
  <c r="K43" i="8"/>
  <c r="L43" i="8"/>
  <c r="M43" i="8"/>
  <c r="O40" i="8"/>
  <c r="P40" i="8"/>
  <c r="K39" i="8"/>
  <c r="L39" i="8"/>
  <c r="M39" i="8"/>
  <c r="O36" i="8"/>
  <c r="P36" i="8"/>
  <c r="K35" i="8"/>
  <c r="L35" i="8"/>
  <c r="M35" i="8"/>
  <c r="O32" i="8"/>
  <c r="P32" i="8"/>
  <c r="K31" i="8"/>
  <c r="L31" i="8"/>
  <c r="M31" i="8"/>
  <c r="K27" i="8"/>
  <c r="L27" i="8"/>
  <c r="M27" i="8"/>
  <c r="O28" i="8"/>
  <c r="P28" i="8"/>
  <c r="O27" i="8"/>
  <c r="P27" i="8"/>
  <c r="O26" i="8"/>
  <c r="P26" i="8"/>
  <c r="O25" i="8"/>
  <c r="P25" i="8"/>
  <c r="O24" i="8"/>
  <c r="P24" i="8"/>
  <c r="O23" i="8"/>
  <c r="P23" i="8"/>
  <c r="O22" i="8"/>
  <c r="P22" i="8"/>
  <c r="O21" i="8"/>
  <c r="P21" i="8"/>
  <c r="O20" i="8"/>
  <c r="P20" i="8"/>
  <c r="O19" i="8"/>
  <c r="P19" i="8"/>
  <c r="O18" i="8"/>
  <c r="P18" i="8"/>
  <c r="K26" i="8"/>
  <c r="L26" i="8"/>
  <c r="K25" i="8"/>
  <c r="L25" i="8"/>
  <c r="K24" i="8"/>
  <c r="L24" i="8"/>
  <c r="K23" i="8"/>
  <c r="L23" i="8"/>
  <c r="K22" i="8"/>
  <c r="L22" i="8"/>
  <c r="K21" i="8"/>
  <c r="L21" i="8"/>
  <c r="K20" i="8"/>
  <c r="L20" i="8"/>
  <c r="K19" i="8"/>
  <c r="L19" i="8"/>
  <c r="L18" i="8"/>
  <c r="F10" i="8" l="1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P10" i="8"/>
  <c r="D1" i="8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2" i="7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2" i="5"/>
  <c r="B17" i="8" s="1"/>
  <c r="X107" i="7"/>
  <c r="X106" i="7"/>
  <c r="X105" i="7"/>
  <c r="X104" i="7"/>
  <c r="X103" i="7"/>
  <c r="X102" i="7"/>
  <c r="X101" i="7"/>
  <c r="X100" i="7"/>
  <c r="X99" i="7"/>
  <c r="X98" i="7"/>
  <c r="X97" i="7"/>
  <c r="X96" i="7"/>
  <c r="X95" i="7"/>
  <c r="X94" i="7"/>
  <c r="X93" i="7"/>
  <c r="X92" i="7"/>
  <c r="X91" i="7"/>
  <c r="X90" i="7"/>
  <c r="X89" i="7"/>
  <c r="X88" i="7"/>
  <c r="X87" i="7"/>
  <c r="X86" i="7"/>
  <c r="X85" i="7"/>
  <c r="X84" i="7"/>
  <c r="X83" i="7"/>
  <c r="X82" i="7"/>
  <c r="X81" i="7"/>
  <c r="X80" i="7"/>
  <c r="X79" i="7"/>
  <c r="X78" i="7"/>
  <c r="X77" i="7"/>
  <c r="X76" i="7"/>
  <c r="X75" i="7"/>
  <c r="X74" i="7"/>
  <c r="X73" i="7"/>
  <c r="X72" i="7"/>
  <c r="X71" i="7"/>
  <c r="X70" i="7"/>
  <c r="X69" i="7"/>
  <c r="X68" i="7"/>
  <c r="X67" i="7"/>
  <c r="X66" i="7"/>
  <c r="X65" i="7"/>
  <c r="X64" i="7"/>
  <c r="X63" i="7"/>
  <c r="X62" i="7"/>
  <c r="X61" i="7"/>
  <c r="X60" i="7"/>
  <c r="X59" i="7"/>
  <c r="X58" i="7"/>
  <c r="X57" i="7"/>
  <c r="X56" i="7"/>
  <c r="X55" i="7"/>
  <c r="X54" i="7"/>
  <c r="X53" i="7"/>
  <c r="X52" i="7"/>
  <c r="X51" i="7"/>
  <c r="X50" i="7"/>
  <c r="X49" i="7"/>
  <c r="X48" i="7"/>
  <c r="X47" i="7"/>
  <c r="X46" i="7"/>
  <c r="X45" i="7"/>
  <c r="X44" i="7"/>
  <c r="X43" i="7"/>
  <c r="X42" i="7"/>
  <c r="X41" i="7"/>
  <c r="X40" i="7"/>
  <c r="X39" i="7"/>
  <c r="X38" i="7"/>
  <c r="X37" i="7"/>
  <c r="X36" i="7"/>
  <c r="X35" i="7"/>
  <c r="X34" i="7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X19" i="7"/>
  <c r="X18" i="7"/>
  <c r="X17" i="7"/>
  <c r="X16" i="7"/>
  <c r="X15" i="7"/>
  <c r="X14" i="7"/>
  <c r="X13" i="7"/>
  <c r="X12" i="7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X36" i="5"/>
  <c r="X37" i="5"/>
  <c r="X38" i="5"/>
  <c r="X39" i="5"/>
  <c r="X40" i="5"/>
  <c r="X41" i="5"/>
  <c r="X42" i="5"/>
  <c r="X43" i="5"/>
  <c r="X44" i="5"/>
  <c r="X45" i="5"/>
  <c r="X46" i="5"/>
  <c r="X47" i="5"/>
  <c r="X48" i="5"/>
  <c r="X49" i="5"/>
  <c r="X50" i="5"/>
  <c r="X51" i="5"/>
  <c r="X52" i="5"/>
  <c r="X53" i="5"/>
  <c r="X54" i="5"/>
  <c r="X55" i="5"/>
  <c r="X56" i="5"/>
  <c r="X57" i="5"/>
  <c r="X58" i="5"/>
  <c r="X59" i="5"/>
  <c r="X60" i="5"/>
  <c r="X61" i="5"/>
  <c r="X62" i="5"/>
  <c r="X63" i="5"/>
  <c r="X64" i="5"/>
  <c r="X65" i="5"/>
  <c r="X66" i="5"/>
  <c r="X67" i="5"/>
  <c r="X68" i="5"/>
  <c r="X69" i="5"/>
  <c r="X70" i="5"/>
  <c r="X71" i="5"/>
  <c r="X72" i="5"/>
  <c r="X73" i="5"/>
  <c r="X74" i="5"/>
  <c r="X75" i="5"/>
  <c r="X76" i="5"/>
  <c r="X77" i="5"/>
  <c r="X78" i="5"/>
  <c r="X79" i="5"/>
  <c r="X80" i="5"/>
  <c r="X81" i="5"/>
  <c r="X82" i="5"/>
  <c r="X83" i="5"/>
  <c r="X84" i="5"/>
  <c r="X85" i="5"/>
  <c r="X86" i="5"/>
  <c r="X87" i="5"/>
  <c r="X88" i="5"/>
  <c r="X89" i="5"/>
  <c r="X90" i="5"/>
  <c r="X91" i="5"/>
  <c r="X92" i="5"/>
  <c r="X93" i="5"/>
  <c r="X94" i="5"/>
  <c r="X95" i="5"/>
  <c r="X96" i="5"/>
  <c r="X97" i="5"/>
  <c r="X98" i="5"/>
  <c r="X99" i="5"/>
  <c r="X100" i="5"/>
  <c r="X101" i="5"/>
  <c r="X102" i="5"/>
  <c r="X103" i="5"/>
  <c r="X104" i="5"/>
  <c r="X105" i="5"/>
  <c r="X106" i="5"/>
  <c r="X107" i="5"/>
  <c r="X13" i="5"/>
  <c r="X14" i="5"/>
  <c r="X15" i="5"/>
  <c r="X16" i="5"/>
  <c r="X12" i="5"/>
  <c r="C7" i="13"/>
  <c r="D7" i="13" s="1"/>
  <c r="C6" i="13"/>
  <c r="D6" i="13" s="1"/>
  <c r="P11" i="8"/>
  <c r="AA15" i="7"/>
  <c r="AA16" i="7"/>
  <c r="AA18" i="7"/>
  <c r="AA19" i="7"/>
  <c r="AA20" i="7"/>
  <c r="AA21" i="7"/>
  <c r="AA22" i="7"/>
  <c r="AA23" i="7"/>
  <c r="AA26" i="7"/>
  <c r="AA27" i="7"/>
  <c r="AA28" i="7"/>
  <c r="AA29" i="7"/>
  <c r="AA30" i="7"/>
  <c r="AA31" i="7"/>
  <c r="AA32" i="7"/>
  <c r="AA13" i="7"/>
  <c r="Y12" i="5"/>
  <c r="AC14" i="5"/>
  <c r="AA14" i="5" s="1"/>
  <c r="AD14" i="5"/>
  <c r="AE14" i="5"/>
  <c r="AC15" i="5"/>
  <c r="AA15" i="5" s="1"/>
  <c r="AD15" i="5"/>
  <c r="AE15" i="5"/>
  <c r="AC16" i="5"/>
  <c r="AD16" i="5"/>
  <c r="AE16" i="5"/>
  <c r="AC17" i="5"/>
  <c r="AA17" i="5" s="1"/>
  <c r="AD17" i="5"/>
  <c r="AE17" i="5"/>
  <c r="AC18" i="5"/>
  <c r="AA18" i="5" s="1"/>
  <c r="AD18" i="5"/>
  <c r="AE18" i="5"/>
  <c r="AC19" i="5"/>
  <c r="AA19" i="5" s="1"/>
  <c r="AD19" i="5"/>
  <c r="AE19" i="5"/>
  <c r="AC20" i="5"/>
  <c r="AD20" i="5"/>
  <c r="AE20" i="5"/>
  <c r="AC21" i="5"/>
  <c r="AA21" i="5" s="1"/>
  <c r="AD21" i="5"/>
  <c r="AE21" i="5"/>
  <c r="AA22" i="5"/>
  <c r="AA23" i="5"/>
  <c r="AA25" i="5"/>
  <c r="AA26" i="5"/>
  <c r="AA27" i="5"/>
  <c r="AA29" i="5"/>
  <c r="AA30" i="5"/>
  <c r="AA31" i="5"/>
  <c r="AE13" i="5"/>
  <c r="AD13" i="5"/>
  <c r="AC13" i="5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F12" i="8"/>
  <c r="F11" i="8"/>
  <c r="F9" i="8"/>
  <c r="AK18" i="8"/>
  <c r="AL18" i="8"/>
  <c r="AM18" i="8"/>
  <c r="AK19" i="8"/>
  <c r="AL19" i="8"/>
  <c r="AM19" i="8"/>
  <c r="AK20" i="8"/>
  <c r="AL20" i="8"/>
  <c r="AM20" i="8"/>
  <c r="AK21" i="8"/>
  <c r="AL21" i="8"/>
  <c r="AM21" i="8"/>
  <c r="AK22" i="8"/>
  <c r="AL22" i="8"/>
  <c r="AM22" i="8"/>
  <c r="AK23" i="8"/>
  <c r="AL23" i="8"/>
  <c r="AM23" i="8"/>
  <c r="AK24" i="8"/>
  <c r="AL24" i="8"/>
  <c r="AM24" i="8"/>
  <c r="AK25" i="8"/>
  <c r="AL25" i="8"/>
  <c r="AM25" i="8"/>
  <c r="AK26" i="8"/>
  <c r="AL26" i="8"/>
  <c r="AM26" i="8"/>
  <c r="AK27" i="8"/>
  <c r="AL27" i="8"/>
  <c r="AM27" i="8"/>
  <c r="AK28" i="8"/>
  <c r="AL28" i="8"/>
  <c r="AM28" i="8"/>
  <c r="AK29" i="8"/>
  <c r="AL29" i="8"/>
  <c r="AM29" i="8"/>
  <c r="AK30" i="8"/>
  <c r="AL30" i="8"/>
  <c r="AM30" i="8"/>
  <c r="AK31" i="8"/>
  <c r="AL31" i="8"/>
  <c r="AM31" i="8"/>
  <c r="AK32" i="8"/>
  <c r="AL32" i="8"/>
  <c r="AM32" i="8"/>
  <c r="AK33" i="8"/>
  <c r="AL33" i="8"/>
  <c r="AM33" i="8"/>
  <c r="AK34" i="8"/>
  <c r="AL34" i="8"/>
  <c r="AM34" i="8"/>
  <c r="AK35" i="8"/>
  <c r="AL35" i="8"/>
  <c r="AM35" i="8"/>
  <c r="AK36" i="8"/>
  <c r="AL36" i="8"/>
  <c r="AM36" i="8"/>
  <c r="AK37" i="8"/>
  <c r="AL37" i="8"/>
  <c r="AM37" i="8"/>
  <c r="AK38" i="8"/>
  <c r="AL38" i="8"/>
  <c r="AM38" i="8"/>
  <c r="AK39" i="8"/>
  <c r="AL39" i="8"/>
  <c r="AM39" i="8"/>
  <c r="AK40" i="8"/>
  <c r="AL40" i="8"/>
  <c r="AM40" i="8"/>
  <c r="AK41" i="8"/>
  <c r="AL41" i="8"/>
  <c r="AM41" i="8"/>
  <c r="AK42" i="8"/>
  <c r="AL42" i="8"/>
  <c r="AM42" i="8"/>
  <c r="AK43" i="8"/>
  <c r="AL43" i="8"/>
  <c r="AM43" i="8"/>
  <c r="AK44" i="8"/>
  <c r="AL44" i="8"/>
  <c r="AM44" i="8"/>
  <c r="AK45" i="8"/>
  <c r="AL45" i="8"/>
  <c r="AM45" i="8"/>
  <c r="AK46" i="8"/>
  <c r="AL46" i="8"/>
  <c r="AM46" i="8"/>
  <c r="AK47" i="8"/>
  <c r="AL47" i="8"/>
  <c r="AM47" i="8"/>
  <c r="AK48" i="8"/>
  <c r="AL48" i="8"/>
  <c r="AM48" i="8"/>
  <c r="AK49" i="8"/>
  <c r="AL49" i="8"/>
  <c r="AM49" i="8"/>
  <c r="AK50" i="8"/>
  <c r="AL50" i="8"/>
  <c r="AM50" i="8"/>
  <c r="AK51" i="8"/>
  <c r="AL51" i="8"/>
  <c r="AM51" i="8"/>
  <c r="AK52" i="8"/>
  <c r="AL52" i="8"/>
  <c r="AM52" i="8"/>
  <c r="AK53" i="8"/>
  <c r="AL53" i="8"/>
  <c r="AM53" i="8"/>
  <c r="AK54" i="8"/>
  <c r="AL54" i="8"/>
  <c r="AM54" i="8"/>
  <c r="AK55" i="8"/>
  <c r="AL55" i="8"/>
  <c r="AM55" i="8"/>
  <c r="AK56" i="8"/>
  <c r="AL56" i="8"/>
  <c r="AM56" i="8"/>
  <c r="AK57" i="8"/>
  <c r="AL57" i="8"/>
  <c r="AM57" i="8"/>
  <c r="AK58" i="8"/>
  <c r="AL58" i="8"/>
  <c r="AM58" i="8"/>
  <c r="AK59" i="8"/>
  <c r="AL59" i="8"/>
  <c r="AM59" i="8"/>
  <c r="AK60" i="8"/>
  <c r="AL60" i="8"/>
  <c r="AM60" i="8"/>
  <c r="AK61" i="8"/>
  <c r="AL61" i="8"/>
  <c r="AM61" i="8"/>
  <c r="AK62" i="8"/>
  <c r="AL62" i="8"/>
  <c r="AM62" i="8"/>
  <c r="AK63" i="8"/>
  <c r="AL63" i="8"/>
  <c r="AM63" i="8"/>
  <c r="AK64" i="8"/>
  <c r="AL64" i="8"/>
  <c r="AM64" i="8"/>
  <c r="AK65" i="8"/>
  <c r="AL65" i="8"/>
  <c r="AM65" i="8"/>
  <c r="AK66" i="8"/>
  <c r="AL66" i="8"/>
  <c r="AM66" i="8"/>
  <c r="AK67" i="8"/>
  <c r="AL67" i="8"/>
  <c r="AM67" i="8"/>
  <c r="AK68" i="8"/>
  <c r="AL68" i="8"/>
  <c r="AM68" i="8"/>
  <c r="AK69" i="8"/>
  <c r="AL69" i="8"/>
  <c r="AM69" i="8"/>
  <c r="AK70" i="8"/>
  <c r="AL70" i="8"/>
  <c r="AM70" i="8"/>
  <c r="AK71" i="8"/>
  <c r="AL71" i="8"/>
  <c r="AM71" i="8"/>
  <c r="AK72" i="8"/>
  <c r="AL72" i="8"/>
  <c r="AM72" i="8"/>
  <c r="AK73" i="8"/>
  <c r="AL73" i="8"/>
  <c r="AM73" i="8"/>
  <c r="AK74" i="8"/>
  <c r="AL74" i="8"/>
  <c r="AM74" i="8"/>
  <c r="AK75" i="8"/>
  <c r="AL75" i="8"/>
  <c r="AM75" i="8"/>
  <c r="AK76" i="8"/>
  <c r="AL76" i="8"/>
  <c r="AM76" i="8"/>
  <c r="AK77" i="8"/>
  <c r="AL77" i="8"/>
  <c r="AM77" i="8"/>
  <c r="AK78" i="8"/>
  <c r="AL78" i="8"/>
  <c r="AM78" i="8"/>
  <c r="AK79" i="8"/>
  <c r="AL79" i="8"/>
  <c r="AM79" i="8"/>
  <c r="AK80" i="8"/>
  <c r="AL80" i="8"/>
  <c r="AM80" i="8"/>
  <c r="AK81" i="8"/>
  <c r="AL81" i="8"/>
  <c r="AM81" i="8"/>
  <c r="AK82" i="8"/>
  <c r="AL82" i="8"/>
  <c r="AM82" i="8"/>
  <c r="AK83" i="8"/>
  <c r="AL83" i="8"/>
  <c r="AM83" i="8"/>
  <c r="AK84" i="8"/>
  <c r="AL84" i="8"/>
  <c r="AM84" i="8"/>
  <c r="AK85" i="8"/>
  <c r="AL85" i="8"/>
  <c r="AM85" i="8"/>
  <c r="AK86" i="8"/>
  <c r="AL86" i="8"/>
  <c r="AM86" i="8"/>
  <c r="AK87" i="8"/>
  <c r="AL87" i="8"/>
  <c r="AM87" i="8"/>
  <c r="AK88" i="8"/>
  <c r="AL88" i="8"/>
  <c r="AM88" i="8"/>
  <c r="AK89" i="8"/>
  <c r="AL89" i="8"/>
  <c r="AM89" i="8"/>
  <c r="AK90" i="8"/>
  <c r="AL90" i="8"/>
  <c r="AM90" i="8"/>
  <c r="AK91" i="8"/>
  <c r="AL91" i="8"/>
  <c r="AM91" i="8"/>
  <c r="AK92" i="8"/>
  <c r="AL92" i="8"/>
  <c r="AM92" i="8"/>
  <c r="AK93" i="8"/>
  <c r="AL93" i="8"/>
  <c r="AM93" i="8"/>
  <c r="AK94" i="8"/>
  <c r="AL94" i="8"/>
  <c r="AM94" i="8"/>
  <c r="AK95" i="8"/>
  <c r="AL95" i="8"/>
  <c r="AM95" i="8"/>
  <c r="AK96" i="8"/>
  <c r="AL96" i="8"/>
  <c r="AM96" i="8"/>
  <c r="AK97" i="8"/>
  <c r="AL97" i="8"/>
  <c r="AM97" i="8"/>
  <c r="AK98" i="8"/>
  <c r="AL98" i="8"/>
  <c r="AM98" i="8"/>
  <c r="AK99" i="8"/>
  <c r="AL99" i="8"/>
  <c r="AM99" i="8"/>
  <c r="AK100" i="8"/>
  <c r="AL100" i="8"/>
  <c r="AM100" i="8"/>
  <c r="AK101" i="8"/>
  <c r="AL101" i="8"/>
  <c r="AM101" i="8"/>
  <c r="AK102" i="8"/>
  <c r="AL102" i="8"/>
  <c r="AM102" i="8"/>
  <c r="AK103" i="8"/>
  <c r="AL103" i="8"/>
  <c r="AM103" i="8"/>
  <c r="AK104" i="8"/>
  <c r="AL104" i="8"/>
  <c r="AM104" i="8"/>
  <c r="AK105" i="8"/>
  <c r="AL105" i="8"/>
  <c r="AM105" i="8"/>
  <c r="AL17" i="8"/>
  <c r="AM17" i="8"/>
  <c r="AK17" i="8"/>
  <c r="A91" i="9"/>
  <c r="C91" i="9"/>
  <c r="D91" i="9"/>
  <c r="E91" i="9"/>
  <c r="F91" i="9"/>
  <c r="G91" i="9"/>
  <c r="H91" i="9"/>
  <c r="I91" i="9"/>
  <c r="J91" i="9"/>
  <c r="A92" i="9"/>
  <c r="C92" i="9"/>
  <c r="D92" i="9"/>
  <c r="E92" i="9"/>
  <c r="F92" i="9"/>
  <c r="G92" i="9"/>
  <c r="H92" i="9"/>
  <c r="I92" i="9"/>
  <c r="J92" i="9"/>
  <c r="A93" i="9"/>
  <c r="C93" i="9"/>
  <c r="D93" i="9"/>
  <c r="E93" i="9"/>
  <c r="F93" i="9"/>
  <c r="G93" i="9"/>
  <c r="H93" i="9"/>
  <c r="I93" i="9"/>
  <c r="J93" i="9"/>
  <c r="A94" i="9"/>
  <c r="C94" i="9"/>
  <c r="D94" i="9"/>
  <c r="E94" i="9"/>
  <c r="F94" i="9"/>
  <c r="G94" i="9"/>
  <c r="H94" i="9"/>
  <c r="I94" i="9"/>
  <c r="J94" i="9"/>
  <c r="A95" i="9"/>
  <c r="C95" i="9"/>
  <c r="D95" i="9"/>
  <c r="E95" i="9"/>
  <c r="F95" i="9"/>
  <c r="G95" i="9"/>
  <c r="H95" i="9"/>
  <c r="I95" i="9"/>
  <c r="J95" i="9"/>
  <c r="A96" i="9"/>
  <c r="C96" i="9"/>
  <c r="D96" i="9"/>
  <c r="E96" i="9"/>
  <c r="F96" i="9"/>
  <c r="G96" i="9"/>
  <c r="H96" i="9"/>
  <c r="I96" i="9"/>
  <c r="J96" i="9"/>
  <c r="A97" i="9"/>
  <c r="C97" i="9"/>
  <c r="D97" i="9"/>
  <c r="E97" i="9"/>
  <c r="F97" i="9"/>
  <c r="G97" i="9"/>
  <c r="H97" i="9"/>
  <c r="I97" i="9"/>
  <c r="J97" i="9"/>
  <c r="A98" i="9"/>
  <c r="C98" i="9"/>
  <c r="D98" i="9"/>
  <c r="E98" i="9"/>
  <c r="F98" i="9"/>
  <c r="G98" i="9"/>
  <c r="H98" i="9"/>
  <c r="I98" i="9"/>
  <c r="J98" i="9"/>
  <c r="A99" i="9"/>
  <c r="C99" i="9"/>
  <c r="D99" i="9"/>
  <c r="E99" i="9"/>
  <c r="F99" i="9"/>
  <c r="G99" i="9"/>
  <c r="H99" i="9"/>
  <c r="I99" i="9"/>
  <c r="J99" i="9"/>
  <c r="A100" i="9"/>
  <c r="C100" i="9"/>
  <c r="D100" i="9"/>
  <c r="E100" i="9"/>
  <c r="F100" i="9"/>
  <c r="G100" i="9"/>
  <c r="H100" i="9"/>
  <c r="I100" i="9"/>
  <c r="J100" i="9"/>
  <c r="A101" i="9"/>
  <c r="C101" i="9"/>
  <c r="D101" i="9"/>
  <c r="E101" i="9"/>
  <c r="F101" i="9"/>
  <c r="G101" i="9"/>
  <c r="H101" i="9"/>
  <c r="I101" i="9"/>
  <c r="J101" i="9"/>
  <c r="A102" i="9"/>
  <c r="C102" i="9"/>
  <c r="D102" i="9"/>
  <c r="E102" i="9"/>
  <c r="F102" i="9"/>
  <c r="G102" i="9"/>
  <c r="H102" i="9"/>
  <c r="I102" i="9"/>
  <c r="J102" i="9"/>
  <c r="A103" i="9"/>
  <c r="C103" i="9"/>
  <c r="D103" i="9"/>
  <c r="E103" i="9"/>
  <c r="F103" i="9"/>
  <c r="G103" i="9"/>
  <c r="H103" i="9"/>
  <c r="I103" i="9"/>
  <c r="J103" i="9"/>
  <c r="A104" i="9"/>
  <c r="C104" i="9"/>
  <c r="D104" i="9"/>
  <c r="E104" i="9"/>
  <c r="F104" i="9"/>
  <c r="G104" i="9"/>
  <c r="H104" i="9"/>
  <c r="I104" i="9"/>
  <c r="J104" i="9"/>
  <c r="A105" i="9"/>
  <c r="C105" i="9"/>
  <c r="D105" i="9"/>
  <c r="E105" i="9"/>
  <c r="F105" i="9"/>
  <c r="G105" i="9"/>
  <c r="H105" i="9"/>
  <c r="I105" i="9"/>
  <c r="J105" i="9"/>
  <c r="A106" i="9"/>
  <c r="C106" i="9"/>
  <c r="D106" i="9"/>
  <c r="E106" i="9"/>
  <c r="F106" i="9"/>
  <c r="G106" i="9"/>
  <c r="H106" i="9"/>
  <c r="I106" i="9"/>
  <c r="J106" i="9"/>
  <c r="S11" i="8"/>
  <c r="H2" i="2" s="1"/>
  <c r="S10" i="8"/>
  <c r="K9" i="8"/>
  <c r="N9" i="8"/>
  <c r="K10" i="8"/>
  <c r="N10" i="8"/>
  <c r="K11" i="8"/>
  <c r="N11" i="8"/>
  <c r="K12" i="8"/>
  <c r="N12" i="8"/>
  <c r="C13" i="7"/>
  <c r="D13" i="7"/>
  <c r="E13" i="7"/>
  <c r="F13" i="7"/>
  <c r="H13" i="7"/>
  <c r="C15" i="7"/>
  <c r="D15" i="7"/>
  <c r="E15" i="7"/>
  <c r="F15" i="7"/>
  <c r="H15" i="7"/>
  <c r="C14" i="7"/>
  <c r="D14" i="7"/>
  <c r="E14" i="7"/>
  <c r="F14" i="7"/>
  <c r="H14" i="7"/>
  <c r="C17" i="7"/>
  <c r="D17" i="7"/>
  <c r="E17" i="7"/>
  <c r="F17" i="7"/>
  <c r="H17" i="7"/>
  <c r="C19" i="7"/>
  <c r="D19" i="7"/>
  <c r="E19" i="7"/>
  <c r="F19" i="7"/>
  <c r="H19" i="7"/>
  <c r="C18" i="7"/>
  <c r="D18" i="7"/>
  <c r="E18" i="7"/>
  <c r="F18" i="7"/>
  <c r="H18" i="7"/>
  <c r="C16" i="7"/>
  <c r="D16" i="7"/>
  <c r="E16" i="7"/>
  <c r="F16" i="7"/>
  <c r="H16" i="7"/>
  <c r="C20" i="7"/>
  <c r="D20" i="7"/>
  <c r="E20" i="7"/>
  <c r="F20" i="7"/>
  <c r="H20" i="7"/>
  <c r="C21" i="7"/>
  <c r="D21" i="7"/>
  <c r="E21" i="7"/>
  <c r="F21" i="7"/>
  <c r="H21" i="7"/>
  <c r="C22" i="7"/>
  <c r="D22" i="7"/>
  <c r="E22" i="7"/>
  <c r="F22" i="7"/>
  <c r="H22" i="7"/>
  <c r="C23" i="7"/>
  <c r="D23" i="7"/>
  <c r="E23" i="7"/>
  <c r="F23" i="7"/>
  <c r="H23" i="7"/>
  <c r="C24" i="7"/>
  <c r="D24" i="7"/>
  <c r="E24" i="7"/>
  <c r="F24" i="7"/>
  <c r="H24" i="7"/>
  <c r="C25" i="7"/>
  <c r="D25" i="7"/>
  <c r="E25" i="7"/>
  <c r="F25" i="7"/>
  <c r="H25" i="7"/>
  <c r="C26" i="7"/>
  <c r="D26" i="7"/>
  <c r="E26" i="7"/>
  <c r="F26" i="7"/>
  <c r="H26" i="7"/>
  <c r="C27" i="7"/>
  <c r="D27" i="7"/>
  <c r="E27" i="7"/>
  <c r="F27" i="7"/>
  <c r="H27" i="7"/>
  <c r="C28" i="7"/>
  <c r="D28" i="7"/>
  <c r="E28" i="7"/>
  <c r="F28" i="7"/>
  <c r="H28" i="7"/>
  <c r="C29" i="7"/>
  <c r="D29" i="7"/>
  <c r="E29" i="7"/>
  <c r="F29" i="7"/>
  <c r="H29" i="7"/>
  <c r="C30" i="7"/>
  <c r="D30" i="7"/>
  <c r="E30" i="7"/>
  <c r="F30" i="7"/>
  <c r="H30" i="7"/>
  <c r="C31" i="7"/>
  <c r="D31" i="7"/>
  <c r="E31" i="7"/>
  <c r="F31" i="7"/>
  <c r="H31" i="7"/>
  <c r="C32" i="7"/>
  <c r="D32" i="7"/>
  <c r="E32" i="7"/>
  <c r="F32" i="7"/>
  <c r="H32" i="7"/>
  <c r="C33" i="7"/>
  <c r="D33" i="7"/>
  <c r="E33" i="7"/>
  <c r="F33" i="7"/>
  <c r="H33" i="7"/>
  <c r="C34" i="7"/>
  <c r="D34" i="7"/>
  <c r="E34" i="7"/>
  <c r="F34" i="7"/>
  <c r="H34" i="7"/>
  <c r="C35" i="7"/>
  <c r="D35" i="7"/>
  <c r="E35" i="7"/>
  <c r="F35" i="7"/>
  <c r="H35" i="7"/>
  <c r="C36" i="7"/>
  <c r="D36" i="7"/>
  <c r="E36" i="7"/>
  <c r="F36" i="7"/>
  <c r="H36" i="7"/>
  <c r="C37" i="7"/>
  <c r="D37" i="7"/>
  <c r="E37" i="7"/>
  <c r="F37" i="7"/>
  <c r="H37" i="7"/>
  <c r="C38" i="7"/>
  <c r="D38" i="7"/>
  <c r="E38" i="7"/>
  <c r="F38" i="7"/>
  <c r="H38" i="7"/>
  <c r="C39" i="7"/>
  <c r="D39" i="7"/>
  <c r="E39" i="7"/>
  <c r="F39" i="7"/>
  <c r="H39" i="7"/>
  <c r="C40" i="7"/>
  <c r="D40" i="7"/>
  <c r="E40" i="7"/>
  <c r="F40" i="7"/>
  <c r="H40" i="7"/>
  <c r="C41" i="7"/>
  <c r="D41" i="7"/>
  <c r="E41" i="7"/>
  <c r="F41" i="7"/>
  <c r="H41" i="7"/>
  <c r="C42" i="7"/>
  <c r="D42" i="7"/>
  <c r="E42" i="7"/>
  <c r="F42" i="7"/>
  <c r="H42" i="7"/>
  <c r="C43" i="7"/>
  <c r="D43" i="7"/>
  <c r="E43" i="7"/>
  <c r="F43" i="7"/>
  <c r="H43" i="7"/>
  <c r="C44" i="7"/>
  <c r="D44" i="7"/>
  <c r="E44" i="7"/>
  <c r="F44" i="7"/>
  <c r="H44" i="7"/>
  <c r="C45" i="7"/>
  <c r="D45" i="7"/>
  <c r="E45" i="7"/>
  <c r="F45" i="7"/>
  <c r="H45" i="7"/>
  <c r="C46" i="7"/>
  <c r="D46" i="7"/>
  <c r="E46" i="7"/>
  <c r="F46" i="7"/>
  <c r="H46" i="7"/>
  <c r="C47" i="7"/>
  <c r="D47" i="7"/>
  <c r="E47" i="7"/>
  <c r="F47" i="7"/>
  <c r="H47" i="7"/>
  <c r="C48" i="7"/>
  <c r="D48" i="7"/>
  <c r="E48" i="7"/>
  <c r="F48" i="7"/>
  <c r="H48" i="7"/>
  <c r="C49" i="7"/>
  <c r="D49" i="7"/>
  <c r="E49" i="7"/>
  <c r="F49" i="7"/>
  <c r="H49" i="7"/>
  <c r="C50" i="7"/>
  <c r="D50" i="7"/>
  <c r="E50" i="7"/>
  <c r="F50" i="7"/>
  <c r="H50" i="7"/>
  <c r="C51" i="7"/>
  <c r="D51" i="7"/>
  <c r="E51" i="7"/>
  <c r="F51" i="7"/>
  <c r="H51" i="7"/>
  <c r="C52" i="7"/>
  <c r="D52" i="7"/>
  <c r="E52" i="7"/>
  <c r="F52" i="7"/>
  <c r="H52" i="7"/>
  <c r="C53" i="7"/>
  <c r="D53" i="7"/>
  <c r="E53" i="7"/>
  <c r="F53" i="7"/>
  <c r="H53" i="7"/>
  <c r="C54" i="7"/>
  <c r="D54" i="7"/>
  <c r="E54" i="7"/>
  <c r="F54" i="7"/>
  <c r="H54" i="7"/>
  <c r="C55" i="7"/>
  <c r="D55" i="7"/>
  <c r="E55" i="7"/>
  <c r="F55" i="7"/>
  <c r="H55" i="7"/>
  <c r="C56" i="7"/>
  <c r="D56" i="7"/>
  <c r="E56" i="7"/>
  <c r="F56" i="7"/>
  <c r="H56" i="7"/>
  <c r="C57" i="7"/>
  <c r="D57" i="7"/>
  <c r="E57" i="7"/>
  <c r="F57" i="7"/>
  <c r="H57" i="7"/>
  <c r="C58" i="7"/>
  <c r="D58" i="7"/>
  <c r="E58" i="7"/>
  <c r="F58" i="7"/>
  <c r="H58" i="7"/>
  <c r="C59" i="7"/>
  <c r="D59" i="7"/>
  <c r="E59" i="7"/>
  <c r="F59" i="7"/>
  <c r="H59" i="7"/>
  <c r="C60" i="7"/>
  <c r="D60" i="7"/>
  <c r="E60" i="7"/>
  <c r="F60" i="7"/>
  <c r="H60" i="7"/>
  <c r="C61" i="7"/>
  <c r="D61" i="7"/>
  <c r="E61" i="7"/>
  <c r="F61" i="7"/>
  <c r="H61" i="7"/>
  <c r="C62" i="7"/>
  <c r="D62" i="7"/>
  <c r="E62" i="7"/>
  <c r="F62" i="7"/>
  <c r="H62" i="7"/>
  <c r="C63" i="7"/>
  <c r="D63" i="7"/>
  <c r="E63" i="7"/>
  <c r="F63" i="7"/>
  <c r="H63" i="7"/>
  <c r="C64" i="7"/>
  <c r="D64" i="7"/>
  <c r="E64" i="7"/>
  <c r="F64" i="7"/>
  <c r="H64" i="7"/>
  <c r="C65" i="7"/>
  <c r="D65" i="7"/>
  <c r="E65" i="7"/>
  <c r="F65" i="7"/>
  <c r="H65" i="7"/>
  <c r="C66" i="7"/>
  <c r="D66" i="7"/>
  <c r="E66" i="7"/>
  <c r="F66" i="7"/>
  <c r="H66" i="7"/>
  <c r="C67" i="7"/>
  <c r="D67" i="7"/>
  <c r="E67" i="7"/>
  <c r="F67" i="7"/>
  <c r="H67" i="7"/>
  <c r="C68" i="7"/>
  <c r="D68" i="7"/>
  <c r="E68" i="7"/>
  <c r="F68" i="7"/>
  <c r="H68" i="7"/>
  <c r="C69" i="7"/>
  <c r="D69" i="7"/>
  <c r="E69" i="7"/>
  <c r="F69" i="7"/>
  <c r="H69" i="7"/>
  <c r="C70" i="7"/>
  <c r="D70" i="7"/>
  <c r="E70" i="7"/>
  <c r="F70" i="7"/>
  <c r="H70" i="7"/>
  <c r="C71" i="7"/>
  <c r="D71" i="7"/>
  <c r="E71" i="7"/>
  <c r="F71" i="7"/>
  <c r="H71" i="7"/>
  <c r="C72" i="7"/>
  <c r="D72" i="7"/>
  <c r="E72" i="7"/>
  <c r="F72" i="7"/>
  <c r="H72" i="7"/>
  <c r="C73" i="7"/>
  <c r="D73" i="7"/>
  <c r="E73" i="7"/>
  <c r="F73" i="7"/>
  <c r="H73" i="7"/>
  <c r="C74" i="7"/>
  <c r="D74" i="7"/>
  <c r="E74" i="7"/>
  <c r="F74" i="7"/>
  <c r="H74" i="7"/>
  <c r="C75" i="7"/>
  <c r="D75" i="7"/>
  <c r="E75" i="7"/>
  <c r="F75" i="7"/>
  <c r="H75" i="7"/>
  <c r="C76" i="7"/>
  <c r="D76" i="7"/>
  <c r="E76" i="7"/>
  <c r="F76" i="7"/>
  <c r="H76" i="7"/>
  <c r="C77" i="7"/>
  <c r="D77" i="7"/>
  <c r="E77" i="7"/>
  <c r="F77" i="7"/>
  <c r="H77" i="7"/>
  <c r="C78" i="7"/>
  <c r="D78" i="7"/>
  <c r="E78" i="7"/>
  <c r="F78" i="7"/>
  <c r="H78" i="7"/>
  <c r="C79" i="7"/>
  <c r="D79" i="7"/>
  <c r="E79" i="7"/>
  <c r="F79" i="7"/>
  <c r="H79" i="7"/>
  <c r="C80" i="7"/>
  <c r="D80" i="7"/>
  <c r="E80" i="7"/>
  <c r="F80" i="7"/>
  <c r="H80" i="7"/>
  <c r="C81" i="7"/>
  <c r="D81" i="7"/>
  <c r="E81" i="7"/>
  <c r="F81" i="7"/>
  <c r="H81" i="7"/>
  <c r="C82" i="7"/>
  <c r="D82" i="7"/>
  <c r="E82" i="7"/>
  <c r="F82" i="7"/>
  <c r="H82" i="7"/>
  <c r="C83" i="7"/>
  <c r="D83" i="7"/>
  <c r="E83" i="7"/>
  <c r="F83" i="7"/>
  <c r="H83" i="7"/>
  <c r="C84" i="7"/>
  <c r="D84" i="7"/>
  <c r="E84" i="7"/>
  <c r="F84" i="7"/>
  <c r="H84" i="7"/>
  <c r="C85" i="7"/>
  <c r="D85" i="7"/>
  <c r="E85" i="7"/>
  <c r="F85" i="7"/>
  <c r="H85" i="7"/>
  <c r="C86" i="7"/>
  <c r="D86" i="7"/>
  <c r="E86" i="7"/>
  <c r="F86" i="7"/>
  <c r="H86" i="7"/>
  <c r="C87" i="7"/>
  <c r="D87" i="7"/>
  <c r="E87" i="7"/>
  <c r="F87" i="7"/>
  <c r="H87" i="7"/>
  <c r="C88" i="7"/>
  <c r="D88" i="7"/>
  <c r="E88" i="7"/>
  <c r="F88" i="7"/>
  <c r="H88" i="7"/>
  <c r="C89" i="7"/>
  <c r="D89" i="7"/>
  <c r="E89" i="7"/>
  <c r="F89" i="7"/>
  <c r="H89" i="7"/>
  <c r="C90" i="7"/>
  <c r="D90" i="7"/>
  <c r="E90" i="7"/>
  <c r="F90" i="7"/>
  <c r="H90" i="7"/>
  <c r="C91" i="7"/>
  <c r="D91" i="7"/>
  <c r="E91" i="7"/>
  <c r="F91" i="7"/>
  <c r="H91" i="7"/>
  <c r="C92" i="7"/>
  <c r="D92" i="7"/>
  <c r="E92" i="7"/>
  <c r="F92" i="7"/>
  <c r="H92" i="7"/>
  <c r="C93" i="7"/>
  <c r="D93" i="7"/>
  <c r="E93" i="7"/>
  <c r="F93" i="7"/>
  <c r="H93" i="7"/>
  <c r="C94" i="7"/>
  <c r="D94" i="7"/>
  <c r="E94" i="7"/>
  <c r="F94" i="7"/>
  <c r="H94" i="7"/>
  <c r="C95" i="7"/>
  <c r="D95" i="7"/>
  <c r="E95" i="7"/>
  <c r="F95" i="7"/>
  <c r="H95" i="7"/>
  <c r="C96" i="7"/>
  <c r="D96" i="7"/>
  <c r="E96" i="7"/>
  <c r="F96" i="7"/>
  <c r="H96" i="7"/>
  <c r="C97" i="7"/>
  <c r="D97" i="7"/>
  <c r="E97" i="7"/>
  <c r="F97" i="7"/>
  <c r="H97" i="7"/>
  <c r="C98" i="7"/>
  <c r="D98" i="7"/>
  <c r="E98" i="7"/>
  <c r="F98" i="7"/>
  <c r="H98" i="7"/>
  <c r="C99" i="7"/>
  <c r="D99" i="7"/>
  <c r="E99" i="7"/>
  <c r="F99" i="7"/>
  <c r="H99" i="7"/>
  <c r="C100" i="7"/>
  <c r="D100" i="7"/>
  <c r="E100" i="7"/>
  <c r="F100" i="7"/>
  <c r="H100" i="7"/>
  <c r="C101" i="7"/>
  <c r="D101" i="7"/>
  <c r="E101" i="7"/>
  <c r="F101" i="7"/>
  <c r="H101" i="7"/>
  <c r="C102" i="7"/>
  <c r="D102" i="7"/>
  <c r="E102" i="7"/>
  <c r="F102" i="7"/>
  <c r="H102" i="7"/>
  <c r="C103" i="7"/>
  <c r="D103" i="7"/>
  <c r="E103" i="7"/>
  <c r="F103" i="7"/>
  <c r="H103" i="7"/>
  <c r="C104" i="7"/>
  <c r="D104" i="7"/>
  <c r="E104" i="7"/>
  <c r="F104" i="7"/>
  <c r="H104" i="7"/>
  <c r="C105" i="7"/>
  <c r="D105" i="7"/>
  <c r="E105" i="7"/>
  <c r="F105" i="7"/>
  <c r="H105" i="7"/>
  <c r="C106" i="7"/>
  <c r="D106" i="7"/>
  <c r="E106" i="7"/>
  <c r="F106" i="7"/>
  <c r="H106" i="7"/>
  <c r="C107" i="7"/>
  <c r="D107" i="7"/>
  <c r="E107" i="7"/>
  <c r="F107" i="7"/>
  <c r="H107" i="7"/>
  <c r="H12" i="7"/>
  <c r="F12" i="7"/>
  <c r="E12" i="7"/>
  <c r="D12" i="7"/>
  <c r="C12" i="7"/>
  <c r="AA107" i="7"/>
  <c r="Y107" i="7"/>
  <c r="AA106" i="7"/>
  <c r="Y106" i="7"/>
  <c r="AA105" i="7"/>
  <c r="Y105" i="7"/>
  <c r="AA104" i="7"/>
  <c r="Y104" i="7"/>
  <c r="AA103" i="7"/>
  <c r="Y103" i="7"/>
  <c r="AA102" i="7"/>
  <c r="Y102" i="7"/>
  <c r="AA101" i="7"/>
  <c r="Y101" i="7"/>
  <c r="AA100" i="7"/>
  <c r="Y100" i="7"/>
  <c r="AA99" i="7"/>
  <c r="Y99" i="7"/>
  <c r="AA98" i="7"/>
  <c r="Y98" i="7"/>
  <c r="AA97" i="7"/>
  <c r="Y97" i="7"/>
  <c r="AA96" i="7"/>
  <c r="Y96" i="7"/>
  <c r="AA95" i="7"/>
  <c r="Y95" i="7"/>
  <c r="AA94" i="7"/>
  <c r="Y94" i="7"/>
  <c r="AA93" i="7"/>
  <c r="Y93" i="7"/>
  <c r="AA92" i="7"/>
  <c r="Y92" i="7"/>
  <c r="AA91" i="7"/>
  <c r="Y91" i="7"/>
  <c r="AA90" i="7"/>
  <c r="Y90" i="7"/>
  <c r="AA89" i="7"/>
  <c r="Y89" i="7"/>
  <c r="AA88" i="7"/>
  <c r="Y88" i="7"/>
  <c r="AA87" i="7"/>
  <c r="Y87" i="7"/>
  <c r="AA86" i="7"/>
  <c r="Y86" i="7"/>
  <c r="AA85" i="7"/>
  <c r="Y85" i="7"/>
  <c r="AA84" i="7"/>
  <c r="Y84" i="7"/>
  <c r="AA83" i="7"/>
  <c r="Y83" i="7"/>
  <c r="AA82" i="7"/>
  <c r="Y82" i="7"/>
  <c r="AA81" i="7"/>
  <c r="Y81" i="7"/>
  <c r="AA80" i="7"/>
  <c r="Y80" i="7"/>
  <c r="AA79" i="7"/>
  <c r="Y79" i="7"/>
  <c r="AA78" i="7"/>
  <c r="Y78" i="7"/>
  <c r="AA77" i="7"/>
  <c r="Y77" i="7"/>
  <c r="AA76" i="7"/>
  <c r="Y76" i="7"/>
  <c r="AA75" i="7"/>
  <c r="Y75" i="7"/>
  <c r="AA74" i="7"/>
  <c r="Y74" i="7"/>
  <c r="AA73" i="7"/>
  <c r="Y73" i="7"/>
  <c r="AA72" i="7"/>
  <c r="Y72" i="7"/>
  <c r="AA71" i="7"/>
  <c r="Y71" i="7"/>
  <c r="AA70" i="7"/>
  <c r="Y70" i="7"/>
  <c r="AA69" i="7"/>
  <c r="Y69" i="7"/>
  <c r="AA68" i="7"/>
  <c r="Y68" i="7"/>
  <c r="AA67" i="7"/>
  <c r="Y67" i="7"/>
  <c r="AA66" i="7"/>
  <c r="Y66" i="7"/>
  <c r="AA65" i="7"/>
  <c r="Y65" i="7"/>
  <c r="AA64" i="7"/>
  <c r="Y64" i="7"/>
  <c r="AA63" i="7"/>
  <c r="Y63" i="7"/>
  <c r="AA62" i="7"/>
  <c r="Y62" i="7"/>
  <c r="AA61" i="7"/>
  <c r="Y61" i="7"/>
  <c r="AA60" i="7"/>
  <c r="Y60" i="7"/>
  <c r="AA59" i="7"/>
  <c r="Y59" i="7"/>
  <c r="AA58" i="7"/>
  <c r="Y58" i="7"/>
  <c r="AA57" i="7"/>
  <c r="Y57" i="7"/>
  <c r="AA56" i="7"/>
  <c r="Y56" i="7"/>
  <c r="AA55" i="7"/>
  <c r="Y55" i="7"/>
  <c r="AA54" i="7"/>
  <c r="Y54" i="7"/>
  <c r="AA53" i="7"/>
  <c r="Y53" i="7"/>
  <c r="AA52" i="7"/>
  <c r="Y52" i="7"/>
  <c r="AA51" i="7"/>
  <c r="Y51" i="7"/>
  <c r="AA50" i="7"/>
  <c r="Y50" i="7"/>
  <c r="AA49" i="7"/>
  <c r="Y49" i="7"/>
  <c r="AA48" i="7"/>
  <c r="Y48" i="7"/>
  <c r="AA47" i="7"/>
  <c r="Y47" i="7"/>
  <c r="AA46" i="7"/>
  <c r="Y46" i="7"/>
  <c r="AA45" i="7"/>
  <c r="Y45" i="7"/>
  <c r="AA44" i="7"/>
  <c r="Y44" i="7"/>
  <c r="AA43" i="7"/>
  <c r="Y43" i="7"/>
  <c r="AA42" i="7"/>
  <c r="Y42" i="7"/>
  <c r="AA41" i="7"/>
  <c r="Y41" i="7"/>
  <c r="AA40" i="7"/>
  <c r="Y40" i="7"/>
  <c r="AA39" i="7"/>
  <c r="Y39" i="7"/>
  <c r="AA38" i="7"/>
  <c r="Y38" i="7"/>
  <c r="AA37" i="7"/>
  <c r="Y37" i="7"/>
  <c r="AA36" i="7"/>
  <c r="Y36" i="7"/>
  <c r="AA35" i="7"/>
  <c r="Y35" i="7"/>
  <c r="AA34" i="7"/>
  <c r="Y34" i="7"/>
  <c r="AA33" i="7"/>
  <c r="Y33" i="7"/>
  <c r="Y32" i="7"/>
  <c r="Y31" i="7"/>
  <c r="Y30" i="7"/>
  <c r="Y29" i="7"/>
  <c r="Y28" i="7"/>
  <c r="Y27" i="7"/>
  <c r="Y26" i="7"/>
  <c r="AA25" i="7"/>
  <c r="Y25" i="7"/>
  <c r="AA24" i="7"/>
  <c r="Y24" i="7"/>
  <c r="Y23" i="7"/>
  <c r="Y22" i="7"/>
  <c r="Y21" i="7"/>
  <c r="Y20" i="7"/>
  <c r="Y19" i="7"/>
  <c r="Y18" i="7"/>
  <c r="AA17" i="7"/>
  <c r="Y17" i="7"/>
  <c r="Y16" i="7"/>
  <c r="Y15" i="7"/>
  <c r="AA14" i="7"/>
  <c r="Y14" i="7"/>
  <c r="Y13" i="7"/>
  <c r="D11" i="13" s="1"/>
  <c r="Z12" i="7"/>
  <c r="Z10" i="7" s="1"/>
  <c r="Y12" i="7"/>
  <c r="AA16" i="5"/>
  <c r="AA20" i="5"/>
  <c r="AA24" i="5"/>
  <c r="AA28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57" i="5"/>
  <c r="AA58" i="5"/>
  <c r="AA59" i="5"/>
  <c r="AA60" i="5"/>
  <c r="AA61" i="5"/>
  <c r="AA62" i="5"/>
  <c r="AA63" i="5"/>
  <c r="AA64" i="5"/>
  <c r="AA65" i="5"/>
  <c r="AA66" i="5"/>
  <c r="AA67" i="5"/>
  <c r="AA68" i="5"/>
  <c r="AA69" i="5"/>
  <c r="AA70" i="5"/>
  <c r="AA71" i="5"/>
  <c r="AA72" i="5"/>
  <c r="AA73" i="5"/>
  <c r="AA74" i="5"/>
  <c r="AA75" i="5"/>
  <c r="AA76" i="5"/>
  <c r="AA77" i="5"/>
  <c r="AA78" i="5"/>
  <c r="AA79" i="5"/>
  <c r="AA80" i="5"/>
  <c r="AA81" i="5"/>
  <c r="AA82" i="5"/>
  <c r="AA83" i="5"/>
  <c r="AA84" i="5"/>
  <c r="AA85" i="5"/>
  <c r="AA86" i="5"/>
  <c r="AA87" i="5"/>
  <c r="AA88" i="5"/>
  <c r="AA89" i="5"/>
  <c r="AA90" i="5"/>
  <c r="AA91" i="5"/>
  <c r="AA92" i="5"/>
  <c r="AA93" i="5"/>
  <c r="AA94" i="5"/>
  <c r="AA95" i="5"/>
  <c r="AA96" i="5"/>
  <c r="AA97" i="5"/>
  <c r="AA98" i="5"/>
  <c r="AA99" i="5"/>
  <c r="AA100" i="5"/>
  <c r="AA101" i="5"/>
  <c r="AA102" i="5"/>
  <c r="AA103" i="5"/>
  <c r="AA104" i="5"/>
  <c r="AA105" i="5"/>
  <c r="AA106" i="5"/>
  <c r="AA107" i="5"/>
  <c r="AA13" i="5"/>
  <c r="Z12" i="5"/>
  <c r="Z10" i="5" s="1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Y68" i="5"/>
  <c r="Y69" i="5"/>
  <c r="Y70" i="5"/>
  <c r="Y71" i="5"/>
  <c r="Y72" i="5"/>
  <c r="Y73" i="5"/>
  <c r="Y74" i="5"/>
  <c r="Y75" i="5"/>
  <c r="Y76" i="5"/>
  <c r="Y77" i="5"/>
  <c r="Y78" i="5"/>
  <c r="Y79" i="5"/>
  <c r="Y80" i="5"/>
  <c r="Y81" i="5"/>
  <c r="Y82" i="5"/>
  <c r="Y83" i="5"/>
  <c r="Y84" i="5"/>
  <c r="Y85" i="5"/>
  <c r="Y86" i="5"/>
  <c r="Y87" i="5"/>
  <c r="Y88" i="5"/>
  <c r="Y89" i="5"/>
  <c r="Y90" i="5"/>
  <c r="Y91" i="5"/>
  <c r="Y92" i="5"/>
  <c r="Y93" i="5"/>
  <c r="Y94" i="5"/>
  <c r="Y95" i="5"/>
  <c r="Y96" i="5"/>
  <c r="Y97" i="5"/>
  <c r="Y98" i="5"/>
  <c r="Y99" i="5"/>
  <c r="Y100" i="5"/>
  <c r="Y101" i="5"/>
  <c r="Y102" i="5"/>
  <c r="Y103" i="5"/>
  <c r="Y104" i="5"/>
  <c r="Y105" i="5"/>
  <c r="Y106" i="5"/>
  <c r="Y107" i="5"/>
  <c r="T20" i="1"/>
  <c r="U20" i="1"/>
  <c r="T21" i="1"/>
  <c r="U21" i="1"/>
  <c r="T22" i="1"/>
  <c r="U22" i="1"/>
  <c r="T23" i="1"/>
  <c r="U23" i="1"/>
  <c r="T24" i="1"/>
  <c r="U24" i="1"/>
  <c r="T25" i="1"/>
  <c r="U25" i="1"/>
  <c r="T26" i="1"/>
  <c r="U26" i="1"/>
  <c r="T27" i="1"/>
  <c r="U27" i="1"/>
  <c r="T28" i="1"/>
  <c r="U28" i="1"/>
  <c r="T29" i="1"/>
  <c r="U29" i="1"/>
  <c r="T30" i="1"/>
  <c r="U30" i="1"/>
  <c r="T31" i="1"/>
  <c r="U31" i="1"/>
  <c r="T32" i="1"/>
  <c r="U32" i="1"/>
  <c r="T33" i="1"/>
  <c r="U33" i="1"/>
  <c r="T34" i="1"/>
  <c r="U34" i="1"/>
  <c r="T35" i="1"/>
  <c r="U35" i="1"/>
  <c r="T36" i="1"/>
  <c r="U36" i="1"/>
  <c r="T37" i="1"/>
  <c r="U37" i="1"/>
  <c r="T38" i="1"/>
  <c r="U38" i="1"/>
  <c r="T39" i="1"/>
  <c r="U39" i="1"/>
  <c r="T40" i="1"/>
  <c r="U40" i="1"/>
  <c r="T41" i="1"/>
  <c r="U41" i="1"/>
  <c r="T42" i="1"/>
  <c r="U42" i="1"/>
  <c r="T43" i="1"/>
  <c r="U43" i="1"/>
  <c r="T44" i="1"/>
  <c r="U44" i="1"/>
  <c r="T45" i="1"/>
  <c r="U45" i="1"/>
  <c r="T46" i="1"/>
  <c r="U46" i="1"/>
  <c r="T47" i="1"/>
  <c r="U47" i="1"/>
  <c r="T48" i="1"/>
  <c r="U48" i="1"/>
  <c r="T49" i="1"/>
  <c r="U49" i="1"/>
  <c r="T50" i="1"/>
  <c r="U50" i="1"/>
  <c r="T51" i="1"/>
  <c r="U51" i="1"/>
  <c r="T52" i="1"/>
  <c r="U52" i="1"/>
  <c r="T53" i="1"/>
  <c r="U53" i="1"/>
  <c r="T54" i="1"/>
  <c r="U54" i="1"/>
  <c r="T55" i="1"/>
  <c r="U55" i="1"/>
  <c r="T56" i="1"/>
  <c r="U56" i="1"/>
  <c r="T57" i="1"/>
  <c r="U57" i="1"/>
  <c r="T58" i="1"/>
  <c r="U58" i="1"/>
  <c r="T59" i="1"/>
  <c r="U59" i="1"/>
  <c r="T60" i="1"/>
  <c r="U60" i="1"/>
  <c r="T61" i="1"/>
  <c r="U61" i="1"/>
  <c r="T62" i="1"/>
  <c r="U62" i="1"/>
  <c r="T63" i="1"/>
  <c r="U63" i="1"/>
  <c r="T64" i="1"/>
  <c r="U64" i="1"/>
  <c r="T65" i="1"/>
  <c r="U65" i="1"/>
  <c r="T66" i="1"/>
  <c r="U66" i="1"/>
  <c r="T67" i="1"/>
  <c r="U67" i="1"/>
  <c r="T68" i="1"/>
  <c r="U68" i="1"/>
  <c r="T69" i="1"/>
  <c r="U69" i="1"/>
  <c r="T70" i="1"/>
  <c r="U70" i="1"/>
  <c r="T71" i="1"/>
  <c r="U71" i="1"/>
  <c r="T72" i="1"/>
  <c r="U72" i="1"/>
  <c r="T73" i="1"/>
  <c r="U73" i="1"/>
  <c r="T74" i="1"/>
  <c r="U74" i="1"/>
  <c r="T75" i="1"/>
  <c r="U75" i="1"/>
  <c r="T76" i="1"/>
  <c r="U76" i="1"/>
  <c r="T77" i="1"/>
  <c r="U77" i="1"/>
  <c r="T78" i="1"/>
  <c r="U78" i="1"/>
  <c r="T79" i="1"/>
  <c r="U79" i="1"/>
  <c r="T80" i="1"/>
  <c r="U80" i="1"/>
  <c r="T81" i="1"/>
  <c r="U81" i="1"/>
  <c r="T82" i="1"/>
  <c r="U82" i="1"/>
  <c r="T83" i="1"/>
  <c r="U83" i="1"/>
  <c r="T84" i="1"/>
  <c r="U84" i="1"/>
  <c r="T85" i="1"/>
  <c r="U85" i="1"/>
  <c r="T86" i="1"/>
  <c r="U86" i="1"/>
  <c r="T87" i="1"/>
  <c r="U87" i="1"/>
  <c r="T88" i="1"/>
  <c r="U88" i="1"/>
  <c r="T89" i="1"/>
  <c r="U89" i="1"/>
  <c r="T90" i="1"/>
  <c r="U90" i="1"/>
  <c r="T91" i="1"/>
  <c r="U91" i="1"/>
  <c r="T92" i="1"/>
  <c r="U92" i="1"/>
  <c r="T93" i="1"/>
  <c r="U93" i="1"/>
  <c r="T94" i="1"/>
  <c r="U94" i="1"/>
  <c r="T95" i="1"/>
  <c r="U95" i="1"/>
  <c r="T96" i="1"/>
  <c r="U96" i="1"/>
  <c r="T97" i="1"/>
  <c r="U97" i="1"/>
  <c r="T98" i="1"/>
  <c r="U98" i="1"/>
  <c r="T99" i="1"/>
  <c r="U99" i="1"/>
  <c r="T100" i="1"/>
  <c r="U100" i="1"/>
  <c r="T101" i="1"/>
  <c r="U101" i="1"/>
  <c r="T102" i="1"/>
  <c r="U102" i="1"/>
  <c r="T103" i="1"/>
  <c r="U103" i="1"/>
  <c r="T104" i="1"/>
  <c r="U104" i="1"/>
  <c r="T105" i="1"/>
  <c r="U105" i="1"/>
  <c r="U19" i="1"/>
  <c r="T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R34" i="1"/>
  <c r="S34" i="1"/>
  <c r="R35" i="1"/>
  <c r="S35" i="1"/>
  <c r="R36" i="1"/>
  <c r="S36" i="1"/>
  <c r="R37" i="1"/>
  <c r="S37" i="1"/>
  <c r="R38" i="1"/>
  <c r="S38" i="1"/>
  <c r="R39" i="1"/>
  <c r="S39" i="1"/>
  <c r="R40" i="1"/>
  <c r="S40" i="1"/>
  <c r="R41" i="1"/>
  <c r="S41" i="1"/>
  <c r="R42" i="1"/>
  <c r="S42" i="1"/>
  <c r="R43" i="1"/>
  <c r="S43" i="1"/>
  <c r="R44" i="1"/>
  <c r="S44" i="1"/>
  <c r="R45" i="1"/>
  <c r="S45" i="1"/>
  <c r="R46" i="1"/>
  <c r="S46" i="1"/>
  <c r="R47" i="1"/>
  <c r="S47" i="1"/>
  <c r="R48" i="1"/>
  <c r="S48" i="1"/>
  <c r="R49" i="1"/>
  <c r="S49" i="1"/>
  <c r="R50" i="1"/>
  <c r="S50" i="1"/>
  <c r="R51" i="1"/>
  <c r="S51" i="1"/>
  <c r="R52" i="1"/>
  <c r="S52" i="1"/>
  <c r="R53" i="1"/>
  <c r="S53" i="1"/>
  <c r="R54" i="1"/>
  <c r="S54" i="1"/>
  <c r="R55" i="1"/>
  <c r="S55" i="1"/>
  <c r="R56" i="1"/>
  <c r="S56" i="1"/>
  <c r="R57" i="1"/>
  <c r="S57" i="1"/>
  <c r="R58" i="1"/>
  <c r="S58" i="1"/>
  <c r="R59" i="1"/>
  <c r="S59" i="1"/>
  <c r="R60" i="1"/>
  <c r="S60" i="1"/>
  <c r="R61" i="1"/>
  <c r="S61" i="1"/>
  <c r="R62" i="1"/>
  <c r="S62" i="1"/>
  <c r="R63" i="1"/>
  <c r="S63" i="1"/>
  <c r="R64" i="1"/>
  <c r="S64" i="1"/>
  <c r="R65" i="1"/>
  <c r="S65" i="1"/>
  <c r="R66" i="1"/>
  <c r="S66" i="1"/>
  <c r="R67" i="1"/>
  <c r="S67" i="1"/>
  <c r="R68" i="1"/>
  <c r="S68" i="1"/>
  <c r="R69" i="1"/>
  <c r="S69" i="1"/>
  <c r="R70" i="1"/>
  <c r="S70" i="1"/>
  <c r="R71" i="1"/>
  <c r="S71" i="1"/>
  <c r="R72" i="1"/>
  <c r="S72" i="1"/>
  <c r="R73" i="1"/>
  <c r="S73" i="1"/>
  <c r="R74" i="1"/>
  <c r="S74" i="1"/>
  <c r="R75" i="1"/>
  <c r="S75" i="1"/>
  <c r="R76" i="1"/>
  <c r="S76" i="1"/>
  <c r="R77" i="1"/>
  <c r="S77" i="1"/>
  <c r="R78" i="1"/>
  <c r="S78" i="1"/>
  <c r="R79" i="1"/>
  <c r="S79" i="1"/>
  <c r="R80" i="1"/>
  <c r="S80" i="1"/>
  <c r="R81" i="1"/>
  <c r="S81" i="1"/>
  <c r="R82" i="1"/>
  <c r="S82" i="1"/>
  <c r="R83" i="1"/>
  <c r="S83" i="1"/>
  <c r="R84" i="1"/>
  <c r="S84" i="1"/>
  <c r="R85" i="1"/>
  <c r="S85" i="1"/>
  <c r="R86" i="1"/>
  <c r="S86" i="1"/>
  <c r="R87" i="1"/>
  <c r="S87" i="1"/>
  <c r="R88" i="1"/>
  <c r="S88" i="1"/>
  <c r="R89" i="1"/>
  <c r="S89" i="1"/>
  <c r="R90" i="1"/>
  <c r="S90" i="1"/>
  <c r="R91" i="1"/>
  <c r="S91" i="1"/>
  <c r="R92" i="1"/>
  <c r="S92" i="1"/>
  <c r="R93" i="1"/>
  <c r="S93" i="1"/>
  <c r="R94" i="1"/>
  <c r="S94" i="1"/>
  <c r="R95" i="1"/>
  <c r="S95" i="1"/>
  <c r="R96" i="1"/>
  <c r="S96" i="1"/>
  <c r="R97" i="1"/>
  <c r="S97" i="1"/>
  <c r="R98" i="1"/>
  <c r="S98" i="1"/>
  <c r="R99" i="1"/>
  <c r="S99" i="1"/>
  <c r="R100" i="1"/>
  <c r="S100" i="1"/>
  <c r="R101" i="1"/>
  <c r="S101" i="1"/>
  <c r="R102" i="1"/>
  <c r="S102" i="1"/>
  <c r="R103" i="1"/>
  <c r="S103" i="1"/>
  <c r="R104" i="1"/>
  <c r="S104" i="1"/>
  <c r="R105" i="1"/>
  <c r="S105" i="1"/>
  <c r="S19" i="1"/>
  <c r="R19" i="1"/>
  <c r="C16" i="5"/>
  <c r="C14" i="5"/>
  <c r="D14" i="5"/>
  <c r="E14" i="5"/>
  <c r="F14" i="5"/>
  <c r="H14" i="5"/>
  <c r="C19" i="5"/>
  <c r="D19" i="5"/>
  <c r="E19" i="5"/>
  <c r="F19" i="5"/>
  <c r="H19" i="5"/>
  <c r="C12" i="5"/>
  <c r="D12" i="5"/>
  <c r="E12" i="5"/>
  <c r="F12" i="5"/>
  <c r="H12" i="5"/>
  <c r="C15" i="5"/>
  <c r="D15" i="5"/>
  <c r="E15" i="5"/>
  <c r="F15" i="5"/>
  <c r="H15" i="5"/>
  <c r="C17" i="5"/>
  <c r="D17" i="5"/>
  <c r="E17" i="5"/>
  <c r="F17" i="5"/>
  <c r="H17" i="5"/>
  <c r="C18" i="5"/>
  <c r="D18" i="5"/>
  <c r="E18" i="5"/>
  <c r="F18" i="5"/>
  <c r="H18" i="5"/>
  <c r="C13" i="5"/>
  <c r="D13" i="5"/>
  <c r="E13" i="5"/>
  <c r="F13" i="5"/>
  <c r="H13" i="5"/>
  <c r="C20" i="5"/>
  <c r="D20" i="5"/>
  <c r="E20" i="5"/>
  <c r="F20" i="5"/>
  <c r="H20" i="5"/>
  <c r="C21" i="5"/>
  <c r="D21" i="5"/>
  <c r="E21" i="5"/>
  <c r="F21" i="5"/>
  <c r="H21" i="5"/>
  <c r="C22" i="5"/>
  <c r="D22" i="5"/>
  <c r="E22" i="5"/>
  <c r="F22" i="5"/>
  <c r="H22" i="5"/>
  <c r="C23" i="5"/>
  <c r="D23" i="5"/>
  <c r="E23" i="5"/>
  <c r="F23" i="5"/>
  <c r="H23" i="5"/>
  <c r="C24" i="5"/>
  <c r="D24" i="5"/>
  <c r="E24" i="5"/>
  <c r="F24" i="5"/>
  <c r="H24" i="5"/>
  <c r="C25" i="5"/>
  <c r="D25" i="5"/>
  <c r="E25" i="5"/>
  <c r="F25" i="5"/>
  <c r="H25" i="5"/>
  <c r="C26" i="5"/>
  <c r="D26" i="5"/>
  <c r="E26" i="5"/>
  <c r="F26" i="5"/>
  <c r="H26" i="5"/>
  <c r="C27" i="5"/>
  <c r="D27" i="5"/>
  <c r="E27" i="5"/>
  <c r="F27" i="5"/>
  <c r="H27" i="5"/>
  <c r="C28" i="5"/>
  <c r="D28" i="5"/>
  <c r="E28" i="5"/>
  <c r="F28" i="5"/>
  <c r="H28" i="5"/>
  <c r="C29" i="5"/>
  <c r="D29" i="5"/>
  <c r="E29" i="5"/>
  <c r="F29" i="5"/>
  <c r="H29" i="5"/>
  <c r="C30" i="5"/>
  <c r="D30" i="5"/>
  <c r="E30" i="5"/>
  <c r="F30" i="5"/>
  <c r="H30" i="5"/>
  <c r="C31" i="5"/>
  <c r="D31" i="5"/>
  <c r="E31" i="5"/>
  <c r="F31" i="5"/>
  <c r="H31" i="5"/>
  <c r="C32" i="5"/>
  <c r="D32" i="5"/>
  <c r="E32" i="5"/>
  <c r="F32" i="5"/>
  <c r="H32" i="5"/>
  <c r="C33" i="5"/>
  <c r="D33" i="5"/>
  <c r="E33" i="5"/>
  <c r="F33" i="5"/>
  <c r="H33" i="5"/>
  <c r="C34" i="5"/>
  <c r="D34" i="5"/>
  <c r="E34" i="5"/>
  <c r="F34" i="5"/>
  <c r="H34" i="5"/>
  <c r="C35" i="5"/>
  <c r="D35" i="5"/>
  <c r="E35" i="5"/>
  <c r="F35" i="5"/>
  <c r="H35" i="5"/>
  <c r="C36" i="5"/>
  <c r="D36" i="5"/>
  <c r="E36" i="5"/>
  <c r="F36" i="5"/>
  <c r="H36" i="5"/>
  <c r="C37" i="5"/>
  <c r="D37" i="5"/>
  <c r="E37" i="5"/>
  <c r="F37" i="5"/>
  <c r="H37" i="5"/>
  <c r="C38" i="5"/>
  <c r="D38" i="5"/>
  <c r="E38" i="5"/>
  <c r="F38" i="5"/>
  <c r="H38" i="5"/>
  <c r="C39" i="5"/>
  <c r="D39" i="5"/>
  <c r="E39" i="5"/>
  <c r="F39" i="5"/>
  <c r="H39" i="5"/>
  <c r="C40" i="5"/>
  <c r="D40" i="5"/>
  <c r="E40" i="5"/>
  <c r="F40" i="5"/>
  <c r="H40" i="5"/>
  <c r="C41" i="5"/>
  <c r="D41" i="5"/>
  <c r="E41" i="5"/>
  <c r="F41" i="5"/>
  <c r="H41" i="5"/>
  <c r="C42" i="5"/>
  <c r="D42" i="5"/>
  <c r="E42" i="5"/>
  <c r="F42" i="5"/>
  <c r="H42" i="5"/>
  <c r="C43" i="5"/>
  <c r="D43" i="5"/>
  <c r="E43" i="5"/>
  <c r="F43" i="5"/>
  <c r="H43" i="5"/>
  <c r="C44" i="5"/>
  <c r="D44" i="5"/>
  <c r="E44" i="5"/>
  <c r="F44" i="5"/>
  <c r="H44" i="5"/>
  <c r="C45" i="5"/>
  <c r="D45" i="5"/>
  <c r="E45" i="5"/>
  <c r="F45" i="5"/>
  <c r="H45" i="5"/>
  <c r="C46" i="5"/>
  <c r="D46" i="5"/>
  <c r="E46" i="5"/>
  <c r="F46" i="5"/>
  <c r="H46" i="5"/>
  <c r="C47" i="5"/>
  <c r="D47" i="5"/>
  <c r="E47" i="5"/>
  <c r="F47" i="5"/>
  <c r="H47" i="5"/>
  <c r="C48" i="5"/>
  <c r="D48" i="5"/>
  <c r="E48" i="5"/>
  <c r="F48" i="5"/>
  <c r="H48" i="5"/>
  <c r="C49" i="5"/>
  <c r="D49" i="5"/>
  <c r="E49" i="5"/>
  <c r="F49" i="5"/>
  <c r="H49" i="5"/>
  <c r="C50" i="5"/>
  <c r="D50" i="5"/>
  <c r="E50" i="5"/>
  <c r="F50" i="5"/>
  <c r="H50" i="5"/>
  <c r="C51" i="5"/>
  <c r="D51" i="5"/>
  <c r="E51" i="5"/>
  <c r="F51" i="5"/>
  <c r="H51" i="5"/>
  <c r="C52" i="5"/>
  <c r="D52" i="5"/>
  <c r="E52" i="5"/>
  <c r="F52" i="5"/>
  <c r="H52" i="5"/>
  <c r="C53" i="5"/>
  <c r="D53" i="5"/>
  <c r="E53" i="5"/>
  <c r="F53" i="5"/>
  <c r="H53" i="5"/>
  <c r="C54" i="5"/>
  <c r="D54" i="5"/>
  <c r="E54" i="5"/>
  <c r="F54" i="5"/>
  <c r="H54" i="5"/>
  <c r="C55" i="5"/>
  <c r="D55" i="5"/>
  <c r="E55" i="5"/>
  <c r="F55" i="5"/>
  <c r="H55" i="5"/>
  <c r="C56" i="5"/>
  <c r="D56" i="5"/>
  <c r="E56" i="5"/>
  <c r="F56" i="5"/>
  <c r="H56" i="5"/>
  <c r="C57" i="5"/>
  <c r="D57" i="5"/>
  <c r="E57" i="5"/>
  <c r="F57" i="5"/>
  <c r="H57" i="5"/>
  <c r="C58" i="5"/>
  <c r="D58" i="5"/>
  <c r="E58" i="5"/>
  <c r="F58" i="5"/>
  <c r="H58" i="5"/>
  <c r="C59" i="5"/>
  <c r="D59" i="5"/>
  <c r="E59" i="5"/>
  <c r="F59" i="5"/>
  <c r="H59" i="5"/>
  <c r="C60" i="5"/>
  <c r="D60" i="5"/>
  <c r="E60" i="5"/>
  <c r="F60" i="5"/>
  <c r="H60" i="5"/>
  <c r="C61" i="5"/>
  <c r="D61" i="5"/>
  <c r="E61" i="5"/>
  <c r="F61" i="5"/>
  <c r="H61" i="5"/>
  <c r="C62" i="5"/>
  <c r="D62" i="5"/>
  <c r="E62" i="5"/>
  <c r="F62" i="5"/>
  <c r="H62" i="5"/>
  <c r="C63" i="5"/>
  <c r="D63" i="5"/>
  <c r="E63" i="5"/>
  <c r="F63" i="5"/>
  <c r="H63" i="5"/>
  <c r="C64" i="5"/>
  <c r="D64" i="5"/>
  <c r="E64" i="5"/>
  <c r="F64" i="5"/>
  <c r="H64" i="5"/>
  <c r="C65" i="5"/>
  <c r="D65" i="5"/>
  <c r="E65" i="5"/>
  <c r="F65" i="5"/>
  <c r="H65" i="5"/>
  <c r="C66" i="5"/>
  <c r="D66" i="5"/>
  <c r="E66" i="5"/>
  <c r="F66" i="5"/>
  <c r="H66" i="5"/>
  <c r="C67" i="5"/>
  <c r="D67" i="5"/>
  <c r="E67" i="5"/>
  <c r="F67" i="5"/>
  <c r="H67" i="5"/>
  <c r="C68" i="5"/>
  <c r="D68" i="5"/>
  <c r="E68" i="5"/>
  <c r="F68" i="5"/>
  <c r="H68" i="5"/>
  <c r="C69" i="5"/>
  <c r="D69" i="5"/>
  <c r="E69" i="5"/>
  <c r="F69" i="5"/>
  <c r="H69" i="5"/>
  <c r="C70" i="5"/>
  <c r="D70" i="5"/>
  <c r="E70" i="5"/>
  <c r="F70" i="5"/>
  <c r="H70" i="5"/>
  <c r="C71" i="5"/>
  <c r="D71" i="5"/>
  <c r="E71" i="5"/>
  <c r="F71" i="5"/>
  <c r="H71" i="5"/>
  <c r="C72" i="5"/>
  <c r="D72" i="5"/>
  <c r="E72" i="5"/>
  <c r="F72" i="5"/>
  <c r="H72" i="5"/>
  <c r="C73" i="5"/>
  <c r="D73" i="5"/>
  <c r="E73" i="5"/>
  <c r="F73" i="5"/>
  <c r="H73" i="5"/>
  <c r="C74" i="5"/>
  <c r="D74" i="5"/>
  <c r="E74" i="5"/>
  <c r="F74" i="5"/>
  <c r="H74" i="5"/>
  <c r="C75" i="5"/>
  <c r="D75" i="5"/>
  <c r="E75" i="5"/>
  <c r="F75" i="5"/>
  <c r="H75" i="5"/>
  <c r="C76" i="5"/>
  <c r="D76" i="5"/>
  <c r="E76" i="5"/>
  <c r="F76" i="5"/>
  <c r="H76" i="5"/>
  <c r="C77" i="5"/>
  <c r="D77" i="5"/>
  <c r="E77" i="5"/>
  <c r="F77" i="5"/>
  <c r="H77" i="5"/>
  <c r="C78" i="5"/>
  <c r="D78" i="5"/>
  <c r="E78" i="5"/>
  <c r="F78" i="5"/>
  <c r="H78" i="5"/>
  <c r="C79" i="5"/>
  <c r="D79" i="5"/>
  <c r="E79" i="5"/>
  <c r="F79" i="5"/>
  <c r="H79" i="5"/>
  <c r="C80" i="5"/>
  <c r="D80" i="5"/>
  <c r="E80" i="5"/>
  <c r="F80" i="5"/>
  <c r="H80" i="5"/>
  <c r="C81" i="5"/>
  <c r="D81" i="5"/>
  <c r="E81" i="5"/>
  <c r="F81" i="5"/>
  <c r="H81" i="5"/>
  <c r="C82" i="5"/>
  <c r="D82" i="5"/>
  <c r="E82" i="5"/>
  <c r="F82" i="5"/>
  <c r="H82" i="5"/>
  <c r="C83" i="5"/>
  <c r="D83" i="5"/>
  <c r="E83" i="5"/>
  <c r="F83" i="5"/>
  <c r="H83" i="5"/>
  <c r="C84" i="5"/>
  <c r="D84" i="5"/>
  <c r="E84" i="5"/>
  <c r="F84" i="5"/>
  <c r="H84" i="5"/>
  <c r="C85" i="5"/>
  <c r="D85" i="5"/>
  <c r="E85" i="5"/>
  <c r="F85" i="5"/>
  <c r="H85" i="5"/>
  <c r="C86" i="5"/>
  <c r="D86" i="5"/>
  <c r="E86" i="5"/>
  <c r="F86" i="5"/>
  <c r="H86" i="5"/>
  <c r="C87" i="5"/>
  <c r="D87" i="5"/>
  <c r="E87" i="5"/>
  <c r="F87" i="5"/>
  <c r="H87" i="5"/>
  <c r="C88" i="5"/>
  <c r="D88" i="5"/>
  <c r="E88" i="5"/>
  <c r="F88" i="5"/>
  <c r="H88" i="5"/>
  <c r="C89" i="5"/>
  <c r="D89" i="5"/>
  <c r="E89" i="5"/>
  <c r="F89" i="5"/>
  <c r="H89" i="5"/>
  <c r="C90" i="5"/>
  <c r="D90" i="5"/>
  <c r="E90" i="5"/>
  <c r="F90" i="5"/>
  <c r="H90" i="5"/>
  <c r="C91" i="5"/>
  <c r="D91" i="5"/>
  <c r="E91" i="5"/>
  <c r="F91" i="5"/>
  <c r="H91" i="5"/>
  <c r="C92" i="5"/>
  <c r="D92" i="5"/>
  <c r="E92" i="5"/>
  <c r="F92" i="5"/>
  <c r="H92" i="5"/>
  <c r="C93" i="5"/>
  <c r="D93" i="5"/>
  <c r="E93" i="5"/>
  <c r="F93" i="5"/>
  <c r="H93" i="5"/>
  <c r="C94" i="5"/>
  <c r="D94" i="5"/>
  <c r="E94" i="5"/>
  <c r="F94" i="5"/>
  <c r="H94" i="5"/>
  <c r="C95" i="5"/>
  <c r="D95" i="5"/>
  <c r="E95" i="5"/>
  <c r="F95" i="5"/>
  <c r="H95" i="5"/>
  <c r="C96" i="5"/>
  <c r="D96" i="5"/>
  <c r="E96" i="5"/>
  <c r="F96" i="5"/>
  <c r="H96" i="5"/>
  <c r="C97" i="5"/>
  <c r="D97" i="5"/>
  <c r="E97" i="5"/>
  <c r="F97" i="5"/>
  <c r="H97" i="5"/>
  <c r="C98" i="5"/>
  <c r="D98" i="5"/>
  <c r="E98" i="5"/>
  <c r="F98" i="5"/>
  <c r="H98" i="5"/>
  <c r="C99" i="5"/>
  <c r="D99" i="5"/>
  <c r="E99" i="5"/>
  <c r="F99" i="5"/>
  <c r="H99" i="5"/>
  <c r="C100" i="5"/>
  <c r="D100" i="5"/>
  <c r="E100" i="5"/>
  <c r="F100" i="5"/>
  <c r="H100" i="5"/>
  <c r="C101" i="5"/>
  <c r="D101" i="5"/>
  <c r="E101" i="5"/>
  <c r="F101" i="5"/>
  <c r="H101" i="5"/>
  <c r="C102" i="5"/>
  <c r="D102" i="5"/>
  <c r="E102" i="5"/>
  <c r="F102" i="5"/>
  <c r="H102" i="5"/>
  <c r="C103" i="5"/>
  <c r="D103" i="5"/>
  <c r="E103" i="5"/>
  <c r="F103" i="5"/>
  <c r="H103" i="5"/>
  <c r="C104" i="5"/>
  <c r="D104" i="5"/>
  <c r="E104" i="5"/>
  <c r="F104" i="5"/>
  <c r="H104" i="5"/>
  <c r="C105" i="5"/>
  <c r="D105" i="5"/>
  <c r="E105" i="5"/>
  <c r="F105" i="5"/>
  <c r="H105" i="5"/>
  <c r="C106" i="5"/>
  <c r="D106" i="5"/>
  <c r="E106" i="5"/>
  <c r="F106" i="5"/>
  <c r="H106" i="5"/>
  <c r="C107" i="5"/>
  <c r="D107" i="5"/>
  <c r="E107" i="5"/>
  <c r="F107" i="5"/>
  <c r="H107" i="5"/>
  <c r="F16" i="5"/>
  <c r="E16" i="5"/>
  <c r="D16" i="5"/>
  <c r="H16" i="5"/>
  <c r="C3" i="3"/>
  <c r="D3" i="3"/>
  <c r="C4" i="3"/>
  <c r="B4" i="3" s="1"/>
  <c r="D4" i="3"/>
  <c r="C5" i="3"/>
  <c r="B5" i="3" s="1"/>
  <c r="D5" i="3"/>
  <c r="D2" i="3"/>
  <c r="C2" i="3"/>
  <c r="B2" i="3"/>
  <c r="A2" i="3" s="1"/>
  <c r="E2" i="2"/>
  <c r="D2" i="2"/>
  <c r="C2" i="2"/>
  <c r="B2" i="2"/>
  <c r="A2" i="2" s="1"/>
  <c r="T10" i="8" l="1"/>
  <c r="T11" i="8"/>
  <c r="O17" i="8"/>
  <c r="J17" i="8"/>
  <c r="X10" i="7"/>
  <c r="A11" i="7"/>
  <c r="B18" i="8" s="1"/>
  <c r="D17" i="8"/>
  <c r="E1" i="8"/>
  <c r="F1" i="8" s="1"/>
  <c r="C17" i="8"/>
  <c r="Y17" i="8" s="1"/>
  <c r="U10" i="8"/>
  <c r="X10" i="5"/>
  <c r="C9" i="13" s="1"/>
  <c r="D9" i="13" s="1"/>
  <c r="C12" i="13"/>
  <c r="D12" i="13" s="1"/>
  <c r="Y10" i="7"/>
  <c r="Y10" i="5"/>
  <c r="C8" i="13" s="1"/>
  <c r="D8" i="13" s="1"/>
  <c r="P13" i="8"/>
  <c r="U11" i="8"/>
  <c r="A3" i="10"/>
  <c r="A2" i="10"/>
  <c r="AA12" i="7"/>
  <c r="AA10" i="7" s="1"/>
  <c r="C13" i="13" s="1"/>
  <c r="D13" i="13" s="1"/>
  <c r="AA12" i="5"/>
  <c r="AA10" i="5" s="1"/>
  <c r="C10" i="13" s="1"/>
  <c r="D10" i="13" s="1"/>
  <c r="A3" i="3"/>
  <c r="B3" i="3"/>
  <c r="A5" i="3"/>
  <c r="A4" i="3"/>
  <c r="S12" i="8" l="1"/>
  <c r="F2" i="2" s="1"/>
  <c r="L17" i="8"/>
  <c r="M17" i="8"/>
  <c r="K17" i="8"/>
  <c r="C3" i="10"/>
  <c r="I3" i="10"/>
  <c r="E3" i="10"/>
  <c r="H3" i="10"/>
  <c r="D3" i="10"/>
  <c r="G3" i="10"/>
  <c r="F3" i="10"/>
  <c r="B2" i="10"/>
  <c r="G2" i="10"/>
  <c r="D2" i="10"/>
  <c r="F2" i="10"/>
  <c r="H2" i="10"/>
  <c r="I2" i="10"/>
  <c r="E2" i="10"/>
  <c r="AE17" i="8"/>
  <c r="G2" i="9" s="1"/>
  <c r="X17" i="8"/>
  <c r="W17" i="8"/>
  <c r="E17" i="8"/>
  <c r="AF17" i="8"/>
  <c r="H2" i="9" s="1"/>
  <c r="AD17" i="8"/>
  <c r="F2" i="9" s="1"/>
  <c r="F17" i="8"/>
  <c r="G1" i="8"/>
  <c r="B19" i="8"/>
  <c r="E18" i="8"/>
  <c r="C18" i="8"/>
  <c r="D18" i="8"/>
  <c r="F18" i="8"/>
  <c r="A2" i="9"/>
  <c r="B3" i="10"/>
  <c r="C2" i="10"/>
  <c r="AG17" i="8" l="1"/>
  <c r="AG18" i="8"/>
  <c r="H1" i="8"/>
  <c r="H19" i="8" s="1"/>
  <c r="G17" i="8"/>
  <c r="AB17" i="8" s="1"/>
  <c r="D2" i="9" s="1"/>
  <c r="G18" i="8"/>
  <c r="AB18" i="8" s="1"/>
  <c r="D3" i="9" s="1"/>
  <c r="AD18" i="8"/>
  <c r="F3" i="9" s="1"/>
  <c r="AF18" i="8"/>
  <c r="H3" i="9" s="1"/>
  <c r="Y18" i="8"/>
  <c r="B20" i="8"/>
  <c r="E19" i="8"/>
  <c r="C19" i="8"/>
  <c r="G19" i="8"/>
  <c r="D19" i="8"/>
  <c r="F19" i="8"/>
  <c r="AG19" i="8" l="1"/>
  <c r="AE18" i="8"/>
  <c r="G3" i="9" s="1"/>
  <c r="W18" i="8"/>
  <c r="X18" i="8"/>
  <c r="AA19" i="8"/>
  <c r="C4" i="9" s="1"/>
  <c r="AD19" i="8"/>
  <c r="F4" i="9" s="1"/>
  <c r="Y19" i="8"/>
  <c r="AF19" i="8"/>
  <c r="H4" i="9" s="1"/>
  <c r="AB19" i="8"/>
  <c r="D4" i="9" s="1"/>
  <c r="A3" i="9"/>
  <c r="B21" i="8"/>
  <c r="E20" i="8"/>
  <c r="C20" i="8"/>
  <c r="G20" i="8"/>
  <c r="D20" i="8"/>
  <c r="F20" i="8"/>
  <c r="H20" i="8"/>
  <c r="I1" i="8"/>
  <c r="H17" i="8"/>
  <c r="AA17" i="8" s="1"/>
  <c r="C2" i="9" s="1"/>
  <c r="H18" i="8"/>
  <c r="AA18" i="8" s="1"/>
  <c r="C3" i="9" s="1"/>
  <c r="AG20" i="8" l="1"/>
  <c r="AE19" i="8"/>
  <c r="G4" i="9" s="1"/>
  <c r="X19" i="8"/>
  <c r="W19" i="8"/>
  <c r="I20" i="8"/>
  <c r="AC20" i="8" s="1"/>
  <c r="E5" i="9" s="1"/>
  <c r="I18" i="8"/>
  <c r="AC18" i="8" s="1"/>
  <c r="AA20" i="8"/>
  <c r="C5" i="9" s="1"/>
  <c r="AD20" i="8"/>
  <c r="F5" i="9" s="1"/>
  <c r="AF20" i="8"/>
  <c r="H5" i="9" s="1"/>
  <c r="AB20" i="8"/>
  <c r="D5" i="9" s="1"/>
  <c r="Y20" i="8"/>
  <c r="A4" i="9"/>
  <c r="B22" i="8"/>
  <c r="E21" i="8"/>
  <c r="I21" i="8"/>
  <c r="C21" i="8"/>
  <c r="G21" i="8"/>
  <c r="D21" i="8"/>
  <c r="F21" i="8"/>
  <c r="H21" i="8"/>
  <c r="J1" i="8"/>
  <c r="I17" i="8"/>
  <c r="AC17" i="8" s="1"/>
  <c r="I19" i="8"/>
  <c r="AC19" i="8" s="1"/>
  <c r="E4" i="9" s="1"/>
  <c r="AG21" i="8" l="1"/>
  <c r="AE20" i="8"/>
  <c r="G5" i="9" s="1"/>
  <c r="W20" i="8"/>
  <c r="X20" i="8"/>
  <c r="E2" i="9"/>
  <c r="Z17" i="8"/>
  <c r="B2" i="9" s="1"/>
  <c r="K1" i="8"/>
  <c r="AC21" i="8"/>
  <c r="E6" i="9" s="1"/>
  <c r="AB21" i="8"/>
  <c r="D6" i="9" s="1"/>
  <c r="AA21" i="8"/>
  <c r="C6" i="9" s="1"/>
  <c r="AD21" i="8"/>
  <c r="F6" i="9" s="1"/>
  <c r="AF21" i="8"/>
  <c r="H6" i="9" s="1"/>
  <c r="Y21" i="8"/>
  <c r="B23" i="8"/>
  <c r="E22" i="8"/>
  <c r="I22" i="8"/>
  <c r="C22" i="8"/>
  <c r="G22" i="8"/>
  <c r="D22" i="8"/>
  <c r="F22" i="8"/>
  <c r="H22" i="8"/>
  <c r="A5" i="9"/>
  <c r="Z20" i="8"/>
  <c r="B5" i="9" s="1"/>
  <c r="E3" i="9"/>
  <c r="Z18" i="8"/>
  <c r="B3" i="9" s="1"/>
  <c r="Z19" i="8"/>
  <c r="B4" i="9" s="1"/>
  <c r="AG22" i="8" l="1"/>
  <c r="AE21" i="8"/>
  <c r="G6" i="9" s="1"/>
  <c r="W21" i="8"/>
  <c r="X21" i="8"/>
  <c r="B24" i="8"/>
  <c r="E23" i="8"/>
  <c r="I23" i="8"/>
  <c r="C23" i="8"/>
  <c r="G23" i="8"/>
  <c r="D23" i="8"/>
  <c r="F23" i="8"/>
  <c r="H23" i="8"/>
  <c r="L1" i="8"/>
  <c r="A6" i="9"/>
  <c r="Z21" i="8"/>
  <c r="B6" i="9" s="1"/>
  <c r="AA22" i="8"/>
  <c r="C7" i="9" s="1"/>
  <c r="AC22" i="8"/>
  <c r="E7" i="9" s="1"/>
  <c r="AD22" i="8"/>
  <c r="F7" i="9" s="1"/>
  <c r="AB22" i="8"/>
  <c r="D7" i="9" s="1"/>
  <c r="AF22" i="8"/>
  <c r="H7" i="9" s="1"/>
  <c r="Y22" i="8"/>
  <c r="AG23" i="8" l="1"/>
  <c r="W22" i="8"/>
  <c r="X22" i="8"/>
  <c r="AE22" i="8"/>
  <c r="G7" i="9" s="1"/>
  <c r="A7" i="9"/>
  <c r="Z22" i="8"/>
  <c r="B7" i="9" s="1"/>
  <c r="AF23" i="8"/>
  <c r="H8" i="9" s="1"/>
  <c r="AC23" i="8"/>
  <c r="E8" i="9" s="1"/>
  <c r="AA23" i="8"/>
  <c r="C8" i="9" s="1"/>
  <c r="AB23" i="8"/>
  <c r="D8" i="9" s="1"/>
  <c r="AD23" i="8"/>
  <c r="F8" i="9" s="1"/>
  <c r="Y23" i="8"/>
  <c r="AE23" i="8"/>
  <c r="G8" i="9" s="1"/>
  <c r="M1" i="8"/>
  <c r="B25" i="8"/>
  <c r="E24" i="8"/>
  <c r="I24" i="8"/>
  <c r="C24" i="8"/>
  <c r="G24" i="8"/>
  <c r="D24" i="8"/>
  <c r="F24" i="8"/>
  <c r="H24" i="8"/>
  <c r="AG24" i="8" l="1"/>
  <c r="X23" i="8"/>
  <c r="W23" i="8"/>
  <c r="A8" i="9"/>
  <c r="Z23" i="8"/>
  <c r="B8" i="9" s="1"/>
  <c r="AC24" i="8"/>
  <c r="E9" i="9" s="1"/>
  <c r="AA24" i="8"/>
  <c r="C9" i="9" s="1"/>
  <c r="AB24" i="8"/>
  <c r="D9" i="9" s="1"/>
  <c r="AD24" i="8"/>
  <c r="F9" i="9" s="1"/>
  <c r="AF24" i="8"/>
  <c r="H9" i="9" s="1"/>
  <c r="Y24" i="8"/>
  <c r="AE24" i="8"/>
  <c r="G9" i="9" s="1"/>
  <c r="N1" i="8"/>
  <c r="B26" i="8"/>
  <c r="E25" i="8"/>
  <c r="I25" i="8"/>
  <c r="C25" i="8"/>
  <c r="G25" i="8"/>
  <c r="D25" i="8"/>
  <c r="F25" i="8"/>
  <c r="H25" i="8"/>
  <c r="AH25" i="8" l="1"/>
  <c r="J10" i="9" s="1"/>
  <c r="AG25" i="8"/>
  <c r="W24" i="8"/>
  <c r="X24" i="8"/>
  <c r="AB25" i="8"/>
  <c r="D10" i="9" s="1"/>
  <c r="AD25" i="8"/>
  <c r="F10" i="9" s="1"/>
  <c r="AC25" i="8"/>
  <c r="E10" i="9" s="1"/>
  <c r="AF25" i="8"/>
  <c r="H10" i="9" s="1"/>
  <c r="AA25" i="8"/>
  <c r="C10" i="9" s="1"/>
  <c r="Y25" i="8"/>
  <c r="AE25" i="8"/>
  <c r="G10" i="9" s="1"/>
  <c r="A9" i="9"/>
  <c r="Z24" i="8"/>
  <c r="B9" i="9" s="1"/>
  <c r="B27" i="8"/>
  <c r="E26" i="8"/>
  <c r="I26" i="8"/>
  <c r="I2" i="9"/>
  <c r="C26" i="8"/>
  <c r="G26" i="8"/>
  <c r="D26" i="8"/>
  <c r="F26" i="8"/>
  <c r="H26" i="8"/>
  <c r="O1" i="8"/>
  <c r="AH17" i="8"/>
  <c r="J2" i="9" s="1"/>
  <c r="AH18" i="8"/>
  <c r="J3" i="9" s="1"/>
  <c r="AH19" i="8"/>
  <c r="J4" i="9" s="1"/>
  <c r="AH20" i="8"/>
  <c r="J5" i="9" s="1"/>
  <c r="AH21" i="8"/>
  <c r="J6" i="9" s="1"/>
  <c r="AH22" i="8"/>
  <c r="J7" i="9" s="1"/>
  <c r="AH23" i="8"/>
  <c r="J8" i="9" s="1"/>
  <c r="AH24" i="8"/>
  <c r="J9" i="9" s="1"/>
  <c r="AH26" i="8" l="1"/>
  <c r="J11" i="9" s="1"/>
  <c r="W25" i="8"/>
  <c r="X25" i="8"/>
  <c r="P1" i="8"/>
  <c r="AA26" i="8"/>
  <c r="C11" i="9" s="1"/>
  <c r="AC26" i="8"/>
  <c r="E11" i="9" s="1"/>
  <c r="AD26" i="8"/>
  <c r="F11" i="9" s="1"/>
  <c r="AB26" i="8"/>
  <c r="D11" i="9" s="1"/>
  <c r="AF26" i="8"/>
  <c r="H11" i="9" s="1"/>
  <c r="Y26" i="8"/>
  <c r="B28" i="8"/>
  <c r="E27" i="8"/>
  <c r="I27" i="8"/>
  <c r="I3" i="9"/>
  <c r="C27" i="8"/>
  <c r="G27" i="8"/>
  <c r="D27" i="8"/>
  <c r="F27" i="8"/>
  <c r="H27" i="8"/>
  <c r="A10" i="9"/>
  <c r="Z25" i="8"/>
  <c r="B10" i="9" s="1"/>
  <c r="AG26" i="8" l="1"/>
  <c r="AH27" i="8"/>
  <c r="J12" i="9" s="1"/>
  <c r="AG27" i="8"/>
  <c r="W26" i="8"/>
  <c r="X26" i="8"/>
  <c r="AE26" i="8"/>
  <c r="G11" i="9" s="1"/>
  <c r="A11" i="9"/>
  <c r="Z26" i="8"/>
  <c r="B11" i="9" s="1"/>
  <c r="AA27" i="8"/>
  <c r="C12" i="9" s="1"/>
  <c r="AF27" i="8"/>
  <c r="H12" i="9" s="1"/>
  <c r="AB27" i="8"/>
  <c r="D12" i="9" s="1"/>
  <c r="AC27" i="8"/>
  <c r="E12" i="9" s="1"/>
  <c r="AD27" i="8"/>
  <c r="F12" i="9" s="1"/>
  <c r="Y27" i="8"/>
  <c r="AE27" i="8"/>
  <c r="G12" i="9" s="1"/>
  <c r="B29" i="8"/>
  <c r="E28" i="8"/>
  <c r="I28" i="8"/>
  <c r="I4" i="9"/>
  <c r="C28" i="8"/>
  <c r="G28" i="8"/>
  <c r="D28" i="8"/>
  <c r="F28" i="8"/>
  <c r="H28" i="8"/>
  <c r="Q1" i="8"/>
  <c r="AH28" i="8" l="1"/>
  <c r="J13" i="9" s="1"/>
  <c r="X27" i="8"/>
  <c r="W27" i="8"/>
  <c r="R1" i="8"/>
  <c r="AI29" i="8" s="1"/>
  <c r="K14" i="9" s="1"/>
  <c r="AC28" i="8"/>
  <c r="E13" i="9" s="1"/>
  <c r="AA28" i="8"/>
  <c r="C13" i="9" s="1"/>
  <c r="AF28" i="8"/>
  <c r="H13" i="9" s="1"/>
  <c r="AB28" i="8"/>
  <c r="D13" i="9" s="1"/>
  <c r="AD28" i="8"/>
  <c r="F13" i="9" s="1"/>
  <c r="Y28" i="8"/>
  <c r="AE28" i="8"/>
  <c r="G13" i="9" s="1"/>
  <c r="B30" i="8"/>
  <c r="E29" i="8"/>
  <c r="I29" i="8"/>
  <c r="I5" i="9"/>
  <c r="C29" i="8"/>
  <c r="G29" i="8"/>
  <c r="D29" i="8"/>
  <c r="F29" i="8"/>
  <c r="H29" i="8"/>
  <c r="A12" i="9"/>
  <c r="Z27" i="8"/>
  <c r="B12" i="9" s="1"/>
  <c r="AG28" i="8" l="1"/>
  <c r="AH29" i="8"/>
  <c r="J14" i="9" s="1"/>
  <c r="AG29" i="8"/>
  <c r="W28" i="8"/>
  <c r="X28" i="8"/>
  <c r="AC29" i="8"/>
  <c r="E14" i="9" s="1"/>
  <c r="AB29" i="8"/>
  <c r="D14" i="9" s="1"/>
  <c r="AA29" i="8"/>
  <c r="C14" i="9" s="1"/>
  <c r="AD29" i="8"/>
  <c r="F14" i="9" s="1"/>
  <c r="AF29" i="8"/>
  <c r="H14" i="9" s="1"/>
  <c r="Y29" i="8"/>
  <c r="AE29" i="8"/>
  <c r="G14" i="9" s="1"/>
  <c r="A13" i="9"/>
  <c r="Z28" i="8"/>
  <c r="B13" i="9" s="1"/>
  <c r="B31" i="8"/>
  <c r="E30" i="8"/>
  <c r="I30" i="8"/>
  <c r="I6" i="9"/>
  <c r="C30" i="8"/>
  <c r="G30" i="8"/>
  <c r="AI30" i="8"/>
  <c r="K15" i="9" s="1"/>
  <c r="D30" i="8"/>
  <c r="F30" i="8"/>
  <c r="H30" i="8"/>
  <c r="S1" i="8"/>
  <c r="T1" i="8" s="1"/>
  <c r="U1" i="8" s="1"/>
  <c r="AI17" i="8"/>
  <c r="K2" i="9" s="1"/>
  <c r="AI18" i="8"/>
  <c r="K3" i="9" s="1"/>
  <c r="AI19" i="8"/>
  <c r="K4" i="9" s="1"/>
  <c r="AI20" i="8"/>
  <c r="K5" i="9" s="1"/>
  <c r="AI21" i="8"/>
  <c r="K6" i="9" s="1"/>
  <c r="AI22" i="8"/>
  <c r="K7" i="9" s="1"/>
  <c r="AI23" i="8"/>
  <c r="K8" i="9" s="1"/>
  <c r="AI24" i="8"/>
  <c r="K9" i="9" s="1"/>
  <c r="AI25" i="8"/>
  <c r="K10" i="9" s="1"/>
  <c r="AI26" i="8"/>
  <c r="K11" i="9" s="1"/>
  <c r="AI27" i="8"/>
  <c r="K12" i="9" s="1"/>
  <c r="AI28" i="8"/>
  <c r="K13" i="9" s="1"/>
  <c r="AH30" i="8" l="1"/>
  <c r="J15" i="9" s="1"/>
  <c r="AG30" i="8"/>
  <c r="X29" i="8"/>
  <c r="W29" i="8"/>
  <c r="AA30" i="8"/>
  <c r="C15" i="9" s="1"/>
  <c r="AC30" i="8"/>
  <c r="E15" i="9" s="1"/>
  <c r="AD30" i="8"/>
  <c r="F15" i="9" s="1"/>
  <c r="AF30" i="8"/>
  <c r="H15" i="9" s="1"/>
  <c r="AB30" i="8"/>
  <c r="D15" i="9" s="1"/>
  <c r="Y30" i="8"/>
  <c r="B32" i="8"/>
  <c r="E31" i="8"/>
  <c r="I31" i="8"/>
  <c r="I7" i="9"/>
  <c r="C31" i="8"/>
  <c r="G31" i="8"/>
  <c r="AI31" i="8"/>
  <c r="K16" i="9" s="1"/>
  <c r="D31" i="8"/>
  <c r="F31" i="8"/>
  <c r="H31" i="8"/>
  <c r="A14" i="9"/>
  <c r="Z29" i="8"/>
  <c r="B14" i="9" s="1"/>
  <c r="AH31" i="8" l="1"/>
  <c r="J16" i="9" s="1"/>
  <c r="W30" i="8"/>
  <c r="X30" i="8"/>
  <c r="AF31" i="8"/>
  <c r="H16" i="9" s="1"/>
  <c r="AD31" i="8"/>
  <c r="F16" i="9" s="1"/>
  <c r="AC31" i="8"/>
  <c r="E16" i="9" s="1"/>
  <c r="AA31" i="8"/>
  <c r="C16" i="9" s="1"/>
  <c r="AB31" i="8"/>
  <c r="D16" i="9" s="1"/>
  <c r="Y31" i="8"/>
  <c r="AE31" i="8"/>
  <c r="G16" i="9" s="1"/>
  <c r="B33" i="8"/>
  <c r="E32" i="8"/>
  <c r="I32" i="8"/>
  <c r="I8" i="9"/>
  <c r="C32" i="8"/>
  <c r="G32" i="8"/>
  <c r="AI32" i="8"/>
  <c r="K17" i="9" s="1"/>
  <c r="D32" i="8"/>
  <c r="F32" i="8"/>
  <c r="AH32" i="8"/>
  <c r="J17" i="9" s="1"/>
  <c r="H32" i="8"/>
  <c r="AE30" i="8"/>
  <c r="G15" i="9" s="1"/>
  <c r="A15" i="9"/>
  <c r="Z30" i="8"/>
  <c r="B15" i="9" s="1"/>
  <c r="AG31" i="8" l="1"/>
  <c r="W31" i="8"/>
  <c r="X31" i="8"/>
  <c r="B34" i="8"/>
  <c r="E33" i="8"/>
  <c r="I33" i="8"/>
  <c r="I9" i="9"/>
  <c r="C33" i="8"/>
  <c r="G33" i="8"/>
  <c r="AI33" i="8"/>
  <c r="K18" i="9" s="1"/>
  <c r="D33" i="8"/>
  <c r="F33" i="8"/>
  <c r="H33" i="8"/>
  <c r="A16" i="9"/>
  <c r="Z31" i="8"/>
  <c r="B16" i="9" s="1"/>
  <c r="AC32" i="8"/>
  <c r="E17" i="9" s="1"/>
  <c r="AA32" i="8"/>
  <c r="C17" i="9" s="1"/>
  <c r="AF32" i="8"/>
  <c r="H17" i="9" s="1"/>
  <c r="AB32" i="8"/>
  <c r="D17" i="9" s="1"/>
  <c r="Y32" i="8"/>
  <c r="AD32" i="8"/>
  <c r="F17" i="9" s="1"/>
  <c r="AE32" i="8"/>
  <c r="G17" i="9" s="1"/>
  <c r="AG32" i="8" l="1"/>
  <c r="AH33" i="8"/>
  <c r="J18" i="9" s="1"/>
  <c r="AG33" i="8"/>
  <c r="W32" i="8"/>
  <c r="X32" i="8"/>
  <c r="A17" i="9"/>
  <c r="Z32" i="8"/>
  <c r="B17" i="9" s="1"/>
  <c r="Y33" i="8"/>
  <c r="AF33" i="8"/>
  <c r="H18" i="9" s="1"/>
  <c r="AE33" i="8"/>
  <c r="G18" i="9" s="1"/>
  <c r="AB33" i="8"/>
  <c r="D18" i="9" s="1"/>
  <c r="AC33" i="8"/>
  <c r="E18" i="9" s="1"/>
  <c r="AD33" i="8"/>
  <c r="F18" i="9" s="1"/>
  <c r="AA33" i="8"/>
  <c r="C18" i="9" s="1"/>
  <c r="B35" i="8"/>
  <c r="E34" i="8"/>
  <c r="I34" i="8"/>
  <c r="I10" i="9"/>
  <c r="C34" i="8"/>
  <c r="G34" i="8"/>
  <c r="AI34" i="8"/>
  <c r="K19" i="9" s="1"/>
  <c r="D34" i="8"/>
  <c r="F34" i="8"/>
  <c r="AH34" i="8"/>
  <c r="J19" i="9" s="1"/>
  <c r="H34" i="8"/>
  <c r="AG34" i="8" l="1"/>
  <c r="X33" i="8"/>
  <c r="W33" i="8"/>
  <c r="AA34" i="8"/>
  <c r="C19" i="9" s="1"/>
  <c r="AC34" i="8"/>
  <c r="E19" i="9" s="1"/>
  <c r="AF34" i="8"/>
  <c r="H19" i="9" s="1"/>
  <c r="AB34" i="8"/>
  <c r="D19" i="9" s="1"/>
  <c r="AD34" i="8"/>
  <c r="F19" i="9" s="1"/>
  <c r="Y34" i="8"/>
  <c r="AE34" i="8"/>
  <c r="G19" i="9" s="1"/>
  <c r="A18" i="9"/>
  <c r="Z33" i="8"/>
  <c r="B18" i="9" s="1"/>
  <c r="B36" i="8"/>
  <c r="E35" i="8"/>
  <c r="I35" i="8"/>
  <c r="I11" i="9"/>
  <c r="C35" i="8"/>
  <c r="G35" i="8"/>
  <c r="AI35" i="8"/>
  <c r="K20" i="9" s="1"/>
  <c r="D35" i="8"/>
  <c r="F35" i="8"/>
  <c r="H35" i="8"/>
  <c r="AH35" i="8" l="1"/>
  <c r="J20" i="9" s="1"/>
  <c r="AG35" i="8"/>
  <c r="W34" i="8"/>
  <c r="X34" i="8"/>
  <c r="Y35" i="8"/>
  <c r="AA35" i="8"/>
  <c r="C20" i="9" s="1"/>
  <c r="AF35" i="8"/>
  <c r="H20" i="9" s="1"/>
  <c r="AE35" i="8"/>
  <c r="G20" i="9" s="1"/>
  <c r="AB35" i="8"/>
  <c r="D20" i="9" s="1"/>
  <c r="AD35" i="8"/>
  <c r="F20" i="9" s="1"/>
  <c r="AC35" i="8"/>
  <c r="E20" i="9" s="1"/>
  <c r="B37" i="8"/>
  <c r="E36" i="8"/>
  <c r="I36" i="8"/>
  <c r="I12" i="9"/>
  <c r="C36" i="8"/>
  <c r="G36" i="8"/>
  <c r="AI36" i="8"/>
  <c r="K21" i="9" s="1"/>
  <c r="D36" i="8"/>
  <c r="F36" i="8"/>
  <c r="H36" i="8"/>
  <c r="A19" i="9"/>
  <c r="Z34" i="8"/>
  <c r="B19" i="9" s="1"/>
  <c r="AH36" i="8" l="1"/>
  <c r="J21" i="9" s="1"/>
  <c r="AG36" i="8"/>
  <c r="X35" i="8"/>
  <c r="W35" i="8"/>
  <c r="B38" i="8"/>
  <c r="E37" i="8"/>
  <c r="I37" i="8"/>
  <c r="I13" i="9"/>
  <c r="C37" i="8"/>
  <c r="G37" i="8"/>
  <c r="AI37" i="8"/>
  <c r="K22" i="9" s="1"/>
  <c r="D37" i="8"/>
  <c r="F37" i="8"/>
  <c r="H37" i="8"/>
  <c r="AC36" i="8"/>
  <c r="E21" i="9" s="1"/>
  <c r="AA36" i="8"/>
  <c r="C21" i="9" s="1"/>
  <c r="Y36" i="8"/>
  <c r="AF36" i="8"/>
  <c r="H21" i="9" s="1"/>
  <c r="AB36" i="8"/>
  <c r="D21" i="9" s="1"/>
  <c r="AD36" i="8"/>
  <c r="F21" i="9" s="1"/>
  <c r="AE36" i="8"/>
  <c r="G21" i="9" s="1"/>
  <c r="A20" i="9"/>
  <c r="Z35" i="8"/>
  <c r="B20" i="9" s="1"/>
  <c r="AH37" i="8" l="1"/>
  <c r="J22" i="9" s="1"/>
  <c r="AG37" i="8"/>
  <c r="W36" i="8"/>
  <c r="X36" i="8"/>
  <c r="Z36" i="8"/>
  <c r="B21" i="9" s="1"/>
  <c r="A21" i="9"/>
  <c r="Y37" i="8"/>
  <c r="AC37" i="8"/>
  <c r="E22" i="9" s="1"/>
  <c r="AF37" i="8"/>
  <c r="H22" i="9" s="1"/>
  <c r="AE37" i="8"/>
  <c r="G22" i="9" s="1"/>
  <c r="AA37" i="8"/>
  <c r="C22" i="9" s="1"/>
  <c r="AB37" i="8"/>
  <c r="D22" i="9" s="1"/>
  <c r="AD37" i="8"/>
  <c r="F22" i="9" s="1"/>
  <c r="B39" i="8"/>
  <c r="E38" i="8"/>
  <c r="I38" i="8"/>
  <c r="I14" i="9"/>
  <c r="C38" i="8"/>
  <c r="G38" i="8"/>
  <c r="AI38" i="8"/>
  <c r="K23" i="9" s="1"/>
  <c r="D38" i="8"/>
  <c r="F38" i="8"/>
  <c r="AH38" i="8"/>
  <c r="J23" i="9" s="1"/>
  <c r="H38" i="8"/>
  <c r="AG38" i="8" l="1"/>
  <c r="W37" i="8"/>
  <c r="X37" i="8"/>
  <c r="AA38" i="8"/>
  <c r="C23" i="9" s="1"/>
  <c r="AC38" i="8"/>
  <c r="E23" i="9" s="1"/>
  <c r="AF38" i="8"/>
  <c r="H23" i="9" s="1"/>
  <c r="Y38" i="8"/>
  <c r="AB38" i="8"/>
  <c r="D23" i="9" s="1"/>
  <c r="AD38" i="8"/>
  <c r="F23" i="9" s="1"/>
  <c r="AE38" i="8"/>
  <c r="G23" i="9" s="1"/>
  <c r="Z37" i="8"/>
  <c r="B22" i="9" s="1"/>
  <c r="A22" i="9"/>
  <c r="B40" i="8"/>
  <c r="F39" i="8"/>
  <c r="AI39" i="8"/>
  <c r="K24" i="9" s="1"/>
  <c r="C39" i="8"/>
  <c r="G39" i="8"/>
  <c r="D39" i="8"/>
  <c r="H39" i="8"/>
  <c r="I39" i="8"/>
  <c r="I15" i="9"/>
  <c r="E39" i="8"/>
  <c r="AH39" i="8" l="1"/>
  <c r="J24" i="9" s="1"/>
  <c r="AG39" i="8"/>
  <c r="W38" i="8"/>
  <c r="X38" i="8"/>
  <c r="A23" i="9"/>
  <c r="Z38" i="8"/>
  <c r="B23" i="9" s="1"/>
  <c r="Y39" i="8"/>
  <c r="AF39" i="8"/>
  <c r="H24" i="9" s="1"/>
  <c r="AE39" i="8"/>
  <c r="G24" i="9" s="1"/>
  <c r="AC39" i="8"/>
  <c r="E24" i="9" s="1"/>
  <c r="AB39" i="8"/>
  <c r="D24" i="9" s="1"/>
  <c r="AA39" i="8"/>
  <c r="C24" i="9" s="1"/>
  <c r="AD39" i="8"/>
  <c r="F24" i="9" s="1"/>
  <c r="B41" i="8"/>
  <c r="F40" i="8"/>
  <c r="AI40" i="8"/>
  <c r="K25" i="9" s="1"/>
  <c r="C40" i="8"/>
  <c r="G40" i="8"/>
  <c r="D40" i="8"/>
  <c r="H40" i="8"/>
  <c r="I40" i="8"/>
  <c r="I16" i="9"/>
  <c r="E40" i="8"/>
  <c r="AH40" i="8" l="1"/>
  <c r="J25" i="9" s="1"/>
  <c r="AG40" i="8"/>
  <c r="X39" i="8"/>
  <c r="W39" i="8"/>
  <c r="B42" i="8"/>
  <c r="F41" i="8"/>
  <c r="AI41" i="8"/>
  <c r="K26" i="9" s="1"/>
  <c r="C41" i="8"/>
  <c r="G41" i="8"/>
  <c r="D41" i="8"/>
  <c r="H41" i="8"/>
  <c r="I41" i="8"/>
  <c r="I17" i="9"/>
  <c r="E41" i="8"/>
  <c r="AC40" i="8"/>
  <c r="E25" i="9" s="1"/>
  <c r="AA40" i="8"/>
  <c r="C25" i="9" s="1"/>
  <c r="AF40" i="8"/>
  <c r="H25" i="9" s="1"/>
  <c r="AB40" i="8"/>
  <c r="D25" i="9" s="1"/>
  <c r="Y40" i="8"/>
  <c r="AD40" i="8"/>
  <c r="F25" i="9" s="1"/>
  <c r="AE40" i="8"/>
  <c r="G25" i="9" s="1"/>
  <c r="A24" i="9"/>
  <c r="Z39" i="8"/>
  <c r="B24" i="9" s="1"/>
  <c r="AH41" i="8" l="1"/>
  <c r="J26" i="9" s="1"/>
  <c r="AG41" i="8"/>
  <c r="W40" i="8"/>
  <c r="X40" i="8"/>
  <c r="Z40" i="8"/>
  <c r="B25" i="9" s="1"/>
  <c r="A25" i="9"/>
  <c r="Y41" i="8"/>
  <c r="AF41" i="8"/>
  <c r="H26" i="9" s="1"/>
  <c r="AE41" i="8"/>
  <c r="G26" i="9" s="1"/>
  <c r="AB41" i="8"/>
  <c r="D26" i="9" s="1"/>
  <c r="AC41" i="8"/>
  <c r="E26" i="9" s="1"/>
  <c r="AD41" i="8"/>
  <c r="F26" i="9" s="1"/>
  <c r="AA41" i="8"/>
  <c r="C26" i="9" s="1"/>
  <c r="B43" i="8"/>
  <c r="F42" i="8"/>
  <c r="AI42" i="8"/>
  <c r="K27" i="9" s="1"/>
  <c r="C42" i="8"/>
  <c r="G42" i="8"/>
  <c r="D42" i="8"/>
  <c r="H42" i="8"/>
  <c r="I42" i="8"/>
  <c r="I18" i="9"/>
  <c r="E42" i="8"/>
  <c r="AH42" i="8" l="1"/>
  <c r="J27" i="9" s="1"/>
  <c r="X41" i="8"/>
  <c r="W41" i="8"/>
  <c r="B44" i="8"/>
  <c r="F43" i="8"/>
  <c r="AI43" i="8"/>
  <c r="K28" i="9" s="1"/>
  <c r="C43" i="8"/>
  <c r="G43" i="8"/>
  <c r="D43" i="8"/>
  <c r="H43" i="8"/>
  <c r="I43" i="8"/>
  <c r="I19" i="9"/>
  <c r="E43" i="8"/>
  <c r="AA42" i="8"/>
  <c r="C27" i="9" s="1"/>
  <c r="AC42" i="8"/>
  <c r="E27" i="9" s="1"/>
  <c r="AF42" i="8"/>
  <c r="H27" i="9" s="1"/>
  <c r="AB42" i="8"/>
  <c r="D27" i="9" s="1"/>
  <c r="AD42" i="8"/>
  <c r="F27" i="9" s="1"/>
  <c r="Y42" i="8"/>
  <c r="AE42" i="8"/>
  <c r="G27" i="9" s="1"/>
  <c r="A26" i="9"/>
  <c r="Z41" i="8"/>
  <c r="B26" i="9" s="1"/>
  <c r="AH43" i="8" l="1"/>
  <c r="J28" i="9" s="1"/>
  <c r="AG42" i="8"/>
  <c r="W42" i="8"/>
  <c r="X42" i="8"/>
  <c r="A27" i="9"/>
  <c r="Z42" i="8"/>
  <c r="B27" i="9" s="1"/>
  <c r="Y43" i="8"/>
  <c r="AA43" i="8"/>
  <c r="C28" i="9" s="1"/>
  <c r="AF43" i="8"/>
  <c r="H28" i="9" s="1"/>
  <c r="AE43" i="8"/>
  <c r="G28" i="9" s="1"/>
  <c r="AB43" i="8"/>
  <c r="D28" i="9" s="1"/>
  <c r="AD43" i="8"/>
  <c r="F28" i="9" s="1"/>
  <c r="AC43" i="8"/>
  <c r="E28" i="9" s="1"/>
  <c r="B45" i="8"/>
  <c r="F44" i="8"/>
  <c r="AI44" i="8"/>
  <c r="K29" i="9" s="1"/>
  <c r="C44" i="8"/>
  <c r="G44" i="8"/>
  <c r="D44" i="8"/>
  <c r="H44" i="8"/>
  <c r="I44" i="8"/>
  <c r="I20" i="9"/>
  <c r="E44" i="8"/>
  <c r="AG43" i="8" l="1"/>
  <c r="AH44" i="8"/>
  <c r="J29" i="9" s="1"/>
  <c r="AG44" i="8"/>
  <c r="W43" i="8"/>
  <c r="X43" i="8"/>
  <c r="AC44" i="8"/>
  <c r="E29" i="9" s="1"/>
  <c r="AA44" i="8"/>
  <c r="C29" i="9" s="1"/>
  <c r="Y44" i="8"/>
  <c r="AF44" i="8"/>
  <c r="H29" i="9" s="1"/>
  <c r="AB44" i="8"/>
  <c r="D29" i="9" s="1"/>
  <c r="AD44" i="8"/>
  <c r="F29" i="9" s="1"/>
  <c r="AE44" i="8"/>
  <c r="G29" i="9" s="1"/>
  <c r="A28" i="9"/>
  <c r="Z43" i="8"/>
  <c r="B28" i="9" s="1"/>
  <c r="B46" i="8"/>
  <c r="F45" i="8"/>
  <c r="AH45" i="8"/>
  <c r="J30" i="9" s="1"/>
  <c r="AI45" i="8"/>
  <c r="K30" i="9" s="1"/>
  <c r="C45" i="8"/>
  <c r="G45" i="8"/>
  <c r="D45" i="8"/>
  <c r="H45" i="8"/>
  <c r="I45" i="8"/>
  <c r="I21" i="9"/>
  <c r="E45" i="8"/>
  <c r="AG45" i="8" l="1"/>
  <c r="W44" i="8"/>
  <c r="X44" i="8"/>
  <c r="Y45" i="8"/>
  <c r="AC45" i="8"/>
  <c r="E30" i="9" s="1"/>
  <c r="AF45" i="8"/>
  <c r="H30" i="9" s="1"/>
  <c r="AE45" i="8"/>
  <c r="G30" i="9" s="1"/>
  <c r="AA45" i="8"/>
  <c r="C30" i="9" s="1"/>
  <c r="AB45" i="8"/>
  <c r="D30" i="9" s="1"/>
  <c r="AD45" i="8"/>
  <c r="F30" i="9" s="1"/>
  <c r="Z44" i="8"/>
  <c r="B29" i="9" s="1"/>
  <c r="A29" i="9"/>
  <c r="B47" i="8"/>
  <c r="F46" i="8"/>
  <c r="AI46" i="8"/>
  <c r="K31" i="9" s="1"/>
  <c r="C46" i="8"/>
  <c r="G46" i="8"/>
  <c r="D46" i="8"/>
  <c r="H46" i="8"/>
  <c r="I46" i="8"/>
  <c r="I22" i="9"/>
  <c r="E46" i="8"/>
  <c r="AH46" i="8" l="1"/>
  <c r="J31" i="9" s="1"/>
  <c r="AG46" i="8"/>
  <c r="X45" i="8"/>
  <c r="W45" i="8"/>
  <c r="AA46" i="8"/>
  <c r="C31" i="9" s="1"/>
  <c r="AC46" i="8"/>
  <c r="E31" i="9" s="1"/>
  <c r="AF46" i="8"/>
  <c r="H31" i="9" s="1"/>
  <c r="Y46" i="8"/>
  <c r="AB46" i="8"/>
  <c r="D31" i="9" s="1"/>
  <c r="AD46" i="8"/>
  <c r="F31" i="9" s="1"/>
  <c r="AE46" i="8"/>
  <c r="G31" i="9" s="1"/>
  <c r="B48" i="8"/>
  <c r="F47" i="8"/>
  <c r="AI47" i="8"/>
  <c r="K32" i="9" s="1"/>
  <c r="C47" i="8"/>
  <c r="G47" i="8"/>
  <c r="D47" i="8"/>
  <c r="H47" i="8"/>
  <c r="I47" i="8"/>
  <c r="I23" i="9"/>
  <c r="E47" i="8"/>
  <c r="A30" i="9"/>
  <c r="Z45" i="8"/>
  <c r="B30" i="9" s="1"/>
  <c r="AH47" i="8" l="1"/>
  <c r="J32" i="9" s="1"/>
  <c r="W46" i="8"/>
  <c r="X46" i="8"/>
  <c r="B49" i="8"/>
  <c r="F48" i="8"/>
  <c r="AI48" i="8"/>
  <c r="K33" i="9" s="1"/>
  <c r="C48" i="8"/>
  <c r="G48" i="8"/>
  <c r="D48" i="8"/>
  <c r="H48" i="8"/>
  <c r="I48" i="8"/>
  <c r="I24" i="9"/>
  <c r="E48" i="8"/>
  <c r="A31" i="9"/>
  <c r="Z46" i="8"/>
  <c r="B31" i="9" s="1"/>
  <c r="Y47" i="8"/>
  <c r="AF47" i="8"/>
  <c r="H32" i="9" s="1"/>
  <c r="AE47" i="8"/>
  <c r="G32" i="9" s="1"/>
  <c r="AC47" i="8"/>
  <c r="E32" i="9" s="1"/>
  <c r="AB47" i="8"/>
  <c r="D32" i="9" s="1"/>
  <c r="AA47" i="8"/>
  <c r="C32" i="9" s="1"/>
  <c r="AD47" i="8"/>
  <c r="F32" i="9" s="1"/>
  <c r="AH48" i="8" l="1"/>
  <c r="J33" i="9" s="1"/>
  <c r="AG47" i="8"/>
  <c r="AG48" i="8"/>
  <c r="W47" i="8"/>
  <c r="X47" i="8"/>
  <c r="A32" i="9"/>
  <c r="Z47" i="8"/>
  <c r="B32" i="9" s="1"/>
  <c r="AC48" i="8"/>
  <c r="E33" i="9" s="1"/>
  <c r="AA48" i="8"/>
  <c r="C33" i="9" s="1"/>
  <c r="AF48" i="8"/>
  <c r="H33" i="9" s="1"/>
  <c r="AB48" i="8"/>
  <c r="D33" i="9" s="1"/>
  <c r="Y48" i="8"/>
  <c r="AD48" i="8"/>
  <c r="F33" i="9" s="1"/>
  <c r="AE48" i="8"/>
  <c r="G33" i="9" s="1"/>
  <c r="B50" i="8"/>
  <c r="F49" i="8"/>
  <c r="C49" i="8"/>
  <c r="G49" i="8"/>
  <c r="D49" i="8"/>
  <c r="H49" i="8"/>
  <c r="I49" i="8"/>
  <c r="I25" i="9"/>
  <c r="AI49" i="8"/>
  <c r="K34" i="9" s="1"/>
  <c r="E49" i="8"/>
  <c r="AH49" i="8" l="1"/>
  <c r="J34" i="9" s="1"/>
  <c r="AG49" i="8"/>
  <c r="W48" i="8"/>
  <c r="X48" i="8"/>
  <c r="Z48" i="8"/>
  <c r="B33" i="9" s="1"/>
  <c r="A33" i="9"/>
  <c r="Y49" i="8"/>
  <c r="AF49" i="8"/>
  <c r="H34" i="9" s="1"/>
  <c r="AE49" i="8"/>
  <c r="G34" i="9" s="1"/>
  <c r="AB49" i="8"/>
  <c r="D34" i="9" s="1"/>
  <c r="AC49" i="8"/>
  <c r="E34" i="9" s="1"/>
  <c r="AD49" i="8"/>
  <c r="F34" i="9" s="1"/>
  <c r="AA49" i="8"/>
  <c r="C34" i="9" s="1"/>
  <c r="B51" i="8"/>
  <c r="D50" i="8"/>
  <c r="H50" i="8"/>
  <c r="E50" i="8"/>
  <c r="I50" i="8"/>
  <c r="I26" i="9"/>
  <c r="F50" i="8"/>
  <c r="AI50" i="8"/>
  <c r="K35" i="9" s="1"/>
  <c r="G50" i="8"/>
  <c r="C50" i="8"/>
  <c r="AH50" i="8" l="1"/>
  <c r="J35" i="9" s="1"/>
  <c r="AG50" i="8"/>
  <c r="X49" i="8"/>
  <c r="W49" i="8"/>
  <c r="A34" i="9"/>
  <c r="Z49" i="8"/>
  <c r="B34" i="9" s="1"/>
  <c r="AA50" i="8"/>
  <c r="C35" i="9" s="1"/>
  <c r="AC50" i="8"/>
  <c r="E35" i="9" s="1"/>
  <c r="AF50" i="8"/>
  <c r="H35" i="9" s="1"/>
  <c r="AB50" i="8"/>
  <c r="D35" i="9" s="1"/>
  <c r="AD50" i="8"/>
  <c r="F35" i="9" s="1"/>
  <c r="Y50" i="8"/>
  <c r="AE50" i="8"/>
  <c r="G35" i="9" s="1"/>
  <c r="B52" i="8"/>
  <c r="D51" i="8"/>
  <c r="H51" i="8"/>
  <c r="E51" i="8"/>
  <c r="I51" i="8"/>
  <c r="I27" i="9"/>
  <c r="F51" i="8"/>
  <c r="AI51" i="8"/>
  <c r="K36" i="9" s="1"/>
  <c r="G51" i="8"/>
  <c r="C51" i="8"/>
  <c r="AG51" i="8" l="1"/>
  <c r="AH51" i="8"/>
  <c r="J36" i="9" s="1"/>
  <c r="W50" i="8"/>
  <c r="X50" i="8"/>
  <c r="Y51" i="8"/>
  <c r="AA51" i="8"/>
  <c r="C36" i="9" s="1"/>
  <c r="AF51" i="8"/>
  <c r="H36" i="9" s="1"/>
  <c r="AE51" i="8"/>
  <c r="G36" i="9" s="1"/>
  <c r="AB51" i="8"/>
  <c r="D36" i="9" s="1"/>
  <c r="AD51" i="8"/>
  <c r="F36" i="9" s="1"/>
  <c r="AC51" i="8"/>
  <c r="E36" i="9" s="1"/>
  <c r="A35" i="9"/>
  <c r="Z50" i="8"/>
  <c r="B35" i="9" s="1"/>
  <c r="B53" i="8"/>
  <c r="D52" i="8"/>
  <c r="H52" i="8"/>
  <c r="E52" i="8"/>
  <c r="I52" i="8"/>
  <c r="I28" i="9"/>
  <c r="F52" i="8"/>
  <c r="AI52" i="8"/>
  <c r="K37" i="9" s="1"/>
  <c r="G52" i="8"/>
  <c r="C52" i="8"/>
  <c r="AH52" i="8" l="1"/>
  <c r="J37" i="9" s="1"/>
  <c r="W51" i="8"/>
  <c r="X51" i="8"/>
  <c r="AC52" i="8"/>
  <c r="E37" i="9" s="1"/>
  <c r="AA52" i="8"/>
  <c r="C37" i="9" s="1"/>
  <c r="Y52" i="8"/>
  <c r="AF52" i="8"/>
  <c r="H37" i="9" s="1"/>
  <c r="AB52" i="8"/>
  <c r="D37" i="9" s="1"/>
  <c r="AD52" i="8"/>
  <c r="F37" i="9" s="1"/>
  <c r="AE52" i="8"/>
  <c r="G37" i="9" s="1"/>
  <c r="B54" i="8"/>
  <c r="D53" i="8"/>
  <c r="H53" i="8"/>
  <c r="E53" i="8"/>
  <c r="I53" i="8"/>
  <c r="I29" i="9"/>
  <c r="F53" i="8"/>
  <c r="AI53" i="8"/>
  <c r="K38" i="9" s="1"/>
  <c r="G53" i="8"/>
  <c r="C53" i="8"/>
  <c r="A36" i="9"/>
  <c r="Z51" i="8"/>
  <c r="B36" i="9" s="1"/>
  <c r="AG52" i="8" l="1"/>
  <c r="AH53" i="8"/>
  <c r="J38" i="9" s="1"/>
  <c r="W52" i="8"/>
  <c r="X52" i="8"/>
  <c r="B55" i="8"/>
  <c r="D54" i="8"/>
  <c r="H54" i="8"/>
  <c r="E54" i="8"/>
  <c r="I54" i="8"/>
  <c r="I30" i="9"/>
  <c r="F54" i="8"/>
  <c r="AI54" i="8"/>
  <c r="K39" i="9" s="1"/>
  <c r="G54" i="8"/>
  <c r="C54" i="8"/>
  <c r="Y53" i="8"/>
  <c r="AC53" i="8"/>
  <c r="E38" i="9" s="1"/>
  <c r="AF53" i="8"/>
  <c r="H38" i="9" s="1"/>
  <c r="AE53" i="8"/>
  <c r="G38" i="9" s="1"/>
  <c r="AA53" i="8"/>
  <c r="C38" i="9" s="1"/>
  <c r="AB53" i="8"/>
  <c r="D38" i="9" s="1"/>
  <c r="AD53" i="8"/>
  <c r="F38" i="9" s="1"/>
  <c r="Z52" i="8"/>
  <c r="B37" i="9" s="1"/>
  <c r="A37" i="9"/>
  <c r="AG53" i="8" l="1"/>
  <c r="AH54" i="8"/>
  <c r="J39" i="9" s="1"/>
  <c r="AG54" i="8"/>
  <c r="X53" i="8"/>
  <c r="W53" i="8"/>
  <c r="A38" i="9"/>
  <c r="Z53" i="8"/>
  <c r="B38" i="9" s="1"/>
  <c r="AA54" i="8"/>
  <c r="C39" i="9" s="1"/>
  <c r="AC54" i="8"/>
  <c r="E39" i="9" s="1"/>
  <c r="AF54" i="8"/>
  <c r="H39" i="9" s="1"/>
  <c r="Y54" i="8"/>
  <c r="AB54" i="8"/>
  <c r="D39" i="9" s="1"/>
  <c r="AD54" i="8"/>
  <c r="F39" i="9" s="1"/>
  <c r="AE54" i="8"/>
  <c r="G39" i="9" s="1"/>
  <c r="B56" i="8"/>
  <c r="D55" i="8"/>
  <c r="H55" i="8"/>
  <c r="E55" i="8"/>
  <c r="I55" i="8"/>
  <c r="I31" i="9"/>
  <c r="F55" i="8"/>
  <c r="AI55" i="8"/>
  <c r="K40" i="9" s="1"/>
  <c r="G55" i="8"/>
  <c r="C55" i="8"/>
  <c r="AH55" i="8" l="1"/>
  <c r="J40" i="9" s="1"/>
  <c r="AG55" i="8"/>
  <c r="W54" i="8"/>
  <c r="X54" i="8"/>
  <c r="B57" i="8"/>
  <c r="D56" i="8"/>
  <c r="H56" i="8"/>
  <c r="E56" i="8"/>
  <c r="I56" i="8"/>
  <c r="I32" i="9"/>
  <c r="F56" i="8"/>
  <c r="AI56" i="8"/>
  <c r="K41" i="9" s="1"/>
  <c r="G56" i="8"/>
  <c r="C56" i="8"/>
  <c r="A39" i="9"/>
  <c r="Z54" i="8"/>
  <c r="B39" i="9" s="1"/>
  <c r="Y55" i="8"/>
  <c r="AF55" i="8"/>
  <c r="H40" i="9" s="1"/>
  <c r="AE55" i="8"/>
  <c r="G40" i="9" s="1"/>
  <c r="AC55" i="8"/>
  <c r="E40" i="9" s="1"/>
  <c r="AB55" i="8"/>
  <c r="D40" i="9" s="1"/>
  <c r="AA55" i="8"/>
  <c r="C40" i="9" s="1"/>
  <c r="AD55" i="8"/>
  <c r="F40" i="9" s="1"/>
  <c r="AH56" i="8" l="1"/>
  <c r="J41" i="9" s="1"/>
  <c r="AG56" i="8"/>
  <c r="X55" i="8"/>
  <c r="W55" i="8"/>
  <c r="A40" i="9"/>
  <c r="Z55" i="8"/>
  <c r="B40" i="9" s="1"/>
  <c r="AC56" i="8"/>
  <c r="E41" i="9" s="1"/>
  <c r="AA56" i="8"/>
  <c r="C41" i="9" s="1"/>
  <c r="AF56" i="8"/>
  <c r="H41" i="9" s="1"/>
  <c r="AB56" i="8"/>
  <c r="D41" i="9" s="1"/>
  <c r="Y56" i="8"/>
  <c r="AD56" i="8"/>
  <c r="F41" i="9" s="1"/>
  <c r="AE56" i="8"/>
  <c r="G41" i="9" s="1"/>
  <c r="B58" i="8"/>
  <c r="D57" i="8"/>
  <c r="H57" i="8"/>
  <c r="E57" i="8"/>
  <c r="I57" i="8"/>
  <c r="I33" i="9"/>
  <c r="F57" i="8"/>
  <c r="AI57" i="8"/>
  <c r="K42" i="9" s="1"/>
  <c r="G57" i="8"/>
  <c r="C57" i="8"/>
  <c r="AH57" i="8" l="1"/>
  <c r="J42" i="9" s="1"/>
  <c r="AG57" i="8"/>
  <c r="W56" i="8"/>
  <c r="X56" i="8"/>
  <c r="Y57" i="8"/>
  <c r="AF57" i="8"/>
  <c r="H42" i="9" s="1"/>
  <c r="AE57" i="8"/>
  <c r="G42" i="9" s="1"/>
  <c r="AB57" i="8"/>
  <c r="D42" i="9" s="1"/>
  <c r="AC57" i="8"/>
  <c r="E42" i="9" s="1"/>
  <c r="AD57" i="8"/>
  <c r="F42" i="9" s="1"/>
  <c r="AA57" i="8"/>
  <c r="C42" i="9" s="1"/>
  <c r="Z56" i="8"/>
  <c r="B41" i="9" s="1"/>
  <c r="A41" i="9"/>
  <c r="B59" i="8"/>
  <c r="D58" i="8"/>
  <c r="H58" i="8"/>
  <c r="E58" i="8"/>
  <c r="I58" i="8"/>
  <c r="I34" i="9"/>
  <c r="F58" i="8"/>
  <c r="AI58" i="8"/>
  <c r="K43" i="9" s="1"/>
  <c r="G58" i="8"/>
  <c r="C58" i="8"/>
  <c r="AH58" i="8" l="1"/>
  <c r="J43" i="9" s="1"/>
  <c r="AG58" i="8"/>
  <c r="X57" i="8"/>
  <c r="W57" i="8"/>
  <c r="AA58" i="8"/>
  <c r="C43" i="9" s="1"/>
  <c r="AC58" i="8"/>
  <c r="E43" i="9" s="1"/>
  <c r="AF58" i="8"/>
  <c r="H43" i="9" s="1"/>
  <c r="AB58" i="8"/>
  <c r="D43" i="9" s="1"/>
  <c r="AD58" i="8"/>
  <c r="F43" i="9" s="1"/>
  <c r="Y58" i="8"/>
  <c r="AE58" i="8"/>
  <c r="G43" i="9" s="1"/>
  <c r="B60" i="8"/>
  <c r="D59" i="8"/>
  <c r="H59" i="8"/>
  <c r="E59" i="8"/>
  <c r="I59" i="8"/>
  <c r="I35" i="9"/>
  <c r="F59" i="8"/>
  <c r="AH59" i="8"/>
  <c r="J44" i="9" s="1"/>
  <c r="AI59" i="8"/>
  <c r="K44" i="9" s="1"/>
  <c r="G59" i="8"/>
  <c r="C59" i="8"/>
  <c r="A42" i="9"/>
  <c r="Z57" i="8"/>
  <c r="B42" i="9" s="1"/>
  <c r="W58" i="8" l="1"/>
  <c r="X58" i="8"/>
  <c r="Y59" i="8"/>
  <c r="AA59" i="8"/>
  <c r="C44" i="9" s="1"/>
  <c r="AF59" i="8"/>
  <c r="H44" i="9" s="1"/>
  <c r="AE59" i="8"/>
  <c r="G44" i="9" s="1"/>
  <c r="AB59" i="8"/>
  <c r="D44" i="9" s="1"/>
  <c r="AD59" i="8"/>
  <c r="F44" i="9" s="1"/>
  <c r="AC59" i="8"/>
  <c r="E44" i="9" s="1"/>
  <c r="B61" i="8"/>
  <c r="D60" i="8"/>
  <c r="H60" i="8"/>
  <c r="E60" i="8"/>
  <c r="I60" i="8"/>
  <c r="I36" i="9"/>
  <c r="F60" i="8"/>
  <c r="AI60" i="8"/>
  <c r="K45" i="9" s="1"/>
  <c r="G60" i="8"/>
  <c r="C60" i="8"/>
  <c r="A43" i="9"/>
  <c r="Z58" i="8"/>
  <c r="B43" i="9" s="1"/>
  <c r="AH60" i="8" l="1"/>
  <c r="J45" i="9" s="1"/>
  <c r="AG59" i="8"/>
  <c r="AG60" i="8"/>
  <c r="W59" i="8"/>
  <c r="X59" i="8"/>
  <c r="AC60" i="8"/>
  <c r="E45" i="9" s="1"/>
  <c r="AA60" i="8"/>
  <c r="C45" i="9" s="1"/>
  <c r="Y60" i="8"/>
  <c r="AF60" i="8"/>
  <c r="H45" i="9" s="1"/>
  <c r="AB60" i="8"/>
  <c r="D45" i="9" s="1"/>
  <c r="AD60" i="8"/>
  <c r="F45" i="9" s="1"/>
  <c r="AE60" i="8"/>
  <c r="G45" i="9" s="1"/>
  <c r="B62" i="8"/>
  <c r="D61" i="8"/>
  <c r="H61" i="8"/>
  <c r="E61" i="8"/>
  <c r="I61" i="8"/>
  <c r="I37" i="9"/>
  <c r="F61" i="8"/>
  <c r="AI61" i="8"/>
  <c r="K46" i="9" s="1"/>
  <c r="G61" i="8"/>
  <c r="C61" i="8"/>
  <c r="A44" i="9"/>
  <c r="Z59" i="8"/>
  <c r="B44" i="9" s="1"/>
  <c r="AH61" i="8" l="1"/>
  <c r="J46" i="9" s="1"/>
  <c r="AH62" i="8"/>
  <c r="J47" i="9" s="1"/>
  <c r="AG61" i="8"/>
  <c r="W60" i="8"/>
  <c r="X60" i="8"/>
  <c r="Y61" i="8"/>
  <c r="AC61" i="8"/>
  <c r="E46" i="9" s="1"/>
  <c r="AF61" i="8"/>
  <c r="H46" i="9" s="1"/>
  <c r="AE61" i="8"/>
  <c r="G46" i="9" s="1"/>
  <c r="AA61" i="8"/>
  <c r="C46" i="9" s="1"/>
  <c r="AB61" i="8"/>
  <c r="D46" i="9" s="1"/>
  <c r="AD61" i="8"/>
  <c r="F46" i="9" s="1"/>
  <c r="B63" i="8"/>
  <c r="D62" i="8"/>
  <c r="H62" i="8"/>
  <c r="E62" i="8"/>
  <c r="I62" i="8"/>
  <c r="I38" i="9"/>
  <c r="F62" i="8"/>
  <c r="AI62" i="8"/>
  <c r="K47" i="9" s="1"/>
  <c r="G62" i="8"/>
  <c r="C62" i="8"/>
  <c r="Z60" i="8"/>
  <c r="B45" i="9" s="1"/>
  <c r="A45" i="9"/>
  <c r="X61" i="8" l="1"/>
  <c r="W61" i="8"/>
  <c r="AA62" i="8"/>
  <c r="C47" i="9" s="1"/>
  <c r="AC62" i="8"/>
  <c r="E47" i="9" s="1"/>
  <c r="AF62" i="8"/>
  <c r="H47" i="9" s="1"/>
  <c r="Y62" i="8"/>
  <c r="AB62" i="8"/>
  <c r="D47" i="9" s="1"/>
  <c r="AD62" i="8"/>
  <c r="F47" i="9" s="1"/>
  <c r="AE62" i="8"/>
  <c r="G47" i="9" s="1"/>
  <c r="B64" i="8"/>
  <c r="D63" i="8"/>
  <c r="H63" i="8"/>
  <c r="E63" i="8"/>
  <c r="I63" i="8"/>
  <c r="I39" i="9"/>
  <c r="F63" i="8"/>
  <c r="AI63" i="8"/>
  <c r="K48" i="9" s="1"/>
  <c r="G63" i="8"/>
  <c r="C63" i="8"/>
  <c r="A46" i="9"/>
  <c r="Z61" i="8"/>
  <c r="B46" i="9" s="1"/>
  <c r="AH63" i="8" l="1"/>
  <c r="J48" i="9" s="1"/>
  <c r="AG62" i="8"/>
  <c r="AG63" i="8"/>
  <c r="W62" i="8"/>
  <c r="X62" i="8"/>
  <c r="Y63" i="8"/>
  <c r="AF63" i="8"/>
  <c r="H48" i="9" s="1"/>
  <c r="AE63" i="8"/>
  <c r="G48" i="9" s="1"/>
  <c r="AC63" i="8"/>
  <c r="E48" i="9" s="1"/>
  <c r="AB63" i="8"/>
  <c r="D48" i="9" s="1"/>
  <c r="AA63" i="8"/>
  <c r="C48" i="9" s="1"/>
  <c r="AD63" i="8"/>
  <c r="F48" i="9" s="1"/>
  <c r="B65" i="8"/>
  <c r="D64" i="8"/>
  <c r="H64" i="8"/>
  <c r="E64" i="8"/>
  <c r="I64" i="8"/>
  <c r="I40" i="9"/>
  <c r="F64" i="8"/>
  <c r="AH64" i="8"/>
  <c r="J49" i="9" s="1"/>
  <c r="AI64" i="8"/>
  <c r="K49" i="9" s="1"/>
  <c r="G64" i="8"/>
  <c r="C64" i="8"/>
  <c r="A47" i="9"/>
  <c r="Z62" i="8"/>
  <c r="B47" i="9" s="1"/>
  <c r="W63" i="8" l="1"/>
  <c r="X63" i="8"/>
  <c r="AC64" i="8"/>
  <c r="E49" i="9" s="1"/>
  <c r="AA64" i="8"/>
  <c r="C49" i="9" s="1"/>
  <c r="AF64" i="8"/>
  <c r="H49" i="9" s="1"/>
  <c r="AB64" i="8"/>
  <c r="D49" i="9" s="1"/>
  <c r="Y64" i="8"/>
  <c r="AD64" i="8"/>
  <c r="F49" i="9" s="1"/>
  <c r="AE64" i="8"/>
  <c r="G49" i="9" s="1"/>
  <c r="B66" i="8"/>
  <c r="D65" i="8"/>
  <c r="H65" i="8"/>
  <c r="E65" i="8"/>
  <c r="I65" i="8"/>
  <c r="F65" i="8"/>
  <c r="AI65" i="8"/>
  <c r="K50" i="9" s="1"/>
  <c r="G65" i="8"/>
  <c r="I41" i="9"/>
  <c r="C65" i="8"/>
  <c r="A48" i="9"/>
  <c r="Z63" i="8"/>
  <c r="B48" i="9" s="1"/>
  <c r="AG64" i="8" l="1"/>
  <c r="AH65" i="8"/>
  <c r="J50" i="9" s="1"/>
  <c r="W64" i="8"/>
  <c r="X64" i="8"/>
  <c r="B67" i="8"/>
  <c r="D66" i="8"/>
  <c r="H66" i="8"/>
  <c r="F66" i="8"/>
  <c r="AI66" i="8"/>
  <c r="K51" i="9" s="1"/>
  <c r="I66" i="8"/>
  <c r="C66" i="8"/>
  <c r="E66" i="8"/>
  <c r="I42" i="9"/>
  <c r="G66" i="8"/>
  <c r="Y65" i="8"/>
  <c r="AF65" i="8"/>
  <c r="H50" i="9" s="1"/>
  <c r="AE65" i="8"/>
  <c r="G50" i="9" s="1"/>
  <c r="AB65" i="8"/>
  <c r="D50" i="9" s="1"/>
  <c r="AC65" i="8"/>
  <c r="E50" i="9" s="1"/>
  <c r="AD65" i="8"/>
  <c r="F50" i="9" s="1"/>
  <c r="AA65" i="8"/>
  <c r="C50" i="9" s="1"/>
  <c r="Z64" i="8"/>
  <c r="B49" i="9" s="1"/>
  <c r="A49" i="9"/>
  <c r="AG65" i="8" l="1"/>
  <c r="AH66" i="8"/>
  <c r="J51" i="9" s="1"/>
  <c r="AG66" i="8"/>
  <c r="X65" i="8"/>
  <c r="W65" i="8"/>
  <c r="AA66" i="8"/>
  <c r="C51" i="9" s="1"/>
  <c r="AC66" i="8"/>
  <c r="E51" i="9" s="1"/>
  <c r="AF66" i="8"/>
  <c r="H51" i="9" s="1"/>
  <c r="AB66" i="8"/>
  <c r="D51" i="9" s="1"/>
  <c r="AD66" i="8"/>
  <c r="F51" i="9" s="1"/>
  <c r="Y66" i="8"/>
  <c r="AE66" i="8"/>
  <c r="G51" i="9" s="1"/>
  <c r="A50" i="9"/>
  <c r="Z65" i="8"/>
  <c r="B50" i="9" s="1"/>
  <c r="B68" i="8"/>
  <c r="D67" i="8"/>
  <c r="H67" i="8"/>
  <c r="F67" i="8"/>
  <c r="AI67" i="8"/>
  <c r="K52" i="9" s="1"/>
  <c r="I67" i="8"/>
  <c r="C67" i="8"/>
  <c r="E67" i="8"/>
  <c r="I43" i="9"/>
  <c r="G67" i="8"/>
  <c r="AH67" i="8" l="1"/>
  <c r="J52" i="9" s="1"/>
  <c r="AG67" i="8"/>
  <c r="W66" i="8"/>
  <c r="X66" i="8"/>
  <c r="B69" i="8"/>
  <c r="D68" i="8"/>
  <c r="H68" i="8"/>
  <c r="F68" i="8"/>
  <c r="AI68" i="8"/>
  <c r="K53" i="9" s="1"/>
  <c r="I68" i="8"/>
  <c r="C68" i="8"/>
  <c r="E68" i="8"/>
  <c r="I44" i="9"/>
  <c r="G68" i="8"/>
  <c r="A51" i="9"/>
  <c r="Z66" i="8"/>
  <c r="B51" i="9" s="1"/>
  <c r="Y67" i="8"/>
  <c r="AA67" i="8"/>
  <c r="C52" i="9" s="1"/>
  <c r="AF67" i="8"/>
  <c r="H52" i="9" s="1"/>
  <c r="AE67" i="8"/>
  <c r="G52" i="9" s="1"/>
  <c r="AB67" i="8"/>
  <c r="D52" i="9" s="1"/>
  <c r="AD67" i="8"/>
  <c r="F52" i="9" s="1"/>
  <c r="AC67" i="8"/>
  <c r="E52" i="9" s="1"/>
  <c r="AH68" i="8" l="1"/>
  <c r="J53" i="9" s="1"/>
  <c r="AG68" i="8"/>
  <c r="X67" i="8"/>
  <c r="W67" i="8"/>
  <c r="B70" i="8"/>
  <c r="D69" i="8"/>
  <c r="H69" i="8"/>
  <c r="F69" i="8"/>
  <c r="AI69" i="8"/>
  <c r="K54" i="9" s="1"/>
  <c r="I69" i="8"/>
  <c r="C69" i="8"/>
  <c r="E69" i="8"/>
  <c r="I45" i="9"/>
  <c r="G69" i="8"/>
  <c r="A52" i="9"/>
  <c r="Z67" i="8"/>
  <c r="B52" i="9" s="1"/>
  <c r="AC68" i="8"/>
  <c r="E53" i="9" s="1"/>
  <c r="AA68" i="8"/>
  <c r="C53" i="9" s="1"/>
  <c r="Y68" i="8"/>
  <c r="AF68" i="8"/>
  <c r="H53" i="9" s="1"/>
  <c r="AB68" i="8"/>
  <c r="D53" i="9" s="1"/>
  <c r="AD68" i="8"/>
  <c r="F53" i="9" s="1"/>
  <c r="AE68" i="8"/>
  <c r="G53" i="9" s="1"/>
  <c r="AH69" i="8" l="1"/>
  <c r="J54" i="9" s="1"/>
  <c r="AG69" i="8"/>
  <c r="W68" i="8"/>
  <c r="X68" i="8"/>
  <c r="Y69" i="8"/>
  <c r="AC69" i="8"/>
  <c r="E54" i="9" s="1"/>
  <c r="AF69" i="8"/>
  <c r="H54" i="9" s="1"/>
  <c r="AE69" i="8"/>
  <c r="G54" i="9" s="1"/>
  <c r="AA69" i="8"/>
  <c r="C54" i="9" s="1"/>
  <c r="AB69" i="8"/>
  <c r="D54" i="9" s="1"/>
  <c r="AD69" i="8"/>
  <c r="F54" i="9" s="1"/>
  <c r="Z68" i="8"/>
  <c r="B53" i="9" s="1"/>
  <c r="A53" i="9"/>
  <c r="B71" i="8"/>
  <c r="D70" i="8"/>
  <c r="H70" i="8"/>
  <c r="F70" i="8"/>
  <c r="AH70" i="8"/>
  <c r="J55" i="9" s="1"/>
  <c r="AI70" i="8"/>
  <c r="K55" i="9" s="1"/>
  <c r="I70" i="8"/>
  <c r="C70" i="8"/>
  <c r="E70" i="8"/>
  <c r="I46" i="9"/>
  <c r="G70" i="8"/>
  <c r="AG70" i="8" l="1"/>
  <c r="W69" i="8"/>
  <c r="X69" i="8"/>
  <c r="AA70" i="8"/>
  <c r="C55" i="9" s="1"/>
  <c r="AC70" i="8"/>
  <c r="E55" i="9" s="1"/>
  <c r="AF70" i="8"/>
  <c r="H55" i="9" s="1"/>
  <c r="Y70" i="8"/>
  <c r="AB70" i="8"/>
  <c r="D55" i="9" s="1"/>
  <c r="AD70" i="8"/>
  <c r="F55" i="9" s="1"/>
  <c r="AE70" i="8"/>
  <c r="G55" i="9" s="1"/>
  <c r="Z69" i="8"/>
  <c r="B54" i="9" s="1"/>
  <c r="A54" i="9"/>
  <c r="B72" i="8"/>
  <c r="D71" i="8"/>
  <c r="H71" i="8"/>
  <c r="F71" i="8"/>
  <c r="AI71" i="8"/>
  <c r="K56" i="9" s="1"/>
  <c r="I71" i="8"/>
  <c r="C71" i="8"/>
  <c r="E71" i="8"/>
  <c r="I47" i="9"/>
  <c r="G71" i="8"/>
  <c r="AH71" i="8" l="1"/>
  <c r="J56" i="9" s="1"/>
  <c r="AG71" i="8"/>
  <c r="W70" i="8"/>
  <c r="X70" i="8"/>
  <c r="Y71" i="8"/>
  <c r="AF71" i="8"/>
  <c r="H56" i="9" s="1"/>
  <c r="AE71" i="8"/>
  <c r="G56" i="9" s="1"/>
  <c r="AC71" i="8"/>
  <c r="E56" i="9" s="1"/>
  <c r="AB71" i="8"/>
  <c r="D56" i="9" s="1"/>
  <c r="AA71" i="8"/>
  <c r="C56" i="9" s="1"/>
  <c r="AD71" i="8"/>
  <c r="F56" i="9" s="1"/>
  <c r="A55" i="9"/>
  <c r="Z70" i="8"/>
  <c r="B55" i="9" s="1"/>
  <c r="B73" i="8"/>
  <c r="D72" i="8"/>
  <c r="H72" i="8"/>
  <c r="F72" i="8"/>
  <c r="I72" i="8"/>
  <c r="C72" i="8"/>
  <c r="E72" i="8"/>
  <c r="I48" i="9"/>
  <c r="AI72" i="8"/>
  <c r="K57" i="9" s="1"/>
  <c r="AH72" i="8"/>
  <c r="J57" i="9" s="1"/>
  <c r="G72" i="8"/>
  <c r="AG72" i="8" l="1"/>
  <c r="X71" i="8"/>
  <c r="W71" i="8"/>
  <c r="B74" i="8"/>
  <c r="D73" i="8"/>
  <c r="H73" i="8"/>
  <c r="E73" i="8"/>
  <c r="AI73" i="8"/>
  <c r="K58" i="9" s="1"/>
  <c r="F73" i="8"/>
  <c r="G73" i="8"/>
  <c r="C73" i="8"/>
  <c r="I73" i="8"/>
  <c r="I49" i="9"/>
  <c r="A56" i="9"/>
  <c r="Z71" i="8"/>
  <c r="B56" i="9" s="1"/>
  <c r="AC72" i="8"/>
  <c r="E57" i="9" s="1"/>
  <c r="AA72" i="8"/>
  <c r="C57" i="9" s="1"/>
  <c r="AF72" i="8"/>
  <c r="H57" i="9" s="1"/>
  <c r="AB72" i="8"/>
  <c r="D57" i="9" s="1"/>
  <c r="Y72" i="8"/>
  <c r="AD72" i="8"/>
  <c r="F57" i="9" s="1"/>
  <c r="AE72" i="8"/>
  <c r="G57" i="9" s="1"/>
  <c r="AH73" i="8" l="1"/>
  <c r="J58" i="9" s="1"/>
  <c r="AG73" i="8"/>
  <c r="W72" i="8"/>
  <c r="X72" i="8"/>
  <c r="B75" i="8"/>
  <c r="F74" i="8"/>
  <c r="AI74" i="8"/>
  <c r="K59" i="9" s="1"/>
  <c r="C74" i="8"/>
  <c r="G74" i="8"/>
  <c r="D74" i="8"/>
  <c r="H74" i="8"/>
  <c r="E74" i="8"/>
  <c r="I74" i="8"/>
  <c r="I50" i="9"/>
  <c r="Z72" i="8"/>
  <c r="B57" i="9" s="1"/>
  <c r="A57" i="9"/>
  <c r="Y73" i="8"/>
  <c r="AF73" i="8"/>
  <c r="H58" i="9" s="1"/>
  <c r="AE73" i="8"/>
  <c r="G58" i="9" s="1"/>
  <c r="AB73" i="8"/>
  <c r="D58" i="9" s="1"/>
  <c r="AC73" i="8"/>
  <c r="E58" i="9" s="1"/>
  <c r="AD73" i="8"/>
  <c r="F58" i="9" s="1"/>
  <c r="AA73" i="8"/>
  <c r="C58" i="9" s="1"/>
  <c r="AH74" i="8" l="1"/>
  <c r="J59" i="9" s="1"/>
  <c r="AG74" i="8"/>
  <c r="W73" i="8"/>
  <c r="X73" i="8"/>
  <c r="A58" i="9"/>
  <c r="Z73" i="8"/>
  <c r="B58" i="9" s="1"/>
  <c r="AA74" i="8"/>
  <c r="C59" i="9" s="1"/>
  <c r="AC74" i="8"/>
  <c r="E59" i="9" s="1"/>
  <c r="AF74" i="8"/>
  <c r="H59" i="9" s="1"/>
  <c r="AB74" i="8"/>
  <c r="D59" i="9" s="1"/>
  <c r="AD74" i="8"/>
  <c r="F59" i="9" s="1"/>
  <c r="Y74" i="8"/>
  <c r="AE74" i="8"/>
  <c r="G59" i="9" s="1"/>
  <c r="B76" i="8"/>
  <c r="F75" i="8"/>
  <c r="AI75" i="8"/>
  <c r="K60" i="9" s="1"/>
  <c r="C75" i="8"/>
  <c r="G75" i="8"/>
  <c r="D75" i="8"/>
  <c r="H75" i="8"/>
  <c r="E75" i="8"/>
  <c r="I75" i="8"/>
  <c r="I51" i="9"/>
  <c r="AH75" i="8" l="1"/>
  <c r="J60" i="9" s="1"/>
  <c r="AG75" i="8"/>
  <c r="W74" i="8"/>
  <c r="X74" i="8"/>
  <c r="Z74" i="8"/>
  <c r="B59" i="9" s="1"/>
  <c r="A59" i="9"/>
  <c r="Y75" i="8"/>
  <c r="AA75" i="8"/>
  <c r="C60" i="9" s="1"/>
  <c r="AF75" i="8"/>
  <c r="H60" i="9" s="1"/>
  <c r="AE75" i="8"/>
  <c r="G60" i="9" s="1"/>
  <c r="AB75" i="8"/>
  <c r="D60" i="9" s="1"/>
  <c r="AD75" i="8"/>
  <c r="F60" i="9" s="1"/>
  <c r="AC75" i="8"/>
  <c r="E60" i="9" s="1"/>
  <c r="B77" i="8"/>
  <c r="F76" i="8"/>
  <c r="AI76" i="8"/>
  <c r="K61" i="9" s="1"/>
  <c r="C76" i="8"/>
  <c r="G76" i="8"/>
  <c r="D76" i="8"/>
  <c r="H76" i="8"/>
  <c r="E76" i="8"/>
  <c r="I76" i="8"/>
  <c r="I52" i="9"/>
  <c r="AH76" i="8" l="1"/>
  <c r="J61" i="9" s="1"/>
  <c r="AG76" i="8"/>
  <c r="X75" i="8"/>
  <c r="W75" i="8"/>
  <c r="AC76" i="8"/>
  <c r="E61" i="9" s="1"/>
  <c r="AA76" i="8"/>
  <c r="C61" i="9" s="1"/>
  <c r="Y76" i="8"/>
  <c r="AF76" i="8"/>
  <c r="H61" i="9" s="1"/>
  <c r="AB76" i="8"/>
  <c r="D61" i="9" s="1"/>
  <c r="AD76" i="8"/>
  <c r="F61" i="9" s="1"/>
  <c r="AE76" i="8"/>
  <c r="G61" i="9" s="1"/>
  <c r="A60" i="9"/>
  <c r="Z75" i="8"/>
  <c r="B60" i="9" s="1"/>
  <c r="B78" i="8"/>
  <c r="F77" i="8"/>
  <c r="AI77" i="8"/>
  <c r="K62" i="9" s="1"/>
  <c r="C77" i="8"/>
  <c r="G77" i="8"/>
  <c r="D77" i="8"/>
  <c r="H77" i="8"/>
  <c r="E77" i="8"/>
  <c r="I77" i="8"/>
  <c r="I53" i="9"/>
  <c r="AH77" i="8" l="1"/>
  <c r="J62" i="9" s="1"/>
  <c r="AG77" i="8"/>
  <c r="W76" i="8"/>
  <c r="X76" i="8"/>
  <c r="Y77" i="8"/>
  <c r="AC77" i="8"/>
  <c r="E62" i="9" s="1"/>
  <c r="AF77" i="8"/>
  <c r="H62" i="9" s="1"/>
  <c r="AE77" i="8"/>
  <c r="G62" i="9" s="1"/>
  <c r="AA77" i="8"/>
  <c r="C62" i="9" s="1"/>
  <c r="AB77" i="8"/>
  <c r="D62" i="9" s="1"/>
  <c r="AD77" i="8"/>
  <c r="F62" i="9" s="1"/>
  <c r="Z76" i="8"/>
  <c r="B61" i="9" s="1"/>
  <c r="A61" i="9"/>
  <c r="B79" i="8"/>
  <c r="F78" i="8"/>
  <c r="AI78" i="8"/>
  <c r="K63" i="9" s="1"/>
  <c r="C78" i="8"/>
  <c r="G78" i="8"/>
  <c r="D78" i="8"/>
  <c r="H78" i="8"/>
  <c r="E78" i="8"/>
  <c r="I78" i="8"/>
  <c r="I54" i="9"/>
  <c r="AH78" i="8" l="1"/>
  <c r="J63" i="9" s="1"/>
  <c r="AG78" i="8"/>
  <c r="W77" i="8"/>
  <c r="X77" i="8"/>
  <c r="B80" i="8"/>
  <c r="F79" i="8"/>
  <c r="AH79" i="8"/>
  <c r="J64" i="9" s="1"/>
  <c r="AI79" i="8"/>
  <c r="K64" i="9" s="1"/>
  <c r="C79" i="8"/>
  <c r="G79" i="8"/>
  <c r="D79" i="8"/>
  <c r="H79" i="8"/>
  <c r="E79" i="8"/>
  <c r="I79" i="8"/>
  <c r="I55" i="9"/>
  <c r="A62" i="9"/>
  <c r="Z77" i="8"/>
  <c r="B62" i="9" s="1"/>
  <c r="AA78" i="8"/>
  <c r="C63" i="9" s="1"/>
  <c r="AC78" i="8"/>
  <c r="E63" i="9" s="1"/>
  <c r="AF78" i="8"/>
  <c r="H63" i="9" s="1"/>
  <c r="Y78" i="8"/>
  <c r="AB78" i="8"/>
  <c r="D63" i="9" s="1"/>
  <c r="AD78" i="8"/>
  <c r="F63" i="9" s="1"/>
  <c r="AE78" i="8"/>
  <c r="G63" i="9" s="1"/>
  <c r="AG79" i="8" l="1"/>
  <c r="W78" i="8"/>
  <c r="X78" i="8"/>
  <c r="Z78" i="8"/>
  <c r="B63" i="9" s="1"/>
  <c r="A63" i="9"/>
  <c r="Y79" i="8"/>
  <c r="AF79" i="8"/>
  <c r="H64" i="9" s="1"/>
  <c r="AE79" i="8"/>
  <c r="G64" i="9" s="1"/>
  <c r="AC79" i="8"/>
  <c r="E64" i="9" s="1"/>
  <c r="AB79" i="8"/>
  <c r="D64" i="9" s="1"/>
  <c r="AA79" i="8"/>
  <c r="C64" i="9" s="1"/>
  <c r="AD79" i="8"/>
  <c r="F64" i="9" s="1"/>
  <c r="B81" i="8"/>
  <c r="F80" i="8"/>
  <c r="AI80" i="8"/>
  <c r="K65" i="9" s="1"/>
  <c r="C80" i="8"/>
  <c r="G80" i="8"/>
  <c r="D80" i="8"/>
  <c r="H80" i="8"/>
  <c r="E80" i="8"/>
  <c r="I80" i="8"/>
  <c r="I56" i="9"/>
  <c r="AH80" i="8" l="1"/>
  <c r="J65" i="9" s="1"/>
  <c r="AG80" i="8"/>
  <c r="X79" i="8"/>
  <c r="W79" i="8"/>
  <c r="AC80" i="8"/>
  <c r="E65" i="9" s="1"/>
  <c r="AA80" i="8"/>
  <c r="C65" i="9" s="1"/>
  <c r="AF80" i="8"/>
  <c r="H65" i="9" s="1"/>
  <c r="AB80" i="8"/>
  <c r="D65" i="9" s="1"/>
  <c r="Y80" i="8"/>
  <c r="AD80" i="8"/>
  <c r="F65" i="9" s="1"/>
  <c r="AE80" i="8"/>
  <c r="G65" i="9" s="1"/>
  <c r="A64" i="9"/>
  <c r="Z79" i="8"/>
  <c r="B64" i="9" s="1"/>
  <c r="B82" i="8"/>
  <c r="F81" i="8"/>
  <c r="AI81" i="8"/>
  <c r="K66" i="9" s="1"/>
  <c r="C81" i="8"/>
  <c r="G81" i="8"/>
  <c r="D81" i="8"/>
  <c r="H81" i="8"/>
  <c r="E81" i="8"/>
  <c r="I81" i="8"/>
  <c r="I57" i="9"/>
  <c r="AH81" i="8" l="1"/>
  <c r="J66" i="9" s="1"/>
  <c r="AG81" i="8"/>
  <c r="W80" i="8"/>
  <c r="X80" i="8"/>
  <c r="Y81" i="8"/>
  <c r="AF81" i="8"/>
  <c r="H66" i="9" s="1"/>
  <c r="AE81" i="8"/>
  <c r="G66" i="9" s="1"/>
  <c r="AB81" i="8"/>
  <c r="D66" i="9" s="1"/>
  <c r="AC81" i="8"/>
  <c r="E66" i="9" s="1"/>
  <c r="AD81" i="8"/>
  <c r="F66" i="9" s="1"/>
  <c r="AA81" i="8"/>
  <c r="C66" i="9" s="1"/>
  <c r="B83" i="8"/>
  <c r="F82" i="8"/>
  <c r="AI82" i="8"/>
  <c r="K67" i="9" s="1"/>
  <c r="C82" i="8"/>
  <c r="G82" i="8"/>
  <c r="D82" i="8"/>
  <c r="H82" i="8"/>
  <c r="E82" i="8"/>
  <c r="I82" i="8"/>
  <c r="I58" i="9"/>
  <c r="Z80" i="8"/>
  <c r="B65" i="9" s="1"/>
  <c r="A65" i="9"/>
  <c r="AH82" i="8" l="1"/>
  <c r="J67" i="9" s="1"/>
  <c r="AG82" i="8"/>
  <c r="W81" i="8"/>
  <c r="X81" i="8"/>
  <c r="B84" i="8"/>
  <c r="F83" i="8"/>
  <c r="AI83" i="8"/>
  <c r="K68" i="9" s="1"/>
  <c r="C83" i="8"/>
  <c r="G83" i="8"/>
  <c r="D83" i="8"/>
  <c r="H83" i="8"/>
  <c r="E83" i="8"/>
  <c r="I83" i="8"/>
  <c r="I59" i="9"/>
  <c r="AA82" i="8"/>
  <c r="C67" i="9" s="1"/>
  <c r="AC82" i="8"/>
  <c r="E67" i="9" s="1"/>
  <c r="AF82" i="8"/>
  <c r="H67" i="9" s="1"/>
  <c r="AB82" i="8"/>
  <c r="D67" i="9" s="1"/>
  <c r="AD82" i="8"/>
  <c r="F67" i="9" s="1"/>
  <c r="Y82" i="8"/>
  <c r="AE82" i="8"/>
  <c r="G67" i="9" s="1"/>
  <c r="A66" i="9"/>
  <c r="Z81" i="8"/>
  <c r="B66" i="9" s="1"/>
  <c r="AH83" i="8" l="1"/>
  <c r="J68" i="9" s="1"/>
  <c r="AG83" i="8"/>
  <c r="W82" i="8"/>
  <c r="X82" i="8"/>
  <c r="A67" i="9"/>
  <c r="Z82" i="8"/>
  <c r="B67" i="9" s="1"/>
  <c r="Y83" i="8"/>
  <c r="AA83" i="8"/>
  <c r="C68" i="9" s="1"/>
  <c r="AF83" i="8"/>
  <c r="H68" i="9" s="1"/>
  <c r="AE83" i="8"/>
  <c r="G68" i="9" s="1"/>
  <c r="AB83" i="8"/>
  <c r="D68" i="9" s="1"/>
  <c r="AD83" i="8"/>
  <c r="F68" i="9" s="1"/>
  <c r="AC83" i="8"/>
  <c r="E68" i="9" s="1"/>
  <c r="B85" i="8"/>
  <c r="F84" i="8"/>
  <c r="AI84" i="8"/>
  <c r="K69" i="9" s="1"/>
  <c r="C84" i="8"/>
  <c r="G84" i="8"/>
  <c r="D84" i="8"/>
  <c r="H84" i="8"/>
  <c r="E84" i="8"/>
  <c r="I84" i="8"/>
  <c r="I60" i="9"/>
  <c r="AH84" i="8" l="1"/>
  <c r="J69" i="9" s="1"/>
  <c r="AG84" i="8"/>
  <c r="X83" i="8"/>
  <c r="W83" i="8"/>
  <c r="AC84" i="8"/>
  <c r="E69" i="9" s="1"/>
  <c r="AA84" i="8"/>
  <c r="C69" i="9" s="1"/>
  <c r="Y84" i="8"/>
  <c r="AF84" i="8"/>
  <c r="H69" i="9" s="1"/>
  <c r="AB84" i="8"/>
  <c r="D69" i="9" s="1"/>
  <c r="AD84" i="8"/>
  <c r="F69" i="9" s="1"/>
  <c r="AE84" i="8"/>
  <c r="G69" i="9" s="1"/>
  <c r="A68" i="9"/>
  <c r="Z83" i="8"/>
  <c r="B68" i="9" s="1"/>
  <c r="B86" i="8"/>
  <c r="F85" i="8"/>
  <c r="AI85" i="8"/>
  <c r="K70" i="9" s="1"/>
  <c r="C85" i="8"/>
  <c r="G85" i="8"/>
  <c r="D85" i="8"/>
  <c r="H85" i="8"/>
  <c r="E85" i="8"/>
  <c r="I85" i="8"/>
  <c r="I61" i="9"/>
  <c r="AH85" i="8" l="1"/>
  <c r="J70" i="9" s="1"/>
  <c r="W84" i="8"/>
  <c r="X84" i="8"/>
  <c r="Y85" i="8"/>
  <c r="AC85" i="8"/>
  <c r="E70" i="9" s="1"/>
  <c r="AF85" i="8"/>
  <c r="H70" i="9" s="1"/>
  <c r="AE85" i="8"/>
  <c r="G70" i="9" s="1"/>
  <c r="AA85" i="8"/>
  <c r="C70" i="9" s="1"/>
  <c r="AB85" i="8"/>
  <c r="D70" i="9" s="1"/>
  <c r="AD85" i="8"/>
  <c r="F70" i="9" s="1"/>
  <c r="Z84" i="8"/>
  <c r="B69" i="9" s="1"/>
  <c r="A69" i="9"/>
  <c r="B87" i="8"/>
  <c r="F86" i="8"/>
  <c r="AI86" i="8"/>
  <c r="K71" i="9" s="1"/>
  <c r="C86" i="8"/>
  <c r="G86" i="8"/>
  <c r="D86" i="8"/>
  <c r="H86" i="8"/>
  <c r="E86" i="8"/>
  <c r="I86" i="8"/>
  <c r="I62" i="9"/>
  <c r="AG85" i="8" l="1"/>
  <c r="AH86" i="8"/>
  <c r="J71" i="9" s="1"/>
  <c r="AG86" i="8"/>
  <c r="X85" i="8"/>
  <c r="W85" i="8"/>
  <c r="AA86" i="8"/>
  <c r="C71" i="9" s="1"/>
  <c r="AC86" i="8"/>
  <c r="E71" i="9" s="1"/>
  <c r="AF86" i="8"/>
  <c r="H71" i="9" s="1"/>
  <c r="Y86" i="8"/>
  <c r="AB86" i="8"/>
  <c r="D71" i="9" s="1"/>
  <c r="AD86" i="8"/>
  <c r="F71" i="9" s="1"/>
  <c r="AE86" i="8"/>
  <c r="G71" i="9" s="1"/>
  <c r="B88" i="8"/>
  <c r="F87" i="8"/>
  <c r="AI87" i="8"/>
  <c r="K72" i="9" s="1"/>
  <c r="C87" i="8"/>
  <c r="G87" i="8"/>
  <c r="D87" i="8"/>
  <c r="H87" i="8"/>
  <c r="E87" i="8"/>
  <c r="I87" i="8"/>
  <c r="I63" i="9"/>
  <c r="Z85" i="8"/>
  <c r="B70" i="9" s="1"/>
  <c r="A70" i="9"/>
  <c r="AH87" i="8" l="1"/>
  <c r="J72" i="9" s="1"/>
  <c r="AG87" i="8"/>
  <c r="W86" i="8"/>
  <c r="X86" i="8"/>
  <c r="B89" i="8"/>
  <c r="F88" i="8"/>
  <c r="AI88" i="8"/>
  <c r="K73" i="9" s="1"/>
  <c r="C88" i="8"/>
  <c r="G88" i="8"/>
  <c r="D88" i="8"/>
  <c r="H88" i="8"/>
  <c r="E88" i="8"/>
  <c r="I88" i="8"/>
  <c r="I64" i="9"/>
  <c r="Z86" i="8"/>
  <c r="B71" i="9" s="1"/>
  <c r="A71" i="9"/>
  <c r="AF87" i="8"/>
  <c r="H72" i="9" s="1"/>
  <c r="AE87" i="8"/>
  <c r="G72" i="9" s="1"/>
  <c r="AC87" i="8"/>
  <c r="E72" i="9" s="1"/>
  <c r="AB87" i="8"/>
  <c r="D72" i="9" s="1"/>
  <c r="AA87" i="8"/>
  <c r="C72" i="9" s="1"/>
  <c r="Y87" i="8"/>
  <c r="AD87" i="8"/>
  <c r="F72" i="9" s="1"/>
  <c r="AH88" i="8" l="1"/>
  <c r="J73" i="9" s="1"/>
  <c r="AG88" i="8"/>
  <c r="W87" i="8"/>
  <c r="X87" i="8"/>
  <c r="A72" i="9"/>
  <c r="Z87" i="8"/>
  <c r="B72" i="9" s="1"/>
  <c r="AC88" i="8"/>
  <c r="E73" i="9" s="1"/>
  <c r="AA88" i="8"/>
  <c r="C73" i="9" s="1"/>
  <c r="AF88" i="8"/>
  <c r="H73" i="9" s="1"/>
  <c r="AB88" i="8"/>
  <c r="D73" i="9" s="1"/>
  <c r="AD88" i="8"/>
  <c r="F73" i="9" s="1"/>
  <c r="Y88" i="8"/>
  <c r="AE88" i="8"/>
  <c r="G73" i="9" s="1"/>
  <c r="B90" i="8"/>
  <c r="F89" i="8"/>
  <c r="AI89" i="8"/>
  <c r="K74" i="9" s="1"/>
  <c r="C89" i="8"/>
  <c r="G89" i="8"/>
  <c r="D89" i="8"/>
  <c r="H89" i="8"/>
  <c r="E89" i="8"/>
  <c r="I89" i="8"/>
  <c r="I65" i="9"/>
  <c r="AH89" i="8" l="1"/>
  <c r="J74" i="9" s="1"/>
  <c r="W88" i="8"/>
  <c r="X88" i="8"/>
  <c r="Z88" i="8"/>
  <c r="B73" i="9" s="1"/>
  <c r="A73" i="9"/>
  <c r="Y89" i="8"/>
  <c r="AF89" i="8"/>
  <c r="H74" i="9" s="1"/>
  <c r="AE89" i="8"/>
  <c r="G74" i="9" s="1"/>
  <c r="AB89" i="8"/>
  <c r="D74" i="9" s="1"/>
  <c r="AC89" i="8"/>
  <c r="E74" i="9" s="1"/>
  <c r="AD89" i="8"/>
  <c r="F74" i="9" s="1"/>
  <c r="AA89" i="8"/>
  <c r="C74" i="9" s="1"/>
  <c r="B91" i="8"/>
  <c r="F90" i="8"/>
  <c r="AI90" i="8"/>
  <c r="K75" i="9" s="1"/>
  <c r="C90" i="8"/>
  <c r="G90" i="8"/>
  <c r="D90" i="8"/>
  <c r="H90" i="8"/>
  <c r="E90" i="8"/>
  <c r="I90" i="8"/>
  <c r="I66" i="9"/>
  <c r="AG89" i="8" l="1"/>
  <c r="AH90" i="8"/>
  <c r="J75" i="9" s="1"/>
  <c r="AG90" i="8"/>
  <c r="X89" i="8"/>
  <c r="W89" i="8"/>
  <c r="B92" i="8"/>
  <c r="F91" i="8"/>
  <c r="AI91" i="8"/>
  <c r="K76" i="9" s="1"/>
  <c r="C91" i="8"/>
  <c r="G91" i="8"/>
  <c r="D91" i="8"/>
  <c r="H91" i="8"/>
  <c r="E91" i="8"/>
  <c r="I91" i="8"/>
  <c r="I67" i="9"/>
  <c r="AA90" i="8"/>
  <c r="C75" i="9" s="1"/>
  <c r="AC90" i="8"/>
  <c r="E75" i="9" s="1"/>
  <c r="AF90" i="8"/>
  <c r="H75" i="9" s="1"/>
  <c r="Y90" i="8"/>
  <c r="AB90" i="8"/>
  <c r="D75" i="9" s="1"/>
  <c r="AD90" i="8"/>
  <c r="F75" i="9" s="1"/>
  <c r="AE90" i="8"/>
  <c r="G75" i="9" s="1"/>
  <c r="A74" i="9"/>
  <c r="Z89" i="8"/>
  <c r="B74" i="9" s="1"/>
  <c r="AH91" i="8" l="1"/>
  <c r="J76" i="9" s="1"/>
  <c r="W90" i="8"/>
  <c r="X90" i="8"/>
  <c r="A75" i="9"/>
  <c r="Z90" i="8"/>
  <c r="B75" i="9" s="1"/>
  <c r="AA91" i="8"/>
  <c r="C76" i="9" s="1"/>
  <c r="AF91" i="8"/>
  <c r="H76" i="9" s="1"/>
  <c r="AE91" i="8"/>
  <c r="G76" i="9" s="1"/>
  <c r="AB91" i="8"/>
  <c r="D76" i="9" s="1"/>
  <c r="Y91" i="8"/>
  <c r="AD91" i="8"/>
  <c r="F76" i="9" s="1"/>
  <c r="AC91" i="8"/>
  <c r="E76" i="9" s="1"/>
  <c r="B93" i="8"/>
  <c r="F92" i="8"/>
  <c r="AH92" i="8"/>
  <c r="J77" i="9" s="1"/>
  <c r="AI92" i="8"/>
  <c r="K77" i="9" s="1"/>
  <c r="C92" i="8"/>
  <c r="G92" i="8"/>
  <c r="D92" i="8"/>
  <c r="H92" i="8"/>
  <c r="E92" i="8"/>
  <c r="I92" i="8"/>
  <c r="I68" i="9"/>
  <c r="AG91" i="8" l="1"/>
  <c r="W91" i="8"/>
  <c r="X91" i="8"/>
  <c r="AC92" i="8"/>
  <c r="E77" i="9" s="1"/>
  <c r="AA92" i="8"/>
  <c r="C77" i="9" s="1"/>
  <c r="AF92" i="8"/>
  <c r="H77" i="9" s="1"/>
  <c r="AB92" i="8"/>
  <c r="D77" i="9" s="1"/>
  <c r="AD92" i="8"/>
  <c r="F77" i="9" s="1"/>
  <c r="Y92" i="8"/>
  <c r="AE92" i="8"/>
  <c r="G77" i="9" s="1"/>
  <c r="A76" i="9"/>
  <c r="Z91" i="8"/>
  <c r="B76" i="9" s="1"/>
  <c r="B94" i="8"/>
  <c r="F93" i="8"/>
  <c r="AI93" i="8"/>
  <c r="K78" i="9" s="1"/>
  <c r="C93" i="8"/>
  <c r="G93" i="8"/>
  <c r="D93" i="8"/>
  <c r="H93" i="8"/>
  <c r="E93" i="8"/>
  <c r="I93" i="8"/>
  <c r="I69" i="9"/>
  <c r="AG92" i="8" l="1"/>
  <c r="AH93" i="8"/>
  <c r="J78" i="9" s="1"/>
  <c r="W92" i="8"/>
  <c r="X92" i="8"/>
  <c r="AC93" i="8"/>
  <c r="E78" i="9" s="1"/>
  <c r="Y93" i="8"/>
  <c r="AF93" i="8"/>
  <c r="H78" i="9" s="1"/>
  <c r="AE93" i="8"/>
  <c r="G78" i="9" s="1"/>
  <c r="AA93" i="8"/>
  <c r="C78" i="9" s="1"/>
  <c r="AB93" i="8"/>
  <c r="D78" i="9" s="1"/>
  <c r="AD93" i="8"/>
  <c r="F78" i="9" s="1"/>
  <c r="B95" i="8"/>
  <c r="F94" i="8"/>
  <c r="AI94" i="8"/>
  <c r="K79" i="9" s="1"/>
  <c r="C94" i="8"/>
  <c r="G94" i="8"/>
  <c r="D94" i="8"/>
  <c r="H94" i="8"/>
  <c r="E94" i="8"/>
  <c r="I94" i="8"/>
  <c r="I70" i="9"/>
  <c r="Z92" i="8"/>
  <c r="B77" i="9" s="1"/>
  <c r="A77" i="9"/>
  <c r="AG93" i="8" l="1"/>
  <c r="AH94" i="8"/>
  <c r="J79" i="9" s="1"/>
  <c r="X93" i="8"/>
  <c r="W93" i="8"/>
  <c r="AA94" i="8"/>
  <c r="C79" i="9" s="1"/>
  <c r="AC94" i="8"/>
  <c r="E79" i="9" s="1"/>
  <c r="AF94" i="8"/>
  <c r="H79" i="9" s="1"/>
  <c r="Y94" i="8"/>
  <c r="AB94" i="8"/>
  <c r="D79" i="9" s="1"/>
  <c r="AD94" i="8"/>
  <c r="F79" i="9" s="1"/>
  <c r="AE94" i="8"/>
  <c r="G79" i="9" s="1"/>
  <c r="B96" i="8"/>
  <c r="F95" i="8"/>
  <c r="AI95" i="8"/>
  <c r="K80" i="9" s="1"/>
  <c r="C95" i="8"/>
  <c r="G95" i="8"/>
  <c r="D95" i="8"/>
  <c r="H95" i="8"/>
  <c r="I71" i="9"/>
  <c r="E95" i="8"/>
  <c r="I95" i="8"/>
  <c r="A78" i="9"/>
  <c r="Z93" i="8"/>
  <c r="B78" i="9" s="1"/>
  <c r="AG94" i="8" l="1"/>
  <c r="AH95" i="8"/>
  <c r="J80" i="9" s="1"/>
  <c r="AG95" i="8"/>
  <c r="W94" i="8"/>
  <c r="X94" i="8"/>
  <c r="B97" i="8"/>
  <c r="F96" i="8"/>
  <c r="AI96" i="8"/>
  <c r="K81" i="9" s="1"/>
  <c r="D96" i="8"/>
  <c r="H96" i="8"/>
  <c r="E96" i="8"/>
  <c r="I72" i="9"/>
  <c r="G96" i="8"/>
  <c r="I96" i="8"/>
  <c r="C96" i="8"/>
  <c r="A79" i="9"/>
  <c r="Z94" i="8"/>
  <c r="B79" i="9" s="1"/>
  <c r="AF95" i="8"/>
  <c r="H80" i="9" s="1"/>
  <c r="AE95" i="8"/>
  <c r="G80" i="9" s="1"/>
  <c r="AC95" i="8"/>
  <c r="E80" i="9" s="1"/>
  <c r="AB95" i="8"/>
  <c r="D80" i="9" s="1"/>
  <c r="AA95" i="8"/>
  <c r="C80" i="9" s="1"/>
  <c r="Y95" i="8"/>
  <c r="AD95" i="8"/>
  <c r="F80" i="9" s="1"/>
  <c r="AH96" i="8" l="1"/>
  <c r="J81" i="9" s="1"/>
  <c r="W95" i="8"/>
  <c r="X95" i="8"/>
  <c r="AC96" i="8"/>
  <c r="E81" i="9" s="1"/>
  <c r="AA96" i="8"/>
  <c r="C81" i="9" s="1"/>
  <c r="AF96" i="8"/>
  <c r="H81" i="9" s="1"/>
  <c r="AB96" i="8"/>
  <c r="D81" i="9" s="1"/>
  <c r="AD96" i="8"/>
  <c r="F81" i="9" s="1"/>
  <c r="Y96" i="8"/>
  <c r="AE96" i="8"/>
  <c r="G81" i="9" s="1"/>
  <c r="A80" i="9"/>
  <c r="Z95" i="8"/>
  <c r="B80" i="9" s="1"/>
  <c r="B98" i="8"/>
  <c r="F97" i="8"/>
  <c r="AH97" i="8"/>
  <c r="J82" i="9" s="1"/>
  <c r="AI97" i="8"/>
  <c r="K82" i="9" s="1"/>
  <c r="D97" i="8"/>
  <c r="H97" i="8"/>
  <c r="E97" i="8"/>
  <c r="I73" i="9"/>
  <c r="G97" i="8"/>
  <c r="I97" i="8"/>
  <c r="C97" i="8"/>
  <c r="AG96" i="8" l="1"/>
  <c r="AG97" i="8"/>
  <c r="W96" i="8"/>
  <c r="X96" i="8"/>
  <c r="Y97" i="8"/>
  <c r="AF97" i="8"/>
  <c r="H82" i="9" s="1"/>
  <c r="AE97" i="8"/>
  <c r="G82" i="9" s="1"/>
  <c r="AB97" i="8"/>
  <c r="D82" i="9" s="1"/>
  <c r="AC97" i="8"/>
  <c r="E82" i="9" s="1"/>
  <c r="AD97" i="8"/>
  <c r="F82" i="9" s="1"/>
  <c r="AA97" i="8"/>
  <c r="C82" i="9" s="1"/>
  <c r="B99" i="8"/>
  <c r="F98" i="8"/>
  <c r="AI98" i="8"/>
  <c r="K83" i="9" s="1"/>
  <c r="D98" i="8"/>
  <c r="H98" i="8"/>
  <c r="E98" i="8"/>
  <c r="I74" i="9"/>
  <c r="G98" i="8"/>
  <c r="I98" i="8"/>
  <c r="C98" i="8"/>
  <c r="Z96" i="8"/>
  <c r="B81" i="9" s="1"/>
  <c r="A81" i="9"/>
  <c r="AH98" i="8" l="1"/>
  <c r="J83" i="9" s="1"/>
  <c r="AG98" i="8"/>
  <c r="X97" i="8"/>
  <c r="W97" i="8"/>
  <c r="B100" i="8"/>
  <c r="F99" i="8"/>
  <c r="AH99" i="8"/>
  <c r="J84" i="9" s="1"/>
  <c r="AI99" i="8"/>
  <c r="K84" i="9" s="1"/>
  <c r="D99" i="8"/>
  <c r="H99" i="8"/>
  <c r="E99" i="8"/>
  <c r="I75" i="9"/>
  <c r="G99" i="8"/>
  <c r="I99" i="8"/>
  <c r="C99" i="8"/>
  <c r="AA98" i="8"/>
  <c r="C83" i="9" s="1"/>
  <c r="AC98" i="8"/>
  <c r="E83" i="9" s="1"/>
  <c r="AF98" i="8"/>
  <c r="H83" i="9" s="1"/>
  <c r="Y98" i="8"/>
  <c r="AB98" i="8"/>
  <c r="D83" i="9" s="1"/>
  <c r="AD98" i="8"/>
  <c r="F83" i="9" s="1"/>
  <c r="AE98" i="8"/>
  <c r="G83" i="9" s="1"/>
  <c r="A82" i="9"/>
  <c r="Z97" i="8"/>
  <c r="B82" i="9" s="1"/>
  <c r="AG99" i="8" l="1"/>
  <c r="W98" i="8"/>
  <c r="X98" i="8"/>
  <c r="A83" i="9"/>
  <c r="Z98" i="8"/>
  <c r="B83" i="9" s="1"/>
  <c r="AA99" i="8"/>
  <c r="C84" i="9" s="1"/>
  <c r="AF99" i="8"/>
  <c r="H84" i="9" s="1"/>
  <c r="AC99" i="8"/>
  <c r="E84" i="9" s="1"/>
  <c r="AB99" i="8"/>
  <c r="D84" i="9" s="1"/>
  <c r="Y99" i="8"/>
  <c r="AD99" i="8"/>
  <c r="F84" i="9" s="1"/>
  <c r="AE99" i="8"/>
  <c r="G84" i="9" s="1"/>
  <c r="B101" i="8"/>
  <c r="F100" i="8"/>
  <c r="AI100" i="8"/>
  <c r="K85" i="9" s="1"/>
  <c r="D100" i="8"/>
  <c r="H100" i="8"/>
  <c r="E100" i="8"/>
  <c r="I76" i="9"/>
  <c r="G100" i="8"/>
  <c r="I100" i="8"/>
  <c r="C100" i="8"/>
  <c r="AH100" i="8" l="1"/>
  <c r="J85" i="9" s="1"/>
  <c r="AG100" i="8"/>
  <c r="X99" i="8"/>
  <c r="W99" i="8"/>
  <c r="AC100" i="8"/>
  <c r="E85" i="9" s="1"/>
  <c r="AA100" i="8"/>
  <c r="C85" i="9" s="1"/>
  <c r="AF100" i="8"/>
  <c r="H85" i="9" s="1"/>
  <c r="AB100" i="8"/>
  <c r="D85" i="9" s="1"/>
  <c r="AD100" i="8"/>
  <c r="F85" i="9" s="1"/>
  <c r="Y100" i="8"/>
  <c r="AE100" i="8"/>
  <c r="G85" i="9" s="1"/>
  <c r="A84" i="9"/>
  <c r="Z99" i="8"/>
  <c r="B84" i="9" s="1"/>
  <c r="B102" i="8"/>
  <c r="F101" i="8"/>
  <c r="AI101" i="8"/>
  <c r="K86" i="9" s="1"/>
  <c r="D101" i="8"/>
  <c r="H101" i="8"/>
  <c r="E101" i="8"/>
  <c r="I77" i="9"/>
  <c r="G101" i="8"/>
  <c r="I101" i="8"/>
  <c r="C101" i="8"/>
  <c r="AH101" i="8" l="1"/>
  <c r="J86" i="9" s="1"/>
  <c r="AG101" i="8"/>
  <c r="W100" i="8"/>
  <c r="X100" i="8"/>
  <c r="B103" i="8"/>
  <c r="F102" i="8"/>
  <c r="AI102" i="8"/>
  <c r="K87" i="9" s="1"/>
  <c r="D102" i="8"/>
  <c r="H102" i="8"/>
  <c r="E102" i="8"/>
  <c r="I78" i="9"/>
  <c r="G102" i="8"/>
  <c r="I102" i="8"/>
  <c r="C102" i="8"/>
  <c r="Z100" i="8"/>
  <c r="B85" i="9" s="1"/>
  <c r="A85" i="9"/>
  <c r="AA101" i="8"/>
  <c r="C86" i="9" s="1"/>
  <c r="AC101" i="8"/>
  <c r="E86" i="9" s="1"/>
  <c r="Y101" i="8"/>
  <c r="AF101" i="8"/>
  <c r="H86" i="9" s="1"/>
  <c r="AB101" i="8"/>
  <c r="D86" i="9" s="1"/>
  <c r="AD101" i="8"/>
  <c r="F86" i="9" s="1"/>
  <c r="AE101" i="8"/>
  <c r="G86" i="9" s="1"/>
  <c r="AH102" i="8" l="1"/>
  <c r="J87" i="9" s="1"/>
  <c r="AG102" i="8"/>
  <c r="W101" i="8"/>
  <c r="X101" i="8"/>
  <c r="A86" i="9"/>
  <c r="Z101" i="8"/>
  <c r="B86" i="9" s="1"/>
  <c r="B104" i="8"/>
  <c r="F103" i="8"/>
  <c r="AI103" i="8"/>
  <c r="K88" i="9" s="1"/>
  <c r="D103" i="8"/>
  <c r="H103" i="8"/>
  <c r="E103" i="8"/>
  <c r="I79" i="9"/>
  <c r="G103" i="8"/>
  <c r="I103" i="8"/>
  <c r="C103" i="8"/>
  <c r="AC102" i="8"/>
  <c r="E87" i="9" s="1"/>
  <c r="AF102" i="8"/>
  <c r="H87" i="9" s="1"/>
  <c r="AA102" i="8"/>
  <c r="C87" i="9" s="1"/>
  <c r="Y102" i="8"/>
  <c r="AB102" i="8"/>
  <c r="D87" i="9" s="1"/>
  <c r="AD102" i="8"/>
  <c r="F87" i="9" s="1"/>
  <c r="AE102" i="8"/>
  <c r="G87" i="9" s="1"/>
  <c r="AG103" i="8" l="1"/>
  <c r="AH103" i="8"/>
  <c r="J88" i="9" s="1"/>
  <c r="W102" i="8"/>
  <c r="X102" i="8"/>
  <c r="AA103" i="8"/>
  <c r="C88" i="9" s="1"/>
  <c r="AF103" i="8"/>
  <c r="H88" i="9" s="1"/>
  <c r="AC103" i="8"/>
  <c r="E88" i="9" s="1"/>
  <c r="AB103" i="8"/>
  <c r="D88" i="9" s="1"/>
  <c r="Y103" i="8"/>
  <c r="AD103" i="8"/>
  <c r="F88" i="9" s="1"/>
  <c r="AE103" i="8"/>
  <c r="G88" i="9" s="1"/>
  <c r="B105" i="8"/>
  <c r="F104" i="8"/>
  <c r="AH104" i="8"/>
  <c r="J89" i="9" s="1"/>
  <c r="AI104" i="8"/>
  <c r="K89" i="9" s="1"/>
  <c r="D104" i="8"/>
  <c r="H104" i="8"/>
  <c r="E104" i="8"/>
  <c r="I80" i="9"/>
  <c r="G104" i="8"/>
  <c r="I104" i="8"/>
  <c r="C104" i="8"/>
  <c r="A87" i="9"/>
  <c r="Z102" i="8"/>
  <c r="B87" i="9" s="1"/>
  <c r="X103" i="8" l="1"/>
  <c r="W103" i="8"/>
  <c r="A88" i="9"/>
  <c r="Z103" i="8"/>
  <c r="B88" i="9" s="1"/>
  <c r="B106" i="8"/>
  <c r="F105" i="8"/>
  <c r="AI105" i="8"/>
  <c r="K90" i="9" s="1"/>
  <c r="D105" i="8"/>
  <c r="H105" i="8"/>
  <c r="E105" i="8"/>
  <c r="I81" i="9"/>
  <c r="G105" i="8"/>
  <c r="I105" i="8"/>
  <c r="C105" i="8"/>
  <c r="AC104" i="8"/>
  <c r="E89" i="9" s="1"/>
  <c r="AF104" i="8"/>
  <c r="H89" i="9" s="1"/>
  <c r="AB104" i="8"/>
  <c r="D89" i="9" s="1"/>
  <c r="AA104" i="8"/>
  <c r="C89" i="9" s="1"/>
  <c r="AD104" i="8"/>
  <c r="F89" i="9" s="1"/>
  <c r="Y104" i="8"/>
  <c r="AE104" i="8"/>
  <c r="G89" i="9" s="1"/>
  <c r="AG104" i="8" l="1"/>
  <c r="AH105" i="8"/>
  <c r="J90" i="9" s="1"/>
  <c r="AG105" i="8"/>
  <c r="W104" i="8"/>
  <c r="X104" i="8"/>
  <c r="AA105" i="8"/>
  <c r="C90" i="9" s="1"/>
  <c r="Y105" i="8"/>
  <c r="AF105" i="8"/>
  <c r="H90" i="9" s="1"/>
  <c r="AB105" i="8"/>
  <c r="D90" i="9" s="1"/>
  <c r="AD105" i="8"/>
  <c r="F90" i="9" s="1"/>
  <c r="AE105" i="8"/>
  <c r="G90" i="9" s="1"/>
  <c r="AC105" i="8"/>
  <c r="E90" i="9" s="1"/>
  <c r="B107" i="8"/>
  <c r="F106" i="8"/>
  <c r="D106" i="8"/>
  <c r="H106" i="8"/>
  <c r="E106" i="8"/>
  <c r="G106" i="8"/>
  <c r="I82" i="9"/>
  <c r="I106" i="8"/>
  <c r="C106" i="8"/>
  <c r="Z104" i="8"/>
  <c r="B89" i="9" s="1"/>
  <c r="A89" i="9"/>
  <c r="W105" i="8" l="1"/>
  <c r="X105" i="8"/>
  <c r="B108" i="8"/>
  <c r="D107" i="8"/>
  <c r="H107" i="8"/>
  <c r="E107" i="8"/>
  <c r="I107" i="8"/>
  <c r="I83" i="9"/>
  <c r="F107" i="8"/>
  <c r="C107" i="8"/>
  <c r="G107" i="8"/>
  <c r="A90" i="9"/>
  <c r="Z105" i="8"/>
  <c r="B90" i="9" s="1"/>
  <c r="B109" i="8" l="1"/>
  <c r="D108" i="8"/>
  <c r="H108" i="8"/>
  <c r="E108" i="8"/>
  <c r="I108" i="8"/>
  <c r="I84" i="9"/>
  <c r="F108" i="8"/>
  <c r="C108" i="8"/>
  <c r="G108" i="8"/>
  <c r="B110" i="8" l="1"/>
  <c r="D109" i="8"/>
  <c r="H109" i="8"/>
  <c r="E109" i="8"/>
  <c r="I109" i="8"/>
  <c r="I85" i="9"/>
  <c r="F109" i="8"/>
  <c r="C109" i="8"/>
  <c r="G109" i="8"/>
  <c r="B111" i="8" l="1"/>
  <c r="D110" i="8"/>
  <c r="H110" i="8"/>
  <c r="E110" i="8"/>
  <c r="I110" i="8"/>
  <c r="I86" i="9"/>
  <c r="F110" i="8"/>
  <c r="C110" i="8"/>
  <c r="G110" i="8"/>
  <c r="B112" i="8" l="1"/>
  <c r="D111" i="8"/>
  <c r="H111" i="8"/>
  <c r="E111" i="8"/>
  <c r="I111" i="8"/>
  <c r="I87" i="9"/>
  <c r="F111" i="8"/>
  <c r="C111" i="8"/>
  <c r="G111" i="8"/>
  <c r="B113" i="8" l="1"/>
  <c r="D112" i="8"/>
  <c r="H112" i="8"/>
  <c r="E112" i="8"/>
  <c r="I112" i="8"/>
  <c r="I88" i="9"/>
  <c r="F112" i="8"/>
  <c r="C112" i="8"/>
  <c r="G112" i="8"/>
  <c r="B114" i="8" l="1"/>
  <c r="D113" i="8"/>
  <c r="H113" i="8"/>
  <c r="E113" i="8"/>
  <c r="I113" i="8"/>
  <c r="I89" i="9"/>
  <c r="F113" i="8"/>
  <c r="C113" i="8"/>
  <c r="G113" i="8"/>
  <c r="B115" i="8" l="1"/>
  <c r="D114" i="8"/>
  <c r="H114" i="8"/>
  <c r="E114" i="8"/>
  <c r="I114" i="8"/>
  <c r="I90" i="9"/>
  <c r="F114" i="8"/>
  <c r="C114" i="8"/>
  <c r="G114" i="8"/>
  <c r="B116" i="8" l="1"/>
  <c r="D115" i="8"/>
  <c r="H115" i="8"/>
  <c r="E115" i="8"/>
  <c r="I115" i="8"/>
  <c r="F115" i="8"/>
  <c r="C115" i="8"/>
  <c r="G115" i="8"/>
  <c r="B117" i="8" l="1"/>
  <c r="D116" i="8"/>
  <c r="H116" i="8"/>
  <c r="E116" i="8"/>
  <c r="I116" i="8"/>
  <c r="F116" i="8"/>
  <c r="C116" i="8"/>
  <c r="G116" i="8"/>
  <c r="D117" i="8" l="1"/>
  <c r="H117" i="8"/>
  <c r="E117" i="8"/>
  <c r="I117" i="8"/>
  <c r="F117" i="8"/>
  <c r="C117" i="8"/>
  <c r="G117" i="8"/>
</calcChain>
</file>

<file path=xl/sharedStrings.xml><?xml version="1.0" encoding="utf-8"?>
<sst xmlns="http://schemas.openxmlformats.org/spreadsheetml/2006/main" count="1013" uniqueCount="899">
  <si>
    <t>団体名</t>
    <rPh sb="0" eb="2">
      <t>ダンタイ</t>
    </rPh>
    <rPh sb="2" eb="3">
      <t>メイ</t>
    </rPh>
    <phoneticPr fontId="2"/>
  </si>
  <si>
    <t>団体名</t>
    <rPh sb="0" eb="2">
      <t>ダンタイ</t>
    </rPh>
    <rPh sb="2" eb="3">
      <t>メイ</t>
    </rPh>
    <phoneticPr fontId="4"/>
  </si>
  <si>
    <t>緊急連絡先（携帯番号等）</t>
    <rPh sb="0" eb="2">
      <t>キンキュウ</t>
    </rPh>
    <rPh sb="2" eb="5">
      <t>レンラクサキ</t>
    </rPh>
    <rPh sb="6" eb="8">
      <t>ケイタイ</t>
    </rPh>
    <rPh sb="8" eb="10">
      <t>バンゴウ</t>
    </rPh>
    <rPh sb="10" eb="11">
      <t>トウ</t>
    </rPh>
    <phoneticPr fontId="4"/>
  </si>
  <si>
    <t>289900 KOBE ATHLETE CLUB</t>
  </si>
  <si>
    <t>　</t>
  </si>
  <si>
    <t>284201　東灘高</t>
  </si>
  <si>
    <t>284202　甲南女高</t>
  </si>
  <si>
    <t>284203　灘高</t>
  </si>
  <si>
    <t>284204　六甲ｱｲ高</t>
  </si>
  <si>
    <t>284206　神戸科技高</t>
  </si>
  <si>
    <t>284207　御影高</t>
  </si>
  <si>
    <t>284208　六甲高</t>
  </si>
  <si>
    <t>284209　神戸高</t>
  </si>
  <si>
    <t>284210　海星高</t>
  </si>
  <si>
    <t>284211　松蔭高</t>
  </si>
  <si>
    <t>284212　葺合高</t>
  </si>
  <si>
    <t>284213　神戸龍谷高</t>
  </si>
  <si>
    <t>284214　神戸第一高</t>
  </si>
  <si>
    <t>284215　神港学園高</t>
  </si>
  <si>
    <t>284216　山手女高</t>
  </si>
  <si>
    <t>284217　親和高</t>
  </si>
  <si>
    <t>284218　神戸北高</t>
  </si>
  <si>
    <t>284219　神戸弘陵高</t>
  </si>
  <si>
    <t>284220　神戸甲北高</t>
  </si>
  <si>
    <t>284221　神戸鈴蘭台高</t>
  </si>
  <si>
    <t>284225　兵庫工高</t>
  </si>
  <si>
    <t>284227　夢野台高</t>
  </si>
  <si>
    <t>284228　兵庫高</t>
  </si>
  <si>
    <t>284229　村野工高</t>
  </si>
  <si>
    <t>284230　長田高</t>
  </si>
  <si>
    <t>284231　常盤高</t>
  </si>
  <si>
    <t>284232　神戸星城高</t>
  </si>
  <si>
    <t>284233　野田高</t>
  </si>
  <si>
    <t>284234　育英高</t>
  </si>
  <si>
    <t>284235　滝川高</t>
  </si>
  <si>
    <t>284236　須磨学園高</t>
  </si>
  <si>
    <t>284237　須磨翔風高</t>
  </si>
  <si>
    <t>284238　須磨ﾉ浦高</t>
  </si>
  <si>
    <t>284239　須磨東高</t>
  </si>
  <si>
    <t>284240　啓明高</t>
  </si>
  <si>
    <t>284241　須磨友が丘高</t>
  </si>
  <si>
    <t>284242　北須磨高</t>
  </si>
  <si>
    <t>284244　県視特支</t>
  </si>
  <si>
    <t>284245　神戸聴特支</t>
  </si>
  <si>
    <t>284246　神戸国際附高</t>
  </si>
  <si>
    <t>284247　舞子高</t>
  </si>
  <si>
    <t>284248　星陵高</t>
  </si>
  <si>
    <t>284249　神戸商高</t>
  </si>
  <si>
    <t>284250　愛徳高</t>
  </si>
  <si>
    <t>284251　神戸高専</t>
  </si>
  <si>
    <t>284252　伊川谷高</t>
  </si>
  <si>
    <t>284253　伊川谷北高</t>
  </si>
  <si>
    <t>284254　神戸高塚高</t>
  </si>
  <si>
    <t>284255　滝川第二高</t>
  </si>
  <si>
    <t>284101　県尼崎高</t>
  </si>
  <si>
    <t>284102　市尼崎高</t>
  </si>
  <si>
    <t>284103　尼崎東高</t>
  </si>
  <si>
    <t>284104　尼崎西高</t>
  </si>
  <si>
    <t>284105　尼崎北高</t>
  </si>
  <si>
    <t>284106　尼崎稲園高</t>
  </si>
  <si>
    <t>284107　尼崎小田高</t>
  </si>
  <si>
    <t>284109　武庫荘総合高</t>
  </si>
  <si>
    <t>284110　県尼崎工高</t>
  </si>
  <si>
    <t>284111　尼崎産高</t>
  </si>
  <si>
    <t>284112　園田高</t>
  </si>
  <si>
    <t>284113　百合高</t>
  </si>
  <si>
    <t>284114　県西宮高</t>
  </si>
  <si>
    <t>284115　市西宮高</t>
  </si>
  <si>
    <t>284116　西宮東高</t>
  </si>
  <si>
    <t>284117　西宮南高</t>
  </si>
  <si>
    <t>284118　西宮北高</t>
  </si>
  <si>
    <t>284119　鳴尾高</t>
  </si>
  <si>
    <t>284120　西宮今津高</t>
  </si>
  <si>
    <t>284121　西宮甲山高</t>
  </si>
  <si>
    <t>284122　甲陽高</t>
  </si>
  <si>
    <t>284123　関学高</t>
  </si>
  <si>
    <t>284124　女学院高</t>
  </si>
  <si>
    <t>284125　仁川高</t>
  </si>
  <si>
    <t>284126　報徳高</t>
  </si>
  <si>
    <t>284127　武庫川大附高</t>
  </si>
  <si>
    <t>284128　甲子園高</t>
  </si>
  <si>
    <t>284130　県伊丹高</t>
  </si>
  <si>
    <t>284131　市伊丹高</t>
  </si>
  <si>
    <t>284132　伊丹西高</t>
  </si>
  <si>
    <t>284133　伊丹北高</t>
  </si>
  <si>
    <t>284134　川西緑台高</t>
  </si>
  <si>
    <t>284135　川西明峰高</t>
  </si>
  <si>
    <t>284136　川西北陵高</t>
  </si>
  <si>
    <t>284137　猪名川高</t>
  </si>
  <si>
    <t>284138　宝塚高</t>
  </si>
  <si>
    <t>284139　宝塚東高</t>
  </si>
  <si>
    <t>284140　宝塚西高</t>
  </si>
  <si>
    <t>284141　宝塚北高</t>
  </si>
  <si>
    <t>284142　小林聖心高</t>
  </si>
  <si>
    <t>284143　芦屋高</t>
  </si>
  <si>
    <t>284144　市芦屋高</t>
  </si>
  <si>
    <t>284145　国際高</t>
  </si>
  <si>
    <t>284146　芦屋大附高</t>
  </si>
  <si>
    <t>284147　甲南高</t>
  </si>
  <si>
    <t>284256　神戸西高</t>
  </si>
  <si>
    <t>284301　明石高</t>
  </si>
  <si>
    <t>284302　明石南高</t>
  </si>
  <si>
    <t>284303　明石北高</t>
  </si>
  <si>
    <t>284304　明石西高</t>
  </si>
  <si>
    <t>284305　明石清水高</t>
  </si>
  <si>
    <t>284306　明石城西高</t>
  </si>
  <si>
    <t>284307　明石商高</t>
  </si>
  <si>
    <t>284308　明石高専</t>
  </si>
  <si>
    <t>284309　県農高</t>
  </si>
  <si>
    <t>284310　東播工高</t>
  </si>
  <si>
    <t>284311　加古川東高</t>
  </si>
  <si>
    <t>284312　加古川西高</t>
  </si>
  <si>
    <t>284313　加古川北高</t>
  </si>
  <si>
    <t>284314　加古川南高</t>
  </si>
  <si>
    <t>284315　高砂高</t>
  </si>
  <si>
    <t>284316　高砂南高</t>
  </si>
  <si>
    <t>284317　松陽高</t>
  </si>
  <si>
    <t>284318　白陵高</t>
  </si>
  <si>
    <t>284319　東播磨高</t>
  </si>
  <si>
    <t>284320　播磨南高</t>
  </si>
  <si>
    <t>284321　三木高</t>
  </si>
  <si>
    <t>284322　三木東高</t>
  </si>
  <si>
    <t>284323　三木北高</t>
  </si>
  <si>
    <t>284324　吉川高</t>
  </si>
  <si>
    <t>284325　小野高</t>
  </si>
  <si>
    <t>284326　小野工高</t>
  </si>
  <si>
    <t>284327　社高</t>
  </si>
  <si>
    <t>284328　西脇高</t>
  </si>
  <si>
    <t>284329　西脇工高</t>
  </si>
  <si>
    <t>284330　多可高</t>
  </si>
  <si>
    <t>284331　北条高</t>
  </si>
  <si>
    <t>284332　播磨農高</t>
  </si>
  <si>
    <t>284333　いなみ野特支</t>
  </si>
  <si>
    <t>284401　姫路別所高</t>
  </si>
  <si>
    <t>284402　姫路東高</t>
  </si>
  <si>
    <t>284403　淳心高</t>
  </si>
  <si>
    <t>284404　賢明高</t>
  </si>
  <si>
    <t>284405　姫路工高</t>
  </si>
  <si>
    <t>284406　姫路西高</t>
  </si>
  <si>
    <t>284407　姫路高</t>
  </si>
  <si>
    <t>284408　東洋大姫路高</t>
  </si>
  <si>
    <t>284409　播磨高</t>
  </si>
  <si>
    <t>284410　琴丘高</t>
  </si>
  <si>
    <t>284411　姫路商高</t>
  </si>
  <si>
    <t>284412　飾磨高</t>
  </si>
  <si>
    <t>284413　飾磨工高</t>
  </si>
  <si>
    <t>284414　姫路南高</t>
  </si>
  <si>
    <t>284415　網干高</t>
  </si>
  <si>
    <t>284416　姫路飾西高</t>
  </si>
  <si>
    <t>284417　香寺高</t>
  </si>
  <si>
    <t>284418　日ノ本高</t>
  </si>
  <si>
    <t>284419　福崎高</t>
  </si>
  <si>
    <t>284420　市川高</t>
  </si>
  <si>
    <t>284421　神崎高</t>
  </si>
  <si>
    <t>284422　夢前高</t>
  </si>
  <si>
    <t>284423　日生第三高</t>
  </si>
  <si>
    <t>284424　家島高</t>
  </si>
  <si>
    <t>284425　太子高</t>
  </si>
  <si>
    <t>284426　龍野高</t>
  </si>
  <si>
    <t>284427　龍野北高</t>
  </si>
  <si>
    <t>284429　相生高</t>
  </si>
  <si>
    <t>284430　相生産高</t>
  </si>
  <si>
    <t>284431　赤穂高</t>
  </si>
  <si>
    <t>284432　上郡高</t>
  </si>
  <si>
    <t>284433　佐用高</t>
  </si>
  <si>
    <t>284434　山崎高</t>
  </si>
  <si>
    <t>284435　伊和高</t>
  </si>
  <si>
    <t>284436　千種高</t>
  </si>
  <si>
    <t>284437　姫路聴特支</t>
  </si>
  <si>
    <t>284438　播磨特支</t>
  </si>
  <si>
    <t>284439　県立大附高</t>
  </si>
  <si>
    <t>284501　三田高</t>
  </si>
  <si>
    <t>284502　北摂三田高</t>
  </si>
  <si>
    <t>284503　有馬高</t>
  </si>
  <si>
    <t>284504　三田松聖高</t>
  </si>
  <si>
    <t>284505　篠山鳳鳴高</t>
  </si>
  <si>
    <t>284506　篠山産高</t>
  </si>
  <si>
    <t>284507　丹南高</t>
  </si>
  <si>
    <t>284508　東雲高</t>
  </si>
  <si>
    <t>284509　柏原高</t>
  </si>
  <si>
    <t>284510　氷上高</t>
  </si>
  <si>
    <t>284511　氷上西高</t>
  </si>
  <si>
    <t>284512　三田西陵高</t>
  </si>
  <si>
    <t>284513　三田祥雲館高</t>
  </si>
  <si>
    <t>284601　生野高</t>
  </si>
  <si>
    <t>284602　和田山高</t>
  </si>
  <si>
    <t>284603　八鹿高</t>
  </si>
  <si>
    <t>284604　大屋高</t>
  </si>
  <si>
    <t>284605　但馬農高</t>
  </si>
  <si>
    <t>284606　日高高</t>
  </si>
  <si>
    <t>284607　出石高</t>
  </si>
  <si>
    <t>284609　豊岡高</t>
  </si>
  <si>
    <t>284610　豊岡総合高</t>
  </si>
  <si>
    <t>284611　近畿大豊岡高</t>
  </si>
  <si>
    <t>284612　村岡高</t>
  </si>
  <si>
    <t>284613　香住高</t>
  </si>
  <si>
    <t>284614　浜坂高</t>
  </si>
  <si>
    <t>284616　福智豊岡高</t>
  </si>
  <si>
    <t>284617　生野学園高</t>
  </si>
  <si>
    <t>284618　出石特支</t>
  </si>
  <si>
    <t>284701　洲本高</t>
  </si>
  <si>
    <t>284702　洲本実高</t>
  </si>
  <si>
    <t>284703　柳高</t>
  </si>
  <si>
    <t>284704　津名高</t>
  </si>
  <si>
    <t>284705　東浦高</t>
  </si>
  <si>
    <t>284706　淡路高</t>
  </si>
  <si>
    <t>284707　一宮高</t>
  </si>
  <si>
    <t>284708　淡路三原高</t>
  </si>
  <si>
    <t>284801　伊丹市立高</t>
  </si>
  <si>
    <t>284815　青雲高</t>
  </si>
  <si>
    <t>申込区分</t>
    <rPh sb="0" eb="2">
      <t>モウシコミ</t>
    </rPh>
    <rPh sb="2" eb="4">
      <t>クブン</t>
    </rPh>
    <phoneticPr fontId="3"/>
  </si>
  <si>
    <t>希望部署</t>
    <rPh sb="0" eb="4">
      <t>キボウブショ</t>
    </rPh>
    <phoneticPr fontId="3"/>
  </si>
  <si>
    <t>申込責任者名</t>
    <rPh sb="0" eb="2">
      <t>モウシコミ</t>
    </rPh>
    <rPh sb="2" eb="5">
      <t>セキニンシャ</t>
    </rPh>
    <rPh sb="5" eb="6">
      <t>メイ</t>
    </rPh>
    <phoneticPr fontId="4"/>
  </si>
  <si>
    <t>名</t>
    <rPh sb="0" eb="1">
      <t>メイ</t>
    </rPh>
    <phoneticPr fontId="3"/>
  </si>
  <si>
    <t>姓</t>
    <rPh sb="0" eb="1">
      <t>セイ</t>
    </rPh>
    <phoneticPr fontId="3"/>
  </si>
  <si>
    <t>名前</t>
    <rPh sb="0" eb="2">
      <t>ナマエ</t>
    </rPh>
    <phoneticPr fontId="3"/>
  </si>
  <si>
    <t>ﾌﾘｶﾞﾅ</t>
    <phoneticPr fontId="3"/>
  </si>
  <si>
    <t>姓ﾌﾘｶﾞﾅ</t>
    <rPh sb="0" eb="1">
      <t>セイ</t>
    </rPh>
    <phoneticPr fontId="3"/>
  </si>
  <si>
    <t>名ﾌﾘｶﾞﾅ</t>
    <rPh sb="0" eb="1">
      <t>メイ</t>
    </rPh>
    <phoneticPr fontId="3"/>
  </si>
  <si>
    <t>性別</t>
    <rPh sb="0" eb="2">
      <t>セイベツ</t>
    </rPh>
    <phoneticPr fontId="3"/>
  </si>
  <si>
    <t>学年</t>
    <rPh sb="0" eb="2">
      <t>ガクネン</t>
    </rPh>
    <phoneticPr fontId="3"/>
  </si>
  <si>
    <t>ﾅﾝﾊﾞｰ
ｶｰﾄﾞ</t>
    <phoneticPr fontId="3"/>
  </si>
  <si>
    <t>１　団体情報</t>
    <rPh sb="2" eb="6">
      <t>ダンタイジョウホウ</t>
    </rPh>
    <phoneticPr fontId="3"/>
  </si>
  <si>
    <t>２　推薦審判情報</t>
    <rPh sb="2" eb="4">
      <t>スイセン</t>
    </rPh>
    <rPh sb="4" eb="6">
      <t>シンパン</t>
    </rPh>
    <rPh sb="6" eb="8">
      <t>ジョウホウ</t>
    </rPh>
    <phoneticPr fontId="3"/>
  </si>
  <si>
    <t>ナンバーカードについての注意事項</t>
    <rPh sb="12" eb="16">
      <t>チュウイジコウ</t>
    </rPh>
    <phoneticPr fontId="3"/>
  </si>
  <si>
    <t>【大学生】「6-****」は「****」部分のみを入力してください。</t>
    <phoneticPr fontId="3"/>
  </si>
  <si>
    <t>【陸協・実業団】</t>
    <rPh sb="1" eb="3">
      <t>リクキョウ</t>
    </rPh>
    <rPh sb="4" eb="7">
      <t>ジツギョウダン</t>
    </rPh>
    <phoneticPr fontId="2"/>
  </si>
  <si>
    <t>280001 尼崎市陸協</t>
  </si>
  <si>
    <t>280002 川西市陸協</t>
  </si>
  <si>
    <t>280003 伊丹市陸協</t>
  </si>
  <si>
    <t>280004 宝塚市陸協</t>
  </si>
  <si>
    <t>280006 芦屋市陸協</t>
  </si>
  <si>
    <t>280007 神戸市陸協</t>
  </si>
  <si>
    <t>280008 明石市陸協</t>
  </si>
  <si>
    <t>280009 加古川市陸協</t>
  </si>
  <si>
    <t>280010 高砂市陸協</t>
  </si>
  <si>
    <t>280011 小野市陸協</t>
  </si>
  <si>
    <t>280012 加西市陸協</t>
  </si>
  <si>
    <t>280013 西脇市陸協</t>
  </si>
  <si>
    <t>280014 多可郡陸協</t>
  </si>
  <si>
    <t>280015 姫路市陸協</t>
  </si>
  <si>
    <t>280016 宍粟市陸協</t>
  </si>
  <si>
    <t>280017 龍野市陸協</t>
  </si>
  <si>
    <t>280018 吉川工業</t>
  </si>
  <si>
    <t>280019 佐用郡陸協</t>
  </si>
  <si>
    <t>280020 赤穂市陸協</t>
  </si>
  <si>
    <t>280021 三田市陸協</t>
  </si>
  <si>
    <t>280022 篠山市陸協</t>
  </si>
  <si>
    <t>280023 丹波市陸協</t>
  </si>
  <si>
    <t>280024 兵庫ｱｽﾘｰﾄ</t>
  </si>
  <si>
    <t>280025 兵庫教員Ｃ</t>
  </si>
  <si>
    <t>280026 HITAC</t>
  </si>
  <si>
    <t>280027 三菱電機姫路</t>
  </si>
  <si>
    <t>280028 ｳｨﾝﾄﾞｱｯﾌﾟAC</t>
  </si>
  <si>
    <t>280030 西宮市陸協</t>
  </si>
  <si>
    <t>280031 関西陸人</t>
  </si>
  <si>
    <t>280032 武庫荘総合AC</t>
  </si>
  <si>
    <t>280034 月見ヶ丘Ｃ</t>
  </si>
  <si>
    <t>280036 御影ＡＣ</t>
  </si>
  <si>
    <t>280038 三菱重工神戸</t>
  </si>
  <si>
    <t>280039 葵ＡＣ</t>
  </si>
  <si>
    <t>280040 鈴蘭台ＡＣ</t>
  </si>
  <si>
    <t>280041 関大陸友会</t>
  </si>
  <si>
    <t>280043 住友電工</t>
  </si>
  <si>
    <t>280044 千僧自衛隊</t>
  </si>
  <si>
    <t>280046 兵庫県警</t>
  </si>
  <si>
    <t>280048 川崎重工</t>
  </si>
  <si>
    <t>280049 神鋼加古川</t>
  </si>
  <si>
    <t>280050 相生市陸協</t>
  </si>
  <si>
    <t>280051 三木市陸協</t>
  </si>
  <si>
    <t>280052 加東郡陸協</t>
  </si>
  <si>
    <t>280054 新日鉄広畑</t>
  </si>
  <si>
    <t>280055 山陽特殊製鋼</t>
  </si>
  <si>
    <t>280056 東芝姫路</t>
  </si>
  <si>
    <t>280057 揖保郡陸協</t>
  </si>
  <si>
    <t>280059 朝来市陸協</t>
  </si>
  <si>
    <t>280060 加古郡陸協</t>
  </si>
  <si>
    <t>280062 伊丹自衛隊</t>
  </si>
  <si>
    <t>280064 神崎郡陸協</t>
  </si>
  <si>
    <t>280066 神戸ＰＩＪＣ</t>
  </si>
  <si>
    <t>280067 神戸市水道局RC</t>
  </si>
  <si>
    <t>280071 兵庫マスターズ</t>
  </si>
  <si>
    <t>280072 茗友クラブ</t>
  </si>
  <si>
    <t>280077 凌霜ＡＣ</t>
  </si>
  <si>
    <t>280079 神戸市教員Ｃ</t>
  </si>
  <si>
    <t>280080 神戸市高体連Ｃ</t>
  </si>
  <si>
    <t>280088 阪神病院</t>
  </si>
  <si>
    <t>280089 神交魚崎走友会</t>
  </si>
  <si>
    <t>280094 ノーリツ</t>
  </si>
  <si>
    <t>280097 三菱重工高砂</t>
  </si>
  <si>
    <t>280099 童夢人</t>
  </si>
  <si>
    <t>280102 陸自第3師団</t>
  </si>
  <si>
    <t>280105 21Cﾗﾝﾅ-ｽﾞｸﾗﾌﾞ</t>
  </si>
  <si>
    <t>280107 飾磨郡陸協</t>
  </si>
  <si>
    <t>280108 日本HPﾗﾝﾅ-ｽﾞ</t>
  </si>
  <si>
    <t>280110 王子ｻﾌﾞﾄﾗ愛好会</t>
  </si>
  <si>
    <t>280111 明石大橋ＡＣ</t>
  </si>
  <si>
    <t>280112 赤穂郡陸協</t>
  </si>
  <si>
    <t>280113 Grlab兵庫</t>
    <rPh sb="12" eb="14">
      <t>ヒョウゴ</t>
    </rPh>
    <phoneticPr fontId="2"/>
  </si>
  <si>
    <t>280114 神戸小学校教員Ｃ</t>
  </si>
  <si>
    <t>280115 三洋電機ｿﾌﾄｴﾅｼﾞｰ</t>
  </si>
  <si>
    <t>280116 ユニバーＳＣ</t>
  </si>
  <si>
    <t>280117 長谷川体育施設</t>
  </si>
  <si>
    <t>280118 ｱﾄﾚﾀｽ</t>
  </si>
  <si>
    <t>280119 尼北AC</t>
  </si>
  <si>
    <t>280120 三原高AC</t>
  </si>
  <si>
    <t>280122 出石郡陸協</t>
  </si>
  <si>
    <t>280123 城崎郡陸協</t>
  </si>
  <si>
    <t>280124 豊岡市陸協</t>
  </si>
  <si>
    <t>280126 美方郡陸協</t>
  </si>
  <si>
    <t>280127 養父市陸協</t>
  </si>
  <si>
    <t>280129 伊丹市消防局</t>
  </si>
  <si>
    <t>280130 神崎高級工機RC</t>
  </si>
  <si>
    <t>280131 洲本市陸協</t>
  </si>
  <si>
    <t>280132 淡路市陸協</t>
  </si>
  <si>
    <t>280133 南あわじ市陸協</t>
  </si>
  <si>
    <t>280137 ｳｯﾃﾞｨRC</t>
  </si>
  <si>
    <t>280138 神戸甲北AC</t>
  </si>
  <si>
    <t>280139 宝塚市役所</t>
  </si>
  <si>
    <t>280140 如田接骨院TC</t>
  </si>
  <si>
    <t>280141 ﾋﾟｯﾌﾟﾌｼﾞﾓﾄ</t>
  </si>
  <si>
    <t>280143 西神戸ｸﾗﾌﾞ</t>
  </si>
  <si>
    <t>280146 ﾄｸｾﾝ工業</t>
  </si>
  <si>
    <t>280147 三木ＲＣ</t>
  </si>
  <si>
    <t>280148 美嚢郡陸協</t>
  </si>
  <si>
    <t>280149 K･Iｺｰﾎﾟﾚｰｼｮﾝ</t>
  </si>
  <si>
    <t>280150 三菱電機紅菱会</t>
  </si>
  <si>
    <t>280152 川辺郡陸協</t>
  </si>
  <si>
    <t>280153 星陵AC</t>
  </si>
  <si>
    <t>280154 ｱｼｯｸｽ陸上競技部</t>
  </si>
  <si>
    <t>280155 ｸﾞﾝｾﾞｽﾎﾟｰﾂ</t>
  </si>
  <si>
    <t>280156 流通科学大AC</t>
  </si>
  <si>
    <t>280157 しあわせの村RC</t>
  </si>
  <si>
    <t>280158 ウダカスポーツAC</t>
  </si>
  <si>
    <t>280159 兵庫ﾔｸﾙﾄ販売</t>
  </si>
  <si>
    <t>280160 PEEK兵庫</t>
  </si>
  <si>
    <t>280161 ﾀｲﾓｽﾎﾟｰﾂ</t>
  </si>
  <si>
    <t>280164 平尾石油</t>
  </si>
  <si>
    <t>280166 大通</t>
  </si>
  <si>
    <t>280167 人材開発</t>
  </si>
  <si>
    <t>280168 きさらぎｸﾗﾌﾞ</t>
  </si>
  <si>
    <t>280169 RUNNERS･9の会</t>
  </si>
  <si>
    <t>280170 神戸製鋼西神</t>
  </si>
  <si>
    <t>280171 no-limits</t>
  </si>
  <si>
    <t>280172 明石高専AC</t>
  </si>
  <si>
    <t>280173 甲南学園ＡＣ</t>
  </si>
  <si>
    <t>280174 姫路自衛隊</t>
  </si>
  <si>
    <t>280175 大阪ﾊｲﾃｸﾉﾛｼﾞｰ専門</t>
  </si>
  <si>
    <t>280176 KNJC</t>
  </si>
  <si>
    <t>280177 ｱｽﾚｯﾂ兵庫</t>
  </si>
  <si>
    <t>280178 甲子園HRC</t>
  </si>
  <si>
    <t>280179 MRC</t>
  </si>
  <si>
    <t>280180 上郡AC</t>
  </si>
  <si>
    <t>280181 ﾁｰﾑﾐｽﾞﾉｱｽﾚﾃｨｯｸ</t>
  </si>
  <si>
    <t>280182 神戸高専TFC</t>
  </si>
  <si>
    <t>280183 ARC神戸</t>
  </si>
  <si>
    <t>280184 山本電機製作所</t>
  </si>
  <si>
    <t>280185 川重ﾃｸﾉｻｰﾋﾞｽ</t>
  </si>
  <si>
    <t>280186 ONE</t>
  </si>
  <si>
    <t>280187 eA兵庫</t>
  </si>
  <si>
    <t>280188 尼崎ﾅｲﾄﾗﾝﾅｰｽﾞ</t>
  </si>
  <si>
    <t>280189 ﾌｼﾞﾌﾟﾚｱﾑ(株)</t>
  </si>
  <si>
    <t>280190 兵庫投擲倶楽部</t>
  </si>
  <si>
    <t>280191 活魚こうの</t>
  </si>
  <si>
    <t>280192 阪急電鉄陸上部</t>
  </si>
  <si>
    <t>280193 甲南大AC</t>
  </si>
  <si>
    <t>280194 復刻ｱｽﾘｰﾄｸﾗﾌﾞ</t>
  </si>
  <si>
    <t>280195 兵庫県警</t>
  </si>
  <si>
    <t>280197 KOBE.AC</t>
  </si>
  <si>
    <t>280198 Bacchus</t>
  </si>
  <si>
    <t>280200 ﾁｰﾑﾌﾗｯﾄｻｰｸﾙ</t>
  </si>
  <si>
    <t>280201 神戸学院大AC</t>
  </si>
  <si>
    <t>280210 ｱﾁｰﾌﾞRC</t>
  </si>
  <si>
    <t>280211 ﾆｯｺｰﾃｸﾉ陸上競技部</t>
  </si>
  <si>
    <t>280221 KOBE ALL FREE</t>
  </si>
  <si>
    <t>280222 T&amp;F.netKOBE</t>
  </si>
  <si>
    <t>280226 Team　SOS</t>
  </si>
  <si>
    <t>280228 HYOGO TFC</t>
  </si>
  <si>
    <t>280231 鈴蘭NAC</t>
  </si>
  <si>
    <t>280234 有野台NAC</t>
    <rPh sb="7" eb="9">
      <t>アリノ</t>
    </rPh>
    <rPh sb="9" eb="10">
      <t>ダイ</t>
    </rPh>
    <phoneticPr fontId="4"/>
  </si>
  <si>
    <t>280303 鳩印G&amp;T</t>
  </si>
  <si>
    <t>280304 神戸学院大AC</t>
  </si>
  <si>
    <t>280845 神大かけっこ</t>
  </si>
  <si>
    <t>289019 芦屋浜AC</t>
    <rPh sb="7" eb="9">
      <t>アシヤ</t>
    </rPh>
    <rPh sb="9" eb="10">
      <t>ハマ</t>
    </rPh>
    <phoneticPr fontId="4"/>
  </si>
  <si>
    <t>289021 上ヶ原ｱｽﾘｰﾄｸﾗﾌﾞ</t>
    <rPh sb="7" eb="10">
      <t>ウエガハラ</t>
    </rPh>
    <phoneticPr fontId="4"/>
  </si>
  <si>
    <t>289025 TIC valley</t>
  </si>
  <si>
    <t>289026 ｱﾚｯｸｽRC</t>
  </si>
  <si>
    <t>289027 神戸市消防局</t>
    <rPh sb="7" eb="10">
      <t>コウベシ</t>
    </rPh>
    <rPh sb="10" eb="13">
      <t>ショウボウキョク</t>
    </rPh>
    <phoneticPr fontId="2"/>
  </si>
  <si>
    <t>289028 神戸えーしー</t>
    <rPh sb="7" eb="9">
      <t>コウベ</t>
    </rPh>
    <phoneticPr fontId="2"/>
  </si>
  <si>
    <t>280833 西川ランニング教室</t>
  </si>
  <si>
    <t>【大学】</t>
    <rPh sb="1" eb="3">
      <t>ダイガク</t>
    </rPh>
    <phoneticPr fontId="2"/>
  </si>
  <si>
    <t>490016 筑波大</t>
    <rPh sb="7" eb="10">
      <t>ツクバダイ</t>
    </rPh>
    <phoneticPr fontId="4"/>
  </si>
  <si>
    <t>490047 滋賀大</t>
  </si>
  <si>
    <t>490048 京都大</t>
  </si>
  <si>
    <t>490049 京都教育大</t>
  </si>
  <si>
    <t>490050 京都工芸繊維大</t>
  </si>
  <si>
    <t>490051 大阪大</t>
  </si>
  <si>
    <t>490052 大阪外国語大</t>
  </si>
  <si>
    <t>490053 大阪教育大</t>
  </si>
  <si>
    <t>490054 神戸大</t>
  </si>
  <si>
    <t>490056 奈良教育大</t>
  </si>
  <si>
    <t>490057 奈良女子大</t>
  </si>
  <si>
    <t>490058 和歌山大</t>
  </si>
  <si>
    <t>490080 滋賀医科大</t>
  </si>
  <si>
    <t>490092 兵庫教育大</t>
  </si>
  <si>
    <t>490094 近畿福祉大</t>
  </si>
  <si>
    <t>490098 京都創成大</t>
  </si>
  <si>
    <t>490108 びわこ成蹊大</t>
  </si>
  <si>
    <t>490112 太成学院大</t>
  </si>
  <si>
    <t>490120 大阪女子大</t>
  </si>
  <si>
    <t>490124 同志社女子大</t>
  </si>
  <si>
    <t>491015 京都府立大</t>
  </si>
  <si>
    <t>491016 京都府立医大</t>
  </si>
  <si>
    <t>491018 大阪市立大</t>
  </si>
  <si>
    <t>491019 大阪府立大</t>
  </si>
  <si>
    <t>491021 兵庫県立大</t>
  </si>
  <si>
    <t>491023 奈良県立医大</t>
  </si>
  <si>
    <t>492186 大谷大</t>
  </si>
  <si>
    <t>492187 京都外国語大</t>
  </si>
  <si>
    <t>492188 京都学園大</t>
  </si>
  <si>
    <t>492189 京都産業大</t>
  </si>
  <si>
    <t>492190 京都女子大</t>
  </si>
  <si>
    <t>492191 京都薬科大</t>
  </si>
  <si>
    <t>492194 京都橘女子大</t>
  </si>
  <si>
    <t>492195 同志社大</t>
  </si>
  <si>
    <t>492199 佛教大</t>
  </si>
  <si>
    <t>492200 立命館大</t>
  </si>
  <si>
    <t>492201 龍谷大</t>
  </si>
  <si>
    <t>492202 大阪医科大</t>
  </si>
  <si>
    <t>492204 大阪学院大</t>
  </si>
  <si>
    <t>492205 大阪経済大</t>
  </si>
  <si>
    <t>492206 大阪経法大</t>
  </si>
  <si>
    <t>492208 大阪工業大</t>
  </si>
  <si>
    <t>492209 大阪産業大</t>
  </si>
  <si>
    <t>492210 大阪歯科大</t>
  </si>
  <si>
    <t>492212 大阪商業大</t>
  </si>
  <si>
    <t>492213 大阪体育大</t>
  </si>
  <si>
    <t>492214 大阪電通大</t>
  </si>
  <si>
    <t>492216 大谷女子大</t>
  </si>
  <si>
    <t>492217 追手門学院大</t>
  </si>
  <si>
    <t>492218 関西大</t>
  </si>
  <si>
    <t>492219 関西医科大</t>
  </si>
  <si>
    <t>492220 関西外国語大</t>
  </si>
  <si>
    <t>492221 近畿大</t>
  </si>
  <si>
    <t>492222 四天王寺国際仏大</t>
  </si>
  <si>
    <t>492224 大阪国際大</t>
  </si>
  <si>
    <t>492226 梅花女子大</t>
  </si>
  <si>
    <t>492227 阪南大</t>
  </si>
  <si>
    <t>492228 桃山学院大</t>
  </si>
  <si>
    <t>492232 関西学院大</t>
  </si>
  <si>
    <t>492233 甲子園大</t>
  </si>
  <si>
    <t>492234 甲南大</t>
  </si>
  <si>
    <t>492235 甲南女子大</t>
  </si>
  <si>
    <t>492237 神戸学院大</t>
  </si>
  <si>
    <t>492239 神戸女子大</t>
  </si>
  <si>
    <t>492245 兵庫医科大</t>
  </si>
  <si>
    <t>492246 武庫川女子大</t>
  </si>
  <si>
    <t>492247 神戸国際大</t>
  </si>
  <si>
    <t>492248 帝塚山大</t>
  </si>
  <si>
    <t>492249 天理大</t>
  </si>
  <si>
    <t>492250 奈良大</t>
  </si>
  <si>
    <t>492302 摂南大</t>
  </si>
  <si>
    <t>492317 京都精華大</t>
  </si>
  <si>
    <t>492329 明治鍼灸大</t>
  </si>
  <si>
    <t>492332 奈良産業大</t>
  </si>
  <si>
    <t>492342 姫路獨協大</t>
  </si>
  <si>
    <t>492356 流通科学大</t>
  </si>
  <si>
    <t>495253 華頂短期大</t>
  </si>
  <si>
    <t>495270 大阪人科大</t>
  </si>
  <si>
    <t>495278 大阪成蹊短大</t>
  </si>
  <si>
    <t>496060 大手前大</t>
  </si>
  <si>
    <t>499063 滋賀県立大</t>
  </si>
  <si>
    <t>499084 神戸親和女子大</t>
  </si>
  <si>
    <t>499089 兵庫大</t>
  </si>
  <si>
    <t>499090 南大阪大</t>
  </si>
  <si>
    <t>499100 関西福祉大</t>
  </si>
  <si>
    <t>499128 園田女子大</t>
  </si>
  <si>
    <t>499900 常磐大</t>
  </si>
  <si>
    <t>【高校】</t>
    <rPh sb="1" eb="3">
      <t>コウコウ</t>
    </rPh>
    <phoneticPr fontId="2"/>
  </si>
  <si>
    <t>284205　神大附中等</t>
    <rPh sb="7" eb="9">
      <t>ジンダイ</t>
    </rPh>
    <rPh sb="8" eb="9">
      <t>ダイ</t>
    </rPh>
    <rPh sb="10" eb="12">
      <t>チュウトウ</t>
    </rPh>
    <phoneticPr fontId="2"/>
  </si>
  <si>
    <t>284223　夙川高</t>
    <rPh sb="7" eb="9">
      <t>シュクガワ</t>
    </rPh>
    <phoneticPr fontId="2"/>
  </si>
  <si>
    <t>※神戸市外高校は小学校の後にあり</t>
    <rPh sb="1" eb="3">
      <t>コウベ</t>
    </rPh>
    <rPh sb="3" eb="5">
      <t>シガイ</t>
    </rPh>
    <rPh sb="5" eb="7">
      <t>コウコウ</t>
    </rPh>
    <rPh sb="8" eb="10">
      <t>ショウガク</t>
    </rPh>
    <rPh sb="10" eb="11">
      <t>コウ</t>
    </rPh>
    <rPh sb="12" eb="13">
      <t>アト</t>
    </rPh>
    <phoneticPr fontId="2"/>
  </si>
  <si>
    <t>【神戸市内中学校】</t>
    <rPh sb="1" eb="5">
      <t>コウベシナイ</t>
    </rPh>
    <rPh sb="5" eb="8">
      <t>チュウガッコウ</t>
    </rPh>
    <phoneticPr fontId="2"/>
  </si>
  <si>
    <t>285200 向洋中</t>
  </si>
  <si>
    <t>285201 本庄中</t>
  </si>
  <si>
    <t>285202 魚崎中</t>
  </si>
  <si>
    <t>285203 本山中</t>
  </si>
  <si>
    <t>285204 住吉中</t>
    <rPh sb="7" eb="9">
      <t>スミヨシ</t>
    </rPh>
    <rPh sb="9" eb="10">
      <t>チュウ</t>
    </rPh>
    <phoneticPr fontId="2"/>
  </si>
  <si>
    <t>285205 御影中</t>
  </si>
  <si>
    <t>285206 本山南中</t>
  </si>
  <si>
    <t>285207 鷹匠中</t>
  </si>
  <si>
    <t>285208 鳥帽子中</t>
  </si>
  <si>
    <t>285209 原田中</t>
  </si>
  <si>
    <t>285210 長峰中</t>
  </si>
  <si>
    <t>285211 上野中</t>
  </si>
  <si>
    <t>285213 筒井台中</t>
  </si>
  <si>
    <t>285214 葺合中</t>
  </si>
  <si>
    <t>285215 布引中</t>
  </si>
  <si>
    <t>285216 湊翔楠中</t>
  </si>
  <si>
    <t>285217 神戸生田中</t>
  </si>
  <si>
    <t>285218 渚中</t>
  </si>
  <si>
    <t>285219 港島学園</t>
    <rPh sb="9" eb="11">
      <t>ガクエン</t>
    </rPh>
    <phoneticPr fontId="2"/>
  </si>
  <si>
    <t>285222 夢野中</t>
  </si>
  <si>
    <t>285223 湊川中</t>
  </si>
  <si>
    <t>285224 兵庫中</t>
  </si>
  <si>
    <t>285225 須佐野中</t>
  </si>
  <si>
    <t>285226 吉田中</t>
  </si>
  <si>
    <t>285228 有馬中</t>
  </si>
  <si>
    <t>285229 唐櫃中</t>
  </si>
  <si>
    <t>285230 大池中</t>
  </si>
  <si>
    <t>285231 山田中</t>
  </si>
  <si>
    <t>285232 広陵中</t>
  </si>
  <si>
    <t>285233 桜の宮中</t>
  </si>
  <si>
    <t>285234 小部中</t>
  </si>
  <si>
    <t>285235 鈴蘭台中</t>
  </si>
  <si>
    <t>285236 星和台中</t>
  </si>
  <si>
    <t>285237 鵯台中</t>
  </si>
  <si>
    <t>285238 八多中</t>
  </si>
  <si>
    <t>285239 大沢中</t>
  </si>
  <si>
    <t>285240 淡河中</t>
  </si>
  <si>
    <t>285241 北神戸中</t>
  </si>
  <si>
    <t>285242 雲雀丘中</t>
  </si>
  <si>
    <t>285243 丸山中</t>
  </si>
  <si>
    <t>285244 西代中</t>
  </si>
  <si>
    <t>285245 高取台中</t>
  </si>
  <si>
    <t>285248 駒ｹ林中</t>
  </si>
  <si>
    <t>285249 長田中</t>
  </si>
  <si>
    <t>285250 太田中</t>
  </si>
  <si>
    <t>285251 鷹取中</t>
  </si>
  <si>
    <t>285252 飛松中</t>
  </si>
  <si>
    <t>285253 高倉中</t>
  </si>
  <si>
    <t>285254 横尾中</t>
  </si>
  <si>
    <t>285255 友が丘中</t>
  </si>
  <si>
    <t>285256 東落合中</t>
  </si>
  <si>
    <t>285257 白川台中</t>
  </si>
  <si>
    <t>285258 西落合中</t>
  </si>
  <si>
    <t>285259 竜が台中</t>
  </si>
  <si>
    <t>285260 須磨北中</t>
  </si>
  <si>
    <t>285261 桃山台中</t>
  </si>
  <si>
    <t>285262 塩屋中</t>
  </si>
  <si>
    <t>285263 垂水東中</t>
  </si>
  <si>
    <t>285264 福田中</t>
  </si>
  <si>
    <t>285265 垂水中</t>
  </si>
  <si>
    <t>285266 歌敷山中</t>
  </si>
  <si>
    <t>285267 多聞東中</t>
  </si>
  <si>
    <t>285268 舞子中</t>
  </si>
  <si>
    <t>285269 神陵台中</t>
  </si>
  <si>
    <t>285270 本多聞中</t>
  </si>
  <si>
    <t>285271 神戸長坂中</t>
  </si>
  <si>
    <t>285272 伊川谷中</t>
  </si>
  <si>
    <t>285273 櫨谷中</t>
  </si>
  <si>
    <t>285274 桜が丘中</t>
  </si>
  <si>
    <t>285275 押部谷中</t>
  </si>
  <si>
    <t>285276 玉津中</t>
  </si>
  <si>
    <t>285277 王塚台中</t>
  </si>
  <si>
    <t>285278 平野中</t>
  </si>
  <si>
    <t>285279 神出中</t>
  </si>
  <si>
    <t>285280 岩岡中</t>
  </si>
  <si>
    <t>285281 太山寺中</t>
  </si>
  <si>
    <t>285282 神大附中等</t>
    <rPh sb="9" eb="10">
      <t>フ</t>
    </rPh>
    <rPh sb="10" eb="12">
      <t>チュウトウ</t>
    </rPh>
    <phoneticPr fontId="2"/>
  </si>
  <si>
    <t>285283 甲南女中</t>
  </si>
  <si>
    <t>285284 灘中</t>
  </si>
  <si>
    <t>285285 六甲中</t>
  </si>
  <si>
    <t>285286 松蔭中</t>
  </si>
  <si>
    <t>285287 神戸山手女中</t>
  </si>
  <si>
    <t>285288 親和中</t>
  </si>
  <si>
    <t>285289 滝川中</t>
  </si>
  <si>
    <t>285290 啓明中</t>
  </si>
  <si>
    <t>285291 大原中</t>
  </si>
  <si>
    <t>285292 有野中</t>
  </si>
  <si>
    <t>285293 有野北中</t>
  </si>
  <si>
    <t>285294 西神中</t>
  </si>
  <si>
    <t>285295 星陵台中</t>
  </si>
  <si>
    <t>285296 井吹台中</t>
  </si>
  <si>
    <t>285297 須磨学園中</t>
  </si>
  <si>
    <t>【神戸市内小学校】</t>
    <rPh sb="1" eb="5">
      <t>コウベシナイ</t>
    </rPh>
    <rPh sb="5" eb="8">
      <t>ショウガッコウ</t>
    </rPh>
    <phoneticPr fontId="2"/>
  </si>
  <si>
    <t>286001 神大住吉小</t>
  </si>
  <si>
    <t>286002 神大明石小</t>
  </si>
  <si>
    <t>286101 東灘小　</t>
  </si>
  <si>
    <t>286102 本庄小　</t>
  </si>
  <si>
    <t>286103 本山南小　</t>
  </si>
  <si>
    <t>286104 福池小　</t>
  </si>
  <si>
    <t>286105 魚崎小　</t>
  </si>
  <si>
    <t>286106 本山第一小　</t>
  </si>
  <si>
    <t>286107 本山第二小　</t>
  </si>
  <si>
    <t>286108 本山第三小　</t>
  </si>
  <si>
    <t>286109 住吉小　</t>
  </si>
  <si>
    <t>286110 御影小　</t>
  </si>
  <si>
    <t>286111 渦が森小　</t>
  </si>
  <si>
    <t>286112 御影北小　</t>
  </si>
  <si>
    <t>286113 六甲アイ小　</t>
  </si>
  <si>
    <t>286114 向洋小　</t>
  </si>
  <si>
    <t>286201 成徳小</t>
  </si>
  <si>
    <t>286202 高羽小</t>
  </si>
  <si>
    <t>286203 鶴甲小</t>
  </si>
  <si>
    <t>286204 西郷小</t>
  </si>
  <si>
    <t>286205 六甲小</t>
  </si>
  <si>
    <t>286206 灘小</t>
  </si>
  <si>
    <t>286207 西灘小</t>
  </si>
  <si>
    <t>286208 稗田小</t>
  </si>
  <si>
    <t>286209 美野丘小</t>
  </si>
  <si>
    <t>286210 摩耶小</t>
  </si>
  <si>
    <t>286211 福住小</t>
  </si>
  <si>
    <t>286212 六甲山小</t>
  </si>
  <si>
    <t>286301 上筒井小</t>
  </si>
  <si>
    <t>286302 なぎさ小</t>
  </si>
  <si>
    <t>286303 宮本小</t>
  </si>
  <si>
    <t>286304 春日野小</t>
  </si>
  <si>
    <t>286305 雲中小</t>
  </si>
  <si>
    <t>286306 中央小</t>
  </si>
  <si>
    <t>286307 こうべ小</t>
  </si>
  <si>
    <t>286308 山の手小</t>
  </si>
  <si>
    <t>286309 湊小</t>
  </si>
  <si>
    <t>286310 湊川多聞小</t>
  </si>
  <si>
    <t>286311 港島学園</t>
    <rPh sb="9" eb="11">
      <t>ガクエン</t>
    </rPh>
    <phoneticPr fontId="2"/>
  </si>
  <si>
    <t>286401 平野小</t>
  </si>
  <si>
    <t>286402 湊山小</t>
  </si>
  <si>
    <t>286403 荒田小</t>
  </si>
  <si>
    <t>286404 夢野の丘小</t>
  </si>
  <si>
    <t>286405 会下山小</t>
  </si>
  <si>
    <t>286406 兵庫大開小</t>
  </si>
  <si>
    <t>286407 水木小</t>
  </si>
  <si>
    <t>286408 和田岬小</t>
  </si>
  <si>
    <t>286409 明親小</t>
  </si>
  <si>
    <t>286410 浜山小</t>
  </si>
  <si>
    <t>286501 有馬小</t>
  </si>
  <si>
    <t>286502 有野小</t>
  </si>
  <si>
    <t>286503 藤原台小</t>
  </si>
  <si>
    <t>286504 西山小</t>
  </si>
  <si>
    <t>286505 有野台小</t>
  </si>
  <si>
    <t>286506 有野東小</t>
  </si>
  <si>
    <t>286507 唐櫃小</t>
  </si>
  <si>
    <t>286508 大池小</t>
  </si>
  <si>
    <t>286509 花山小</t>
  </si>
  <si>
    <t>286510 谷上小</t>
  </si>
  <si>
    <t>286511 箕谷小</t>
  </si>
  <si>
    <t>286512 桂木小</t>
  </si>
  <si>
    <t>286513 広陵小</t>
  </si>
  <si>
    <t>286514 筑紫が丘小</t>
  </si>
  <si>
    <t>286515 桜の宮小</t>
  </si>
  <si>
    <t>286516 甲緑小</t>
  </si>
  <si>
    <t>286517 山田小</t>
  </si>
  <si>
    <t>286518 小部東小</t>
  </si>
  <si>
    <t>286519 小部小</t>
  </si>
  <si>
    <t>286520 泉台小</t>
  </si>
  <si>
    <t>286521 鈴蘭台小</t>
  </si>
  <si>
    <t>286522 北五葉小</t>
  </si>
  <si>
    <t>286523 南五葉小</t>
  </si>
  <si>
    <t>286524 君影小</t>
  </si>
  <si>
    <t>286525 星和台小</t>
  </si>
  <si>
    <t>286526 ひよどり台小</t>
  </si>
  <si>
    <t>286527 藍那小</t>
  </si>
  <si>
    <t>286528 道場小</t>
  </si>
  <si>
    <t>286529 八多小</t>
  </si>
  <si>
    <t>286530 大沢小</t>
  </si>
  <si>
    <t>286531 長尾小</t>
  </si>
  <si>
    <t>286532 鹿の子台小</t>
  </si>
  <si>
    <t>286533 好徳小</t>
  </si>
  <si>
    <t>286534 淡河小</t>
  </si>
  <si>
    <t>286601 室内小</t>
  </si>
  <si>
    <t>286602 名倉小</t>
  </si>
  <si>
    <t>286603 雲雀丘小</t>
  </si>
  <si>
    <t>286604 丸山小</t>
  </si>
  <si>
    <t>286605 宮川小</t>
  </si>
  <si>
    <t>286606 池田小</t>
  </si>
  <si>
    <t>286607 蓮池小</t>
  </si>
  <si>
    <t>286608 長田小</t>
  </si>
  <si>
    <t>286609 五位の池小</t>
  </si>
  <si>
    <t>286610 御蔵小</t>
  </si>
  <si>
    <t>286611 真野小</t>
  </si>
  <si>
    <t>286612 長田南小</t>
  </si>
  <si>
    <t>286613 真陽小</t>
  </si>
  <si>
    <t>286614 駒ケ林小</t>
  </si>
  <si>
    <t>286701 だいち小</t>
  </si>
  <si>
    <t>286702 若宮小</t>
  </si>
  <si>
    <t>286703 西須磨小</t>
  </si>
  <si>
    <t>286704 北須磨小</t>
  </si>
  <si>
    <t>286705 高倉台小</t>
  </si>
  <si>
    <t>286706 多井畑小</t>
  </si>
  <si>
    <t>286707 板宿小</t>
  </si>
  <si>
    <t>286708 東須磨小</t>
  </si>
  <si>
    <t>286709 若草小</t>
  </si>
  <si>
    <t>286710 妙法寺小</t>
  </si>
  <si>
    <t>286711 横尾小</t>
  </si>
  <si>
    <t>286712 白川小</t>
  </si>
  <si>
    <t>286713 神の谷小</t>
  </si>
  <si>
    <t>286714 松尾小</t>
  </si>
  <si>
    <t>286715 東落合小</t>
  </si>
  <si>
    <t>286716 花谷小</t>
  </si>
  <si>
    <t>286717 西落合小</t>
  </si>
  <si>
    <t>286718 南落合小</t>
  </si>
  <si>
    <t>286719 竜が台小</t>
  </si>
  <si>
    <t>286720 菅の台小</t>
  </si>
  <si>
    <t>286801 塩屋北小</t>
  </si>
  <si>
    <t>286802 下畑台小</t>
  </si>
  <si>
    <t>286803 つつじが丘小</t>
  </si>
  <si>
    <t>286804 塩屋小</t>
  </si>
  <si>
    <t>286805 乙木小</t>
  </si>
  <si>
    <t>286806 東垂水小</t>
  </si>
  <si>
    <t>286807 名谷小</t>
  </si>
  <si>
    <t>286808 福田小</t>
  </si>
  <si>
    <t>286809 高丸小</t>
  </si>
  <si>
    <t>286810 千鳥が丘小</t>
  </si>
  <si>
    <t>286811 千代が丘小</t>
  </si>
  <si>
    <t>286812 垂水小</t>
  </si>
  <si>
    <t>286813 霞ケ丘小</t>
  </si>
  <si>
    <t>286814 東舞子小</t>
  </si>
  <si>
    <t>286815 舞子小</t>
  </si>
  <si>
    <t>286816 西舞子小</t>
  </si>
  <si>
    <t>286817 西脇小</t>
  </si>
  <si>
    <t>286818 多聞南小</t>
  </si>
  <si>
    <t>286819 多聞東小</t>
  </si>
  <si>
    <t>286820 小束山小</t>
  </si>
  <si>
    <t>286821 本多聞小</t>
  </si>
  <si>
    <t>286822 多聞台小</t>
  </si>
  <si>
    <t>286823 神陵台小</t>
  </si>
  <si>
    <t>286901 東町小</t>
  </si>
  <si>
    <t>286902 小寺小</t>
  </si>
  <si>
    <t>286903 長坂小</t>
  </si>
  <si>
    <t>286904 有瀬小</t>
  </si>
  <si>
    <t>286905 太山寺小</t>
  </si>
  <si>
    <t>286906 井吹東小</t>
  </si>
  <si>
    <t>286907 井吹西小</t>
  </si>
  <si>
    <t>286908 伊川谷小</t>
  </si>
  <si>
    <t>286909 櫨谷小</t>
  </si>
  <si>
    <t>286910 糀台小</t>
  </si>
  <si>
    <t>286911 狩場台小</t>
  </si>
  <si>
    <t>286912 竹の台小</t>
  </si>
  <si>
    <t>286913 樫野台小</t>
  </si>
  <si>
    <t>286914 木津小</t>
  </si>
  <si>
    <t>286915 桜が丘小</t>
  </si>
  <si>
    <t>286916 押部谷小</t>
  </si>
  <si>
    <t>286917 月が丘小</t>
  </si>
  <si>
    <t>286918 北山小</t>
  </si>
  <si>
    <t>286919 高和小</t>
  </si>
  <si>
    <t>286920 高津橋小</t>
  </si>
  <si>
    <t>286921 玉津第一小</t>
  </si>
  <si>
    <t>286922 枝吉小</t>
  </si>
  <si>
    <t>286923 出合小</t>
  </si>
  <si>
    <t>286924 美賀多台小</t>
  </si>
  <si>
    <t>286925 春日台小</t>
  </si>
  <si>
    <t>286926 平野小</t>
  </si>
  <si>
    <t>286927 神出小</t>
  </si>
  <si>
    <t>286928 岩岡小</t>
  </si>
  <si>
    <t>286929　井吹の丘小</t>
    <rPh sb="7" eb="9">
      <t>イブキ</t>
    </rPh>
    <rPh sb="10" eb="11">
      <t>オカ</t>
    </rPh>
    <rPh sb="11" eb="12">
      <t>ショウ</t>
    </rPh>
    <phoneticPr fontId="2"/>
  </si>
  <si>
    <t>286930　舞多聞小</t>
    <rPh sb="7" eb="10">
      <t>マイタモン</t>
    </rPh>
    <rPh sb="10" eb="11">
      <t>ショウ</t>
    </rPh>
    <phoneticPr fontId="2"/>
  </si>
  <si>
    <t>287001 アスロンＡＣ</t>
  </si>
  <si>
    <t>287002 岩岡JRC</t>
  </si>
  <si>
    <t>287003 北五葉NAC</t>
  </si>
  <si>
    <t>286286　美賀多台陸上</t>
    <rPh sb="7" eb="11">
      <t>ミカタダイ</t>
    </rPh>
    <rPh sb="11" eb="13">
      <t>リクジョウ</t>
    </rPh>
    <phoneticPr fontId="1"/>
  </si>
  <si>
    <t>287004 会下山RC</t>
  </si>
  <si>
    <t>286287　淡路陸上教室</t>
  </si>
  <si>
    <t>281060　明石JRC</t>
  </si>
  <si>
    <t>286288　三木JrRC</t>
    <rPh sb="7" eb="9">
      <t>ミキ</t>
    </rPh>
    <phoneticPr fontId="2"/>
  </si>
  <si>
    <t>286289　TRINITY.AC</t>
  </si>
  <si>
    <t>神戸市外高校</t>
    <rPh sb="0" eb="2">
      <t>コウベ</t>
    </rPh>
    <rPh sb="2" eb="4">
      <t>シガイ</t>
    </rPh>
    <rPh sb="4" eb="6">
      <t>コウコウ</t>
    </rPh>
    <phoneticPr fontId="2"/>
  </si>
  <si>
    <t>284856　摩耶兵庫高</t>
    <rPh sb="7" eb="9">
      <t>マヤ</t>
    </rPh>
    <rPh sb="9" eb="11">
      <t>ヒョウゴ</t>
    </rPh>
    <rPh sb="11" eb="12">
      <t>コウ</t>
    </rPh>
    <phoneticPr fontId="4"/>
  </si>
  <si>
    <t>【申込区分】</t>
    <rPh sb="1" eb="3">
      <t>モウシコミ</t>
    </rPh>
    <rPh sb="3" eb="5">
      <t>クブン</t>
    </rPh>
    <phoneticPr fontId="3"/>
  </si>
  <si>
    <t>団体コード</t>
    <rPh sb="0" eb="2">
      <t>ダンタイ</t>
    </rPh>
    <phoneticPr fontId="3"/>
  </si>
  <si>
    <t>電話番号</t>
    <rPh sb="0" eb="2">
      <t>デンワ</t>
    </rPh>
    <rPh sb="2" eb="4">
      <t>バンゴウ</t>
    </rPh>
    <phoneticPr fontId="2"/>
  </si>
  <si>
    <t>料金</t>
    <rPh sb="0" eb="2">
      <t>リョウキン</t>
    </rPh>
    <phoneticPr fontId="2"/>
  </si>
  <si>
    <t>団体区分</t>
    <rPh sb="0" eb="4">
      <t>ダンタイクブン</t>
    </rPh>
    <phoneticPr fontId="2"/>
  </si>
  <si>
    <t>申込責任者</t>
    <rPh sb="0" eb="2">
      <t>モウシコミ</t>
    </rPh>
    <rPh sb="2" eb="5">
      <t>セキニンシャ</t>
    </rPh>
    <phoneticPr fontId="2"/>
  </si>
  <si>
    <t>氏名</t>
    <rPh sb="0" eb="2">
      <t>シメイ</t>
    </rPh>
    <phoneticPr fontId="2"/>
  </si>
  <si>
    <t>希望部署</t>
    <rPh sb="0" eb="2">
      <t>キボウ</t>
    </rPh>
    <rPh sb="2" eb="4">
      <t>ブショ</t>
    </rPh>
    <phoneticPr fontId="2"/>
  </si>
  <si>
    <t>種目１</t>
    <rPh sb="0" eb="2">
      <t>シュモク</t>
    </rPh>
    <phoneticPr fontId="3"/>
  </si>
  <si>
    <t>種目</t>
    <rPh sb="0" eb="2">
      <t>シュモク</t>
    </rPh>
    <phoneticPr fontId="3"/>
  </si>
  <si>
    <t>分</t>
    <rPh sb="0" eb="1">
      <t>フン</t>
    </rPh>
    <phoneticPr fontId="3"/>
  </si>
  <si>
    <t>種目２</t>
    <rPh sb="0" eb="2">
      <t>シュモク</t>
    </rPh>
    <phoneticPr fontId="3"/>
  </si>
  <si>
    <t>手順２（男子選手　出場種目入力）</t>
    <rPh sb="0" eb="2">
      <t>テジュン</t>
    </rPh>
    <rPh sb="4" eb="8">
      <t>ダンシセンシュ</t>
    </rPh>
    <rPh sb="9" eb="13">
      <t>シュツジョウシュモク</t>
    </rPh>
    <rPh sb="13" eb="15">
      <t>ニュウリョク</t>
    </rPh>
    <phoneticPr fontId="3"/>
  </si>
  <si>
    <t>男子選手　出場種目情報</t>
    <rPh sb="0" eb="2">
      <t>ダンシ</t>
    </rPh>
    <rPh sb="2" eb="4">
      <t>センシュ</t>
    </rPh>
    <rPh sb="5" eb="7">
      <t>シュツジョウ</t>
    </rPh>
    <rPh sb="7" eb="9">
      <t>シュモク</t>
    </rPh>
    <rPh sb="9" eb="11">
      <t>ジョウホウ</t>
    </rPh>
    <phoneticPr fontId="3"/>
  </si>
  <si>
    <t>秒
m</t>
    <rPh sb="0" eb="1">
      <t>ビョウ</t>
    </rPh>
    <phoneticPr fontId="3"/>
  </si>
  <si>
    <t>【小学男子】</t>
    <rPh sb="1" eb="3">
      <t>ショウガク</t>
    </rPh>
    <rPh sb="3" eb="5">
      <t>ダンシ</t>
    </rPh>
    <phoneticPr fontId="2"/>
  </si>
  <si>
    <t>00806 0</t>
  </si>
  <si>
    <t>【小学女子】</t>
    <rPh sb="1" eb="3">
      <t>ショウガク</t>
    </rPh>
    <rPh sb="3" eb="5">
      <t>ジョシ</t>
    </rPh>
    <phoneticPr fontId="2"/>
  </si>
  <si>
    <t>00606 0</t>
  </si>
  <si>
    <t>男子</t>
    <rPh sb="0" eb="2">
      <t>ダンシ</t>
    </rPh>
    <phoneticPr fontId="3"/>
  </si>
  <si>
    <t>ｶﾅ</t>
    <phoneticPr fontId="3"/>
  </si>
  <si>
    <t>ﾅﾝﾊﾞｰ</t>
    <phoneticPr fontId="3"/>
  </si>
  <si>
    <t>女子</t>
    <rPh sb="0" eb="2">
      <t>ジョシ</t>
    </rPh>
    <phoneticPr fontId="3"/>
  </si>
  <si>
    <t>ﾘﾚﾒﾝ</t>
    <phoneticPr fontId="3"/>
  </si>
  <si>
    <t>重複</t>
    <rPh sb="0" eb="2">
      <t>チョウフク</t>
    </rPh>
    <phoneticPr fontId="3"/>
  </si>
  <si>
    <t>種目</t>
    <rPh sb="0" eb="2">
      <t>シュモク</t>
    </rPh>
    <phoneticPr fontId="3"/>
  </si>
  <si>
    <t>実施種目（種目情報シートで編集すること！）</t>
    <rPh sb="0" eb="4">
      <t>ジッシシュモク</t>
    </rPh>
    <rPh sb="5" eb="7">
      <t>シュモク</t>
    </rPh>
    <rPh sb="7" eb="9">
      <t>ジョウホウ</t>
    </rPh>
    <rPh sb="13" eb="15">
      <t>ヘンシュウ</t>
    </rPh>
    <phoneticPr fontId="3"/>
  </si>
  <si>
    <t>手順３（女子選手　出場種目入力）</t>
    <rPh sb="0" eb="2">
      <t>テジュン</t>
    </rPh>
    <rPh sb="4" eb="6">
      <t>ジョシ</t>
    </rPh>
    <rPh sb="6" eb="8">
      <t>センシュ</t>
    </rPh>
    <rPh sb="9" eb="13">
      <t>シュツジョウシュモク</t>
    </rPh>
    <rPh sb="13" eb="15">
      <t>ニュウリョク</t>
    </rPh>
    <phoneticPr fontId="3"/>
  </si>
  <si>
    <t>女子選手　出場種目情報</t>
    <rPh sb="0" eb="2">
      <t>ジョシ</t>
    </rPh>
    <rPh sb="2" eb="4">
      <t>センシュ</t>
    </rPh>
    <rPh sb="5" eb="7">
      <t>シュツジョウ</t>
    </rPh>
    <rPh sb="7" eb="9">
      <t>シュモク</t>
    </rPh>
    <rPh sb="9" eb="11">
      <t>ジョウホウ</t>
    </rPh>
    <phoneticPr fontId="3"/>
  </si>
  <si>
    <t>団体情報</t>
    <rPh sb="0" eb="4">
      <t>ダンタイジョウホウ</t>
    </rPh>
    <phoneticPr fontId="3"/>
  </si>
  <si>
    <t>推薦審判員</t>
    <rPh sb="0" eb="2">
      <t>スイセン</t>
    </rPh>
    <rPh sb="2" eb="5">
      <t>シンパンイン</t>
    </rPh>
    <phoneticPr fontId="3"/>
  </si>
  <si>
    <t>選手情報</t>
    <rPh sb="0" eb="4">
      <t>センシュジョウホウ</t>
    </rPh>
    <phoneticPr fontId="3"/>
  </si>
  <si>
    <t>参加料</t>
    <rPh sb="0" eb="3">
      <t>サンカリョウ</t>
    </rPh>
    <phoneticPr fontId="3"/>
  </si>
  <si>
    <t>種目数</t>
    <rPh sb="0" eb="3">
      <t>シュモクスウ</t>
    </rPh>
    <phoneticPr fontId="3"/>
  </si>
  <si>
    <t>単価</t>
    <rPh sb="0" eb="2">
      <t>タンカ</t>
    </rPh>
    <phoneticPr fontId="3"/>
  </si>
  <si>
    <t>合計</t>
    <rPh sb="0" eb="2">
      <t>ゴウケイ</t>
    </rPh>
    <phoneticPr fontId="3"/>
  </si>
  <si>
    <t>合計金額</t>
    <rPh sb="0" eb="4">
      <t>ゴウケイキンガク</t>
    </rPh>
    <phoneticPr fontId="3"/>
  </si>
  <si>
    <t>N1</t>
  </si>
  <si>
    <t>N2</t>
  </si>
  <si>
    <t>SX</t>
  </si>
  <si>
    <t>KC</t>
  </si>
  <si>
    <t>MC</t>
  </si>
  <si>
    <t>ZK</t>
  </si>
  <si>
    <t>S1</t>
  </si>
  <si>
    <t>リレー</t>
    <phoneticPr fontId="4"/>
  </si>
  <si>
    <t>S2</t>
  </si>
  <si>
    <t>S2</t>
    <phoneticPr fontId="3"/>
  </si>
  <si>
    <t>TM</t>
  </si>
  <si>
    <t>S3</t>
  </si>
  <si>
    <t>S4</t>
  </si>
  <si>
    <t>S5</t>
  </si>
  <si>
    <t>S6</t>
  </si>
  <si>
    <t>DB</t>
    <phoneticPr fontId="3"/>
  </si>
  <si>
    <t>①　「種目情報」シートのA列からC列にすべての種目を登録する。</t>
    <rPh sb="3" eb="5">
      <t>シュモク</t>
    </rPh>
    <rPh sb="5" eb="7">
      <t>ジョウホウ</t>
    </rPh>
    <rPh sb="13" eb="14">
      <t>レツ</t>
    </rPh>
    <rPh sb="17" eb="18">
      <t>レツ</t>
    </rPh>
    <rPh sb="23" eb="25">
      <t>シュモク</t>
    </rPh>
    <rPh sb="26" eb="28">
      <t>トウロク</t>
    </rPh>
    <phoneticPr fontId="3"/>
  </si>
  <si>
    <t>②　「手順２」「手順３」シートのAB列からAD列が選択用リスト。必要部分を①のリストから引用する</t>
    <rPh sb="3" eb="5">
      <t>テジュン</t>
    </rPh>
    <rPh sb="8" eb="10">
      <t>テジュン</t>
    </rPh>
    <rPh sb="18" eb="19">
      <t>レツ</t>
    </rPh>
    <rPh sb="23" eb="24">
      <t>レツ</t>
    </rPh>
    <rPh sb="25" eb="28">
      <t>センタクヨウ</t>
    </rPh>
    <rPh sb="32" eb="36">
      <t>ヒツヨウブブン</t>
    </rPh>
    <rPh sb="44" eb="46">
      <t>インヨウ</t>
    </rPh>
    <phoneticPr fontId="3"/>
  </si>
  <si>
    <t>１　団体情報と申込区分のリストについて</t>
    <rPh sb="2" eb="6">
      <t>ダンタイジョウホウ</t>
    </rPh>
    <rPh sb="7" eb="9">
      <t>モウシコミ</t>
    </rPh>
    <rPh sb="9" eb="11">
      <t>クブン</t>
    </rPh>
    <phoneticPr fontId="3"/>
  </si>
  <si>
    <t>「手順１」シートのX列、Y列にリストがある。必要があればその部分を修正する。</t>
    <rPh sb="1" eb="3">
      <t>テジュン</t>
    </rPh>
    <rPh sb="10" eb="11">
      <t>レツ</t>
    </rPh>
    <rPh sb="13" eb="14">
      <t>レツ</t>
    </rPh>
    <rPh sb="22" eb="24">
      <t>ヒツヨウ</t>
    </rPh>
    <rPh sb="30" eb="32">
      <t>ブブン</t>
    </rPh>
    <rPh sb="33" eb="35">
      <t>シュウセイ</t>
    </rPh>
    <phoneticPr fontId="3"/>
  </si>
  <si>
    <t>手順２では男子選手の出場種目情報を作成します。</t>
    <rPh sb="0" eb="2">
      <t>テジュン</t>
    </rPh>
    <rPh sb="5" eb="9">
      <t>ダンシセンシュ</t>
    </rPh>
    <rPh sb="10" eb="14">
      <t>シュツジョウシュモク</t>
    </rPh>
    <rPh sb="14" eb="16">
      <t>ジョウホウ</t>
    </rPh>
    <rPh sb="17" eb="19">
      <t>サクセイ</t>
    </rPh>
    <phoneticPr fontId="3"/>
  </si>
  <si>
    <t>手順３では女子選手の出場種目情報を作成します。</t>
    <rPh sb="0" eb="2">
      <t>テジュン</t>
    </rPh>
    <rPh sb="5" eb="7">
      <t>ジョシ</t>
    </rPh>
    <rPh sb="7" eb="9">
      <t>センシュ</t>
    </rPh>
    <rPh sb="10" eb="14">
      <t>シュツジョウシュモク</t>
    </rPh>
    <rPh sb="14" eb="16">
      <t>ジョウホウ</t>
    </rPh>
    <rPh sb="17" eb="19">
      <t>サクセイ</t>
    </rPh>
    <phoneticPr fontId="3"/>
  </si>
  <si>
    <t>２　実施種目の登録について</t>
    <rPh sb="2" eb="6">
      <t>ジッシシュモク</t>
    </rPh>
    <rPh sb="7" eb="9">
      <t>トウロク</t>
    </rPh>
    <phoneticPr fontId="3"/>
  </si>
  <si>
    <t>１　ナンバーカード欄に手順１で入力した選手のナンバーを入力してください。名前等は自動で入力されます。</t>
    <rPh sb="9" eb="10">
      <t>ラン</t>
    </rPh>
    <rPh sb="11" eb="13">
      <t>テジュン</t>
    </rPh>
    <rPh sb="15" eb="17">
      <t>ニュウリョク</t>
    </rPh>
    <rPh sb="19" eb="21">
      <t>センシュ</t>
    </rPh>
    <rPh sb="27" eb="29">
      <t>ニュウリョク</t>
    </rPh>
    <rPh sb="36" eb="38">
      <t>ナマエ</t>
    </rPh>
    <rPh sb="38" eb="39">
      <t>トウ</t>
    </rPh>
    <rPh sb="40" eb="42">
      <t>ジドウ</t>
    </rPh>
    <rPh sb="43" eb="45">
      <t>ニュウリョク</t>
    </rPh>
    <phoneticPr fontId="3"/>
  </si>
  <si>
    <t>２　「種目１」「種目２」欄に種目と記録を選択または入力してください。12秒10の場合の1/100欄は「10」12秒01の場合の1/100欄は「1」</t>
    <rPh sb="3" eb="5">
      <t>シュモク</t>
    </rPh>
    <rPh sb="8" eb="10">
      <t>シュモク</t>
    </rPh>
    <rPh sb="12" eb="13">
      <t>ラン</t>
    </rPh>
    <rPh sb="14" eb="16">
      <t>シュモク</t>
    </rPh>
    <rPh sb="17" eb="19">
      <t>キロク</t>
    </rPh>
    <rPh sb="20" eb="22">
      <t>センタク</t>
    </rPh>
    <rPh sb="25" eb="27">
      <t>ニュウリョク</t>
    </rPh>
    <rPh sb="36" eb="37">
      <t>ビョウ</t>
    </rPh>
    <rPh sb="40" eb="42">
      <t>バアイ</t>
    </rPh>
    <rPh sb="48" eb="49">
      <t>ラン</t>
    </rPh>
    <rPh sb="56" eb="57">
      <t>ビョウ</t>
    </rPh>
    <rPh sb="60" eb="62">
      <t>バアイ</t>
    </rPh>
    <rPh sb="68" eb="69">
      <t>ラン</t>
    </rPh>
    <phoneticPr fontId="3"/>
  </si>
  <si>
    <t>1/100
cm</t>
    <phoneticPr fontId="3"/>
  </si>
  <si>
    <t>DB</t>
    <phoneticPr fontId="3"/>
  </si>
  <si>
    <t>【中学生】学校番号（３ケタ）＋校内の番号（２ケタ）を入力してください。 (例）向洋中「200」のゼッケン「12」の場合→「20012」</t>
    <rPh sb="3" eb="4">
      <t>セイ</t>
    </rPh>
    <phoneticPr fontId="3"/>
  </si>
  <si>
    <t>【小学生】1,2,3…のように整数を1から順にナンバーカード欄に入力してください。</t>
    <rPh sb="1" eb="4">
      <t>ショウガクセイ</t>
    </rPh>
    <rPh sb="15" eb="17">
      <t>セイスウ</t>
    </rPh>
    <rPh sb="21" eb="22">
      <t>ジュン</t>
    </rPh>
    <rPh sb="30" eb="31">
      <t>ラン</t>
    </rPh>
    <rPh sb="32" eb="34">
      <t>ニュウリョク</t>
    </rPh>
    <phoneticPr fontId="3"/>
  </si>
  <si>
    <t>選択して下さい</t>
    <rPh sb="0" eb="2">
      <t>センタク</t>
    </rPh>
    <rPh sb="4" eb="5">
      <t>クダ</t>
    </rPh>
    <phoneticPr fontId="2"/>
  </si>
  <si>
    <t>選択して下さい</t>
    <rPh sb="0" eb="2">
      <t>センタク</t>
    </rPh>
    <rPh sb="4" eb="5">
      <t>クダ</t>
    </rPh>
    <phoneticPr fontId="3"/>
  </si>
  <si>
    <t>所属団体リスト</t>
    <rPh sb="0" eb="4">
      <t>ショゾクダンタイ</t>
    </rPh>
    <phoneticPr fontId="3"/>
  </si>
  <si>
    <t>申込区分リスト</t>
    <rPh sb="0" eb="2">
      <t>モウシコミ</t>
    </rPh>
    <rPh sb="2" eb="4">
      <t>クブン</t>
    </rPh>
    <phoneticPr fontId="3"/>
  </si>
  <si>
    <t>280000　所属該当なし</t>
    <rPh sb="7" eb="9">
      <t>ショゾク</t>
    </rPh>
    <rPh sb="9" eb="11">
      <t>ガイトウ</t>
    </rPh>
    <phoneticPr fontId="3"/>
  </si>
  <si>
    <t>参加料リスト</t>
    <rPh sb="0" eb="3">
      <t>サンカリョウ</t>
    </rPh>
    <phoneticPr fontId="3"/>
  </si>
  <si>
    <t>S1 S2　作成用種目リスト（編集は種目情報シートで！）</t>
    <rPh sb="6" eb="9">
      <t>サクセイヨウ</t>
    </rPh>
    <rPh sb="9" eb="11">
      <t>シュモク</t>
    </rPh>
    <rPh sb="15" eb="17">
      <t>ヘンシュウ</t>
    </rPh>
    <rPh sb="18" eb="20">
      <t>シュモク</t>
    </rPh>
    <rPh sb="20" eb="22">
      <t>ジョウホウ</t>
    </rPh>
    <phoneticPr fontId="3"/>
  </si>
  <si>
    <t>団体名の選択</t>
    <rPh sb="0" eb="3">
      <t>ダンタイメイ</t>
    </rPh>
    <rPh sb="4" eb="6">
      <t>センタク</t>
    </rPh>
    <phoneticPr fontId="3"/>
  </si>
  <si>
    <t>団体区分の選択</t>
    <rPh sb="0" eb="4">
      <t>ダンタイクブン</t>
    </rPh>
    <rPh sb="5" eb="7">
      <t>センタク</t>
    </rPh>
    <phoneticPr fontId="3"/>
  </si>
  <si>
    <t>手順４では入力データの簡易確認を行います。</t>
    <rPh sb="0" eb="2">
      <t>テジュン</t>
    </rPh>
    <rPh sb="5" eb="7">
      <t>ニュウリョク</t>
    </rPh>
    <rPh sb="11" eb="15">
      <t>カンイカクニン</t>
    </rPh>
    <rPh sb="16" eb="17">
      <t>オコナ</t>
    </rPh>
    <phoneticPr fontId="3"/>
  </si>
  <si>
    <t>入力・チェックが完了したら、「手順２」シートへ進んでください。</t>
    <rPh sb="0" eb="2">
      <t>ニュウリョク</t>
    </rPh>
    <rPh sb="8" eb="10">
      <t>カンリョウ</t>
    </rPh>
    <rPh sb="15" eb="17">
      <t>テジュン</t>
    </rPh>
    <rPh sb="23" eb="24">
      <t>スス</t>
    </rPh>
    <phoneticPr fontId="3"/>
  </si>
  <si>
    <t>「手順４」では入力データの簡易確認を行います。</t>
    <rPh sb="1" eb="3">
      <t>テジュン</t>
    </rPh>
    <rPh sb="7" eb="9">
      <t>ニュウリョク</t>
    </rPh>
    <rPh sb="13" eb="17">
      <t>カンイカクニン</t>
    </rPh>
    <rPh sb="18" eb="19">
      <t>オコナ</t>
    </rPh>
    <phoneticPr fontId="3"/>
  </si>
  <si>
    <t>１　作業は「手順１」から「手順５」まであります。</t>
    <rPh sb="2" eb="4">
      <t>サギョウ</t>
    </rPh>
    <rPh sb="6" eb="8">
      <t>テジュン</t>
    </rPh>
    <rPh sb="13" eb="15">
      <t>テジュン</t>
    </rPh>
    <phoneticPr fontId="3"/>
  </si>
  <si>
    <t>手順４　入力データの簡易確認</t>
    <rPh sb="0" eb="2">
      <t>テジュン</t>
    </rPh>
    <rPh sb="4" eb="6">
      <t>ニュウリョク</t>
    </rPh>
    <rPh sb="10" eb="12">
      <t>カンイ</t>
    </rPh>
    <rPh sb="12" eb="14">
      <t>カクニン</t>
    </rPh>
    <phoneticPr fontId="3"/>
  </si>
  <si>
    <t>男子の選手登録</t>
    <rPh sb="0" eb="2">
      <t>ダンシ</t>
    </rPh>
    <rPh sb="3" eb="5">
      <t>センシュ</t>
    </rPh>
    <rPh sb="5" eb="7">
      <t>トウロク</t>
    </rPh>
    <phoneticPr fontId="3"/>
  </si>
  <si>
    <t>男子の種目選択</t>
    <rPh sb="0" eb="2">
      <t>ダンシ</t>
    </rPh>
    <rPh sb="3" eb="5">
      <t>シュモク</t>
    </rPh>
    <rPh sb="5" eb="7">
      <t>センタク</t>
    </rPh>
    <phoneticPr fontId="3"/>
  </si>
  <si>
    <t>女子の選手登録</t>
    <rPh sb="0" eb="2">
      <t>ジョシ</t>
    </rPh>
    <rPh sb="3" eb="5">
      <t>センシュ</t>
    </rPh>
    <rPh sb="5" eb="7">
      <t>トウロク</t>
    </rPh>
    <phoneticPr fontId="3"/>
  </si>
  <si>
    <t>女子の種目選択</t>
    <rPh sb="0" eb="2">
      <t>ジョシ</t>
    </rPh>
    <rPh sb="3" eb="5">
      <t>シュモク</t>
    </rPh>
    <rPh sb="5" eb="7">
      <t>センタク</t>
    </rPh>
    <phoneticPr fontId="3"/>
  </si>
  <si>
    <t>通し番号</t>
    <rPh sb="0" eb="1">
      <t>トオ</t>
    </rPh>
    <rPh sb="2" eb="4">
      <t>バンゴウ</t>
    </rPh>
    <phoneticPr fontId="3"/>
  </si>
  <si>
    <t>女子の選手登録</t>
    <rPh sb="0" eb="2">
      <t>ジョシ</t>
    </rPh>
    <rPh sb="3" eb="7">
      <t>センシュトウロク</t>
    </rPh>
    <phoneticPr fontId="3"/>
  </si>
  <si>
    <t>２　「●完了」となっていない項目がれば、その手順に戻って入力内容を確認してください。</t>
    <rPh sb="4" eb="6">
      <t>カンリョウ</t>
    </rPh>
    <rPh sb="14" eb="16">
      <t>コウモク</t>
    </rPh>
    <phoneticPr fontId="3"/>
  </si>
  <si>
    <t>Relay</t>
    <phoneticPr fontId="3"/>
  </si>
  <si>
    <t>Relay</t>
    <phoneticPr fontId="3"/>
  </si>
  <si>
    <t>手順５　印刷と保存　</t>
    <rPh sb="0" eb="2">
      <t>テジュン</t>
    </rPh>
    <rPh sb="4" eb="6">
      <t>インサツ</t>
    </rPh>
    <rPh sb="7" eb="9">
      <t>ホゾン</t>
    </rPh>
    <phoneticPr fontId="3"/>
  </si>
  <si>
    <t>手順５では申込用紙の印刷とデータの保存を行います。</t>
    <rPh sb="0" eb="2">
      <t>テジュン</t>
    </rPh>
    <rPh sb="5" eb="7">
      <t>モウシコミ</t>
    </rPh>
    <rPh sb="7" eb="9">
      <t>ヨウシ</t>
    </rPh>
    <rPh sb="10" eb="12">
      <t>インサツ</t>
    </rPh>
    <rPh sb="17" eb="19">
      <t>ホゾン</t>
    </rPh>
    <rPh sb="20" eb="21">
      <t>オコナ</t>
    </rPh>
    <phoneticPr fontId="3"/>
  </si>
  <si>
    <t>３　男子選手名簿</t>
    <rPh sb="2" eb="4">
      <t>ダンシ</t>
    </rPh>
    <rPh sb="4" eb="6">
      <t>センシュ</t>
    </rPh>
    <rPh sb="6" eb="8">
      <t>メイボ</t>
    </rPh>
    <phoneticPr fontId="3"/>
  </si>
  <si>
    <t>４　女子選手名簿</t>
    <rPh sb="2" eb="4">
      <t>ジョシ</t>
    </rPh>
    <rPh sb="4" eb="6">
      <t>センシュ</t>
    </rPh>
    <rPh sb="6" eb="8">
      <t>メイボ</t>
    </rPh>
    <phoneticPr fontId="3"/>
  </si>
  <si>
    <t>「手順５」では提出用紙を印刷して、データを保存します。</t>
    <rPh sb="1" eb="3">
      <t>テジュン</t>
    </rPh>
    <rPh sb="7" eb="9">
      <t>テイシュツ</t>
    </rPh>
    <rPh sb="9" eb="11">
      <t>ヨウシ</t>
    </rPh>
    <rPh sb="12" eb="14">
      <t>インサツ</t>
    </rPh>
    <rPh sb="21" eb="23">
      <t>ホゾン</t>
    </rPh>
    <phoneticPr fontId="3"/>
  </si>
  <si>
    <t>③　「手順５」シートのAKからANも要確認（S1,S2データ作成用）</t>
    <rPh sb="3" eb="5">
      <t>テジュン</t>
    </rPh>
    <rPh sb="18" eb="21">
      <t>ヨウカクニン</t>
    </rPh>
    <rPh sb="30" eb="33">
      <t>サクセイヨウ</t>
    </rPh>
    <phoneticPr fontId="3"/>
  </si>
  <si>
    <t>手順１（団体情報等の入力　選手名簿の作成）</t>
    <rPh sb="0" eb="2">
      <t>テジュン</t>
    </rPh>
    <rPh sb="4" eb="8">
      <t>ダンタイジョウホウ</t>
    </rPh>
    <rPh sb="8" eb="9">
      <t>トウ</t>
    </rPh>
    <rPh sb="10" eb="12">
      <t>ニュウリョク</t>
    </rPh>
    <rPh sb="13" eb="17">
      <t>センシュメイボ</t>
    </rPh>
    <rPh sb="18" eb="20">
      <t>サクセイ</t>
    </rPh>
    <phoneticPr fontId="3"/>
  </si>
  <si>
    <t>「手順２」では男子選手の出場種目情報を作成します。</t>
    <rPh sb="1" eb="3">
      <t>テジュン</t>
    </rPh>
    <rPh sb="7" eb="11">
      <t>ダンシセンシュ</t>
    </rPh>
    <rPh sb="12" eb="16">
      <t>シュツジョウシュモク</t>
    </rPh>
    <rPh sb="16" eb="18">
      <t>ジョウホウ</t>
    </rPh>
    <rPh sb="19" eb="21">
      <t>サクセイ</t>
    </rPh>
    <phoneticPr fontId="3"/>
  </si>
  <si>
    <t>「手順３」では女子選手の出場種目情報を作成します。</t>
    <rPh sb="1" eb="3">
      <t>テジュン</t>
    </rPh>
    <rPh sb="7" eb="9">
      <t>ジョシ</t>
    </rPh>
    <rPh sb="9" eb="11">
      <t>センシュ</t>
    </rPh>
    <rPh sb="12" eb="14">
      <t>シュツジョウ</t>
    </rPh>
    <rPh sb="14" eb="16">
      <t>シュモク</t>
    </rPh>
    <rPh sb="16" eb="18">
      <t>ジョウホウ</t>
    </rPh>
    <rPh sb="19" eb="21">
      <t>サクセイ</t>
    </rPh>
    <phoneticPr fontId="3"/>
  </si>
  <si>
    <t>手順１では　１団体情報　２推薦審判情報　３男子選手名簿　４女子選手名簿を作成します。</t>
    <rPh sb="0" eb="2">
      <t>テジュン</t>
    </rPh>
    <rPh sb="7" eb="11">
      <t>ダンタイジョウホウ</t>
    </rPh>
    <rPh sb="13" eb="19">
      <t>スイセンシンパンジョウホウ</t>
    </rPh>
    <rPh sb="21" eb="23">
      <t>ダンシ</t>
    </rPh>
    <rPh sb="23" eb="25">
      <t>センシュ</t>
    </rPh>
    <rPh sb="25" eb="27">
      <t>メイボ</t>
    </rPh>
    <rPh sb="29" eb="31">
      <t>ジョシ</t>
    </rPh>
    <rPh sb="31" eb="33">
      <t>センシュ</t>
    </rPh>
    <rPh sb="33" eb="35">
      <t>メイボ</t>
    </rPh>
    <rPh sb="36" eb="38">
      <t>サクセイ</t>
    </rPh>
    <phoneticPr fontId="3"/>
  </si>
  <si>
    <t>１　以下のチェック項目のすべてが「●完了」となっていれば「手順５」シートに進んでください。</t>
    <rPh sb="2" eb="4">
      <t>イカ</t>
    </rPh>
    <rPh sb="9" eb="11">
      <t>コウモク</t>
    </rPh>
    <rPh sb="18" eb="20">
      <t>カンリョウ</t>
    </rPh>
    <rPh sb="29" eb="31">
      <t>テジュン</t>
    </rPh>
    <rPh sb="37" eb="38">
      <t>スス</t>
    </rPh>
    <phoneticPr fontId="3"/>
  </si>
  <si>
    <t>２　「手順１」から「手順５」シートを順に選択して、作業を進めてください。</t>
    <rPh sb="3" eb="5">
      <t>テジュン</t>
    </rPh>
    <rPh sb="10" eb="12">
      <t>テジュン</t>
    </rPh>
    <rPh sb="18" eb="19">
      <t>ジュン</t>
    </rPh>
    <rPh sb="20" eb="22">
      <t>センタク</t>
    </rPh>
    <rPh sb="25" eb="27">
      <t>サギョウ</t>
    </rPh>
    <rPh sb="28" eb="29">
      <t>スス</t>
    </rPh>
    <phoneticPr fontId="3"/>
  </si>
  <si>
    <t>３　「切り取り」＆「貼り付け」は絶対に行わないでください。「コピー」＆「貼り付け」は可能です。</t>
    <rPh sb="3" eb="4">
      <t>キ</t>
    </rPh>
    <rPh sb="5" eb="6">
      <t>ト</t>
    </rPh>
    <rPh sb="10" eb="11">
      <t>ハ</t>
    </rPh>
    <rPh sb="12" eb="13">
      <t>ツ</t>
    </rPh>
    <rPh sb="16" eb="18">
      <t>ゼッタイ</t>
    </rPh>
    <rPh sb="19" eb="20">
      <t>オコナ</t>
    </rPh>
    <rPh sb="36" eb="37">
      <t>ハ</t>
    </rPh>
    <rPh sb="38" eb="39">
      <t>ツ</t>
    </rPh>
    <rPh sb="42" eb="44">
      <t>カノウ</t>
    </rPh>
    <phoneticPr fontId="3"/>
  </si>
  <si>
    <t>４　印刷範囲外（グレーの欄）や上記以外のシートには管理者用の数式等が入っています。変更を加えないでください。</t>
    <rPh sb="2" eb="7">
      <t>インサツハンイガイ</t>
    </rPh>
    <rPh sb="12" eb="13">
      <t>ラン</t>
    </rPh>
    <rPh sb="15" eb="19">
      <t>ジョウキイガイ</t>
    </rPh>
    <rPh sb="25" eb="29">
      <t>カンリシャヨウ</t>
    </rPh>
    <rPh sb="30" eb="32">
      <t>スウシキ</t>
    </rPh>
    <rPh sb="32" eb="33">
      <t>トウ</t>
    </rPh>
    <rPh sb="34" eb="35">
      <t>ハイ</t>
    </rPh>
    <rPh sb="41" eb="43">
      <t>ヘンコウ</t>
    </rPh>
    <rPh sb="44" eb="45">
      <t>クワ</t>
    </rPh>
    <phoneticPr fontId="3"/>
  </si>
  <si>
    <t>３　下表の一番上の行（１２行）から順に行を空けることなく情報を入力してください。</t>
    <rPh sb="2" eb="4">
      <t>カヒョウ</t>
    </rPh>
    <rPh sb="5" eb="7">
      <t>イチバン</t>
    </rPh>
    <rPh sb="7" eb="8">
      <t>ウエ</t>
    </rPh>
    <rPh sb="9" eb="10">
      <t>ギョウ</t>
    </rPh>
    <rPh sb="13" eb="14">
      <t>ギョウ</t>
    </rPh>
    <rPh sb="17" eb="18">
      <t>ジュン</t>
    </rPh>
    <rPh sb="19" eb="20">
      <t>ギョウ</t>
    </rPh>
    <rPh sb="21" eb="22">
      <t>ア</t>
    </rPh>
    <rPh sb="28" eb="30">
      <t>ジョウホウ</t>
    </rPh>
    <rPh sb="31" eb="33">
      <t>ニュウリョク</t>
    </rPh>
    <phoneticPr fontId="3"/>
  </si>
  <si>
    <t>４　入力・チェックが完了したら、「手順３」シートへ進んでください。</t>
    <rPh sb="2" eb="4">
      <t>ニュウリョク</t>
    </rPh>
    <rPh sb="10" eb="12">
      <t>カンリョウ</t>
    </rPh>
    <rPh sb="17" eb="19">
      <t>テジュン</t>
    </rPh>
    <rPh sb="25" eb="26">
      <t>スス</t>
    </rPh>
    <phoneticPr fontId="3"/>
  </si>
  <si>
    <t>４　入力・チェックが完了したら、「手順４」シートへ進んでください。</t>
    <rPh sb="2" eb="4">
      <t>ニュウリョク</t>
    </rPh>
    <rPh sb="10" eb="12">
      <t>カンリョウ</t>
    </rPh>
    <rPh sb="17" eb="19">
      <t>テジュン</t>
    </rPh>
    <rPh sb="25" eb="26">
      <t>スス</t>
    </rPh>
    <phoneticPr fontId="3"/>
  </si>
  <si>
    <t>「手順１」では団体情報、競技役員情報、選手名簿　を作成します。</t>
    <rPh sb="1" eb="3">
      <t>テジュン</t>
    </rPh>
    <rPh sb="7" eb="11">
      <t>ダンタイジョウホウ</t>
    </rPh>
    <rPh sb="12" eb="16">
      <t>キョウギヤクイン</t>
    </rPh>
    <rPh sb="16" eb="18">
      <t>ジョウホウ</t>
    </rPh>
    <rPh sb="19" eb="21">
      <t>センシュ</t>
    </rPh>
    <rPh sb="21" eb="23">
      <t>メイボ</t>
    </rPh>
    <rPh sb="25" eb="27">
      <t>サクセイ</t>
    </rPh>
    <phoneticPr fontId="3"/>
  </si>
  <si>
    <t>284224　神戸学院高</t>
    <rPh sb="7" eb="11">
      <t>コウベガクイン</t>
    </rPh>
    <phoneticPr fontId="3"/>
  </si>
  <si>
    <t>284226　神港橘高</t>
    <rPh sb="9" eb="10">
      <t>タチバナ</t>
    </rPh>
    <phoneticPr fontId="3"/>
  </si>
  <si>
    <t>小学校</t>
    <rPh sb="0" eb="3">
      <t>ショウガッコウ</t>
    </rPh>
    <phoneticPr fontId="3"/>
  </si>
  <si>
    <t>市内中学</t>
    <rPh sb="0" eb="2">
      <t>シナイ</t>
    </rPh>
    <rPh sb="2" eb="4">
      <t>チュウガク</t>
    </rPh>
    <phoneticPr fontId="3"/>
  </si>
  <si>
    <t>市内高校</t>
    <rPh sb="0" eb="2">
      <t>シナイ</t>
    </rPh>
    <rPh sb="2" eb="4">
      <t>コウコウ</t>
    </rPh>
    <phoneticPr fontId="3"/>
  </si>
  <si>
    <t>市外中学</t>
    <rPh sb="0" eb="2">
      <t>シガイ</t>
    </rPh>
    <rPh sb="2" eb="4">
      <t>チュウガク</t>
    </rPh>
    <phoneticPr fontId="3"/>
  </si>
  <si>
    <t>市外高校</t>
  </si>
  <si>
    <t>大学</t>
    <rPh sb="0" eb="2">
      <t>ダイガク</t>
    </rPh>
    <phoneticPr fontId="3"/>
  </si>
  <si>
    <t>一般・実業団</t>
    <rPh sb="0" eb="2">
      <t>イッパン</t>
    </rPh>
    <rPh sb="3" eb="6">
      <t>ジツギョウダン</t>
    </rPh>
    <phoneticPr fontId="3"/>
  </si>
  <si>
    <t>第1回神戸市長距離記録会申込用紙（印刷・提出用）</t>
    <rPh sb="0" eb="1">
      <t>ダイ</t>
    </rPh>
    <rPh sb="2" eb="3">
      <t>カイ</t>
    </rPh>
    <rPh sb="3" eb="5">
      <t>コウベ</t>
    </rPh>
    <rPh sb="5" eb="6">
      <t>シ</t>
    </rPh>
    <rPh sb="6" eb="9">
      <t>チョウキョリ</t>
    </rPh>
    <rPh sb="9" eb="11">
      <t>キロク</t>
    </rPh>
    <rPh sb="11" eb="12">
      <t>カイ</t>
    </rPh>
    <rPh sb="12" eb="14">
      <t>モウシコミ</t>
    </rPh>
    <rPh sb="14" eb="16">
      <t>ヨウシ</t>
    </rPh>
    <rPh sb="17" eb="19">
      <t>インサツ</t>
    </rPh>
    <rPh sb="20" eb="22">
      <t>テイシュツ</t>
    </rPh>
    <rPh sb="22" eb="23">
      <t>ヨウ</t>
    </rPh>
    <phoneticPr fontId="3"/>
  </si>
  <si>
    <t>小男８００ｍ</t>
    <rPh sb="0" eb="1">
      <t>ショウ</t>
    </rPh>
    <rPh sb="1" eb="2">
      <t>オトコ</t>
    </rPh>
    <phoneticPr fontId="3"/>
  </si>
  <si>
    <t>小男１５００ｍ</t>
    <rPh sb="0" eb="1">
      <t>ショウ</t>
    </rPh>
    <rPh sb="1" eb="2">
      <t>オトコ</t>
    </rPh>
    <phoneticPr fontId="3"/>
  </si>
  <si>
    <t>【中学男子】</t>
    <rPh sb="1" eb="3">
      <t>チュウガク</t>
    </rPh>
    <rPh sb="3" eb="5">
      <t>ダンシ</t>
    </rPh>
    <phoneticPr fontId="3"/>
  </si>
  <si>
    <t>中男３０００ｍ</t>
    <rPh sb="0" eb="1">
      <t>チュウ</t>
    </rPh>
    <rPh sb="1" eb="2">
      <t>オトコ</t>
    </rPh>
    <phoneticPr fontId="3"/>
  </si>
  <si>
    <t>中男５０００ｍ</t>
    <rPh sb="0" eb="1">
      <t>チュウ</t>
    </rPh>
    <rPh sb="1" eb="2">
      <t>オトコ</t>
    </rPh>
    <phoneticPr fontId="3"/>
  </si>
  <si>
    <t>【一般高校男子】</t>
    <rPh sb="1" eb="3">
      <t>イッパン</t>
    </rPh>
    <rPh sb="3" eb="5">
      <t>コウコウ</t>
    </rPh>
    <rPh sb="5" eb="7">
      <t>ダンシ</t>
    </rPh>
    <phoneticPr fontId="7"/>
  </si>
  <si>
    <t>小女８００ｍ</t>
    <rPh sb="0" eb="1">
      <t>ショウ</t>
    </rPh>
    <rPh sb="1" eb="2">
      <t>オンナ</t>
    </rPh>
    <phoneticPr fontId="3"/>
  </si>
  <si>
    <t>小女１５００ｍ</t>
    <rPh sb="0" eb="1">
      <t>ショウ</t>
    </rPh>
    <rPh sb="1" eb="2">
      <t>オンナ</t>
    </rPh>
    <phoneticPr fontId="3"/>
  </si>
  <si>
    <t>【中学女子】</t>
    <rPh sb="1" eb="3">
      <t>チュウガク</t>
    </rPh>
    <rPh sb="3" eb="5">
      <t>ジョシ</t>
    </rPh>
    <phoneticPr fontId="3"/>
  </si>
  <si>
    <t>中女１５００ｍ</t>
    <rPh sb="0" eb="1">
      <t>チュウ</t>
    </rPh>
    <rPh sb="1" eb="2">
      <t>オンナ</t>
    </rPh>
    <phoneticPr fontId="3"/>
  </si>
  <si>
    <t>中女３０００ｍ</t>
    <rPh sb="0" eb="1">
      <t>チュウ</t>
    </rPh>
    <rPh sb="1" eb="2">
      <t>オンナ</t>
    </rPh>
    <phoneticPr fontId="3"/>
  </si>
  <si>
    <t>中女５０００ｍ</t>
    <rPh sb="0" eb="1">
      <t>チュウ</t>
    </rPh>
    <rPh sb="1" eb="2">
      <t>オンナ</t>
    </rPh>
    <phoneticPr fontId="3"/>
  </si>
  <si>
    <t>男３０００ｍ</t>
    <rPh sb="0" eb="1">
      <t>オトコ</t>
    </rPh>
    <phoneticPr fontId="3"/>
  </si>
  <si>
    <t>男５０００ｍ</t>
    <rPh sb="0" eb="1">
      <t>オトコ</t>
    </rPh>
    <phoneticPr fontId="3"/>
  </si>
  <si>
    <t>【一般高校女子】</t>
    <rPh sb="1" eb="5">
      <t>イッパンコウコウ</t>
    </rPh>
    <rPh sb="5" eb="7">
      <t>ジョシ</t>
    </rPh>
    <phoneticPr fontId="3"/>
  </si>
  <si>
    <t>女１５００ｍ</t>
    <rPh sb="0" eb="1">
      <t>オンナ</t>
    </rPh>
    <phoneticPr fontId="3"/>
  </si>
  <si>
    <t>女３０００ｍ</t>
    <rPh sb="0" eb="1">
      <t>オンナ</t>
    </rPh>
    <phoneticPr fontId="3"/>
  </si>
  <si>
    <t>女５０００ｍ</t>
    <rPh sb="0" eb="1">
      <t>オンナ</t>
    </rPh>
    <phoneticPr fontId="3"/>
  </si>
  <si>
    <t>手順</t>
    <rPh sb="0" eb="2">
      <t>テジュン</t>
    </rPh>
    <phoneticPr fontId="3"/>
  </si>
  <si>
    <t>2023年第1回長距離記録会専用　申込ファイル</t>
    <rPh sb="4" eb="5">
      <t>ネン</t>
    </rPh>
    <rPh sb="5" eb="6">
      <t>ダイ</t>
    </rPh>
    <rPh sb="7" eb="8">
      <t>カイ</t>
    </rPh>
    <rPh sb="8" eb="11">
      <t>チョウキョリ</t>
    </rPh>
    <rPh sb="11" eb="14">
      <t>キロクカイ</t>
    </rPh>
    <rPh sb="14" eb="16">
      <t>センヨウ</t>
    </rPh>
    <rPh sb="17" eb="19">
      <t>モウシコミ</t>
    </rPh>
    <phoneticPr fontId="3"/>
  </si>
  <si>
    <t>データの送信、および参加料の納入を期限までに行ってください。用紙の郵送は不要です。</t>
    <rPh sb="4" eb="6">
      <t>ソウシン</t>
    </rPh>
    <rPh sb="10" eb="13">
      <t>サンカリョウ</t>
    </rPh>
    <rPh sb="14" eb="16">
      <t>ノウニュウ</t>
    </rPh>
    <rPh sb="17" eb="19">
      <t>キゲン</t>
    </rPh>
    <rPh sb="22" eb="23">
      <t>オコナ</t>
    </rPh>
    <rPh sb="30" eb="32">
      <t>ヨウシ</t>
    </rPh>
    <rPh sb="33" eb="35">
      <t>ユウソウ</t>
    </rPh>
    <rPh sb="36" eb="38">
      <t>フヨウ</t>
    </rPh>
    <phoneticPr fontId="3"/>
  </si>
  <si>
    <t>手元の控えとして必要な場合はこのシートを印刷してください。「学校番号_学校名」または「団体名」の名前をつけて保存をしてください。</t>
    <rPh sb="0" eb="2">
      <t>テモト</t>
    </rPh>
    <rPh sb="3" eb="4">
      <t>ヒカ</t>
    </rPh>
    <rPh sb="8" eb="10">
      <t>ヒツヨウ</t>
    </rPh>
    <rPh sb="11" eb="13">
      <t>バアイ</t>
    </rPh>
    <rPh sb="20" eb="22">
      <t>インサツ</t>
    </rPh>
    <rPh sb="30" eb="34">
      <t>ガッコウバンゴウ</t>
    </rPh>
    <rPh sb="35" eb="38">
      <t>ガッコウメイ</t>
    </rPh>
    <rPh sb="43" eb="46">
      <t>ダンタイメイ</t>
    </rPh>
    <rPh sb="48" eb="50">
      <t>ナマエ</t>
    </rPh>
    <rPh sb="54" eb="56">
      <t>ホゾン</t>
    </rPh>
    <phoneticPr fontId="3"/>
  </si>
  <si>
    <t>00800 0</t>
    <phoneticPr fontId="3"/>
  </si>
  <si>
    <t>01000 0</t>
    <phoneticPr fontId="3"/>
  </si>
  <si>
    <t>01100 0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</si>
</sst>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18"/>
      <color theme="0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6"/>
      <color theme="0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20"/>
      <color theme="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3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1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0" fillId="0" borderId="1" xfId="0" applyBorder="1">
      <alignment vertical="center"/>
    </xf>
    <xf numFmtId="0" fontId="0" fillId="0" borderId="13" xfId="0" applyBorder="1">
      <alignment vertical="center"/>
    </xf>
    <xf numFmtId="0" fontId="7" fillId="0" borderId="0" xfId="0" applyFont="1" applyAlignment="1">
      <alignment horizontal="center" vertical="center" wrapText="1"/>
    </xf>
    <xf numFmtId="0" fontId="5" fillId="0" borderId="37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>
      <alignment vertical="center"/>
    </xf>
    <xf numFmtId="0" fontId="5" fillId="0" borderId="3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0" fillId="0" borderId="1" xfId="0" applyBorder="1" applyAlignment="1" applyProtection="1">
      <alignment vertical="center" shrinkToFit="1"/>
      <protection locked="0"/>
    </xf>
    <xf numFmtId="0" fontId="11" fillId="0" borderId="0" xfId="0" applyFont="1" applyAlignment="1">
      <alignment horizontal="left" vertical="center"/>
    </xf>
    <xf numFmtId="0" fontId="5" fillId="0" borderId="0" xfId="0" quotePrefix="1" applyFont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7" fillId="0" borderId="0" xfId="0" applyFont="1">
      <alignment vertical="center"/>
    </xf>
    <xf numFmtId="0" fontId="18" fillId="5" borderId="0" xfId="0" applyFont="1" applyFill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5" fillId="0" borderId="33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7" fillId="4" borderId="26" xfId="0" applyFont="1" applyFill="1" applyBorder="1" applyAlignment="1">
      <alignment horizontal="left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17" fillId="0" borderId="0" xfId="0" applyFont="1" applyAlignment="1"/>
    <xf numFmtId="0" fontId="18" fillId="5" borderId="7" xfId="0" applyFont="1" applyFill="1" applyBorder="1" applyAlignment="1" applyProtection="1">
      <alignment horizontal="left" vertical="center"/>
      <protection hidden="1"/>
    </xf>
    <xf numFmtId="0" fontId="0" fillId="0" borderId="0" xfId="0" applyAlignment="1">
      <alignment horizontal="left" vertical="center"/>
    </xf>
    <xf numFmtId="0" fontId="6" fillId="0" borderId="2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2" fillId="0" borderId="4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6" borderId="0" xfId="0" applyFill="1">
      <alignment vertical="center"/>
    </xf>
    <xf numFmtId="0" fontId="0" fillId="0" borderId="37" xfId="0" applyBorder="1">
      <alignment vertical="center"/>
    </xf>
    <xf numFmtId="0" fontId="0" fillId="0" borderId="3" xfId="0" applyBorder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11" fillId="0" borderId="0" xfId="0" applyFont="1" applyAlignment="1" applyProtection="1">
      <alignment horizontal="left" vertical="center"/>
      <protection locked="0"/>
    </xf>
    <xf numFmtId="0" fontId="12" fillId="0" borderId="2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22" fillId="0" borderId="37" xfId="0" applyFont="1" applyBorder="1">
      <alignment vertical="center"/>
    </xf>
    <xf numFmtId="0" fontId="22" fillId="0" borderId="7" xfId="0" applyFont="1" applyBorder="1">
      <alignment vertical="center"/>
    </xf>
    <xf numFmtId="0" fontId="22" fillId="0" borderId="0" xfId="0" applyFont="1">
      <alignment vertical="center"/>
    </xf>
    <xf numFmtId="0" fontId="22" fillId="0" borderId="3" xfId="0" applyFont="1" applyBorder="1">
      <alignment vertical="center"/>
    </xf>
    <xf numFmtId="0" fontId="22" fillId="0" borderId="5" xfId="0" applyFont="1" applyBorder="1">
      <alignment vertical="center"/>
    </xf>
    <xf numFmtId="0" fontId="22" fillId="0" borderId="8" xfId="0" applyFont="1" applyBorder="1">
      <alignment vertical="center"/>
    </xf>
    <xf numFmtId="0" fontId="23" fillId="4" borderId="2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1" fillId="0" borderId="0" xfId="0" applyFont="1">
      <alignment vertical="center"/>
    </xf>
    <xf numFmtId="0" fontId="5" fillId="0" borderId="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8" fillId="0" borderId="37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6" fillId="0" borderId="4" xfId="0" applyFont="1" applyBorder="1">
      <alignment vertical="center"/>
    </xf>
    <xf numFmtId="0" fontId="0" fillId="0" borderId="2" xfId="0" applyBorder="1">
      <alignment vertical="center"/>
    </xf>
    <xf numFmtId="0" fontId="6" fillId="0" borderId="45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10" fillId="3" borderId="20" xfId="0" applyFont="1" applyFill="1" applyBorder="1" applyAlignment="1">
      <alignment horizontal="center" vertical="center" wrapText="1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 applyAlignment="1" applyProtection="1">
      <alignment vertical="center" shrinkToFit="1"/>
      <protection locked="0"/>
    </xf>
    <xf numFmtId="0" fontId="11" fillId="0" borderId="4" xfId="0" applyFont="1" applyBorder="1" applyAlignment="1">
      <alignment horizontal="left" vertical="center"/>
    </xf>
    <xf numFmtId="0" fontId="10" fillId="2" borderId="20" xfId="0" applyFont="1" applyFill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38" xfId="0" applyBorder="1">
      <alignment vertical="center"/>
    </xf>
    <xf numFmtId="0" fontId="0" fillId="0" borderId="1" xfId="0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0" borderId="20" xfId="0" applyFont="1" applyBorder="1" applyAlignment="1" applyProtection="1">
      <alignment horizontal="center" vertical="center"/>
      <protection locked="0"/>
    </xf>
    <xf numFmtId="0" fontId="25" fillId="0" borderId="24" xfId="0" applyFont="1" applyBorder="1" applyAlignment="1" applyProtection="1">
      <alignment horizontal="center" vertical="center"/>
      <protection locked="0"/>
    </xf>
    <xf numFmtId="0" fontId="25" fillId="0" borderId="25" xfId="0" applyFont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25" fillId="0" borderId="17" xfId="0" applyFont="1" applyBorder="1" applyAlignment="1" applyProtection="1">
      <alignment horizontal="center" vertical="center"/>
      <protection locked="0"/>
    </xf>
    <xf numFmtId="0" fontId="25" fillId="0" borderId="18" xfId="0" applyFont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7" fillId="3" borderId="17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4" fillId="4" borderId="9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/>
    </xf>
    <xf numFmtId="0" fontId="24" fillId="4" borderId="11" xfId="0" applyFont="1" applyFill="1" applyBorder="1" applyAlignment="1">
      <alignment horizontal="center" vertical="center"/>
    </xf>
    <xf numFmtId="0" fontId="0" fillId="0" borderId="3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</cellXfs>
  <cellStyles count="1">
    <cellStyle name="標準" xfId="0" builtinId="0"/>
  </cellStyles>
  <dxfs count="14"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AF33E-116C-4A40-8FA8-F6E45DA1338A}">
  <sheetPr codeName="Sheet10"/>
  <dimension ref="A1:M10"/>
  <sheetViews>
    <sheetView showGridLines="0" tabSelected="1" view="pageBreakPreview" zoomScaleNormal="100" zoomScaleSheetLayoutView="100" workbookViewId="0">
      <selection sqref="A1:M1"/>
    </sheetView>
  </sheetViews>
  <sheetFormatPr defaultRowHeight="18.75" x14ac:dyDescent="0.4"/>
  <cols>
    <col min="1" max="12" width="10.875" style="60" customWidth="1"/>
    <col min="13" max="13" width="9.875" style="60" customWidth="1"/>
    <col min="14" max="14" width="37.25" style="60" customWidth="1"/>
    <col min="15" max="15" width="60" style="60" customWidth="1"/>
    <col min="16" max="16384" width="9" style="60"/>
  </cols>
  <sheetData>
    <row r="1" spans="1:13" ht="37.5" customHeight="1" thickBot="1" x14ac:dyDescent="0.45">
      <c r="A1" s="133" t="s">
        <v>893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5"/>
    </row>
    <row r="2" spans="1:13" ht="24.75" customHeight="1" x14ac:dyDescent="0.4">
      <c r="A2" s="70" t="s">
        <v>835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ht="24.75" customHeight="1" x14ac:dyDescent="0.4">
      <c r="A3" s="54"/>
      <c r="B3" t="s">
        <v>863</v>
      </c>
      <c r="C3"/>
      <c r="D3"/>
      <c r="E3"/>
      <c r="F3"/>
      <c r="G3"/>
      <c r="H3"/>
      <c r="I3"/>
      <c r="J3"/>
      <c r="K3"/>
      <c r="L3"/>
      <c r="M3" s="55"/>
    </row>
    <row r="4" spans="1:13" ht="24.75" customHeight="1" x14ac:dyDescent="0.4">
      <c r="A4" s="54"/>
      <c r="B4" t="s">
        <v>853</v>
      </c>
      <c r="C4"/>
      <c r="D4"/>
      <c r="E4"/>
      <c r="F4"/>
      <c r="G4"/>
      <c r="H4"/>
      <c r="I4"/>
      <c r="J4"/>
      <c r="K4"/>
      <c r="L4"/>
      <c r="M4" s="55"/>
    </row>
    <row r="5" spans="1:13" ht="24.75" customHeight="1" x14ac:dyDescent="0.4">
      <c r="A5" s="54"/>
      <c r="B5" t="s">
        <v>854</v>
      </c>
      <c r="C5"/>
      <c r="D5"/>
      <c r="E5"/>
      <c r="F5"/>
      <c r="G5"/>
      <c r="H5"/>
      <c r="I5"/>
      <c r="J5"/>
      <c r="K5"/>
      <c r="L5"/>
      <c r="M5" s="55"/>
    </row>
    <row r="6" spans="1:13" ht="24.75" customHeight="1" x14ac:dyDescent="0.4">
      <c r="A6" s="54"/>
      <c r="B6" t="s">
        <v>834</v>
      </c>
      <c r="C6"/>
      <c r="D6"/>
      <c r="E6"/>
      <c r="F6"/>
      <c r="G6"/>
      <c r="H6"/>
      <c r="I6"/>
      <c r="J6"/>
      <c r="K6"/>
      <c r="L6"/>
      <c r="M6" s="55"/>
    </row>
    <row r="7" spans="1:13" ht="24.75" customHeight="1" x14ac:dyDescent="0.4">
      <c r="A7" s="54"/>
      <c r="B7" t="s">
        <v>850</v>
      </c>
      <c r="C7"/>
      <c r="D7"/>
      <c r="E7"/>
      <c r="F7"/>
      <c r="G7"/>
      <c r="H7"/>
      <c r="I7"/>
      <c r="J7"/>
      <c r="K7"/>
      <c r="L7"/>
      <c r="M7" s="55"/>
    </row>
    <row r="8" spans="1:13" ht="24.75" customHeight="1" x14ac:dyDescent="0.4">
      <c r="A8" s="56" t="s">
        <v>857</v>
      </c>
      <c r="B8"/>
      <c r="C8"/>
      <c r="D8"/>
      <c r="E8"/>
      <c r="F8"/>
      <c r="G8"/>
      <c r="H8"/>
      <c r="I8"/>
      <c r="J8"/>
      <c r="K8"/>
      <c r="L8"/>
      <c r="M8" s="55"/>
    </row>
    <row r="9" spans="1:13" ht="24.75" customHeight="1" x14ac:dyDescent="0.4">
      <c r="A9" s="56" t="s">
        <v>858</v>
      </c>
      <c r="B9"/>
      <c r="C9"/>
      <c r="D9"/>
      <c r="E9"/>
      <c r="F9"/>
      <c r="G9"/>
      <c r="H9"/>
      <c r="I9"/>
      <c r="J9"/>
      <c r="K9"/>
      <c r="L9"/>
      <c r="M9" s="55"/>
    </row>
    <row r="10" spans="1:13" ht="24.75" customHeight="1" x14ac:dyDescent="0.4">
      <c r="A10" s="56" t="s">
        <v>859</v>
      </c>
      <c r="B10"/>
      <c r="C10"/>
      <c r="D10"/>
      <c r="E10"/>
      <c r="F10"/>
      <c r="G10"/>
      <c r="H10"/>
      <c r="I10"/>
      <c r="J10"/>
      <c r="K10"/>
      <c r="L10"/>
      <c r="M10" s="55"/>
    </row>
  </sheetData>
  <sheetProtection sheet="1" objects="1" scenarios="1"/>
  <mergeCells count="1">
    <mergeCell ref="A1:M1"/>
  </mergeCells>
  <phoneticPr fontId="3"/>
  <pageMargins left="0.7" right="0.7" top="0.75" bottom="0.75" header="0.3" footer="0.3"/>
  <pageSetup paperSize="9" scale="5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AE32B-3D30-4794-810F-C1C3AB18C025}">
  <sheetPr codeName="Sheet8"/>
  <dimension ref="A1:K106"/>
  <sheetViews>
    <sheetView workbookViewId="0"/>
  </sheetViews>
  <sheetFormatPr defaultRowHeight="13.5" x14ac:dyDescent="0.4"/>
  <cols>
    <col min="1" max="1" width="16.125" style="35" bestFit="1" customWidth="1"/>
    <col min="2" max="2" width="16.125" style="35" customWidth="1"/>
    <col min="3" max="3" width="13.875" style="35" bestFit="1" customWidth="1"/>
    <col min="4" max="4" width="9.5" style="35" bestFit="1" customWidth="1"/>
    <col min="5" max="6" width="3.5" style="35" bestFit="1" customWidth="1"/>
    <col min="7" max="7" width="7.5" style="35" bestFit="1" customWidth="1"/>
    <col min="8" max="8" width="4.5" style="35" bestFit="1" customWidth="1"/>
    <col min="9" max="10" width="15" style="35" bestFit="1" customWidth="1"/>
    <col min="11" max="11" width="6.5" style="35" bestFit="1" customWidth="1"/>
    <col min="12" max="16384" width="9" style="35"/>
  </cols>
  <sheetData>
    <row r="1" spans="1:11" x14ac:dyDescent="0.4">
      <c r="A1" s="35" t="s">
        <v>0</v>
      </c>
      <c r="B1" s="35" t="s">
        <v>820</v>
      </c>
      <c r="C1" s="35" t="s">
        <v>794</v>
      </c>
      <c r="D1" s="35" t="s">
        <v>795</v>
      </c>
      <c r="E1" s="35" t="s">
        <v>796</v>
      </c>
      <c r="F1" s="35" t="s">
        <v>797</v>
      </c>
      <c r="G1" s="35" t="s">
        <v>798</v>
      </c>
      <c r="H1" s="35" t="s">
        <v>799</v>
      </c>
      <c r="I1" s="35" t="s">
        <v>800</v>
      </c>
      <c r="J1" s="35" t="s">
        <v>803</v>
      </c>
      <c r="K1" s="35" t="s">
        <v>845</v>
      </c>
    </row>
    <row r="2" spans="1:11" x14ac:dyDescent="0.4">
      <c r="A2" s="35" t="str">
        <f>IF(手順５!Y17="","",手順５!Y17)</f>
        <v/>
      </c>
      <c r="B2" s="35" t="str">
        <f>IF(手順５!Z17="","",手順５!Z17)</f>
        <v/>
      </c>
      <c r="C2" s="35" t="str">
        <f>IF(手順５!AA17="","",手順５!AA17)</f>
        <v/>
      </c>
      <c r="D2" s="35" t="str">
        <f>IF(手順５!AB17="","",手順５!AB17)</f>
        <v/>
      </c>
      <c r="E2" s="35" t="str">
        <f>IF(手順５!AC17="","",手順５!AC17)</f>
        <v/>
      </c>
      <c r="F2" s="35" t="str">
        <f>IF(手順５!AD17="","",手順５!AD17)</f>
        <v/>
      </c>
      <c r="G2" s="35" t="str">
        <f>IF(手順５!AE17="","",手順５!AE17)</f>
        <v/>
      </c>
      <c r="H2" s="35" t="str">
        <f>IF(手順５!AF17="","",手順５!AF17)</f>
        <v/>
      </c>
      <c r="I2" s="35" t="str">
        <f>IF(手順５!AG17="","",手順５!AG17)</f>
        <v/>
      </c>
      <c r="J2" s="35" t="str">
        <f>IF(手順５!AH17="","",手順５!AH17)</f>
        <v/>
      </c>
      <c r="K2" s="35" t="str">
        <f>IF(手順５!AI17="","",手順５!AI17)</f>
        <v/>
      </c>
    </row>
    <row r="3" spans="1:11" x14ac:dyDescent="0.4">
      <c r="A3" s="35" t="str">
        <f>IF(手順５!Y18="","",手順５!Y18)</f>
        <v/>
      </c>
      <c r="B3" s="35" t="str">
        <f>IF(手順５!Z18="","",手順５!Z18)</f>
        <v/>
      </c>
      <c r="C3" s="35" t="str">
        <f>IF(手順５!AA18="","",手順５!AA18)</f>
        <v/>
      </c>
      <c r="D3" s="35" t="str">
        <f>IF(手順５!AB18="","",手順５!AB18)</f>
        <v/>
      </c>
      <c r="E3" s="35" t="str">
        <f>IF(手順５!AC18="","",手順５!AC18)</f>
        <v/>
      </c>
      <c r="F3" s="35" t="str">
        <f>IF(手順５!AD18="","",手順５!AD18)</f>
        <v/>
      </c>
      <c r="G3" s="35" t="str">
        <f>IF(手順５!AE18="","",手順５!AE18)</f>
        <v/>
      </c>
      <c r="H3" s="35" t="str">
        <f>IF(手順５!AF18="","",手順５!AF18)</f>
        <v/>
      </c>
      <c r="I3" s="35" t="str">
        <f>IF(手順５!AG18="","",手順５!AG18)</f>
        <v/>
      </c>
      <c r="J3" s="35" t="str">
        <f>IF(手順５!AH18="","",手順５!AH18)</f>
        <v/>
      </c>
      <c r="K3" s="35" t="str">
        <f>IF(手順５!AI18="","",手順５!AI18)</f>
        <v/>
      </c>
    </row>
    <row r="4" spans="1:11" x14ac:dyDescent="0.4">
      <c r="A4" s="35" t="str">
        <f>IF(手順５!Y19="","",手順５!Y19)</f>
        <v/>
      </c>
      <c r="B4" s="35" t="str">
        <f>IF(手順５!Z19="","",手順５!Z19)</f>
        <v/>
      </c>
      <c r="C4" s="35" t="str">
        <f>IF(手順５!AA19="","",手順５!AA19)</f>
        <v/>
      </c>
      <c r="D4" s="35" t="str">
        <f>IF(手順５!AB19="","",手順５!AB19)</f>
        <v/>
      </c>
      <c r="E4" s="35" t="str">
        <f>IF(手順５!AC19="","",手順５!AC19)</f>
        <v/>
      </c>
      <c r="F4" s="35" t="str">
        <f>IF(手順５!AD19="","",手順５!AD19)</f>
        <v/>
      </c>
      <c r="G4" s="35" t="str">
        <f>IF(手順５!AE19="","",手順５!AE19)</f>
        <v/>
      </c>
      <c r="H4" s="35" t="str">
        <f>IF(手順５!AF19="","",手順５!AF19)</f>
        <v/>
      </c>
      <c r="I4" s="35" t="str">
        <f>IF(手順５!AG19="","",手順５!AG19)</f>
        <v/>
      </c>
      <c r="J4" s="35" t="str">
        <f>IF(手順５!AH19="","",手順５!AH19)</f>
        <v/>
      </c>
      <c r="K4" s="35" t="str">
        <f>IF(手順５!AI19="","",手順５!AI19)</f>
        <v/>
      </c>
    </row>
    <row r="5" spans="1:11" x14ac:dyDescent="0.4">
      <c r="A5" s="35" t="str">
        <f>IF(手順５!Y20="","",手順５!Y20)</f>
        <v/>
      </c>
      <c r="B5" s="35" t="str">
        <f>IF(手順５!Z20="","",手順５!Z20)</f>
        <v/>
      </c>
      <c r="C5" s="35" t="str">
        <f>IF(手順５!AA20="","",手順５!AA20)</f>
        <v/>
      </c>
      <c r="D5" s="35" t="str">
        <f>IF(手順５!AB20="","",手順５!AB20)</f>
        <v/>
      </c>
      <c r="E5" s="35" t="str">
        <f>IF(手順５!AC20="","",手順５!AC20)</f>
        <v/>
      </c>
      <c r="F5" s="35" t="str">
        <f>IF(手順５!AD20="","",手順５!AD20)</f>
        <v/>
      </c>
      <c r="G5" s="35" t="str">
        <f>IF(手順５!AE20="","",手順５!AE20)</f>
        <v/>
      </c>
      <c r="H5" s="35" t="str">
        <f>IF(手順５!AF20="","",手順５!AF20)</f>
        <v/>
      </c>
      <c r="I5" s="35" t="str">
        <f>IF(手順５!AG20="","",手順５!AG20)</f>
        <v/>
      </c>
      <c r="J5" s="35" t="str">
        <f>IF(手順５!AH20="","",手順５!AH20)</f>
        <v/>
      </c>
      <c r="K5" s="35" t="str">
        <f>IF(手順５!AI20="","",手順５!AI20)</f>
        <v/>
      </c>
    </row>
    <row r="6" spans="1:11" x14ac:dyDescent="0.4">
      <c r="A6" s="35" t="str">
        <f>IF(手順５!Y21="","",手順５!Y21)</f>
        <v/>
      </c>
      <c r="B6" s="35" t="str">
        <f>IF(手順５!Z21="","",手順５!Z21)</f>
        <v/>
      </c>
      <c r="C6" s="35" t="str">
        <f>IF(手順５!AA21="","",手順５!AA21)</f>
        <v/>
      </c>
      <c r="D6" s="35" t="str">
        <f>IF(手順５!AB21="","",手順５!AB21)</f>
        <v/>
      </c>
      <c r="E6" s="35" t="str">
        <f>IF(手順５!AC21="","",手順５!AC21)</f>
        <v/>
      </c>
      <c r="F6" s="35" t="str">
        <f>IF(手順５!AD21="","",手順５!AD21)</f>
        <v/>
      </c>
      <c r="G6" s="35" t="str">
        <f>IF(手順５!AE21="","",手順５!AE21)</f>
        <v/>
      </c>
      <c r="H6" s="35" t="str">
        <f>IF(手順５!AF21="","",手順５!AF21)</f>
        <v/>
      </c>
      <c r="I6" s="35" t="str">
        <f>IF(手順５!AG21="","",手順５!AG21)</f>
        <v/>
      </c>
      <c r="J6" s="35" t="str">
        <f>IF(手順５!AH21="","",手順５!AH21)</f>
        <v/>
      </c>
      <c r="K6" s="35" t="str">
        <f>IF(手順５!AI21="","",手順５!AI21)</f>
        <v/>
      </c>
    </row>
    <row r="7" spans="1:11" x14ac:dyDescent="0.4">
      <c r="A7" s="35" t="str">
        <f>IF(手順５!Y22="","",手順５!Y22)</f>
        <v/>
      </c>
      <c r="B7" s="35" t="str">
        <f>IF(手順５!Z22="","",手順５!Z22)</f>
        <v/>
      </c>
      <c r="C7" s="35" t="str">
        <f>IF(手順５!AA22="","",手順５!AA22)</f>
        <v/>
      </c>
      <c r="D7" s="35" t="str">
        <f>IF(手順５!AB22="","",手順５!AB22)</f>
        <v/>
      </c>
      <c r="E7" s="35" t="str">
        <f>IF(手順５!AC22="","",手順５!AC22)</f>
        <v/>
      </c>
      <c r="F7" s="35" t="str">
        <f>IF(手順５!AD22="","",手順５!AD22)</f>
        <v/>
      </c>
      <c r="G7" s="35" t="str">
        <f>IF(手順５!AE22="","",手順５!AE22)</f>
        <v/>
      </c>
      <c r="H7" s="35" t="str">
        <f>IF(手順５!AF22="","",手順５!AF22)</f>
        <v/>
      </c>
      <c r="I7" s="35" t="str">
        <f>IF(手順５!AG22="","",手順５!AG22)</f>
        <v/>
      </c>
      <c r="J7" s="35" t="str">
        <f>IF(手順５!AH22="","",手順５!AH22)</f>
        <v/>
      </c>
      <c r="K7" s="35" t="str">
        <f>IF(手順５!AI22="","",手順５!AI22)</f>
        <v/>
      </c>
    </row>
    <row r="8" spans="1:11" x14ac:dyDescent="0.4">
      <c r="A8" s="35" t="str">
        <f>IF(手順５!Y23="","",手順５!Y23)</f>
        <v/>
      </c>
      <c r="B8" s="35" t="str">
        <f>IF(手順５!Z23="","",手順５!Z23)</f>
        <v/>
      </c>
      <c r="C8" s="35" t="str">
        <f>IF(手順５!AA23="","",手順５!AA23)</f>
        <v/>
      </c>
      <c r="D8" s="35" t="str">
        <f>IF(手順５!AB23="","",手順５!AB23)</f>
        <v/>
      </c>
      <c r="E8" s="35" t="str">
        <f>IF(手順５!AC23="","",手順５!AC23)</f>
        <v/>
      </c>
      <c r="F8" s="35" t="str">
        <f>IF(手順５!AD23="","",手順５!AD23)</f>
        <v/>
      </c>
      <c r="G8" s="35" t="str">
        <f>IF(手順５!AE23="","",手順５!AE23)</f>
        <v/>
      </c>
      <c r="H8" s="35" t="str">
        <f>IF(手順５!AF23="","",手順５!AF23)</f>
        <v/>
      </c>
      <c r="I8" s="35" t="str">
        <f>IF(手順５!AG23="","",手順５!AG23)</f>
        <v/>
      </c>
      <c r="J8" s="35" t="str">
        <f>IF(手順５!AH23="","",手順５!AH23)</f>
        <v/>
      </c>
      <c r="K8" s="35" t="str">
        <f>IF(手順５!AI23="","",手順５!AI23)</f>
        <v/>
      </c>
    </row>
    <row r="9" spans="1:11" x14ac:dyDescent="0.4">
      <c r="A9" s="35" t="str">
        <f>IF(手順５!Y24="","",手順５!Y24)</f>
        <v/>
      </c>
      <c r="B9" s="35" t="str">
        <f>IF(手順５!Z24="","",手順５!Z24)</f>
        <v/>
      </c>
      <c r="C9" s="35" t="str">
        <f>IF(手順５!AA24="","",手順５!AA24)</f>
        <v/>
      </c>
      <c r="D9" s="35" t="str">
        <f>IF(手順５!AB24="","",手順５!AB24)</f>
        <v/>
      </c>
      <c r="E9" s="35" t="str">
        <f>IF(手順５!AC24="","",手順５!AC24)</f>
        <v/>
      </c>
      <c r="F9" s="35" t="str">
        <f>IF(手順５!AD24="","",手順５!AD24)</f>
        <v/>
      </c>
      <c r="G9" s="35" t="str">
        <f>IF(手順５!AE24="","",手順５!AE24)</f>
        <v/>
      </c>
      <c r="H9" s="35" t="str">
        <f>IF(手順５!AF24="","",手順５!AF24)</f>
        <v/>
      </c>
      <c r="I9" s="35" t="str">
        <f>IF(手順５!AG24="","",手順５!AG24)</f>
        <v/>
      </c>
      <c r="J9" s="35" t="str">
        <f>IF(手順５!AH24="","",手順５!AH24)</f>
        <v/>
      </c>
      <c r="K9" s="35" t="str">
        <f>IF(手順５!AI24="","",手順５!AI24)</f>
        <v/>
      </c>
    </row>
    <row r="10" spans="1:11" x14ac:dyDescent="0.4">
      <c r="A10" s="35" t="str">
        <f>IF(手順５!Y25="","",手順５!Y25)</f>
        <v/>
      </c>
      <c r="B10" s="35" t="str">
        <f>IF(手順５!Z25="","",手順５!Z25)</f>
        <v/>
      </c>
      <c r="C10" s="35" t="str">
        <f>IF(手順５!AA25="","",手順５!AA25)</f>
        <v/>
      </c>
      <c r="D10" s="35" t="str">
        <f>IF(手順５!AB25="","",手順５!AB25)</f>
        <v/>
      </c>
      <c r="E10" s="35" t="str">
        <f>IF(手順５!AC25="","",手順５!AC25)</f>
        <v/>
      </c>
      <c r="F10" s="35" t="str">
        <f>IF(手順５!AD25="","",手順５!AD25)</f>
        <v/>
      </c>
      <c r="G10" s="35" t="str">
        <f>IF(手順５!AE25="","",手順５!AE25)</f>
        <v/>
      </c>
      <c r="H10" s="35" t="str">
        <f>IF(手順５!AF25="","",手順５!AF25)</f>
        <v/>
      </c>
      <c r="I10" s="35" t="str">
        <f>IF(手順５!AG25="","",手順５!AG25)</f>
        <v/>
      </c>
      <c r="J10" s="35" t="str">
        <f>IF(手順５!AH25="","",手順５!AH25)</f>
        <v/>
      </c>
      <c r="K10" s="35" t="str">
        <f>IF(手順５!AI25="","",手順５!AI25)</f>
        <v/>
      </c>
    </row>
    <row r="11" spans="1:11" x14ac:dyDescent="0.4">
      <c r="A11" s="35" t="str">
        <f>IF(手順５!Y26="","",手順５!Y26)</f>
        <v/>
      </c>
      <c r="B11" s="35" t="str">
        <f>IF(手順５!Z26="","",手順５!Z26)</f>
        <v/>
      </c>
      <c r="C11" s="35" t="str">
        <f>IF(手順５!AA26="","",手順５!AA26)</f>
        <v/>
      </c>
      <c r="D11" s="35" t="str">
        <f>IF(手順５!AB26="","",手順５!AB26)</f>
        <v/>
      </c>
      <c r="E11" s="35" t="str">
        <f>IF(手順５!AC26="","",手順５!AC26)</f>
        <v/>
      </c>
      <c r="F11" s="35" t="str">
        <f>IF(手順５!AD26="","",手順５!AD26)</f>
        <v/>
      </c>
      <c r="G11" s="35" t="str">
        <f>IF(手順５!AE26="","",手順５!AE26)</f>
        <v/>
      </c>
      <c r="H11" s="35" t="str">
        <f>IF(手順５!AF26="","",手順５!AF26)</f>
        <v/>
      </c>
      <c r="I11" s="35" t="str">
        <f>IF(手順５!AG26="","",手順５!AG26)</f>
        <v/>
      </c>
      <c r="J11" s="35" t="str">
        <f>IF(手順５!AH26="","",手順５!AH26)</f>
        <v/>
      </c>
      <c r="K11" s="35" t="str">
        <f>IF(手順５!AI26="","",手順５!AI26)</f>
        <v/>
      </c>
    </row>
    <row r="12" spans="1:11" x14ac:dyDescent="0.4">
      <c r="A12" s="35" t="str">
        <f>IF(手順５!Y27="","",手順５!Y27)</f>
        <v/>
      </c>
      <c r="B12" s="35" t="str">
        <f>IF(手順５!Z27="","",手順５!Z27)</f>
        <v/>
      </c>
      <c r="C12" s="35" t="str">
        <f>IF(手順５!AA27="","",手順５!AA27)</f>
        <v/>
      </c>
      <c r="D12" s="35" t="str">
        <f>IF(手順５!AB27="","",手順５!AB27)</f>
        <v/>
      </c>
      <c r="E12" s="35" t="str">
        <f>IF(手順５!AC27="","",手順５!AC27)</f>
        <v/>
      </c>
      <c r="F12" s="35" t="str">
        <f>IF(手順５!AD27="","",手順５!AD27)</f>
        <v/>
      </c>
      <c r="G12" s="35" t="str">
        <f>IF(手順５!AE27="","",手順５!AE27)</f>
        <v/>
      </c>
      <c r="H12" s="35" t="str">
        <f>IF(手順５!AF27="","",手順５!AF27)</f>
        <v/>
      </c>
      <c r="I12" s="35" t="str">
        <f>IF(手順５!AG27="","",手順５!AG27)</f>
        <v/>
      </c>
      <c r="J12" s="35" t="str">
        <f>IF(手順５!AH27="","",手順５!AH27)</f>
        <v/>
      </c>
      <c r="K12" s="35" t="str">
        <f>IF(手順５!AI27="","",手順５!AI27)</f>
        <v/>
      </c>
    </row>
    <row r="13" spans="1:11" x14ac:dyDescent="0.4">
      <c r="A13" s="35" t="str">
        <f>IF(手順５!Y28="","",手順５!Y28)</f>
        <v/>
      </c>
      <c r="B13" s="35" t="str">
        <f>IF(手順５!Z28="","",手順５!Z28)</f>
        <v/>
      </c>
      <c r="C13" s="35" t="str">
        <f>IF(手順５!AA28="","",手順５!AA28)</f>
        <v/>
      </c>
      <c r="D13" s="35" t="str">
        <f>IF(手順５!AB28="","",手順５!AB28)</f>
        <v/>
      </c>
      <c r="E13" s="35" t="str">
        <f>IF(手順５!AC28="","",手順５!AC28)</f>
        <v/>
      </c>
      <c r="F13" s="35" t="str">
        <f>IF(手順５!AD28="","",手順５!AD28)</f>
        <v/>
      </c>
      <c r="G13" s="35" t="str">
        <f>IF(手順５!AE28="","",手順５!AE28)</f>
        <v/>
      </c>
      <c r="H13" s="35" t="str">
        <f>IF(手順５!AF28="","",手順５!AF28)</f>
        <v/>
      </c>
      <c r="I13" s="35" t="str">
        <f>IF(手順５!AG28="","",手順５!AG28)</f>
        <v/>
      </c>
      <c r="J13" s="35" t="str">
        <f>IF(手順５!AH28="","",手順５!AH28)</f>
        <v/>
      </c>
      <c r="K13" s="35" t="str">
        <f>IF(手順５!AI28="","",手順５!AI28)</f>
        <v/>
      </c>
    </row>
    <row r="14" spans="1:11" x14ac:dyDescent="0.4">
      <c r="A14" s="35" t="str">
        <f>IF(手順５!Y29="","",手順５!Y29)</f>
        <v/>
      </c>
      <c r="B14" s="35" t="str">
        <f>IF(手順５!Z29="","",手順５!Z29)</f>
        <v/>
      </c>
      <c r="C14" s="35" t="str">
        <f>IF(手順５!AA29="","",手順５!AA29)</f>
        <v/>
      </c>
      <c r="D14" s="35" t="str">
        <f>IF(手順５!AB29="","",手順５!AB29)</f>
        <v/>
      </c>
      <c r="E14" s="35" t="str">
        <f>IF(手順５!AC29="","",手順５!AC29)</f>
        <v/>
      </c>
      <c r="F14" s="35" t="str">
        <f>IF(手順５!AD29="","",手順５!AD29)</f>
        <v/>
      </c>
      <c r="G14" s="35" t="str">
        <f>IF(手順５!AE29="","",手順５!AE29)</f>
        <v/>
      </c>
      <c r="H14" s="35" t="str">
        <f>IF(手順５!AF29="","",手順５!AF29)</f>
        <v/>
      </c>
      <c r="I14" s="35" t="str">
        <f>IF(手順５!AG29="","",手順５!AG29)</f>
        <v/>
      </c>
      <c r="J14" s="35" t="str">
        <f>IF(手順５!AH29="","",手順５!AH29)</f>
        <v/>
      </c>
      <c r="K14" s="35" t="str">
        <f>IF(手順５!AI29="","",手順５!AI29)</f>
        <v/>
      </c>
    </row>
    <row r="15" spans="1:11" x14ac:dyDescent="0.4">
      <c r="A15" s="35" t="str">
        <f>IF(手順５!Y30="","",手順５!Y30)</f>
        <v/>
      </c>
      <c r="B15" s="35" t="str">
        <f>IF(手順５!Z30="","",手順５!Z30)</f>
        <v/>
      </c>
      <c r="C15" s="35" t="str">
        <f>IF(手順５!AA30="","",手順５!AA30)</f>
        <v/>
      </c>
      <c r="D15" s="35" t="str">
        <f>IF(手順５!AB30="","",手順５!AB30)</f>
        <v/>
      </c>
      <c r="E15" s="35" t="str">
        <f>IF(手順５!AC30="","",手順５!AC30)</f>
        <v/>
      </c>
      <c r="F15" s="35" t="str">
        <f>IF(手順５!AD30="","",手順５!AD30)</f>
        <v/>
      </c>
      <c r="G15" s="35" t="str">
        <f>IF(手順５!AE30="","",手順５!AE30)</f>
        <v/>
      </c>
      <c r="H15" s="35" t="str">
        <f>IF(手順５!AF30="","",手順５!AF30)</f>
        <v/>
      </c>
      <c r="I15" s="35" t="str">
        <f>IF(手順５!AG30="","",手順５!AG30)</f>
        <v/>
      </c>
      <c r="J15" s="35" t="str">
        <f>IF(手順５!AH30="","",手順５!AH30)</f>
        <v/>
      </c>
      <c r="K15" s="35" t="str">
        <f>IF(手順５!AI30="","",手順５!AI30)</f>
        <v/>
      </c>
    </row>
    <row r="16" spans="1:11" x14ac:dyDescent="0.4">
      <c r="A16" s="35" t="str">
        <f>IF(手順５!Y31="","",手順５!Y31)</f>
        <v/>
      </c>
      <c r="B16" s="35" t="str">
        <f>IF(手順５!Z31="","",手順５!Z31)</f>
        <v/>
      </c>
      <c r="C16" s="35" t="str">
        <f>IF(手順５!AA31="","",手順５!AA31)</f>
        <v/>
      </c>
      <c r="D16" s="35" t="str">
        <f>IF(手順５!AB31="","",手順５!AB31)</f>
        <v/>
      </c>
      <c r="E16" s="35" t="str">
        <f>IF(手順５!AC31="","",手順５!AC31)</f>
        <v/>
      </c>
      <c r="F16" s="35" t="str">
        <f>IF(手順５!AD31="","",手順５!AD31)</f>
        <v/>
      </c>
      <c r="G16" s="35" t="str">
        <f>IF(手順５!AE31="","",手順５!AE31)</f>
        <v/>
      </c>
      <c r="H16" s="35" t="str">
        <f>IF(手順５!AF31="","",手順５!AF31)</f>
        <v/>
      </c>
      <c r="I16" s="35" t="str">
        <f>IF(手順５!AG31="","",手順５!AG31)</f>
        <v/>
      </c>
      <c r="J16" s="35" t="str">
        <f>IF(手順５!AH31="","",手順５!AH31)</f>
        <v/>
      </c>
      <c r="K16" s="35" t="str">
        <f>IF(手順５!AI31="","",手順５!AI31)</f>
        <v/>
      </c>
    </row>
    <row r="17" spans="1:11" x14ac:dyDescent="0.4">
      <c r="A17" s="35" t="str">
        <f>IF(手順５!Y32="","",手順５!Y32)</f>
        <v/>
      </c>
      <c r="B17" s="35" t="str">
        <f>IF(手順５!Z32="","",手順５!Z32)</f>
        <v/>
      </c>
      <c r="C17" s="35" t="str">
        <f>IF(手順５!AA32="","",手順５!AA32)</f>
        <v/>
      </c>
      <c r="D17" s="35" t="str">
        <f>IF(手順５!AB32="","",手順５!AB32)</f>
        <v/>
      </c>
      <c r="E17" s="35" t="str">
        <f>IF(手順５!AC32="","",手順５!AC32)</f>
        <v/>
      </c>
      <c r="F17" s="35" t="str">
        <f>IF(手順５!AD32="","",手順５!AD32)</f>
        <v/>
      </c>
      <c r="G17" s="35" t="str">
        <f>IF(手順５!AE32="","",手順５!AE32)</f>
        <v/>
      </c>
      <c r="H17" s="35" t="str">
        <f>IF(手順５!AF32="","",手順５!AF32)</f>
        <v/>
      </c>
      <c r="I17" s="35" t="str">
        <f>IF(手順５!AG32="","",手順５!AG32)</f>
        <v/>
      </c>
      <c r="J17" s="35" t="str">
        <f>IF(手順５!AH32="","",手順５!AH32)</f>
        <v/>
      </c>
      <c r="K17" s="35" t="str">
        <f>IF(手順５!AI32="","",手順５!AI32)</f>
        <v/>
      </c>
    </row>
    <row r="18" spans="1:11" x14ac:dyDescent="0.4">
      <c r="A18" s="35" t="str">
        <f>IF(手順５!Y33="","",手順５!Y33)</f>
        <v/>
      </c>
      <c r="B18" s="35" t="str">
        <f>IF(手順５!Z33="","",手順５!Z33)</f>
        <v/>
      </c>
      <c r="C18" s="35" t="str">
        <f>IF(手順５!AA33="","",手順５!AA33)</f>
        <v/>
      </c>
      <c r="D18" s="35" t="str">
        <f>IF(手順５!AB33="","",手順５!AB33)</f>
        <v/>
      </c>
      <c r="E18" s="35" t="str">
        <f>IF(手順５!AC33="","",手順５!AC33)</f>
        <v/>
      </c>
      <c r="F18" s="35" t="str">
        <f>IF(手順５!AD33="","",手順５!AD33)</f>
        <v/>
      </c>
      <c r="G18" s="35" t="str">
        <f>IF(手順５!AE33="","",手順５!AE33)</f>
        <v/>
      </c>
      <c r="H18" s="35" t="str">
        <f>IF(手順５!AF33="","",手順５!AF33)</f>
        <v/>
      </c>
      <c r="I18" s="35" t="str">
        <f>IF(手順５!AG33="","",手順５!AG33)</f>
        <v/>
      </c>
      <c r="J18" s="35" t="str">
        <f>IF(手順５!AH33="","",手順５!AH33)</f>
        <v/>
      </c>
      <c r="K18" s="35" t="str">
        <f>IF(手順５!AI33="","",手順５!AI33)</f>
        <v/>
      </c>
    </row>
    <row r="19" spans="1:11" x14ac:dyDescent="0.4">
      <c r="A19" s="35" t="str">
        <f>IF(手順５!Y34="","",手順５!Y34)</f>
        <v/>
      </c>
      <c r="B19" s="35" t="str">
        <f>IF(手順５!Z34="","",手順５!Z34)</f>
        <v/>
      </c>
      <c r="C19" s="35" t="str">
        <f>IF(手順５!AA34="","",手順５!AA34)</f>
        <v/>
      </c>
      <c r="D19" s="35" t="str">
        <f>IF(手順５!AB34="","",手順５!AB34)</f>
        <v/>
      </c>
      <c r="E19" s="35" t="str">
        <f>IF(手順５!AC34="","",手順５!AC34)</f>
        <v/>
      </c>
      <c r="F19" s="35" t="str">
        <f>IF(手順５!AD34="","",手順５!AD34)</f>
        <v/>
      </c>
      <c r="G19" s="35" t="str">
        <f>IF(手順５!AE34="","",手順５!AE34)</f>
        <v/>
      </c>
      <c r="H19" s="35" t="str">
        <f>IF(手順５!AF34="","",手順５!AF34)</f>
        <v/>
      </c>
      <c r="I19" s="35" t="str">
        <f>IF(手順５!AG34="","",手順５!AG34)</f>
        <v/>
      </c>
      <c r="J19" s="35" t="str">
        <f>IF(手順５!AH34="","",手順５!AH34)</f>
        <v/>
      </c>
      <c r="K19" s="35" t="str">
        <f>IF(手順５!AI34="","",手順５!AI34)</f>
        <v/>
      </c>
    </row>
    <row r="20" spans="1:11" x14ac:dyDescent="0.4">
      <c r="A20" s="35" t="str">
        <f>IF(手順５!Y35="","",手順５!Y35)</f>
        <v/>
      </c>
      <c r="B20" s="35" t="str">
        <f>IF(手順５!Z35="","",手順５!Z35)</f>
        <v/>
      </c>
      <c r="C20" s="35" t="str">
        <f>IF(手順５!AA35="","",手順５!AA35)</f>
        <v/>
      </c>
      <c r="D20" s="35" t="str">
        <f>IF(手順５!AB35="","",手順５!AB35)</f>
        <v/>
      </c>
      <c r="E20" s="35" t="str">
        <f>IF(手順５!AC35="","",手順５!AC35)</f>
        <v/>
      </c>
      <c r="F20" s="35" t="str">
        <f>IF(手順５!AD35="","",手順５!AD35)</f>
        <v/>
      </c>
      <c r="G20" s="35" t="str">
        <f>IF(手順５!AE35="","",手順５!AE35)</f>
        <v/>
      </c>
      <c r="H20" s="35" t="str">
        <f>IF(手順５!AF35="","",手順５!AF35)</f>
        <v/>
      </c>
      <c r="I20" s="35" t="str">
        <f>IF(手順５!AG35="","",手順５!AG35)</f>
        <v/>
      </c>
      <c r="J20" s="35" t="str">
        <f>IF(手順５!AH35="","",手順５!AH35)</f>
        <v/>
      </c>
      <c r="K20" s="35" t="str">
        <f>IF(手順５!AI35="","",手順５!AI35)</f>
        <v/>
      </c>
    </row>
    <row r="21" spans="1:11" x14ac:dyDescent="0.4">
      <c r="A21" s="35" t="str">
        <f>IF(手順５!Y36="","",手順５!Y36)</f>
        <v/>
      </c>
      <c r="B21" s="35" t="str">
        <f>IF(手順５!Z36="","",手順５!Z36)</f>
        <v/>
      </c>
      <c r="C21" s="35" t="str">
        <f>IF(手順５!AA36="","",手順５!AA36)</f>
        <v/>
      </c>
      <c r="D21" s="35" t="str">
        <f>IF(手順５!AB36="","",手順５!AB36)</f>
        <v/>
      </c>
      <c r="E21" s="35" t="str">
        <f>IF(手順５!AC36="","",手順５!AC36)</f>
        <v/>
      </c>
      <c r="F21" s="35" t="str">
        <f>IF(手順５!AD36="","",手順５!AD36)</f>
        <v/>
      </c>
      <c r="G21" s="35" t="str">
        <f>IF(手順５!AE36="","",手順５!AE36)</f>
        <v/>
      </c>
      <c r="H21" s="35" t="str">
        <f>IF(手順５!AF36="","",手順５!AF36)</f>
        <v/>
      </c>
      <c r="I21" s="35" t="str">
        <f>IF(手順５!AG36="","",手順５!AG36)</f>
        <v/>
      </c>
      <c r="J21" s="35" t="str">
        <f>IF(手順５!AH36="","",手順５!AH36)</f>
        <v/>
      </c>
      <c r="K21" s="35" t="str">
        <f>IF(手順５!AI36="","",手順５!AI36)</f>
        <v/>
      </c>
    </row>
    <row r="22" spans="1:11" x14ac:dyDescent="0.4">
      <c r="A22" s="35" t="str">
        <f>IF(手順５!Y37="","",手順５!Y37)</f>
        <v/>
      </c>
      <c r="B22" s="35" t="str">
        <f>IF(手順５!Z37="","",手順５!Z37)</f>
        <v/>
      </c>
      <c r="C22" s="35" t="str">
        <f>IF(手順５!AA37="","",手順５!AA37)</f>
        <v/>
      </c>
      <c r="D22" s="35" t="str">
        <f>IF(手順５!AB37="","",手順５!AB37)</f>
        <v/>
      </c>
      <c r="E22" s="35" t="str">
        <f>IF(手順５!AC37="","",手順５!AC37)</f>
        <v/>
      </c>
      <c r="F22" s="35" t="str">
        <f>IF(手順５!AD37="","",手順５!AD37)</f>
        <v/>
      </c>
      <c r="G22" s="35" t="str">
        <f>IF(手順５!AE37="","",手順５!AE37)</f>
        <v/>
      </c>
      <c r="H22" s="35" t="str">
        <f>IF(手順５!AF37="","",手順５!AF37)</f>
        <v/>
      </c>
      <c r="I22" s="35" t="str">
        <f>IF(手順５!AG37="","",手順５!AG37)</f>
        <v/>
      </c>
      <c r="J22" s="35" t="str">
        <f>IF(手順５!AH37="","",手順５!AH37)</f>
        <v/>
      </c>
      <c r="K22" s="35" t="str">
        <f>IF(手順５!AI37="","",手順５!AI37)</f>
        <v/>
      </c>
    </row>
    <row r="23" spans="1:11" x14ac:dyDescent="0.4">
      <c r="A23" s="35" t="str">
        <f>IF(手順５!Y38="","",手順５!Y38)</f>
        <v/>
      </c>
      <c r="B23" s="35" t="str">
        <f>IF(手順５!Z38="","",手順５!Z38)</f>
        <v/>
      </c>
      <c r="C23" s="35" t="str">
        <f>IF(手順５!AA38="","",手順５!AA38)</f>
        <v/>
      </c>
      <c r="D23" s="35" t="str">
        <f>IF(手順５!AB38="","",手順５!AB38)</f>
        <v/>
      </c>
      <c r="E23" s="35" t="str">
        <f>IF(手順５!AC38="","",手順５!AC38)</f>
        <v/>
      </c>
      <c r="F23" s="35" t="str">
        <f>IF(手順５!AD38="","",手順５!AD38)</f>
        <v/>
      </c>
      <c r="G23" s="35" t="str">
        <f>IF(手順５!AE38="","",手順５!AE38)</f>
        <v/>
      </c>
      <c r="H23" s="35" t="str">
        <f>IF(手順５!AF38="","",手順５!AF38)</f>
        <v/>
      </c>
      <c r="I23" s="35" t="str">
        <f>IF(手順５!AG38="","",手順５!AG38)</f>
        <v/>
      </c>
      <c r="J23" s="35" t="str">
        <f>IF(手順５!AH38="","",手順５!AH38)</f>
        <v/>
      </c>
      <c r="K23" s="35" t="str">
        <f>IF(手順５!AI38="","",手順５!AI38)</f>
        <v/>
      </c>
    </row>
    <row r="24" spans="1:11" x14ac:dyDescent="0.4">
      <c r="A24" s="35" t="str">
        <f>IF(手順５!Y39="","",手順５!Y39)</f>
        <v/>
      </c>
      <c r="B24" s="35" t="str">
        <f>IF(手順５!Z39="","",手順５!Z39)</f>
        <v/>
      </c>
      <c r="C24" s="35" t="str">
        <f>IF(手順５!AA39="","",手順５!AA39)</f>
        <v/>
      </c>
      <c r="D24" s="35" t="str">
        <f>IF(手順５!AB39="","",手順５!AB39)</f>
        <v/>
      </c>
      <c r="E24" s="35" t="str">
        <f>IF(手順５!AC39="","",手順５!AC39)</f>
        <v/>
      </c>
      <c r="F24" s="35" t="str">
        <f>IF(手順５!AD39="","",手順５!AD39)</f>
        <v/>
      </c>
      <c r="G24" s="35" t="str">
        <f>IF(手順５!AE39="","",手順５!AE39)</f>
        <v/>
      </c>
      <c r="H24" s="35" t="str">
        <f>IF(手順５!AF39="","",手順５!AF39)</f>
        <v/>
      </c>
      <c r="I24" s="35" t="str">
        <f>IF(手順５!AG39="","",手順５!AG39)</f>
        <v/>
      </c>
      <c r="J24" s="35" t="str">
        <f>IF(手順５!AH39="","",手順５!AH39)</f>
        <v/>
      </c>
      <c r="K24" s="35" t="str">
        <f>IF(手順５!AI39="","",手順５!AI39)</f>
        <v/>
      </c>
    </row>
    <row r="25" spans="1:11" x14ac:dyDescent="0.4">
      <c r="A25" s="35" t="str">
        <f>IF(手順５!Y40="","",手順５!Y40)</f>
        <v/>
      </c>
      <c r="B25" s="35" t="str">
        <f>IF(手順５!Z40="","",手順５!Z40)</f>
        <v/>
      </c>
      <c r="C25" s="35" t="str">
        <f>IF(手順５!AA40="","",手順５!AA40)</f>
        <v/>
      </c>
      <c r="D25" s="35" t="str">
        <f>IF(手順５!AB40="","",手順５!AB40)</f>
        <v/>
      </c>
      <c r="E25" s="35" t="str">
        <f>IF(手順５!AC40="","",手順５!AC40)</f>
        <v/>
      </c>
      <c r="F25" s="35" t="str">
        <f>IF(手順５!AD40="","",手順５!AD40)</f>
        <v/>
      </c>
      <c r="G25" s="35" t="str">
        <f>IF(手順５!AE40="","",手順５!AE40)</f>
        <v/>
      </c>
      <c r="H25" s="35" t="str">
        <f>IF(手順５!AF40="","",手順５!AF40)</f>
        <v/>
      </c>
      <c r="I25" s="35" t="str">
        <f>IF(手順５!AG40="","",手順５!AG40)</f>
        <v/>
      </c>
      <c r="J25" s="35" t="str">
        <f>IF(手順５!AH40="","",手順５!AH40)</f>
        <v/>
      </c>
      <c r="K25" s="35" t="str">
        <f>IF(手順５!AI40="","",手順５!AI40)</f>
        <v/>
      </c>
    </row>
    <row r="26" spans="1:11" x14ac:dyDescent="0.4">
      <c r="A26" s="35" t="str">
        <f>IF(手順５!Y41="","",手順５!Y41)</f>
        <v/>
      </c>
      <c r="B26" s="35" t="str">
        <f>IF(手順５!Z41="","",手順５!Z41)</f>
        <v/>
      </c>
      <c r="C26" s="35" t="str">
        <f>IF(手順５!AA41="","",手順５!AA41)</f>
        <v/>
      </c>
      <c r="D26" s="35" t="str">
        <f>IF(手順５!AB41="","",手順５!AB41)</f>
        <v/>
      </c>
      <c r="E26" s="35" t="str">
        <f>IF(手順５!AC41="","",手順５!AC41)</f>
        <v/>
      </c>
      <c r="F26" s="35" t="str">
        <f>IF(手順５!AD41="","",手順５!AD41)</f>
        <v/>
      </c>
      <c r="G26" s="35" t="str">
        <f>IF(手順５!AE41="","",手順５!AE41)</f>
        <v/>
      </c>
      <c r="H26" s="35" t="str">
        <f>IF(手順５!AF41="","",手順５!AF41)</f>
        <v/>
      </c>
      <c r="I26" s="35" t="str">
        <f>IF(手順５!AG41="","",手順５!AG41)</f>
        <v/>
      </c>
      <c r="J26" s="35" t="str">
        <f>IF(手順５!AH41="","",手順５!AH41)</f>
        <v/>
      </c>
      <c r="K26" s="35" t="str">
        <f>IF(手順５!AI41="","",手順５!AI41)</f>
        <v/>
      </c>
    </row>
    <row r="27" spans="1:11" x14ac:dyDescent="0.4">
      <c r="A27" s="35" t="str">
        <f>IF(手順５!Y42="","",手順５!Y42)</f>
        <v/>
      </c>
      <c r="B27" s="35" t="str">
        <f>IF(手順５!Z42="","",手順５!Z42)</f>
        <v/>
      </c>
      <c r="C27" s="35" t="str">
        <f>IF(手順５!AA42="","",手順５!AA42)</f>
        <v/>
      </c>
      <c r="D27" s="35" t="str">
        <f>IF(手順５!AB42="","",手順５!AB42)</f>
        <v/>
      </c>
      <c r="E27" s="35" t="str">
        <f>IF(手順５!AC42="","",手順５!AC42)</f>
        <v/>
      </c>
      <c r="F27" s="35" t="str">
        <f>IF(手順５!AD42="","",手順５!AD42)</f>
        <v/>
      </c>
      <c r="G27" s="35" t="str">
        <f>IF(手順５!AE42="","",手順５!AE42)</f>
        <v/>
      </c>
      <c r="H27" s="35" t="str">
        <f>IF(手順５!AF42="","",手順５!AF42)</f>
        <v/>
      </c>
      <c r="I27" s="35" t="str">
        <f>IF(手順５!AG42="","",手順５!AG42)</f>
        <v/>
      </c>
      <c r="J27" s="35" t="str">
        <f>IF(手順５!AH42="","",手順５!AH42)</f>
        <v/>
      </c>
      <c r="K27" s="35" t="str">
        <f>IF(手順５!AI42="","",手順５!AI42)</f>
        <v/>
      </c>
    </row>
    <row r="28" spans="1:11" x14ac:dyDescent="0.4">
      <c r="A28" s="35" t="str">
        <f>IF(手順５!Y43="","",手順５!Y43)</f>
        <v/>
      </c>
      <c r="B28" s="35" t="str">
        <f>IF(手順５!Z43="","",手順５!Z43)</f>
        <v/>
      </c>
      <c r="C28" s="35" t="str">
        <f>IF(手順５!AA43="","",手順５!AA43)</f>
        <v/>
      </c>
      <c r="D28" s="35" t="str">
        <f>IF(手順５!AB43="","",手順５!AB43)</f>
        <v/>
      </c>
      <c r="E28" s="35" t="str">
        <f>IF(手順５!AC43="","",手順５!AC43)</f>
        <v/>
      </c>
      <c r="F28" s="35" t="str">
        <f>IF(手順５!AD43="","",手順５!AD43)</f>
        <v/>
      </c>
      <c r="G28" s="35" t="str">
        <f>IF(手順５!AE43="","",手順５!AE43)</f>
        <v/>
      </c>
      <c r="H28" s="35" t="str">
        <f>IF(手順５!AF43="","",手順５!AF43)</f>
        <v/>
      </c>
      <c r="I28" s="35" t="str">
        <f>IF(手順５!AG43="","",手順５!AG43)</f>
        <v/>
      </c>
      <c r="J28" s="35" t="str">
        <f>IF(手順５!AH43="","",手順５!AH43)</f>
        <v/>
      </c>
      <c r="K28" s="35" t="str">
        <f>IF(手順５!AI43="","",手順５!AI43)</f>
        <v/>
      </c>
    </row>
    <row r="29" spans="1:11" x14ac:dyDescent="0.4">
      <c r="A29" s="35" t="str">
        <f>IF(手順５!Y44="","",手順５!Y44)</f>
        <v/>
      </c>
      <c r="B29" s="35" t="str">
        <f>IF(手順５!Z44="","",手順５!Z44)</f>
        <v/>
      </c>
      <c r="C29" s="35" t="str">
        <f>IF(手順５!AA44="","",手順５!AA44)</f>
        <v/>
      </c>
      <c r="D29" s="35" t="str">
        <f>IF(手順５!AB44="","",手順５!AB44)</f>
        <v/>
      </c>
      <c r="E29" s="35" t="str">
        <f>IF(手順５!AC44="","",手順５!AC44)</f>
        <v/>
      </c>
      <c r="F29" s="35" t="str">
        <f>IF(手順５!AD44="","",手順５!AD44)</f>
        <v/>
      </c>
      <c r="G29" s="35" t="str">
        <f>IF(手順５!AE44="","",手順５!AE44)</f>
        <v/>
      </c>
      <c r="H29" s="35" t="str">
        <f>IF(手順５!AF44="","",手順５!AF44)</f>
        <v/>
      </c>
      <c r="I29" s="35" t="str">
        <f>IF(手順５!AG44="","",手順５!AG44)</f>
        <v/>
      </c>
      <c r="J29" s="35" t="str">
        <f>IF(手順５!AH44="","",手順５!AH44)</f>
        <v/>
      </c>
      <c r="K29" s="35" t="str">
        <f>IF(手順５!AI44="","",手順５!AI44)</f>
        <v/>
      </c>
    </row>
    <row r="30" spans="1:11" x14ac:dyDescent="0.4">
      <c r="A30" s="35" t="str">
        <f>IF(手順５!Y45="","",手順５!Y45)</f>
        <v/>
      </c>
      <c r="B30" s="35" t="str">
        <f>IF(手順５!Z45="","",手順５!Z45)</f>
        <v/>
      </c>
      <c r="C30" s="35" t="str">
        <f>IF(手順５!AA45="","",手順５!AA45)</f>
        <v/>
      </c>
      <c r="D30" s="35" t="str">
        <f>IF(手順５!AB45="","",手順５!AB45)</f>
        <v/>
      </c>
      <c r="E30" s="35" t="str">
        <f>IF(手順５!AC45="","",手順５!AC45)</f>
        <v/>
      </c>
      <c r="F30" s="35" t="str">
        <f>IF(手順５!AD45="","",手順５!AD45)</f>
        <v/>
      </c>
      <c r="G30" s="35" t="str">
        <f>IF(手順５!AE45="","",手順５!AE45)</f>
        <v/>
      </c>
      <c r="H30" s="35" t="str">
        <f>IF(手順５!AF45="","",手順５!AF45)</f>
        <v/>
      </c>
      <c r="I30" s="35" t="str">
        <f>IF(手順５!AG45="","",手順５!AG45)</f>
        <v/>
      </c>
      <c r="J30" s="35" t="str">
        <f>IF(手順５!AH45="","",手順５!AH45)</f>
        <v/>
      </c>
      <c r="K30" s="35" t="str">
        <f>IF(手順５!AI45="","",手順５!AI45)</f>
        <v/>
      </c>
    </row>
    <row r="31" spans="1:11" x14ac:dyDescent="0.4">
      <c r="A31" s="35" t="str">
        <f>IF(手順５!Y46="","",手順５!Y46)</f>
        <v/>
      </c>
      <c r="B31" s="35" t="str">
        <f>IF(手順５!Z46="","",手順５!Z46)</f>
        <v/>
      </c>
      <c r="C31" s="35" t="str">
        <f>IF(手順５!AA46="","",手順５!AA46)</f>
        <v/>
      </c>
      <c r="D31" s="35" t="str">
        <f>IF(手順５!AB46="","",手順５!AB46)</f>
        <v/>
      </c>
      <c r="E31" s="35" t="str">
        <f>IF(手順５!AC46="","",手順５!AC46)</f>
        <v/>
      </c>
      <c r="F31" s="35" t="str">
        <f>IF(手順５!AD46="","",手順５!AD46)</f>
        <v/>
      </c>
      <c r="G31" s="35" t="str">
        <f>IF(手順５!AE46="","",手順５!AE46)</f>
        <v/>
      </c>
      <c r="H31" s="35" t="str">
        <f>IF(手順５!AF46="","",手順５!AF46)</f>
        <v/>
      </c>
      <c r="I31" s="35" t="str">
        <f>IF(手順５!AG46="","",手順５!AG46)</f>
        <v/>
      </c>
      <c r="J31" s="35" t="str">
        <f>IF(手順５!AH46="","",手順５!AH46)</f>
        <v/>
      </c>
      <c r="K31" s="35" t="str">
        <f>IF(手順５!AI46="","",手順５!AI46)</f>
        <v/>
      </c>
    </row>
    <row r="32" spans="1:11" x14ac:dyDescent="0.4">
      <c r="A32" s="35" t="str">
        <f>IF(手順５!Y47="","",手順５!Y47)</f>
        <v/>
      </c>
      <c r="B32" s="35" t="str">
        <f>IF(手順５!Z47="","",手順５!Z47)</f>
        <v/>
      </c>
      <c r="C32" s="35" t="str">
        <f>IF(手順５!AA47="","",手順５!AA47)</f>
        <v/>
      </c>
      <c r="D32" s="35" t="str">
        <f>IF(手順５!AB47="","",手順５!AB47)</f>
        <v/>
      </c>
      <c r="E32" s="35" t="str">
        <f>IF(手順５!AC47="","",手順５!AC47)</f>
        <v/>
      </c>
      <c r="F32" s="35" t="str">
        <f>IF(手順５!AD47="","",手順５!AD47)</f>
        <v/>
      </c>
      <c r="G32" s="35" t="str">
        <f>IF(手順５!AE47="","",手順５!AE47)</f>
        <v/>
      </c>
      <c r="H32" s="35" t="str">
        <f>IF(手順５!AF47="","",手順５!AF47)</f>
        <v/>
      </c>
      <c r="I32" s="35" t="str">
        <f>IF(手順５!AG47="","",手順５!AG47)</f>
        <v/>
      </c>
      <c r="J32" s="35" t="str">
        <f>IF(手順５!AH47="","",手順５!AH47)</f>
        <v/>
      </c>
      <c r="K32" s="35" t="str">
        <f>IF(手順５!AI47="","",手順５!AI47)</f>
        <v/>
      </c>
    </row>
    <row r="33" spans="1:11" x14ac:dyDescent="0.4">
      <c r="A33" s="35" t="str">
        <f>IF(手順５!Y48="","",手順５!Y48)</f>
        <v/>
      </c>
      <c r="B33" s="35" t="str">
        <f>IF(手順５!Z48="","",手順５!Z48)</f>
        <v/>
      </c>
      <c r="C33" s="35" t="str">
        <f>IF(手順５!AA48="","",手順５!AA48)</f>
        <v/>
      </c>
      <c r="D33" s="35" t="str">
        <f>IF(手順５!AB48="","",手順５!AB48)</f>
        <v/>
      </c>
      <c r="E33" s="35" t="str">
        <f>IF(手順５!AC48="","",手順５!AC48)</f>
        <v/>
      </c>
      <c r="F33" s="35" t="str">
        <f>IF(手順５!AD48="","",手順５!AD48)</f>
        <v/>
      </c>
      <c r="G33" s="35" t="str">
        <f>IF(手順５!AE48="","",手順５!AE48)</f>
        <v/>
      </c>
      <c r="H33" s="35" t="str">
        <f>IF(手順５!AF48="","",手順５!AF48)</f>
        <v/>
      </c>
      <c r="I33" s="35" t="str">
        <f>IF(手順５!AG48="","",手順５!AG48)</f>
        <v/>
      </c>
      <c r="J33" s="35" t="str">
        <f>IF(手順５!AH48="","",手順５!AH48)</f>
        <v/>
      </c>
      <c r="K33" s="35" t="str">
        <f>IF(手順５!AI48="","",手順５!AI48)</f>
        <v/>
      </c>
    </row>
    <row r="34" spans="1:11" x14ac:dyDescent="0.4">
      <c r="A34" s="35" t="str">
        <f>IF(手順５!Y49="","",手順５!Y49)</f>
        <v/>
      </c>
      <c r="B34" s="35" t="str">
        <f>IF(手順５!Z49="","",手順５!Z49)</f>
        <v/>
      </c>
      <c r="C34" s="35" t="str">
        <f>IF(手順５!AA49="","",手順５!AA49)</f>
        <v/>
      </c>
      <c r="D34" s="35" t="str">
        <f>IF(手順５!AB49="","",手順５!AB49)</f>
        <v/>
      </c>
      <c r="E34" s="35" t="str">
        <f>IF(手順５!AC49="","",手順５!AC49)</f>
        <v/>
      </c>
      <c r="F34" s="35" t="str">
        <f>IF(手順５!AD49="","",手順５!AD49)</f>
        <v/>
      </c>
      <c r="G34" s="35" t="str">
        <f>IF(手順５!AE49="","",手順５!AE49)</f>
        <v/>
      </c>
      <c r="H34" s="35" t="str">
        <f>IF(手順５!AF49="","",手順５!AF49)</f>
        <v/>
      </c>
      <c r="I34" s="35" t="str">
        <f>IF(手順５!AG49="","",手順５!AG49)</f>
        <v/>
      </c>
      <c r="J34" s="35" t="str">
        <f>IF(手順５!AH49="","",手順５!AH49)</f>
        <v/>
      </c>
      <c r="K34" s="35" t="str">
        <f>IF(手順５!AI49="","",手順５!AI49)</f>
        <v/>
      </c>
    </row>
    <row r="35" spans="1:11" x14ac:dyDescent="0.4">
      <c r="A35" s="35" t="str">
        <f>IF(手順５!Y50="","",手順５!Y50)</f>
        <v/>
      </c>
      <c r="B35" s="35" t="str">
        <f>IF(手順５!Z50="","",手順５!Z50)</f>
        <v/>
      </c>
      <c r="C35" s="35" t="str">
        <f>IF(手順５!AA50="","",手順５!AA50)</f>
        <v/>
      </c>
      <c r="D35" s="35" t="str">
        <f>IF(手順５!AB50="","",手順５!AB50)</f>
        <v/>
      </c>
      <c r="E35" s="35" t="str">
        <f>IF(手順５!AC50="","",手順５!AC50)</f>
        <v/>
      </c>
      <c r="F35" s="35" t="str">
        <f>IF(手順５!AD50="","",手順５!AD50)</f>
        <v/>
      </c>
      <c r="G35" s="35" t="str">
        <f>IF(手順５!AE50="","",手順５!AE50)</f>
        <v/>
      </c>
      <c r="H35" s="35" t="str">
        <f>IF(手順５!AF50="","",手順５!AF50)</f>
        <v/>
      </c>
      <c r="I35" s="35" t="str">
        <f>IF(手順５!AG50="","",手順５!AG50)</f>
        <v/>
      </c>
      <c r="J35" s="35" t="str">
        <f>IF(手順５!AH50="","",手順５!AH50)</f>
        <v/>
      </c>
      <c r="K35" s="35" t="str">
        <f>IF(手順５!AI50="","",手順５!AI50)</f>
        <v/>
      </c>
    </row>
    <row r="36" spans="1:11" x14ac:dyDescent="0.4">
      <c r="A36" s="35" t="str">
        <f>IF(手順５!Y51="","",手順５!Y51)</f>
        <v/>
      </c>
      <c r="B36" s="35" t="str">
        <f>IF(手順５!Z51="","",手順５!Z51)</f>
        <v/>
      </c>
      <c r="C36" s="35" t="str">
        <f>IF(手順５!AA51="","",手順５!AA51)</f>
        <v/>
      </c>
      <c r="D36" s="35" t="str">
        <f>IF(手順５!AB51="","",手順５!AB51)</f>
        <v/>
      </c>
      <c r="E36" s="35" t="str">
        <f>IF(手順５!AC51="","",手順５!AC51)</f>
        <v/>
      </c>
      <c r="F36" s="35" t="str">
        <f>IF(手順５!AD51="","",手順５!AD51)</f>
        <v/>
      </c>
      <c r="G36" s="35" t="str">
        <f>IF(手順５!AE51="","",手順５!AE51)</f>
        <v/>
      </c>
      <c r="H36" s="35" t="str">
        <f>IF(手順５!AF51="","",手順５!AF51)</f>
        <v/>
      </c>
      <c r="I36" s="35" t="str">
        <f>IF(手順５!AG51="","",手順５!AG51)</f>
        <v/>
      </c>
      <c r="J36" s="35" t="str">
        <f>IF(手順５!AH51="","",手順５!AH51)</f>
        <v/>
      </c>
      <c r="K36" s="35" t="str">
        <f>IF(手順５!AI51="","",手順５!AI51)</f>
        <v/>
      </c>
    </row>
    <row r="37" spans="1:11" x14ac:dyDescent="0.4">
      <c r="A37" s="35" t="str">
        <f>IF(手順５!Y52="","",手順５!Y52)</f>
        <v/>
      </c>
      <c r="B37" s="35" t="str">
        <f>IF(手順５!Z52="","",手順５!Z52)</f>
        <v/>
      </c>
      <c r="C37" s="35" t="str">
        <f>IF(手順５!AA52="","",手順５!AA52)</f>
        <v/>
      </c>
      <c r="D37" s="35" t="str">
        <f>IF(手順５!AB52="","",手順５!AB52)</f>
        <v/>
      </c>
      <c r="E37" s="35" t="str">
        <f>IF(手順５!AC52="","",手順５!AC52)</f>
        <v/>
      </c>
      <c r="F37" s="35" t="str">
        <f>IF(手順５!AD52="","",手順５!AD52)</f>
        <v/>
      </c>
      <c r="G37" s="35" t="str">
        <f>IF(手順５!AE52="","",手順５!AE52)</f>
        <v/>
      </c>
      <c r="H37" s="35" t="str">
        <f>IF(手順５!AF52="","",手順５!AF52)</f>
        <v/>
      </c>
      <c r="I37" s="35" t="str">
        <f>IF(手順５!AG52="","",手順５!AG52)</f>
        <v/>
      </c>
      <c r="J37" s="35" t="str">
        <f>IF(手順５!AH52="","",手順５!AH52)</f>
        <v/>
      </c>
      <c r="K37" s="35" t="str">
        <f>IF(手順５!AI52="","",手順５!AI52)</f>
        <v/>
      </c>
    </row>
    <row r="38" spans="1:11" x14ac:dyDescent="0.4">
      <c r="A38" s="35" t="str">
        <f>IF(手順５!Y53="","",手順５!Y53)</f>
        <v/>
      </c>
      <c r="B38" s="35" t="str">
        <f>IF(手順５!Z53="","",手順５!Z53)</f>
        <v/>
      </c>
      <c r="C38" s="35" t="str">
        <f>IF(手順５!AA53="","",手順５!AA53)</f>
        <v/>
      </c>
      <c r="D38" s="35" t="str">
        <f>IF(手順５!AB53="","",手順５!AB53)</f>
        <v/>
      </c>
      <c r="E38" s="35" t="str">
        <f>IF(手順５!AC53="","",手順５!AC53)</f>
        <v/>
      </c>
      <c r="F38" s="35" t="str">
        <f>IF(手順５!AD53="","",手順５!AD53)</f>
        <v/>
      </c>
      <c r="G38" s="35" t="str">
        <f>IF(手順５!AE53="","",手順５!AE53)</f>
        <v/>
      </c>
      <c r="H38" s="35" t="str">
        <f>IF(手順５!AF53="","",手順５!AF53)</f>
        <v/>
      </c>
      <c r="I38" s="35" t="str">
        <f>IF(手順５!AG53="","",手順５!AG53)</f>
        <v/>
      </c>
      <c r="J38" s="35" t="str">
        <f>IF(手順５!AH53="","",手順５!AH53)</f>
        <v/>
      </c>
      <c r="K38" s="35" t="str">
        <f>IF(手順５!AI53="","",手順５!AI53)</f>
        <v/>
      </c>
    </row>
    <row r="39" spans="1:11" x14ac:dyDescent="0.4">
      <c r="A39" s="35" t="str">
        <f>IF(手順５!Y54="","",手順５!Y54)</f>
        <v/>
      </c>
      <c r="B39" s="35" t="str">
        <f>IF(手順５!Z54="","",手順５!Z54)</f>
        <v/>
      </c>
      <c r="C39" s="35" t="str">
        <f>IF(手順５!AA54="","",手順５!AA54)</f>
        <v/>
      </c>
      <c r="D39" s="35" t="str">
        <f>IF(手順５!AB54="","",手順５!AB54)</f>
        <v/>
      </c>
      <c r="E39" s="35" t="str">
        <f>IF(手順５!AC54="","",手順５!AC54)</f>
        <v/>
      </c>
      <c r="F39" s="35" t="str">
        <f>IF(手順５!AD54="","",手順５!AD54)</f>
        <v/>
      </c>
      <c r="G39" s="35" t="str">
        <f>IF(手順５!AE54="","",手順５!AE54)</f>
        <v/>
      </c>
      <c r="H39" s="35" t="str">
        <f>IF(手順５!AF54="","",手順５!AF54)</f>
        <v/>
      </c>
      <c r="I39" s="35" t="str">
        <f>IF(手順５!AG54="","",手順５!AG54)</f>
        <v/>
      </c>
      <c r="J39" s="35" t="str">
        <f>IF(手順５!AH54="","",手順５!AH54)</f>
        <v/>
      </c>
      <c r="K39" s="35" t="str">
        <f>IF(手順５!AI54="","",手順５!AI54)</f>
        <v/>
      </c>
    </row>
    <row r="40" spans="1:11" x14ac:dyDescent="0.4">
      <c r="A40" s="35" t="str">
        <f>IF(手順５!Y55="","",手順５!Y55)</f>
        <v/>
      </c>
      <c r="B40" s="35" t="str">
        <f>IF(手順５!Z55="","",手順５!Z55)</f>
        <v/>
      </c>
      <c r="C40" s="35" t="str">
        <f>IF(手順５!AA55="","",手順５!AA55)</f>
        <v/>
      </c>
      <c r="D40" s="35" t="str">
        <f>IF(手順５!AB55="","",手順５!AB55)</f>
        <v/>
      </c>
      <c r="E40" s="35" t="str">
        <f>IF(手順５!AC55="","",手順５!AC55)</f>
        <v/>
      </c>
      <c r="F40" s="35" t="str">
        <f>IF(手順５!AD55="","",手順５!AD55)</f>
        <v/>
      </c>
      <c r="G40" s="35" t="str">
        <f>IF(手順５!AE55="","",手順５!AE55)</f>
        <v/>
      </c>
      <c r="H40" s="35" t="str">
        <f>IF(手順５!AF55="","",手順５!AF55)</f>
        <v/>
      </c>
      <c r="I40" s="35" t="str">
        <f>IF(手順５!AG55="","",手順５!AG55)</f>
        <v/>
      </c>
      <c r="J40" s="35" t="str">
        <f>IF(手順５!AH55="","",手順５!AH55)</f>
        <v/>
      </c>
      <c r="K40" s="35" t="str">
        <f>IF(手順５!AI55="","",手順５!AI55)</f>
        <v/>
      </c>
    </row>
    <row r="41" spans="1:11" x14ac:dyDescent="0.4">
      <c r="A41" s="35" t="str">
        <f>IF(手順５!Y56="","",手順５!Y56)</f>
        <v/>
      </c>
      <c r="B41" s="35" t="str">
        <f>IF(手順５!Z56="","",手順５!Z56)</f>
        <v/>
      </c>
      <c r="C41" s="35" t="str">
        <f>IF(手順５!AA56="","",手順５!AA56)</f>
        <v/>
      </c>
      <c r="D41" s="35" t="str">
        <f>IF(手順５!AB56="","",手順５!AB56)</f>
        <v/>
      </c>
      <c r="E41" s="35" t="str">
        <f>IF(手順５!AC56="","",手順５!AC56)</f>
        <v/>
      </c>
      <c r="F41" s="35" t="str">
        <f>IF(手順５!AD56="","",手順５!AD56)</f>
        <v/>
      </c>
      <c r="G41" s="35" t="str">
        <f>IF(手順５!AE56="","",手順５!AE56)</f>
        <v/>
      </c>
      <c r="H41" s="35" t="str">
        <f>IF(手順５!AF56="","",手順５!AF56)</f>
        <v/>
      </c>
      <c r="I41" s="35" t="str">
        <f>IF(手順５!AG56="","",手順５!AG56)</f>
        <v/>
      </c>
      <c r="J41" s="35" t="str">
        <f>IF(手順５!AH56="","",手順５!AH56)</f>
        <v/>
      </c>
      <c r="K41" s="35" t="str">
        <f>IF(手順５!AI56="","",手順５!AI56)</f>
        <v/>
      </c>
    </row>
    <row r="42" spans="1:11" x14ac:dyDescent="0.4">
      <c r="A42" s="35" t="str">
        <f>IF(手順５!Y57="","",手順５!Y57)</f>
        <v/>
      </c>
      <c r="B42" s="35" t="str">
        <f>IF(手順５!Z57="","",手順５!Z57)</f>
        <v/>
      </c>
      <c r="C42" s="35" t="str">
        <f>IF(手順５!AA57="","",手順５!AA57)</f>
        <v/>
      </c>
      <c r="D42" s="35" t="str">
        <f>IF(手順５!AB57="","",手順５!AB57)</f>
        <v/>
      </c>
      <c r="E42" s="35" t="str">
        <f>IF(手順５!AC57="","",手順５!AC57)</f>
        <v/>
      </c>
      <c r="F42" s="35" t="str">
        <f>IF(手順５!AD57="","",手順５!AD57)</f>
        <v/>
      </c>
      <c r="G42" s="35" t="str">
        <f>IF(手順５!AE57="","",手順５!AE57)</f>
        <v/>
      </c>
      <c r="H42" s="35" t="str">
        <f>IF(手順５!AF57="","",手順５!AF57)</f>
        <v/>
      </c>
      <c r="I42" s="35" t="str">
        <f>IF(手順５!AG57="","",手順５!AG57)</f>
        <v/>
      </c>
      <c r="J42" s="35" t="str">
        <f>IF(手順５!AH57="","",手順５!AH57)</f>
        <v/>
      </c>
      <c r="K42" s="35" t="str">
        <f>IF(手順５!AI57="","",手順５!AI57)</f>
        <v/>
      </c>
    </row>
    <row r="43" spans="1:11" x14ac:dyDescent="0.4">
      <c r="A43" s="35" t="str">
        <f>IF(手順５!Y58="","",手順５!Y58)</f>
        <v/>
      </c>
      <c r="B43" s="35" t="str">
        <f>IF(手順５!Z58="","",手順５!Z58)</f>
        <v/>
      </c>
      <c r="C43" s="35" t="str">
        <f>IF(手順５!AA58="","",手順５!AA58)</f>
        <v/>
      </c>
      <c r="D43" s="35" t="str">
        <f>IF(手順５!AB58="","",手順５!AB58)</f>
        <v/>
      </c>
      <c r="E43" s="35" t="str">
        <f>IF(手順５!AC58="","",手順５!AC58)</f>
        <v/>
      </c>
      <c r="F43" s="35" t="str">
        <f>IF(手順５!AD58="","",手順５!AD58)</f>
        <v/>
      </c>
      <c r="G43" s="35" t="str">
        <f>IF(手順５!AE58="","",手順５!AE58)</f>
        <v/>
      </c>
      <c r="H43" s="35" t="str">
        <f>IF(手順５!AF58="","",手順５!AF58)</f>
        <v/>
      </c>
      <c r="I43" s="35" t="str">
        <f>IF(手順５!AG58="","",手順５!AG58)</f>
        <v/>
      </c>
      <c r="J43" s="35" t="str">
        <f>IF(手順５!AH58="","",手順５!AH58)</f>
        <v/>
      </c>
      <c r="K43" s="35" t="str">
        <f>IF(手順５!AI58="","",手順５!AI58)</f>
        <v/>
      </c>
    </row>
    <row r="44" spans="1:11" x14ac:dyDescent="0.4">
      <c r="A44" s="35" t="str">
        <f>IF(手順５!Y59="","",手順５!Y59)</f>
        <v/>
      </c>
      <c r="B44" s="35" t="str">
        <f>IF(手順５!Z59="","",手順５!Z59)</f>
        <v/>
      </c>
      <c r="C44" s="35" t="str">
        <f>IF(手順５!AA59="","",手順５!AA59)</f>
        <v/>
      </c>
      <c r="D44" s="35" t="str">
        <f>IF(手順５!AB59="","",手順５!AB59)</f>
        <v/>
      </c>
      <c r="E44" s="35" t="str">
        <f>IF(手順５!AC59="","",手順５!AC59)</f>
        <v/>
      </c>
      <c r="F44" s="35" t="str">
        <f>IF(手順５!AD59="","",手順５!AD59)</f>
        <v/>
      </c>
      <c r="G44" s="35" t="str">
        <f>IF(手順５!AE59="","",手順５!AE59)</f>
        <v/>
      </c>
      <c r="H44" s="35" t="str">
        <f>IF(手順５!AF59="","",手順５!AF59)</f>
        <v/>
      </c>
      <c r="I44" s="35" t="str">
        <f>IF(手順５!AG59="","",手順５!AG59)</f>
        <v/>
      </c>
      <c r="J44" s="35" t="str">
        <f>IF(手順５!AH59="","",手順５!AH59)</f>
        <v/>
      </c>
      <c r="K44" s="35" t="str">
        <f>IF(手順５!AI59="","",手順５!AI59)</f>
        <v/>
      </c>
    </row>
    <row r="45" spans="1:11" x14ac:dyDescent="0.4">
      <c r="A45" s="35" t="str">
        <f>IF(手順５!Y60="","",手順５!Y60)</f>
        <v/>
      </c>
      <c r="B45" s="35" t="str">
        <f>IF(手順５!Z60="","",手順５!Z60)</f>
        <v/>
      </c>
      <c r="C45" s="35" t="str">
        <f>IF(手順５!AA60="","",手順５!AA60)</f>
        <v/>
      </c>
      <c r="D45" s="35" t="str">
        <f>IF(手順５!AB60="","",手順５!AB60)</f>
        <v/>
      </c>
      <c r="E45" s="35" t="str">
        <f>IF(手順５!AC60="","",手順５!AC60)</f>
        <v/>
      </c>
      <c r="F45" s="35" t="str">
        <f>IF(手順５!AD60="","",手順５!AD60)</f>
        <v/>
      </c>
      <c r="G45" s="35" t="str">
        <f>IF(手順５!AE60="","",手順５!AE60)</f>
        <v/>
      </c>
      <c r="H45" s="35" t="str">
        <f>IF(手順５!AF60="","",手順５!AF60)</f>
        <v/>
      </c>
      <c r="I45" s="35" t="str">
        <f>IF(手順５!AG60="","",手順５!AG60)</f>
        <v/>
      </c>
      <c r="J45" s="35" t="str">
        <f>IF(手順５!AH60="","",手順５!AH60)</f>
        <v/>
      </c>
      <c r="K45" s="35" t="str">
        <f>IF(手順５!AI60="","",手順５!AI60)</f>
        <v/>
      </c>
    </row>
    <row r="46" spans="1:11" x14ac:dyDescent="0.4">
      <c r="A46" s="35" t="str">
        <f>IF(手順５!Y61="","",手順５!Y61)</f>
        <v/>
      </c>
      <c r="B46" s="35" t="str">
        <f>IF(手順５!Z61="","",手順５!Z61)</f>
        <v/>
      </c>
      <c r="C46" s="35" t="str">
        <f>IF(手順５!AA61="","",手順５!AA61)</f>
        <v/>
      </c>
      <c r="D46" s="35" t="str">
        <f>IF(手順５!AB61="","",手順５!AB61)</f>
        <v/>
      </c>
      <c r="E46" s="35" t="str">
        <f>IF(手順５!AC61="","",手順５!AC61)</f>
        <v/>
      </c>
      <c r="F46" s="35" t="str">
        <f>IF(手順５!AD61="","",手順５!AD61)</f>
        <v/>
      </c>
      <c r="G46" s="35" t="str">
        <f>IF(手順５!AE61="","",手順５!AE61)</f>
        <v/>
      </c>
      <c r="H46" s="35" t="str">
        <f>IF(手順５!AF61="","",手順５!AF61)</f>
        <v/>
      </c>
      <c r="I46" s="35" t="str">
        <f>IF(手順５!AG61="","",手順５!AG61)</f>
        <v/>
      </c>
      <c r="J46" s="35" t="str">
        <f>IF(手順５!AH61="","",手順５!AH61)</f>
        <v/>
      </c>
      <c r="K46" s="35" t="str">
        <f>IF(手順５!AI61="","",手順５!AI61)</f>
        <v/>
      </c>
    </row>
    <row r="47" spans="1:11" x14ac:dyDescent="0.4">
      <c r="A47" s="35" t="str">
        <f>IF(手順５!Y62="","",手順５!Y62)</f>
        <v/>
      </c>
      <c r="B47" s="35" t="str">
        <f>IF(手順５!Z62="","",手順５!Z62)</f>
        <v/>
      </c>
      <c r="C47" s="35" t="str">
        <f>IF(手順５!AA62="","",手順５!AA62)</f>
        <v/>
      </c>
      <c r="D47" s="35" t="str">
        <f>IF(手順５!AB62="","",手順５!AB62)</f>
        <v/>
      </c>
      <c r="E47" s="35" t="str">
        <f>IF(手順５!AC62="","",手順５!AC62)</f>
        <v/>
      </c>
      <c r="F47" s="35" t="str">
        <f>IF(手順５!AD62="","",手順５!AD62)</f>
        <v/>
      </c>
      <c r="G47" s="35" t="str">
        <f>IF(手順５!AE62="","",手順５!AE62)</f>
        <v/>
      </c>
      <c r="H47" s="35" t="str">
        <f>IF(手順５!AF62="","",手順５!AF62)</f>
        <v/>
      </c>
      <c r="I47" s="35" t="str">
        <f>IF(手順５!AG62="","",手順５!AG62)</f>
        <v/>
      </c>
      <c r="J47" s="35" t="str">
        <f>IF(手順５!AH62="","",手順５!AH62)</f>
        <v/>
      </c>
      <c r="K47" s="35" t="str">
        <f>IF(手順５!AI62="","",手順５!AI62)</f>
        <v/>
      </c>
    </row>
    <row r="48" spans="1:11" x14ac:dyDescent="0.4">
      <c r="A48" s="35" t="str">
        <f>IF(手順５!Y63="","",手順５!Y63)</f>
        <v/>
      </c>
      <c r="B48" s="35" t="str">
        <f>IF(手順５!Z63="","",手順５!Z63)</f>
        <v/>
      </c>
      <c r="C48" s="35" t="str">
        <f>IF(手順５!AA63="","",手順５!AA63)</f>
        <v/>
      </c>
      <c r="D48" s="35" t="str">
        <f>IF(手順５!AB63="","",手順５!AB63)</f>
        <v/>
      </c>
      <c r="E48" s="35" t="str">
        <f>IF(手順５!AC63="","",手順５!AC63)</f>
        <v/>
      </c>
      <c r="F48" s="35" t="str">
        <f>IF(手順５!AD63="","",手順５!AD63)</f>
        <v/>
      </c>
      <c r="G48" s="35" t="str">
        <f>IF(手順５!AE63="","",手順５!AE63)</f>
        <v/>
      </c>
      <c r="H48" s="35" t="str">
        <f>IF(手順５!AF63="","",手順５!AF63)</f>
        <v/>
      </c>
      <c r="I48" s="35" t="str">
        <f>IF(手順５!AG63="","",手順５!AG63)</f>
        <v/>
      </c>
      <c r="J48" s="35" t="str">
        <f>IF(手順５!AH63="","",手順５!AH63)</f>
        <v/>
      </c>
      <c r="K48" s="35" t="str">
        <f>IF(手順５!AI63="","",手順５!AI63)</f>
        <v/>
      </c>
    </row>
    <row r="49" spans="1:11" x14ac:dyDescent="0.4">
      <c r="A49" s="35" t="str">
        <f>IF(手順５!Y64="","",手順５!Y64)</f>
        <v/>
      </c>
      <c r="B49" s="35" t="str">
        <f>IF(手順５!Z64="","",手順５!Z64)</f>
        <v/>
      </c>
      <c r="C49" s="35" t="str">
        <f>IF(手順５!AA64="","",手順５!AA64)</f>
        <v/>
      </c>
      <c r="D49" s="35" t="str">
        <f>IF(手順５!AB64="","",手順５!AB64)</f>
        <v/>
      </c>
      <c r="E49" s="35" t="str">
        <f>IF(手順５!AC64="","",手順５!AC64)</f>
        <v/>
      </c>
      <c r="F49" s="35" t="str">
        <f>IF(手順５!AD64="","",手順５!AD64)</f>
        <v/>
      </c>
      <c r="G49" s="35" t="str">
        <f>IF(手順５!AE64="","",手順５!AE64)</f>
        <v/>
      </c>
      <c r="H49" s="35" t="str">
        <f>IF(手順５!AF64="","",手順５!AF64)</f>
        <v/>
      </c>
      <c r="I49" s="35" t="str">
        <f>IF(手順５!AG64="","",手順５!AG64)</f>
        <v/>
      </c>
      <c r="J49" s="35" t="str">
        <f>IF(手順５!AH64="","",手順５!AH64)</f>
        <v/>
      </c>
      <c r="K49" s="35" t="str">
        <f>IF(手順５!AI64="","",手順５!AI64)</f>
        <v/>
      </c>
    </row>
    <row r="50" spans="1:11" x14ac:dyDescent="0.4">
      <c r="A50" s="35" t="str">
        <f>IF(手順５!Y65="","",手順５!Y65)</f>
        <v/>
      </c>
      <c r="B50" s="35" t="str">
        <f>IF(手順５!Z65="","",手順５!Z65)</f>
        <v/>
      </c>
      <c r="C50" s="35" t="str">
        <f>IF(手順５!AA65="","",手順５!AA65)</f>
        <v/>
      </c>
      <c r="D50" s="35" t="str">
        <f>IF(手順５!AB65="","",手順５!AB65)</f>
        <v/>
      </c>
      <c r="E50" s="35" t="str">
        <f>IF(手順５!AC65="","",手順５!AC65)</f>
        <v/>
      </c>
      <c r="F50" s="35" t="str">
        <f>IF(手順５!AD65="","",手順５!AD65)</f>
        <v/>
      </c>
      <c r="G50" s="35" t="str">
        <f>IF(手順５!AE65="","",手順５!AE65)</f>
        <v/>
      </c>
      <c r="H50" s="35" t="str">
        <f>IF(手順５!AF65="","",手順５!AF65)</f>
        <v/>
      </c>
      <c r="I50" s="35" t="str">
        <f>IF(手順５!AG65="","",手順５!AG65)</f>
        <v/>
      </c>
      <c r="J50" s="35" t="str">
        <f>IF(手順５!AH65="","",手順５!AH65)</f>
        <v/>
      </c>
      <c r="K50" s="35" t="str">
        <f>IF(手順５!AI65="","",手順５!AI65)</f>
        <v/>
      </c>
    </row>
    <row r="51" spans="1:11" x14ac:dyDescent="0.4">
      <c r="A51" s="35" t="str">
        <f>IF(手順５!Y66="","",手順５!Y66)</f>
        <v/>
      </c>
      <c r="B51" s="35" t="str">
        <f>IF(手順５!Z66="","",手順５!Z66)</f>
        <v/>
      </c>
      <c r="C51" s="35" t="str">
        <f>IF(手順５!AA66="","",手順５!AA66)</f>
        <v/>
      </c>
      <c r="D51" s="35" t="str">
        <f>IF(手順５!AB66="","",手順５!AB66)</f>
        <v/>
      </c>
      <c r="E51" s="35" t="str">
        <f>IF(手順５!AC66="","",手順５!AC66)</f>
        <v/>
      </c>
      <c r="F51" s="35" t="str">
        <f>IF(手順５!AD66="","",手順５!AD66)</f>
        <v/>
      </c>
      <c r="G51" s="35" t="str">
        <f>IF(手順５!AE66="","",手順５!AE66)</f>
        <v/>
      </c>
      <c r="H51" s="35" t="str">
        <f>IF(手順５!AF66="","",手順５!AF66)</f>
        <v/>
      </c>
      <c r="I51" s="35" t="str">
        <f>IF(手順５!AG66="","",手順５!AG66)</f>
        <v/>
      </c>
      <c r="J51" s="35" t="str">
        <f>IF(手順５!AH66="","",手順５!AH66)</f>
        <v/>
      </c>
      <c r="K51" s="35" t="str">
        <f>IF(手順５!AI66="","",手順５!AI66)</f>
        <v/>
      </c>
    </row>
    <row r="52" spans="1:11" x14ac:dyDescent="0.4">
      <c r="A52" s="35" t="str">
        <f>IF(手順５!Y67="","",手順５!Y67)</f>
        <v/>
      </c>
      <c r="B52" s="35" t="str">
        <f>IF(手順５!Z67="","",手順５!Z67)</f>
        <v/>
      </c>
      <c r="C52" s="35" t="str">
        <f>IF(手順５!AA67="","",手順５!AA67)</f>
        <v/>
      </c>
      <c r="D52" s="35" t="str">
        <f>IF(手順５!AB67="","",手順５!AB67)</f>
        <v/>
      </c>
      <c r="E52" s="35" t="str">
        <f>IF(手順５!AC67="","",手順５!AC67)</f>
        <v/>
      </c>
      <c r="F52" s="35" t="str">
        <f>IF(手順５!AD67="","",手順５!AD67)</f>
        <v/>
      </c>
      <c r="G52" s="35" t="str">
        <f>IF(手順５!AE67="","",手順５!AE67)</f>
        <v/>
      </c>
      <c r="H52" s="35" t="str">
        <f>IF(手順５!AF67="","",手順５!AF67)</f>
        <v/>
      </c>
      <c r="I52" s="35" t="str">
        <f>IF(手順５!AG67="","",手順５!AG67)</f>
        <v/>
      </c>
      <c r="J52" s="35" t="str">
        <f>IF(手順５!AH67="","",手順５!AH67)</f>
        <v/>
      </c>
      <c r="K52" s="35" t="str">
        <f>IF(手順５!AI67="","",手順５!AI67)</f>
        <v/>
      </c>
    </row>
    <row r="53" spans="1:11" x14ac:dyDescent="0.4">
      <c r="A53" s="35" t="str">
        <f>IF(手順５!Y68="","",手順５!Y68)</f>
        <v/>
      </c>
      <c r="B53" s="35" t="str">
        <f>IF(手順５!Z68="","",手順５!Z68)</f>
        <v/>
      </c>
      <c r="C53" s="35" t="str">
        <f>IF(手順５!AA68="","",手順５!AA68)</f>
        <v/>
      </c>
      <c r="D53" s="35" t="str">
        <f>IF(手順５!AB68="","",手順５!AB68)</f>
        <v/>
      </c>
      <c r="E53" s="35" t="str">
        <f>IF(手順５!AC68="","",手順５!AC68)</f>
        <v/>
      </c>
      <c r="F53" s="35" t="str">
        <f>IF(手順５!AD68="","",手順５!AD68)</f>
        <v/>
      </c>
      <c r="G53" s="35" t="str">
        <f>IF(手順５!AE68="","",手順５!AE68)</f>
        <v/>
      </c>
      <c r="H53" s="35" t="str">
        <f>IF(手順５!AF68="","",手順５!AF68)</f>
        <v/>
      </c>
      <c r="I53" s="35" t="str">
        <f>IF(手順５!AG68="","",手順５!AG68)</f>
        <v/>
      </c>
      <c r="J53" s="35" t="str">
        <f>IF(手順５!AH68="","",手順５!AH68)</f>
        <v/>
      </c>
      <c r="K53" s="35" t="str">
        <f>IF(手順５!AI68="","",手順５!AI68)</f>
        <v/>
      </c>
    </row>
    <row r="54" spans="1:11" x14ac:dyDescent="0.4">
      <c r="A54" s="35" t="str">
        <f>IF(手順５!Y69="","",手順５!Y69)</f>
        <v/>
      </c>
      <c r="B54" s="35" t="str">
        <f>IF(手順５!Z69="","",手順５!Z69)</f>
        <v/>
      </c>
      <c r="C54" s="35" t="str">
        <f>IF(手順５!AA69="","",手順５!AA69)</f>
        <v/>
      </c>
      <c r="D54" s="35" t="str">
        <f>IF(手順５!AB69="","",手順５!AB69)</f>
        <v/>
      </c>
      <c r="E54" s="35" t="str">
        <f>IF(手順５!AC69="","",手順５!AC69)</f>
        <v/>
      </c>
      <c r="F54" s="35" t="str">
        <f>IF(手順５!AD69="","",手順５!AD69)</f>
        <v/>
      </c>
      <c r="G54" s="35" t="str">
        <f>IF(手順５!AE69="","",手順５!AE69)</f>
        <v/>
      </c>
      <c r="H54" s="35" t="str">
        <f>IF(手順５!AF69="","",手順５!AF69)</f>
        <v/>
      </c>
      <c r="I54" s="35" t="str">
        <f>IF(手順５!AG69="","",手順５!AG69)</f>
        <v/>
      </c>
      <c r="J54" s="35" t="str">
        <f>IF(手順５!AH69="","",手順５!AH69)</f>
        <v/>
      </c>
      <c r="K54" s="35" t="str">
        <f>IF(手順５!AI69="","",手順５!AI69)</f>
        <v/>
      </c>
    </row>
    <row r="55" spans="1:11" x14ac:dyDescent="0.4">
      <c r="A55" s="35" t="str">
        <f>IF(手順５!Y70="","",手順５!Y70)</f>
        <v/>
      </c>
      <c r="B55" s="35" t="str">
        <f>IF(手順５!Z70="","",手順５!Z70)</f>
        <v/>
      </c>
      <c r="C55" s="35" t="str">
        <f>IF(手順５!AA70="","",手順５!AA70)</f>
        <v/>
      </c>
      <c r="D55" s="35" t="str">
        <f>IF(手順５!AB70="","",手順５!AB70)</f>
        <v/>
      </c>
      <c r="E55" s="35" t="str">
        <f>IF(手順５!AC70="","",手順５!AC70)</f>
        <v/>
      </c>
      <c r="F55" s="35" t="str">
        <f>IF(手順５!AD70="","",手順５!AD70)</f>
        <v/>
      </c>
      <c r="G55" s="35" t="str">
        <f>IF(手順５!AE70="","",手順５!AE70)</f>
        <v/>
      </c>
      <c r="H55" s="35" t="str">
        <f>IF(手順５!AF70="","",手順５!AF70)</f>
        <v/>
      </c>
      <c r="I55" s="35" t="str">
        <f>IF(手順５!AG70="","",手順５!AG70)</f>
        <v/>
      </c>
      <c r="J55" s="35" t="str">
        <f>IF(手順５!AH70="","",手順５!AH70)</f>
        <v/>
      </c>
      <c r="K55" s="35" t="str">
        <f>IF(手順５!AI70="","",手順５!AI70)</f>
        <v/>
      </c>
    </row>
    <row r="56" spans="1:11" x14ac:dyDescent="0.4">
      <c r="A56" s="35" t="str">
        <f>IF(手順５!Y71="","",手順５!Y71)</f>
        <v/>
      </c>
      <c r="B56" s="35" t="str">
        <f>IF(手順５!Z71="","",手順５!Z71)</f>
        <v/>
      </c>
      <c r="C56" s="35" t="str">
        <f>IF(手順５!AA71="","",手順５!AA71)</f>
        <v/>
      </c>
      <c r="D56" s="35" t="str">
        <f>IF(手順５!AB71="","",手順５!AB71)</f>
        <v/>
      </c>
      <c r="E56" s="35" t="str">
        <f>IF(手順５!AC71="","",手順５!AC71)</f>
        <v/>
      </c>
      <c r="F56" s="35" t="str">
        <f>IF(手順５!AD71="","",手順５!AD71)</f>
        <v/>
      </c>
      <c r="G56" s="35" t="str">
        <f>IF(手順５!AE71="","",手順５!AE71)</f>
        <v/>
      </c>
      <c r="H56" s="35" t="str">
        <f>IF(手順５!AF71="","",手順５!AF71)</f>
        <v/>
      </c>
      <c r="I56" s="35" t="str">
        <f>IF(手順５!AG71="","",手順５!AG71)</f>
        <v/>
      </c>
      <c r="J56" s="35" t="str">
        <f>IF(手順５!AH71="","",手順５!AH71)</f>
        <v/>
      </c>
      <c r="K56" s="35" t="str">
        <f>IF(手順５!AI71="","",手順５!AI71)</f>
        <v/>
      </c>
    </row>
    <row r="57" spans="1:11" x14ac:dyDescent="0.4">
      <c r="A57" s="35" t="str">
        <f>IF(手順５!Y72="","",手順５!Y72)</f>
        <v/>
      </c>
      <c r="B57" s="35" t="str">
        <f>IF(手順５!Z72="","",手順５!Z72)</f>
        <v/>
      </c>
      <c r="C57" s="35" t="str">
        <f>IF(手順５!AA72="","",手順５!AA72)</f>
        <v/>
      </c>
      <c r="D57" s="35" t="str">
        <f>IF(手順５!AB72="","",手順５!AB72)</f>
        <v/>
      </c>
      <c r="E57" s="35" t="str">
        <f>IF(手順５!AC72="","",手順５!AC72)</f>
        <v/>
      </c>
      <c r="F57" s="35" t="str">
        <f>IF(手順５!AD72="","",手順５!AD72)</f>
        <v/>
      </c>
      <c r="G57" s="35" t="str">
        <f>IF(手順５!AE72="","",手順５!AE72)</f>
        <v/>
      </c>
      <c r="H57" s="35" t="str">
        <f>IF(手順５!AF72="","",手順５!AF72)</f>
        <v/>
      </c>
      <c r="I57" s="35" t="str">
        <f>IF(手順５!AG72="","",手順５!AG72)</f>
        <v/>
      </c>
      <c r="J57" s="35" t="str">
        <f>IF(手順５!AH72="","",手順５!AH72)</f>
        <v/>
      </c>
      <c r="K57" s="35" t="str">
        <f>IF(手順５!AI72="","",手順５!AI72)</f>
        <v/>
      </c>
    </row>
    <row r="58" spans="1:11" x14ac:dyDescent="0.4">
      <c r="A58" s="35" t="str">
        <f>IF(手順５!Y73="","",手順５!Y73)</f>
        <v/>
      </c>
      <c r="B58" s="35" t="str">
        <f>IF(手順５!Z73="","",手順５!Z73)</f>
        <v/>
      </c>
      <c r="C58" s="35" t="str">
        <f>IF(手順５!AA73="","",手順５!AA73)</f>
        <v/>
      </c>
      <c r="D58" s="35" t="str">
        <f>IF(手順５!AB73="","",手順５!AB73)</f>
        <v/>
      </c>
      <c r="E58" s="35" t="str">
        <f>IF(手順５!AC73="","",手順５!AC73)</f>
        <v/>
      </c>
      <c r="F58" s="35" t="str">
        <f>IF(手順５!AD73="","",手順５!AD73)</f>
        <v/>
      </c>
      <c r="G58" s="35" t="str">
        <f>IF(手順５!AE73="","",手順５!AE73)</f>
        <v/>
      </c>
      <c r="H58" s="35" t="str">
        <f>IF(手順５!AF73="","",手順５!AF73)</f>
        <v/>
      </c>
      <c r="I58" s="35" t="str">
        <f>IF(手順５!AG73="","",手順５!AG73)</f>
        <v/>
      </c>
      <c r="J58" s="35" t="str">
        <f>IF(手順５!AH73="","",手順５!AH73)</f>
        <v/>
      </c>
      <c r="K58" s="35" t="str">
        <f>IF(手順５!AI73="","",手順５!AI73)</f>
        <v/>
      </c>
    </row>
    <row r="59" spans="1:11" x14ac:dyDescent="0.4">
      <c r="A59" s="35" t="str">
        <f>IF(手順５!Y74="","",手順５!Y74)</f>
        <v/>
      </c>
      <c r="B59" s="35" t="str">
        <f>IF(手順５!Z74="","",手順５!Z74)</f>
        <v/>
      </c>
      <c r="C59" s="35" t="str">
        <f>IF(手順５!AA74="","",手順５!AA74)</f>
        <v/>
      </c>
      <c r="D59" s="35" t="str">
        <f>IF(手順５!AB74="","",手順５!AB74)</f>
        <v/>
      </c>
      <c r="E59" s="35" t="str">
        <f>IF(手順５!AC74="","",手順５!AC74)</f>
        <v/>
      </c>
      <c r="F59" s="35" t="str">
        <f>IF(手順５!AD74="","",手順５!AD74)</f>
        <v/>
      </c>
      <c r="G59" s="35" t="str">
        <f>IF(手順５!AE74="","",手順５!AE74)</f>
        <v/>
      </c>
      <c r="H59" s="35" t="str">
        <f>IF(手順５!AF74="","",手順５!AF74)</f>
        <v/>
      </c>
      <c r="I59" s="35" t="str">
        <f>IF(手順５!AG74="","",手順５!AG74)</f>
        <v/>
      </c>
      <c r="J59" s="35" t="str">
        <f>IF(手順５!AH74="","",手順５!AH74)</f>
        <v/>
      </c>
      <c r="K59" s="35" t="str">
        <f>IF(手順５!AI74="","",手順５!AI74)</f>
        <v/>
      </c>
    </row>
    <row r="60" spans="1:11" x14ac:dyDescent="0.4">
      <c r="A60" s="35" t="str">
        <f>IF(手順５!Y75="","",手順５!Y75)</f>
        <v/>
      </c>
      <c r="B60" s="35" t="str">
        <f>IF(手順５!Z75="","",手順５!Z75)</f>
        <v/>
      </c>
      <c r="C60" s="35" t="str">
        <f>IF(手順５!AA75="","",手順５!AA75)</f>
        <v/>
      </c>
      <c r="D60" s="35" t="str">
        <f>IF(手順５!AB75="","",手順５!AB75)</f>
        <v/>
      </c>
      <c r="E60" s="35" t="str">
        <f>IF(手順５!AC75="","",手順５!AC75)</f>
        <v/>
      </c>
      <c r="F60" s="35" t="str">
        <f>IF(手順５!AD75="","",手順５!AD75)</f>
        <v/>
      </c>
      <c r="G60" s="35" t="str">
        <f>IF(手順５!AE75="","",手順５!AE75)</f>
        <v/>
      </c>
      <c r="H60" s="35" t="str">
        <f>IF(手順５!AF75="","",手順５!AF75)</f>
        <v/>
      </c>
      <c r="I60" s="35" t="str">
        <f>IF(手順５!AG75="","",手順５!AG75)</f>
        <v/>
      </c>
      <c r="J60" s="35" t="str">
        <f>IF(手順５!AH75="","",手順５!AH75)</f>
        <v/>
      </c>
      <c r="K60" s="35" t="str">
        <f>IF(手順５!AI75="","",手順５!AI75)</f>
        <v/>
      </c>
    </row>
    <row r="61" spans="1:11" x14ac:dyDescent="0.4">
      <c r="A61" s="35" t="str">
        <f>IF(手順５!Y76="","",手順５!Y76)</f>
        <v/>
      </c>
      <c r="B61" s="35" t="str">
        <f>IF(手順５!Z76="","",手順５!Z76)</f>
        <v/>
      </c>
      <c r="C61" s="35" t="str">
        <f>IF(手順５!AA76="","",手順５!AA76)</f>
        <v/>
      </c>
      <c r="D61" s="35" t="str">
        <f>IF(手順５!AB76="","",手順５!AB76)</f>
        <v/>
      </c>
      <c r="E61" s="35" t="str">
        <f>IF(手順５!AC76="","",手順５!AC76)</f>
        <v/>
      </c>
      <c r="F61" s="35" t="str">
        <f>IF(手順５!AD76="","",手順５!AD76)</f>
        <v/>
      </c>
      <c r="G61" s="35" t="str">
        <f>IF(手順５!AE76="","",手順５!AE76)</f>
        <v/>
      </c>
      <c r="H61" s="35" t="str">
        <f>IF(手順５!AF76="","",手順５!AF76)</f>
        <v/>
      </c>
      <c r="I61" s="35" t="str">
        <f>IF(手順５!AG76="","",手順５!AG76)</f>
        <v/>
      </c>
      <c r="J61" s="35" t="str">
        <f>IF(手順５!AH76="","",手順５!AH76)</f>
        <v/>
      </c>
      <c r="K61" s="35" t="str">
        <f>IF(手順５!AI76="","",手順５!AI76)</f>
        <v/>
      </c>
    </row>
    <row r="62" spans="1:11" x14ac:dyDescent="0.4">
      <c r="A62" s="35" t="str">
        <f>IF(手順５!Y77="","",手順５!Y77)</f>
        <v/>
      </c>
      <c r="B62" s="35" t="str">
        <f>IF(手順５!Z77="","",手順５!Z77)</f>
        <v/>
      </c>
      <c r="C62" s="35" t="str">
        <f>IF(手順５!AA77="","",手順５!AA77)</f>
        <v/>
      </c>
      <c r="D62" s="35" t="str">
        <f>IF(手順５!AB77="","",手順５!AB77)</f>
        <v/>
      </c>
      <c r="E62" s="35" t="str">
        <f>IF(手順５!AC77="","",手順５!AC77)</f>
        <v/>
      </c>
      <c r="F62" s="35" t="str">
        <f>IF(手順５!AD77="","",手順５!AD77)</f>
        <v/>
      </c>
      <c r="G62" s="35" t="str">
        <f>IF(手順５!AE77="","",手順５!AE77)</f>
        <v/>
      </c>
      <c r="H62" s="35" t="str">
        <f>IF(手順５!AF77="","",手順５!AF77)</f>
        <v/>
      </c>
      <c r="I62" s="35" t="str">
        <f>IF(手順５!AG77="","",手順５!AG77)</f>
        <v/>
      </c>
      <c r="J62" s="35" t="str">
        <f>IF(手順５!AH77="","",手順５!AH77)</f>
        <v/>
      </c>
      <c r="K62" s="35" t="str">
        <f>IF(手順５!AI77="","",手順５!AI77)</f>
        <v/>
      </c>
    </row>
    <row r="63" spans="1:11" x14ac:dyDescent="0.4">
      <c r="A63" s="35" t="str">
        <f>IF(手順５!Y78="","",手順５!Y78)</f>
        <v/>
      </c>
      <c r="B63" s="35" t="str">
        <f>IF(手順５!Z78="","",手順５!Z78)</f>
        <v/>
      </c>
      <c r="C63" s="35" t="str">
        <f>IF(手順５!AA78="","",手順５!AA78)</f>
        <v/>
      </c>
      <c r="D63" s="35" t="str">
        <f>IF(手順５!AB78="","",手順５!AB78)</f>
        <v/>
      </c>
      <c r="E63" s="35" t="str">
        <f>IF(手順５!AC78="","",手順５!AC78)</f>
        <v/>
      </c>
      <c r="F63" s="35" t="str">
        <f>IF(手順５!AD78="","",手順５!AD78)</f>
        <v/>
      </c>
      <c r="G63" s="35" t="str">
        <f>IF(手順５!AE78="","",手順５!AE78)</f>
        <v/>
      </c>
      <c r="H63" s="35" t="str">
        <f>IF(手順５!AF78="","",手順５!AF78)</f>
        <v/>
      </c>
      <c r="I63" s="35" t="str">
        <f>IF(手順５!AG78="","",手順５!AG78)</f>
        <v/>
      </c>
      <c r="J63" s="35" t="str">
        <f>IF(手順５!AH78="","",手順５!AH78)</f>
        <v/>
      </c>
      <c r="K63" s="35" t="str">
        <f>IF(手順５!AI78="","",手順５!AI78)</f>
        <v/>
      </c>
    </row>
    <row r="64" spans="1:11" x14ac:dyDescent="0.4">
      <c r="A64" s="35" t="str">
        <f>IF(手順５!Y79="","",手順５!Y79)</f>
        <v/>
      </c>
      <c r="B64" s="35" t="str">
        <f>IF(手順５!Z79="","",手順５!Z79)</f>
        <v/>
      </c>
      <c r="C64" s="35" t="str">
        <f>IF(手順５!AA79="","",手順５!AA79)</f>
        <v/>
      </c>
      <c r="D64" s="35" t="str">
        <f>IF(手順５!AB79="","",手順５!AB79)</f>
        <v/>
      </c>
      <c r="E64" s="35" t="str">
        <f>IF(手順５!AC79="","",手順５!AC79)</f>
        <v/>
      </c>
      <c r="F64" s="35" t="str">
        <f>IF(手順５!AD79="","",手順５!AD79)</f>
        <v/>
      </c>
      <c r="G64" s="35" t="str">
        <f>IF(手順５!AE79="","",手順５!AE79)</f>
        <v/>
      </c>
      <c r="H64" s="35" t="str">
        <f>IF(手順５!AF79="","",手順５!AF79)</f>
        <v/>
      </c>
      <c r="I64" s="35" t="str">
        <f>IF(手順５!AG79="","",手順５!AG79)</f>
        <v/>
      </c>
      <c r="J64" s="35" t="str">
        <f>IF(手順５!AH79="","",手順５!AH79)</f>
        <v/>
      </c>
      <c r="K64" s="35" t="str">
        <f>IF(手順５!AI79="","",手順５!AI79)</f>
        <v/>
      </c>
    </row>
    <row r="65" spans="1:11" x14ac:dyDescent="0.4">
      <c r="A65" s="35" t="str">
        <f>IF(手順５!Y80="","",手順５!Y80)</f>
        <v/>
      </c>
      <c r="B65" s="35" t="str">
        <f>IF(手順５!Z80="","",手順５!Z80)</f>
        <v/>
      </c>
      <c r="C65" s="35" t="str">
        <f>IF(手順５!AA80="","",手順５!AA80)</f>
        <v/>
      </c>
      <c r="D65" s="35" t="str">
        <f>IF(手順５!AB80="","",手順５!AB80)</f>
        <v/>
      </c>
      <c r="E65" s="35" t="str">
        <f>IF(手順５!AC80="","",手順５!AC80)</f>
        <v/>
      </c>
      <c r="F65" s="35" t="str">
        <f>IF(手順５!AD80="","",手順５!AD80)</f>
        <v/>
      </c>
      <c r="G65" s="35" t="str">
        <f>IF(手順５!AE80="","",手順５!AE80)</f>
        <v/>
      </c>
      <c r="H65" s="35" t="str">
        <f>IF(手順５!AF80="","",手順５!AF80)</f>
        <v/>
      </c>
      <c r="I65" s="35" t="str">
        <f>IF(手順５!AG80="","",手順５!AG80)</f>
        <v/>
      </c>
      <c r="J65" s="35" t="str">
        <f>IF(手順５!AH80="","",手順５!AH80)</f>
        <v/>
      </c>
      <c r="K65" s="35" t="str">
        <f>IF(手順５!AI80="","",手順５!AI80)</f>
        <v/>
      </c>
    </row>
    <row r="66" spans="1:11" x14ac:dyDescent="0.4">
      <c r="A66" s="35" t="str">
        <f>IF(手順５!Y81="","",手順５!Y81)</f>
        <v/>
      </c>
      <c r="B66" s="35" t="str">
        <f>IF(手順５!Z81="","",手順５!Z81)</f>
        <v/>
      </c>
      <c r="C66" s="35" t="str">
        <f>IF(手順５!AA81="","",手順５!AA81)</f>
        <v/>
      </c>
      <c r="D66" s="35" t="str">
        <f>IF(手順５!AB81="","",手順５!AB81)</f>
        <v/>
      </c>
      <c r="E66" s="35" t="str">
        <f>IF(手順５!AC81="","",手順５!AC81)</f>
        <v/>
      </c>
      <c r="F66" s="35" t="str">
        <f>IF(手順５!AD81="","",手順５!AD81)</f>
        <v/>
      </c>
      <c r="G66" s="35" t="str">
        <f>IF(手順５!AE81="","",手順５!AE81)</f>
        <v/>
      </c>
      <c r="H66" s="35" t="str">
        <f>IF(手順５!AF81="","",手順５!AF81)</f>
        <v/>
      </c>
      <c r="I66" s="35" t="str">
        <f>IF(手順５!AG81="","",手順５!AG81)</f>
        <v/>
      </c>
      <c r="J66" s="35" t="str">
        <f>IF(手順５!AH81="","",手順５!AH81)</f>
        <v/>
      </c>
      <c r="K66" s="35" t="str">
        <f>IF(手順５!AI81="","",手順５!AI81)</f>
        <v/>
      </c>
    </row>
    <row r="67" spans="1:11" x14ac:dyDescent="0.4">
      <c r="A67" s="35" t="str">
        <f>IF(手順５!Y82="","",手順５!Y82)</f>
        <v/>
      </c>
      <c r="B67" s="35" t="str">
        <f>IF(手順５!Z82="","",手順５!Z82)</f>
        <v/>
      </c>
      <c r="C67" s="35" t="str">
        <f>IF(手順５!AA82="","",手順５!AA82)</f>
        <v/>
      </c>
      <c r="D67" s="35" t="str">
        <f>IF(手順５!AB82="","",手順５!AB82)</f>
        <v/>
      </c>
      <c r="E67" s="35" t="str">
        <f>IF(手順５!AC82="","",手順５!AC82)</f>
        <v/>
      </c>
      <c r="F67" s="35" t="str">
        <f>IF(手順５!AD82="","",手順５!AD82)</f>
        <v/>
      </c>
      <c r="G67" s="35" t="str">
        <f>IF(手順５!AE82="","",手順５!AE82)</f>
        <v/>
      </c>
      <c r="H67" s="35" t="str">
        <f>IF(手順５!AF82="","",手順５!AF82)</f>
        <v/>
      </c>
      <c r="I67" s="35" t="str">
        <f>IF(手順５!AG82="","",手順５!AG82)</f>
        <v/>
      </c>
      <c r="J67" s="35" t="str">
        <f>IF(手順５!AH82="","",手順５!AH82)</f>
        <v/>
      </c>
      <c r="K67" s="35" t="str">
        <f>IF(手順５!AI82="","",手順５!AI82)</f>
        <v/>
      </c>
    </row>
    <row r="68" spans="1:11" x14ac:dyDescent="0.4">
      <c r="A68" s="35" t="str">
        <f>IF(手順５!Y83="","",手順５!Y83)</f>
        <v/>
      </c>
      <c r="B68" s="35" t="str">
        <f>IF(手順５!Z83="","",手順５!Z83)</f>
        <v/>
      </c>
      <c r="C68" s="35" t="str">
        <f>IF(手順５!AA83="","",手順５!AA83)</f>
        <v/>
      </c>
      <c r="D68" s="35" t="str">
        <f>IF(手順５!AB83="","",手順５!AB83)</f>
        <v/>
      </c>
      <c r="E68" s="35" t="str">
        <f>IF(手順５!AC83="","",手順５!AC83)</f>
        <v/>
      </c>
      <c r="F68" s="35" t="str">
        <f>IF(手順５!AD83="","",手順５!AD83)</f>
        <v/>
      </c>
      <c r="G68" s="35" t="str">
        <f>IF(手順５!AE83="","",手順５!AE83)</f>
        <v/>
      </c>
      <c r="H68" s="35" t="str">
        <f>IF(手順５!AF83="","",手順５!AF83)</f>
        <v/>
      </c>
      <c r="I68" s="35" t="str">
        <f>IF(手順５!AG83="","",手順５!AG83)</f>
        <v/>
      </c>
      <c r="J68" s="35" t="str">
        <f>IF(手順５!AH83="","",手順５!AH83)</f>
        <v/>
      </c>
      <c r="K68" s="35" t="str">
        <f>IF(手順５!AI83="","",手順５!AI83)</f>
        <v/>
      </c>
    </row>
    <row r="69" spans="1:11" x14ac:dyDescent="0.4">
      <c r="A69" s="35" t="str">
        <f>IF(手順５!Y84="","",手順５!Y84)</f>
        <v/>
      </c>
      <c r="B69" s="35" t="str">
        <f>IF(手順５!Z84="","",手順５!Z84)</f>
        <v/>
      </c>
      <c r="C69" s="35" t="str">
        <f>IF(手順５!AA84="","",手順５!AA84)</f>
        <v/>
      </c>
      <c r="D69" s="35" t="str">
        <f>IF(手順５!AB84="","",手順５!AB84)</f>
        <v/>
      </c>
      <c r="E69" s="35" t="str">
        <f>IF(手順５!AC84="","",手順５!AC84)</f>
        <v/>
      </c>
      <c r="F69" s="35" t="str">
        <f>IF(手順５!AD84="","",手順５!AD84)</f>
        <v/>
      </c>
      <c r="G69" s="35" t="str">
        <f>IF(手順５!AE84="","",手順５!AE84)</f>
        <v/>
      </c>
      <c r="H69" s="35" t="str">
        <f>IF(手順５!AF84="","",手順５!AF84)</f>
        <v/>
      </c>
      <c r="I69" s="35" t="str">
        <f>IF(手順５!AG84="","",手順５!AG84)</f>
        <v/>
      </c>
      <c r="J69" s="35" t="str">
        <f>IF(手順５!AH84="","",手順５!AH84)</f>
        <v/>
      </c>
      <c r="K69" s="35" t="str">
        <f>IF(手順５!AI84="","",手順５!AI84)</f>
        <v/>
      </c>
    </row>
    <row r="70" spans="1:11" x14ac:dyDescent="0.4">
      <c r="A70" s="35" t="str">
        <f>IF(手順５!Y85="","",手順５!Y85)</f>
        <v/>
      </c>
      <c r="B70" s="35" t="str">
        <f>IF(手順５!Z85="","",手順５!Z85)</f>
        <v/>
      </c>
      <c r="C70" s="35" t="str">
        <f>IF(手順５!AA85="","",手順５!AA85)</f>
        <v/>
      </c>
      <c r="D70" s="35" t="str">
        <f>IF(手順５!AB85="","",手順５!AB85)</f>
        <v/>
      </c>
      <c r="E70" s="35" t="str">
        <f>IF(手順５!AC85="","",手順５!AC85)</f>
        <v/>
      </c>
      <c r="F70" s="35" t="str">
        <f>IF(手順５!AD85="","",手順５!AD85)</f>
        <v/>
      </c>
      <c r="G70" s="35" t="str">
        <f>IF(手順５!AE85="","",手順５!AE85)</f>
        <v/>
      </c>
      <c r="H70" s="35" t="str">
        <f>IF(手順５!AF85="","",手順５!AF85)</f>
        <v/>
      </c>
      <c r="I70" s="35" t="str">
        <f>IF(手順５!AG85="","",手順５!AG85)</f>
        <v/>
      </c>
      <c r="J70" s="35" t="str">
        <f>IF(手順５!AH85="","",手順５!AH85)</f>
        <v/>
      </c>
      <c r="K70" s="35" t="str">
        <f>IF(手順５!AI85="","",手順５!AI85)</f>
        <v/>
      </c>
    </row>
    <row r="71" spans="1:11" x14ac:dyDescent="0.4">
      <c r="A71" s="35" t="str">
        <f>IF(手順５!Y86="","",手順５!Y86)</f>
        <v/>
      </c>
      <c r="B71" s="35" t="str">
        <f>IF(手順５!Z86="","",手順５!Z86)</f>
        <v/>
      </c>
      <c r="C71" s="35" t="str">
        <f>IF(手順５!AA86="","",手順５!AA86)</f>
        <v/>
      </c>
      <c r="D71" s="35" t="str">
        <f>IF(手順５!AB86="","",手順５!AB86)</f>
        <v/>
      </c>
      <c r="E71" s="35" t="str">
        <f>IF(手順５!AC86="","",手順５!AC86)</f>
        <v/>
      </c>
      <c r="F71" s="35" t="str">
        <f>IF(手順５!AD86="","",手順５!AD86)</f>
        <v/>
      </c>
      <c r="G71" s="35" t="str">
        <f>IF(手順５!AE86="","",手順５!AE86)</f>
        <v/>
      </c>
      <c r="H71" s="35" t="str">
        <f>IF(手順５!AF86="","",手順５!AF86)</f>
        <v/>
      </c>
      <c r="I71" s="35" t="str">
        <f>IF(手順５!AG86="","",手順５!AG86)</f>
        <v/>
      </c>
      <c r="J71" s="35" t="str">
        <f>IF(手順５!AH86="","",手順５!AH86)</f>
        <v/>
      </c>
      <c r="K71" s="35" t="str">
        <f>IF(手順５!AI86="","",手順５!AI86)</f>
        <v/>
      </c>
    </row>
    <row r="72" spans="1:11" x14ac:dyDescent="0.4">
      <c r="A72" s="35" t="str">
        <f>IF(手順５!Y87="","",手順５!Y87)</f>
        <v/>
      </c>
      <c r="B72" s="35" t="str">
        <f>IF(手順５!Z87="","",手順５!Z87)</f>
        <v/>
      </c>
      <c r="C72" s="35" t="str">
        <f>IF(手順５!AA87="","",手順５!AA87)</f>
        <v/>
      </c>
      <c r="D72" s="35" t="str">
        <f>IF(手順５!AB87="","",手順５!AB87)</f>
        <v/>
      </c>
      <c r="E72" s="35" t="str">
        <f>IF(手順５!AC87="","",手順５!AC87)</f>
        <v/>
      </c>
      <c r="F72" s="35" t="str">
        <f>IF(手順５!AD87="","",手順５!AD87)</f>
        <v/>
      </c>
      <c r="G72" s="35" t="str">
        <f>IF(手順５!AE87="","",手順５!AE87)</f>
        <v/>
      </c>
      <c r="H72" s="35" t="str">
        <f>IF(手順５!AF87="","",手順５!AF87)</f>
        <v/>
      </c>
      <c r="I72" s="35" t="str">
        <f>IF(手順５!AG87="","",手順５!AG87)</f>
        <v/>
      </c>
      <c r="J72" s="35" t="str">
        <f>IF(手順５!AH87="","",手順５!AH87)</f>
        <v/>
      </c>
      <c r="K72" s="35" t="str">
        <f>IF(手順５!AI87="","",手順５!AI87)</f>
        <v/>
      </c>
    </row>
    <row r="73" spans="1:11" x14ac:dyDescent="0.4">
      <c r="A73" s="35" t="str">
        <f>IF(手順５!Y88="","",手順５!Y88)</f>
        <v/>
      </c>
      <c r="B73" s="35" t="str">
        <f>IF(手順５!Z88="","",手順５!Z88)</f>
        <v/>
      </c>
      <c r="C73" s="35" t="str">
        <f>IF(手順５!AA88="","",手順５!AA88)</f>
        <v/>
      </c>
      <c r="D73" s="35" t="str">
        <f>IF(手順５!AB88="","",手順５!AB88)</f>
        <v/>
      </c>
      <c r="E73" s="35" t="str">
        <f>IF(手順５!AC88="","",手順５!AC88)</f>
        <v/>
      </c>
      <c r="F73" s="35" t="str">
        <f>IF(手順５!AD88="","",手順５!AD88)</f>
        <v/>
      </c>
      <c r="G73" s="35" t="str">
        <f>IF(手順５!AE88="","",手順５!AE88)</f>
        <v/>
      </c>
      <c r="H73" s="35" t="str">
        <f>IF(手順５!AF88="","",手順５!AF88)</f>
        <v/>
      </c>
      <c r="I73" s="35" t="str">
        <f>IF(手順５!AG88="","",手順５!AG88)</f>
        <v/>
      </c>
      <c r="J73" s="35" t="str">
        <f>IF(手順５!AH88="","",手順５!AH88)</f>
        <v/>
      </c>
      <c r="K73" s="35" t="str">
        <f>IF(手順５!AI88="","",手順５!AI88)</f>
        <v/>
      </c>
    </row>
    <row r="74" spans="1:11" x14ac:dyDescent="0.4">
      <c r="A74" s="35" t="str">
        <f>IF(手順５!Y89="","",手順５!Y89)</f>
        <v/>
      </c>
      <c r="B74" s="35" t="str">
        <f>IF(手順５!Z89="","",手順５!Z89)</f>
        <v/>
      </c>
      <c r="C74" s="35" t="str">
        <f>IF(手順５!AA89="","",手順５!AA89)</f>
        <v/>
      </c>
      <c r="D74" s="35" t="str">
        <f>IF(手順５!AB89="","",手順５!AB89)</f>
        <v/>
      </c>
      <c r="E74" s="35" t="str">
        <f>IF(手順５!AC89="","",手順５!AC89)</f>
        <v/>
      </c>
      <c r="F74" s="35" t="str">
        <f>IF(手順５!AD89="","",手順５!AD89)</f>
        <v/>
      </c>
      <c r="G74" s="35" t="str">
        <f>IF(手順５!AE89="","",手順５!AE89)</f>
        <v/>
      </c>
      <c r="H74" s="35" t="str">
        <f>IF(手順５!AF89="","",手順５!AF89)</f>
        <v/>
      </c>
      <c r="I74" s="35" t="str">
        <f>IF(手順５!AG89="","",手順５!AG89)</f>
        <v/>
      </c>
      <c r="J74" s="35" t="str">
        <f>IF(手順５!AH89="","",手順５!AH89)</f>
        <v/>
      </c>
      <c r="K74" s="35" t="str">
        <f>IF(手順５!AI89="","",手順５!AI89)</f>
        <v/>
      </c>
    </row>
    <row r="75" spans="1:11" x14ac:dyDescent="0.4">
      <c r="A75" s="35" t="str">
        <f>IF(手順５!Y90="","",手順５!Y90)</f>
        <v/>
      </c>
      <c r="B75" s="35" t="str">
        <f>IF(手順５!Z90="","",手順５!Z90)</f>
        <v/>
      </c>
      <c r="C75" s="35" t="str">
        <f>IF(手順５!AA90="","",手順５!AA90)</f>
        <v/>
      </c>
      <c r="D75" s="35" t="str">
        <f>IF(手順５!AB90="","",手順５!AB90)</f>
        <v/>
      </c>
      <c r="E75" s="35" t="str">
        <f>IF(手順５!AC90="","",手順５!AC90)</f>
        <v/>
      </c>
      <c r="F75" s="35" t="str">
        <f>IF(手順５!AD90="","",手順５!AD90)</f>
        <v/>
      </c>
      <c r="G75" s="35" t="str">
        <f>IF(手順５!AE90="","",手順５!AE90)</f>
        <v/>
      </c>
      <c r="H75" s="35" t="str">
        <f>IF(手順５!AF90="","",手順５!AF90)</f>
        <v/>
      </c>
      <c r="I75" s="35" t="str">
        <f>IF(手順５!AG90="","",手順５!AG90)</f>
        <v/>
      </c>
      <c r="J75" s="35" t="str">
        <f>IF(手順５!AH90="","",手順５!AH90)</f>
        <v/>
      </c>
      <c r="K75" s="35" t="str">
        <f>IF(手順５!AI90="","",手順５!AI90)</f>
        <v/>
      </c>
    </row>
    <row r="76" spans="1:11" x14ac:dyDescent="0.4">
      <c r="A76" s="35" t="str">
        <f>IF(手順５!Y91="","",手順５!Y91)</f>
        <v/>
      </c>
      <c r="B76" s="35" t="str">
        <f>IF(手順５!Z91="","",手順５!Z91)</f>
        <v/>
      </c>
      <c r="C76" s="35" t="str">
        <f>IF(手順５!AA91="","",手順５!AA91)</f>
        <v/>
      </c>
      <c r="D76" s="35" t="str">
        <f>IF(手順５!AB91="","",手順５!AB91)</f>
        <v/>
      </c>
      <c r="E76" s="35" t="str">
        <f>IF(手順５!AC91="","",手順５!AC91)</f>
        <v/>
      </c>
      <c r="F76" s="35" t="str">
        <f>IF(手順５!AD91="","",手順５!AD91)</f>
        <v/>
      </c>
      <c r="G76" s="35" t="str">
        <f>IF(手順５!AE91="","",手順５!AE91)</f>
        <v/>
      </c>
      <c r="H76" s="35" t="str">
        <f>IF(手順５!AF91="","",手順５!AF91)</f>
        <v/>
      </c>
      <c r="I76" s="35" t="str">
        <f>IF(手順５!AG91="","",手順５!AG91)</f>
        <v/>
      </c>
      <c r="J76" s="35" t="str">
        <f>IF(手順５!AH91="","",手順５!AH91)</f>
        <v/>
      </c>
      <c r="K76" s="35" t="str">
        <f>IF(手順５!AI91="","",手順５!AI91)</f>
        <v/>
      </c>
    </row>
    <row r="77" spans="1:11" x14ac:dyDescent="0.4">
      <c r="A77" s="35" t="str">
        <f>IF(手順５!Y92="","",手順５!Y92)</f>
        <v/>
      </c>
      <c r="B77" s="35" t="str">
        <f>IF(手順５!Z92="","",手順５!Z92)</f>
        <v/>
      </c>
      <c r="C77" s="35" t="str">
        <f>IF(手順５!AA92="","",手順５!AA92)</f>
        <v/>
      </c>
      <c r="D77" s="35" t="str">
        <f>IF(手順５!AB92="","",手順５!AB92)</f>
        <v/>
      </c>
      <c r="E77" s="35" t="str">
        <f>IF(手順５!AC92="","",手順５!AC92)</f>
        <v/>
      </c>
      <c r="F77" s="35" t="str">
        <f>IF(手順５!AD92="","",手順５!AD92)</f>
        <v/>
      </c>
      <c r="G77" s="35" t="str">
        <f>IF(手順５!AE92="","",手順５!AE92)</f>
        <v/>
      </c>
      <c r="H77" s="35" t="str">
        <f>IF(手順５!AF92="","",手順５!AF92)</f>
        <v/>
      </c>
      <c r="I77" s="35" t="str">
        <f>IF(手順５!AG92="","",手順５!AG92)</f>
        <v/>
      </c>
      <c r="J77" s="35" t="str">
        <f>IF(手順５!AH92="","",手順５!AH92)</f>
        <v/>
      </c>
      <c r="K77" s="35" t="str">
        <f>IF(手順５!AI92="","",手順５!AI92)</f>
        <v/>
      </c>
    </row>
    <row r="78" spans="1:11" x14ac:dyDescent="0.4">
      <c r="A78" s="35" t="str">
        <f>IF(手順５!Y93="","",手順５!Y93)</f>
        <v/>
      </c>
      <c r="B78" s="35" t="str">
        <f>IF(手順５!Z93="","",手順５!Z93)</f>
        <v/>
      </c>
      <c r="C78" s="35" t="str">
        <f>IF(手順５!AA93="","",手順５!AA93)</f>
        <v/>
      </c>
      <c r="D78" s="35" t="str">
        <f>IF(手順５!AB93="","",手順５!AB93)</f>
        <v/>
      </c>
      <c r="E78" s="35" t="str">
        <f>IF(手順５!AC93="","",手順５!AC93)</f>
        <v/>
      </c>
      <c r="F78" s="35" t="str">
        <f>IF(手順５!AD93="","",手順５!AD93)</f>
        <v/>
      </c>
      <c r="G78" s="35" t="str">
        <f>IF(手順５!AE93="","",手順５!AE93)</f>
        <v/>
      </c>
      <c r="H78" s="35" t="str">
        <f>IF(手順５!AF93="","",手順５!AF93)</f>
        <v/>
      </c>
      <c r="I78" s="35" t="str">
        <f>IF(手順５!AG93="","",手順５!AG93)</f>
        <v/>
      </c>
      <c r="J78" s="35" t="str">
        <f>IF(手順５!AH93="","",手順５!AH93)</f>
        <v/>
      </c>
      <c r="K78" s="35" t="str">
        <f>IF(手順５!AI93="","",手順５!AI93)</f>
        <v/>
      </c>
    </row>
    <row r="79" spans="1:11" x14ac:dyDescent="0.4">
      <c r="A79" s="35" t="str">
        <f>IF(手順５!Y94="","",手順５!Y94)</f>
        <v/>
      </c>
      <c r="B79" s="35" t="str">
        <f>IF(手順５!Z94="","",手順５!Z94)</f>
        <v/>
      </c>
      <c r="C79" s="35" t="str">
        <f>IF(手順５!AA94="","",手順５!AA94)</f>
        <v/>
      </c>
      <c r="D79" s="35" t="str">
        <f>IF(手順５!AB94="","",手順５!AB94)</f>
        <v/>
      </c>
      <c r="E79" s="35" t="str">
        <f>IF(手順５!AC94="","",手順５!AC94)</f>
        <v/>
      </c>
      <c r="F79" s="35" t="str">
        <f>IF(手順５!AD94="","",手順５!AD94)</f>
        <v/>
      </c>
      <c r="G79" s="35" t="str">
        <f>IF(手順５!AE94="","",手順５!AE94)</f>
        <v/>
      </c>
      <c r="H79" s="35" t="str">
        <f>IF(手順５!AF94="","",手順５!AF94)</f>
        <v/>
      </c>
      <c r="I79" s="35" t="str">
        <f>IF(手順５!AG94="","",手順５!AG94)</f>
        <v/>
      </c>
      <c r="J79" s="35" t="str">
        <f>IF(手順５!AH94="","",手順５!AH94)</f>
        <v/>
      </c>
      <c r="K79" s="35" t="str">
        <f>IF(手順５!AI94="","",手順５!AI94)</f>
        <v/>
      </c>
    </row>
    <row r="80" spans="1:11" x14ac:dyDescent="0.4">
      <c r="A80" s="35" t="str">
        <f>IF(手順５!Y95="","",手順５!Y95)</f>
        <v/>
      </c>
      <c r="B80" s="35" t="str">
        <f>IF(手順５!Z95="","",手順５!Z95)</f>
        <v/>
      </c>
      <c r="C80" s="35" t="str">
        <f>IF(手順５!AA95="","",手順５!AA95)</f>
        <v/>
      </c>
      <c r="D80" s="35" t="str">
        <f>IF(手順５!AB95="","",手順５!AB95)</f>
        <v/>
      </c>
      <c r="E80" s="35" t="str">
        <f>IF(手順５!AC95="","",手順５!AC95)</f>
        <v/>
      </c>
      <c r="F80" s="35" t="str">
        <f>IF(手順５!AD95="","",手順５!AD95)</f>
        <v/>
      </c>
      <c r="G80" s="35" t="str">
        <f>IF(手順５!AE95="","",手順５!AE95)</f>
        <v/>
      </c>
      <c r="H80" s="35" t="str">
        <f>IF(手順５!AF95="","",手順５!AF95)</f>
        <v/>
      </c>
      <c r="I80" s="35" t="str">
        <f>IF(手順５!AG95="","",手順５!AG95)</f>
        <v/>
      </c>
      <c r="J80" s="35" t="str">
        <f>IF(手順５!AH95="","",手順５!AH95)</f>
        <v/>
      </c>
      <c r="K80" s="35" t="str">
        <f>IF(手順５!AI95="","",手順５!AI95)</f>
        <v/>
      </c>
    </row>
    <row r="81" spans="1:11" x14ac:dyDescent="0.4">
      <c r="A81" s="35" t="str">
        <f>IF(手順５!Y96="","",手順５!Y96)</f>
        <v/>
      </c>
      <c r="B81" s="35" t="str">
        <f>IF(手順５!Z96="","",手順５!Z96)</f>
        <v/>
      </c>
      <c r="C81" s="35" t="str">
        <f>IF(手順５!AA96="","",手順５!AA96)</f>
        <v/>
      </c>
      <c r="D81" s="35" t="str">
        <f>IF(手順５!AB96="","",手順５!AB96)</f>
        <v/>
      </c>
      <c r="E81" s="35" t="str">
        <f>IF(手順５!AC96="","",手順５!AC96)</f>
        <v/>
      </c>
      <c r="F81" s="35" t="str">
        <f>IF(手順５!AD96="","",手順５!AD96)</f>
        <v/>
      </c>
      <c r="G81" s="35" t="str">
        <f>IF(手順５!AE96="","",手順５!AE96)</f>
        <v/>
      </c>
      <c r="H81" s="35" t="str">
        <f>IF(手順５!AF96="","",手順５!AF96)</f>
        <v/>
      </c>
      <c r="I81" s="35" t="str">
        <f>IF(手順５!AG96="","",手順５!AG96)</f>
        <v/>
      </c>
      <c r="J81" s="35" t="str">
        <f>IF(手順５!AH96="","",手順５!AH96)</f>
        <v/>
      </c>
      <c r="K81" s="35" t="str">
        <f>IF(手順５!AI96="","",手順５!AI96)</f>
        <v/>
      </c>
    </row>
    <row r="82" spans="1:11" x14ac:dyDescent="0.4">
      <c r="A82" s="35" t="str">
        <f>IF(手順５!Y97="","",手順５!Y97)</f>
        <v/>
      </c>
      <c r="B82" s="35" t="str">
        <f>IF(手順５!Z97="","",手順５!Z97)</f>
        <v/>
      </c>
      <c r="C82" s="35" t="str">
        <f>IF(手順５!AA97="","",手順５!AA97)</f>
        <v/>
      </c>
      <c r="D82" s="35" t="str">
        <f>IF(手順５!AB97="","",手順５!AB97)</f>
        <v/>
      </c>
      <c r="E82" s="35" t="str">
        <f>IF(手順５!AC97="","",手順５!AC97)</f>
        <v/>
      </c>
      <c r="F82" s="35" t="str">
        <f>IF(手順５!AD97="","",手順５!AD97)</f>
        <v/>
      </c>
      <c r="G82" s="35" t="str">
        <f>IF(手順５!AE97="","",手順５!AE97)</f>
        <v/>
      </c>
      <c r="H82" s="35" t="str">
        <f>IF(手順５!AF97="","",手順５!AF97)</f>
        <v/>
      </c>
      <c r="I82" s="35" t="str">
        <f>IF(手順５!AG97="","",手順５!AG97)</f>
        <v/>
      </c>
      <c r="J82" s="35" t="str">
        <f>IF(手順５!AH97="","",手順５!AH97)</f>
        <v/>
      </c>
      <c r="K82" s="35" t="str">
        <f>IF(手順５!AI97="","",手順５!AI97)</f>
        <v/>
      </c>
    </row>
    <row r="83" spans="1:11" x14ac:dyDescent="0.4">
      <c r="A83" s="35" t="str">
        <f>IF(手順５!Y98="","",手順５!Y98)</f>
        <v/>
      </c>
      <c r="B83" s="35" t="str">
        <f>IF(手順５!Z98="","",手順５!Z98)</f>
        <v/>
      </c>
      <c r="C83" s="35" t="str">
        <f>IF(手順５!AA98="","",手順５!AA98)</f>
        <v/>
      </c>
      <c r="D83" s="35" t="str">
        <f>IF(手順５!AB98="","",手順５!AB98)</f>
        <v/>
      </c>
      <c r="E83" s="35" t="str">
        <f>IF(手順５!AC98="","",手順５!AC98)</f>
        <v/>
      </c>
      <c r="F83" s="35" t="str">
        <f>IF(手順５!AD98="","",手順５!AD98)</f>
        <v/>
      </c>
      <c r="G83" s="35" t="str">
        <f>IF(手順５!AE98="","",手順５!AE98)</f>
        <v/>
      </c>
      <c r="H83" s="35" t="str">
        <f>IF(手順５!AF98="","",手順５!AF98)</f>
        <v/>
      </c>
      <c r="I83" s="35" t="str">
        <f>IF(手順５!AG98="","",手順５!AG98)</f>
        <v/>
      </c>
      <c r="J83" s="35" t="str">
        <f>IF(手順５!AH98="","",手順５!AH98)</f>
        <v/>
      </c>
      <c r="K83" s="35" t="str">
        <f>IF(手順５!AI98="","",手順５!AI98)</f>
        <v/>
      </c>
    </row>
    <row r="84" spans="1:11" x14ac:dyDescent="0.4">
      <c r="A84" s="35" t="str">
        <f>IF(手順５!Y99="","",手順５!Y99)</f>
        <v/>
      </c>
      <c r="B84" s="35" t="str">
        <f>IF(手順５!Z99="","",手順５!Z99)</f>
        <v/>
      </c>
      <c r="C84" s="35" t="str">
        <f>IF(手順５!AA99="","",手順５!AA99)</f>
        <v/>
      </c>
      <c r="D84" s="35" t="str">
        <f>IF(手順５!AB99="","",手順５!AB99)</f>
        <v/>
      </c>
      <c r="E84" s="35" t="str">
        <f>IF(手順５!AC99="","",手順５!AC99)</f>
        <v/>
      </c>
      <c r="F84" s="35" t="str">
        <f>IF(手順５!AD99="","",手順５!AD99)</f>
        <v/>
      </c>
      <c r="G84" s="35" t="str">
        <f>IF(手順５!AE99="","",手順５!AE99)</f>
        <v/>
      </c>
      <c r="H84" s="35" t="str">
        <f>IF(手順５!AF99="","",手順５!AF99)</f>
        <v/>
      </c>
      <c r="I84" s="35" t="str">
        <f>IF(手順５!AG99="","",手順５!AG99)</f>
        <v/>
      </c>
      <c r="J84" s="35" t="str">
        <f>IF(手順５!AH99="","",手順５!AH99)</f>
        <v/>
      </c>
      <c r="K84" s="35" t="str">
        <f>IF(手順５!AI99="","",手順５!AI99)</f>
        <v/>
      </c>
    </row>
    <row r="85" spans="1:11" x14ac:dyDescent="0.4">
      <c r="A85" s="35" t="str">
        <f>IF(手順５!Y100="","",手順５!Y100)</f>
        <v/>
      </c>
      <c r="B85" s="35" t="str">
        <f>IF(手順５!Z100="","",手順５!Z100)</f>
        <v/>
      </c>
      <c r="C85" s="35" t="str">
        <f>IF(手順５!AA100="","",手順５!AA100)</f>
        <v/>
      </c>
      <c r="D85" s="35" t="str">
        <f>IF(手順５!AB100="","",手順５!AB100)</f>
        <v/>
      </c>
      <c r="E85" s="35" t="str">
        <f>IF(手順５!AC100="","",手順５!AC100)</f>
        <v/>
      </c>
      <c r="F85" s="35" t="str">
        <f>IF(手順５!AD100="","",手順５!AD100)</f>
        <v/>
      </c>
      <c r="G85" s="35" t="str">
        <f>IF(手順５!AE100="","",手順５!AE100)</f>
        <v/>
      </c>
      <c r="H85" s="35" t="str">
        <f>IF(手順５!AF100="","",手順５!AF100)</f>
        <v/>
      </c>
      <c r="I85" s="35" t="str">
        <f>IF(手順５!AG100="","",手順５!AG100)</f>
        <v/>
      </c>
      <c r="J85" s="35" t="str">
        <f>IF(手順５!AH100="","",手順５!AH100)</f>
        <v/>
      </c>
      <c r="K85" s="35" t="str">
        <f>IF(手順５!AI100="","",手順５!AI100)</f>
        <v/>
      </c>
    </row>
    <row r="86" spans="1:11" x14ac:dyDescent="0.4">
      <c r="A86" s="35" t="str">
        <f>IF(手順５!Y101="","",手順５!Y101)</f>
        <v/>
      </c>
      <c r="B86" s="35" t="str">
        <f>IF(手順５!Z101="","",手順５!Z101)</f>
        <v/>
      </c>
      <c r="C86" s="35" t="str">
        <f>IF(手順５!AA101="","",手順５!AA101)</f>
        <v/>
      </c>
      <c r="D86" s="35" t="str">
        <f>IF(手順５!AB101="","",手順５!AB101)</f>
        <v/>
      </c>
      <c r="E86" s="35" t="str">
        <f>IF(手順５!AC101="","",手順５!AC101)</f>
        <v/>
      </c>
      <c r="F86" s="35" t="str">
        <f>IF(手順５!AD101="","",手順５!AD101)</f>
        <v/>
      </c>
      <c r="G86" s="35" t="str">
        <f>IF(手順５!AE101="","",手順５!AE101)</f>
        <v/>
      </c>
      <c r="H86" s="35" t="str">
        <f>IF(手順５!AF101="","",手順５!AF101)</f>
        <v/>
      </c>
      <c r="I86" s="35" t="str">
        <f>IF(手順５!AG101="","",手順５!AG101)</f>
        <v/>
      </c>
      <c r="J86" s="35" t="str">
        <f>IF(手順５!AH101="","",手順５!AH101)</f>
        <v/>
      </c>
      <c r="K86" s="35" t="str">
        <f>IF(手順５!AI101="","",手順５!AI101)</f>
        <v/>
      </c>
    </row>
    <row r="87" spans="1:11" x14ac:dyDescent="0.4">
      <c r="A87" s="35" t="str">
        <f>IF(手順５!Y102="","",手順５!Y102)</f>
        <v/>
      </c>
      <c r="B87" s="35" t="str">
        <f>IF(手順５!Z102="","",手順５!Z102)</f>
        <v/>
      </c>
      <c r="C87" s="35" t="str">
        <f>IF(手順５!AA102="","",手順５!AA102)</f>
        <v/>
      </c>
      <c r="D87" s="35" t="str">
        <f>IF(手順５!AB102="","",手順５!AB102)</f>
        <v/>
      </c>
      <c r="E87" s="35" t="str">
        <f>IF(手順５!AC102="","",手順５!AC102)</f>
        <v/>
      </c>
      <c r="F87" s="35" t="str">
        <f>IF(手順５!AD102="","",手順５!AD102)</f>
        <v/>
      </c>
      <c r="G87" s="35" t="str">
        <f>IF(手順５!AE102="","",手順５!AE102)</f>
        <v/>
      </c>
      <c r="H87" s="35" t="str">
        <f>IF(手順５!AF102="","",手順５!AF102)</f>
        <v/>
      </c>
      <c r="I87" s="35" t="str">
        <f>IF(手順５!AG102="","",手順５!AG102)</f>
        <v/>
      </c>
      <c r="J87" s="35" t="str">
        <f>IF(手順５!AH102="","",手順５!AH102)</f>
        <v/>
      </c>
      <c r="K87" s="35" t="str">
        <f>IF(手順５!AI102="","",手順５!AI102)</f>
        <v/>
      </c>
    </row>
    <row r="88" spans="1:11" x14ac:dyDescent="0.4">
      <c r="A88" s="35" t="str">
        <f>IF(手順５!Y103="","",手順５!Y103)</f>
        <v/>
      </c>
      <c r="B88" s="35" t="str">
        <f>IF(手順５!Z103="","",手順５!Z103)</f>
        <v/>
      </c>
      <c r="C88" s="35" t="str">
        <f>IF(手順５!AA103="","",手順５!AA103)</f>
        <v/>
      </c>
      <c r="D88" s="35" t="str">
        <f>IF(手順５!AB103="","",手順５!AB103)</f>
        <v/>
      </c>
      <c r="E88" s="35" t="str">
        <f>IF(手順５!AC103="","",手順５!AC103)</f>
        <v/>
      </c>
      <c r="F88" s="35" t="str">
        <f>IF(手順５!AD103="","",手順５!AD103)</f>
        <v/>
      </c>
      <c r="G88" s="35" t="str">
        <f>IF(手順５!AE103="","",手順５!AE103)</f>
        <v/>
      </c>
      <c r="H88" s="35" t="str">
        <f>IF(手順５!AF103="","",手順５!AF103)</f>
        <v/>
      </c>
      <c r="I88" s="35" t="str">
        <f>IF(手順５!AG103="","",手順５!AG103)</f>
        <v/>
      </c>
      <c r="J88" s="35" t="str">
        <f>IF(手順５!AH103="","",手順５!AH103)</f>
        <v/>
      </c>
      <c r="K88" s="35" t="str">
        <f>IF(手順５!AI103="","",手順５!AI103)</f>
        <v/>
      </c>
    </row>
    <row r="89" spans="1:11" x14ac:dyDescent="0.4">
      <c r="A89" s="35" t="str">
        <f>IF(手順５!Y104="","",手順５!Y104)</f>
        <v/>
      </c>
      <c r="B89" s="35" t="str">
        <f>IF(手順５!Z104="","",手順５!Z104)</f>
        <v/>
      </c>
      <c r="C89" s="35" t="str">
        <f>IF(手順５!AA104="","",手順５!AA104)</f>
        <v/>
      </c>
      <c r="D89" s="35" t="str">
        <f>IF(手順５!AB104="","",手順５!AB104)</f>
        <v/>
      </c>
      <c r="E89" s="35" t="str">
        <f>IF(手順５!AC104="","",手順５!AC104)</f>
        <v/>
      </c>
      <c r="F89" s="35" t="str">
        <f>IF(手順５!AD104="","",手順５!AD104)</f>
        <v/>
      </c>
      <c r="G89" s="35" t="str">
        <f>IF(手順５!AE104="","",手順５!AE104)</f>
        <v/>
      </c>
      <c r="H89" s="35" t="str">
        <f>IF(手順５!AF104="","",手順５!AF104)</f>
        <v/>
      </c>
      <c r="I89" s="35" t="str">
        <f>IF(手順５!AG104="","",手順５!AG104)</f>
        <v/>
      </c>
      <c r="J89" s="35" t="str">
        <f>IF(手順５!AH104="","",手順５!AH104)</f>
        <v/>
      </c>
      <c r="K89" s="35" t="str">
        <f>IF(手順５!AI104="","",手順５!AI104)</f>
        <v/>
      </c>
    </row>
    <row r="90" spans="1:11" x14ac:dyDescent="0.4">
      <c r="A90" s="35" t="str">
        <f>IF(手順５!Y105="","",手順５!Y105)</f>
        <v/>
      </c>
      <c r="B90" s="35" t="str">
        <f>IF(手順５!Z105="","",手順５!Z105)</f>
        <v/>
      </c>
      <c r="C90" s="35" t="str">
        <f>IF(手順５!AA105="","",手順５!AA105)</f>
        <v/>
      </c>
      <c r="D90" s="35" t="str">
        <f>IF(手順５!AB105="","",手順５!AB105)</f>
        <v/>
      </c>
      <c r="E90" s="35" t="str">
        <f>IF(手順５!AC105="","",手順５!AC105)</f>
        <v/>
      </c>
      <c r="F90" s="35" t="str">
        <f>IF(手順５!AD105="","",手順５!AD105)</f>
        <v/>
      </c>
      <c r="G90" s="35" t="str">
        <f>IF(手順５!AE105="","",手順５!AE105)</f>
        <v/>
      </c>
      <c r="H90" s="35" t="str">
        <f>IF(手順５!AF105="","",手順５!AF105)</f>
        <v/>
      </c>
      <c r="I90" s="35" t="str">
        <f>IF(手順５!AG105="","",手順５!AG105)</f>
        <v/>
      </c>
      <c r="J90" s="35" t="str">
        <f>IF(手順５!AH105="","",手順５!AH105)</f>
        <v/>
      </c>
      <c r="K90" s="35" t="str">
        <f>IF(手順５!AI105="","",手順５!AI105)</f>
        <v/>
      </c>
    </row>
    <row r="91" spans="1:11" x14ac:dyDescent="0.4">
      <c r="A91" s="35" t="str">
        <f>IF(手順５!Y106="","",手順５!Y106)</f>
        <v/>
      </c>
      <c r="B91" s="35" t="str">
        <f>IF(手順５!Z106="","",手順５!Z106)</f>
        <v/>
      </c>
      <c r="C91" s="35" t="str">
        <f>IF(手順５!Z106="","",手順５!Z106)</f>
        <v/>
      </c>
      <c r="D91" s="35" t="str">
        <f>IF(手順５!AA106="","",手順５!AA106)</f>
        <v/>
      </c>
      <c r="E91" s="35" t="str">
        <f>IF(手順５!AB106="","",手順５!AB106)</f>
        <v/>
      </c>
      <c r="F91" s="35" t="str">
        <f>IF(手順５!AC106="","",手順５!AC106)</f>
        <v/>
      </c>
      <c r="G91" s="35" t="str">
        <f>IF(手順５!AD106="","",手順５!AD106)</f>
        <v/>
      </c>
      <c r="H91" s="35" t="str">
        <f>IF(手順５!AE106="","",手順５!AE106)</f>
        <v/>
      </c>
      <c r="I91" s="35" t="str">
        <f>IF(手順５!AF106="","",手順５!AF106)</f>
        <v/>
      </c>
      <c r="J91" s="35" t="str">
        <f>IF(手順５!AG106="","",手順５!AG106)</f>
        <v/>
      </c>
      <c r="K91" s="35" t="str">
        <f>IF(手順５!AI106="","",手順５!AI106)</f>
        <v/>
      </c>
    </row>
    <row r="92" spans="1:11" x14ac:dyDescent="0.4">
      <c r="A92" s="35" t="str">
        <f>IF(手順５!Y107="","",手順５!Y107)</f>
        <v/>
      </c>
      <c r="B92" s="35" t="str">
        <f>IF(手順５!Z107="","",手順５!Z107)</f>
        <v/>
      </c>
      <c r="C92" s="35" t="str">
        <f>IF(手順５!Z107="","",手順５!Z107)</f>
        <v/>
      </c>
      <c r="D92" s="35" t="str">
        <f>IF(手順５!AA107="","",手順５!AA107)</f>
        <v/>
      </c>
      <c r="E92" s="35" t="str">
        <f>IF(手順５!AB107="","",手順５!AB107)</f>
        <v/>
      </c>
      <c r="F92" s="35" t="str">
        <f>IF(手順５!AC107="","",手順５!AC107)</f>
        <v/>
      </c>
      <c r="G92" s="35" t="str">
        <f>IF(手順５!AD107="","",手順５!AD107)</f>
        <v/>
      </c>
      <c r="H92" s="35" t="str">
        <f>IF(手順５!AE107="","",手順５!AE107)</f>
        <v/>
      </c>
      <c r="I92" s="35" t="str">
        <f>IF(手順５!AF107="","",手順５!AF107)</f>
        <v/>
      </c>
      <c r="J92" s="35" t="str">
        <f>IF(手順５!AG107="","",手順５!AG107)</f>
        <v/>
      </c>
      <c r="K92" s="35" t="str">
        <f>IF(手順５!AI107="","",手順５!AI107)</f>
        <v/>
      </c>
    </row>
    <row r="93" spans="1:11" x14ac:dyDescent="0.4">
      <c r="A93" s="35" t="str">
        <f>IF(手順５!Y108="","",手順５!Y108)</f>
        <v/>
      </c>
      <c r="B93" s="35" t="str">
        <f>IF(手順５!Z108="","",手順５!Z108)</f>
        <v/>
      </c>
      <c r="C93" s="35" t="str">
        <f>IF(手順５!Z108="","",手順５!Z108)</f>
        <v/>
      </c>
      <c r="D93" s="35" t="str">
        <f>IF(手順５!AA108="","",手順５!AA108)</f>
        <v/>
      </c>
      <c r="E93" s="35" t="str">
        <f>IF(手順５!AB108="","",手順５!AB108)</f>
        <v/>
      </c>
      <c r="F93" s="35" t="str">
        <f>IF(手順５!AC108="","",手順５!AC108)</f>
        <v/>
      </c>
      <c r="G93" s="35" t="str">
        <f>IF(手順５!AD108="","",手順５!AD108)</f>
        <v/>
      </c>
      <c r="H93" s="35" t="str">
        <f>IF(手順５!AE108="","",手順５!AE108)</f>
        <v/>
      </c>
      <c r="I93" s="35" t="str">
        <f>IF(手順５!AF108="","",手順５!AF108)</f>
        <v/>
      </c>
      <c r="J93" s="35" t="str">
        <f>IF(手順５!AG108="","",手順５!AG108)</f>
        <v/>
      </c>
      <c r="K93" s="35" t="str">
        <f>IF(手順５!AI108="","",手順５!AI108)</f>
        <v/>
      </c>
    </row>
    <row r="94" spans="1:11" x14ac:dyDescent="0.4">
      <c r="A94" s="35" t="str">
        <f>IF(手順５!Y109="","",手順５!Y109)</f>
        <v/>
      </c>
      <c r="B94" s="35" t="str">
        <f>IF(手順５!Z109="","",手順５!Z109)</f>
        <v/>
      </c>
      <c r="C94" s="35" t="str">
        <f>IF(手順５!Z109="","",手順５!Z109)</f>
        <v/>
      </c>
      <c r="D94" s="35" t="str">
        <f>IF(手順５!AA109="","",手順５!AA109)</f>
        <v/>
      </c>
      <c r="E94" s="35" t="str">
        <f>IF(手順５!AB109="","",手順５!AB109)</f>
        <v/>
      </c>
      <c r="F94" s="35" t="str">
        <f>IF(手順５!AC109="","",手順５!AC109)</f>
        <v/>
      </c>
      <c r="G94" s="35" t="str">
        <f>IF(手順５!AD109="","",手順５!AD109)</f>
        <v/>
      </c>
      <c r="H94" s="35" t="str">
        <f>IF(手順５!AE109="","",手順５!AE109)</f>
        <v/>
      </c>
      <c r="I94" s="35" t="str">
        <f>IF(手順５!AF109="","",手順５!AF109)</f>
        <v/>
      </c>
      <c r="J94" s="35" t="str">
        <f>IF(手順５!AG109="","",手順５!AG109)</f>
        <v/>
      </c>
      <c r="K94" s="35" t="str">
        <f>IF(手順５!AI109="","",手順５!AI109)</f>
        <v/>
      </c>
    </row>
    <row r="95" spans="1:11" x14ac:dyDescent="0.4">
      <c r="A95" s="35" t="str">
        <f>IF(手順５!Y110="","",手順５!Y110)</f>
        <v/>
      </c>
      <c r="B95" s="35" t="str">
        <f>IF(手順５!Z110="","",手順５!Z110)</f>
        <v/>
      </c>
      <c r="C95" s="35" t="str">
        <f>IF(手順５!Z110="","",手順５!Z110)</f>
        <v/>
      </c>
      <c r="D95" s="35" t="str">
        <f>IF(手順５!AA110="","",手順５!AA110)</f>
        <v/>
      </c>
      <c r="E95" s="35" t="str">
        <f>IF(手順５!AB110="","",手順５!AB110)</f>
        <v/>
      </c>
      <c r="F95" s="35" t="str">
        <f>IF(手順５!AC110="","",手順５!AC110)</f>
        <v/>
      </c>
      <c r="G95" s="35" t="str">
        <f>IF(手順５!AD110="","",手順５!AD110)</f>
        <v/>
      </c>
      <c r="H95" s="35" t="str">
        <f>IF(手順５!AE110="","",手順５!AE110)</f>
        <v/>
      </c>
      <c r="I95" s="35" t="str">
        <f>IF(手順５!AF110="","",手順５!AF110)</f>
        <v/>
      </c>
      <c r="J95" s="35" t="str">
        <f>IF(手順５!AG110="","",手順５!AG110)</f>
        <v/>
      </c>
      <c r="K95" s="35" t="str">
        <f>IF(手順５!AI110="","",手順５!AI110)</f>
        <v/>
      </c>
    </row>
    <row r="96" spans="1:11" x14ac:dyDescent="0.4">
      <c r="A96" s="35" t="str">
        <f>IF(手順５!Y111="","",手順５!Y111)</f>
        <v/>
      </c>
      <c r="B96" s="35" t="str">
        <f>IF(手順５!Z111="","",手順５!Z111)</f>
        <v/>
      </c>
      <c r="C96" s="35" t="str">
        <f>IF(手順５!Z111="","",手順５!Z111)</f>
        <v/>
      </c>
      <c r="D96" s="35" t="str">
        <f>IF(手順５!AA111="","",手順５!AA111)</f>
        <v/>
      </c>
      <c r="E96" s="35" t="str">
        <f>IF(手順５!AB111="","",手順５!AB111)</f>
        <v/>
      </c>
      <c r="F96" s="35" t="str">
        <f>IF(手順５!AC111="","",手順５!AC111)</f>
        <v/>
      </c>
      <c r="G96" s="35" t="str">
        <f>IF(手順５!AD111="","",手順５!AD111)</f>
        <v/>
      </c>
      <c r="H96" s="35" t="str">
        <f>IF(手順５!AE111="","",手順５!AE111)</f>
        <v/>
      </c>
      <c r="I96" s="35" t="str">
        <f>IF(手順５!AF111="","",手順５!AF111)</f>
        <v/>
      </c>
      <c r="J96" s="35" t="str">
        <f>IF(手順５!AG111="","",手順５!AG111)</f>
        <v/>
      </c>
      <c r="K96" s="35" t="str">
        <f>IF(手順５!AI111="","",手順５!AI111)</f>
        <v/>
      </c>
    </row>
    <row r="97" spans="1:11" x14ac:dyDescent="0.4">
      <c r="A97" s="35" t="str">
        <f>IF(手順５!Y112="","",手順５!Y112)</f>
        <v/>
      </c>
      <c r="B97" s="35" t="str">
        <f>IF(手順５!Z112="","",手順５!Z112)</f>
        <v/>
      </c>
      <c r="C97" s="35" t="str">
        <f>IF(手順５!Z112="","",手順５!Z112)</f>
        <v/>
      </c>
      <c r="D97" s="35" t="str">
        <f>IF(手順５!AA112="","",手順５!AA112)</f>
        <v/>
      </c>
      <c r="E97" s="35" t="str">
        <f>IF(手順５!AB112="","",手順５!AB112)</f>
        <v/>
      </c>
      <c r="F97" s="35" t="str">
        <f>IF(手順５!AC112="","",手順５!AC112)</f>
        <v/>
      </c>
      <c r="G97" s="35" t="str">
        <f>IF(手順５!AD112="","",手順５!AD112)</f>
        <v/>
      </c>
      <c r="H97" s="35" t="str">
        <f>IF(手順５!AE112="","",手順５!AE112)</f>
        <v/>
      </c>
      <c r="I97" s="35" t="str">
        <f>IF(手順５!AF112="","",手順５!AF112)</f>
        <v/>
      </c>
      <c r="J97" s="35" t="str">
        <f>IF(手順５!AG112="","",手順５!AG112)</f>
        <v/>
      </c>
      <c r="K97" s="35" t="str">
        <f>IF(手順５!AI112="","",手順５!AI112)</f>
        <v/>
      </c>
    </row>
    <row r="98" spans="1:11" x14ac:dyDescent="0.4">
      <c r="A98" s="35" t="str">
        <f>IF(手順５!Y113="","",手順５!Y113)</f>
        <v/>
      </c>
      <c r="B98" s="35" t="str">
        <f>IF(手順５!Z113="","",手順５!Z113)</f>
        <v/>
      </c>
      <c r="C98" s="35" t="str">
        <f>IF(手順５!Z113="","",手順５!Z113)</f>
        <v/>
      </c>
      <c r="D98" s="35" t="str">
        <f>IF(手順５!AA113="","",手順５!AA113)</f>
        <v/>
      </c>
      <c r="E98" s="35" t="str">
        <f>IF(手順５!AB113="","",手順５!AB113)</f>
        <v/>
      </c>
      <c r="F98" s="35" t="str">
        <f>IF(手順５!AC113="","",手順５!AC113)</f>
        <v/>
      </c>
      <c r="G98" s="35" t="str">
        <f>IF(手順５!AD113="","",手順５!AD113)</f>
        <v/>
      </c>
      <c r="H98" s="35" t="str">
        <f>IF(手順５!AE113="","",手順５!AE113)</f>
        <v/>
      </c>
      <c r="I98" s="35" t="str">
        <f>IF(手順５!AF113="","",手順５!AF113)</f>
        <v/>
      </c>
      <c r="J98" s="35" t="str">
        <f>IF(手順５!AG113="","",手順５!AG113)</f>
        <v/>
      </c>
      <c r="K98" s="35" t="str">
        <f>IF(手順５!AI113="","",手順５!AI113)</f>
        <v/>
      </c>
    </row>
    <row r="99" spans="1:11" x14ac:dyDescent="0.4">
      <c r="A99" s="35" t="str">
        <f>IF(手順５!Y114="","",手順５!Y114)</f>
        <v/>
      </c>
      <c r="B99" s="35" t="str">
        <f>IF(手順５!Z114="","",手順５!Z114)</f>
        <v/>
      </c>
      <c r="C99" s="35" t="str">
        <f>IF(手順５!Z114="","",手順５!Z114)</f>
        <v/>
      </c>
      <c r="D99" s="35" t="str">
        <f>IF(手順５!AA114="","",手順５!AA114)</f>
        <v/>
      </c>
      <c r="E99" s="35" t="str">
        <f>IF(手順５!AB114="","",手順５!AB114)</f>
        <v/>
      </c>
      <c r="F99" s="35" t="str">
        <f>IF(手順５!AC114="","",手順５!AC114)</f>
        <v/>
      </c>
      <c r="G99" s="35" t="str">
        <f>IF(手順５!AD114="","",手順５!AD114)</f>
        <v/>
      </c>
      <c r="H99" s="35" t="str">
        <f>IF(手順５!AE114="","",手順５!AE114)</f>
        <v/>
      </c>
      <c r="I99" s="35" t="str">
        <f>IF(手順５!AF114="","",手順５!AF114)</f>
        <v/>
      </c>
      <c r="J99" s="35" t="str">
        <f>IF(手順５!AG114="","",手順５!AG114)</f>
        <v/>
      </c>
      <c r="K99" s="35" t="str">
        <f>IF(手順５!AI114="","",手順５!AI114)</f>
        <v/>
      </c>
    </row>
    <row r="100" spans="1:11" x14ac:dyDescent="0.4">
      <c r="A100" s="35" t="str">
        <f>IF(手順５!Y115="","",手順５!Y115)</f>
        <v/>
      </c>
      <c r="B100" s="35" t="str">
        <f>IF(手順５!Z115="","",手順５!Z115)</f>
        <v/>
      </c>
      <c r="C100" s="35" t="str">
        <f>IF(手順５!Z115="","",手順５!Z115)</f>
        <v/>
      </c>
      <c r="D100" s="35" t="str">
        <f>IF(手順５!AA115="","",手順５!AA115)</f>
        <v/>
      </c>
      <c r="E100" s="35" t="str">
        <f>IF(手順５!AB115="","",手順５!AB115)</f>
        <v/>
      </c>
      <c r="F100" s="35" t="str">
        <f>IF(手順５!AC115="","",手順５!AC115)</f>
        <v/>
      </c>
      <c r="G100" s="35" t="str">
        <f>IF(手順５!AD115="","",手順５!AD115)</f>
        <v/>
      </c>
      <c r="H100" s="35" t="str">
        <f>IF(手順５!AE115="","",手順５!AE115)</f>
        <v/>
      </c>
      <c r="I100" s="35" t="str">
        <f>IF(手順５!AF115="","",手順５!AF115)</f>
        <v/>
      </c>
      <c r="J100" s="35" t="str">
        <f>IF(手順５!AG115="","",手順５!AG115)</f>
        <v/>
      </c>
      <c r="K100" s="35" t="str">
        <f>IF(手順５!AI115="","",手順５!AI115)</f>
        <v/>
      </c>
    </row>
    <row r="101" spans="1:11" x14ac:dyDescent="0.4">
      <c r="A101" s="35" t="str">
        <f>IF(手順５!Y116="","",手順５!Y116)</f>
        <v/>
      </c>
      <c r="B101" s="35" t="str">
        <f>IF(手順５!Z116="","",手順５!Z116)</f>
        <v/>
      </c>
      <c r="C101" s="35" t="str">
        <f>IF(手順５!Z116="","",手順５!Z116)</f>
        <v/>
      </c>
      <c r="D101" s="35" t="str">
        <f>IF(手順５!AA116="","",手順５!AA116)</f>
        <v/>
      </c>
      <c r="E101" s="35" t="str">
        <f>IF(手順５!AB116="","",手順５!AB116)</f>
        <v/>
      </c>
      <c r="F101" s="35" t="str">
        <f>IF(手順５!AC116="","",手順５!AC116)</f>
        <v/>
      </c>
      <c r="G101" s="35" t="str">
        <f>IF(手順５!AD116="","",手順５!AD116)</f>
        <v/>
      </c>
      <c r="H101" s="35" t="str">
        <f>IF(手順５!AE116="","",手順５!AE116)</f>
        <v/>
      </c>
      <c r="I101" s="35" t="str">
        <f>IF(手順５!AF116="","",手順５!AF116)</f>
        <v/>
      </c>
      <c r="J101" s="35" t="str">
        <f>IF(手順５!AG116="","",手順５!AG116)</f>
        <v/>
      </c>
      <c r="K101" s="35" t="str">
        <f>IF(手順５!AI116="","",手順５!AI116)</f>
        <v/>
      </c>
    </row>
    <row r="102" spans="1:11" x14ac:dyDescent="0.4">
      <c r="A102" s="35" t="str">
        <f>IF(手順５!Y117="","",手順５!Y117)</f>
        <v/>
      </c>
      <c r="B102" s="35" t="str">
        <f>IF(手順５!Z117="","",手順５!Z117)</f>
        <v/>
      </c>
      <c r="C102" s="35" t="str">
        <f>IF(手順５!Z117="","",手順５!Z117)</f>
        <v/>
      </c>
      <c r="D102" s="35" t="str">
        <f>IF(手順５!AA117="","",手順５!AA117)</f>
        <v/>
      </c>
      <c r="E102" s="35" t="str">
        <f>IF(手順５!AB117="","",手順５!AB117)</f>
        <v/>
      </c>
      <c r="F102" s="35" t="str">
        <f>IF(手順５!AC117="","",手順５!AC117)</f>
        <v/>
      </c>
      <c r="G102" s="35" t="str">
        <f>IF(手順５!AD117="","",手順５!AD117)</f>
        <v/>
      </c>
      <c r="H102" s="35" t="str">
        <f>IF(手順５!AE117="","",手順５!AE117)</f>
        <v/>
      </c>
      <c r="I102" s="35" t="str">
        <f>IF(手順５!AF117="","",手順５!AF117)</f>
        <v/>
      </c>
      <c r="J102" s="35" t="str">
        <f>IF(手順５!AG117="","",手順５!AG117)</f>
        <v/>
      </c>
      <c r="K102" s="35" t="str">
        <f>IF(手順５!AI117="","",手順５!AI117)</f>
        <v/>
      </c>
    </row>
    <row r="103" spans="1:11" x14ac:dyDescent="0.4">
      <c r="A103" s="35" t="str">
        <f>IF(手順５!Y118="","",手順５!Y118)</f>
        <v/>
      </c>
      <c r="B103" s="35" t="str">
        <f>IF(手順５!Z118="","",手順５!Z118)</f>
        <v/>
      </c>
      <c r="C103" s="35" t="str">
        <f>IF(手順５!Z118="","",手順５!Z118)</f>
        <v/>
      </c>
      <c r="D103" s="35" t="str">
        <f>IF(手順５!AA118="","",手順５!AA118)</f>
        <v/>
      </c>
      <c r="E103" s="35" t="str">
        <f>IF(手順５!AB118="","",手順５!AB118)</f>
        <v/>
      </c>
      <c r="F103" s="35" t="str">
        <f>IF(手順５!AC118="","",手順５!AC118)</f>
        <v/>
      </c>
      <c r="G103" s="35" t="str">
        <f>IF(手順５!AD118="","",手順５!AD118)</f>
        <v/>
      </c>
      <c r="H103" s="35" t="str">
        <f>IF(手順５!AE118="","",手順５!AE118)</f>
        <v/>
      </c>
      <c r="I103" s="35" t="str">
        <f>IF(手順５!AF118="","",手順５!AF118)</f>
        <v/>
      </c>
      <c r="J103" s="35" t="str">
        <f>IF(手順５!AG118="","",手順５!AG118)</f>
        <v/>
      </c>
      <c r="K103" s="35" t="str">
        <f>IF(手順５!AI118="","",手順５!AI118)</f>
        <v/>
      </c>
    </row>
    <row r="104" spans="1:11" x14ac:dyDescent="0.4">
      <c r="A104" s="35" t="str">
        <f>IF(手順５!Y119="","",手順５!Y119)</f>
        <v/>
      </c>
      <c r="B104" s="35" t="str">
        <f>IF(手順５!Z119="","",手順５!Z119)</f>
        <v/>
      </c>
      <c r="C104" s="35" t="str">
        <f>IF(手順５!Z119="","",手順５!Z119)</f>
        <v/>
      </c>
      <c r="D104" s="35" t="str">
        <f>IF(手順５!AA119="","",手順５!AA119)</f>
        <v/>
      </c>
      <c r="E104" s="35" t="str">
        <f>IF(手順５!AB119="","",手順５!AB119)</f>
        <v/>
      </c>
      <c r="F104" s="35" t="str">
        <f>IF(手順５!AC119="","",手順５!AC119)</f>
        <v/>
      </c>
      <c r="G104" s="35" t="str">
        <f>IF(手順５!AD119="","",手順５!AD119)</f>
        <v/>
      </c>
      <c r="H104" s="35" t="str">
        <f>IF(手順５!AE119="","",手順５!AE119)</f>
        <v/>
      </c>
      <c r="I104" s="35" t="str">
        <f>IF(手順５!AF119="","",手順５!AF119)</f>
        <v/>
      </c>
      <c r="J104" s="35" t="str">
        <f>IF(手順５!AG119="","",手順５!AG119)</f>
        <v/>
      </c>
      <c r="K104" s="35" t="str">
        <f>IF(手順５!AI119="","",手順５!AI119)</f>
        <v/>
      </c>
    </row>
    <row r="105" spans="1:11" x14ac:dyDescent="0.4">
      <c r="A105" s="35" t="str">
        <f>IF(手順５!Y120="","",手順５!Y120)</f>
        <v/>
      </c>
      <c r="B105" s="35" t="str">
        <f>IF(手順５!Z120="","",手順５!Z120)</f>
        <v/>
      </c>
      <c r="C105" s="35" t="str">
        <f>IF(手順５!Z120="","",手順５!Z120)</f>
        <v/>
      </c>
      <c r="D105" s="35" t="str">
        <f>IF(手順５!AA120="","",手順５!AA120)</f>
        <v/>
      </c>
      <c r="E105" s="35" t="str">
        <f>IF(手順５!AB120="","",手順５!AB120)</f>
        <v/>
      </c>
      <c r="F105" s="35" t="str">
        <f>IF(手順５!AC120="","",手順５!AC120)</f>
        <v/>
      </c>
      <c r="G105" s="35" t="str">
        <f>IF(手順５!AD120="","",手順５!AD120)</f>
        <v/>
      </c>
      <c r="H105" s="35" t="str">
        <f>IF(手順５!AE120="","",手順５!AE120)</f>
        <v/>
      </c>
      <c r="I105" s="35" t="str">
        <f>IF(手順５!AF120="","",手順５!AF120)</f>
        <v/>
      </c>
      <c r="J105" s="35" t="str">
        <f>IF(手順５!AG120="","",手順５!AG120)</f>
        <v/>
      </c>
      <c r="K105" s="35" t="str">
        <f>IF(手順５!AI120="","",手順５!AI120)</f>
        <v/>
      </c>
    </row>
    <row r="106" spans="1:11" x14ac:dyDescent="0.4">
      <c r="A106" s="35" t="str">
        <f>IF(手順５!Y121="","",手順５!Y121)</f>
        <v/>
      </c>
      <c r="B106" s="35" t="str">
        <f>IF(手順５!Z121="","",手順５!Z121)</f>
        <v/>
      </c>
      <c r="C106" s="35" t="str">
        <f>IF(手順５!Z121="","",手順５!Z121)</f>
        <v/>
      </c>
      <c r="D106" s="35" t="str">
        <f>IF(手順５!AA121="","",手順５!AA121)</f>
        <v/>
      </c>
      <c r="E106" s="35" t="str">
        <f>IF(手順５!AB121="","",手順５!AB121)</f>
        <v/>
      </c>
      <c r="F106" s="35" t="str">
        <f>IF(手順５!AC121="","",手順５!AC121)</f>
        <v/>
      </c>
      <c r="G106" s="35" t="str">
        <f>IF(手順５!AD121="","",手順５!AD121)</f>
        <v/>
      </c>
      <c r="H106" s="35" t="str">
        <f>IF(手順５!AE121="","",手順５!AE121)</f>
        <v/>
      </c>
      <c r="I106" s="35" t="str">
        <f>IF(手順５!AF121="","",手順５!AF121)</f>
        <v/>
      </c>
      <c r="J106" s="35" t="str">
        <f>IF(手順５!AG121="","",手順５!AG121)</f>
        <v/>
      </c>
      <c r="K106" s="35" t="str">
        <f>IF(手順５!AI121="","",手順５!AI121)</f>
        <v/>
      </c>
    </row>
  </sheetData>
  <phoneticPr fontId="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FC376-211B-4D54-8973-4CD526151404}">
  <sheetPr codeName="Sheet9"/>
  <dimension ref="A1:I3"/>
  <sheetViews>
    <sheetView workbookViewId="0"/>
  </sheetViews>
  <sheetFormatPr defaultRowHeight="13.5" x14ac:dyDescent="0.4"/>
  <cols>
    <col min="1" max="1" width="9" style="35"/>
    <col min="2" max="2" width="16.125" style="35" bestFit="1" customWidth="1"/>
    <col min="3" max="3" width="9" style="35"/>
    <col min="4" max="9" width="10.5" style="35" bestFit="1" customWidth="1"/>
    <col min="10" max="16384" width="9" style="35"/>
  </cols>
  <sheetData>
    <row r="1" spans="1:9" x14ac:dyDescent="0.15">
      <c r="A1" s="50" t="s">
        <v>801</v>
      </c>
      <c r="B1" s="50" t="s">
        <v>794</v>
      </c>
      <c r="C1" s="50" t="s">
        <v>804</v>
      </c>
      <c r="D1" s="50" t="s">
        <v>800</v>
      </c>
      <c r="E1" s="50" t="s">
        <v>802</v>
      </c>
      <c r="F1" s="50" t="s">
        <v>805</v>
      </c>
      <c r="G1" s="50" t="s">
        <v>806</v>
      </c>
      <c r="H1" s="50" t="s">
        <v>807</v>
      </c>
      <c r="I1" s="50" t="s">
        <v>808</v>
      </c>
    </row>
    <row r="2" spans="1:9" x14ac:dyDescent="0.4">
      <c r="A2" s="35" t="str">
        <f>IF(手順2!Z12&gt;=1,"男","")</f>
        <v/>
      </c>
      <c r="B2" s="35" t="str">
        <f>IF(A2="","",手順５!F9)</f>
        <v/>
      </c>
      <c r="C2" s="35" t="str">
        <f>IF(A2="","",TEXT(手順５!S17,"0")&amp;TEXT(手順５!T17,"00")&amp;TEXT(手順５!U17,"00"))</f>
        <v/>
      </c>
      <c r="D2" s="35" t="str">
        <f>IFERROR(IF($A2="","",VLOOKUP(1,手順５!$W$17:$Z$101,4,FALSE)),"")</f>
        <v/>
      </c>
      <c r="E2" s="35" t="str">
        <f>IFERROR(IF($A2="","",VLOOKUP(2,手順５!$W$17:$Z$101,4,FALSE)),"")</f>
        <v/>
      </c>
      <c r="F2" s="35" t="str">
        <f>IFERROR(IF($A2="","",VLOOKUP(3,手順５!$W$17:$Z$101,4,FALSE)),"")</f>
        <v/>
      </c>
      <c r="G2" s="35" t="str">
        <f>IFERROR(IF($A2="","",VLOOKUP(4,手順５!$W$17:$Z$101,4,FALSE)),"")</f>
        <v/>
      </c>
      <c r="H2" s="35" t="str">
        <f>IFERROR(IF($A2="","",VLOOKUP(5,手順５!$W$17:$Z$101,4,FALSE)),"")</f>
        <v/>
      </c>
      <c r="I2" s="35" t="str">
        <f>IFERROR(IF($A2="","",VLOOKUP(6,手順５!$W$17:$Z$101,4,FALSE)),"")</f>
        <v/>
      </c>
    </row>
    <row r="3" spans="1:9" x14ac:dyDescent="0.4">
      <c r="A3" s="35" t="str">
        <f>IF(手順3!Z12&gt;=1,"女","")</f>
        <v/>
      </c>
      <c r="B3" s="35" t="str">
        <f>IF(A3="","",手順５!F9)</f>
        <v/>
      </c>
      <c r="C3" s="35" t="str">
        <f>IF(A3="","",TEXT(手順５!S20,"0")&amp;TEXT(手順５!T20,"00")&amp;TEXT(手順５!U20,"00"))</f>
        <v/>
      </c>
      <c r="D3" s="35" t="str">
        <f>IFERROR(IF($A3="","",VLOOKUP(1,手順５!$X$17:$Z$101,3,FALSE)),"")</f>
        <v/>
      </c>
      <c r="E3" s="35" t="str">
        <f>IFERROR(IF($A3="","",VLOOKUP(2,手順５!$X$17:$Z$101,3,FALSE)),"")</f>
        <v/>
      </c>
      <c r="F3" s="35" t="str">
        <f>IFERROR(IF($A3="","",VLOOKUP(3,手順５!$X$17:$Z$101,3,FALSE)),"")</f>
        <v/>
      </c>
      <c r="G3" s="35" t="str">
        <f>IFERROR(IF($A3="","",VLOOKUP(4,手順５!$X$17:$Z$101,3,FALSE)),"")</f>
        <v/>
      </c>
      <c r="H3" s="35" t="str">
        <f>IFERROR(IF($A3="","",VLOOKUP(5,手順５!$X$17:$Z$101,3,FALSE)),"")</f>
        <v/>
      </c>
      <c r="I3" s="35" t="str">
        <f>IFERROR(IF($A3="","",VLOOKUP(6,手順５!$X$17:$Z$101,3,FALSE)),"")</f>
        <v/>
      </c>
    </row>
  </sheetData>
  <phoneticPr fontId="3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D939E-2E77-47B9-A965-1556D2B78C6E}">
  <sheetPr codeName="Sheet11"/>
  <dimension ref="A1:A8"/>
  <sheetViews>
    <sheetView workbookViewId="0">
      <selection activeCell="A8" sqref="A8"/>
    </sheetView>
  </sheetViews>
  <sheetFormatPr defaultRowHeight="18.75" x14ac:dyDescent="0.4"/>
  <sheetData>
    <row r="1" spans="1:1" x14ac:dyDescent="0.4">
      <c r="A1" s="34" t="s">
        <v>812</v>
      </c>
    </row>
    <row r="2" spans="1:1" x14ac:dyDescent="0.4">
      <c r="A2" t="s">
        <v>813</v>
      </c>
    </row>
    <row r="4" spans="1:1" x14ac:dyDescent="0.4">
      <c r="A4" s="34" t="s">
        <v>816</v>
      </c>
    </row>
    <row r="5" spans="1:1" x14ac:dyDescent="0.4">
      <c r="A5" s="52" t="s">
        <v>810</v>
      </c>
    </row>
    <row r="6" spans="1:1" x14ac:dyDescent="0.4">
      <c r="A6" t="s">
        <v>811</v>
      </c>
    </row>
    <row r="7" spans="1:1" x14ac:dyDescent="0.4">
      <c r="A7" t="s">
        <v>851</v>
      </c>
    </row>
    <row r="8" spans="1:1" x14ac:dyDescent="0.4">
      <c r="A8" s="34"/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D72B4-16D5-49BF-9163-B92542616491}">
  <sheetPr codeName="Sheet1"/>
  <dimension ref="A1:Z769"/>
  <sheetViews>
    <sheetView showGridLines="0" view="pageBreakPreview" topLeftCell="B1" zoomScaleNormal="100" zoomScaleSheetLayoutView="100" workbookViewId="0">
      <selection activeCell="B1" sqref="B1:O1"/>
    </sheetView>
  </sheetViews>
  <sheetFormatPr defaultRowHeight="19.5" x14ac:dyDescent="0.4"/>
  <cols>
    <col min="1" max="1" width="2.875" style="1" hidden="1" customWidth="1"/>
    <col min="2" max="2" width="12.25" style="1" customWidth="1"/>
    <col min="3" max="6" width="12.25" style="2" customWidth="1"/>
    <col min="7" max="7" width="6" style="1" customWidth="1"/>
    <col min="8" max="8" width="2.875" style="1" bestFit="1" customWidth="1"/>
    <col min="9" max="9" width="2.5" style="1" customWidth="1"/>
    <col min="10" max="10" width="12.25" style="1" customWidth="1"/>
    <col min="11" max="14" width="12.25" style="2" customWidth="1"/>
    <col min="15" max="15" width="6.625" style="1" customWidth="1"/>
    <col min="16" max="16" width="46.625" style="1" customWidth="1"/>
    <col min="17" max="17" width="33.875" style="1" customWidth="1"/>
    <col min="18" max="18" width="6.75" style="1" bestFit="1" customWidth="1"/>
    <col min="19" max="19" width="3.75" style="1" bestFit="1" customWidth="1"/>
    <col min="20" max="20" width="6.75" style="1" bestFit="1" customWidth="1"/>
    <col min="21" max="21" width="3.75" style="1" bestFit="1" customWidth="1"/>
    <col min="22" max="22" width="3.75" style="1" customWidth="1"/>
    <col min="23" max="23" width="5.125" style="1" customWidth="1"/>
    <col min="24" max="24" width="36.375" style="1" customWidth="1"/>
    <col min="25" max="25" width="16.375" style="1" bestFit="1" customWidth="1"/>
    <col min="26" max="26" width="2.875" style="1" bestFit="1" customWidth="1"/>
    <col min="27" max="16384" width="9" style="1"/>
  </cols>
  <sheetData>
    <row r="1" spans="2:26" ht="37.5" customHeight="1" thickBot="1" x14ac:dyDescent="0.45">
      <c r="B1" s="142" t="s">
        <v>852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4"/>
      <c r="Q1" s="24"/>
      <c r="R1" s="24"/>
      <c r="S1" s="24"/>
      <c r="T1" s="24"/>
      <c r="U1" s="24"/>
    </row>
    <row r="2" spans="2:26" ht="25.5" customHeight="1" x14ac:dyDescent="0.4">
      <c r="B2" s="145" t="s">
        <v>855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7"/>
      <c r="Q2" s="24"/>
      <c r="R2" s="24"/>
      <c r="S2" s="24"/>
      <c r="T2" s="24"/>
      <c r="U2" s="24"/>
    </row>
    <row r="3" spans="2:26" ht="25.5" customHeight="1" thickBot="1" x14ac:dyDescent="0.45">
      <c r="B3" s="148" t="s">
        <v>833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50"/>
      <c r="Q3" s="24"/>
      <c r="R3" s="24"/>
      <c r="S3" s="24"/>
      <c r="T3" s="24"/>
      <c r="U3" s="24"/>
    </row>
    <row r="4" spans="2:26" ht="11.25" customHeight="1" x14ac:dyDescent="0.4">
      <c r="K4" s="1"/>
      <c r="L4" s="1"/>
      <c r="M4" s="1"/>
      <c r="N4" s="1"/>
    </row>
    <row r="5" spans="2:26" x14ac:dyDescent="0.4">
      <c r="B5" s="119" t="s">
        <v>224</v>
      </c>
      <c r="C5" s="38"/>
      <c r="D5" s="39"/>
      <c r="E5" s="38"/>
      <c r="F5" s="38"/>
      <c r="G5" s="40"/>
      <c r="H5" s="40"/>
      <c r="I5" s="40"/>
      <c r="J5" s="40"/>
      <c r="K5" s="40"/>
      <c r="L5" s="40"/>
      <c r="M5" s="40"/>
      <c r="N5" s="40"/>
      <c r="O5" s="41"/>
    </row>
    <row r="6" spans="2:26" x14ac:dyDescent="0.4">
      <c r="B6" s="120" t="s">
        <v>225</v>
      </c>
      <c r="D6" s="1"/>
      <c r="K6" s="1"/>
      <c r="L6" s="1"/>
      <c r="M6" s="1"/>
      <c r="N6" s="1"/>
      <c r="O6" s="42"/>
    </row>
    <row r="7" spans="2:26" x14ac:dyDescent="0.4">
      <c r="B7" s="120" t="s">
        <v>821</v>
      </c>
      <c r="D7" s="1"/>
      <c r="K7" s="1"/>
      <c r="L7" s="1"/>
      <c r="M7" s="1"/>
      <c r="N7" s="1"/>
      <c r="O7" s="42"/>
    </row>
    <row r="8" spans="2:26" x14ac:dyDescent="0.4">
      <c r="B8" s="43" t="s">
        <v>822</v>
      </c>
      <c r="C8" s="44"/>
      <c r="D8" s="45"/>
      <c r="E8" s="44"/>
      <c r="F8" s="44"/>
      <c r="G8" s="45"/>
      <c r="H8" s="45"/>
      <c r="I8" s="45"/>
      <c r="J8" s="45"/>
      <c r="K8" s="45"/>
      <c r="L8" s="45"/>
      <c r="M8" s="45"/>
      <c r="N8" s="45"/>
      <c r="O8" s="46"/>
    </row>
    <row r="9" spans="2:26" ht="7.5" customHeight="1" x14ac:dyDescent="0.4">
      <c r="K9" s="1"/>
      <c r="L9" s="1"/>
      <c r="M9" s="1"/>
      <c r="N9" s="1"/>
    </row>
    <row r="10" spans="2:26" ht="20.25" thickBot="1" x14ac:dyDescent="0.45">
      <c r="B10" s="3" t="s">
        <v>222</v>
      </c>
      <c r="J10" s="3" t="s">
        <v>223</v>
      </c>
      <c r="Q10" s="23"/>
      <c r="R10" s="23"/>
      <c r="S10" s="23"/>
      <c r="T10" s="23"/>
    </row>
    <row r="11" spans="2:26" x14ac:dyDescent="0.4">
      <c r="B11" s="151" t="s">
        <v>1</v>
      </c>
      <c r="C11" s="152"/>
      <c r="D11" s="153"/>
      <c r="E11" s="160" t="s">
        <v>823</v>
      </c>
      <c r="F11" s="160"/>
      <c r="G11" s="161"/>
      <c r="J11" s="47"/>
      <c r="K11" s="174" t="s">
        <v>215</v>
      </c>
      <c r="L11" s="174"/>
      <c r="M11" s="174" t="s">
        <v>211</v>
      </c>
      <c r="N11" s="175"/>
    </row>
    <row r="12" spans="2:26" x14ac:dyDescent="0.4">
      <c r="B12" s="154" t="s">
        <v>210</v>
      </c>
      <c r="C12" s="155"/>
      <c r="D12" s="156"/>
      <c r="E12" s="136" t="s">
        <v>824</v>
      </c>
      <c r="F12" s="136"/>
      <c r="G12" s="137"/>
      <c r="J12" s="48">
        <v>1</v>
      </c>
      <c r="K12" s="169"/>
      <c r="L12" s="169"/>
      <c r="M12" s="169"/>
      <c r="N12" s="170"/>
    </row>
    <row r="13" spans="2:26" x14ac:dyDescent="0.4">
      <c r="B13" s="154" t="s">
        <v>212</v>
      </c>
      <c r="C13" s="155"/>
      <c r="D13" s="156"/>
      <c r="E13" s="136"/>
      <c r="F13" s="136"/>
      <c r="G13" s="137"/>
      <c r="J13" s="48">
        <v>2</v>
      </c>
      <c r="K13" s="169"/>
      <c r="L13" s="169"/>
      <c r="M13" s="169"/>
      <c r="N13" s="170"/>
    </row>
    <row r="14" spans="2:26" ht="20.25" thickBot="1" x14ac:dyDescent="0.45">
      <c r="B14" s="157" t="s">
        <v>2</v>
      </c>
      <c r="C14" s="158"/>
      <c r="D14" s="159"/>
      <c r="E14" s="138"/>
      <c r="F14" s="138"/>
      <c r="G14" s="139"/>
      <c r="J14" s="48">
        <v>3</v>
      </c>
      <c r="K14" s="169"/>
      <c r="L14" s="169"/>
      <c r="M14" s="169"/>
      <c r="N14" s="170"/>
    </row>
    <row r="15" spans="2:26" ht="20.25" thickBot="1" x14ac:dyDescent="0.45">
      <c r="B15" s="23"/>
      <c r="J15" s="49">
        <v>4</v>
      </c>
      <c r="K15" s="171"/>
      <c r="L15" s="171"/>
      <c r="M15" s="171"/>
      <c r="N15" s="172"/>
      <c r="X15" s="66" t="s">
        <v>825</v>
      </c>
      <c r="Y15" s="132" t="s">
        <v>826</v>
      </c>
      <c r="Z15" s="64"/>
    </row>
    <row r="16" spans="2:26" ht="20.25" thickBot="1" x14ac:dyDescent="0.45">
      <c r="B16" s="3" t="s">
        <v>848</v>
      </c>
      <c r="J16" s="3" t="s">
        <v>849</v>
      </c>
      <c r="X16" s="67" t="s">
        <v>823</v>
      </c>
      <c r="Y16" s="98" t="s">
        <v>824</v>
      </c>
      <c r="Z16" s="65">
        <v>9</v>
      </c>
    </row>
    <row r="17" spans="1:26" ht="19.5" customHeight="1" x14ac:dyDescent="0.4">
      <c r="B17" s="165" t="s">
        <v>221</v>
      </c>
      <c r="C17" s="173" t="s">
        <v>215</v>
      </c>
      <c r="D17" s="173"/>
      <c r="E17" s="173" t="s">
        <v>216</v>
      </c>
      <c r="F17" s="173"/>
      <c r="G17" s="167" t="s">
        <v>220</v>
      </c>
      <c r="J17" s="162" t="s">
        <v>221</v>
      </c>
      <c r="K17" s="164" t="s">
        <v>215</v>
      </c>
      <c r="L17" s="164"/>
      <c r="M17" s="164" t="s">
        <v>216</v>
      </c>
      <c r="N17" s="164"/>
      <c r="O17" s="140" t="s">
        <v>220</v>
      </c>
      <c r="R17" s="1" t="s">
        <v>776</v>
      </c>
      <c r="T17" s="1" t="s">
        <v>779</v>
      </c>
      <c r="X17" s="67" t="s">
        <v>226</v>
      </c>
      <c r="Y17" s="98" t="s">
        <v>757</v>
      </c>
      <c r="Z17" s="65">
        <v>9</v>
      </c>
    </row>
    <row r="18" spans="1:26" x14ac:dyDescent="0.4">
      <c r="B18" s="166"/>
      <c r="C18" s="26" t="s">
        <v>214</v>
      </c>
      <c r="D18" s="26" t="s">
        <v>213</v>
      </c>
      <c r="E18" s="26" t="s">
        <v>217</v>
      </c>
      <c r="F18" s="26" t="s">
        <v>218</v>
      </c>
      <c r="G18" s="168"/>
      <c r="J18" s="163"/>
      <c r="K18" s="25" t="s">
        <v>214</v>
      </c>
      <c r="L18" s="25" t="s">
        <v>213</v>
      </c>
      <c r="M18" s="25" t="s">
        <v>217</v>
      </c>
      <c r="N18" s="25" t="s">
        <v>218</v>
      </c>
      <c r="O18" s="141"/>
      <c r="R18" s="1" t="s">
        <v>778</v>
      </c>
      <c r="S18" s="1" t="s">
        <v>777</v>
      </c>
      <c r="T18" s="1" t="s">
        <v>778</v>
      </c>
      <c r="U18" s="1" t="s">
        <v>777</v>
      </c>
      <c r="X18" s="67" t="s">
        <v>227</v>
      </c>
      <c r="Y18" s="98" t="s">
        <v>866</v>
      </c>
      <c r="Z18" s="65">
        <v>1</v>
      </c>
    </row>
    <row r="19" spans="1:26" x14ac:dyDescent="0.4">
      <c r="A19" s="22"/>
      <c r="B19" s="8"/>
      <c r="C19" s="4"/>
      <c r="D19" s="4"/>
      <c r="E19" s="4"/>
      <c r="F19" s="4"/>
      <c r="G19" s="5"/>
      <c r="H19" s="69"/>
      <c r="I19" s="69"/>
      <c r="J19" s="8"/>
      <c r="K19" s="4"/>
      <c r="L19" s="4"/>
      <c r="M19" s="4"/>
      <c r="N19" s="4"/>
      <c r="O19" s="5"/>
      <c r="P19" s="22"/>
      <c r="R19" s="1">
        <f>LENB(B19)-LEN(B19)</f>
        <v>0</v>
      </c>
      <c r="S19" s="1">
        <f>LENB(E19)+LENB(F19)-LEN(E19)-LEN(F19)</f>
        <v>0</v>
      </c>
      <c r="T19" s="1">
        <f>LENB(J19)-LEN(J19)</f>
        <v>0</v>
      </c>
      <c r="U19" s="1">
        <f>LENB(M19)+LENB(N19)-LEN(M19)-LEN(N19)</f>
        <v>0</v>
      </c>
      <c r="X19" s="67" t="s">
        <v>228</v>
      </c>
      <c r="Y19" s="98" t="s">
        <v>867</v>
      </c>
      <c r="Z19" s="65">
        <v>2</v>
      </c>
    </row>
    <row r="20" spans="1:26" x14ac:dyDescent="0.4">
      <c r="A20" s="22"/>
      <c r="B20" s="8"/>
      <c r="C20" s="4"/>
      <c r="D20" s="4"/>
      <c r="E20" s="4"/>
      <c r="F20" s="4"/>
      <c r="G20" s="5"/>
      <c r="H20" s="69"/>
      <c r="I20" s="69"/>
      <c r="J20" s="8"/>
      <c r="K20" s="4"/>
      <c r="L20" s="4"/>
      <c r="M20" s="4"/>
      <c r="N20" s="4"/>
      <c r="O20" s="5"/>
      <c r="P20" s="22"/>
      <c r="R20" s="1">
        <f t="shared" ref="R20:R83" si="0">LENB(B20)-LEN(B20)</f>
        <v>0</v>
      </c>
      <c r="S20" s="1">
        <f t="shared" ref="S20:S83" si="1">LENB(E20)+LENB(F20)-LEN(E20)-LEN(F20)</f>
        <v>0</v>
      </c>
      <c r="T20" s="1">
        <f t="shared" ref="T20:T83" si="2">LENB(J20)-LEN(J20)</f>
        <v>0</v>
      </c>
      <c r="U20" s="1">
        <f t="shared" ref="U20:U83" si="3">LENB(M20)+LENB(N20)-LEN(M20)-LEN(N20)</f>
        <v>0</v>
      </c>
      <c r="X20" s="67" t="s">
        <v>229</v>
      </c>
      <c r="Y20" s="98" t="s">
        <v>868</v>
      </c>
      <c r="Z20" s="65">
        <v>3</v>
      </c>
    </row>
    <row r="21" spans="1:26" x14ac:dyDescent="0.4">
      <c r="A21" s="22"/>
      <c r="B21" s="8"/>
      <c r="C21" s="4"/>
      <c r="D21" s="4"/>
      <c r="E21" s="4"/>
      <c r="F21" s="4"/>
      <c r="G21" s="5"/>
      <c r="H21" s="69"/>
      <c r="I21" s="69"/>
      <c r="J21" s="8"/>
      <c r="K21" s="4"/>
      <c r="L21" s="4"/>
      <c r="M21" s="4"/>
      <c r="N21" s="4"/>
      <c r="O21" s="5"/>
      <c r="P21" s="22"/>
      <c r="R21" s="1">
        <f>LENB(B21)-LEN(B21)</f>
        <v>0</v>
      </c>
      <c r="S21" s="1">
        <f>LENB(E21)+LENB(F21)-LEN(E21)-LEN(F21)</f>
        <v>0</v>
      </c>
      <c r="T21" s="1">
        <f t="shared" si="2"/>
        <v>0</v>
      </c>
      <c r="U21" s="1">
        <f t="shared" si="3"/>
        <v>0</v>
      </c>
      <c r="X21" s="67" t="s">
        <v>230</v>
      </c>
      <c r="Y21" s="98" t="s">
        <v>869</v>
      </c>
      <c r="Z21" s="65">
        <v>4</v>
      </c>
    </row>
    <row r="22" spans="1:26" x14ac:dyDescent="0.4">
      <c r="A22" s="22"/>
      <c r="B22" s="8"/>
      <c r="C22" s="4"/>
      <c r="D22" s="4"/>
      <c r="E22" s="4"/>
      <c r="F22" s="4"/>
      <c r="G22" s="5"/>
      <c r="H22" s="69"/>
      <c r="I22" s="69"/>
      <c r="J22" s="8"/>
      <c r="K22" s="4"/>
      <c r="L22" s="4"/>
      <c r="M22" s="4"/>
      <c r="N22" s="4"/>
      <c r="O22" s="5"/>
      <c r="P22" s="22"/>
      <c r="R22" s="1">
        <f>LENB(B22)-LEN(B22)</f>
        <v>0</v>
      </c>
      <c r="S22" s="1">
        <f>LENB(E22)+LENB(F22)-LEN(E22)-LEN(F22)</f>
        <v>0</v>
      </c>
      <c r="T22" s="1">
        <f t="shared" si="2"/>
        <v>0</v>
      </c>
      <c r="U22" s="1">
        <f t="shared" si="3"/>
        <v>0</v>
      </c>
      <c r="X22" s="67" t="s">
        <v>231</v>
      </c>
      <c r="Y22" s="98" t="s">
        <v>870</v>
      </c>
      <c r="Z22" s="65">
        <v>5</v>
      </c>
    </row>
    <row r="23" spans="1:26" x14ac:dyDescent="0.4">
      <c r="A23" s="22"/>
      <c r="B23" s="8"/>
      <c r="C23" s="4"/>
      <c r="D23" s="4"/>
      <c r="E23" s="4"/>
      <c r="F23" s="4"/>
      <c r="G23" s="5"/>
      <c r="H23" s="69"/>
      <c r="I23" s="69"/>
      <c r="J23" s="8"/>
      <c r="K23" s="4"/>
      <c r="L23" s="4"/>
      <c r="M23" s="4"/>
      <c r="N23" s="4"/>
      <c r="O23" s="5"/>
      <c r="P23" s="22"/>
      <c r="R23" s="1">
        <f t="shared" si="0"/>
        <v>0</v>
      </c>
      <c r="S23" s="1">
        <f t="shared" si="1"/>
        <v>0</v>
      </c>
      <c r="T23" s="1">
        <f t="shared" si="2"/>
        <v>0</v>
      </c>
      <c r="U23" s="1">
        <f t="shared" si="3"/>
        <v>0</v>
      </c>
      <c r="X23" s="67" t="s">
        <v>232</v>
      </c>
      <c r="Y23" s="98" t="s">
        <v>871</v>
      </c>
      <c r="Z23" s="65">
        <v>6</v>
      </c>
    </row>
    <row r="24" spans="1:26" x14ac:dyDescent="0.4">
      <c r="A24" s="22"/>
      <c r="B24" s="8"/>
      <c r="C24" s="4"/>
      <c r="D24" s="4"/>
      <c r="E24" s="4"/>
      <c r="F24" s="4"/>
      <c r="G24" s="5"/>
      <c r="H24" s="69"/>
      <c r="I24" s="69"/>
      <c r="J24" s="8"/>
      <c r="K24" s="4"/>
      <c r="L24" s="4"/>
      <c r="M24" s="4"/>
      <c r="N24" s="4"/>
      <c r="O24" s="5"/>
      <c r="P24" s="22"/>
      <c r="R24" s="1">
        <f t="shared" si="0"/>
        <v>0</v>
      </c>
      <c r="S24" s="1">
        <f t="shared" si="1"/>
        <v>0</v>
      </c>
      <c r="T24" s="1">
        <f t="shared" si="2"/>
        <v>0</v>
      </c>
      <c r="U24" s="1">
        <f t="shared" si="3"/>
        <v>0</v>
      </c>
      <c r="X24" s="67" t="s">
        <v>233</v>
      </c>
      <c r="Y24" s="98" t="s">
        <v>872</v>
      </c>
      <c r="Z24" s="65">
        <v>7</v>
      </c>
    </row>
    <row r="25" spans="1:26" x14ac:dyDescent="0.4">
      <c r="A25" s="22"/>
      <c r="B25" s="8"/>
      <c r="C25" s="4"/>
      <c r="D25" s="4"/>
      <c r="E25" s="4"/>
      <c r="F25" s="4"/>
      <c r="G25" s="5"/>
      <c r="H25" s="69"/>
      <c r="I25" s="69"/>
      <c r="J25" s="8"/>
      <c r="K25" s="4"/>
      <c r="L25" s="4"/>
      <c r="M25" s="4"/>
      <c r="N25" s="4"/>
      <c r="O25" s="5"/>
      <c r="P25" s="22"/>
      <c r="R25" s="1">
        <f t="shared" si="0"/>
        <v>0</v>
      </c>
      <c r="S25" s="1">
        <f t="shared" si="1"/>
        <v>0</v>
      </c>
      <c r="T25" s="1">
        <f t="shared" si="2"/>
        <v>0</v>
      </c>
      <c r="U25" s="1">
        <f t="shared" si="3"/>
        <v>0</v>
      </c>
      <c r="X25" s="67" t="s">
        <v>234</v>
      </c>
      <c r="Y25" s="98"/>
      <c r="Z25" s="65">
        <v>8</v>
      </c>
    </row>
    <row r="26" spans="1:26" ht="20.25" thickBot="1" x14ac:dyDescent="0.45">
      <c r="A26" s="22"/>
      <c r="B26" s="8"/>
      <c r="C26" s="4"/>
      <c r="D26" s="4"/>
      <c r="E26" s="4"/>
      <c r="F26" s="4"/>
      <c r="G26" s="5"/>
      <c r="H26" s="69"/>
      <c r="I26" s="69"/>
      <c r="J26" s="8"/>
      <c r="K26" s="4"/>
      <c r="L26" s="4"/>
      <c r="M26" s="4"/>
      <c r="N26" s="4"/>
      <c r="O26" s="5"/>
      <c r="P26" s="22"/>
      <c r="R26" s="1">
        <f t="shared" si="0"/>
        <v>0</v>
      </c>
      <c r="S26" s="1">
        <f t="shared" si="1"/>
        <v>0</v>
      </c>
      <c r="T26" s="1">
        <f t="shared" si="2"/>
        <v>0</v>
      </c>
      <c r="U26" s="1">
        <f t="shared" si="3"/>
        <v>0</v>
      </c>
      <c r="X26" s="67" t="s">
        <v>235</v>
      </c>
      <c r="Y26" s="73"/>
      <c r="Z26" s="63">
        <v>9</v>
      </c>
    </row>
    <row r="27" spans="1:26" x14ac:dyDescent="0.4">
      <c r="A27" s="22"/>
      <c r="B27" s="8"/>
      <c r="C27" s="4"/>
      <c r="D27" s="4"/>
      <c r="E27" s="4"/>
      <c r="F27" s="4"/>
      <c r="G27" s="5"/>
      <c r="H27" s="69"/>
      <c r="I27" s="69"/>
      <c r="J27" s="8"/>
      <c r="K27" s="4"/>
      <c r="L27" s="4"/>
      <c r="M27" s="4"/>
      <c r="N27" s="4"/>
      <c r="O27" s="5"/>
      <c r="P27" s="22"/>
      <c r="R27" s="1">
        <f t="shared" si="0"/>
        <v>0</v>
      </c>
      <c r="S27" s="1">
        <f t="shared" si="1"/>
        <v>0</v>
      </c>
      <c r="T27" s="1">
        <f t="shared" si="2"/>
        <v>0</v>
      </c>
      <c r="U27" s="1">
        <f t="shared" si="3"/>
        <v>0</v>
      </c>
      <c r="X27" s="67" t="s">
        <v>236</v>
      </c>
    </row>
    <row r="28" spans="1:26" x14ac:dyDescent="0.4">
      <c r="A28" s="22"/>
      <c r="B28" s="8"/>
      <c r="C28" s="4"/>
      <c r="D28" s="4"/>
      <c r="E28" s="4"/>
      <c r="F28" s="4"/>
      <c r="G28" s="5"/>
      <c r="H28" s="69"/>
      <c r="I28" s="69"/>
      <c r="J28" s="8"/>
      <c r="K28" s="4"/>
      <c r="L28" s="4"/>
      <c r="M28" s="4"/>
      <c r="N28" s="4"/>
      <c r="O28" s="5"/>
      <c r="P28" s="22"/>
      <c r="R28" s="1">
        <f t="shared" si="0"/>
        <v>0</v>
      </c>
      <c r="S28" s="1">
        <f t="shared" si="1"/>
        <v>0</v>
      </c>
      <c r="T28" s="1">
        <f t="shared" si="2"/>
        <v>0</v>
      </c>
      <c r="U28" s="1">
        <f t="shared" si="3"/>
        <v>0</v>
      </c>
      <c r="X28" s="67" t="s">
        <v>237</v>
      </c>
    </row>
    <row r="29" spans="1:26" x14ac:dyDescent="0.4">
      <c r="A29" s="22"/>
      <c r="B29" s="8"/>
      <c r="C29" s="4"/>
      <c r="D29" s="4"/>
      <c r="E29" s="4"/>
      <c r="F29" s="4"/>
      <c r="G29" s="5"/>
      <c r="H29" s="69"/>
      <c r="I29" s="69"/>
      <c r="J29" s="8"/>
      <c r="K29" s="4"/>
      <c r="L29" s="4"/>
      <c r="M29" s="4"/>
      <c r="N29" s="4"/>
      <c r="O29" s="5"/>
      <c r="P29" s="22"/>
      <c r="R29" s="1">
        <f t="shared" si="0"/>
        <v>0</v>
      </c>
      <c r="S29" s="1">
        <f t="shared" si="1"/>
        <v>0</v>
      </c>
      <c r="T29" s="1">
        <f t="shared" si="2"/>
        <v>0</v>
      </c>
      <c r="U29" s="1">
        <f t="shared" si="3"/>
        <v>0</v>
      </c>
      <c r="X29" s="67" t="s">
        <v>238</v>
      </c>
    </row>
    <row r="30" spans="1:26" x14ac:dyDescent="0.4">
      <c r="A30" s="22"/>
      <c r="B30" s="8"/>
      <c r="C30" s="4"/>
      <c r="D30" s="4"/>
      <c r="E30" s="4"/>
      <c r="F30" s="4"/>
      <c r="G30" s="5"/>
      <c r="H30" s="69"/>
      <c r="I30" s="69"/>
      <c r="J30" s="8"/>
      <c r="K30" s="4"/>
      <c r="L30" s="4"/>
      <c r="M30" s="4"/>
      <c r="N30" s="4"/>
      <c r="O30" s="5"/>
      <c r="P30" s="22"/>
      <c r="R30" s="1">
        <f t="shared" si="0"/>
        <v>0</v>
      </c>
      <c r="S30" s="1">
        <f t="shared" si="1"/>
        <v>0</v>
      </c>
      <c r="T30" s="1">
        <f t="shared" si="2"/>
        <v>0</v>
      </c>
      <c r="U30" s="1">
        <f t="shared" si="3"/>
        <v>0</v>
      </c>
      <c r="X30" s="67" t="s">
        <v>239</v>
      </c>
    </row>
    <row r="31" spans="1:26" x14ac:dyDescent="0.4">
      <c r="A31" s="22"/>
      <c r="B31" s="8"/>
      <c r="C31" s="4"/>
      <c r="D31" s="4"/>
      <c r="E31" s="4"/>
      <c r="F31" s="4"/>
      <c r="G31" s="5"/>
      <c r="H31" s="69"/>
      <c r="I31" s="69"/>
      <c r="J31" s="8"/>
      <c r="K31" s="4"/>
      <c r="L31" s="4"/>
      <c r="M31" s="4"/>
      <c r="N31" s="4"/>
      <c r="O31" s="5"/>
      <c r="P31" s="22"/>
      <c r="R31" s="1">
        <f t="shared" si="0"/>
        <v>0</v>
      </c>
      <c r="S31" s="1">
        <f t="shared" si="1"/>
        <v>0</v>
      </c>
      <c r="T31" s="1">
        <f t="shared" si="2"/>
        <v>0</v>
      </c>
      <c r="U31" s="1">
        <f t="shared" si="3"/>
        <v>0</v>
      </c>
      <c r="X31" s="67" t="s">
        <v>240</v>
      </c>
    </row>
    <row r="32" spans="1:26" x14ac:dyDescent="0.4">
      <c r="A32" s="22"/>
      <c r="B32" s="8"/>
      <c r="C32" s="4"/>
      <c r="D32" s="4"/>
      <c r="E32" s="4"/>
      <c r="F32" s="4"/>
      <c r="G32" s="5"/>
      <c r="H32" s="69"/>
      <c r="I32" s="69"/>
      <c r="J32" s="8"/>
      <c r="K32" s="4"/>
      <c r="L32" s="4"/>
      <c r="M32" s="4"/>
      <c r="N32" s="4"/>
      <c r="O32" s="5"/>
      <c r="P32" s="22"/>
      <c r="R32" s="1">
        <f t="shared" si="0"/>
        <v>0</v>
      </c>
      <c r="S32" s="1">
        <f t="shared" si="1"/>
        <v>0</v>
      </c>
      <c r="T32" s="1">
        <f t="shared" si="2"/>
        <v>0</v>
      </c>
      <c r="U32" s="1">
        <f t="shared" si="3"/>
        <v>0</v>
      </c>
      <c r="X32" s="67" t="s">
        <v>241</v>
      </c>
    </row>
    <row r="33" spans="1:24" x14ac:dyDescent="0.4">
      <c r="A33" s="22"/>
      <c r="B33" s="8"/>
      <c r="C33" s="4"/>
      <c r="D33" s="4"/>
      <c r="E33" s="4"/>
      <c r="F33" s="4"/>
      <c r="G33" s="5"/>
      <c r="H33" s="69"/>
      <c r="I33" s="69"/>
      <c r="J33" s="8"/>
      <c r="K33" s="4"/>
      <c r="L33" s="4"/>
      <c r="M33" s="4"/>
      <c r="N33" s="4"/>
      <c r="O33" s="5"/>
      <c r="P33" s="22"/>
      <c r="R33" s="1">
        <f t="shared" si="0"/>
        <v>0</v>
      </c>
      <c r="S33" s="1">
        <f t="shared" si="1"/>
        <v>0</v>
      </c>
      <c r="T33" s="1">
        <f t="shared" si="2"/>
        <v>0</v>
      </c>
      <c r="U33" s="1">
        <f t="shared" si="3"/>
        <v>0</v>
      </c>
      <c r="X33" s="67" t="s">
        <v>242</v>
      </c>
    </row>
    <row r="34" spans="1:24" x14ac:dyDescent="0.4">
      <c r="A34" s="22"/>
      <c r="B34" s="8"/>
      <c r="C34" s="4"/>
      <c r="D34" s="4"/>
      <c r="E34" s="4"/>
      <c r="F34" s="4"/>
      <c r="G34" s="5"/>
      <c r="H34" s="69"/>
      <c r="I34" s="69"/>
      <c r="J34" s="8"/>
      <c r="K34" s="4"/>
      <c r="L34" s="4"/>
      <c r="M34" s="4"/>
      <c r="N34" s="4"/>
      <c r="O34" s="5"/>
      <c r="P34" s="22"/>
      <c r="R34" s="1">
        <f t="shared" si="0"/>
        <v>0</v>
      </c>
      <c r="S34" s="1">
        <f t="shared" si="1"/>
        <v>0</v>
      </c>
      <c r="T34" s="1">
        <f t="shared" si="2"/>
        <v>0</v>
      </c>
      <c r="U34" s="1">
        <f t="shared" si="3"/>
        <v>0</v>
      </c>
      <c r="X34" s="67" t="s">
        <v>243</v>
      </c>
    </row>
    <row r="35" spans="1:24" x14ac:dyDescent="0.4">
      <c r="A35" s="22"/>
      <c r="B35" s="8"/>
      <c r="C35" s="4"/>
      <c r="D35" s="4"/>
      <c r="E35" s="4"/>
      <c r="F35" s="4"/>
      <c r="G35" s="5"/>
      <c r="H35" s="69"/>
      <c r="I35" s="69"/>
      <c r="J35" s="8"/>
      <c r="K35" s="4"/>
      <c r="L35" s="4"/>
      <c r="M35" s="4"/>
      <c r="N35" s="4"/>
      <c r="O35" s="5"/>
      <c r="P35" s="22"/>
      <c r="R35" s="1">
        <f t="shared" si="0"/>
        <v>0</v>
      </c>
      <c r="S35" s="1">
        <f t="shared" si="1"/>
        <v>0</v>
      </c>
      <c r="T35" s="1">
        <f t="shared" si="2"/>
        <v>0</v>
      </c>
      <c r="U35" s="1">
        <f t="shared" si="3"/>
        <v>0</v>
      </c>
      <c r="X35" s="67" t="s">
        <v>244</v>
      </c>
    </row>
    <row r="36" spans="1:24" x14ac:dyDescent="0.4">
      <c r="A36" s="22"/>
      <c r="B36" s="8"/>
      <c r="C36" s="4"/>
      <c r="D36" s="4"/>
      <c r="E36" s="4"/>
      <c r="F36" s="4"/>
      <c r="G36" s="5"/>
      <c r="H36" s="69"/>
      <c r="I36" s="69"/>
      <c r="J36" s="8"/>
      <c r="K36" s="4"/>
      <c r="L36" s="4"/>
      <c r="M36" s="4"/>
      <c r="N36" s="4"/>
      <c r="O36" s="5"/>
      <c r="P36" s="22"/>
      <c r="R36" s="1">
        <f t="shared" si="0"/>
        <v>0</v>
      </c>
      <c r="S36" s="1">
        <f t="shared" si="1"/>
        <v>0</v>
      </c>
      <c r="T36" s="1">
        <f t="shared" si="2"/>
        <v>0</v>
      </c>
      <c r="U36" s="1">
        <f t="shared" si="3"/>
        <v>0</v>
      </c>
      <c r="X36" s="67" t="s">
        <v>245</v>
      </c>
    </row>
    <row r="37" spans="1:24" x14ac:dyDescent="0.4">
      <c r="A37" s="22"/>
      <c r="B37" s="8"/>
      <c r="C37" s="4"/>
      <c r="D37" s="4"/>
      <c r="E37" s="4"/>
      <c r="F37" s="4"/>
      <c r="G37" s="5"/>
      <c r="H37" s="69"/>
      <c r="I37" s="69"/>
      <c r="J37" s="8"/>
      <c r="K37" s="4"/>
      <c r="L37" s="4"/>
      <c r="M37" s="4"/>
      <c r="N37" s="4"/>
      <c r="O37" s="5"/>
      <c r="P37" s="22"/>
      <c r="R37" s="1">
        <f t="shared" si="0"/>
        <v>0</v>
      </c>
      <c r="S37" s="1">
        <f t="shared" si="1"/>
        <v>0</v>
      </c>
      <c r="T37" s="1">
        <f t="shared" si="2"/>
        <v>0</v>
      </c>
      <c r="U37" s="1">
        <f t="shared" si="3"/>
        <v>0</v>
      </c>
      <c r="X37" s="67" t="s">
        <v>246</v>
      </c>
    </row>
    <row r="38" spans="1:24" x14ac:dyDescent="0.4">
      <c r="A38" s="22"/>
      <c r="B38" s="8"/>
      <c r="C38" s="4"/>
      <c r="D38" s="4"/>
      <c r="E38" s="4"/>
      <c r="F38" s="4"/>
      <c r="G38" s="5"/>
      <c r="H38" s="69"/>
      <c r="I38" s="69"/>
      <c r="J38" s="8"/>
      <c r="K38" s="4"/>
      <c r="L38" s="4"/>
      <c r="M38" s="4"/>
      <c r="N38" s="4"/>
      <c r="O38" s="5"/>
      <c r="P38" s="22"/>
      <c r="R38" s="1">
        <f t="shared" si="0"/>
        <v>0</v>
      </c>
      <c r="S38" s="1">
        <f t="shared" si="1"/>
        <v>0</v>
      </c>
      <c r="T38" s="1">
        <f t="shared" si="2"/>
        <v>0</v>
      </c>
      <c r="U38" s="1">
        <f t="shared" si="3"/>
        <v>0</v>
      </c>
      <c r="X38" s="67" t="s">
        <v>247</v>
      </c>
    </row>
    <row r="39" spans="1:24" x14ac:dyDescent="0.4">
      <c r="A39" s="22"/>
      <c r="B39" s="8"/>
      <c r="C39" s="4"/>
      <c r="D39" s="4"/>
      <c r="E39" s="4"/>
      <c r="F39" s="4"/>
      <c r="G39" s="5"/>
      <c r="H39" s="69"/>
      <c r="I39" s="69"/>
      <c r="J39" s="8"/>
      <c r="K39" s="4"/>
      <c r="L39" s="4"/>
      <c r="M39" s="4"/>
      <c r="N39" s="4"/>
      <c r="O39" s="5"/>
      <c r="P39" s="22"/>
      <c r="R39" s="1">
        <f t="shared" si="0"/>
        <v>0</v>
      </c>
      <c r="S39" s="1">
        <f t="shared" si="1"/>
        <v>0</v>
      </c>
      <c r="T39" s="1">
        <f t="shared" si="2"/>
        <v>0</v>
      </c>
      <c r="U39" s="1">
        <f t="shared" si="3"/>
        <v>0</v>
      </c>
      <c r="X39" s="67" t="s">
        <v>248</v>
      </c>
    </row>
    <row r="40" spans="1:24" x14ac:dyDescent="0.4">
      <c r="A40" s="22"/>
      <c r="B40" s="8"/>
      <c r="C40" s="4"/>
      <c r="D40" s="4"/>
      <c r="E40" s="4"/>
      <c r="F40" s="4"/>
      <c r="G40" s="5"/>
      <c r="H40" s="69"/>
      <c r="I40" s="69"/>
      <c r="J40" s="8"/>
      <c r="K40" s="4"/>
      <c r="L40" s="4"/>
      <c r="M40" s="4"/>
      <c r="N40" s="4"/>
      <c r="O40" s="5"/>
      <c r="P40" s="22"/>
      <c r="R40" s="1">
        <f t="shared" si="0"/>
        <v>0</v>
      </c>
      <c r="S40" s="1">
        <f t="shared" si="1"/>
        <v>0</v>
      </c>
      <c r="T40" s="1">
        <f t="shared" si="2"/>
        <v>0</v>
      </c>
      <c r="U40" s="1">
        <f t="shared" si="3"/>
        <v>0</v>
      </c>
      <c r="X40" s="67" t="s">
        <v>249</v>
      </c>
    </row>
    <row r="41" spans="1:24" x14ac:dyDescent="0.4">
      <c r="A41" s="22"/>
      <c r="B41" s="8"/>
      <c r="C41" s="4"/>
      <c r="D41" s="4"/>
      <c r="E41" s="4"/>
      <c r="F41" s="4"/>
      <c r="G41" s="5"/>
      <c r="H41" s="69"/>
      <c r="I41" s="69"/>
      <c r="J41" s="8"/>
      <c r="K41" s="4"/>
      <c r="L41" s="4"/>
      <c r="M41" s="4"/>
      <c r="N41" s="4"/>
      <c r="O41" s="5"/>
      <c r="P41" s="22"/>
      <c r="R41" s="1">
        <f t="shared" si="0"/>
        <v>0</v>
      </c>
      <c r="S41" s="1">
        <f t="shared" si="1"/>
        <v>0</v>
      </c>
      <c r="T41" s="1">
        <f t="shared" si="2"/>
        <v>0</v>
      </c>
      <c r="U41" s="1">
        <f t="shared" si="3"/>
        <v>0</v>
      </c>
      <c r="X41" s="67" t="s">
        <v>250</v>
      </c>
    </row>
    <row r="42" spans="1:24" x14ac:dyDescent="0.4">
      <c r="A42" s="22"/>
      <c r="B42" s="8"/>
      <c r="C42" s="4"/>
      <c r="D42" s="4"/>
      <c r="E42" s="4"/>
      <c r="F42" s="4"/>
      <c r="G42" s="5"/>
      <c r="H42" s="69"/>
      <c r="I42" s="69"/>
      <c r="J42" s="8"/>
      <c r="K42" s="4"/>
      <c r="L42" s="4"/>
      <c r="M42" s="4"/>
      <c r="N42" s="4"/>
      <c r="O42" s="5"/>
      <c r="P42" s="22"/>
      <c r="R42" s="1">
        <f t="shared" si="0"/>
        <v>0</v>
      </c>
      <c r="S42" s="1">
        <f t="shared" si="1"/>
        <v>0</v>
      </c>
      <c r="T42" s="1">
        <f t="shared" si="2"/>
        <v>0</v>
      </c>
      <c r="U42" s="1">
        <f t="shared" si="3"/>
        <v>0</v>
      </c>
      <c r="X42" s="67" t="s">
        <v>251</v>
      </c>
    </row>
    <row r="43" spans="1:24" x14ac:dyDescent="0.4">
      <c r="A43" s="22"/>
      <c r="B43" s="8"/>
      <c r="C43" s="4"/>
      <c r="D43" s="4"/>
      <c r="E43" s="4"/>
      <c r="F43" s="4"/>
      <c r="G43" s="5"/>
      <c r="H43" s="69"/>
      <c r="I43" s="69"/>
      <c r="J43" s="8"/>
      <c r="K43" s="4"/>
      <c r="L43" s="4"/>
      <c r="M43" s="4"/>
      <c r="N43" s="4"/>
      <c r="O43" s="5"/>
      <c r="P43" s="22"/>
      <c r="R43" s="1">
        <f t="shared" si="0"/>
        <v>0</v>
      </c>
      <c r="S43" s="1">
        <f t="shared" si="1"/>
        <v>0</v>
      </c>
      <c r="T43" s="1">
        <f t="shared" si="2"/>
        <v>0</v>
      </c>
      <c r="U43" s="1">
        <f t="shared" si="3"/>
        <v>0</v>
      </c>
      <c r="X43" s="67" t="s">
        <v>252</v>
      </c>
    </row>
    <row r="44" spans="1:24" x14ac:dyDescent="0.4">
      <c r="A44" s="22"/>
      <c r="B44" s="8"/>
      <c r="C44" s="4"/>
      <c r="D44" s="4"/>
      <c r="E44" s="4"/>
      <c r="F44" s="4"/>
      <c r="G44" s="5"/>
      <c r="H44" s="69"/>
      <c r="I44" s="69"/>
      <c r="J44" s="8"/>
      <c r="K44" s="4"/>
      <c r="L44" s="4"/>
      <c r="M44" s="4"/>
      <c r="N44" s="4"/>
      <c r="O44" s="5"/>
      <c r="P44" s="22"/>
      <c r="R44" s="1">
        <f t="shared" si="0"/>
        <v>0</v>
      </c>
      <c r="S44" s="1">
        <f t="shared" si="1"/>
        <v>0</v>
      </c>
      <c r="T44" s="1">
        <f t="shared" si="2"/>
        <v>0</v>
      </c>
      <c r="U44" s="1">
        <f t="shared" si="3"/>
        <v>0</v>
      </c>
      <c r="X44" s="67" t="s">
        <v>253</v>
      </c>
    </row>
    <row r="45" spans="1:24" x14ac:dyDescent="0.4">
      <c r="A45" s="22"/>
      <c r="B45" s="8"/>
      <c r="C45" s="4"/>
      <c r="D45" s="4"/>
      <c r="E45" s="4"/>
      <c r="F45" s="4"/>
      <c r="G45" s="5"/>
      <c r="H45" s="69"/>
      <c r="I45" s="69"/>
      <c r="J45" s="8"/>
      <c r="K45" s="4"/>
      <c r="L45" s="4"/>
      <c r="M45" s="4"/>
      <c r="N45" s="4"/>
      <c r="O45" s="5"/>
      <c r="P45" s="22"/>
      <c r="R45" s="1">
        <f t="shared" si="0"/>
        <v>0</v>
      </c>
      <c r="S45" s="1">
        <f t="shared" si="1"/>
        <v>0</v>
      </c>
      <c r="T45" s="1">
        <f t="shared" si="2"/>
        <v>0</v>
      </c>
      <c r="U45" s="1">
        <f t="shared" si="3"/>
        <v>0</v>
      </c>
      <c r="X45" s="67" t="s">
        <v>254</v>
      </c>
    </row>
    <row r="46" spans="1:24" x14ac:dyDescent="0.4">
      <c r="A46" s="22"/>
      <c r="B46" s="8"/>
      <c r="C46" s="4"/>
      <c r="D46" s="4"/>
      <c r="E46" s="4"/>
      <c r="F46" s="4"/>
      <c r="G46" s="5"/>
      <c r="H46" s="69"/>
      <c r="I46" s="69"/>
      <c r="J46" s="8"/>
      <c r="K46" s="4"/>
      <c r="L46" s="4"/>
      <c r="M46" s="4"/>
      <c r="N46" s="4"/>
      <c r="O46" s="5"/>
      <c r="P46" s="22"/>
      <c r="R46" s="1">
        <f t="shared" si="0"/>
        <v>0</v>
      </c>
      <c r="S46" s="1">
        <f t="shared" si="1"/>
        <v>0</v>
      </c>
      <c r="T46" s="1">
        <f t="shared" si="2"/>
        <v>0</v>
      </c>
      <c r="U46" s="1">
        <f t="shared" si="3"/>
        <v>0</v>
      </c>
      <c r="X46" s="67" t="s">
        <v>255</v>
      </c>
    </row>
    <row r="47" spans="1:24" x14ac:dyDescent="0.4">
      <c r="A47" s="22"/>
      <c r="B47" s="8"/>
      <c r="C47" s="4"/>
      <c r="D47" s="4"/>
      <c r="E47" s="4"/>
      <c r="F47" s="4"/>
      <c r="G47" s="5"/>
      <c r="H47" s="69"/>
      <c r="I47" s="69"/>
      <c r="J47" s="8"/>
      <c r="K47" s="4"/>
      <c r="L47" s="4"/>
      <c r="M47" s="4"/>
      <c r="N47" s="4"/>
      <c r="O47" s="5"/>
      <c r="P47" s="22"/>
      <c r="R47" s="1">
        <f t="shared" si="0"/>
        <v>0</v>
      </c>
      <c r="S47" s="1">
        <f t="shared" si="1"/>
        <v>0</v>
      </c>
      <c r="T47" s="1">
        <f t="shared" si="2"/>
        <v>0</v>
      </c>
      <c r="U47" s="1">
        <f t="shared" si="3"/>
        <v>0</v>
      </c>
      <c r="X47" s="67" t="s">
        <v>256</v>
      </c>
    </row>
    <row r="48" spans="1:24" x14ac:dyDescent="0.4">
      <c r="A48" s="22"/>
      <c r="B48" s="8"/>
      <c r="C48" s="4"/>
      <c r="D48" s="4"/>
      <c r="E48" s="4"/>
      <c r="F48" s="4"/>
      <c r="G48" s="5"/>
      <c r="H48" s="69"/>
      <c r="I48" s="69"/>
      <c r="J48" s="8"/>
      <c r="K48" s="4"/>
      <c r="L48" s="4"/>
      <c r="M48" s="4"/>
      <c r="N48" s="4"/>
      <c r="O48" s="5"/>
      <c r="P48" s="22"/>
      <c r="R48" s="1">
        <f t="shared" si="0"/>
        <v>0</v>
      </c>
      <c r="S48" s="1">
        <f t="shared" si="1"/>
        <v>0</v>
      </c>
      <c r="T48" s="1">
        <f t="shared" si="2"/>
        <v>0</v>
      </c>
      <c r="U48" s="1">
        <f t="shared" si="3"/>
        <v>0</v>
      </c>
      <c r="X48" s="67" t="s">
        <v>257</v>
      </c>
    </row>
    <row r="49" spans="1:24" x14ac:dyDescent="0.4">
      <c r="A49" s="22"/>
      <c r="B49" s="8"/>
      <c r="C49" s="4"/>
      <c r="D49" s="4"/>
      <c r="E49" s="4"/>
      <c r="F49" s="4"/>
      <c r="G49" s="5"/>
      <c r="H49" s="69"/>
      <c r="I49" s="69"/>
      <c r="J49" s="8"/>
      <c r="K49" s="4"/>
      <c r="L49" s="4"/>
      <c r="M49" s="4"/>
      <c r="N49" s="4"/>
      <c r="O49" s="5"/>
      <c r="P49" s="22"/>
      <c r="R49" s="1">
        <f t="shared" si="0"/>
        <v>0</v>
      </c>
      <c r="S49" s="1">
        <f t="shared" si="1"/>
        <v>0</v>
      </c>
      <c r="T49" s="1">
        <f t="shared" si="2"/>
        <v>0</v>
      </c>
      <c r="U49" s="1">
        <f t="shared" si="3"/>
        <v>0</v>
      </c>
      <c r="X49" s="67" t="s">
        <v>258</v>
      </c>
    </row>
    <row r="50" spans="1:24" x14ac:dyDescent="0.4">
      <c r="A50" s="22"/>
      <c r="B50" s="8"/>
      <c r="C50" s="4"/>
      <c r="D50" s="4"/>
      <c r="E50" s="4"/>
      <c r="F50" s="4"/>
      <c r="G50" s="5"/>
      <c r="H50" s="69"/>
      <c r="I50" s="69"/>
      <c r="J50" s="8"/>
      <c r="K50" s="4"/>
      <c r="L50" s="4"/>
      <c r="M50" s="4"/>
      <c r="N50" s="4"/>
      <c r="O50" s="5"/>
      <c r="P50" s="22"/>
      <c r="R50" s="1">
        <f t="shared" si="0"/>
        <v>0</v>
      </c>
      <c r="S50" s="1">
        <f t="shared" si="1"/>
        <v>0</v>
      </c>
      <c r="T50" s="1">
        <f t="shared" si="2"/>
        <v>0</v>
      </c>
      <c r="U50" s="1">
        <f t="shared" si="3"/>
        <v>0</v>
      </c>
      <c r="X50" s="67" t="s">
        <v>259</v>
      </c>
    </row>
    <row r="51" spans="1:24" x14ac:dyDescent="0.4">
      <c r="A51" s="22"/>
      <c r="B51" s="8"/>
      <c r="C51" s="4"/>
      <c r="D51" s="4"/>
      <c r="E51" s="4"/>
      <c r="F51" s="4"/>
      <c r="G51" s="5"/>
      <c r="H51" s="69"/>
      <c r="I51" s="69"/>
      <c r="J51" s="8"/>
      <c r="K51" s="4"/>
      <c r="L51" s="4"/>
      <c r="M51" s="4"/>
      <c r="N51" s="4"/>
      <c r="O51" s="5"/>
      <c r="P51" s="22"/>
      <c r="R51" s="1">
        <f t="shared" si="0"/>
        <v>0</v>
      </c>
      <c r="S51" s="1">
        <f t="shared" si="1"/>
        <v>0</v>
      </c>
      <c r="T51" s="1">
        <f t="shared" si="2"/>
        <v>0</v>
      </c>
      <c r="U51" s="1">
        <f t="shared" si="3"/>
        <v>0</v>
      </c>
      <c r="X51" s="67" t="s">
        <v>260</v>
      </c>
    </row>
    <row r="52" spans="1:24" x14ac:dyDescent="0.4">
      <c r="A52" s="22"/>
      <c r="B52" s="8"/>
      <c r="C52" s="4"/>
      <c r="D52" s="4"/>
      <c r="E52" s="4"/>
      <c r="F52" s="4"/>
      <c r="G52" s="5"/>
      <c r="H52" s="69"/>
      <c r="I52" s="69"/>
      <c r="J52" s="8"/>
      <c r="K52" s="4"/>
      <c r="L52" s="4"/>
      <c r="M52" s="4"/>
      <c r="N52" s="4"/>
      <c r="O52" s="5"/>
      <c r="P52" s="22"/>
      <c r="R52" s="1">
        <f t="shared" si="0"/>
        <v>0</v>
      </c>
      <c r="S52" s="1">
        <f t="shared" si="1"/>
        <v>0</v>
      </c>
      <c r="T52" s="1">
        <f t="shared" si="2"/>
        <v>0</v>
      </c>
      <c r="U52" s="1">
        <f t="shared" si="3"/>
        <v>0</v>
      </c>
      <c r="X52" s="67" t="s">
        <v>261</v>
      </c>
    </row>
    <row r="53" spans="1:24" x14ac:dyDescent="0.4">
      <c r="A53" s="22"/>
      <c r="B53" s="8"/>
      <c r="C53" s="4"/>
      <c r="D53" s="4"/>
      <c r="E53" s="4"/>
      <c r="F53" s="4"/>
      <c r="G53" s="5"/>
      <c r="H53" s="69"/>
      <c r="I53" s="69"/>
      <c r="J53" s="8"/>
      <c r="K53" s="4"/>
      <c r="L53" s="4"/>
      <c r="M53" s="4"/>
      <c r="N53" s="4"/>
      <c r="O53" s="5"/>
      <c r="P53" s="22"/>
      <c r="R53" s="1">
        <f t="shared" si="0"/>
        <v>0</v>
      </c>
      <c r="S53" s="1">
        <f t="shared" si="1"/>
        <v>0</v>
      </c>
      <c r="T53" s="1">
        <f t="shared" si="2"/>
        <v>0</v>
      </c>
      <c r="U53" s="1">
        <f t="shared" si="3"/>
        <v>0</v>
      </c>
      <c r="X53" s="67" t="s">
        <v>262</v>
      </c>
    </row>
    <row r="54" spans="1:24" x14ac:dyDescent="0.4">
      <c r="A54" s="22"/>
      <c r="B54" s="8"/>
      <c r="C54" s="4"/>
      <c r="D54" s="4"/>
      <c r="E54" s="4"/>
      <c r="F54" s="4"/>
      <c r="G54" s="5"/>
      <c r="H54" s="69"/>
      <c r="I54" s="69"/>
      <c r="J54" s="8"/>
      <c r="K54" s="4"/>
      <c r="L54" s="4"/>
      <c r="M54" s="4"/>
      <c r="N54" s="4"/>
      <c r="O54" s="5"/>
      <c r="P54" s="22"/>
      <c r="R54" s="1">
        <f t="shared" si="0"/>
        <v>0</v>
      </c>
      <c r="S54" s="1">
        <f t="shared" si="1"/>
        <v>0</v>
      </c>
      <c r="T54" s="1">
        <f t="shared" si="2"/>
        <v>0</v>
      </c>
      <c r="U54" s="1">
        <f t="shared" si="3"/>
        <v>0</v>
      </c>
      <c r="X54" s="67" t="s">
        <v>263</v>
      </c>
    </row>
    <row r="55" spans="1:24" x14ac:dyDescent="0.4">
      <c r="A55" s="22"/>
      <c r="B55" s="8"/>
      <c r="C55" s="4"/>
      <c r="D55" s="4"/>
      <c r="E55" s="4"/>
      <c r="F55" s="4"/>
      <c r="G55" s="5"/>
      <c r="H55" s="69"/>
      <c r="I55" s="69"/>
      <c r="J55" s="8"/>
      <c r="K55" s="4"/>
      <c r="L55" s="4"/>
      <c r="M55" s="4"/>
      <c r="N55" s="4"/>
      <c r="O55" s="5"/>
      <c r="P55" s="22"/>
      <c r="R55" s="1">
        <f t="shared" si="0"/>
        <v>0</v>
      </c>
      <c r="S55" s="1">
        <f t="shared" si="1"/>
        <v>0</v>
      </c>
      <c r="T55" s="1">
        <f t="shared" si="2"/>
        <v>0</v>
      </c>
      <c r="U55" s="1">
        <f t="shared" si="3"/>
        <v>0</v>
      </c>
      <c r="X55" s="67" t="s">
        <v>264</v>
      </c>
    </row>
    <row r="56" spans="1:24" x14ac:dyDescent="0.4">
      <c r="A56" s="22"/>
      <c r="B56" s="8"/>
      <c r="C56" s="4"/>
      <c r="D56" s="4"/>
      <c r="E56" s="4"/>
      <c r="F56" s="4"/>
      <c r="G56" s="5"/>
      <c r="H56" s="69"/>
      <c r="I56" s="69"/>
      <c r="J56" s="8"/>
      <c r="K56" s="4"/>
      <c r="L56" s="4"/>
      <c r="M56" s="4"/>
      <c r="N56" s="4"/>
      <c r="O56" s="5"/>
      <c r="P56" s="22"/>
      <c r="R56" s="1">
        <f t="shared" si="0"/>
        <v>0</v>
      </c>
      <c r="S56" s="1">
        <f t="shared" si="1"/>
        <v>0</v>
      </c>
      <c r="T56" s="1">
        <f t="shared" si="2"/>
        <v>0</v>
      </c>
      <c r="U56" s="1">
        <f t="shared" si="3"/>
        <v>0</v>
      </c>
      <c r="X56" s="67" t="s">
        <v>265</v>
      </c>
    </row>
    <row r="57" spans="1:24" x14ac:dyDescent="0.4">
      <c r="A57" s="22"/>
      <c r="B57" s="8"/>
      <c r="C57" s="4"/>
      <c r="D57" s="4"/>
      <c r="E57" s="4"/>
      <c r="F57" s="4"/>
      <c r="G57" s="5"/>
      <c r="H57" s="69"/>
      <c r="I57" s="69"/>
      <c r="J57" s="8"/>
      <c r="K57" s="4"/>
      <c r="L57" s="4"/>
      <c r="M57" s="4"/>
      <c r="N57" s="4"/>
      <c r="O57" s="5"/>
      <c r="P57" s="22"/>
      <c r="R57" s="1">
        <f t="shared" si="0"/>
        <v>0</v>
      </c>
      <c r="S57" s="1">
        <f t="shared" si="1"/>
        <v>0</v>
      </c>
      <c r="T57" s="1">
        <f t="shared" si="2"/>
        <v>0</v>
      </c>
      <c r="U57" s="1">
        <f t="shared" si="3"/>
        <v>0</v>
      </c>
      <c r="X57" s="67" t="s">
        <v>266</v>
      </c>
    </row>
    <row r="58" spans="1:24" x14ac:dyDescent="0.4">
      <c r="A58" s="22"/>
      <c r="B58" s="8"/>
      <c r="C58" s="4"/>
      <c r="D58" s="4"/>
      <c r="E58" s="4"/>
      <c r="F58" s="4"/>
      <c r="G58" s="5"/>
      <c r="H58" s="69"/>
      <c r="I58" s="69"/>
      <c r="J58" s="8"/>
      <c r="K58" s="4"/>
      <c r="L58" s="4"/>
      <c r="M58" s="4"/>
      <c r="N58" s="4"/>
      <c r="O58" s="5"/>
      <c r="P58" s="22"/>
      <c r="R58" s="1">
        <f t="shared" si="0"/>
        <v>0</v>
      </c>
      <c r="S58" s="1">
        <f t="shared" si="1"/>
        <v>0</v>
      </c>
      <c r="T58" s="1">
        <f t="shared" si="2"/>
        <v>0</v>
      </c>
      <c r="U58" s="1">
        <f t="shared" si="3"/>
        <v>0</v>
      </c>
      <c r="X58" s="67" t="s">
        <v>267</v>
      </c>
    </row>
    <row r="59" spans="1:24" x14ac:dyDescent="0.4">
      <c r="A59" s="22"/>
      <c r="B59" s="8"/>
      <c r="C59" s="4"/>
      <c r="D59" s="4"/>
      <c r="E59" s="4"/>
      <c r="F59" s="4"/>
      <c r="G59" s="5"/>
      <c r="H59" s="69"/>
      <c r="I59" s="69"/>
      <c r="J59" s="8"/>
      <c r="K59" s="4"/>
      <c r="L59" s="4"/>
      <c r="M59" s="4"/>
      <c r="N59" s="4"/>
      <c r="O59" s="5"/>
      <c r="P59" s="22"/>
      <c r="R59" s="1">
        <f t="shared" si="0"/>
        <v>0</v>
      </c>
      <c r="S59" s="1">
        <f t="shared" si="1"/>
        <v>0</v>
      </c>
      <c r="T59" s="1">
        <f t="shared" si="2"/>
        <v>0</v>
      </c>
      <c r="U59" s="1">
        <f t="shared" si="3"/>
        <v>0</v>
      </c>
      <c r="X59" s="67" t="s">
        <v>268</v>
      </c>
    </row>
    <row r="60" spans="1:24" x14ac:dyDescent="0.4">
      <c r="A60" s="22"/>
      <c r="B60" s="8"/>
      <c r="C60" s="4"/>
      <c r="D60" s="4"/>
      <c r="E60" s="4"/>
      <c r="F60" s="4"/>
      <c r="G60" s="5"/>
      <c r="H60" s="69"/>
      <c r="I60" s="69"/>
      <c r="J60" s="8"/>
      <c r="K60" s="4"/>
      <c r="L60" s="4"/>
      <c r="M60" s="4"/>
      <c r="N60" s="4"/>
      <c r="O60" s="5"/>
      <c r="P60" s="22"/>
      <c r="R60" s="1">
        <f t="shared" si="0"/>
        <v>0</v>
      </c>
      <c r="S60" s="1">
        <f t="shared" si="1"/>
        <v>0</v>
      </c>
      <c r="T60" s="1">
        <f t="shared" si="2"/>
        <v>0</v>
      </c>
      <c r="U60" s="1">
        <f t="shared" si="3"/>
        <v>0</v>
      </c>
      <c r="X60" s="67" t="s">
        <v>269</v>
      </c>
    </row>
    <row r="61" spans="1:24" x14ac:dyDescent="0.4">
      <c r="A61" s="22"/>
      <c r="B61" s="8"/>
      <c r="C61" s="4"/>
      <c r="D61" s="4"/>
      <c r="E61" s="4"/>
      <c r="F61" s="4"/>
      <c r="G61" s="5"/>
      <c r="H61" s="69"/>
      <c r="I61" s="69"/>
      <c r="J61" s="8"/>
      <c r="K61" s="4"/>
      <c r="L61" s="4"/>
      <c r="M61" s="4"/>
      <c r="N61" s="4"/>
      <c r="O61" s="5"/>
      <c r="P61" s="22"/>
      <c r="R61" s="1">
        <f t="shared" si="0"/>
        <v>0</v>
      </c>
      <c r="S61" s="1">
        <f t="shared" si="1"/>
        <v>0</v>
      </c>
      <c r="T61" s="1">
        <f t="shared" si="2"/>
        <v>0</v>
      </c>
      <c r="U61" s="1">
        <f t="shared" si="3"/>
        <v>0</v>
      </c>
      <c r="X61" s="67" t="s">
        <v>270</v>
      </c>
    </row>
    <row r="62" spans="1:24" x14ac:dyDescent="0.4">
      <c r="A62" s="22"/>
      <c r="B62" s="8"/>
      <c r="C62" s="4"/>
      <c r="D62" s="4"/>
      <c r="E62" s="4"/>
      <c r="F62" s="4"/>
      <c r="G62" s="5"/>
      <c r="H62" s="69"/>
      <c r="I62" s="69"/>
      <c r="J62" s="8"/>
      <c r="K62" s="4"/>
      <c r="L62" s="4"/>
      <c r="M62" s="4"/>
      <c r="N62" s="4"/>
      <c r="O62" s="5"/>
      <c r="P62" s="22"/>
      <c r="R62" s="1">
        <f t="shared" si="0"/>
        <v>0</v>
      </c>
      <c r="S62" s="1">
        <f t="shared" si="1"/>
        <v>0</v>
      </c>
      <c r="T62" s="1">
        <f t="shared" si="2"/>
        <v>0</v>
      </c>
      <c r="U62" s="1">
        <f t="shared" si="3"/>
        <v>0</v>
      </c>
      <c r="X62" s="67" t="s">
        <v>271</v>
      </c>
    </row>
    <row r="63" spans="1:24" x14ac:dyDescent="0.4">
      <c r="A63" s="22"/>
      <c r="B63" s="8"/>
      <c r="C63" s="4"/>
      <c r="D63" s="4"/>
      <c r="E63" s="4"/>
      <c r="F63" s="4"/>
      <c r="G63" s="5"/>
      <c r="H63" s="69"/>
      <c r="I63" s="69"/>
      <c r="J63" s="8"/>
      <c r="K63" s="4"/>
      <c r="L63" s="4"/>
      <c r="M63" s="4"/>
      <c r="N63" s="4"/>
      <c r="O63" s="5"/>
      <c r="P63" s="22"/>
      <c r="R63" s="1">
        <f t="shared" si="0"/>
        <v>0</v>
      </c>
      <c r="S63" s="1">
        <f t="shared" si="1"/>
        <v>0</v>
      </c>
      <c r="T63" s="1">
        <f t="shared" si="2"/>
        <v>0</v>
      </c>
      <c r="U63" s="1">
        <f t="shared" si="3"/>
        <v>0</v>
      </c>
      <c r="X63" s="67" t="s">
        <v>272</v>
      </c>
    </row>
    <row r="64" spans="1:24" x14ac:dyDescent="0.4">
      <c r="A64" s="22"/>
      <c r="B64" s="8"/>
      <c r="C64" s="4"/>
      <c r="D64" s="4"/>
      <c r="E64" s="4"/>
      <c r="F64" s="4"/>
      <c r="G64" s="5"/>
      <c r="H64" s="69"/>
      <c r="I64" s="69"/>
      <c r="J64" s="8"/>
      <c r="K64" s="4"/>
      <c r="L64" s="4"/>
      <c r="M64" s="4"/>
      <c r="N64" s="4"/>
      <c r="O64" s="5"/>
      <c r="P64" s="22"/>
      <c r="R64" s="1">
        <f t="shared" si="0"/>
        <v>0</v>
      </c>
      <c r="S64" s="1">
        <f t="shared" si="1"/>
        <v>0</v>
      </c>
      <c r="T64" s="1">
        <f t="shared" si="2"/>
        <v>0</v>
      </c>
      <c r="U64" s="1">
        <f t="shared" si="3"/>
        <v>0</v>
      </c>
      <c r="X64" s="67" t="s">
        <v>273</v>
      </c>
    </row>
    <row r="65" spans="1:24" x14ac:dyDescent="0.4">
      <c r="A65" s="22"/>
      <c r="B65" s="8"/>
      <c r="C65" s="4"/>
      <c r="D65" s="4"/>
      <c r="E65" s="4"/>
      <c r="F65" s="4"/>
      <c r="G65" s="5"/>
      <c r="H65" s="69"/>
      <c r="I65" s="69"/>
      <c r="J65" s="8"/>
      <c r="K65" s="4"/>
      <c r="L65" s="4"/>
      <c r="M65" s="4"/>
      <c r="N65" s="4"/>
      <c r="O65" s="5"/>
      <c r="P65" s="22"/>
      <c r="R65" s="1">
        <f t="shared" si="0"/>
        <v>0</v>
      </c>
      <c r="S65" s="1">
        <f t="shared" si="1"/>
        <v>0</v>
      </c>
      <c r="T65" s="1">
        <f t="shared" si="2"/>
        <v>0</v>
      </c>
      <c r="U65" s="1">
        <f t="shared" si="3"/>
        <v>0</v>
      </c>
      <c r="X65" s="67" t="s">
        <v>274</v>
      </c>
    </row>
    <row r="66" spans="1:24" x14ac:dyDescent="0.4">
      <c r="A66" s="22"/>
      <c r="B66" s="8"/>
      <c r="C66" s="4"/>
      <c r="D66" s="4"/>
      <c r="E66" s="4"/>
      <c r="F66" s="4"/>
      <c r="G66" s="5"/>
      <c r="H66" s="69"/>
      <c r="I66" s="69"/>
      <c r="J66" s="8"/>
      <c r="K66" s="4"/>
      <c r="L66" s="4"/>
      <c r="M66" s="4"/>
      <c r="N66" s="4"/>
      <c r="O66" s="5"/>
      <c r="P66" s="22"/>
      <c r="R66" s="1">
        <f t="shared" si="0"/>
        <v>0</v>
      </c>
      <c r="S66" s="1">
        <f t="shared" si="1"/>
        <v>0</v>
      </c>
      <c r="T66" s="1">
        <f t="shared" si="2"/>
        <v>0</v>
      </c>
      <c r="U66" s="1">
        <f t="shared" si="3"/>
        <v>0</v>
      </c>
      <c r="X66" s="67" t="s">
        <v>275</v>
      </c>
    </row>
    <row r="67" spans="1:24" x14ac:dyDescent="0.4">
      <c r="A67" s="22"/>
      <c r="B67" s="8"/>
      <c r="C67" s="4"/>
      <c r="D67" s="4"/>
      <c r="E67" s="4"/>
      <c r="F67" s="4"/>
      <c r="G67" s="5"/>
      <c r="H67" s="69"/>
      <c r="I67" s="69"/>
      <c r="J67" s="8"/>
      <c r="K67" s="4"/>
      <c r="L67" s="4"/>
      <c r="M67" s="4"/>
      <c r="N67" s="4"/>
      <c r="O67" s="5"/>
      <c r="P67" s="22"/>
      <c r="R67" s="1">
        <f t="shared" si="0"/>
        <v>0</v>
      </c>
      <c r="S67" s="1">
        <f t="shared" si="1"/>
        <v>0</v>
      </c>
      <c r="T67" s="1">
        <f t="shared" si="2"/>
        <v>0</v>
      </c>
      <c r="U67" s="1">
        <f t="shared" si="3"/>
        <v>0</v>
      </c>
      <c r="X67" s="67" t="s">
        <v>276</v>
      </c>
    </row>
    <row r="68" spans="1:24" x14ac:dyDescent="0.4">
      <c r="A68" s="22"/>
      <c r="B68" s="8"/>
      <c r="C68" s="4"/>
      <c r="D68" s="4"/>
      <c r="E68" s="4"/>
      <c r="F68" s="4"/>
      <c r="G68" s="5"/>
      <c r="H68" s="69"/>
      <c r="I68" s="69"/>
      <c r="J68" s="8"/>
      <c r="K68" s="4"/>
      <c r="L68" s="4"/>
      <c r="M68" s="4"/>
      <c r="N68" s="4"/>
      <c r="O68" s="5"/>
      <c r="P68" s="22"/>
      <c r="R68" s="1">
        <f t="shared" si="0"/>
        <v>0</v>
      </c>
      <c r="S68" s="1">
        <f t="shared" si="1"/>
        <v>0</v>
      </c>
      <c r="T68" s="1">
        <f t="shared" si="2"/>
        <v>0</v>
      </c>
      <c r="U68" s="1">
        <f t="shared" si="3"/>
        <v>0</v>
      </c>
      <c r="X68" s="67" t="s">
        <v>277</v>
      </c>
    </row>
    <row r="69" spans="1:24" x14ac:dyDescent="0.4">
      <c r="A69" s="22"/>
      <c r="B69" s="8"/>
      <c r="C69" s="4"/>
      <c r="D69" s="4"/>
      <c r="E69" s="4"/>
      <c r="F69" s="4"/>
      <c r="G69" s="5"/>
      <c r="H69" s="69"/>
      <c r="I69" s="69"/>
      <c r="J69" s="8"/>
      <c r="K69" s="4"/>
      <c r="L69" s="4"/>
      <c r="M69" s="4"/>
      <c r="N69" s="4"/>
      <c r="O69" s="5"/>
      <c r="P69" s="22"/>
      <c r="R69" s="1">
        <f t="shared" si="0"/>
        <v>0</v>
      </c>
      <c r="S69" s="1">
        <f t="shared" si="1"/>
        <v>0</v>
      </c>
      <c r="T69" s="1">
        <f t="shared" si="2"/>
        <v>0</v>
      </c>
      <c r="U69" s="1">
        <f t="shared" si="3"/>
        <v>0</v>
      </c>
      <c r="X69" s="67" t="s">
        <v>278</v>
      </c>
    </row>
    <row r="70" spans="1:24" x14ac:dyDescent="0.4">
      <c r="A70" s="22"/>
      <c r="B70" s="8"/>
      <c r="C70" s="4"/>
      <c r="D70" s="4"/>
      <c r="E70" s="4"/>
      <c r="F70" s="4"/>
      <c r="G70" s="5"/>
      <c r="H70" s="69"/>
      <c r="I70" s="69"/>
      <c r="J70" s="8"/>
      <c r="K70" s="4"/>
      <c r="L70" s="4"/>
      <c r="M70" s="4"/>
      <c r="N70" s="4"/>
      <c r="O70" s="5"/>
      <c r="P70" s="22"/>
      <c r="R70" s="1">
        <f t="shared" si="0"/>
        <v>0</v>
      </c>
      <c r="S70" s="1">
        <f t="shared" si="1"/>
        <v>0</v>
      </c>
      <c r="T70" s="1">
        <f t="shared" si="2"/>
        <v>0</v>
      </c>
      <c r="U70" s="1">
        <f t="shared" si="3"/>
        <v>0</v>
      </c>
      <c r="X70" s="67" t="s">
        <v>279</v>
      </c>
    </row>
    <row r="71" spans="1:24" x14ac:dyDescent="0.4">
      <c r="A71" s="22"/>
      <c r="B71" s="8"/>
      <c r="C71" s="4"/>
      <c r="D71" s="4"/>
      <c r="E71" s="4"/>
      <c r="F71" s="4"/>
      <c r="G71" s="5"/>
      <c r="H71" s="69"/>
      <c r="I71" s="69"/>
      <c r="J71" s="8"/>
      <c r="K71" s="4"/>
      <c r="L71" s="4"/>
      <c r="M71" s="4"/>
      <c r="N71" s="4"/>
      <c r="O71" s="5"/>
      <c r="P71" s="22"/>
      <c r="R71" s="1">
        <f t="shared" si="0"/>
        <v>0</v>
      </c>
      <c r="S71" s="1">
        <f t="shared" si="1"/>
        <v>0</v>
      </c>
      <c r="T71" s="1">
        <f t="shared" si="2"/>
        <v>0</v>
      </c>
      <c r="U71" s="1">
        <f t="shared" si="3"/>
        <v>0</v>
      </c>
      <c r="X71" s="67" t="s">
        <v>280</v>
      </c>
    </row>
    <row r="72" spans="1:24" x14ac:dyDescent="0.4">
      <c r="A72" s="22"/>
      <c r="B72" s="8"/>
      <c r="C72" s="4"/>
      <c r="D72" s="4"/>
      <c r="E72" s="4"/>
      <c r="F72" s="4"/>
      <c r="G72" s="5"/>
      <c r="H72" s="69"/>
      <c r="I72" s="69"/>
      <c r="J72" s="8"/>
      <c r="K72" s="4"/>
      <c r="L72" s="4"/>
      <c r="M72" s="4"/>
      <c r="N72" s="4"/>
      <c r="O72" s="5"/>
      <c r="P72" s="22"/>
      <c r="R72" s="1">
        <f t="shared" si="0"/>
        <v>0</v>
      </c>
      <c r="S72" s="1">
        <f t="shared" si="1"/>
        <v>0</v>
      </c>
      <c r="T72" s="1">
        <f t="shared" si="2"/>
        <v>0</v>
      </c>
      <c r="U72" s="1">
        <f t="shared" si="3"/>
        <v>0</v>
      </c>
      <c r="X72" s="67" t="s">
        <v>281</v>
      </c>
    </row>
    <row r="73" spans="1:24" x14ac:dyDescent="0.4">
      <c r="A73" s="22"/>
      <c r="B73" s="8"/>
      <c r="C73" s="4"/>
      <c r="D73" s="4"/>
      <c r="E73" s="4"/>
      <c r="F73" s="4"/>
      <c r="G73" s="5"/>
      <c r="H73" s="69"/>
      <c r="I73" s="69"/>
      <c r="J73" s="8"/>
      <c r="K73" s="4"/>
      <c r="L73" s="4"/>
      <c r="M73" s="4"/>
      <c r="N73" s="4"/>
      <c r="O73" s="5"/>
      <c r="P73" s="22"/>
      <c r="R73" s="1">
        <f t="shared" si="0"/>
        <v>0</v>
      </c>
      <c r="S73" s="1">
        <f t="shared" si="1"/>
        <v>0</v>
      </c>
      <c r="T73" s="1">
        <f t="shared" si="2"/>
        <v>0</v>
      </c>
      <c r="U73" s="1">
        <f t="shared" si="3"/>
        <v>0</v>
      </c>
      <c r="X73" s="67" t="s">
        <v>282</v>
      </c>
    </row>
    <row r="74" spans="1:24" x14ac:dyDescent="0.4">
      <c r="A74" s="22"/>
      <c r="B74" s="8"/>
      <c r="C74" s="4"/>
      <c r="D74" s="4"/>
      <c r="E74" s="4"/>
      <c r="F74" s="4"/>
      <c r="G74" s="5"/>
      <c r="H74" s="69"/>
      <c r="I74" s="69"/>
      <c r="J74" s="8"/>
      <c r="K74" s="4"/>
      <c r="L74" s="4"/>
      <c r="M74" s="4"/>
      <c r="N74" s="4"/>
      <c r="O74" s="5"/>
      <c r="P74" s="22"/>
      <c r="R74" s="1">
        <f t="shared" si="0"/>
        <v>0</v>
      </c>
      <c r="S74" s="1">
        <f t="shared" si="1"/>
        <v>0</v>
      </c>
      <c r="T74" s="1">
        <f t="shared" si="2"/>
        <v>0</v>
      </c>
      <c r="U74" s="1">
        <f t="shared" si="3"/>
        <v>0</v>
      </c>
      <c r="X74" s="67" t="s">
        <v>283</v>
      </c>
    </row>
    <row r="75" spans="1:24" x14ac:dyDescent="0.4">
      <c r="A75" s="22"/>
      <c r="B75" s="8"/>
      <c r="C75" s="4"/>
      <c r="D75" s="4"/>
      <c r="E75" s="4"/>
      <c r="F75" s="4"/>
      <c r="G75" s="5"/>
      <c r="H75" s="69"/>
      <c r="I75" s="69"/>
      <c r="J75" s="8"/>
      <c r="K75" s="4"/>
      <c r="L75" s="4"/>
      <c r="M75" s="4"/>
      <c r="N75" s="4"/>
      <c r="O75" s="5"/>
      <c r="P75" s="22"/>
      <c r="R75" s="1">
        <f t="shared" si="0"/>
        <v>0</v>
      </c>
      <c r="S75" s="1">
        <f t="shared" si="1"/>
        <v>0</v>
      </c>
      <c r="T75" s="1">
        <f t="shared" si="2"/>
        <v>0</v>
      </c>
      <c r="U75" s="1">
        <f t="shared" si="3"/>
        <v>0</v>
      </c>
      <c r="X75" s="67" t="s">
        <v>284</v>
      </c>
    </row>
    <row r="76" spans="1:24" x14ac:dyDescent="0.4">
      <c r="A76" s="22"/>
      <c r="B76" s="8"/>
      <c r="C76" s="4"/>
      <c r="D76" s="4"/>
      <c r="E76" s="4"/>
      <c r="F76" s="4"/>
      <c r="G76" s="5"/>
      <c r="H76" s="69"/>
      <c r="I76" s="69"/>
      <c r="J76" s="8"/>
      <c r="K76" s="4"/>
      <c r="L76" s="4"/>
      <c r="M76" s="4"/>
      <c r="N76" s="4"/>
      <c r="O76" s="5"/>
      <c r="P76" s="22"/>
      <c r="R76" s="1">
        <f t="shared" si="0"/>
        <v>0</v>
      </c>
      <c r="S76" s="1">
        <f t="shared" si="1"/>
        <v>0</v>
      </c>
      <c r="T76" s="1">
        <f t="shared" si="2"/>
        <v>0</v>
      </c>
      <c r="U76" s="1">
        <f t="shared" si="3"/>
        <v>0</v>
      </c>
      <c r="X76" s="67" t="s">
        <v>285</v>
      </c>
    </row>
    <row r="77" spans="1:24" x14ac:dyDescent="0.4">
      <c r="A77" s="22"/>
      <c r="B77" s="8"/>
      <c r="C77" s="4"/>
      <c r="D77" s="4"/>
      <c r="E77" s="4"/>
      <c r="F77" s="4"/>
      <c r="G77" s="5"/>
      <c r="H77" s="69"/>
      <c r="I77" s="69"/>
      <c r="J77" s="8"/>
      <c r="K77" s="4"/>
      <c r="L77" s="4"/>
      <c r="M77" s="4"/>
      <c r="N77" s="4"/>
      <c r="O77" s="5"/>
      <c r="P77" s="22"/>
      <c r="R77" s="1">
        <f t="shared" si="0"/>
        <v>0</v>
      </c>
      <c r="S77" s="1">
        <f t="shared" si="1"/>
        <v>0</v>
      </c>
      <c r="T77" s="1">
        <f t="shared" si="2"/>
        <v>0</v>
      </c>
      <c r="U77" s="1">
        <f t="shared" si="3"/>
        <v>0</v>
      </c>
      <c r="X77" s="67" t="s">
        <v>286</v>
      </c>
    </row>
    <row r="78" spans="1:24" x14ac:dyDescent="0.4">
      <c r="A78" s="22"/>
      <c r="B78" s="8"/>
      <c r="C78" s="4"/>
      <c r="D78" s="4"/>
      <c r="E78" s="4"/>
      <c r="F78" s="4"/>
      <c r="G78" s="5"/>
      <c r="H78" s="69"/>
      <c r="I78" s="69"/>
      <c r="J78" s="8"/>
      <c r="K78" s="4"/>
      <c r="L78" s="4"/>
      <c r="M78" s="4"/>
      <c r="N78" s="4"/>
      <c r="O78" s="5"/>
      <c r="P78" s="22"/>
      <c r="R78" s="1">
        <f t="shared" si="0"/>
        <v>0</v>
      </c>
      <c r="S78" s="1">
        <f t="shared" si="1"/>
        <v>0</v>
      </c>
      <c r="T78" s="1">
        <f t="shared" si="2"/>
        <v>0</v>
      </c>
      <c r="U78" s="1">
        <f t="shared" si="3"/>
        <v>0</v>
      </c>
      <c r="X78" s="67" t="s">
        <v>287</v>
      </c>
    </row>
    <row r="79" spans="1:24" x14ac:dyDescent="0.4">
      <c r="A79" s="22"/>
      <c r="B79" s="8"/>
      <c r="C79" s="4"/>
      <c r="D79" s="4"/>
      <c r="E79" s="4"/>
      <c r="F79" s="4"/>
      <c r="G79" s="5"/>
      <c r="H79" s="69"/>
      <c r="I79" s="69"/>
      <c r="J79" s="8"/>
      <c r="K79" s="4"/>
      <c r="L79" s="4"/>
      <c r="M79" s="4"/>
      <c r="N79" s="4"/>
      <c r="O79" s="5"/>
      <c r="P79" s="22"/>
      <c r="R79" s="1">
        <f t="shared" si="0"/>
        <v>0</v>
      </c>
      <c r="S79" s="1">
        <f t="shared" si="1"/>
        <v>0</v>
      </c>
      <c r="T79" s="1">
        <f t="shared" si="2"/>
        <v>0</v>
      </c>
      <c r="U79" s="1">
        <f t="shared" si="3"/>
        <v>0</v>
      </c>
      <c r="X79" s="67" t="s">
        <v>288</v>
      </c>
    </row>
    <row r="80" spans="1:24" x14ac:dyDescent="0.4">
      <c r="A80" s="22"/>
      <c r="B80" s="8"/>
      <c r="C80" s="4"/>
      <c r="D80" s="4"/>
      <c r="E80" s="4"/>
      <c r="F80" s="4"/>
      <c r="G80" s="5"/>
      <c r="H80" s="69"/>
      <c r="I80" s="69"/>
      <c r="J80" s="8"/>
      <c r="K80" s="4"/>
      <c r="L80" s="4"/>
      <c r="M80" s="4"/>
      <c r="N80" s="4"/>
      <c r="O80" s="5"/>
      <c r="P80" s="22"/>
      <c r="R80" s="1">
        <f t="shared" si="0"/>
        <v>0</v>
      </c>
      <c r="S80" s="1">
        <f t="shared" si="1"/>
        <v>0</v>
      </c>
      <c r="T80" s="1">
        <f t="shared" si="2"/>
        <v>0</v>
      </c>
      <c r="U80" s="1">
        <f t="shared" si="3"/>
        <v>0</v>
      </c>
      <c r="X80" s="67" t="s">
        <v>289</v>
      </c>
    </row>
    <row r="81" spans="1:24" x14ac:dyDescent="0.4">
      <c r="A81" s="22"/>
      <c r="B81" s="8"/>
      <c r="C81" s="4"/>
      <c r="D81" s="4"/>
      <c r="E81" s="4"/>
      <c r="F81" s="4"/>
      <c r="G81" s="5"/>
      <c r="H81" s="69"/>
      <c r="I81" s="69"/>
      <c r="J81" s="8"/>
      <c r="K81" s="4"/>
      <c r="L81" s="4"/>
      <c r="M81" s="4"/>
      <c r="N81" s="4"/>
      <c r="O81" s="5"/>
      <c r="P81" s="22"/>
      <c r="R81" s="1">
        <f t="shared" si="0"/>
        <v>0</v>
      </c>
      <c r="S81" s="1">
        <f t="shared" si="1"/>
        <v>0</v>
      </c>
      <c r="T81" s="1">
        <f t="shared" si="2"/>
        <v>0</v>
      </c>
      <c r="U81" s="1">
        <f t="shared" si="3"/>
        <v>0</v>
      </c>
      <c r="X81" s="67" t="s">
        <v>290</v>
      </c>
    </row>
    <row r="82" spans="1:24" x14ac:dyDescent="0.4">
      <c r="A82" s="22"/>
      <c r="B82" s="8"/>
      <c r="C82" s="4"/>
      <c r="D82" s="4"/>
      <c r="E82" s="4"/>
      <c r="F82" s="4"/>
      <c r="G82" s="5"/>
      <c r="H82" s="69"/>
      <c r="I82" s="69"/>
      <c r="J82" s="8"/>
      <c r="K82" s="4"/>
      <c r="L82" s="4"/>
      <c r="M82" s="4"/>
      <c r="N82" s="4"/>
      <c r="O82" s="5"/>
      <c r="P82" s="22"/>
      <c r="R82" s="1">
        <f t="shared" si="0"/>
        <v>0</v>
      </c>
      <c r="S82" s="1">
        <f t="shared" si="1"/>
        <v>0</v>
      </c>
      <c r="T82" s="1">
        <f t="shared" si="2"/>
        <v>0</v>
      </c>
      <c r="U82" s="1">
        <f t="shared" si="3"/>
        <v>0</v>
      </c>
      <c r="X82" s="67" t="s">
        <v>291</v>
      </c>
    </row>
    <row r="83" spans="1:24" x14ac:dyDescent="0.4">
      <c r="A83" s="22"/>
      <c r="B83" s="8"/>
      <c r="C83" s="4"/>
      <c r="D83" s="4"/>
      <c r="E83" s="4"/>
      <c r="F83" s="4"/>
      <c r="G83" s="5"/>
      <c r="H83" s="69"/>
      <c r="I83" s="69"/>
      <c r="J83" s="8"/>
      <c r="K83" s="4"/>
      <c r="L83" s="4"/>
      <c r="M83" s="4"/>
      <c r="N83" s="4"/>
      <c r="O83" s="5"/>
      <c r="P83" s="22"/>
      <c r="R83" s="1">
        <f t="shared" si="0"/>
        <v>0</v>
      </c>
      <c r="S83" s="1">
        <f t="shared" si="1"/>
        <v>0</v>
      </c>
      <c r="T83" s="1">
        <f t="shared" si="2"/>
        <v>0</v>
      </c>
      <c r="U83" s="1">
        <f t="shared" si="3"/>
        <v>0</v>
      </c>
      <c r="X83" s="67" t="s">
        <v>292</v>
      </c>
    </row>
    <row r="84" spans="1:24" x14ac:dyDescent="0.4">
      <c r="A84" s="22"/>
      <c r="B84" s="8"/>
      <c r="C84" s="4"/>
      <c r="D84" s="4"/>
      <c r="E84" s="4"/>
      <c r="F84" s="4"/>
      <c r="G84" s="5"/>
      <c r="H84" s="69"/>
      <c r="I84" s="69"/>
      <c r="J84" s="8"/>
      <c r="K84" s="4"/>
      <c r="L84" s="4"/>
      <c r="M84" s="4"/>
      <c r="N84" s="4"/>
      <c r="O84" s="5"/>
      <c r="P84" s="22"/>
      <c r="R84" s="1">
        <f t="shared" ref="R84:R105" si="4">LENB(B84)-LEN(B84)</f>
        <v>0</v>
      </c>
      <c r="S84" s="1">
        <f t="shared" ref="S84:S105" si="5">LENB(E84)+LENB(F84)-LEN(E84)-LEN(F84)</f>
        <v>0</v>
      </c>
      <c r="T84" s="1">
        <f t="shared" ref="T84:T105" si="6">LENB(J84)-LEN(J84)</f>
        <v>0</v>
      </c>
      <c r="U84" s="1">
        <f t="shared" ref="U84:U105" si="7">LENB(M84)+LENB(N84)-LEN(M84)-LEN(N84)</f>
        <v>0</v>
      </c>
      <c r="X84" s="67" t="s">
        <v>293</v>
      </c>
    </row>
    <row r="85" spans="1:24" x14ac:dyDescent="0.4">
      <c r="A85" s="22"/>
      <c r="B85" s="8"/>
      <c r="C85" s="4"/>
      <c r="D85" s="4"/>
      <c r="E85" s="4"/>
      <c r="F85" s="4"/>
      <c r="G85" s="5"/>
      <c r="H85" s="69"/>
      <c r="I85" s="69"/>
      <c r="J85" s="8"/>
      <c r="K85" s="4"/>
      <c r="L85" s="4"/>
      <c r="M85" s="4"/>
      <c r="N85" s="4"/>
      <c r="O85" s="5"/>
      <c r="P85" s="22"/>
      <c r="R85" s="1">
        <f t="shared" si="4"/>
        <v>0</v>
      </c>
      <c r="S85" s="1">
        <f t="shared" si="5"/>
        <v>0</v>
      </c>
      <c r="T85" s="1">
        <f t="shared" si="6"/>
        <v>0</v>
      </c>
      <c r="U85" s="1">
        <f t="shared" si="7"/>
        <v>0</v>
      </c>
      <c r="X85" s="67" t="s">
        <v>294</v>
      </c>
    </row>
    <row r="86" spans="1:24" x14ac:dyDescent="0.4">
      <c r="A86" s="22"/>
      <c r="B86" s="8"/>
      <c r="C86" s="4"/>
      <c r="D86" s="4"/>
      <c r="E86" s="4"/>
      <c r="F86" s="4"/>
      <c r="G86" s="5"/>
      <c r="H86" s="69"/>
      <c r="I86" s="69"/>
      <c r="J86" s="8"/>
      <c r="K86" s="4"/>
      <c r="L86" s="4"/>
      <c r="M86" s="4"/>
      <c r="N86" s="4"/>
      <c r="O86" s="5"/>
      <c r="P86" s="22"/>
      <c r="R86" s="1">
        <f t="shared" si="4"/>
        <v>0</v>
      </c>
      <c r="S86" s="1">
        <f t="shared" si="5"/>
        <v>0</v>
      </c>
      <c r="T86" s="1">
        <f t="shared" si="6"/>
        <v>0</v>
      </c>
      <c r="U86" s="1">
        <f t="shared" si="7"/>
        <v>0</v>
      </c>
      <c r="X86" s="67" t="s">
        <v>295</v>
      </c>
    </row>
    <row r="87" spans="1:24" x14ac:dyDescent="0.4">
      <c r="A87" s="22"/>
      <c r="B87" s="8"/>
      <c r="C87" s="4"/>
      <c r="D87" s="4"/>
      <c r="E87" s="4"/>
      <c r="F87" s="4"/>
      <c r="G87" s="5"/>
      <c r="H87" s="69"/>
      <c r="I87" s="69"/>
      <c r="J87" s="8"/>
      <c r="K87" s="4"/>
      <c r="L87" s="4"/>
      <c r="M87" s="4"/>
      <c r="N87" s="4"/>
      <c r="O87" s="5"/>
      <c r="P87" s="22"/>
      <c r="R87" s="1">
        <f t="shared" si="4"/>
        <v>0</v>
      </c>
      <c r="S87" s="1">
        <f t="shared" si="5"/>
        <v>0</v>
      </c>
      <c r="T87" s="1">
        <f t="shared" si="6"/>
        <v>0</v>
      </c>
      <c r="U87" s="1">
        <f t="shared" si="7"/>
        <v>0</v>
      </c>
      <c r="X87" s="67" t="s">
        <v>296</v>
      </c>
    </row>
    <row r="88" spans="1:24" x14ac:dyDescent="0.4">
      <c r="A88" s="22"/>
      <c r="B88" s="8"/>
      <c r="C88" s="4"/>
      <c r="D88" s="4"/>
      <c r="E88" s="4"/>
      <c r="F88" s="4"/>
      <c r="G88" s="5"/>
      <c r="H88" s="69"/>
      <c r="I88" s="69"/>
      <c r="J88" s="8"/>
      <c r="K88" s="4"/>
      <c r="L88" s="4"/>
      <c r="M88" s="4"/>
      <c r="N88" s="4"/>
      <c r="O88" s="5"/>
      <c r="P88" s="22"/>
      <c r="R88" s="1">
        <f t="shared" si="4"/>
        <v>0</v>
      </c>
      <c r="S88" s="1">
        <f t="shared" si="5"/>
        <v>0</v>
      </c>
      <c r="T88" s="1">
        <f t="shared" si="6"/>
        <v>0</v>
      </c>
      <c r="U88" s="1">
        <f t="shared" si="7"/>
        <v>0</v>
      </c>
      <c r="X88" s="67" t="s">
        <v>297</v>
      </c>
    </row>
    <row r="89" spans="1:24" x14ac:dyDescent="0.4">
      <c r="A89" s="22"/>
      <c r="B89" s="8"/>
      <c r="C89" s="4"/>
      <c r="D89" s="4"/>
      <c r="E89" s="4"/>
      <c r="F89" s="4"/>
      <c r="G89" s="5"/>
      <c r="H89" s="69"/>
      <c r="I89" s="69"/>
      <c r="J89" s="8"/>
      <c r="K89" s="4"/>
      <c r="L89" s="4"/>
      <c r="M89" s="4"/>
      <c r="N89" s="4"/>
      <c r="O89" s="5"/>
      <c r="P89" s="22"/>
      <c r="R89" s="1">
        <f t="shared" si="4"/>
        <v>0</v>
      </c>
      <c r="S89" s="1">
        <f t="shared" si="5"/>
        <v>0</v>
      </c>
      <c r="T89" s="1">
        <f t="shared" si="6"/>
        <v>0</v>
      </c>
      <c r="U89" s="1">
        <f t="shared" si="7"/>
        <v>0</v>
      </c>
      <c r="X89" s="67" t="s">
        <v>298</v>
      </c>
    </row>
    <row r="90" spans="1:24" x14ac:dyDescent="0.4">
      <c r="A90" s="22"/>
      <c r="B90" s="8"/>
      <c r="C90" s="4"/>
      <c r="D90" s="4"/>
      <c r="E90" s="4"/>
      <c r="F90" s="4"/>
      <c r="G90" s="5"/>
      <c r="H90" s="69"/>
      <c r="I90" s="69"/>
      <c r="J90" s="8"/>
      <c r="K90" s="4"/>
      <c r="L90" s="4"/>
      <c r="M90" s="4"/>
      <c r="N90" s="4"/>
      <c r="O90" s="5"/>
      <c r="P90" s="22"/>
      <c r="R90" s="1">
        <f t="shared" si="4"/>
        <v>0</v>
      </c>
      <c r="S90" s="1">
        <f t="shared" si="5"/>
        <v>0</v>
      </c>
      <c r="T90" s="1">
        <f t="shared" si="6"/>
        <v>0</v>
      </c>
      <c r="U90" s="1">
        <f t="shared" si="7"/>
        <v>0</v>
      </c>
      <c r="X90" s="67" t="s">
        <v>299</v>
      </c>
    </row>
    <row r="91" spans="1:24" x14ac:dyDescent="0.4">
      <c r="A91" s="22"/>
      <c r="B91" s="8"/>
      <c r="C91" s="4"/>
      <c r="D91" s="4"/>
      <c r="E91" s="4"/>
      <c r="F91" s="4"/>
      <c r="G91" s="5"/>
      <c r="H91" s="69"/>
      <c r="I91" s="69"/>
      <c r="J91" s="8"/>
      <c r="K91" s="4"/>
      <c r="L91" s="4"/>
      <c r="M91" s="4"/>
      <c r="N91" s="4"/>
      <c r="O91" s="5"/>
      <c r="P91" s="22"/>
      <c r="R91" s="1">
        <f t="shared" si="4"/>
        <v>0</v>
      </c>
      <c r="S91" s="1">
        <f t="shared" si="5"/>
        <v>0</v>
      </c>
      <c r="T91" s="1">
        <f t="shared" si="6"/>
        <v>0</v>
      </c>
      <c r="U91" s="1">
        <f t="shared" si="7"/>
        <v>0</v>
      </c>
      <c r="X91" s="67" t="s">
        <v>300</v>
      </c>
    </row>
    <row r="92" spans="1:24" x14ac:dyDescent="0.4">
      <c r="A92" s="22"/>
      <c r="B92" s="8"/>
      <c r="C92" s="4"/>
      <c r="D92" s="4"/>
      <c r="E92" s="4"/>
      <c r="F92" s="4"/>
      <c r="G92" s="5"/>
      <c r="H92" s="69"/>
      <c r="I92" s="69"/>
      <c r="J92" s="8"/>
      <c r="K92" s="4"/>
      <c r="L92" s="4"/>
      <c r="M92" s="4"/>
      <c r="N92" s="4"/>
      <c r="O92" s="5"/>
      <c r="P92" s="22"/>
      <c r="R92" s="1">
        <f t="shared" si="4"/>
        <v>0</v>
      </c>
      <c r="S92" s="1">
        <f t="shared" si="5"/>
        <v>0</v>
      </c>
      <c r="T92" s="1">
        <f t="shared" si="6"/>
        <v>0</v>
      </c>
      <c r="U92" s="1">
        <f t="shared" si="7"/>
        <v>0</v>
      </c>
      <c r="X92" s="67" t="s">
        <v>301</v>
      </c>
    </row>
    <row r="93" spans="1:24" x14ac:dyDescent="0.4">
      <c r="A93" s="22"/>
      <c r="B93" s="8"/>
      <c r="C93" s="4"/>
      <c r="D93" s="4"/>
      <c r="E93" s="4"/>
      <c r="F93" s="4"/>
      <c r="G93" s="5"/>
      <c r="H93" s="69"/>
      <c r="I93" s="69"/>
      <c r="J93" s="8"/>
      <c r="K93" s="4"/>
      <c r="L93" s="4"/>
      <c r="M93" s="4"/>
      <c r="N93" s="4"/>
      <c r="O93" s="5"/>
      <c r="P93" s="22"/>
      <c r="R93" s="1">
        <f t="shared" si="4"/>
        <v>0</v>
      </c>
      <c r="S93" s="1">
        <f t="shared" si="5"/>
        <v>0</v>
      </c>
      <c r="T93" s="1">
        <f t="shared" si="6"/>
        <v>0</v>
      </c>
      <c r="U93" s="1">
        <f t="shared" si="7"/>
        <v>0</v>
      </c>
      <c r="X93" s="67" t="s">
        <v>302</v>
      </c>
    </row>
    <row r="94" spans="1:24" x14ac:dyDescent="0.4">
      <c r="A94" s="22"/>
      <c r="B94" s="8"/>
      <c r="C94" s="4"/>
      <c r="D94" s="4"/>
      <c r="E94" s="4"/>
      <c r="F94" s="4"/>
      <c r="G94" s="5"/>
      <c r="H94" s="69"/>
      <c r="I94" s="69"/>
      <c r="J94" s="8"/>
      <c r="K94" s="4"/>
      <c r="L94" s="4"/>
      <c r="M94" s="4"/>
      <c r="N94" s="4"/>
      <c r="O94" s="5"/>
      <c r="P94" s="22"/>
      <c r="R94" s="1">
        <f t="shared" si="4"/>
        <v>0</v>
      </c>
      <c r="S94" s="1">
        <f t="shared" si="5"/>
        <v>0</v>
      </c>
      <c r="T94" s="1">
        <f t="shared" si="6"/>
        <v>0</v>
      </c>
      <c r="U94" s="1">
        <f t="shared" si="7"/>
        <v>0</v>
      </c>
      <c r="X94" s="67" t="s">
        <v>303</v>
      </c>
    </row>
    <row r="95" spans="1:24" x14ac:dyDescent="0.4">
      <c r="A95" s="22"/>
      <c r="B95" s="8"/>
      <c r="C95" s="4"/>
      <c r="D95" s="4"/>
      <c r="E95" s="4"/>
      <c r="F95" s="4"/>
      <c r="G95" s="5"/>
      <c r="H95" s="69"/>
      <c r="I95" s="69"/>
      <c r="J95" s="8"/>
      <c r="K95" s="4"/>
      <c r="L95" s="4"/>
      <c r="M95" s="4"/>
      <c r="N95" s="4"/>
      <c r="O95" s="5"/>
      <c r="P95" s="22"/>
      <c r="R95" s="1">
        <f t="shared" si="4"/>
        <v>0</v>
      </c>
      <c r="S95" s="1">
        <f t="shared" si="5"/>
        <v>0</v>
      </c>
      <c r="T95" s="1">
        <f t="shared" si="6"/>
        <v>0</v>
      </c>
      <c r="U95" s="1">
        <f t="shared" si="7"/>
        <v>0</v>
      </c>
      <c r="X95" s="67" t="s">
        <v>304</v>
      </c>
    </row>
    <row r="96" spans="1:24" x14ac:dyDescent="0.4">
      <c r="A96" s="22"/>
      <c r="B96" s="8"/>
      <c r="C96" s="4"/>
      <c r="D96" s="4"/>
      <c r="E96" s="4"/>
      <c r="F96" s="4"/>
      <c r="G96" s="5"/>
      <c r="H96" s="69"/>
      <c r="I96" s="69"/>
      <c r="J96" s="8"/>
      <c r="K96" s="4"/>
      <c r="L96" s="4"/>
      <c r="M96" s="4"/>
      <c r="N96" s="4"/>
      <c r="O96" s="5"/>
      <c r="P96" s="22"/>
      <c r="R96" s="1">
        <f t="shared" si="4"/>
        <v>0</v>
      </c>
      <c r="S96" s="1">
        <f t="shared" si="5"/>
        <v>0</v>
      </c>
      <c r="T96" s="1">
        <f t="shared" si="6"/>
        <v>0</v>
      </c>
      <c r="U96" s="1">
        <f t="shared" si="7"/>
        <v>0</v>
      </c>
      <c r="X96" s="67" t="s">
        <v>305</v>
      </c>
    </row>
    <row r="97" spans="1:24" x14ac:dyDescent="0.4">
      <c r="A97" s="22"/>
      <c r="B97" s="8"/>
      <c r="C97" s="4"/>
      <c r="D97" s="4"/>
      <c r="E97" s="4"/>
      <c r="F97" s="4"/>
      <c r="G97" s="5"/>
      <c r="H97" s="69"/>
      <c r="I97" s="69"/>
      <c r="J97" s="8"/>
      <c r="K97" s="4"/>
      <c r="L97" s="4"/>
      <c r="M97" s="4"/>
      <c r="N97" s="4"/>
      <c r="O97" s="5"/>
      <c r="P97" s="22"/>
      <c r="R97" s="1">
        <f t="shared" si="4"/>
        <v>0</v>
      </c>
      <c r="S97" s="1">
        <f t="shared" si="5"/>
        <v>0</v>
      </c>
      <c r="T97" s="1">
        <f t="shared" si="6"/>
        <v>0</v>
      </c>
      <c r="U97" s="1">
        <f t="shared" si="7"/>
        <v>0</v>
      </c>
      <c r="X97" s="67" t="s">
        <v>306</v>
      </c>
    </row>
    <row r="98" spans="1:24" x14ac:dyDescent="0.4">
      <c r="A98" s="22"/>
      <c r="B98" s="8"/>
      <c r="C98" s="4"/>
      <c r="D98" s="4"/>
      <c r="E98" s="4"/>
      <c r="F98" s="4"/>
      <c r="G98" s="5"/>
      <c r="H98" s="69"/>
      <c r="I98" s="69"/>
      <c r="J98" s="8"/>
      <c r="K98" s="4"/>
      <c r="L98" s="4"/>
      <c r="M98" s="4"/>
      <c r="N98" s="4"/>
      <c r="O98" s="5"/>
      <c r="P98" s="22"/>
      <c r="R98" s="1">
        <f t="shared" si="4"/>
        <v>0</v>
      </c>
      <c r="S98" s="1">
        <f t="shared" si="5"/>
        <v>0</v>
      </c>
      <c r="T98" s="1">
        <f t="shared" si="6"/>
        <v>0</v>
      </c>
      <c r="U98" s="1">
        <f t="shared" si="7"/>
        <v>0</v>
      </c>
      <c r="X98" s="67" t="s">
        <v>307</v>
      </c>
    </row>
    <row r="99" spans="1:24" x14ac:dyDescent="0.4">
      <c r="A99" s="22"/>
      <c r="B99" s="8"/>
      <c r="C99" s="4"/>
      <c r="D99" s="4"/>
      <c r="E99" s="4"/>
      <c r="F99" s="4"/>
      <c r="G99" s="5"/>
      <c r="H99" s="69"/>
      <c r="I99" s="69"/>
      <c r="J99" s="8"/>
      <c r="K99" s="4"/>
      <c r="L99" s="4"/>
      <c r="M99" s="4"/>
      <c r="N99" s="4"/>
      <c r="O99" s="5"/>
      <c r="P99" s="22"/>
      <c r="R99" s="1">
        <f t="shared" si="4"/>
        <v>0</v>
      </c>
      <c r="S99" s="1">
        <f t="shared" si="5"/>
        <v>0</v>
      </c>
      <c r="T99" s="1">
        <f t="shared" si="6"/>
        <v>0</v>
      </c>
      <c r="U99" s="1">
        <f t="shared" si="7"/>
        <v>0</v>
      </c>
      <c r="X99" s="67" t="s">
        <v>308</v>
      </c>
    </row>
    <row r="100" spans="1:24" x14ac:dyDescent="0.4">
      <c r="A100" s="22"/>
      <c r="B100" s="8"/>
      <c r="C100" s="4"/>
      <c r="D100" s="4"/>
      <c r="E100" s="4"/>
      <c r="F100" s="4"/>
      <c r="G100" s="5"/>
      <c r="H100" s="69"/>
      <c r="I100" s="69"/>
      <c r="J100" s="8"/>
      <c r="K100" s="4"/>
      <c r="L100" s="4"/>
      <c r="M100" s="4"/>
      <c r="N100" s="4"/>
      <c r="O100" s="5"/>
      <c r="P100" s="22"/>
      <c r="R100" s="1">
        <f t="shared" si="4"/>
        <v>0</v>
      </c>
      <c r="S100" s="1">
        <f t="shared" si="5"/>
        <v>0</v>
      </c>
      <c r="T100" s="1">
        <f t="shared" si="6"/>
        <v>0</v>
      </c>
      <c r="U100" s="1">
        <f t="shared" si="7"/>
        <v>0</v>
      </c>
      <c r="X100" s="67" t="s">
        <v>309</v>
      </c>
    </row>
    <row r="101" spans="1:24" x14ac:dyDescent="0.4">
      <c r="A101" s="22"/>
      <c r="B101" s="8"/>
      <c r="C101" s="4"/>
      <c r="D101" s="4"/>
      <c r="E101" s="4"/>
      <c r="F101" s="4"/>
      <c r="G101" s="5"/>
      <c r="H101" s="69"/>
      <c r="I101" s="69"/>
      <c r="J101" s="8"/>
      <c r="K101" s="4"/>
      <c r="L101" s="4"/>
      <c r="M101" s="4"/>
      <c r="N101" s="4"/>
      <c r="O101" s="5"/>
      <c r="P101" s="22"/>
      <c r="R101" s="1">
        <f t="shared" si="4"/>
        <v>0</v>
      </c>
      <c r="S101" s="1">
        <f t="shared" si="5"/>
        <v>0</v>
      </c>
      <c r="T101" s="1">
        <f t="shared" si="6"/>
        <v>0</v>
      </c>
      <c r="U101" s="1">
        <f t="shared" si="7"/>
        <v>0</v>
      </c>
      <c r="X101" s="67" t="s">
        <v>310</v>
      </c>
    </row>
    <row r="102" spans="1:24" x14ac:dyDescent="0.4">
      <c r="A102" s="22"/>
      <c r="B102" s="8"/>
      <c r="C102" s="4"/>
      <c r="D102" s="4"/>
      <c r="E102" s="4"/>
      <c r="F102" s="4"/>
      <c r="G102" s="5"/>
      <c r="H102" s="69"/>
      <c r="I102" s="69"/>
      <c r="J102" s="8"/>
      <c r="K102" s="4"/>
      <c r="L102" s="4"/>
      <c r="M102" s="4"/>
      <c r="N102" s="4"/>
      <c r="O102" s="5"/>
      <c r="P102" s="22"/>
      <c r="R102" s="1">
        <f t="shared" si="4"/>
        <v>0</v>
      </c>
      <c r="S102" s="1">
        <f t="shared" si="5"/>
        <v>0</v>
      </c>
      <c r="T102" s="1">
        <f t="shared" si="6"/>
        <v>0</v>
      </c>
      <c r="U102" s="1">
        <f t="shared" si="7"/>
        <v>0</v>
      </c>
      <c r="X102" s="67" t="s">
        <v>311</v>
      </c>
    </row>
    <row r="103" spans="1:24" x14ac:dyDescent="0.4">
      <c r="A103" s="22"/>
      <c r="B103" s="8"/>
      <c r="C103" s="4"/>
      <c r="D103" s="4"/>
      <c r="E103" s="4"/>
      <c r="F103" s="4"/>
      <c r="G103" s="5"/>
      <c r="H103" s="69"/>
      <c r="I103" s="69"/>
      <c r="J103" s="8"/>
      <c r="K103" s="4"/>
      <c r="L103" s="4"/>
      <c r="M103" s="4"/>
      <c r="N103" s="4"/>
      <c r="O103" s="5"/>
      <c r="P103" s="22"/>
      <c r="R103" s="1">
        <f t="shared" si="4"/>
        <v>0</v>
      </c>
      <c r="S103" s="1">
        <f t="shared" si="5"/>
        <v>0</v>
      </c>
      <c r="T103" s="1">
        <f t="shared" si="6"/>
        <v>0</v>
      </c>
      <c r="U103" s="1">
        <f t="shared" si="7"/>
        <v>0</v>
      </c>
      <c r="X103" s="67" t="s">
        <v>312</v>
      </c>
    </row>
    <row r="104" spans="1:24" x14ac:dyDescent="0.4">
      <c r="A104" s="22"/>
      <c r="B104" s="8"/>
      <c r="C104" s="4"/>
      <c r="D104" s="4"/>
      <c r="E104" s="4"/>
      <c r="F104" s="4"/>
      <c r="G104" s="5"/>
      <c r="H104" s="69"/>
      <c r="I104" s="69"/>
      <c r="J104" s="8"/>
      <c r="K104" s="4"/>
      <c r="L104" s="4"/>
      <c r="M104" s="4"/>
      <c r="N104" s="4"/>
      <c r="O104" s="5"/>
      <c r="P104" s="22"/>
      <c r="R104" s="1">
        <f t="shared" si="4"/>
        <v>0</v>
      </c>
      <c r="S104" s="1">
        <f t="shared" si="5"/>
        <v>0</v>
      </c>
      <c r="T104" s="1">
        <f t="shared" si="6"/>
        <v>0</v>
      </c>
      <c r="U104" s="1">
        <f t="shared" si="7"/>
        <v>0</v>
      </c>
      <c r="X104" s="67" t="s">
        <v>313</v>
      </c>
    </row>
    <row r="105" spans="1:24" ht="20.25" thickBot="1" x14ac:dyDescent="0.45">
      <c r="A105" s="22"/>
      <c r="B105" s="9"/>
      <c r="C105" s="6"/>
      <c r="D105" s="6"/>
      <c r="E105" s="6"/>
      <c r="F105" s="6"/>
      <c r="G105" s="7"/>
      <c r="H105" s="69"/>
      <c r="I105" s="69"/>
      <c r="J105" s="9"/>
      <c r="K105" s="6"/>
      <c r="L105" s="6"/>
      <c r="M105" s="6"/>
      <c r="N105" s="6"/>
      <c r="O105" s="7"/>
      <c r="P105" s="22"/>
      <c r="R105" s="1">
        <f t="shared" si="4"/>
        <v>0</v>
      </c>
      <c r="S105" s="1">
        <f t="shared" si="5"/>
        <v>0</v>
      </c>
      <c r="T105" s="1">
        <f t="shared" si="6"/>
        <v>0</v>
      </c>
      <c r="U105" s="1">
        <f t="shared" si="7"/>
        <v>0</v>
      </c>
      <c r="X105" s="67" t="s">
        <v>314</v>
      </c>
    </row>
    <row r="106" spans="1:24" x14ac:dyDescent="0.4"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X106" s="67" t="s">
        <v>315</v>
      </c>
    </row>
    <row r="107" spans="1:24" x14ac:dyDescent="0.4"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X107" s="67" t="s">
        <v>316</v>
      </c>
    </row>
    <row r="108" spans="1:24" x14ac:dyDescent="0.4"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X108" s="67" t="s">
        <v>317</v>
      </c>
    </row>
    <row r="109" spans="1:24" x14ac:dyDescent="0.4"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X109" s="67" t="s">
        <v>318</v>
      </c>
    </row>
    <row r="110" spans="1:24" x14ac:dyDescent="0.4"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X110" s="67" t="s">
        <v>319</v>
      </c>
    </row>
    <row r="111" spans="1:24" x14ac:dyDescent="0.4"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X111" s="67" t="s">
        <v>320</v>
      </c>
    </row>
    <row r="112" spans="1:24" x14ac:dyDescent="0.4"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X112" s="67" t="s">
        <v>321</v>
      </c>
    </row>
    <row r="113" spans="2:24" x14ac:dyDescent="0.4"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X113" s="67" t="s">
        <v>322</v>
      </c>
    </row>
    <row r="114" spans="2:24" x14ac:dyDescent="0.4"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X114" s="67" t="s">
        <v>323</v>
      </c>
    </row>
    <row r="115" spans="2:24" x14ac:dyDescent="0.4"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X115" s="67" t="s">
        <v>324</v>
      </c>
    </row>
    <row r="116" spans="2:24" x14ac:dyDescent="0.4"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X116" s="67" t="s">
        <v>325</v>
      </c>
    </row>
    <row r="117" spans="2:24" x14ac:dyDescent="0.4"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X117" s="67" t="s">
        <v>326</v>
      </c>
    </row>
    <row r="118" spans="2:24" x14ac:dyDescent="0.4"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X118" s="67" t="s">
        <v>327</v>
      </c>
    </row>
    <row r="119" spans="2:24" x14ac:dyDescent="0.4">
      <c r="B119" s="27"/>
      <c r="C119" s="27"/>
      <c r="D119" s="27"/>
      <c r="E119" s="27"/>
      <c r="F119" s="27"/>
      <c r="G119" s="27"/>
      <c r="J119" s="27"/>
      <c r="K119" s="27"/>
      <c r="L119" s="27"/>
      <c r="M119" s="27"/>
      <c r="N119" s="27"/>
      <c r="O119" s="27"/>
      <c r="X119" s="67" t="s">
        <v>328</v>
      </c>
    </row>
    <row r="120" spans="2:24" x14ac:dyDescent="0.4">
      <c r="B120" s="27"/>
      <c r="C120" s="27"/>
      <c r="D120" s="27"/>
      <c r="E120" s="27"/>
      <c r="F120" s="27"/>
      <c r="G120" s="27"/>
      <c r="J120" s="27"/>
      <c r="K120" s="27"/>
      <c r="L120" s="27"/>
      <c r="M120" s="27"/>
      <c r="N120" s="27"/>
      <c r="O120" s="27"/>
      <c r="X120" s="67" t="s">
        <v>329</v>
      </c>
    </row>
    <row r="121" spans="2:24" x14ac:dyDescent="0.4">
      <c r="B121" s="27"/>
      <c r="C121" s="27"/>
      <c r="D121" s="27"/>
      <c r="E121" s="27"/>
      <c r="F121" s="27"/>
      <c r="G121" s="27"/>
      <c r="J121" s="27"/>
      <c r="K121" s="27"/>
      <c r="L121" s="27"/>
      <c r="M121" s="27"/>
      <c r="N121" s="27"/>
      <c r="O121" s="27"/>
      <c r="X121" s="67" t="s">
        <v>330</v>
      </c>
    </row>
    <row r="122" spans="2:24" x14ac:dyDescent="0.4">
      <c r="B122" s="27"/>
      <c r="C122" s="27"/>
      <c r="D122" s="27"/>
      <c r="E122" s="27"/>
      <c r="F122" s="27"/>
      <c r="G122" s="27"/>
      <c r="J122" s="27"/>
      <c r="K122" s="27"/>
      <c r="L122" s="27"/>
      <c r="M122" s="27"/>
      <c r="N122" s="27"/>
      <c r="O122" s="27"/>
      <c r="X122" s="67" t="s">
        <v>331</v>
      </c>
    </row>
    <row r="123" spans="2:24" x14ac:dyDescent="0.4">
      <c r="X123" s="67" t="s">
        <v>332</v>
      </c>
    </row>
    <row r="124" spans="2:24" x14ac:dyDescent="0.4">
      <c r="X124" s="67" t="s">
        <v>333</v>
      </c>
    </row>
    <row r="125" spans="2:24" x14ac:dyDescent="0.4">
      <c r="X125" s="67" t="s">
        <v>334</v>
      </c>
    </row>
    <row r="126" spans="2:24" x14ac:dyDescent="0.4">
      <c r="X126" s="67" t="s">
        <v>335</v>
      </c>
    </row>
    <row r="127" spans="2:24" x14ac:dyDescent="0.4">
      <c r="X127" s="67" t="s">
        <v>336</v>
      </c>
    </row>
    <row r="128" spans="2:24" x14ac:dyDescent="0.4">
      <c r="X128" s="67" t="s">
        <v>337</v>
      </c>
    </row>
    <row r="129" spans="24:24" x14ac:dyDescent="0.4">
      <c r="X129" s="67" t="s">
        <v>338</v>
      </c>
    </row>
    <row r="130" spans="24:24" x14ac:dyDescent="0.4">
      <c r="X130" s="67" t="s">
        <v>339</v>
      </c>
    </row>
    <row r="131" spans="24:24" x14ac:dyDescent="0.4">
      <c r="X131" s="67" t="s">
        <v>340</v>
      </c>
    </row>
    <row r="132" spans="24:24" x14ac:dyDescent="0.4">
      <c r="X132" s="67" t="s">
        <v>341</v>
      </c>
    </row>
    <row r="133" spans="24:24" x14ac:dyDescent="0.4">
      <c r="X133" s="67" t="s">
        <v>342</v>
      </c>
    </row>
    <row r="134" spans="24:24" x14ac:dyDescent="0.4">
      <c r="X134" s="67" t="s">
        <v>343</v>
      </c>
    </row>
    <row r="135" spans="24:24" x14ac:dyDescent="0.4">
      <c r="X135" s="67" t="s">
        <v>344</v>
      </c>
    </row>
    <row r="136" spans="24:24" x14ac:dyDescent="0.4">
      <c r="X136" s="67" t="s">
        <v>345</v>
      </c>
    </row>
    <row r="137" spans="24:24" x14ac:dyDescent="0.4">
      <c r="X137" s="67" t="s">
        <v>346</v>
      </c>
    </row>
    <row r="138" spans="24:24" x14ac:dyDescent="0.4">
      <c r="X138" s="67" t="s">
        <v>347</v>
      </c>
    </row>
    <row r="139" spans="24:24" x14ac:dyDescent="0.4">
      <c r="X139" s="67" t="s">
        <v>348</v>
      </c>
    </row>
    <row r="140" spans="24:24" x14ac:dyDescent="0.4">
      <c r="X140" s="67" t="s">
        <v>349</v>
      </c>
    </row>
    <row r="141" spans="24:24" x14ac:dyDescent="0.4">
      <c r="X141" s="67" t="s">
        <v>350</v>
      </c>
    </row>
    <row r="142" spans="24:24" x14ac:dyDescent="0.4">
      <c r="X142" s="67" t="s">
        <v>351</v>
      </c>
    </row>
    <row r="143" spans="24:24" x14ac:dyDescent="0.4">
      <c r="X143" s="67" t="s">
        <v>352</v>
      </c>
    </row>
    <row r="144" spans="24:24" x14ac:dyDescent="0.4">
      <c r="X144" s="67" t="s">
        <v>353</v>
      </c>
    </row>
    <row r="145" spans="24:24" x14ac:dyDescent="0.4">
      <c r="X145" s="67" t="s">
        <v>354</v>
      </c>
    </row>
    <row r="146" spans="24:24" x14ac:dyDescent="0.4">
      <c r="X146" s="67" t="s">
        <v>355</v>
      </c>
    </row>
    <row r="147" spans="24:24" x14ac:dyDescent="0.4">
      <c r="X147" s="67" t="s">
        <v>356</v>
      </c>
    </row>
    <row r="148" spans="24:24" x14ac:dyDescent="0.4">
      <c r="X148" s="67" t="s">
        <v>357</v>
      </c>
    </row>
    <row r="149" spans="24:24" x14ac:dyDescent="0.4">
      <c r="X149" s="67" t="s">
        <v>358</v>
      </c>
    </row>
    <row r="150" spans="24:24" x14ac:dyDescent="0.4">
      <c r="X150" s="67" t="s">
        <v>359</v>
      </c>
    </row>
    <row r="151" spans="24:24" x14ac:dyDescent="0.4">
      <c r="X151" s="67" t="s">
        <v>360</v>
      </c>
    </row>
    <row r="152" spans="24:24" x14ac:dyDescent="0.4">
      <c r="X152" s="67" t="s">
        <v>361</v>
      </c>
    </row>
    <row r="153" spans="24:24" x14ac:dyDescent="0.4">
      <c r="X153" s="67" t="s">
        <v>362</v>
      </c>
    </row>
    <row r="154" spans="24:24" x14ac:dyDescent="0.4">
      <c r="X154" s="67" t="s">
        <v>363</v>
      </c>
    </row>
    <row r="155" spans="24:24" x14ac:dyDescent="0.4">
      <c r="X155" s="67" t="s">
        <v>364</v>
      </c>
    </row>
    <row r="156" spans="24:24" x14ac:dyDescent="0.4">
      <c r="X156" s="67" t="s">
        <v>365</v>
      </c>
    </row>
    <row r="157" spans="24:24" x14ac:dyDescent="0.4">
      <c r="X157" s="67" t="s">
        <v>366</v>
      </c>
    </row>
    <row r="158" spans="24:24" x14ac:dyDescent="0.4">
      <c r="X158" s="67" t="s">
        <v>367</v>
      </c>
    </row>
    <row r="159" spans="24:24" x14ac:dyDescent="0.4">
      <c r="X159" s="67" t="s">
        <v>368</v>
      </c>
    </row>
    <row r="160" spans="24:24" x14ac:dyDescent="0.4">
      <c r="X160" s="67" t="s">
        <v>369</v>
      </c>
    </row>
    <row r="161" spans="24:24" x14ac:dyDescent="0.4">
      <c r="X161" s="67" t="s">
        <v>370</v>
      </c>
    </row>
    <row r="162" spans="24:24" x14ac:dyDescent="0.4">
      <c r="X162" s="67" t="s">
        <v>371</v>
      </c>
    </row>
    <row r="163" spans="24:24" x14ac:dyDescent="0.4">
      <c r="X163" s="67" t="s">
        <v>372</v>
      </c>
    </row>
    <row r="164" spans="24:24" x14ac:dyDescent="0.4">
      <c r="X164" s="67" t="s">
        <v>373</v>
      </c>
    </row>
    <row r="165" spans="24:24" x14ac:dyDescent="0.4">
      <c r="X165" s="67" t="s">
        <v>374</v>
      </c>
    </row>
    <row r="166" spans="24:24" x14ac:dyDescent="0.4">
      <c r="X166" s="67" t="s">
        <v>375</v>
      </c>
    </row>
    <row r="167" spans="24:24" x14ac:dyDescent="0.4">
      <c r="X167" s="67" t="s">
        <v>376</v>
      </c>
    </row>
    <row r="168" spans="24:24" x14ac:dyDescent="0.4">
      <c r="X168" s="67" t="s">
        <v>377</v>
      </c>
    </row>
    <row r="169" spans="24:24" x14ac:dyDescent="0.4">
      <c r="X169" s="67" t="s">
        <v>378</v>
      </c>
    </row>
    <row r="170" spans="24:24" x14ac:dyDescent="0.4">
      <c r="X170" s="67" t="s">
        <v>379</v>
      </c>
    </row>
    <row r="171" spans="24:24" x14ac:dyDescent="0.4">
      <c r="X171" s="67" t="s">
        <v>380</v>
      </c>
    </row>
    <row r="172" spans="24:24" x14ac:dyDescent="0.4">
      <c r="X172" s="67" t="s">
        <v>381</v>
      </c>
    </row>
    <row r="173" spans="24:24" x14ac:dyDescent="0.4">
      <c r="X173" s="67" t="s">
        <v>382</v>
      </c>
    </row>
    <row r="174" spans="24:24" x14ac:dyDescent="0.4">
      <c r="X174" s="67" t="s">
        <v>383</v>
      </c>
    </row>
    <row r="175" spans="24:24" x14ac:dyDescent="0.4">
      <c r="X175" s="67" t="s">
        <v>384</v>
      </c>
    </row>
    <row r="176" spans="24:24" x14ac:dyDescent="0.4">
      <c r="X176" s="67" t="s">
        <v>385</v>
      </c>
    </row>
    <row r="177" spans="24:24" x14ac:dyDescent="0.4">
      <c r="X177" s="67" t="s">
        <v>386</v>
      </c>
    </row>
    <row r="178" spans="24:24" x14ac:dyDescent="0.4">
      <c r="X178" s="67" t="s">
        <v>387</v>
      </c>
    </row>
    <row r="179" spans="24:24" x14ac:dyDescent="0.4">
      <c r="X179" s="67" t="s">
        <v>388</v>
      </c>
    </row>
    <row r="180" spans="24:24" x14ac:dyDescent="0.4">
      <c r="X180" s="67" t="s">
        <v>3</v>
      </c>
    </row>
    <row r="181" spans="24:24" x14ac:dyDescent="0.4">
      <c r="X181" s="67" t="s">
        <v>389</v>
      </c>
    </row>
    <row r="182" spans="24:24" x14ac:dyDescent="0.4">
      <c r="X182" s="67" t="s">
        <v>390</v>
      </c>
    </row>
    <row r="183" spans="24:24" x14ac:dyDescent="0.4">
      <c r="X183" s="67" t="s">
        <v>391</v>
      </c>
    </row>
    <row r="184" spans="24:24" x14ac:dyDescent="0.4">
      <c r="X184" s="67" t="s">
        <v>392</v>
      </c>
    </row>
    <row r="185" spans="24:24" x14ac:dyDescent="0.4">
      <c r="X185" s="67" t="s">
        <v>393</v>
      </c>
    </row>
    <row r="186" spans="24:24" x14ac:dyDescent="0.4">
      <c r="X186" s="67" t="s">
        <v>394</v>
      </c>
    </row>
    <row r="187" spans="24:24" x14ac:dyDescent="0.4">
      <c r="X187" s="67" t="s">
        <v>395</v>
      </c>
    </row>
    <row r="188" spans="24:24" x14ac:dyDescent="0.4">
      <c r="X188" s="67" t="s">
        <v>396</v>
      </c>
    </row>
    <row r="189" spans="24:24" x14ac:dyDescent="0.4">
      <c r="X189" s="67" t="s">
        <v>397</v>
      </c>
    </row>
    <row r="190" spans="24:24" x14ac:dyDescent="0.4">
      <c r="X190" s="67" t="s">
        <v>398</v>
      </c>
    </row>
    <row r="191" spans="24:24" x14ac:dyDescent="0.4">
      <c r="X191" s="67" t="s">
        <v>399</v>
      </c>
    </row>
    <row r="192" spans="24:24" x14ac:dyDescent="0.4">
      <c r="X192" s="67" t="s">
        <v>400</v>
      </c>
    </row>
    <row r="193" spans="24:24" x14ac:dyDescent="0.4">
      <c r="X193" s="67" t="s">
        <v>401</v>
      </c>
    </row>
    <row r="194" spans="24:24" x14ac:dyDescent="0.4">
      <c r="X194" s="67" t="s">
        <v>402</v>
      </c>
    </row>
    <row r="195" spans="24:24" x14ac:dyDescent="0.4">
      <c r="X195" s="67" t="s">
        <v>403</v>
      </c>
    </row>
    <row r="196" spans="24:24" x14ac:dyDescent="0.4">
      <c r="X196" s="67" t="s">
        <v>404</v>
      </c>
    </row>
    <row r="197" spans="24:24" x14ac:dyDescent="0.4">
      <c r="X197" s="67" t="s">
        <v>405</v>
      </c>
    </row>
    <row r="198" spans="24:24" x14ac:dyDescent="0.4">
      <c r="X198" s="67" t="s">
        <v>406</v>
      </c>
    </row>
    <row r="199" spans="24:24" x14ac:dyDescent="0.4">
      <c r="X199" s="67" t="s">
        <v>407</v>
      </c>
    </row>
    <row r="200" spans="24:24" x14ac:dyDescent="0.4">
      <c r="X200" s="67" t="s">
        <v>408</v>
      </c>
    </row>
    <row r="201" spans="24:24" x14ac:dyDescent="0.4">
      <c r="X201" s="67" t="s">
        <v>409</v>
      </c>
    </row>
    <row r="202" spans="24:24" x14ac:dyDescent="0.4">
      <c r="X202" s="67" t="s">
        <v>410</v>
      </c>
    </row>
    <row r="203" spans="24:24" x14ac:dyDescent="0.4">
      <c r="X203" s="67" t="s">
        <v>411</v>
      </c>
    </row>
    <row r="204" spans="24:24" x14ac:dyDescent="0.4">
      <c r="X204" s="67" t="s">
        <v>412</v>
      </c>
    </row>
    <row r="205" spans="24:24" x14ac:dyDescent="0.4">
      <c r="X205" s="67" t="s">
        <v>413</v>
      </c>
    </row>
    <row r="206" spans="24:24" x14ac:dyDescent="0.4">
      <c r="X206" s="67" t="s">
        <v>414</v>
      </c>
    </row>
    <row r="207" spans="24:24" x14ac:dyDescent="0.4">
      <c r="X207" s="67" t="s">
        <v>415</v>
      </c>
    </row>
    <row r="208" spans="24:24" x14ac:dyDescent="0.4">
      <c r="X208" s="67" t="s">
        <v>416</v>
      </c>
    </row>
    <row r="209" spans="24:24" x14ac:dyDescent="0.4">
      <c r="X209" s="67" t="s">
        <v>417</v>
      </c>
    </row>
    <row r="210" spans="24:24" x14ac:dyDescent="0.4">
      <c r="X210" s="67" t="s">
        <v>418</v>
      </c>
    </row>
    <row r="211" spans="24:24" x14ac:dyDescent="0.4">
      <c r="X211" s="67" t="s">
        <v>419</v>
      </c>
    </row>
    <row r="212" spans="24:24" x14ac:dyDescent="0.4">
      <c r="X212" s="67" t="s">
        <v>420</v>
      </c>
    </row>
    <row r="213" spans="24:24" x14ac:dyDescent="0.4">
      <c r="X213" s="67" t="s">
        <v>421</v>
      </c>
    </row>
    <row r="214" spans="24:24" x14ac:dyDescent="0.4">
      <c r="X214" s="67" t="s">
        <v>422</v>
      </c>
    </row>
    <row r="215" spans="24:24" x14ac:dyDescent="0.4">
      <c r="X215" s="67" t="s">
        <v>423</v>
      </c>
    </row>
    <row r="216" spans="24:24" x14ac:dyDescent="0.4">
      <c r="X216" s="67" t="s">
        <v>424</v>
      </c>
    </row>
    <row r="217" spans="24:24" x14ac:dyDescent="0.4">
      <c r="X217" s="67" t="s">
        <v>425</v>
      </c>
    </row>
    <row r="218" spans="24:24" x14ac:dyDescent="0.4">
      <c r="X218" s="67" t="s">
        <v>426</v>
      </c>
    </row>
    <row r="219" spans="24:24" x14ac:dyDescent="0.4">
      <c r="X219" s="67" t="s">
        <v>427</v>
      </c>
    </row>
    <row r="220" spans="24:24" x14ac:dyDescent="0.4">
      <c r="X220" s="67" t="s">
        <v>428</v>
      </c>
    </row>
    <row r="221" spans="24:24" x14ac:dyDescent="0.4">
      <c r="X221" s="67" t="s">
        <v>429</v>
      </c>
    </row>
    <row r="222" spans="24:24" x14ac:dyDescent="0.4">
      <c r="X222" s="67" t="s">
        <v>430</v>
      </c>
    </row>
    <row r="223" spans="24:24" x14ac:dyDescent="0.4">
      <c r="X223" s="67" t="s">
        <v>431</v>
      </c>
    </row>
    <row r="224" spans="24:24" x14ac:dyDescent="0.4">
      <c r="X224" s="67" t="s">
        <v>432</v>
      </c>
    </row>
    <row r="225" spans="24:24" x14ac:dyDescent="0.4">
      <c r="X225" s="67" t="s">
        <v>433</v>
      </c>
    </row>
    <row r="226" spans="24:24" x14ac:dyDescent="0.4">
      <c r="X226" s="67" t="s">
        <v>434</v>
      </c>
    </row>
    <row r="227" spans="24:24" x14ac:dyDescent="0.4">
      <c r="X227" s="67" t="s">
        <v>435</v>
      </c>
    </row>
    <row r="228" spans="24:24" x14ac:dyDescent="0.4">
      <c r="X228" s="67" t="s">
        <v>436</v>
      </c>
    </row>
    <row r="229" spans="24:24" x14ac:dyDescent="0.4">
      <c r="X229" s="67" t="s">
        <v>437</v>
      </c>
    </row>
    <row r="230" spans="24:24" x14ac:dyDescent="0.4">
      <c r="X230" s="67" t="s">
        <v>438</v>
      </c>
    </row>
    <row r="231" spans="24:24" x14ac:dyDescent="0.4">
      <c r="X231" s="67" t="s">
        <v>439</v>
      </c>
    </row>
    <row r="232" spans="24:24" x14ac:dyDescent="0.4">
      <c r="X232" s="67" t="s">
        <v>440</v>
      </c>
    </row>
    <row r="233" spans="24:24" x14ac:dyDescent="0.4">
      <c r="X233" s="67" t="s">
        <v>441</v>
      </c>
    </row>
    <row r="234" spans="24:24" x14ac:dyDescent="0.4">
      <c r="X234" s="67" t="s">
        <v>442</v>
      </c>
    </row>
    <row r="235" spans="24:24" x14ac:dyDescent="0.4">
      <c r="X235" s="67" t="s">
        <v>443</v>
      </c>
    </row>
    <row r="236" spans="24:24" x14ac:dyDescent="0.4">
      <c r="X236" s="67" t="s">
        <v>444</v>
      </c>
    </row>
    <row r="237" spans="24:24" x14ac:dyDescent="0.4">
      <c r="X237" s="67" t="s">
        <v>445</v>
      </c>
    </row>
    <row r="238" spans="24:24" x14ac:dyDescent="0.4">
      <c r="X238" s="67" t="s">
        <v>446</v>
      </c>
    </row>
    <row r="239" spans="24:24" x14ac:dyDescent="0.4">
      <c r="X239" s="67" t="s">
        <v>447</v>
      </c>
    </row>
    <row r="240" spans="24:24" x14ac:dyDescent="0.4">
      <c r="X240" s="67" t="s">
        <v>448</v>
      </c>
    </row>
    <row r="241" spans="24:24" x14ac:dyDescent="0.4">
      <c r="X241" s="67" t="s">
        <v>449</v>
      </c>
    </row>
    <row r="242" spans="24:24" x14ac:dyDescent="0.4">
      <c r="X242" s="67" t="s">
        <v>450</v>
      </c>
    </row>
    <row r="243" spans="24:24" x14ac:dyDescent="0.4">
      <c r="X243" s="67" t="s">
        <v>451</v>
      </c>
    </row>
    <row r="244" spans="24:24" x14ac:dyDescent="0.4">
      <c r="X244" s="67" t="s">
        <v>452</v>
      </c>
    </row>
    <row r="245" spans="24:24" x14ac:dyDescent="0.4">
      <c r="X245" s="67" t="s">
        <v>453</v>
      </c>
    </row>
    <row r="246" spans="24:24" x14ac:dyDescent="0.4">
      <c r="X246" s="67" t="s">
        <v>454</v>
      </c>
    </row>
    <row r="247" spans="24:24" x14ac:dyDescent="0.4">
      <c r="X247" s="67" t="s">
        <v>455</v>
      </c>
    </row>
    <row r="248" spans="24:24" x14ac:dyDescent="0.4">
      <c r="X248" s="67" t="s">
        <v>456</v>
      </c>
    </row>
    <row r="249" spans="24:24" x14ac:dyDescent="0.4">
      <c r="X249" s="67" t="s">
        <v>457</v>
      </c>
    </row>
    <row r="250" spans="24:24" x14ac:dyDescent="0.4">
      <c r="X250" s="67" t="s">
        <v>458</v>
      </c>
    </row>
    <row r="251" spans="24:24" x14ac:dyDescent="0.4">
      <c r="X251" s="67" t="s">
        <v>459</v>
      </c>
    </row>
    <row r="252" spans="24:24" x14ac:dyDescent="0.4">
      <c r="X252" s="67" t="s">
        <v>460</v>
      </c>
    </row>
    <row r="253" spans="24:24" x14ac:dyDescent="0.4">
      <c r="X253" s="67" t="s">
        <v>461</v>
      </c>
    </row>
    <row r="254" spans="24:24" x14ac:dyDescent="0.4">
      <c r="X254" s="67" t="s">
        <v>462</v>
      </c>
    </row>
    <row r="255" spans="24:24" x14ac:dyDescent="0.4">
      <c r="X255" s="67" t="s">
        <v>463</v>
      </c>
    </row>
    <row r="256" spans="24:24" x14ac:dyDescent="0.4">
      <c r="X256" s="67" t="s">
        <v>464</v>
      </c>
    </row>
    <row r="257" spans="24:24" x14ac:dyDescent="0.4">
      <c r="X257" s="67" t="s">
        <v>465</v>
      </c>
    </row>
    <row r="258" spans="24:24" x14ac:dyDescent="0.4">
      <c r="X258" s="67" t="s">
        <v>466</v>
      </c>
    </row>
    <row r="259" spans="24:24" x14ac:dyDescent="0.4">
      <c r="X259" s="67" t="s">
        <v>467</v>
      </c>
    </row>
    <row r="260" spans="24:24" x14ac:dyDescent="0.4">
      <c r="X260" s="67" t="s">
        <v>468</v>
      </c>
    </row>
    <row r="261" spans="24:24" x14ac:dyDescent="0.4">
      <c r="X261" s="67" t="s">
        <v>469</v>
      </c>
    </row>
    <row r="262" spans="24:24" x14ac:dyDescent="0.4">
      <c r="X262" s="67" t="s">
        <v>470</v>
      </c>
    </row>
    <row r="263" spans="24:24" x14ac:dyDescent="0.4">
      <c r="X263" s="67" t="s">
        <v>471</v>
      </c>
    </row>
    <row r="264" spans="24:24" x14ac:dyDescent="0.4">
      <c r="X264" s="67" t="s">
        <v>472</v>
      </c>
    </row>
    <row r="265" spans="24:24" x14ac:dyDescent="0.4">
      <c r="X265" s="67" t="s">
        <v>473</v>
      </c>
    </row>
    <row r="266" spans="24:24" x14ac:dyDescent="0.4">
      <c r="X266" s="67" t="s">
        <v>474</v>
      </c>
    </row>
    <row r="267" spans="24:24" x14ac:dyDescent="0.4">
      <c r="X267" s="67" t="s">
        <v>475</v>
      </c>
    </row>
    <row r="268" spans="24:24" x14ac:dyDescent="0.4">
      <c r="X268" s="67" t="s">
        <v>476</v>
      </c>
    </row>
    <row r="269" spans="24:24" x14ac:dyDescent="0.4">
      <c r="X269" s="67" t="s">
        <v>477</v>
      </c>
    </row>
    <row r="270" spans="24:24" x14ac:dyDescent="0.4">
      <c r="X270" s="67" t="s">
        <v>4</v>
      </c>
    </row>
    <row r="271" spans="24:24" x14ac:dyDescent="0.4">
      <c r="X271" s="67" t="s">
        <v>478</v>
      </c>
    </row>
    <row r="272" spans="24:24" x14ac:dyDescent="0.4">
      <c r="X272" s="67" t="s">
        <v>5</v>
      </c>
    </row>
    <row r="273" spans="24:24" x14ac:dyDescent="0.4">
      <c r="X273" s="67" t="s">
        <v>6</v>
      </c>
    </row>
    <row r="274" spans="24:24" x14ac:dyDescent="0.4">
      <c r="X274" s="67" t="s">
        <v>7</v>
      </c>
    </row>
    <row r="275" spans="24:24" x14ac:dyDescent="0.4">
      <c r="X275" s="67" t="s">
        <v>8</v>
      </c>
    </row>
    <row r="276" spans="24:24" x14ac:dyDescent="0.4">
      <c r="X276" s="67" t="s">
        <v>479</v>
      </c>
    </row>
    <row r="277" spans="24:24" x14ac:dyDescent="0.4">
      <c r="X277" s="67" t="s">
        <v>9</v>
      </c>
    </row>
    <row r="278" spans="24:24" x14ac:dyDescent="0.4">
      <c r="X278" s="67" t="s">
        <v>10</v>
      </c>
    </row>
    <row r="279" spans="24:24" x14ac:dyDescent="0.4">
      <c r="X279" s="67" t="s">
        <v>11</v>
      </c>
    </row>
    <row r="280" spans="24:24" x14ac:dyDescent="0.4">
      <c r="X280" s="67" t="s">
        <v>12</v>
      </c>
    </row>
    <row r="281" spans="24:24" x14ac:dyDescent="0.4">
      <c r="X281" s="67" t="s">
        <v>13</v>
      </c>
    </row>
    <row r="282" spans="24:24" x14ac:dyDescent="0.4">
      <c r="X282" s="67" t="s">
        <v>14</v>
      </c>
    </row>
    <row r="283" spans="24:24" x14ac:dyDescent="0.4">
      <c r="X283" s="67" t="s">
        <v>15</v>
      </c>
    </row>
    <row r="284" spans="24:24" x14ac:dyDescent="0.4">
      <c r="X284" s="67" t="s">
        <v>16</v>
      </c>
    </row>
    <row r="285" spans="24:24" x14ac:dyDescent="0.4">
      <c r="X285" s="67" t="s">
        <v>17</v>
      </c>
    </row>
    <row r="286" spans="24:24" x14ac:dyDescent="0.4">
      <c r="X286" s="67" t="s">
        <v>18</v>
      </c>
    </row>
    <row r="287" spans="24:24" x14ac:dyDescent="0.4">
      <c r="X287" s="67" t="s">
        <v>19</v>
      </c>
    </row>
    <row r="288" spans="24:24" x14ac:dyDescent="0.4">
      <c r="X288" s="67" t="s">
        <v>20</v>
      </c>
    </row>
    <row r="289" spans="24:24" x14ac:dyDescent="0.4">
      <c r="X289" s="67" t="s">
        <v>21</v>
      </c>
    </row>
    <row r="290" spans="24:24" x14ac:dyDescent="0.4">
      <c r="X290" s="67" t="s">
        <v>22</v>
      </c>
    </row>
    <row r="291" spans="24:24" x14ac:dyDescent="0.4">
      <c r="X291" s="67" t="s">
        <v>23</v>
      </c>
    </row>
    <row r="292" spans="24:24" x14ac:dyDescent="0.4">
      <c r="X292" s="67" t="s">
        <v>24</v>
      </c>
    </row>
    <row r="293" spans="24:24" x14ac:dyDescent="0.4">
      <c r="X293" s="67"/>
    </row>
    <row r="294" spans="24:24" x14ac:dyDescent="0.4">
      <c r="X294" s="67" t="s">
        <v>480</v>
      </c>
    </row>
    <row r="295" spans="24:24" x14ac:dyDescent="0.4">
      <c r="X295" s="67" t="s">
        <v>864</v>
      </c>
    </row>
    <row r="296" spans="24:24" x14ac:dyDescent="0.4">
      <c r="X296" s="67" t="s">
        <v>25</v>
      </c>
    </row>
    <row r="297" spans="24:24" x14ac:dyDescent="0.4">
      <c r="X297" s="67" t="s">
        <v>865</v>
      </c>
    </row>
    <row r="298" spans="24:24" x14ac:dyDescent="0.4">
      <c r="X298" s="67" t="s">
        <v>26</v>
      </c>
    </row>
    <row r="299" spans="24:24" x14ac:dyDescent="0.4">
      <c r="X299" s="67" t="s">
        <v>27</v>
      </c>
    </row>
    <row r="300" spans="24:24" x14ac:dyDescent="0.4">
      <c r="X300" s="67" t="s">
        <v>28</v>
      </c>
    </row>
    <row r="301" spans="24:24" x14ac:dyDescent="0.4">
      <c r="X301" s="67" t="s">
        <v>29</v>
      </c>
    </row>
    <row r="302" spans="24:24" x14ac:dyDescent="0.4">
      <c r="X302" s="67" t="s">
        <v>30</v>
      </c>
    </row>
    <row r="303" spans="24:24" x14ac:dyDescent="0.4">
      <c r="X303" s="67" t="s">
        <v>31</v>
      </c>
    </row>
    <row r="304" spans="24:24" x14ac:dyDescent="0.4">
      <c r="X304" s="67" t="s">
        <v>32</v>
      </c>
    </row>
    <row r="305" spans="24:24" x14ac:dyDescent="0.4">
      <c r="X305" s="67" t="s">
        <v>33</v>
      </c>
    </row>
    <row r="306" spans="24:24" x14ac:dyDescent="0.4">
      <c r="X306" s="67" t="s">
        <v>34</v>
      </c>
    </row>
    <row r="307" spans="24:24" x14ac:dyDescent="0.4">
      <c r="X307" s="67" t="s">
        <v>35</v>
      </c>
    </row>
    <row r="308" spans="24:24" x14ac:dyDescent="0.4">
      <c r="X308" s="67" t="s">
        <v>36</v>
      </c>
    </row>
    <row r="309" spans="24:24" x14ac:dyDescent="0.4">
      <c r="X309" s="67" t="s">
        <v>37</v>
      </c>
    </row>
    <row r="310" spans="24:24" x14ac:dyDescent="0.4">
      <c r="X310" s="67" t="s">
        <v>38</v>
      </c>
    </row>
    <row r="311" spans="24:24" x14ac:dyDescent="0.4">
      <c r="X311" s="67" t="s">
        <v>39</v>
      </c>
    </row>
    <row r="312" spans="24:24" x14ac:dyDescent="0.4">
      <c r="X312" s="67" t="s">
        <v>40</v>
      </c>
    </row>
    <row r="313" spans="24:24" x14ac:dyDescent="0.4">
      <c r="X313" s="67" t="s">
        <v>41</v>
      </c>
    </row>
    <row r="314" spans="24:24" x14ac:dyDescent="0.4">
      <c r="X314" s="67" t="s">
        <v>42</v>
      </c>
    </row>
    <row r="315" spans="24:24" x14ac:dyDescent="0.4">
      <c r="X315" s="67" t="s">
        <v>43</v>
      </c>
    </row>
    <row r="316" spans="24:24" x14ac:dyDescent="0.4">
      <c r="X316" s="67" t="s">
        <v>44</v>
      </c>
    </row>
    <row r="317" spans="24:24" x14ac:dyDescent="0.4">
      <c r="X317" s="67" t="s">
        <v>45</v>
      </c>
    </row>
    <row r="318" spans="24:24" x14ac:dyDescent="0.4">
      <c r="X318" s="67" t="s">
        <v>46</v>
      </c>
    </row>
    <row r="319" spans="24:24" x14ac:dyDescent="0.4">
      <c r="X319" s="67" t="s">
        <v>47</v>
      </c>
    </row>
    <row r="320" spans="24:24" x14ac:dyDescent="0.4">
      <c r="X320" s="67" t="s">
        <v>48</v>
      </c>
    </row>
    <row r="321" spans="24:24" x14ac:dyDescent="0.4">
      <c r="X321" s="67" t="s">
        <v>49</v>
      </c>
    </row>
    <row r="322" spans="24:24" x14ac:dyDescent="0.4">
      <c r="X322" s="67" t="s">
        <v>50</v>
      </c>
    </row>
    <row r="323" spans="24:24" x14ac:dyDescent="0.4">
      <c r="X323" s="67" t="s">
        <v>51</v>
      </c>
    </row>
    <row r="324" spans="24:24" x14ac:dyDescent="0.4">
      <c r="X324" s="67" t="s">
        <v>52</v>
      </c>
    </row>
    <row r="325" spans="24:24" x14ac:dyDescent="0.4">
      <c r="X325" s="67" t="s">
        <v>53</v>
      </c>
    </row>
    <row r="326" spans="24:24" x14ac:dyDescent="0.4">
      <c r="X326" s="67" t="s">
        <v>481</v>
      </c>
    </row>
    <row r="327" spans="24:24" x14ac:dyDescent="0.4">
      <c r="X327" s="67"/>
    </row>
    <row r="328" spans="24:24" x14ac:dyDescent="0.4">
      <c r="X328" s="67" t="s">
        <v>482</v>
      </c>
    </row>
    <row r="329" spans="24:24" x14ac:dyDescent="0.4">
      <c r="X329" s="67" t="s">
        <v>483</v>
      </c>
    </row>
    <row r="330" spans="24:24" x14ac:dyDescent="0.4">
      <c r="X330" s="67" t="s">
        <v>484</v>
      </c>
    </row>
    <row r="331" spans="24:24" x14ac:dyDescent="0.4">
      <c r="X331" s="67" t="s">
        <v>485</v>
      </c>
    </row>
    <row r="332" spans="24:24" x14ac:dyDescent="0.4">
      <c r="X332" s="67" t="s">
        <v>486</v>
      </c>
    </row>
    <row r="333" spans="24:24" x14ac:dyDescent="0.4">
      <c r="X333" s="67" t="s">
        <v>487</v>
      </c>
    </row>
    <row r="334" spans="24:24" x14ac:dyDescent="0.4">
      <c r="X334" s="67" t="s">
        <v>488</v>
      </c>
    </row>
    <row r="335" spans="24:24" x14ac:dyDescent="0.4">
      <c r="X335" s="67" t="s">
        <v>489</v>
      </c>
    </row>
    <row r="336" spans="24:24" x14ac:dyDescent="0.4">
      <c r="X336" s="67" t="s">
        <v>490</v>
      </c>
    </row>
    <row r="337" spans="24:24" x14ac:dyDescent="0.4">
      <c r="X337" s="67" t="s">
        <v>491</v>
      </c>
    </row>
    <row r="338" spans="24:24" x14ac:dyDescent="0.4">
      <c r="X338" s="67" t="s">
        <v>492</v>
      </c>
    </row>
    <row r="339" spans="24:24" x14ac:dyDescent="0.4">
      <c r="X339" s="67" t="s">
        <v>493</v>
      </c>
    </row>
    <row r="340" spans="24:24" x14ac:dyDescent="0.4">
      <c r="X340" s="67" t="s">
        <v>494</v>
      </c>
    </row>
    <row r="341" spans="24:24" x14ac:dyDescent="0.4">
      <c r="X341" s="67" t="s">
        <v>495</v>
      </c>
    </row>
    <row r="342" spans="24:24" x14ac:dyDescent="0.4">
      <c r="X342" s="67" t="s">
        <v>496</v>
      </c>
    </row>
    <row r="343" spans="24:24" x14ac:dyDescent="0.4">
      <c r="X343" s="67" t="s">
        <v>497</v>
      </c>
    </row>
    <row r="344" spans="24:24" x14ac:dyDescent="0.4">
      <c r="X344" s="67" t="s">
        <v>498</v>
      </c>
    </row>
    <row r="345" spans="24:24" x14ac:dyDescent="0.4">
      <c r="X345" s="67" t="s">
        <v>499</v>
      </c>
    </row>
    <row r="346" spans="24:24" x14ac:dyDescent="0.4">
      <c r="X346" s="67" t="s">
        <v>500</v>
      </c>
    </row>
    <row r="347" spans="24:24" x14ac:dyDescent="0.4">
      <c r="X347" s="67" t="s">
        <v>501</v>
      </c>
    </row>
    <row r="348" spans="24:24" x14ac:dyDescent="0.4">
      <c r="X348" s="67" t="s">
        <v>502</v>
      </c>
    </row>
    <row r="349" spans="24:24" x14ac:dyDescent="0.4">
      <c r="X349" s="67" t="s">
        <v>503</v>
      </c>
    </row>
    <row r="350" spans="24:24" x14ac:dyDescent="0.4">
      <c r="X350" s="67" t="s">
        <v>504</v>
      </c>
    </row>
    <row r="351" spans="24:24" x14ac:dyDescent="0.4">
      <c r="X351" s="67" t="s">
        <v>505</v>
      </c>
    </row>
    <row r="352" spans="24:24" x14ac:dyDescent="0.4">
      <c r="X352" s="67" t="s">
        <v>506</v>
      </c>
    </row>
    <row r="353" spans="24:24" x14ac:dyDescent="0.4">
      <c r="X353" s="67" t="s">
        <v>507</v>
      </c>
    </row>
    <row r="354" spans="24:24" x14ac:dyDescent="0.4">
      <c r="X354" s="67" t="s">
        <v>508</v>
      </c>
    </row>
    <row r="355" spans="24:24" x14ac:dyDescent="0.4">
      <c r="X355" s="67" t="s">
        <v>509</v>
      </c>
    </row>
    <row r="356" spans="24:24" x14ac:dyDescent="0.4">
      <c r="X356" s="67" t="s">
        <v>510</v>
      </c>
    </row>
    <row r="357" spans="24:24" x14ac:dyDescent="0.4">
      <c r="X357" s="67" t="s">
        <v>511</v>
      </c>
    </row>
    <row r="358" spans="24:24" x14ac:dyDescent="0.4">
      <c r="X358" s="67" t="s">
        <v>512</v>
      </c>
    </row>
    <row r="359" spans="24:24" x14ac:dyDescent="0.4">
      <c r="X359" s="67" t="s">
        <v>513</v>
      </c>
    </row>
    <row r="360" spans="24:24" x14ac:dyDescent="0.4">
      <c r="X360" s="67" t="s">
        <v>514</v>
      </c>
    </row>
    <row r="361" spans="24:24" x14ac:dyDescent="0.4">
      <c r="X361" s="67" t="s">
        <v>515</v>
      </c>
    </row>
    <row r="362" spans="24:24" x14ac:dyDescent="0.4">
      <c r="X362" s="67" t="s">
        <v>516</v>
      </c>
    </row>
    <row r="363" spans="24:24" x14ac:dyDescent="0.4">
      <c r="X363" s="67" t="s">
        <v>517</v>
      </c>
    </row>
    <row r="364" spans="24:24" x14ac:dyDescent="0.4">
      <c r="X364" s="67" t="s">
        <v>518</v>
      </c>
    </row>
    <row r="365" spans="24:24" x14ac:dyDescent="0.4">
      <c r="X365" s="67" t="s">
        <v>519</v>
      </c>
    </row>
    <row r="366" spans="24:24" x14ac:dyDescent="0.4">
      <c r="X366" s="67" t="s">
        <v>520</v>
      </c>
    </row>
    <row r="367" spans="24:24" x14ac:dyDescent="0.4">
      <c r="X367" s="67" t="s">
        <v>521</v>
      </c>
    </row>
    <row r="368" spans="24:24" x14ac:dyDescent="0.4">
      <c r="X368" s="67" t="s">
        <v>522</v>
      </c>
    </row>
    <row r="369" spans="24:24" x14ac:dyDescent="0.4">
      <c r="X369" s="67" t="s">
        <v>523</v>
      </c>
    </row>
    <row r="370" spans="24:24" x14ac:dyDescent="0.4">
      <c r="X370" s="67" t="s">
        <v>524</v>
      </c>
    </row>
    <row r="371" spans="24:24" x14ac:dyDescent="0.4">
      <c r="X371" s="67" t="s">
        <v>525</v>
      </c>
    </row>
    <row r="372" spans="24:24" x14ac:dyDescent="0.4">
      <c r="X372" s="67" t="s">
        <v>526</v>
      </c>
    </row>
    <row r="373" spans="24:24" x14ac:dyDescent="0.4">
      <c r="X373" s="67" t="s">
        <v>527</v>
      </c>
    </row>
    <row r="374" spans="24:24" x14ac:dyDescent="0.4">
      <c r="X374" s="67" t="s">
        <v>528</v>
      </c>
    </row>
    <row r="375" spans="24:24" x14ac:dyDescent="0.4">
      <c r="X375" s="67" t="s">
        <v>529</v>
      </c>
    </row>
    <row r="376" spans="24:24" x14ac:dyDescent="0.4">
      <c r="X376" s="67" t="s">
        <v>530</v>
      </c>
    </row>
    <row r="377" spans="24:24" x14ac:dyDescent="0.4">
      <c r="X377" s="67" t="s">
        <v>531</v>
      </c>
    </row>
    <row r="378" spans="24:24" x14ac:dyDescent="0.4">
      <c r="X378" s="67" t="s">
        <v>532</v>
      </c>
    </row>
    <row r="379" spans="24:24" x14ac:dyDescent="0.4">
      <c r="X379" s="67" t="s">
        <v>533</v>
      </c>
    </row>
    <row r="380" spans="24:24" x14ac:dyDescent="0.4">
      <c r="X380" s="67" t="s">
        <v>534</v>
      </c>
    </row>
    <row r="381" spans="24:24" x14ac:dyDescent="0.4">
      <c r="X381" s="67" t="s">
        <v>535</v>
      </c>
    </row>
    <row r="382" spans="24:24" x14ac:dyDescent="0.4">
      <c r="X382" s="67" t="s">
        <v>536</v>
      </c>
    </row>
    <row r="383" spans="24:24" x14ac:dyDescent="0.4">
      <c r="X383" s="67" t="s">
        <v>537</v>
      </c>
    </row>
    <row r="384" spans="24:24" x14ac:dyDescent="0.4">
      <c r="X384" s="67" t="s">
        <v>538</v>
      </c>
    </row>
    <row r="385" spans="24:24" x14ac:dyDescent="0.4">
      <c r="X385" s="67" t="s">
        <v>539</v>
      </c>
    </row>
    <row r="386" spans="24:24" x14ac:dyDescent="0.4">
      <c r="X386" s="67" t="s">
        <v>540</v>
      </c>
    </row>
    <row r="387" spans="24:24" x14ac:dyDescent="0.4">
      <c r="X387" s="67" t="s">
        <v>541</v>
      </c>
    </row>
    <row r="388" spans="24:24" x14ac:dyDescent="0.4">
      <c r="X388" s="67" t="s">
        <v>542</v>
      </c>
    </row>
    <row r="389" spans="24:24" x14ac:dyDescent="0.4">
      <c r="X389" s="67" t="s">
        <v>543</v>
      </c>
    </row>
    <row r="390" spans="24:24" x14ac:dyDescent="0.4">
      <c r="X390" s="67" t="s">
        <v>544</v>
      </c>
    </row>
    <row r="391" spans="24:24" x14ac:dyDescent="0.4">
      <c r="X391" s="67" t="s">
        <v>545</v>
      </c>
    </row>
    <row r="392" spans="24:24" x14ac:dyDescent="0.4">
      <c r="X392" s="67" t="s">
        <v>546</v>
      </c>
    </row>
    <row r="393" spans="24:24" x14ac:dyDescent="0.4">
      <c r="X393" s="67" t="s">
        <v>547</v>
      </c>
    </row>
    <row r="394" spans="24:24" x14ac:dyDescent="0.4">
      <c r="X394" s="67" t="s">
        <v>548</v>
      </c>
    </row>
    <row r="395" spans="24:24" x14ac:dyDescent="0.4">
      <c r="X395" s="67" t="s">
        <v>549</v>
      </c>
    </row>
    <row r="396" spans="24:24" x14ac:dyDescent="0.4">
      <c r="X396" s="67" t="s">
        <v>550</v>
      </c>
    </row>
    <row r="397" spans="24:24" x14ac:dyDescent="0.4">
      <c r="X397" s="67" t="s">
        <v>551</v>
      </c>
    </row>
    <row r="398" spans="24:24" x14ac:dyDescent="0.4">
      <c r="X398" s="67" t="s">
        <v>552</v>
      </c>
    </row>
    <row r="399" spans="24:24" x14ac:dyDescent="0.4">
      <c r="X399" s="67" t="s">
        <v>553</v>
      </c>
    </row>
    <row r="400" spans="24:24" x14ac:dyDescent="0.4">
      <c r="X400" s="67" t="s">
        <v>554</v>
      </c>
    </row>
    <row r="401" spans="24:24" x14ac:dyDescent="0.4">
      <c r="X401" s="67" t="s">
        <v>555</v>
      </c>
    </row>
    <row r="402" spans="24:24" x14ac:dyDescent="0.4">
      <c r="X402" s="67" t="s">
        <v>556</v>
      </c>
    </row>
    <row r="403" spans="24:24" x14ac:dyDescent="0.4">
      <c r="X403" s="67" t="s">
        <v>557</v>
      </c>
    </row>
    <row r="404" spans="24:24" x14ac:dyDescent="0.4">
      <c r="X404" s="67" t="s">
        <v>558</v>
      </c>
    </row>
    <row r="405" spans="24:24" x14ac:dyDescent="0.4">
      <c r="X405" s="67" t="s">
        <v>559</v>
      </c>
    </row>
    <row r="406" spans="24:24" x14ac:dyDescent="0.4">
      <c r="X406" s="67" t="s">
        <v>560</v>
      </c>
    </row>
    <row r="407" spans="24:24" x14ac:dyDescent="0.4">
      <c r="X407" s="67" t="s">
        <v>561</v>
      </c>
    </row>
    <row r="408" spans="24:24" x14ac:dyDescent="0.4">
      <c r="X408" s="67" t="s">
        <v>562</v>
      </c>
    </row>
    <row r="409" spans="24:24" x14ac:dyDescent="0.4">
      <c r="X409" s="67" t="s">
        <v>563</v>
      </c>
    </row>
    <row r="410" spans="24:24" x14ac:dyDescent="0.4">
      <c r="X410" s="67" t="s">
        <v>564</v>
      </c>
    </row>
    <row r="411" spans="24:24" x14ac:dyDescent="0.4">
      <c r="X411" s="67" t="s">
        <v>565</v>
      </c>
    </row>
    <row r="412" spans="24:24" x14ac:dyDescent="0.4">
      <c r="X412" s="67" t="s">
        <v>566</v>
      </c>
    </row>
    <row r="413" spans="24:24" x14ac:dyDescent="0.4">
      <c r="X413" s="67" t="s">
        <v>567</v>
      </c>
    </row>
    <row r="414" spans="24:24" x14ac:dyDescent="0.4">
      <c r="X414" s="67" t="s">
        <v>568</v>
      </c>
    </row>
    <row r="415" spans="24:24" x14ac:dyDescent="0.4">
      <c r="X415" s="67" t="s">
        <v>569</v>
      </c>
    </row>
    <row r="416" spans="24:24" x14ac:dyDescent="0.4">
      <c r="X416" s="67" t="s">
        <v>570</v>
      </c>
    </row>
    <row r="417" spans="24:24" x14ac:dyDescent="0.4">
      <c r="X417" s="67" t="s">
        <v>571</v>
      </c>
    </row>
    <row r="418" spans="24:24" x14ac:dyDescent="0.4">
      <c r="X418" s="67" t="s">
        <v>572</v>
      </c>
    </row>
    <row r="419" spans="24:24" x14ac:dyDescent="0.4">
      <c r="X419" s="67" t="s">
        <v>573</v>
      </c>
    </row>
    <row r="420" spans="24:24" x14ac:dyDescent="0.4">
      <c r="X420" s="67" t="s">
        <v>574</v>
      </c>
    </row>
    <row r="421" spans="24:24" x14ac:dyDescent="0.4">
      <c r="X421" s="67" t="s">
        <v>4</v>
      </c>
    </row>
    <row r="422" spans="24:24" x14ac:dyDescent="0.4">
      <c r="X422" s="67" t="s">
        <v>575</v>
      </c>
    </row>
    <row r="423" spans="24:24" x14ac:dyDescent="0.4">
      <c r="X423" s="67" t="s">
        <v>576</v>
      </c>
    </row>
    <row r="424" spans="24:24" x14ac:dyDescent="0.4">
      <c r="X424" s="67" t="s">
        <v>577</v>
      </c>
    </row>
    <row r="425" spans="24:24" x14ac:dyDescent="0.4">
      <c r="X425" s="67" t="s">
        <v>578</v>
      </c>
    </row>
    <row r="426" spans="24:24" x14ac:dyDescent="0.4">
      <c r="X426" s="67" t="s">
        <v>579</v>
      </c>
    </row>
    <row r="427" spans="24:24" x14ac:dyDescent="0.4">
      <c r="X427" s="67" t="s">
        <v>580</v>
      </c>
    </row>
    <row r="428" spans="24:24" x14ac:dyDescent="0.4">
      <c r="X428" s="67" t="s">
        <v>581</v>
      </c>
    </row>
    <row r="429" spans="24:24" x14ac:dyDescent="0.4">
      <c r="X429" s="67" t="s">
        <v>582</v>
      </c>
    </row>
    <row r="430" spans="24:24" x14ac:dyDescent="0.4">
      <c r="X430" s="67" t="s">
        <v>583</v>
      </c>
    </row>
    <row r="431" spans="24:24" x14ac:dyDescent="0.4">
      <c r="X431" s="67" t="s">
        <v>584</v>
      </c>
    </row>
    <row r="432" spans="24:24" x14ac:dyDescent="0.4">
      <c r="X432" s="67" t="s">
        <v>585</v>
      </c>
    </row>
    <row r="433" spans="24:24" x14ac:dyDescent="0.4">
      <c r="X433" s="67" t="s">
        <v>586</v>
      </c>
    </row>
    <row r="434" spans="24:24" x14ac:dyDescent="0.4">
      <c r="X434" s="67" t="s">
        <v>587</v>
      </c>
    </row>
    <row r="435" spans="24:24" x14ac:dyDescent="0.4">
      <c r="X435" s="67" t="s">
        <v>588</v>
      </c>
    </row>
    <row r="436" spans="24:24" x14ac:dyDescent="0.4">
      <c r="X436" s="67" t="s">
        <v>589</v>
      </c>
    </row>
    <row r="437" spans="24:24" x14ac:dyDescent="0.4">
      <c r="X437" s="67" t="s">
        <v>590</v>
      </c>
    </row>
    <row r="438" spans="24:24" x14ac:dyDescent="0.4">
      <c r="X438" s="67" t="s">
        <v>591</v>
      </c>
    </row>
    <row r="439" spans="24:24" x14ac:dyDescent="0.4">
      <c r="X439" s="67" t="s">
        <v>592</v>
      </c>
    </row>
    <row r="440" spans="24:24" x14ac:dyDescent="0.4">
      <c r="X440" s="67" t="s">
        <v>593</v>
      </c>
    </row>
    <row r="441" spans="24:24" x14ac:dyDescent="0.4">
      <c r="X441" s="67" t="s">
        <v>594</v>
      </c>
    </row>
    <row r="442" spans="24:24" x14ac:dyDescent="0.4">
      <c r="X442" s="67" t="s">
        <v>595</v>
      </c>
    </row>
    <row r="443" spans="24:24" x14ac:dyDescent="0.4">
      <c r="X443" s="67" t="s">
        <v>596</v>
      </c>
    </row>
    <row r="444" spans="24:24" x14ac:dyDescent="0.4">
      <c r="X444" s="67" t="s">
        <v>597</v>
      </c>
    </row>
    <row r="445" spans="24:24" x14ac:dyDescent="0.4">
      <c r="X445" s="67" t="s">
        <v>598</v>
      </c>
    </row>
    <row r="446" spans="24:24" x14ac:dyDescent="0.4">
      <c r="X446" s="67" t="s">
        <v>599</v>
      </c>
    </row>
    <row r="447" spans="24:24" x14ac:dyDescent="0.4">
      <c r="X447" s="67" t="s">
        <v>600</v>
      </c>
    </row>
    <row r="448" spans="24:24" x14ac:dyDescent="0.4">
      <c r="X448" s="67" t="s">
        <v>601</v>
      </c>
    </row>
    <row r="449" spans="24:24" x14ac:dyDescent="0.4">
      <c r="X449" s="67" t="s">
        <v>602</v>
      </c>
    </row>
    <row r="450" spans="24:24" x14ac:dyDescent="0.4">
      <c r="X450" s="67" t="s">
        <v>603</v>
      </c>
    </row>
    <row r="451" spans="24:24" x14ac:dyDescent="0.4">
      <c r="X451" s="67" t="s">
        <v>604</v>
      </c>
    </row>
    <row r="452" spans="24:24" x14ac:dyDescent="0.4">
      <c r="X452" s="67" t="s">
        <v>605</v>
      </c>
    </row>
    <row r="453" spans="24:24" x14ac:dyDescent="0.4">
      <c r="X453" s="67" t="s">
        <v>606</v>
      </c>
    </row>
    <row r="454" spans="24:24" x14ac:dyDescent="0.4">
      <c r="X454" s="67" t="s">
        <v>607</v>
      </c>
    </row>
    <row r="455" spans="24:24" x14ac:dyDescent="0.4">
      <c r="X455" s="67" t="s">
        <v>608</v>
      </c>
    </row>
    <row r="456" spans="24:24" x14ac:dyDescent="0.4">
      <c r="X456" s="67" t="s">
        <v>609</v>
      </c>
    </row>
    <row r="457" spans="24:24" x14ac:dyDescent="0.4">
      <c r="X457" s="67" t="s">
        <v>610</v>
      </c>
    </row>
    <row r="458" spans="24:24" x14ac:dyDescent="0.4">
      <c r="X458" s="67" t="s">
        <v>611</v>
      </c>
    </row>
    <row r="459" spans="24:24" x14ac:dyDescent="0.4">
      <c r="X459" s="67" t="s">
        <v>612</v>
      </c>
    </row>
    <row r="460" spans="24:24" x14ac:dyDescent="0.4">
      <c r="X460" s="67" t="s">
        <v>613</v>
      </c>
    </row>
    <row r="461" spans="24:24" x14ac:dyDescent="0.4">
      <c r="X461" s="67" t="s">
        <v>614</v>
      </c>
    </row>
    <row r="462" spans="24:24" x14ac:dyDescent="0.4">
      <c r="X462" s="67" t="s">
        <v>615</v>
      </c>
    </row>
    <row r="463" spans="24:24" x14ac:dyDescent="0.4">
      <c r="X463" s="67" t="s">
        <v>616</v>
      </c>
    </row>
    <row r="464" spans="24:24" x14ac:dyDescent="0.4">
      <c r="X464" s="67" t="s">
        <v>617</v>
      </c>
    </row>
    <row r="465" spans="24:24" x14ac:dyDescent="0.4">
      <c r="X465" s="67" t="s">
        <v>618</v>
      </c>
    </row>
    <row r="466" spans="24:24" x14ac:dyDescent="0.4">
      <c r="X466" s="67" t="s">
        <v>619</v>
      </c>
    </row>
    <row r="467" spans="24:24" x14ac:dyDescent="0.4">
      <c r="X467" s="67" t="s">
        <v>620</v>
      </c>
    </row>
    <row r="468" spans="24:24" x14ac:dyDescent="0.4">
      <c r="X468" s="67" t="s">
        <v>621</v>
      </c>
    </row>
    <row r="469" spans="24:24" x14ac:dyDescent="0.4">
      <c r="X469" s="67" t="s">
        <v>622</v>
      </c>
    </row>
    <row r="470" spans="24:24" x14ac:dyDescent="0.4">
      <c r="X470" s="67" t="s">
        <v>623</v>
      </c>
    </row>
    <row r="471" spans="24:24" x14ac:dyDescent="0.4">
      <c r="X471" s="67" t="s">
        <v>624</v>
      </c>
    </row>
    <row r="472" spans="24:24" x14ac:dyDescent="0.4">
      <c r="X472" s="67" t="s">
        <v>625</v>
      </c>
    </row>
    <row r="473" spans="24:24" x14ac:dyDescent="0.4">
      <c r="X473" s="67" t="s">
        <v>626</v>
      </c>
    </row>
    <row r="474" spans="24:24" x14ac:dyDescent="0.4">
      <c r="X474" s="67" t="s">
        <v>627</v>
      </c>
    </row>
    <row r="475" spans="24:24" x14ac:dyDescent="0.4">
      <c r="X475" s="67" t="s">
        <v>628</v>
      </c>
    </row>
    <row r="476" spans="24:24" x14ac:dyDescent="0.4">
      <c r="X476" s="67" t="s">
        <v>629</v>
      </c>
    </row>
    <row r="477" spans="24:24" x14ac:dyDescent="0.4">
      <c r="X477" s="67" t="s">
        <v>630</v>
      </c>
    </row>
    <row r="478" spans="24:24" x14ac:dyDescent="0.4">
      <c r="X478" s="67" t="s">
        <v>631</v>
      </c>
    </row>
    <row r="479" spans="24:24" x14ac:dyDescent="0.4">
      <c r="X479" s="67" t="s">
        <v>632</v>
      </c>
    </row>
    <row r="480" spans="24:24" x14ac:dyDescent="0.4">
      <c r="X480" s="67" t="s">
        <v>633</v>
      </c>
    </row>
    <row r="481" spans="24:24" x14ac:dyDescent="0.4">
      <c r="X481" s="67" t="s">
        <v>634</v>
      </c>
    </row>
    <row r="482" spans="24:24" x14ac:dyDescent="0.4">
      <c r="X482" s="67" t="s">
        <v>635</v>
      </c>
    </row>
    <row r="483" spans="24:24" x14ac:dyDescent="0.4">
      <c r="X483" s="67" t="s">
        <v>636</v>
      </c>
    </row>
    <row r="484" spans="24:24" x14ac:dyDescent="0.4">
      <c r="X484" s="67" t="s">
        <v>637</v>
      </c>
    </row>
    <row r="485" spans="24:24" x14ac:dyDescent="0.4">
      <c r="X485" s="67" t="s">
        <v>638</v>
      </c>
    </row>
    <row r="486" spans="24:24" x14ac:dyDescent="0.4">
      <c r="X486" s="67" t="s">
        <v>639</v>
      </c>
    </row>
    <row r="487" spans="24:24" x14ac:dyDescent="0.4">
      <c r="X487" s="67" t="s">
        <v>640</v>
      </c>
    </row>
    <row r="488" spans="24:24" x14ac:dyDescent="0.4">
      <c r="X488" s="67" t="s">
        <v>641</v>
      </c>
    </row>
    <row r="489" spans="24:24" x14ac:dyDescent="0.4">
      <c r="X489" s="67" t="s">
        <v>642</v>
      </c>
    </row>
    <row r="490" spans="24:24" x14ac:dyDescent="0.4">
      <c r="X490" s="67" t="s">
        <v>643</v>
      </c>
    </row>
    <row r="491" spans="24:24" x14ac:dyDescent="0.4">
      <c r="X491" s="67" t="s">
        <v>644</v>
      </c>
    </row>
    <row r="492" spans="24:24" x14ac:dyDescent="0.4">
      <c r="X492" s="67" t="s">
        <v>645</v>
      </c>
    </row>
    <row r="493" spans="24:24" x14ac:dyDescent="0.4">
      <c r="X493" s="67" t="s">
        <v>646</v>
      </c>
    </row>
    <row r="494" spans="24:24" x14ac:dyDescent="0.4">
      <c r="X494" s="67" t="s">
        <v>647</v>
      </c>
    </row>
    <row r="495" spans="24:24" x14ac:dyDescent="0.4">
      <c r="X495" s="67" t="s">
        <v>648</v>
      </c>
    </row>
    <row r="496" spans="24:24" x14ac:dyDescent="0.4">
      <c r="X496" s="67" t="s">
        <v>649</v>
      </c>
    </row>
    <row r="497" spans="24:24" x14ac:dyDescent="0.4">
      <c r="X497" s="67" t="s">
        <v>650</v>
      </c>
    </row>
    <row r="498" spans="24:24" x14ac:dyDescent="0.4">
      <c r="X498" s="67" t="s">
        <v>651</v>
      </c>
    </row>
    <row r="499" spans="24:24" x14ac:dyDescent="0.4">
      <c r="X499" s="67" t="s">
        <v>652</v>
      </c>
    </row>
    <row r="500" spans="24:24" x14ac:dyDescent="0.4">
      <c r="X500" s="67" t="s">
        <v>653</v>
      </c>
    </row>
    <row r="501" spans="24:24" x14ac:dyDescent="0.4">
      <c r="X501" s="67" t="s">
        <v>654</v>
      </c>
    </row>
    <row r="502" spans="24:24" x14ac:dyDescent="0.4">
      <c r="X502" s="67" t="s">
        <v>655</v>
      </c>
    </row>
    <row r="503" spans="24:24" x14ac:dyDescent="0.4">
      <c r="X503" s="67" t="s">
        <v>656</v>
      </c>
    </row>
    <row r="504" spans="24:24" x14ac:dyDescent="0.4">
      <c r="X504" s="67" t="s">
        <v>657</v>
      </c>
    </row>
    <row r="505" spans="24:24" x14ac:dyDescent="0.4">
      <c r="X505" s="67" t="s">
        <v>658</v>
      </c>
    </row>
    <row r="506" spans="24:24" x14ac:dyDescent="0.4">
      <c r="X506" s="67" t="s">
        <v>659</v>
      </c>
    </row>
    <row r="507" spans="24:24" x14ac:dyDescent="0.4">
      <c r="X507" s="67" t="s">
        <v>660</v>
      </c>
    </row>
    <row r="508" spans="24:24" x14ac:dyDescent="0.4">
      <c r="X508" s="67" t="s">
        <v>661</v>
      </c>
    </row>
    <row r="509" spans="24:24" x14ac:dyDescent="0.4">
      <c r="X509" s="67" t="s">
        <v>662</v>
      </c>
    </row>
    <row r="510" spans="24:24" x14ac:dyDescent="0.4">
      <c r="X510" s="67" t="s">
        <v>663</v>
      </c>
    </row>
    <row r="511" spans="24:24" x14ac:dyDescent="0.4">
      <c r="X511" s="67" t="s">
        <v>664</v>
      </c>
    </row>
    <row r="512" spans="24:24" x14ac:dyDescent="0.4">
      <c r="X512" s="67" t="s">
        <v>665</v>
      </c>
    </row>
    <row r="513" spans="24:24" x14ac:dyDescent="0.4">
      <c r="X513" s="67" t="s">
        <v>666</v>
      </c>
    </row>
    <row r="514" spans="24:24" x14ac:dyDescent="0.4">
      <c r="X514" s="67" t="s">
        <v>667</v>
      </c>
    </row>
    <row r="515" spans="24:24" x14ac:dyDescent="0.4">
      <c r="X515" s="67" t="s">
        <v>668</v>
      </c>
    </row>
    <row r="516" spans="24:24" x14ac:dyDescent="0.4">
      <c r="X516" s="67" t="s">
        <v>669</v>
      </c>
    </row>
    <row r="517" spans="24:24" x14ac:dyDescent="0.4">
      <c r="X517" s="67" t="s">
        <v>670</v>
      </c>
    </row>
    <row r="518" spans="24:24" x14ac:dyDescent="0.4">
      <c r="X518" s="67" t="s">
        <v>671</v>
      </c>
    </row>
    <row r="519" spans="24:24" x14ac:dyDescent="0.4">
      <c r="X519" s="67" t="s">
        <v>672</v>
      </c>
    </row>
    <row r="520" spans="24:24" x14ac:dyDescent="0.4">
      <c r="X520" s="67" t="s">
        <v>673</v>
      </c>
    </row>
    <row r="521" spans="24:24" x14ac:dyDescent="0.4">
      <c r="X521" s="67" t="s">
        <v>674</v>
      </c>
    </row>
    <row r="522" spans="24:24" x14ac:dyDescent="0.4">
      <c r="X522" s="67" t="s">
        <v>675</v>
      </c>
    </row>
    <row r="523" spans="24:24" x14ac:dyDescent="0.4">
      <c r="X523" s="67" t="s">
        <v>676</v>
      </c>
    </row>
    <row r="524" spans="24:24" x14ac:dyDescent="0.4">
      <c r="X524" s="67" t="s">
        <v>677</v>
      </c>
    </row>
    <row r="525" spans="24:24" x14ac:dyDescent="0.4">
      <c r="X525" s="67" t="s">
        <v>678</v>
      </c>
    </row>
    <row r="526" spans="24:24" x14ac:dyDescent="0.4">
      <c r="X526" s="67" t="s">
        <v>679</v>
      </c>
    </row>
    <row r="527" spans="24:24" x14ac:dyDescent="0.4">
      <c r="X527" s="67" t="s">
        <v>680</v>
      </c>
    </row>
    <row r="528" spans="24:24" x14ac:dyDescent="0.4">
      <c r="X528" s="67" t="s">
        <v>681</v>
      </c>
    </row>
    <row r="529" spans="24:24" x14ac:dyDescent="0.4">
      <c r="X529" s="67" t="s">
        <v>682</v>
      </c>
    </row>
    <row r="530" spans="24:24" x14ac:dyDescent="0.4">
      <c r="X530" s="67" t="s">
        <v>683</v>
      </c>
    </row>
    <row r="531" spans="24:24" x14ac:dyDescent="0.4">
      <c r="X531" s="67" t="s">
        <v>684</v>
      </c>
    </row>
    <row r="532" spans="24:24" x14ac:dyDescent="0.4">
      <c r="X532" s="67" t="s">
        <v>685</v>
      </c>
    </row>
    <row r="533" spans="24:24" x14ac:dyDescent="0.4">
      <c r="X533" s="67" t="s">
        <v>686</v>
      </c>
    </row>
    <row r="534" spans="24:24" x14ac:dyDescent="0.4">
      <c r="X534" s="67" t="s">
        <v>687</v>
      </c>
    </row>
    <row r="535" spans="24:24" x14ac:dyDescent="0.4">
      <c r="X535" s="67" t="s">
        <v>688</v>
      </c>
    </row>
    <row r="536" spans="24:24" x14ac:dyDescent="0.4">
      <c r="X536" s="67" t="s">
        <v>689</v>
      </c>
    </row>
    <row r="537" spans="24:24" x14ac:dyDescent="0.4">
      <c r="X537" s="67" t="s">
        <v>690</v>
      </c>
    </row>
    <row r="538" spans="24:24" x14ac:dyDescent="0.4">
      <c r="X538" s="67" t="s">
        <v>691</v>
      </c>
    </row>
    <row r="539" spans="24:24" x14ac:dyDescent="0.4">
      <c r="X539" s="67" t="s">
        <v>692</v>
      </c>
    </row>
    <row r="540" spans="24:24" x14ac:dyDescent="0.4">
      <c r="X540" s="67" t="s">
        <v>693</v>
      </c>
    </row>
    <row r="541" spans="24:24" x14ac:dyDescent="0.4">
      <c r="X541" s="67" t="s">
        <v>694</v>
      </c>
    </row>
    <row r="542" spans="24:24" x14ac:dyDescent="0.4">
      <c r="X542" s="67" t="s">
        <v>695</v>
      </c>
    </row>
    <row r="543" spans="24:24" x14ac:dyDescent="0.4">
      <c r="X543" s="67" t="s">
        <v>696</v>
      </c>
    </row>
    <row r="544" spans="24:24" x14ac:dyDescent="0.4">
      <c r="X544" s="67" t="s">
        <v>697</v>
      </c>
    </row>
    <row r="545" spans="24:24" x14ac:dyDescent="0.4">
      <c r="X545" s="67" t="s">
        <v>698</v>
      </c>
    </row>
    <row r="546" spans="24:24" x14ac:dyDescent="0.4">
      <c r="X546" s="67" t="s">
        <v>699</v>
      </c>
    </row>
    <row r="547" spans="24:24" x14ac:dyDescent="0.4">
      <c r="X547" s="67" t="s">
        <v>700</v>
      </c>
    </row>
    <row r="548" spans="24:24" x14ac:dyDescent="0.4">
      <c r="X548" s="67" t="s">
        <v>701</v>
      </c>
    </row>
    <row r="549" spans="24:24" x14ac:dyDescent="0.4">
      <c r="X549" s="67" t="s">
        <v>702</v>
      </c>
    </row>
    <row r="550" spans="24:24" x14ac:dyDescent="0.4">
      <c r="X550" s="67" t="s">
        <v>703</v>
      </c>
    </row>
    <row r="551" spans="24:24" x14ac:dyDescent="0.4">
      <c r="X551" s="67" t="s">
        <v>704</v>
      </c>
    </row>
    <row r="552" spans="24:24" x14ac:dyDescent="0.4">
      <c r="X552" s="67" t="s">
        <v>705</v>
      </c>
    </row>
    <row r="553" spans="24:24" x14ac:dyDescent="0.4">
      <c r="X553" s="67" t="s">
        <v>706</v>
      </c>
    </row>
    <row r="554" spans="24:24" x14ac:dyDescent="0.4">
      <c r="X554" s="67" t="s">
        <v>707</v>
      </c>
    </row>
    <row r="555" spans="24:24" x14ac:dyDescent="0.4">
      <c r="X555" s="67" t="s">
        <v>708</v>
      </c>
    </row>
    <row r="556" spans="24:24" x14ac:dyDescent="0.4">
      <c r="X556" s="67" t="s">
        <v>709</v>
      </c>
    </row>
    <row r="557" spans="24:24" x14ac:dyDescent="0.4">
      <c r="X557" s="67" t="s">
        <v>710</v>
      </c>
    </row>
    <row r="558" spans="24:24" x14ac:dyDescent="0.4">
      <c r="X558" s="67" t="s">
        <v>711</v>
      </c>
    </row>
    <row r="559" spans="24:24" x14ac:dyDescent="0.4">
      <c r="X559" s="67" t="s">
        <v>712</v>
      </c>
    </row>
    <row r="560" spans="24:24" x14ac:dyDescent="0.4">
      <c r="X560" s="67" t="s">
        <v>713</v>
      </c>
    </row>
    <row r="561" spans="24:24" x14ac:dyDescent="0.4">
      <c r="X561" s="67" t="s">
        <v>714</v>
      </c>
    </row>
    <row r="562" spans="24:24" x14ac:dyDescent="0.4">
      <c r="X562" s="67" t="s">
        <v>715</v>
      </c>
    </row>
    <row r="563" spans="24:24" x14ac:dyDescent="0.4">
      <c r="X563" s="67" t="s">
        <v>716</v>
      </c>
    </row>
    <row r="564" spans="24:24" x14ac:dyDescent="0.4">
      <c r="X564" s="67" t="s">
        <v>717</v>
      </c>
    </row>
    <row r="565" spans="24:24" x14ac:dyDescent="0.4">
      <c r="X565" s="67" t="s">
        <v>718</v>
      </c>
    </row>
    <row r="566" spans="24:24" x14ac:dyDescent="0.4">
      <c r="X566" s="67" t="s">
        <v>719</v>
      </c>
    </row>
    <row r="567" spans="24:24" x14ac:dyDescent="0.4">
      <c r="X567" s="67" t="s">
        <v>720</v>
      </c>
    </row>
    <row r="568" spans="24:24" x14ac:dyDescent="0.4">
      <c r="X568" s="67" t="s">
        <v>721</v>
      </c>
    </row>
    <row r="569" spans="24:24" x14ac:dyDescent="0.4">
      <c r="X569" s="67" t="s">
        <v>722</v>
      </c>
    </row>
    <row r="570" spans="24:24" x14ac:dyDescent="0.4">
      <c r="X570" s="67" t="s">
        <v>723</v>
      </c>
    </row>
    <row r="571" spans="24:24" x14ac:dyDescent="0.4">
      <c r="X571" s="67" t="s">
        <v>724</v>
      </c>
    </row>
    <row r="572" spans="24:24" x14ac:dyDescent="0.4">
      <c r="X572" s="67" t="s">
        <v>725</v>
      </c>
    </row>
    <row r="573" spans="24:24" x14ac:dyDescent="0.4">
      <c r="X573" s="67" t="s">
        <v>726</v>
      </c>
    </row>
    <row r="574" spans="24:24" x14ac:dyDescent="0.4">
      <c r="X574" s="67" t="s">
        <v>727</v>
      </c>
    </row>
    <row r="575" spans="24:24" x14ac:dyDescent="0.4">
      <c r="X575" s="67" t="s">
        <v>728</v>
      </c>
    </row>
    <row r="576" spans="24:24" x14ac:dyDescent="0.4">
      <c r="X576" s="67" t="s">
        <v>729</v>
      </c>
    </row>
    <row r="577" spans="24:24" x14ac:dyDescent="0.4">
      <c r="X577" s="67" t="s">
        <v>730</v>
      </c>
    </row>
    <row r="578" spans="24:24" x14ac:dyDescent="0.4">
      <c r="X578" s="67" t="s">
        <v>731</v>
      </c>
    </row>
    <row r="579" spans="24:24" x14ac:dyDescent="0.4">
      <c r="X579" s="67" t="s">
        <v>732</v>
      </c>
    </row>
    <row r="580" spans="24:24" x14ac:dyDescent="0.4">
      <c r="X580" s="67" t="s">
        <v>733</v>
      </c>
    </row>
    <row r="581" spans="24:24" x14ac:dyDescent="0.4">
      <c r="X581" s="67" t="s">
        <v>734</v>
      </c>
    </row>
    <row r="582" spans="24:24" x14ac:dyDescent="0.4">
      <c r="X582" s="67" t="s">
        <v>735</v>
      </c>
    </row>
    <row r="583" spans="24:24" x14ac:dyDescent="0.4">
      <c r="X583" s="67" t="s">
        <v>736</v>
      </c>
    </row>
    <row r="584" spans="24:24" x14ac:dyDescent="0.4">
      <c r="X584" s="67" t="s">
        <v>737</v>
      </c>
    </row>
    <row r="585" spans="24:24" x14ac:dyDescent="0.4">
      <c r="X585" s="67" t="s">
        <v>738</v>
      </c>
    </row>
    <row r="586" spans="24:24" x14ac:dyDescent="0.4">
      <c r="X586" s="67" t="s">
        <v>739</v>
      </c>
    </row>
    <row r="587" spans="24:24" x14ac:dyDescent="0.4">
      <c r="X587" s="67" t="s">
        <v>740</v>
      </c>
    </row>
    <row r="588" spans="24:24" x14ac:dyDescent="0.4">
      <c r="X588" s="67" t="s">
        <v>741</v>
      </c>
    </row>
    <row r="589" spans="24:24" x14ac:dyDescent="0.4">
      <c r="X589" s="67" t="s">
        <v>742</v>
      </c>
    </row>
    <row r="590" spans="24:24" x14ac:dyDescent="0.4">
      <c r="X590" s="67" t="s">
        <v>743</v>
      </c>
    </row>
    <row r="591" spans="24:24" x14ac:dyDescent="0.4">
      <c r="X591" s="67" t="s">
        <v>744</v>
      </c>
    </row>
    <row r="592" spans="24:24" x14ac:dyDescent="0.4">
      <c r="X592" s="67" t="s">
        <v>745</v>
      </c>
    </row>
    <row r="593" spans="24:24" x14ac:dyDescent="0.4">
      <c r="X593" s="67" t="s">
        <v>746</v>
      </c>
    </row>
    <row r="594" spans="24:24" x14ac:dyDescent="0.4">
      <c r="X594" s="67" t="s">
        <v>747</v>
      </c>
    </row>
    <row r="595" spans="24:24" x14ac:dyDescent="0.4">
      <c r="X595" s="67" t="s">
        <v>748</v>
      </c>
    </row>
    <row r="596" spans="24:24" x14ac:dyDescent="0.4">
      <c r="X596" s="67" t="s">
        <v>375</v>
      </c>
    </row>
    <row r="597" spans="24:24" x14ac:dyDescent="0.4">
      <c r="X597" s="67" t="s">
        <v>749</v>
      </c>
    </row>
    <row r="598" spans="24:24" x14ac:dyDescent="0.4">
      <c r="X598" s="67" t="s">
        <v>750</v>
      </c>
    </row>
    <row r="599" spans="24:24" x14ac:dyDescent="0.4">
      <c r="X599" s="67" t="s">
        <v>751</v>
      </c>
    </row>
    <row r="600" spans="24:24" x14ac:dyDescent="0.4">
      <c r="X600" s="67" t="s">
        <v>752</v>
      </c>
    </row>
    <row r="601" spans="24:24" x14ac:dyDescent="0.4">
      <c r="X601" s="67" t="s">
        <v>753</v>
      </c>
    </row>
    <row r="602" spans="24:24" x14ac:dyDescent="0.4">
      <c r="X602" s="67" t="s">
        <v>754</v>
      </c>
    </row>
    <row r="603" spans="24:24" x14ac:dyDescent="0.4">
      <c r="X603" s="67"/>
    </row>
    <row r="604" spans="24:24" x14ac:dyDescent="0.4">
      <c r="X604" s="67" t="s">
        <v>755</v>
      </c>
    </row>
    <row r="605" spans="24:24" x14ac:dyDescent="0.4">
      <c r="X605" s="67" t="s">
        <v>54</v>
      </c>
    </row>
    <row r="606" spans="24:24" x14ac:dyDescent="0.4">
      <c r="X606" s="67" t="s">
        <v>55</v>
      </c>
    </row>
    <row r="607" spans="24:24" x14ac:dyDescent="0.4">
      <c r="X607" s="67" t="s">
        <v>56</v>
      </c>
    </row>
    <row r="608" spans="24:24" x14ac:dyDescent="0.4">
      <c r="X608" s="67" t="s">
        <v>57</v>
      </c>
    </row>
    <row r="609" spans="24:24" x14ac:dyDescent="0.4">
      <c r="X609" s="67" t="s">
        <v>58</v>
      </c>
    </row>
    <row r="610" spans="24:24" x14ac:dyDescent="0.4">
      <c r="X610" s="67" t="s">
        <v>59</v>
      </c>
    </row>
    <row r="611" spans="24:24" x14ac:dyDescent="0.4">
      <c r="X611" s="67" t="s">
        <v>60</v>
      </c>
    </row>
    <row r="612" spans="24:24" x14ac:dyDescent="0.4">
      <c r="X612" s="67" t="s">
        <v>61</v>
      </c>
    </row>
    <row r="613" spans="24:24" x14ac:dyDescent="0.4">
      <c r="X613" s="67" t="s">
        <v>62</v>
      </c>
    </row>
    <row r="614" spans="24:24" x14ac:dyDescent="0.4">
      <c r="X614" s="67" t="s">
        <v>63</v>
      </c>
    </row>
    <row r="615" spans="24:24" x14ac:dyDescent="0.4">
      <c r="X615" s="67" t="s">
        <v>64</v>
      </c>
    </row>
    <row r="616" spans="24:24" x14ac:dyDescent="0.4">
      <c r="X616" s="67" t="s">
        <v>65</v>
      </c>
    </row>
    <row r="617" spans="24:24" x14ac:dyDescent="0.4">
      <c r="X617" s="67" t="s">
        <v>66</v>
      </c>
    </row>
    <row r="618" spans="24:24" x14ac:dyDescent="0.4">
      <c r="X618" s="67" t="s">
        <v>67</v>
      </c>
    </row>
    <row r="619" spans="24:24" x14ac:dyDescent="0.4">
      <c r="X619" s="67" t="s">
        <v>68</v>
      </c>
    </row>
    <row r="620" spans="24:24" x14ac:dyDescent="0.4">
      <c r="X620" s="67" t="s">
        <v>69</v>
      </c>
    </row>
    <row r="621" spans="24:24" x14ac:dyDescent="0.4">
      <c r="X621" s="67" t="s">
        <v>70</v>
      </c>
    </row>
    <row r="622" spans="24:24" x14ac:dyDescent="0.4">
      <c r="X622" s="67" t="s">
        <v>71</v>
      </c>
    </row>
    <row r="623" spans="24:24" x14ac:dyDescent="0.4">
      <c r="X623" s="67" t="s">
        <v>72</v>
      </c>
    </row>
    <row r="624" spans="24:24" x14ac:dyDescent="0.4">
      <c r="X624" s="67" t="s">
        <v>73</v>
      </c>
    </row>
    <row r="625" spans="24:24" x14ac:dyDescent="0.4">
      <c r="X625" s="67" t="s">
        <v>74</v>
      </c>
    </row>
    <row r="626" spans="24:24" x14ac:dyDescent="0.4">
      <c r="X626" s="67" t="s">
        <v>75</v>
      </c>
    </row>
    <row r="627" spans="24:24" x14ac:dyDescent="0.4">
      <c r="X627" s="67" t="s">
        <v>76</v>
      </c>
    </row>
    <row r="628" spans="24:24" x14ac:dyDescent="0.4">
      <c r="X628" s="67" t="s">
        <v>77</v>
      </c>
    </row>
    <row r="629" spans="24:24" x14ac:dyDescent="0.4">
      <c r="X629" s="67" t="s">
        <v>78</v>
      </c>
    </row>
    <row r="630" spans="24:24" x14ac:dyDescent="0.4">
      <c r="X630" s="67" t="s">
        <v>79</v>
      </c>
    </row>
    <row r="631" spans="24:24" x14ac:dyDescent="0.4">
      <c r="X631" s="67" t="s">
        <v>80</v>
      </c>
    </row>
    <row r="632" spans="24:24" x14ac:dyDescent="0.4">
      <c r="X632" s="67" t="s">
        <v>81</v>
      </c>
    </row>
    <row r="633" spans="24:24" x14ac:dyDescent="0.4">
      <c r="X633" s="67" t="s">
        <v>82</v>
      </c>
    </row>
    <row r="634" spans="24:24" x14ac:dyDescent="0.4">
      <c r="X634" s="67" t="s">
        <v>83</v>
      </c>
    </row>
    <row r="635" spans="24:24" x14ac:dyDescent="0.4">
      <c r="X635" s="67" t="s">
        <v>84</v>
      </c>
    </row>
    <row r="636" spans="24:24" x14ac:dyDescent="0.4">
      <c r="X636" s="67" t="s">
        <v>85</v>
      </c>
    </row>
    <row r="637" spans="24:24" x14ac:dyDescent="0.4">
      <c r="X637" s="67" t="s">
        <v>86</v>
      </c>
    </row>
    <row r="638" spans="24:24" x14ac:dyDescent="0.4">
      <c r="X638" s="67" t="s">
        <v>87</v>
      </c>
    </row>
    <row r="639" spans="24:24" x14ac:dyDescent="0.4">
      <c r="X639" s="67" t="s">
        <v>88</v>
      </c>
    </row>
    <row r="640" spans="24:24" x14ac:dyDescent="0.4">
      <c r="X640" s="67" t="s">
        <v>89</v>
      </c>
    </row>
    <row r="641" spans="24:24" x14ac:dyDescent="0.4">
      <c r="X641" s="67" t="s">
        <v>90</v>
      </c>
    </row>
    <row r="642" spans="24:24" x14ac:dyDescent="0.4">
      <c r="X642" s="67" t="s">
        <v>91</v>
      </c>
    </row>
    <row r="643" spans="24:24" x14ac:dyDescent="0.4">
      <c r="X643" s="67" t="s">
        <v>92</v>
      </c>
    </row>
    <row r="644" spans="24:24" x14ac:dyDescent="0.4">
      <c r="X644" s="67" t="s">
        <v>93</v>
      </c>
    </row>
    <row r="645" spans="24:24" x14ac:dyDescent="0.4">
      <c r="X645" s="67" t="s">
        <v>94</v>
      </c>
    </row>
    <row r="646" spans="24:24" x14ac:dyDescent="0.4">
      <c r="X646" s="67" t="s">
        <v>95</v>
      </c>
    </row>
    <row r="647" spans="24:24" x14ac:dyDescent="0.4">
      <c r="X647" s="67" t="s">
        <v>96</v>
      </c>
    </row>
    <row r="648" spans="24:24" x14ac:dyDescent="0.4">
      <c r="X648" s="67" t="s">
        <v>97</v>
      </c>
    </row>
    <row r="649" spans="24:24" x14ac:dyDescent="0.4">
      <c r="X649" s="67" t="s">
        <v>98</v>
      </c>
    </row>
    <row r="650" spans="24:24" x14ac:dyDescent="0.4">
      <c r="X650" s="67"/>
    </row>
    <row r="651" spans="24:24" x14ac:dyDescent="0.4">
      <c r="X651" s="67" t="s">
        <v>99</v>
      </c>
    </row>
    <row r="652" spans="24:24" x14ac:dyDescent="0.4">
      <c r="X652" s="67" t="s">
        <v>100</v>
      </c>
    </row>
    <row r="653" spans="24:24" x14ac:dyDescent="0.4">
      <c r="X653" s="67" t="s">
        <v>101</v>
      </c>
    </row>
    <row r="654" spans="24:24" x14ac:dyDescent="0.4">
      <c r="X654" s="67" t="s">
        <v>102</v>
      </c>
    </row>
    <row r="655" spans="24:24" x14ac:dyDescent="0.4">
      <c r="X655" s="67" t="s">
        <v>103</v>
      </c>
    </row>
    <row r="656" spans="24:24" x14ac:dyDescent="0.4">
      <c r="X656" s="67" t="s">
        <v>104</v>
      </c>
    </row>
    <row r="657" spans="24:24" x14ac:dyDescent="0.4">
      <c r="X657" s="67" t="s">
        <v>105</v>
      </c>
    </row>
    <row r="658" spans="24:24" x14ac:dyDescent="0.4">
      <c r="X658" s="67" t="s">
        <v>106</v>
      </c>
    </row>
    <row r="659" spans="24:24" x14ac:dyDescent="0.4">
      <c r="X659" s="67" t="s">
        <v>107</v>
      </c>
    </row>
    <row r="660" spans="24:24" x14ac:dyDescent="0.4">
      <c r="X660" s="67" t="s">
        <v>108</v>
      </c>
    </row>
    <row r="661" spans="24:24" x14ac:dyDescent="0.4">
      <c r="X661" s="67" t="s">
        <v>109</v>
      </c>
    </row>
    <row r="662" spans="24:24" x14ac:dyDescent="0.4">
      <c r="X662" s="67" t="s">
        <v>110</v>
      </c>
    </row>
    <row r="663" spans="24:24" x14ac:dyDescent="0.4">
      <c r="X663" s="67" t="s">
        <v>111</v>
      </c>
    </row>
    <row r="664" spans="24:24" x14ac:dyDescent="0.4">
      <c r="X664" s="67" t="s">
        <v>112</v>
      </c>
    </row>
    <row r="665" spans="24:24" x14ac:dyDescent="0.4">
      <c r="X665" s="67" t="s">
        <v>113</v>
      </c>
    </row>
    <row r="666" spans="24:24" x14ac:dyDescent="0.4">
      <c r="X666" s="67" t="s">
        <v>114</v>
      </c>
    </row>
    <row r="667" spans="24:24" x14ac:dyDescent="0.4">
      <c r="X667" s="67" t="s">
        <v>115</v>
      </c>
    </row>
    <row r="668" spans="24:24" x14ac:dyDescent="0.4">
      <c r="X668" s="67" t="s">
        <v>116</v>
      </c>
    </row>
    <row r="669" spans="24:24" x14ac:dyDescent="0.4">
      <c r="X669" s="67" t="s">
        <v>117</v>
      </c>
    </row>
    <row r="670" spans="24:24" x14ac:dyDescent="0.4">
      <c r="X670" s="67" t="s">
        <v>118</v>
      </c>
    </row>
    <row r="671" spans="24:24" x14ac:dyDescent="0.4">
      <c r="X671" s="67" t="s">
        <v>119</v>
      </c>
    </row>
    <row r="672" spans="24:24" x14ac:dyDescent="0.4">
      <c r="X672" s="67" t="s">
        <v>120</v>
      </c>
    </row>
    <row r="673" spans="24:24" x14ac:dyDescent="0.4">
      <c r="X673" s="67" t="s">
        <v>121</v>
      </c>
    </row>
    <row r="674" spans="24:24" x14ac:dyDescent="0.4">
      <c r="X674" s="67" t="s">
        <v>122</v>
      </c>
    </row>
    <row r="675" spans="24:24" x14ac:dyDescent="0.4">
      <c r="X675" s="67" t="s">
        <v>123</v>
      </c>
    </row>
    <row r="676" spans="24:24" x14ac:dyDescent="0.4">
      <c r="X676" s="67" t="s">
        <v>124</v>
      </c>
    </row>
    <row r="677" spans="24:24" x14ac:dyDescent="0.4">
      <c r="X677" s="67" t="s">
        <v>125</v>
      </c>
    </row>
    <row r="678" spans="24:24" x14ac:dyDescent="0.4">
      <c r="X678" s="67" t="s">
        <v>126</v>
      </c>
    </row>
    <row r="679" spans="24:24" x14ac:dyDescent="0.4">
      <c r="X679" s="67" t="s">
        <v>127</v>
      </c>
    </row>
    <row r="680" spans="24:24" x14ac:dyDescent="0.4">
      <c r="X680" s="67" t="s">
        <v>128</v>
      </c>
    </row>
    <row r="681" spans="24:24" x14ac:dyDescent="0.4">
      <c r="X681" s="67" t="s">
        <v>129</v>
      </c>
    </row>
    <row r="682" spans="24:24" x14ac:dyDescent="0.4">
      <c r="X682" s="67" t="s">
        <v>130</v>
      </c>
    </row>
    <row r="683" spans="24:24" x14ac:dyDescent="0.4">
      <c r="X683" s="67" t="s">
        <v>131</v>
      </c>
    </row>
    <row r="684" spans="24:24" x14ac:dyDescent="0.4">
      <c r="X684" s="67" t="s">
        <v>132</v>
      </c>
    </row>
    <row r="685" spans="24:24" x14ac:dyDescent="0.4">
      <c r="X685" s="67" t="s">
        <v>133</v>
      </c>
    </row>
    <row r="686" spans="24:24" x14ac:dyDescent="0.4">
      <c r="X686" s="67" t="s">
        <v>134</v>
      </c>
    </row>
    <row r="687" spans="24:24" x14ac:dyDescent="0.4">
      <c r="X687" s="67" t="s">
        <v>135</v>
      </c>
    </row>
    <row r="688" spans="24:24" x14ac:dyDescent="0.4">
      <c r="X688" s="67" t="s">
        <v>136</v>
      </c>
    </row>
    <row r="689" spans="24:24" x14ac:dyDescent="0.4">
      <c r="X689" s="67" t="s">
        <v>137</v>
      </c>
    </row>
    <row r="690" spans="24:24" x14ac:dyDescent="0.4">
      <c r="X690" s="67" t="s">
        <v>138</v>
      </c>
    </row>
    <row r="691" spans="24:24" x14ac:dyDescent="0.4">
      <c r="X691" s="67" t="s">
        <v>139</v>
      </c>
    </row>
    <row r="692" spans="24:24" x14ac:dyDescent="0.4">
      <c r="X692" s="67" t="s">
        <v>140</v>
      </c>
    </row>
    <row r="693" spans="24:24" x14ac:dyDescent="0.4">
      <c r="X693" s="67" t="s">
        <v>141</v>
      </c>
    </row>
    <row r="694" spans="24:24" x14ac:dyDescent="0.4">
      <c r="X694" s="67" t="s">
        <v>142</v>
      </c>
    </row>
    <row r="695" spans="24:24" x14ac:dyDescent="0.4">
      <c r="X695" s="67" t="s">
        <v>143</v>
      </c>
    </row>
    <row r="696" spans="24:24" x14ac:dyDescent="0.4">
      <c r="X696" s="67" t="s">
        <v>144</v>
      </c>
    </row>
    <row r="697" spans="24:24" x14ac:dyDescent="0.4">
      <c r="X697" s="67" t="s">
        <v>145</v>
      </c>
    </row>
    <row r="698" spans="24:24" x14ac:dyDescent="0.4">
      <c r="X698" s="67" t="s">
        <v>146</v>
      </c>
    </row>
    <row r="699" spans="24:24" x14ac:dyDescent="0.4">
      <c r="X699" s="67" t="s">
        <v>147</v>
      </c>
    </row>
    <row r="700" spans="24:24" x14ac:dyDescent="0.4">
      <c r="X700" s="67" t="s">
        <v>148</v>
      </c>
    </row>
    <row r="701" spans="24:24" x14ac:dyDescent="0.4">
      <c r="X701" s="67" t="s">
        <v>149</v>
      </c>
    </row>
    <row r="702" spans="24:24" x14ac:dyDescent="0.4">
      <c r="X702" s="67" t="s">
        <v>150</v>
      </c>
    </row>
    <row r="703" spans="24:24" x14ac:dyDescent="0.4">
      <c r="X703" s="67" t="s">
        <v>151</v>
      </c>
    </row>
    <row r="704" spans="24:24" x14ac:dyDescent="0.4">
      <c r="X704" s="67" t="s">
        <v>152</v>
      </c>
    </row>
    <row r="705" spans="24:24" x14ac:dyDescent="0.4">
      <c r="X705" s="67" t="s">
        <v>153</v>
      </c>
    </row>
    <row r="706" spans="24:24" x14ac:dyDescent="0.4">
      <c r="X706" s="67" t="s">
        <v>154</v>
      </c>
    </row>
    <row r="707" spans="24:24" x14ac:dyDescent="0.4">
      <c r="X707" s="67" t="s">
        <v>155</v>
      </c>
    </row>
    <row r="708" spans="24:24" x14ac:dyDescent="0.4">
      <c r="X708" s="67" t="s">
        <v>156</v>
      </c>
    </row>
    <row r="709" spans="24:24" x14ac:dyDescent="0.4">
      <c r="X709" s="67" t="s">
        <v>157</v>
      </c>
    </row>
    <row r="710" spans="24:24" x14ac:dyDescent="0.4">
      <c r="X710" s="67" t="s">
        <v>158</v>
      </c>
    </row>
    <row r="711" spans="24:24" x14ac:dyDescent="0.4">
      <c r="X711" s="67" t="s">
        <v>159</v>
      </c>
    </row>
    <row r="712" spans="24:24" x14ac:dyDescent="0.4">
      <c r="X712" s="67" t="s">
        <v>160</v>
      </c>
    </row>
    <row r="713" spans="24:24" x14ac:dyDescent="0.4">
      <c r="X713" s="67" t="s">
        <v>161</v>
      </c>
    </row>
    <row r="714" spans="24:24" x14ac:dyDescent="0.4">
      <c r="X714" s="67" t="s">
        <v>162</v>
      </c>
    </row>
    <row r="715" spans="24:24" x14ac:dyDescent="0.4">
      <c r="X715" s="67" t="s">
        <v>163</v>
      </c>
    </row>
    <row r="716" spans="24:24" x14ac:dyDescent="0.4">
      <c r="X716" s="67" t="s">
        <v>164</v>
      </c>
    </row>
    <row r="717" spans="24:24" x14ac:dyDescent="0.4">
      <c r="X717" s="67" t="s">
        <v>165</v>
      </c>
    </row>
    <row r="718" spans="24:24" x14ac:dyDescent="0.4">
      <c r="X718" s="67" t="s">
        <v>166</v>
      </c>
    </row>
    <row r="719" spans="24:24" x14ac:dyDescent="0.4">
      <c r="X719" s="67" t="s">
        <v>167</v>
      </c>
    </row>
    <row r="720" spans="24:24" x14ac:dyDescent="0.4">
      <c r="X720" s="67" t="s">
        <v>168</v>
      </c>
    </row>
    <row r="721" spans="24:24" x14ac:dyDescent="0.4">
      <c r="X721" s="67" t="s">
        <v>169</v>
      </c>
    </row>
    <row r="722" spans="24:24" x14ac:dyDescent="0.4">
      <c r="X722" s="67" t="s">
        <v>170</v>
      </c>
    </row>
    <row r="723" spans="24:24" x14ac:dyDescent="0.4">
      <c r="X723" s="67" t="s">
        <v>171</v>
      </c>
    </row>
    <row r="724" spans="24:24" x14ac:dyDescent="0.4">
      <c r="X724" s="67" t="s">
        <v>172</v>
      </c>
    </row>
    <row r="725" spans="24:24" x14ac:dyDescent="0.4">
      <c r="X725" s="67" t="s">
        <v>173</v>
      </c>
    </row>
    <row r="726" spans="24:24" x14ac:dyDescent="0.4">
      <c r="X726" s="67" t="s">
        <v>174</v>
      </c>
    </row>
    <row r="727" spans="24:24" x14ac:dyDescent="0.4">
      <c r="X727" s="67" t="s">
        <v>175</v>
      </c>
    </row>
    <row r="728" spans="24:24" x14ac:dyDescent="0.4">
      <c r="X728" s="67" t="s">
        <v>176</v>
      </c>
    </row>
    <row r="729" spans="24:24" x14ac:dyDescent="0.4">
      <c r="X729" s="67" t="s">
        <v>177</v>
      </c>
    </row>
    <row r="730" spans="24:24" x14ac:dyDescent="0.4">
      <c r="X730" s="67" t="s">
        <v>178</v>
      </c>
    </row>
    <row r="731" spans="24:24" x14ac:dyDescent="0.4">
      <c r="X731" s="67" t="s">
        <v>179</v>
      </c>
    </row>
    <row r="732" spans="24:24" x14ac:dyDescent="0.4">
      <c r="X732" s="67" t="s">
        <v>180</v>
      </c>
    </row>
    <row r="733" spans="24:24" x14ac:dyDescent="0.4">
      <c r="X733" s="67" t="s">
        <v>181</v>
      </c>
    </row>
    <row r="734" spans="24:24" x14ac:dyDescent="0.4">
      <c r="X734" s="67" t="s">
        <v>182</v>
      </c>
    </row>
    <row r="735" spans="24:24" x14ac:dyDescent="0.4">
      <c r="X735" s="67" t="s">
        <v>183</v>
      </c>
    </row>
    <row r="736" spans="24:24" x14ac:dyDescent="0.4">
      <c r="X736" s="67" t="s">
        <v>184</v>
      </c>
    </row>
    <row r="737" spans="24:24" x14ac:dyDescent="0.4">
      <c r="X737" s="67" t="s">
        <v>185</v>
      </c>
    </row>
    <row r="738" spans="24:24" x14ac:dyDescent="0.4">
      <c r="X738" s="67" t="s">
        <v>186</v>
      </c>
    </row>
    <row r="739" spans="24:24" x14ac:dyDescent="0.4">
      <c r="X739" s="67" t="s">
        <v>187</v>
      </c>
    </row>
    <row r="740" spans="24:24" x14ac:dyDescent="0.4">
      <c r="X740" s="67" t="s">
        <v>188</v>
      </c>
    </row>
    <row r="741" spans="24:24" x14ac:dyDescent="0.4">
      <c r="X741" s="67" t="s">
        <v>189</v>
      </c>
    </row>
    <row r="742" spans="24:24" x14ac:dyDescent="0.4">
      <c r="X742" s="67" t="s">
        <v>190</v>
      </c>
    </row>
    <row r="743" spans="24:24" x14ac:dyDescent="0.4">
      <c r="X743" s="67" t="s">
        <v>191</v>
      </c>
    </row>
    <row r="744" spans="24:24" x14ac:dyDescent="0.4">
      <c r="X744" s="67" t="s">
        <v>192</v>
      </c>
    </row>
    <row r="745" spans="24:24" x14ac:dyDescent="0.4">
      <c r="X745" s="67" t="s">
        <v>193</v>
      </c>
    </row>
    <row r="746" spans="24:24" x14ac:dyDescent="0.4">
      <c r="X746" s="67" t="s">
        <v>194</v>
      </c>
    </row>
    <row r="747" spans="24:24" x14ac:dyDescent="0.4">
      <c r="X747" s="67" t="s">
        <v>195</v>
      </c>
    </row>
    <row r="748" spans="24:24" x14ac:dyDescent="0.4">
      <c r="X748" s="67" t="s">
        <v>196</v>
      </c>
    </row>
    <row r="749" spans="24:24" x14ac:dyDescent="0.4">
      <c r="X749" s="67" t="s">
        <v>197</v>
      </c>
    </row>
    <row r="750" spans="24:24" x14ac:dyDescent="0.4">
      <c r="X750" s="67" t="s">
        <v>198</v>
      </c>
    </row>
    <row r="751" spans="24:24" x14ac:dyDescent="0.4">
      <c r="X751" s="67" t="s">
        <v>199</v>
      </c>
    </row>
    <row r="752" spans="24:24" x14ac:dyDescent="0.4">
      <c r="X752" s="67" t="s">
        <v>200</v>
      </c>
    </row>
    <row r="753" spans="24:24" x14ac:dyDescent="0.4">
      <c r="X753" s="67" t="s">
        <v>201</v>
      </c>
    </row>
    <row r="754" spans="24:24" x14ac:dyDescent="0.4">
      <c r="X754" s="67" t="s">
        <v>202</v>
      </c>
    </row>
    <row r="755" spans="24:24" x14ac:dyDescent="0.4">
      <c r="X755" s="67" t="s">
        <v>203</v>
      </c>
    </row>
    <row r="756" spans="24:24" x14ac:dyDescent="0.4">
      <c r="X756" s="67" t="s">
        <v>204</v>
      </c>
    </row>
    <row r="757" spans="24:24" x14ac:dyDescent="0.4">
      <c r="X757" s="67" t="s">
        <v>205</v>
      </c>
    </row>
    <row r="758" spans="24:24" x14ac:dyDescent="0.4">
      <c r="X758" s="67" t="s">
        <v>206</v>
      </c>
    </row>
    <row r="759" spans="24:24" x14ac:dyDescent="0.4">
      <c r="X759" s="67" t="s">
        <v>207</v>
      </c>
    </row>
    <row r="760" spans="24:24" x14ac:dyDescent="0.4">
      <c r="X760" s="67" t="s">
        <v>208</v>
      </c>
    </row>
    <row r="761" spans="24:24" x14ac:dyDescent="0.4">
      <c r="X761" s="67" t="s">
        <v>209</v>
      </c>
    </row>
    <row r="762" spans="24:24" x14ac:dyDescent="0.4">
      <c r="X762" s="67" t="s">
        <v>756</v>
      </c>
    </row>
    <row r="763" spans="24:24" x14ac:dyDescent="0.4">
      <c r="X763" s="67"/>
    </row>
    <row r="764" spans="24:24" x14ac:dyDescent="0.4">
      <c r="X764" s="67" t="s">
        <v>827</v>
      </c>
    </row>
    <row r="765" spans="24:24" x14ac:dyDescent="0.4">
      <c r="X765" s="67"/>
    </row>
    <row r="766" spans="24:24" x14ac:dyDescent="0.4">
      <c r="X766" s="67"/>
    </row>
    <row r="767" spans="24:24" x14ac:dyDescent="0.4">
      <c r="X767" s="67"/>
    </row>
    <row r="768" spans="24:24" x14ac:dyDescent="0.4">
      <c r="X768" s="67"/>
    </row>
    <row r="769" spans="24:24" ht="20.25" thickBot="1" x14ac:dyDescent="0.45">
      <c r="X769" s="68"/>
    </row>
  </sheetData>
  <sheetProtection sheet="1"/>
  <sortState xmlns:xlrd2="http://schemas.microsoft.com/office/spreadsheetml/2017/richdata2" ref="J19:O105">
    <sortCondition ref="J19:J105"/>
  </sortState>
  <mergeCells count="29">
    <mergeCell ref="M11:N11"/>
    <mergeCell ref="K11:L11"/>
    <mergeCell ref="K12:L12"/>
    <mergeCell ref="M12:N12"/>
    <mergeCell ref="K13:L13"/>
    <mergeCell ref="M13:N13"/>
    <mergeCell ref="G17:G18"/>
    <mergeCell ref="M14:N14"/>
    <mergeCell ref="M15:N15"/>
    <mergeCell ref="C17:D17"/>
    <mergeCell ref="E17:F17"/>
    <mergeCell ref="K14:L14"/>
    <mergeCell ref="K15:L15"/>
    <mergeCell ref="E12:G12"/>
    <mergeCell ref="E13:G13"/>
    <mergeCell ref="E14:G14"/>
    <mergeCell ref="O17:O18"/>
    <mergeCell ref="B1:O1"/>
    <mergeCell ref="B2:O2"/>
    <mergeCell ref="B3:O3"/>
    <mergeCell ref="B11:D11"/>
    <mergeCell ref="B12:D12"/>
    <mergeCell ref="B13:D13"/>
    <mergeCell ref="B14:D14"/>
    <mergeCell ref="E11:G11"/>
    <mergeCell ref="J17:J18"/>
    <mergeCell ref="K17:L17"/>
    <mergeCell ref="M17:N17"/>
    <mergeCell ref="B17:B18"/>
  </mergeCells>
  <phoneticPr fontId="3"/>
  <conditionalFormatting sqref="B19:G122">
    <cfRule type="cellIs" dxfId="13" priority="2" operator="equal">
      <formula>""</formula>
    </cfRule>
  </conditionalFormatting>
  <conditionalFormatting sqref="E11:E14 K12:N15">
    <cfRule type="cellIs" dxfId="12" priority="7" operator="equal">
      <formula>""</formula>
    </cfRule>
  </conditionalFormatting>
  <conditionalFormatting sqref="E11:G12">
    <cfRule type="cellIs" dxfId="11" priority="3" operator="equal">
      <formula>"選択して下さい"</formula>
    </cfRule>
  </conditionalFormatting>
  <conditionalFormatting sqref="J19:O122">
    <cfRule type="cellIs" dxfId="10" priority="1" operator="equal">
      <formula>""</formula>
    </cfRule>
  </conditionalFormatting>
  <dataValidations count="4">
    <dataValidation type="list" allowBlank="1" showInputMessage="1" showErrorMessage="1" sqref="E11:G11" xr:uid="{9DAAC324-1DE5-4D88-A106-7BC0EB0DE1AC}">
      <formula1>$X$16:$X$766</formula1>
    </dataValidation>
    <dataValidation type="list" allowBlank="1" showInputMessage="1" showErrorMessage="1" sqref="E12:G12" xr:uid="{BD4B4827-1589-4986-AF6D-788798E94861}">
      <formula1>$Y$16:$Y$25</formula1>
    </dataValidation>
    <dataValidation type="whole" allowBlank="1" showInputMessage="1" showErrorMessage="1" sqref="J19:J122 B19:B122" xr:uid="{46CE14F7-3A64-44FA-9CA9-E4373EF409A6}">
      <formula1>1</formula1>
      <formula2>99999</formula2>
    </dataValidation>
    <dataValidation imeMode="halfKatakana" allowBlank="1" showInputMessage="1" showErrorMessage="1" sqref="M19:N105 E19:F105" xr:uid="{12CC3248-9762-49CE-9E44-4F03EA3A00D2}"/>
  </dataValidations>
  <pageMargins left="0.7" right="0.7" top="0.75" bottom="0.75" header="0.3" footer="0.3"/>
  <pageSetup paperSize="9" scale="57" orientation="portrait" r:id="rId1"/>
  <rowBreaks count="1" manualBreakCount="1">
    <brk id="66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FFCD0-D42B-4776-AC84-669C731AEC2F}">
  <sheetPr codeName="Sheet2"/>
  <dimension ref="A1:AG107"/>
  <sheetViews>
    <sheetView showGridLines="0" view="pageBreakPreview" topLeftCell="B1" zoomScaleNormal="100" zoomScaleSheetLayoutView="100" workbookViewId="0">
      <selection activeCell="B1" sqref="B1:U1"/>
    </sheetView>
  </sheetViews>
  <sheetFormatPr defaultRowHeight="19.5" x14ac:dyDescent="0.4"/>
  <cols>
    <col min="1" max="1" width="2.625" style="1" hidden="1" customWidth="1"/>
    <col min="2" max="2" width="9.75" style="1" customWidth="1"/>
    <col min="3" max="6" width="9.125" style="2" customWidth="1"/>
    <col min="7" max="7" width="5.375" style="1" customWidth="1"/>
    <col min="8" max="8" width="5.125" style="1" customWidth="1"/>
    <col min="9" max="9" width="15.625" style="2" customWidth="1"/>
    <col min="10" max="12" width="5" style="2" customWidth="1"/>
    <col min="13" max="13" width="15.625" style="2" customWidth="1"/>
    <col min="14" max="14" width="5" style="2" customWidth="1"/>
    <col min="15" max="16" width="5" style="1" customWidth="1"/>
    <col min="17" max="17" width="6.5" style="1" bestFit="1" customWidth="1"/>
    <col min="18" max="18" width="1.5" style="1" customWidth="1"/>
    <col min="19" max="21" width="4.875" style="1" customWidth="1"/>
    <col min="22" max="22" width="69.25" style="1" customWidth="1"/>
    <col min="23" max="23" width="4" style="1" bestFit="1" customWidth="1"/>
    <col min="24" max="24" width="9.75" style="1" bestFit="1" customWidth="1"/>
    <col min="25" max="28" width="7.25" style="1" customWidth="1"/>
    <col min="29" max="29" width="21.25" style="1" customWidth="1"/>
    <col min="30" max="30" width="9.125" style="1" customWidth="1"/>
    <col min="31" max="31" width="4" style="1" customWidth="1"/>
    <col min="32" max="32" width="9" style="1" customWidth="1"/>
    <col min="33" max="33" width="21.25" style="1" customWidth="1"/>
    <col min="34" max="34" width="9.125" style="1" customWidth="1"/>
    <col min="35" max="35" width="4" style="1" customWidth="1"/>
    <col min="36" max="36" width="9" style="1" customWidth="1"/>
    <col min="37" max="16384" width="9" style="1"/>
  </cols>
  <sheetData>
    <row r="1" spans="1:33" ht="38.25" customHeight="1" thickBot="1" x14ac:dyDescent="0.45">
      <c r="B1" s="177" t="s">
        <v>769</v>
      </c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9"/>
      <c r="V1" s="90"/>
    </row>
    <row r="2" spans="1:33" ht="25.5" customHeight="1" x14ac:dyDescent="0.4">
      <c r="B2" s="53" t="s">
        <v>814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6"/>
      <c r="V2" s="15"/>
    </row>
    <row r="3" spans="1:33" ht="23.25" customHeight="1" x14ac:dyDescent="0.4">
      <c r="B3" s="14" t="s">
        <v>817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7"/>
      <c r="V3" s="15"/>
    </row>
    <row r="4" spans="1:33" ht="23.25" customHeight="1" x14ac:dyDescent="0.4">
      <c r="B4" s="14" t="s">
        <v>818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7"/>
      <c r="V4" s="15"/>
    </row>
    <row r="5" spans="1:33" ht="23.25" customHeight="1" x14ac:dyDescent="0.4">
      <c r="B5" s="117" t="s">
        <v>860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7"/>
      <c r="V5" s="15"/>
    </row>
    <row r="6" spans="1:33" ht="23.25" customHeight="1" x14ac:dyDescent="0.4">
      <c r="B6" s="14" t="s">
        <v>861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7"/>
      <c r="V6" s="15"/>
    </row>
    <row r="7" spans="1:33" ht="23.25" customHeight="1" thickBot="1" x14ac:dyDescent="0.45"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20"/>
      <c r="V7" s="15"/>
    </row>
    <row r="8" spans="1:33" ht="7.5" customHeight="1" x14ac:dyDescent="0.4">
      <c r="I8" s="1"/>
      <c r="J8" s="1"/>
      <c r="K8" s="1"/>
      <c r="L8" s="1"/>
      <c r="M8" s="1"/>
      <c r="N8" s="1"/>
    </row>
    <row r="9" spans="1:33" ht="20.25" thickBot="1" x14ac:dyDescent="0.45">
      <c r="B9" s="3" t="s">
        <v>770</v>
      </c>
      <c r="H9" s="3"/>
      <c r="Q9" s="22">
        <v>7</v>
      </c>
    </row>
    <row r="10" spans="1:33" x14ac:dyDescent="0.4">
      <c r="B10" s="181" t="s">
        <v>221</v>
      </c>
      <c r="C10" s="173" t="s">
        <v>215</v>
      </c>
      <c r="D10" s="173"/>
      <c r="E10" s="173" t="s">
        <v>216</v>
      </c>
      <c r="F10" s="173"/>
      <c r="G10" s="173" t="s">
        <v>220</v>
      </c>
      <c r="H10" s="184" t="s">
        <v>219</v>
      </c>
      <c r="I10" s="186" t="s">
        <v>765</v>
      </c>
      <c r="J10" s="187"/>
      <c r="K10" s="187"/>
      <c r="L10" s="188"/>
      <c r="M10" s="186" t="s">
        <v>768</v>
      </c>
      <c r="N10" s="187"/>
      <c r="O10" s="187"/>
      <c r="P10" s="189"/>
      <c r="Q10" s="22">
        <v>7</v>
      </c>
      <c r="V10" s="91"/>
      <c r="X10" s="1">
        <f>MAX(X12:X107)-COUNT(X12:X107)</f>
        <v>0</v>
      </c>
      <c r="Y10" s="1">
        <f>MAX(Y12:Y107)</f>
        <v>0</v>
      </c>
      <c r="Z10" s="1">
        <f>Z12</f>
        <v>0</v>
      </c>
      <c r="AA10" s="1">
        <f>COUNTA(I12:I107)+COUNTA(M12:M107)-AA12</f>
        <v>0</v>
      </c>
    </row>
    <row r="11" spans="1:33" ht="33" x14ac:dyDescent="0.4">
      <c r="B11" s="182"/>
      <c r="C11" s="26" t="s">
        <v>214</v>
      </c>
      <c r="D11" s="26" t="s">
        <v>213</v>
      </c>
      <c r="E11" s="26" t="s">
        <v>217</v>
      </c>
      <c r="F11" s="26" t="s">
        <v>218</v>
      </c>
      <c r="G11" s="183"/>
      <c r="H11" s="185"/>
      <c r="I11" s="26" t="s">
        <v>766</v>
      </c>
      <c r="J11" s="28" t="s">
        <v>767</v>
      </c>
      <c r="K11" s="29" t="s">
        <v>771</v>
      </c>
      <c r="L11" s="30" t="s">
        <v>819</v>
      </c>
      <c r="M11" s="26" t="s">
        <v>766</v>
      </c>
      <c r="N11" s="28" t="s">
        <v>767</v>
      </c>
      <c r="O11" s="29" t="s">
        <v>771</v>
      </c>
      <c r="P11" s="121" t="s">
        <v>819</v>
      </c>
      <c r="Q11" s="22">
        <v>7</v>
      </c>
      <c r="R11" s="12"/>
      <c r="V11" s="92"/>
      <c r="X11" s="1" t="s">
        <v>841</v>
      </c>
      <c r="Y11" s="37" t="s">
        <v>781</v>
      </c>
      <c r="Z11" s="37" t="s">
        <v>780</v>
      </c>
      <c r="AA11" s="37" t="s">
        <v>782</v>
      </c>
      <c r="AB11" s="37"/>
      <c r="AC11" s="37" t="s">
        <v>783</v>
      </c>
      <c r="AD11" s="37"/>
      <c r="AE11" s="37"/>
      <c r="AF11" s="37"/>
      <c r="AG11" s="37"/>
    </row>
    <row r="12" spans="1:33" x14ac:dyDescent="0.4">
      <c r="A12" s="1" t="str">
        <f>IF(B12="","",W12)</f>
        <v/>
      </c>
      <c r="B12" s="8"/>
      <c r="C12" s="10" t="str">
        <f>IF($B12="","",VLOOKUP($B12,手順1!$B$19:$G$105,2,FALSE))</f>
        <v/>
      </c>
      <c r="D12" s="10" t="str">
        <f>IF($B12="","",VLOOKUP($B12,手順1!$B$19:$G$105,3,FALSE))</f>
        <v/>
      </c>
      <c r="E12" s="10" t="str">
        <f>IF($B12="","",VLOOKUP($B12,手順1!$B$19:$G$105,4,FALSE))</f>
        <v/>
      </c>
      <c r="F12" s="10" t="str">
        <f>IF($B12="","",VLOOKUP($B12,手順1!$B$19:$G$105,5,FALSE))</f>
        <v/>
      </c>
      <c r="G12" s="10" t="str">
        <f>IF($B12="","",IF(VLOOKUP($B12,手順1!$B$19:$G$105,6,FALSE)="","",VLOOKUP($B12,手順1!$B$19:$G$105,6,FALSE)))</f>
        <v/>
      </c>
      <c r="H12" s="11" t="str">
        <f t="shared" ref="H12:H43" si="0">IF(B12="","","男")</f>
        <v/>
      </c>
      <c r="I12" s="21"/>
      <c r="J12" s="4"/>
      <c r="K12" s="4"/>
      <c r="L12" s="4"/>
      <c r="M12" s="21"/>
      <c r="N12" s="4"/>
      <c r="O12" s="4"/>
      <c r="P12" s="5"/>
      <c r="Q12" s="125">
        <v>7</v>
      </c>
      <c r="R12" s="12"/>
      <c r="V12" s="27"/>
      <c r="W12" s="1">
        <v>1</v>
      </c>
      <c r="X12" s="1" t="str">
        <f>IF(B12="","",W12)</f>
        <v/>
      </c>
      <c r="Y12" s="37">
        <f>COUNTIF(B$12:B$107,B12)</f>
        <v>0</v>
      </c>
      <c r="Z12" s="37">
        <f>COUNTIF(Q$12:Q$107,$AG$13)</f>
        <v>0</v>
      </c>
      <c r="AA12" s="37">
        <f>SUM(AA13:AA107)</f>
        <v>0</v>
      </c>
      <c r="AB12" s="37"/>
      <c r="AC12" s="37"/>
      <c r="AD12" s="37"/>
      <c r="AE12" s="37"/>
      <c r="AF12" s="37"/>
      <c r="AG12" s="37"/>
    </row>
    <row r="13" spans="1:33" x14ac:dyDescent="0.4">
      <c r="A13" s="1" t="str">
        <f t="shared" ref="A13:A76" si="1">IF(B13="","",W13)</f>
        <v/>
      </c>
      <c r="B13" s="8"/>
      <c r="C13" s="10" t="str">
        <f>IF($B13="","",VLOOKUP($B13,手順1!$B$19:$G$105,2,FALSE))</f>
        <v/>
      </c>
      <c r="D13" s="10" t="str">
        <f>IF($B13="","",VLOOKUP($B13,手順1!$B$19:$G$105,3,FALSE))</f>
        <v/>
      </c>
      <c r="E13" s="10" t="str">
        <f>IF($B13="","",VLOOKUP($B13,手順1!$B$19:$G$105,4,FALSE))</f>
        <v/>
      </c>
      <c r="F13" s="10" t="str">
        <f>IF($B13="","",VLOOKUP($B13,手順1!$B$19:$G$105,5,FALSE))</f>
        <v/>
      </c>
      <c r="G13" s="10" t="str">
        <f>IF($B13="","",IF(VLOOKUP($B13,手順1!$B$19:$G$105,6,FALSE)="","",VLOOKUP($B13,手順1!$B$19:$G$105,6,FALSE)))</f>
        <v/>
      </c>
      <c r="H13" s="11" t="str">
        <f t="shared" si="0"/>
        <v/>
      </c>
      <c r="I13" s="21"/>
      <c r="J13" s="4"/>
      <c r="K13" s="4"/>
      <c r="L13" s="4"/>
      <c r="M13" s="21"/>
      <c r="N13" s="4"/>
      <c r="O13" s="4"/>
      <c r="P13" s="5"/>
      <c r="Q13" s="125">
        <v>7</v>
      </c>
      <c r="R13" s="12"/>
      <c r="W13" s="1">
        <v>2</v>
      </c>
      <c r="X13" s="1" t="str">
        <f t="shared" ref="X13:X76" si="2">IF(B13="","",W13)</f>
        <v/>
      </c>
      <c r="Y13" s="37">
        <f t="shared" ref="Y13:Y76" si="3">COUNTIF(B$12:B$107,B13)</f>
        <v>0</v>
      </c>
      <c r="Z13" s="37"/>
      <c r="AA13" s="37">
        <f t="shared" ref="AA13:AA44" si="4">IF(AC13="","",COUNTIF(I$12:I$107,AC13)+COUNTIF(M$12:M$107,AC13))</f>
        <v>0</v>
      </c>
      <c r="AB13" s="37"/>
      <c r="AC13" s="37" t="str">
        <f>種目情報!A1</f>
        <v>【小学男子】</v>
      </c>
      <c r="AD13" s="37">
        <f>種目情報!B1</f>
        <v>0</v>
      </c>
      <c r="AE13" s="37">
        <f>種目情報!C1</f>
        <v>0</v>
      </c>
      <c r="AF13" s="37"/>
      <c r="AG13" s="37"/>
    </row>
    <row r="14" spans="1:33" x14ac:dyDescent="0.4">
      <c r="A14" s="1" t="str">
        <f t="shared" si="1"/>
        <v/>
      </c>
      <c r="B14" s="8"/>
      <c r="C14" s="10" t="str">
        <f>IF($B14="","",VLOOKUP($B14,手順1!$B$19:$G$105,2,FALSE))</f>
        <v/>
      </c>
      <c r="D14" s="10" t="str">
        <f>IF($B14="","",VLOOKUP($B14,手順1!$B$19:$G$105,3,FALSE))</f>
        <v/>
      </c>
      <c r="E14" s="10" t="str">
        <f>IF($B14="","",VLOOKUP($B14,手順1!$B$19:$G$105,4,FALSE))</f>
        <v/>
      </c>
      <c r="F14" s="10" t="str">
        <f>IF($B14="","",VLOOKUP($B14,手順1!$B$19:$G$105,5,FALSE))</f>
        <v/>
      </c>
      <c r="G14" s="10" t="str">
        <f>IF($B14="","",IF(VLOOKUP($B14,手順1!$B$19:$G$105,6,FALSE)="","",VLOOKUP($B14,手順1!$B$19:$G$105,6,FALSE)))</f>
        <v/>
      </c>
      <c r="H14" s="11" t="str">
        <f t="shared" si="0"/>
        <v/>
      </c>
      <c r="I14" s="21"/>
      <c r="J14" s="4"/>
      <c r="K14" s="4"/>
      <c r="L14" s="4"/>
      <c r="M14" s="21"/>
      <c r="N14" s="4"/>
      <c r="O14" s="4"/>
      <c r="P14" s="5"/>
      <c r="Q14" s="125">
        <v>7</v>
      </c>
      <c r="R14" s="12"/>
      <c r="S14" s="180"/>
      <c r="T14" s="180"/>
      <c r="U14" s="180"/>
      <c r="V14" s="72"/>
      <c r="W14" s="1">
        <v>3</v>
      </c>
      <c r="X14" s="1" t="str">
        <f t="shared" si="2"/>
        <v/>
      </c>
      <c r="Y14" s="37">
        <f t="shared" si="3"/>
        <v>0</v>
      </c>
      <c r="Z14" s="37"/>
      <c r="AA14" s="37">
        <f t="shared" si="4"/>
        <v>0</v>
      </c>
      <c r="AB14" s="37"/>
      <c r="AC14" s="37" t="str">
        <f>種目情報!A2</f>
        <v>小男８００ｍ</v>
      </c>
      <c r="AD14" s="37" t="str">
        <f>種目情報!B2</f>
        <v>00606 0</v>
      </c>
      <c r="AE14" s="37">
        <f>種目情報!C2</f>
        <v>6</v>
      </c>
      <c r="AF14" s="37"/>
      <c r="AG14" s="37"/>
    </row>
    <row r="15" spans="1:33" x14ac:dyDescent="0.4">
      <c r="A15" s="1" t="str">
        <f t="shared" si="1"/>
        <v/>
      </c>
      <c r="B15" s="8"/>
      <c r="C15" s="10" t="str">
        <f>IF($B15="","",VLOOKUP($B15,手順1!$B$19:$G$105,2,FALSE))</f>
        <v/>
      </c>
      <c r="D15" s="10" t="str">
        <f>IF($B15="","",VLOOKUP($B15,手順1!$B$19:$G$105,3,FALSE))</f>
        <v/>
      </c>
      <c r="E15" s="10" t="str">
        <f>IF($B15="","",VLOOKUP($B15,手順1!$B$19:$G$105,4,FALSE))</f>
        <v/>
      </c>
      <c r="F15" s="10" t="str">
        <f>IF($B15="","",VLOOKUP($B15,手順1!$B$19:$G$105,5,FALSE))</f>
        <v/>
      </c>
      <c r="G15" s="10" t="str">
        <f>IF($B15="","",IF(VLOOKUP($B15,手順1!$B$19:$G$105,6,FALSE)="","",VLOOKUP($B15,手順1!$B$19:$G$105,6,FALSE)))</f>
        <v/>
      </c>
      <c r="H15" s="11" t="str">
        <f t="shared" si="0"/>
        <v/>
      </c>
      <c r="I15" s="21"/>
      <c r="J15" s="4"/>
      <c r="K15" s="4"/>
      <c r="L15" s="4"/>
      <c r="M15" s="21"/>
      <c r="N15" s="4"/>
      <c r="O15" s="4"/>
      <c r="P15" s="5"/>
      <c r="Q15" s="125">
        <v>7</v>
      </c>
      <c r="R15" s="12"/>
      <c r="S15" s="180"/>
      <c r="T15" s="180"/>
      <c r="U15" s="180"/>
      <c r="V15" s="72"/>
      <c r="W15" s="1">
        <v>4</v>
      </c>
      <c r="X15" s="1" t="str">
        <f t="shared" si="2"/>
        <v/>
      </c>
      <c r="Y15" s="37">
        <f t="shared" si="3"/>
        <v>0</v>
      </c>
      <c r="Z15" s="37"/>
      <c r="AA15" s="37">
        <f t="shared" si="4"/>
        <v>0</v>
      </c>
      <c r="AB15" s="37"/>
      <c r="AC15" s="37" t="str">
        <f>種目情報!A3</f>
        <v>小男１５００ｍ</v>
      </c>
      <c r="AD15" s="37" t="str">
        <f>種目情報!B3</f>
        <v>00806 0</v>
      </c>
      <c r="AE15" s="37">
        <f>種目情報!C3</f>
        <v>8</v>
      </c>
      <c r="AF15" s="37"/>
      <c r="AG15" s="37"/>
    </row>
    <row r="16" spans="1:33" x14ac:dyDescent="0.4">
      <c r="A16" s="1" t="str">
        <f t="shared" si="1"/>
        <v/>
      </c>
      <c r="B16" s="8"/>
      <c r="C16" s="10" t="str">
        <f>IF($B16="","",VLOOKUP($B16,手順1!$B$19:$G$105,2,FALSE))</f>
        <v/>
      </c>
      <c r="D16" s="10" t="str">
        <f>IF($B16="","",VLOOKUP($B16,手順1!$B$19:$G$105,3,FALSE))</f>
        <v/>
      </c>
      <c r="E16" s="10" t="str">
        <f>IF($B16="","",VLOOKUP($B16,手順1!$B$19:$G$105,4,FALSE))</f>
        <v/>
      </c>
      <c r="F16" s="10" t="str">
        <f>IF($B16="","",VLOOKUP($B16,手順1!$B$19:$G$105,5,FALSE))</f>
        <v/>
      </c>
      <c r="G16" s="10" t="str">
        <f>IF($B16="","",IF(VLOOKUP($B16,手順1!$B$19:$G$105,6,FALSE)="","",VLOOKUP($B16,手順1!$B$19:$G$105,6,FALSE)))</f>
        <v/>
      </c>
      <c r="H16" s="11" t="str">
        <f t="shared" si="0"/>
        <v/>
      </c>
      <c r="I16" s="21"/>
      <c r="J16" s="4"/>
      <c r="K16" s="4"/>
      <c r="L16" s="4"/>
      <c r="M16" s="21"/>
      <c r="N16" s="4"/>
      <c r="O16" s="4"/>
      <c r="P16" s="5"/>
      <c r="Q16" s="125">
        <v>7</v>
      </c>
      <c r="R16" s="12"/>
      <c r="S16" s="180"/>
      <c r="T16" s="180"/>
      <c r="U16" s="180"/>
      <c r="V16" s="72"/>
      <c r="W16" s="1">
        <v>5</v>
      </c>
      <c r="X16" s="1" t="str">
        <f t="shared" si="2"/>
        <v/>
      </c>
      <c r="Y16" s="37">
        <f t="shared" si="3"/>
        <v>0</v>
      </c>
      <c r="Z16" s="37"/>
      <c r="AA16" s="37">
        <f t="shared" si="4"/>
        <v>0</v>
      </c>
      <c r="AB16" s="37"/>
      <c r="AC16" s="37" t="str">
        <f>種目情報!A4</f>
        <v>【中学男子】</v>
      </c>
      <c r="AD16" s="37">
        <f>種目情報!B4</f>
        <v>0</v>
      </c>
      <c r="AE16" s="37">
        <f>種目情報!C4</f>
        <v>0</v>
      </c>
      <c r="AF16" s="37"/>
      <c r="AG16" s="37"/>
    </row>
    <row r="17" spans="1:33" x14ac:dyDescent="0.4">
      <c r="A17" s="1" t="str">
        <f t="shared" si="1"/>
        <v/>
      </c>
      <c r="B17" s="8"/>
      <c r="C17" s="10" t="str">
        <f>IF($B17="","",VLOOKUP($B17,手順1!$B$19:$G$105,2,FALSE))</f>
        <v/>
      </c>
      <c r="D17" s="10" t="str">
        <f>IF($B17="","",VLOOKUP($B17,手順1!$B$19:$G$105,3,FALSE))</f>
        <v/>
      </c>
      <c r="E17" s="10" t="str">
        <f>IF($B17="","",VLOOKUP($B17,手順1!$B$19:$G$105,4,FALSE))</f>
        <v/>
      </c>
      <c r="F17" s="10" t="str">
        <f>IF($B17="","",VLOOKUP($B17,手順1!$B$19:$G$105,5,FALSE))</f>
        <v/>
      </c>
      <c r="G17" s="10" t="str">
        <f>IF($B17="","",IF(VLOOKUP($B17,手順1!$B$19:$G$105,6,FALSE)="","",VLOOKUP($B17,手順1!$B$19:$G$105,6,FALSE)))</f>
        <v/>
      </c>
      <c r="H17" s="11" t="str">
        <f t="shared" si="0"/>
        <v/>
      </c>
      <c r="I17" s="21"/>
      <c r="J17" s="4"/>
      <c r="K17" s="4"/>
      <c r="L17" s="4"/>
      <c r="M17" s="21"/>
      <c r="N17" s="4"/>
      <c r="O17" s="4"/>
      <c r="P17" s="5"/>
      <c r="Q17" s="125">
        <v>7</v>
      </c>
      <c r="R17" s="12"/>
      <c r="W17" s="1">
        <v>6</v>
      </c>
      <c r="X17" s="1" t="str">
        <f t="shared" si="2"/>
        <v/>
      </c>
      <c r="Y17" s="37">
        <f t="shared" si="3"/>
        <v>0</v>
      </c>
      <c r="Z17" s="37"/>
      <c r="AA17" s="37">
        <f t="shared" si="4"/>
        <v>0</v>
      </c>
      <c r="AB17" s="37"/>
      <c r="AC17" s="37" t="str">
        <f>種目情報!A5</f>
        <v>中男３０００ｍ</v>
      </c>
      <c r="AD17" s="37" t="str">
        <f>種目情報!B5</f>
        <v>01000 0</v>
      </c>
      <c r="AE17" s="37">
        <f>種目情報!C5</f>
        <v>10</v>
      </c>
      <c r="AF17" s="37"/>
      <c r="AG17" s="37"/>
    </row>
    <row r="18" spans="1:33" x14ac:dyDescent="0.4">
      <c r="A18" s="1" t="str">
        <f t="shared" si="1"/>
        <v/>
      </c>
      <c r="B18" s="8"/>
      <c r="C18" s="10" t="str">
        <f>IF($B18="","",VLOOKUP($B18,手順1!$B$19:$G$105,2,FALSE))</f>
        <v/>
      </c>
      <c r="D18" s="10" t="str">
        <f>IF($B18="","",VLOOKUP($B18,手順1!$B$19:$G$105,3,FALSE))</f>
        <v/>
      </c>
      <c r="E18" s="10" t="str">
        <f>IF($B18="","",VLOOKUP($B18,手順1!$B$19:$G$105,4,FALSE))</f>
        <v/>
      </c>
      <c r="F18" s="10" t="str">
        <f>IF($B18="","",VLOOKUP($B18,手順1!$B$19:$G$105,5,FALSE))</f>
        <v/>
      </c>
      <c r="G18" s="10" t="str">
        <f>IF($B18="","",IF(VLOOKUP($B18,手順1!$B$19:$G$105,6,FALSE)="","",VLOOKUP($B18,手順1!$B$19:$G$105,6,FALSE)))</f>
        <v/>
      </c>
      <c r="H18" s="11" t="str">
        <f t="shared" si="0"/>
        <v/>
      </c>
      <c r="I18" s="21"/>
      <c r="J18" s="4"/>
      <c r="K18" s="4"/>
      <c r="L18" s="4"/>
      <c r="M18" s="21"/>
      <c r="N18" s="4"/>
      <c r="O18" s="4"/>
      <c r="P18" s="5"/>
      <c r="Q18" s="125">
        <v>7</v>
      </c>
      <c r="R18" s="12"/>
      <c r="S18" s="176"/>
      <c r="T18" s="176"/>
      <c r="U18" s="176"/>
      <c r="V18" s="71"/>
      <c r="W18" s="1">
        <v>7</v>
      </c>
      <c r="X18" s="1" t="str">
        <f t="shared" si="2"/>
        <v/>
      </c>
      <c r="Y18" s="37">
        <f t="shared" si="3"/>
        <v>0</v>
      </c>
      <c r="Z18" s="37"/>
      <c r="AA18" s="37">
        <f t="shared" si="4"/>
        <v>0</v>
      </c>
      <c r="AB18" s="37"/>
      <c r="AC18" s="37" t="str">
        <f>種目情報!A6</f>
        <v>中男５０００ｍ</v>
      </c>
      <c r="AD18" s="37" t="str">
        <f>種目情報!B6</f>
        <v>01100 0</v>
      </c>
      <c r="AE18" s="37">
        <f>種目情報!C6</f>
        <v>11</v>
      </c>
      <c r="AF18" s="37"/>
      <c r="AG18" s="37"/>
    </row>
    <row r="19" spans="1:33" x14ac:dyDescent="0.4">
      <c r="A19" s="1" t="str">
        <f t="shared" si="1"/>
        <v/>
      </c>
      <c r="B19" s="8"/>
      <c r="C19" s="10" t="str">
        <f>IF($B19="","",VLOOKUP($B19,手順1!$B$19:$G$105,2,FALSE))</f>
        <v/>
      </c>
      <c r="D19" s="10" t="str">
        <f>IF($B19="","",VLOOKUP($B19,手順1!$B$19:$G$105,3,FALSE))</f>
        <v/>
      </c>
      <c r="E19" s="10" t="str">
        <f>IF($B19="","",VLOOKUP($B19,手順1!$B$19:$G$105,4,FALSE))</f>
        <v/>
      </c>
      <c r="F19" s="10" t="str">
        <f>IF($B19="","",VLOOKUP($B19,手順1!$B$19:$G$105,5,FALSE))</f>
        <v/>
      </c>
      <c r="G19" s="10" t="str">
        <f>IF($B19="","",IF(VLOOKUP($B19,手順1!$B$19:$G$105,6,FALSE)="","",VLOOKUP($B19,手順1!$B$19:$G$105,6,FALSE)))</f>
        <v/>
      </c>
      <c r="H19" s="11" t="str">
        <f t="shared" si="0"/>
        <v/>
      </c>
      <c r="I19" s="21"/>
      <c r="J19" s="4"/>
      <c r="K19" s="4"/>
      <c r="L19" s="4"/>
      <c r="M19" s="21"/>
      <c r="N19" s="4"/>
      <c r="O19" s="4"/>
      <c r="P19" s="5"/>
      <c r="Q19" s="125">
        <v>7</v>
      </c>
      <c r="R19" s="12"/>
      <c r="S19" s="176"/>
      <c r="T19" s="176"/>
      <c r="U19" s="176"/>
      <c r="V19" s="71"/>
      <c r="W19" s="1">
        <v>8</v>
      </c>
      <c r="X19" s="1" t="str">
        <f t="shared" si="2"/>
        <v/>
      </c>
      <c r="Y19" s="37">
        <f t="shared" si="3"/>
        <v>0</v>
      </c>
      <c r="Z19" s="37"/>
      <c r="AA19" s="37">
        <f t="shared" si="4"/>
        <v>0</v>
      </c>
      <c r="AB19" s="37"/>
      <c r="AC19" s="37" t="str">
        <f>種目情報!A7</f>
        <v>【一般高校男子】</v>
      </c>
      <c r="AD19" s="37">
        <f>種目情報!B7</f>
        <v>0</v>
      </c>
      <c r="AE19" s="37">
        <f>種目情報!C7</f>
        <v>0</v>
      </c>
      <c r="AF19" s="37"/>
      <c r="AG19" s="37"/>
    </row>
    <row r="20" spans="1:33" x14ac:dyDescent="0.4">
      <c r="A20" s="1" t="str">
        <f t="shared" si="1"/>
        <v/>
      </c>
      <c r="B20" s="8"/>
      <c r="C20" s="10" t="str">
        <f>IF($B20="","",VLOOKUP($B20,手順1!$B$19:$G$105,2,FALSE))</f>
        <v/>
      </c>
      <c r="D20" s="10" t="str">
        <f>IF($B20="","",VLOOKUP($B20,手順1!$B$19:$G$105,3,FALSE))</f>
        <v/>
      </c>
      <c r="E20" s="10" t="str">
        <f>IF($B20="","",VLOOKUP($B20,手順1!$B$19:$G$105,4,FALSE))</f>
        <v/>
      </c>
      <c r="F20" s="10" t="str">
        <f>IF($B20="","",VLOOKUP($B20,手順1!$B$19:$G$105,5,FALSE))</f>
        <v/>
      </c>
      <c r="G20" s="10" t="str">
        <f>IF($B20="","",IF(VLOOKUP($B20,手順1!$B$19:$G$105,6,FALSE)="","",VLOOKUP($B20,手順1!$B$19:$G$105,6,FALSE)))</f>
        <v/>
      </c>
      <c r="H20" s="11" t="str">
        <f t="shared" si="0"/>
        <v/>
      </c>
      <c r="I20" s="21"/>
      <c r="J20" s="4"/>
      <c r="K20" s="4"/>
      <c r="L20" s="4"/>
      <c r="M20" s="21"/>
      <c r="N20" s="4"/>
      <c r="O20" s="4"/>
      <c r="P20" s="5"/>
      <c r="Q20" s="125">
        <v>7</v>
      </c>
      <c r="R20" s="12"/>
      <c r="S20" s="176"/>
      <c r="T20" s="176"/>
      <c r="U20" s="176"/>
      <c r="V20" s="71"/>
      <c r="W20" s="1">
        <v>9</v>
      </c>
      <c r="X20" s="1" t="str">
        <f t="shared" si="2"/>
        <v/>
      </c>
      <c r="Y20" s="37">
        <f t="shared" si="3"/>
        <v>0</v>
      </c>
      <c r="Z20" s="37"/>
      <c r="AA20" s="37">
        <f t="shared" si="4"/>
        <v>0</v>
      </c>
      <c r="AB20" s="37"/>
      <c r="AC20" s="37" t="str">
        <f>種目情報!A8</f>
        <v>男３０００ｍ</v>
      </c>
      <c r="AD20" s="37" t="str">
        <f>種目情報!B8</f>
        <v>01000 0</v>
      </c>
      <c r="AE20" s="37">
        <f>種目情報!C8</f>
        <v>10</v>
      </c>
      <c r="AF20" s="37"/>
      <c r="AG20" s="37"/>
    </row>
    <row r="21" spans="1:33" x14ac:dyDescent="0.4">
      <c r="A21" s="1" t="str">
        <f t="shared" si="1"/>
        <v/>
      </c>
      <c r="B21" s="8"/>
      <c r="C21" s="10" t="str">
        <f>IF($B21="","",VLOOKUP($B21,手順1!$B$19:$G$105,2,FALSE))</f>
        <v/>
      </c>
      <c r="D21" s="10" t="str">
        <f>IF($B21="","",VLOOKUP($B21,手順1!$B$19:$G$105,3,FALSE))</f>
        <v/>
      </c>
      <c r="E21" s="10" t="str">
        <f>IF($B21="","",VLOOKUP($B21,手順1!$B$19:$G$105,4,FALSE))</f>
        <v/>
      </c>
      <c r="F21" s="10" t="str">
        <f>IF($B21="","",VLOOKUP($B21,手順1!$B$19:$G$105,5,FALSE))</f>
        <v/>
      </c>
      <c r="G21" s="10" t="str">
        <f>IF($B21="","",IF(VLOOKUP($B21,手順1!$B$19:$G$105,6,FALSE)="","",VLOOKUP($B21,手順1!$B$19:$G$105,6,FALSE)))</f>
        <v/>
      </c>
      <c r="H21" s="11" t="str">
        <f t="shared" si="0"/>
        <v/>
      </c>
      <c r="I21" s="21"/>
      <c r="J21" s="4"/>
      <c r="K21" s="4"/>
      <c r="L21" s="4"/>
      <c r="M21" s="21"/>
      <c r="N21" s="4"/>
      <c r="O21" s="4"/>
      <c r="P21" s="5"/>
      <c r="Q21" s="125">
        <v>7</v>
      </c>
      <c r="R21" s="12"/>
      <c r="W21" s="1">
        <v>10</v>
      </c>
      <c r="X21" s="1" t="str">
        <f t="shared" si="2"/>
        <v/>
      </c>
      <c r="Y21" s="37">
        <f t="shared" si="3"/>
        <v>0</v>
      </c>
      <c r="Z21" s="37"/>
      <c r="AA21" s="37">
        <f t="shared" si="4"/>
        <v>0</v>
      </c>
      <c r="AB21" s="37"/>
      <c r="AC21" s="37" t="str">
        <f>種目情報!A9</f>
        <v>男５０００ｍ</v>
      </c>
      <c r="AD21" s="37" t="str">
        <f>種目情報!B9</f>
        <v>01100 0</v>
      </c>
      <c r="AE21" s="37">
        <f>種目情報!C9</f>
        <v>11</v>
      </c>
      <c r="AF21" s="37"/>
      <c r="AG21" s="37"/>
    </row>
    <row r="22" spans="1:33" x14ac:dyDescent="0.4">
      <c r="A22" s="1" t="str">
        <f t="shared" si="1"/>
        <v/>
      </c>
      <c r="B22" s="8"/>
      <c r="C22" s="10" t="str">
        <f>IF($B22="","",VLOOKUP($B22,手順1!$B$19:$G$105,2,FALSE))</f>
        <v/>
      </c>
      <c r="D22" s="10" t="str">
        <f>IF($B22="","",VLOOKUP($B22,手順1!$B$19:$G$105,3,FALSE))</f>
        <v/>
      </c>
      <c r="E22" s="10" t="str">
        <f>IF($B22="","",VLOOKUP($B22,手順1!$B$19:$G$105,4,FALSE))</f>
        <v/>
      </c>
      <c r="F22" s="10" t="str">
        <f>IF($B22="","",VLOOKUP($B22,手順1!$B$19:$G$105,5,FALSE))</f>
        <v/>
      </c>
      <c r="G22" s="10" t="str">
        <f>IF($B22="","",IF(VLOOKUP($B22,手順1!$B$19:$G$105,6,FALSE)="","",VLOOKUP($B22,手順1!$B$19:$G$105,6,FALSE)))</f>
        <v/>
      </c>
      <c r="H22" s="11" t="str">
        <f t="shared" si="0"/>
        <v/>
      </c>
      <c r="I22" s="21"/>
      <c r="J22" s="4"/>
      <c r="K22" s="4"/>
      <c r="L22" s="4"/>
      <c r="M22" s="21"/>
      <c r="N22" s="4"/>
      <c r="O22" s="4"/>
      <c r="P22" s="5"/>
      <c r="Q22" s="125">
        <v>7</v>
      </c>
      <c r="R22" s="12"/>
      <c r="W22" s="1">
        <v>11</v>
      </c>
      <c r="X22" s="1" t="str">
        <f t="shared" si="2"/>
        <v/>
      </c>
      <c r="Y22" s="37">
        <f t="shared" si="3"/>
        <v>0</v>
      </c>
      <c r="Z22" s="37"/>
      <c r="AA22" s="37" t="str">
        <f t="shared" si="4"/>
        <v/>
      </c>
      <c r="AB22" s="37"/>
      <c r="AC22" s="37"/>
      <c r="AD22" s="37"/>
      <c r="AE22" s="37"/>
      <c r="AF22" s="37"/>
      <c r="AG22" s="37"/>
    </row>
    <row r="23" spans="1:33" x14ac:dyDescent="0.4">
      <c r="A23" s="1" t="str">
        <f t="shared" si="1"/>
        <v/>
      </c>
      <c r="B23" s="8"/>
      <c r="C23" s="10" t="str">
        <f>IF($B23="","",VLOOKUP($B23,手順1!$B$19:$G$105,2,FALSE))</f>
        <v/>
      </c>
      <c r="D23" s="10" t="str">
        <f>IF($B23="","",VLOOKUP($B23,手順1!$B$19:$G$105,3,FALSE))</f>
        <v/>
      </c>
      <c r="E23" s="10" t="str">
        <f>IF($B23="","",VLOOKUP($B23,手順1!$B$19:$G$105,4,FALSE))</f>
        <v/>
      </c>
      <c r="F23" s="10" t="str">
        <f>IF($B23="","",VLOOKUP($B23,手順1!$B$19:$G$105,5,FALSE))</f>
        <v/>
      </c>
      <c r="G23" s="10" t="str">
        <f>IF($B23="","",IF(VLOOKUP($B23,手順1!$B$19:$G$105,6,FALSE)="","",VLOOKUP($B23,手順1!$B$19:$G$105,6,FALSE)))</f>
        <v/>
      </c>
      <c r="H23" s="11" t="str">
        <f t="shared" si="0"/>
        <v/>
      </c>
      <c r="I23" s="21"/>
      <c r="J23" s="4"/>
      <c r="K23" s="4"/>
      <c r="L23" s="4"/>
      <c r="M23" s="21"/>
      <c r="N23" s="4"/>
      <c r="O23" s="4"/>
      <c r="P23" s="5"/>
      <c r="Q23" s="125">
        <v>7</v>
      </c>
      <c r="R23" s="12"/>
      <c r="W23" s="1">
        <v>12</v>
      </c>
      <c r="X23" s="1" t="str">
        <f t="shared" si="2"/>
        <v/>
      </c>
      <c r="Y23" s="37">
        <f t="shared" si="3"/>
        <v>0</v>
      </c>
      <c r="Z23" s="37"/>
      <c r="AA23" s="37" t="str">
        <f t="shared" si="4"/>
        <v/>
      </c>
      <c r="AB23" s="37"/>
      <c r="AC23" s="37"/>
      <c r="AD23" s="37"/>
      <c r="AE23" s="37"/>
      <c r="AF23" s="37"/>
      <c r="AG23" s="37"/>
    </row>
    <row r="24" spans="1:33" x14ac:dyDescent="0.4">
      <c r="A24" s="1" t="str">
        <f t="shared" si="1"/>
        <v/>
      </c>
      <c r="B24" s="8"/>
      <c r="C24" s="10" t="str">
        <f>IF($B24="","",VLOOKUP($B24,手順1!$B$19:$G$105,2,FALSE))</f>
        <v/>
      </c>
      <c r="D24" s="10" t="str">
        <f>IF($B24="","",VLOOKUP($B24,手順1!$B$19:$G$105,3,FALSE))</f>
        <v/>
      </c>
      <c r="E24" s="10" t="str">
        <f>IF($B24="","",VLOOKUP($B24,手順1!$B$19:$G$105,4,FALSE))</f>
        <v/>
      </c>
      <c r="F24" s="10" t="str">
        <f>IF($B24="","",VLOOKUP($B24,手順1!$B$19:$G$105,5,FALSE))</f>
        <v/>
      </c>
      <c r="G24" s="10" t="str">
        <f>IF($B24="","",IF(VLOOKUP($B24,手順1!$B$19:$G$105,6,FALSE)="","",VLOOKUP($B24,手順1!$B$19:$G$105,6,FALSE)))</f>
        <v/>
      </c>
      <c r="H24" s="11" t="str">
        <f t="shared" si="0"/>
        <v/>
      </c>
      <c r="I24" s="21"/>
      <c r="J24" s="4"/>
      <c r="K24" s="4"/>
      <c r="L24" s="4"/>
      <c r="M24" s="21"/>
      <c r="N24" s="4"/>
      <c r="O24" s="4"/>
      <c r="P24" s="5"/>
      <c r="Q24" s="125">
        <v>7</v>
      </c>
      <c r="R24" s="12"/>
      <c r="W24" s="1">
        <v>13</v>
      </c>
      <c r="X24" s="1" t="str">
        <f t="shared" si="2"/>
        <v/>
      </c>
      <c r="Y24" s="37">
        <f t="shared" si="3"/>
        <v>0</v>
      </c>
      <c r="Z24" s="37"/>
      <c r="AA24" s="37" t="str">
        <f t="shared" si="4"/>
        <v/>
      </c>
      <c r="AB24" s="37"/>
      <c r="AC24" s="37"/>
      <c r="AD24" s="37"/>
      <c r="AE24" s="37"/>
      <c r="AF24" s="37"/>
      <c r="AG24" s="37"/>
    </row>
    <row r="25" spans="1:33" x14ac:dyDescent="0.4">
      <c r="A25" s="1" t="str">
        <f t="shared" si="1"/>
        <v/>
      </c>
      <c r="B25" s="8"/>
      <c r="C25" s="10" t="str">
        <f>IF($B25="","",VLOOKUP($B25,手順1!$B$19:$G$105,2,FALSE))</f>
        <v/>
      </c>
      <c r="D25" s="10" t="str">
        <f>IF($B25="","",VLOOKUP($B25,手順1!$B$19:$G$105,3,FALSE))</f>
        <v/>
      </c>
      <c r="E25" s="10" t="str">
        <f>IF($B25="","",VLOOKUP($B25,手順1!$B$19:$G$105,4,FALSE))</f>
        <v/>
      </c>
      <c r="F25" s="10" t="str">
        <f>IF($B25="","",VLOOKUP($B25,手順1!$B$19:$G$105,5,FALSE))</f>
        <v/>
      </c>
      <c r="G25" s="10" t="str">
        <f>IF($B25="","",IF(VLOOKUP($B25,手順1!$B$19:$G$105,6,FALSE)="","",VLOOKUP($B25,手順1!$B$19:$G$105,6,FALSE)))</f>
        <v/>
      </c>
      <c r="H25" s="11" t="str">
        <f t="shared" si="0"/>
        <v/>
      </c>
      <c r="I25" s="21"/>
      <c r="J25" s="4"/>
      <c r="K25" s="4"/>
      <c r="L25" s="4"/>
      <c r="M25" s="21"/>
      <c r="N25" s="4"/>
      <c r="O25" s="4"/>
      <c r="P25" s="5"/>
      <c r="Q25" s="125">
        <v>7</v>
      </c>
      <c r="R25" s="12"/>
      <c r="W25" s="1">
        <v>14</v>
      </c>
      <c r="X25" s="1" t="str">
        <f t="shared" si="2"/>
        <v/>
      </c>
      <c r="Y25" s="37">
        <f t="shared" si="3"/>
        <v>0</v>
      </c>
      <c r="Z25" s="37"/>
      <c r="AA25" s="37" t="str">
        <f t="shared" si="4"/>
        <v/>
      </c>
      <c r="AB25" s="37"/>
      <c r="AC25" s="37"/>
      <c r="AD25" s="37"/>
      <c r="AE25" s="37"/>
      <c r="AF25" s="37"/>
      <c r="AG25" s="37"/>
    </row>
    <row r="26" spans="1:33" x14ac:dyDescent="0.4">
      <c r="A26" s="1" t="str">
        <f t="shared" si="1"/>
        <v/>
      </c>
      <c r="B26" s="8"/>
      <c r="C26" s="10" t="str">
        <f>IF($B26="","",VLOOKUP($B26,手順1!$B$19:$G$105,2,FALSE))</f>
        <v/>
      </c>
      <c r="D26" s="10" t="str">
        <f>IF($B26="","",VLOOKUP($B26,手順1!$B$19:$G$105,3,FALSE))</f>
        <v/>
      </c>
      <c r="E26" s="10" t="str">
        <f>IF($B26="","",VLOOKUP($B26,手順1!$B$19:$G$105,4,FALSE))</f>
        <v/>
      </c>
      <c r="F26" s="10" t="str">
        <f>IF($B26="","",VLOOKUP($B26,手順1!$B$19:$G$105,5,FALSE))</f>
        <v/>
      </c>
      <c r="G26" s="10" t="str">
        <f>IF($B26="","",IF(VLOOKUP($B26,手順1!$B$19:$G$105,6,FALSE)="","",VLOOKUP($B26,手順1!$B$19:$G$105,6,FALSE)))</f>
        <v/>
      </c>
      <c r="H26" s="11" t="str">
        <f t="shared" si="0"/>
        <v/>
      </c>
      <c r="I26" s="21"/>
      <c r="J26" s="4"/>
      <c r="K26" s="4"/>
      <c r="L26" s="4"/>
      <c r="M26" s="21"/>
      <c r="N26" s="4"/>
      <c r="O26" s="4"/>
      <c r="P26" s="5"/>
      <c r="Q26" s="125">
        <v>7</v>
      </c>
      <c r="R26" s="12"/>
      <c r="W26" s="1">
        <v>15</v>
      </c>
      <c r="X26" s="1" t="str">
        <f t="shared" si="2"/>
        <v/>
      </c>
      <c r="Y26" s="37">
        <f t="shared" si="3"/>
        <v>0</v>
      </c>
      <c r="Z26" s="37"/>
      <c r="AA26" s="37" t="str">
        <f t="shared" si="4"/>
        <v/>
      </c>
      <c r="AB26" s="37"/>
      <c r="AC26" s="37"/>
      <c r="AD26" s="37"/>
      <c r="AE26" s="37"/>
      <c r="AF26" s="37"/>
      <c r="AG26" s="37"/>
    </row>
    <row r="27" spans="1:33" x14ac:dyDescent="0.4">
      <c r="A27" s="1" t="str">
        <f t="shared" si="1"/>
        <v/>
      </c>
      <c r="B27" s="8"/>
      <c r="C27" s="10" t="str">
        <f>IF($B27="","",VLOOKUP($B27,手順1!$B$19:$G$105,2,FALSE))</f>
        <v/>
      </c>
      <c r="D27" s="10" t="str">
        <f>IF($B27="","",VLOOKUP($B27,手順1!$B$19:$G$105,3,FALSE))</f>
        <v/>
      </c>
      <c r="E27" s="10" t="str">
        <f>IF($B27="","",VLOOKUP($B27,手順1!$B$19:$G$105,4,FALSE))</f>
        <v/>
      </c>
      <c r="F27" s="10" t="str">
        <f>IF($B27="","",VLOOKUP($B27,手順1!$B$19:$G$105,5,FALSE))</f>
        <v/>
      </c>
      <c r="G27" s="10" t="str">
        <f>IF($B27="","",IF(VLOOKUP($B27,手順1!$B$19:$G$105,6,FALSE)="","",VLOOKUP($B27,手順1!$B$19:$G$105,6,FALSE)))</f>
        <v/>
      </c>
      <c r="H27" s="11" t="str">
        <f t="shared" si="0"/>
        <v/>
      </c>
      <c r="I27" s="21"/>
      <c r="J27" s="4"/>
      <c r="K27" s="4"/>
      <c r="L27" s="4"/>
      <c r="M27" s="21"/>
      <c r="N27" s="4"/>
      <c r="O27" s="4"/>
      <c r="P27" s="5"/>
      <c r="Q27" s="125">
        <v>7</v>
      </c>
      <c r="R27" s="12"/>
      <c r="W27" s="1">
        <v>16</v>
      </c>
      <c r="X27" s="1" t="str">
        <f t="shared" si="2"/>
        <v/>
      </c>
      <c r="Y27" s="37">
        <f t="shared" si="3"/>
        <v>0</v>
      </c>
      <c r="Z27" s="37"/>
      <c r="AA27" s="37" t="str">
        <f t="shared" si="4"/>
        <v/>
      </c>
      <c r="AB27" s="37"/>
      <c r="AC27" s="37"/>
      <c r="AD27" s="37"/>
      <c r="AE27" s="37"/>
      <c r="AF27" s="37"/>
      <c r="AG27" s="37"/>
    </row>
    <row r="28" spans="1:33" x14ac:dyDescent="0.4">
      <c r="A28" s="1" t="str">
        <f t="shared" si="1"/>
        <v/>
      </c>
      <c r="B28" s="8"/>
      <c r="C28" s="10" t="str">
        <f>IF($B28="","",VLOOKUP($B28,手順1!$B$19:$G$105,2,FALSE))</f>
        <v/>
      </c>
      <c r="D28" s="10" t="str">
        <f>IF($B28="","",VLOOKUP($B28,手順1!$B$19:$G$105,3,FALSE))</f>
        <v/>
      </c>
      <c r="E28" s="10" t="str">
        <f>IF($B28="","",VLOOKUP($B28,手順1!$B$19:$G$105,4,FALSE))</f>
        <v/>
      </c>
      <c r="F28" s="10" t="str">
        <f>IF($B28="","",VLOOKUP($B28,手順1!$B$19:$G$105,5,FALSE))</f>
        <v/>
      </c>
      <c r="G28" s="10" t="str">
        <f>IF($B28="","",IF(VLOOKUP($B28,手順1!$B$19:$G$105,6,FALSE)="","",VLOOKUP($B28,手順1!$B$19:$G$105,6,FALSE)))</f>
        <v/>
      </c>
      <c r="H28" s="11" t="str">
        <f t="shared" si="0"/>
        <v/>
      </c>
      <c r="I28" s="21"/>
      <c r="J28" s="4"/>
      <c r="K28" s="4"/>
      <c r="L28" s="4"/>
      <c r="M28" s="21"/>
      <c r="N28" s="4"/>
      <c r="O28" s="4"/>
      <c r="P28" s="5"/>
      <c r="Q28" s="125">
        <v>7</v>
      </c>
      <c r="R28" s="12"/>
      <c r="W28" s="1">
        <v>17</v>
      </c>
      <c r="X28" s="1" t="str">
        <f t="shared" si="2"/>
        <v/>
      </c>
      <c r="Y28" s="37">
        <f t="shared" si="3"/>
        <v>0</v>
      </c>
      <c r="Z28" s="37"/>
      <c r="AA28" s="37" t="str">
        <f t="shared" si="4"/>
        <v/>
      </c>
      <c r="AB28" s="37"/>
      <c r="AC28" s="37"/>
      <c r="AD28" s="37"/>
      <c r="AE28" s="37"/>
      <c r="AF28" s="37"/>
      <c r="AG28" s="37"/>
    </row>
    <row r="29" spans="1:33" x14ac:dyDescent="0.4">
      <c r="A29" s="1" t="str">
        <f t="shared" si="1"/>
        <v/>
      </c>
      <c r="B29" s="8"/>
      <c r="C29" s="10" t="str">
        <f>IF($B29="","",VLOOKUP($B29,手順1!$B$19:$G$105,2,FALSE))</f>
        <v/>
      </c>
      <c r="D29" s="10" t="str">
        <f>IF($B29="","",VLOOKUP($B29,手順1!$B$19:$G$105,3,FALSE))</f>
        <v/>
      </c>
      <c r="E29" s="10" t="str">
        <f>IF($B29="","",VLOOKUP($B29,手順1!$B$19:$G$105,4,FALSE))</f>
        <v/>
      </c>
      <c r="F29" s="10" t="str">
        <f>IF($B29="","",VLOOKUP($B29,手順1!$B$19:$G$105,5,FALSE))</f>
        <v/>
      </c>
      <c r="G29" s="10" t="str">
        <f>IF($B29="","",IF(VLOOKUP($B29,手順1!$B$19:$G$105,6,FALSE)="","",VLOOKUP($B29,手順1!$B$19:$G$105,6,FALSE)))</f>
        <v/>
      </c>
      <c r="H29" s="11" t="str">
        <f t="shared" si="0"/>
        <v/>
      </c>
      <c r="I29" s="21"/>
      <c r="J29" s="4"/>
      <c r="K29" s="4"/>
      <c r="L29" s="4"/>
      <c r="M29" s="21"/>
      <c r="N29" s="4"/>
      <c r="O29" s="4"/>
      <c r="P29" s="5"/>
      <c r="Q29" s="125">
        <v>7</v>
      </c>
      <c r="R29" s="12"/>
      <c r="W29" s="1">
        <v>18</v>
      </c>
      <c r="X29" s="1" t="str">
        <f t="shared" si="2"/>
        <v/>
      </c>
      <c r="Y29" s="37">
        <f t="shared" si="3"/>
        <v>0</v>
      </c>
      <c r="Z29" s="37"/>
      <c r="AA29" s="37" t="str">
        <f t="shared" si="4"/>
        <v/>
      </c>
      <c r="AB29" s="37"/>
      <c r="AC29" s="37"/>
      <c r="AD29" s="37"/>
      <c r="AE29" s="37"/>
      <c r="AF29" s="37"/>
      <c r="AG29" s="37"/>
    </row>
    <row r="30" spans="1:33" x14ac:dyDescent="0.4">
      <c r="A30" s="1" t="str">
        <f t="shared" si="1"/>
        <v/>
      </c>
      <c r="B30" s="8"/>
      <c r="C30" s="10" t="str">
        <f>IF($B30="","",VLOOKUP($B30,手順1!$B$19:$G$105,2,FALSE))</f>
        <v/>
      </c>
      <c r="D30" s="10" t="str">
        <f>IF($B30="","",VLOOKUP($B30,手順1!$B$19:$G$105,3,FALSE))</f>
        <v/>
      </c>
      <c r="E30" s="10" t="str">
        <f>IF($B30="","",VLOOKUP($B30,手順1!$B$19:$G$105,4,FALSE))</f>
        <v/>
      </c>
      <c r="F30" s="10" t="str">
        <f>IF($B30="","",VLOOKUP($B30,手順1!$B$19:$G$105,5,FALSE))</f>
        <v/>
      </c>
      <c r="G30" s="10" t="str">
        <f>IF($B30="","",IF(VLOOKUP($B30,手順1!$B$19:$G$105,6,FALSE)="","",VLOOKUP($B30,手順1!$B$19:$G$105,6,FALSE)))</f>
        <v/>
      </c>
      <c r="H30" s="11" t="str">
        <f t="shared" si="0"/>
        <v/>
      </c>
      <c r="I30" s="21"/>
      <c r="J30" s="4"/>
      <c r="K30" s="4"/>
      <c r="L30" s="4"/>
      <c r="M30" s="21"/>
      <c r="N30" s="4"/>
      <c r="O30" s="4"/>
      <c r="P30" s="5"/>
      <c r="Q30" s="125">
        <v>7</v>
      </c>
      <c r="R30" s="12"/>
      <c r="W30" s="1">
        <v>19</v>
      </c>
      <c r="X30" s="1" t="str">
        <f t="shared" si="2"/>
        <v/>
      </c>
      <c r="Y30" s="37">
        <f t="shared" si="3"/>
        <v>0</v>
      </c>
      <c r="Z30" s="37"/>
      <c r="AA30" s="37" t="str">
        <f t="shared" si="4"/>
        <v/>
      </c>
      <c r="AB30" s="37"/>
      <c r="AC30" s="37"/>
      <c r="AD30" s="37"/>
      <c r="AE30" s="37"/>
      <c r="AF30" s="37"/>
      <c r="AG30" s="37"/>
    </row>
    <row r="31" spans="1:33" x14ac:dyDescent="0.4">
      <c r="A31" s="1" t="str">
        <f t="shared" si="1"/>
        <v/>
      </c>
      <c r="B31" s="8"/>
      <c r="C31" s="10" t="str">
        <f>IF($B31="","",VLOOKUP($B31,手順1!$B$19:$G$105,2,FALSE))</f>
        <v/>
      </c>
      <c r="D31" s="10" t="str">
        <f>IF($B31="","",VLOOKUP($B31,手順1!$B$19:$G$105,3,FALSE))</f>
        <v/>
      </c>
      <c r="E31" s="10" t="str">
        <f>IF($B31="","",VLOOKUP($B31,手順1!$B$19:$G$105,4,FALSE))</f>
        <v/>
      </c>
      <c r="F31" s="10" t="str">
        <f>IF($B31="","",VLOOKUP($B31,手順1!$B$19:$G$105,5,FALSE))</f>
        <v/>
      </c>
      <c r="G31" s="10" t="str">
        <f>IF($B31="","",IF(VLOOKUP($B31,手順1!$B$19:$G$105,6,FALSE)="","",VLOOKUP($B31,手順1!$B$19:$G$105,6,FALSE)))</f>
        <v/>
      </c>
      <c r="H31" s="11" t="str">
        <f t="shared" si="0"/>
        <v/>
      </c>
      <c r="I31" s="21"/>
      <c r="J31" s="4"/>
      <c r="K31" s="4"/>
      <c r="L31" s="4"/>
      <c r="M31" s="21"/>
      <c r="N31" s="4"/>
      <c r="O31" s="4"/>
      <c r="P31" s="5"/>
      <c r="Q31" s="125">
        <v>7</v>
      </c>
      <c r="R31" s="12"/>
      <c r="W31" s="1">
        <v>20</v>
      </c>
      <c r="X31" s="1" t="str">
        <f t="shared" si="2"/>
        <v/>
      </c>
      <c r="Y31" s="37">
        <f t="shared" si="3"/>
        <v>0</v>
      </c>
      <c r="Z31" s="37"/>
      <c r="AA31" s="37" t="str">
        <f t="shared" si="4"/>
        <v/>
      </c>
      <c r="AB31" s="37"/>
      <c r="AC31" s="37"/>
      <c r="AD31" s="37"/>
      <c r="AE31" s="37"/>
      <c r="AF31" s="37"/>
      <c r="AG31" s="37"/>
    </row>
    <row r="32" spans="1:33" x14ac:dyDescent="0.4">
      <c r="A32" s="1" t="str">
        <f t="shared" si="1"/>
        <v/>
      </c>
      <c r="B32" s="8"/>
      <c r="C32" s="10" t="str">
        <f>IF($B32="","",VLOOKUP($B32,手順1!$B$19:$G$105,2,FALSE))</f>
        <v/>
      </c>
      <c r="D32" s="10" t="str">
        <f>IF($B32="","",VLOOKUP($B32,手順1!$B$19:$G$105,3,FALSE))</f>
        <v/>
      </c>
      <c r="E32" s="10" t="str">
        <f>IF($B32="","",VLOOKUP($B32,手順1!$B$19:$G$105,4,FALSE))</f>
        <v/>
      </c>
      <c r="F32" s="10" t="str">
        <f>IF($B32="","",VLOOKUP($B32,手順1!$B$19:$G$105,5,FALSE))</f>
        <v/>
      </c>
      <c r="G32" s="10" t="str">
        <f>IF($B32="","",IF(VLOOKUP($B32,手順1!$B$19:$G$105,6,FALSE)="","",VLOOKUP($B32,手順1!$B$19:$G$105,6,FALSE)))</f>
        <v/>
      </c>
      <c r="H32" s="11" t="str">
        <f t="shared" si="0"/>
        <v/>
      </c>
      <c r="I32" s="21"/>
      <c r="J32" s="4"/>
      <c r="K32" s="4"/>
      <c r="L32" s="4"/>
      <c r="M32" s="21"/>
      <c r="N32" s="4"/>
      <c r="O32" s="4"/>
      <c r="P32" s="5"/>
      <c r="Q32" s="125">
        <v>7</v>
      </c>
      <c r="R32" s="12"/>
      <c r="W32" s="1">
        <v>21</v>
      </c>
      <c r="X32" s="1" t="str">
        <f t="shared" si="2"/>
        <v/>
      </c>
      <c r="Y32" s="37">
        <f t="shared" si="3"/>
        <v>0</v>
      </c>
      <c r="Z32" s="37"/>
      <c r="AA32" s="37" t="str">
        <f t="shared" si="4"/>
        <v/>
      </c>
      <c r="AB32" s="37"/>
      <c r="AC32" s="37"/>
      <c r="AD32" s="37"/>
      <c r="AE32" s="37"/>
      <c r="AF32" s="37"/>
      <c r="AG32" s="37"/>
    </row>
    <row r="33" spans="1:33" x14ac:dyDescent="0.4">
      <c r="A33" s="1" t="str">
        <f t="shared" si="1"/>
        <v/>
      </c>
      <c r="B33" s="8"/>
      <c r="C33" s="10" t="str">
        <f>IF($B33="","",VLOOKUP($B33,手順1!$B$19:$G$105,2,FALSE))</f>
        <v/>
      </c>
      <c r="D33" s="10" t="str">
        <f>IF($B33="","",VLOOKUP($B33,手順1!$B$19:$G$105,3,FALSE))</f>
        <v/>
      </c>
      <c r="E33" s="10" t="str">
        <f>IF($B33="","",VLOOKUP($B33,手順1!$B$19:$G$105,4,FALSE))</f>
        <v/>
      </c>
      <c r="F33" s="10" t="str">
        <f>IF($B33="","",VLOOKUP($B33,手順1!$B$19:$G$105,5,FALSE))</f>
        <v/>
      </c>
      <c r="G33" s="10" t="str">
        <f>IF($B33="","",IF(VLOOKUP($B33,手順1!$B$19:$G$105,6,FALSE)="","",VLOOKUP($B33,手順1!$B$19:$G$105,6,FALSE)))</f>
        <v/>
      </c>
      <c r="H33" s="11" t="str">
        <f t="shared" si="0"/>
        <v/>
      </c>
      <c r="I33" s="21"/>
      <c r="J33" s="4"/>
      <c r="K33" s="4"/>
      <c r="L33" s="4"/>
      <c r="M33" s="21"/>
      <c r="N33" s="4"/>
      <c r="O33" s="4"/>
      <c r="P33" s="5"/>
      <c r="Q33" s="125">
        <v>7</v>
      </c>
      <c r="R33" s="12"/>
      <c r="W33" s="1">
        <v>22</v>
      </c>
      <c r="X33" s="1" t="str">
        <f t="shared" si="2"/>
        <v/>
      </c>
      <c r="Y33" s="37">
        <f t="shared" si="3"/>
        <v>0</v>
      </c>
      <c r="Z33" s="37"/>
      <c r="AA33" s="37" t="str">
        <f t="shared" si="4"/>
        <v/>
      </c>
      <c r="AB33" s="37"/>
      <c r="AC33" s="37"/>
      <c r="AD33" s="37"/>
      <c r="AE33" s="37"/>
      <c r="AF33" s="37"/>
      <c r="AG33" s="37"/>
    </row>
    <row r="34" spans="1:33" x14ac:dyDescent="0.4">
      <c r="A34" s="1" t="str">
        <f t="shared" si="1"/>
        <v/>
      </c>
      <c r="B34" s="8"/>
      <c r="C34" s="10" t="str">
        <f>IF($B34="","",VLOOKUP($B34,手順1!$B$19:$G$105,2,FALSE))</f>
        <v/>
      </c>
      <c r="D34" s="10" t="str">
        <f>IF($B34="","",VLOOKUP($B34,手順1!$B$19:$G$105,3,FALSE))</f>
        <v/>
      </c>
      <c r="E34" s="10" t="str">
        <f>IF($B34="","",VLOOKUP($B34,手順1!$B$19:$G$105,4,FALSE))</f>
        <v/>
      </c>
      <c r="F34" s="10" t="str">
        <f>IF($B34="","",VLOOKUP($B34,手順1!$B$19:$G$105,5,FALSE))</f>
        <v/>
      </c>
      <c r="G34" s="10" t="str">
        <f>IF($B34="","",IF(VLOOKUP($B34,手順1!$B$19:$G$105,6,FALSE)="","",VLOOKUP($B34,手順1!$B$19:$G$105,6,FALSE)))</f>
        <v/>
      </c>
      <c r="H34" s="11" t="str">
        <f t="shared" si="0"/>
        <v/>
      </c>
      <c r="I34" s="21"/>
      <c r="J34" s="4"/>
      <c r="K34" s="4"/>
      <c r="L34" s="4"/>
      <c r="M34" s="21"/>
      <c r="N34" s="4"/>
      <c r="O34" s="4"/>
      <c r="P34" s="5"/>
      <c r="Q34" s="125">
        <v>7</v>
      </c>
      <c r="R34" s="12"/>
      <c r="W34" s="1">
        <v>23</v>
      </c>
      <c r="X34" s="1" t="str">
        <f t="shared" si="2"/>
        <v/>
      </c>
      <c r="Y34" s="37">
        <f t="shared" si="3"/>
        <v>0</v>
      </c>
      <c r="Z34" s="37"/>
      <c r="AA34" s="37" t="str">
        <f t="shared" si="4"/>
        <v/>
      </c>
      <c r="AB34" s="37"/>
      <c r="AC34" s="37"/>
      <c r="AD34" s="37"/>
      <c r="AE34" s="37"/>
      <c r="AF34" s="37"/>
      <c r="AG34" s="37"/>
    </row>
    <row r="35" spans="1:33" x14ac:dyDescent="0.4">
      <c r="A35" s="1" t="str">
        <f t="shared" si="1"/>
        <v/>
      </c>
      <c r="B35" s="8"/>
      <c r="C35" s="10" t="str">
        <f>IF($B35="","",VLOOKUP($B35,手順1!$B$19:$G$105,2,FALSE))</f>
        <v/>
      </c>
      <c r="D35" s="10" t="str">
        <f>IF($B35="","",VLOOKUP($B35,手順1!$B$19:$G$105,3,FALSE))</f>
        <v/>
      </c>
      <c r="E35" s="10" t="str">
        <f>IF($B35="","",VLOOKUP($B35,手順1!$B$19:$G$105,4,FALSE))</f>
        <v/>
      </c>
      <c r="F35" s="10" t="str">
        <f>IF($B35="","",VLOOKUP($B35,手順1!$B$19:$G$105,5,FALSE))</f>
        <v/>
      </c>
      <c r="G35" s="10" t="str">
        <f>IF($B35="","",IF(VLOOKUP($B35,手順1!$B$19:$G$105,6,FALSE)="","",VLOOKUP($B35,手順1!$B$19:$G$105,6,FALSE)))</f>
        <v/>
      </c>
      <c r="H35" s="11" t="str">
        <f t="shared" si="0"/>
        <v/>
      </c>
      <c r="I35" s="21"/>
      <c r="J35" s="4"/>
      <c r="K35" s="4"/>
      <c r="L35" s="4"/>
      <c r="M35" s="21"/>
      <c r="N35" s="4"/>
      <c r="O35" s="4"/>
      <c r="P35" s="5"/>
      <c r="Q35" s="125">
        <v>7</v>
      </c>
      <c r="R35" s="12"/>
      <c r="W35" s="1">
        <v>24</v>
      </c>
      <c r="X35" s="1" t="str">
        <f t="shared" si="2"/>
        <v/>
      </c>
      <c r="Y35" s="37">
        <f t="shared" si="3"/>
        <v>0</v>
      </c>
      <c r="Z35" s="37"/>
      <c r="AA35" s="37" t="str">
        <f t="shared" si="4"/>
        <v/>
      </c>
      <c r="AB35" s="37"/>
      <c r="AC35" s="37"/>
      <c r="AD35" s="37"/>
      <c r="AE35" s="37"/>
      <c r="AF35" s="37"/>
      <c r="AG35" s="37"/>
    </row>
    <row r="36" spans="1:33" x14ac:dyDescent="0.4">
      <c r="A36" s="1" t="str">
        <f t="shared" si="1"/>
        <v/>
      </c>
      <c r="B36" s="8"/>
      <c r="C36" s="10" t="str">
        <f>IF($B36="","",VLOOKUP($B36,手順1!$B$19:$G$105,2,FALSE))</f>
        <v/>
      </c>
      <c r="D36" s="10" t="str">
        <f>IF($B36="","",VLOOKUP($B36,手順1!$B$19:$G$105,3,FALSE))</f>
        <v/>
      </c>
      <c r="E36" s="10" t="str">
        <f>IF($B36="","",VLOOKUP($B36,手順1!$B$19:$G$105,4,FALSE))</f>
        <v/>
      </c>
      <c r="F36" s="10" t="str">
        <f>IF($B36="","",VLOOKUP($B36,手順1!$B$19:$G$105,5,FALSE))</f>
        <v/>
      </c>
      <c r="G36" s="10" t="str">
        <f>IF($B36="","",IF(VLOOKUP($B36,手順1!$B$19:$G$105,6,FALSE)="","",VLOOKUP($B36,手順1!$B$19:$G$105,6,FALSE)))</f>
        <v/>
      </c>
      <c r="H36" s="11" t="str">
        <f t="shared" si="0"/>
        <v/>
      </c>
      <c r="I36" s="21"/>
      <c r="J36" s="4"/>
      <c r="K36" s="4"/>
      <c r="L36" s="4"/>
      <c r="M36" s="21"/>
      <c r="N36" s="4"/>
      <c r="O36" s="4"/>
      <c r="P36" s="5"/>
      <c r="Q36" s="125">
        <v>7</v>
      </c>
      <c r="R36" s="12"/>
      <c r="W36" s="1">
        <v>25</v>
      </c>
      <c r="X36" s="1" t="str">
        <f t="shared" si="2"/>
        <v/>
      </c>
      <c r="Y36" s="37">
        <f t="shared" si="3"/>
        <v>0</v>
      </c>
      <c r="Z36" s="37"/>
      <c r="AA36" s="37" t="str">
        <f t="shared" si="4"/>
        <v/>
      </c>
      <c r="AB36" s="37"/>
      <c r="AC36" s="37"/>
      <c r="AD36" s="37"/>
      <c r="AE36" s="37"/>
      <c r="AF36" s="37"/>
      <c r="AG36" s="37"/>
    </row>
    <row r="37" spans="1:33" x14ac:dyDescent="0.4">
      <c r="A37" s="1" t="str">
        <f t="shared" si="1"/>
        <v/>
      </c>
      <c r="B37" s="8"/>
      <c r="C37" s="10" t="str">
        <f>IF($B37="","",VLOOKUP($B37,手順1!$B$19:$G$105,2,FALSE))</f>
        <v/>
      </c>
      <c r="D37" s="10" t="str">
        <f>IF($B37="","",VLOOKUP($B37,手順1!$B$19:$G$105,3,FALSE))</f>
        <v/>
      </c>
      <c r="E37" s="10" t="str">
        <f>IF($B37="","",VLOOKUP($B37,手順1!$B$19:$G$105,4,FALSE))</f>
        <v/>
      </c>
      <c r="F37" s="10" t="str">
        <f>IF($B37="","",VLOOKUP($B37,手順1!$B$19:$G$105,5,FALSE))</f>
        <v/>
      </c>
      <c r="G37" s="10" t="str">
        <f>IF($B37="","",IF(VLOOKUP($B37,手順1!$B$19:$G$105,6,FALSE)="","",VLOOKUP($B37,手順1!$B$19:$G$105,6,FALSE)))</f>
        <v/>
      </c>
      <c r="H37" s="11" t="str">
        <f t="shared" si="0"/>
        <v/>
      </c>
      <c r="I37" s="21"/>
      <c r="J37" s="4"/>
      <c r="K37" s="4"/>
      <c r="L37" s="4"/>
      <c r="M37" s="21"/>
      <c r="N37" s="4"/>
      <c r="O37" s="4"/>
      <c r="P37" s="5"/>
      <c r="Q37" s="125">
        <v>7</v>
      </c>
      <c r="R37" s="12"/>
      <c r="W37" s="1">
        <v>26</v>
      </c>
      <c r="X37" s="1" t="str">
        <f t="shared" si="2"/>
        <v/>
      </c>
      <c r="Y37" s="37">
        <f t="shared" si="3"/>
        <v>0</v>
      </c>
      <c r="Z37" s="37"/>
      <c r="AA37" s="37" t="str">
        <f t="shared" si="4"/>
        <v/>
      </c>
      <c r="AB37" s="37"/>
      <c r="AC37" s="37"/>
      <c r="AD37" s="37"/>
      <c r="AE37" s="37"/>
      <c r="AF37" s="37"/>
      <c r="AG37" s="37"/>
    </row>
    <row r="38" spans="1:33" x14ac:dyDescent="0.4">
      <c r="A38" s="1" t="str">
        <f t="shared" si="1"/>
        <v/>
      </c>
      <c r="B38" s="8"/>
      <c r="C38" s="10" t="str">
        <f>IF($B38="","",VLOOKUP($B38,手順1!$B$19:$G$105,2,FALSE))</f>
        <v/>
      </c>
      <c r="D38" s="10" t="str">
        <f>IF($B38="","",VLOOKUP($B38,手順1!$B$19:$G$105,3,FALSE))</f>
        <v/>
      </c>
      <c r="E38" s="10" t="str">
        <f>IF($B38="","",VLOOKUP($B38,手順1!$B$19:$G$105,4,FALSE))</f>
        <v/>
      </c>
      <c r="F38" s="10" t="str">
        <f>IF($B38="","",VLOOKUP($B38,手順1!$B$19:$G$105,5,FALSE))</f>
        <v/>
      </c>
      <c r="G38" s="10" t="str">
        <f>IF($B38="","",IF(VLOOKUP($B38,手順1!$B$19:$G$105,6,FALSE)="","",VLOOKUP($B38,手順1!$B$19:$G$105,6,FALSE)))</f>
        <v/>
      </c>
      <c r="H38" s="11" t="str">
        <f t="shared" si="0"/>
        <v/>
      </c>
      <c r="I38" s="21"/>
      <c r="J38" s="4"/>
      <c r="K38" s="4"/>
      <c r="L38" s="4"/>
      <c r="M38" s="21"/>
      <c r="N38" s="4"/>
      <c r="O38" s="4"/>
      <c r="P38" s="5"/>
      <c r="Q38" s="125">
        <v>7</v>
      </c>
      <c r="R38" s="12"/>
      <c r="W38" s="1">
        <v>27</v>
      </c>
      <c r="X38" s="1" t="str">
        <f t="shared" si="2"/>
        <v/>
      </c>
      <c r="Y38" s="37">
        <f t="shared" si="3"/>
        <v>0</v>
      </c>
      <c r="Z38" s="37"/>
      <c r="AA38" s="37" t="str">
        <f t="shared" si="4"/>
        <v/>
      </c>
      <c r="AB38" s="37"/>
      <c r="AC38" s="37"/>
      <c r="AD38" s="37"/>
      <c r="AE38" s="37"/>
      <c r="AF38" s="37"/>
      <c r="AG38" s="37"/>
    </row>
    <row r="39" spans="1:33" x14ac:dyDescent="0.4">
      <c r="A39" s="1" t="str">
        <f t="shared" si="1"/>
        <v/>
      </c>
      <c r="B39" s="8"/>
      <c r="C39" s="10" t="str">
        <f>IF($B39="","",VLOOKUP($B39,手順1!$B$19:$G$105,2,FALSE))</f>
        <v/>
      </c>
      <c r="D39" s="10" t="str">
        <f>IF($B39="","",VLOOKUP($B39,手順1!$B$19:$G$105,3,FALSE))</f>
        <v/>
      </c>
      <c r="E39" s="10" t="str">
        <f>IF($B39="","",VLOOKUP($B39,手順1!$B$19:$G$105,4,FALSE))</f>
        <v/>
      </c>
      <c r="F39" s="10" t="str">
        <f>IF($B39="","",VLOOKUP($B39,手順1!$B$19:$G$105,5,FALSE))</f>
        <v/>
      </c>
      <c r="G39" s="10" t="str">
        <f>IF($B39="","",IF(VLOOKUP($B39,手順1!$B$19:$G$105,6,FALSE)="","",VLOOKUP($B39,手順1!$B$19:$G$105,6,FALSE)))</f>
        <v/>
      </c>
      <c r="H39" s="11" t="str">
        <f t="shared" si="0"/>
        <v/>
      </c>
      <c r="I39" s="21"/>
      <c r="J39" s="4"/>
      <c r="K39" s="4"/>
      <c r="L39" s="4"/>
      <c r="M39" s="21"/>
      <c r="N39" s="4"/>
      <c r="O39" s="4"/>
      <c r="P39" s="5"/>
      <c r="Q39" s="125">
        <v>7</v>
      </c>
      <c r="R39" s="12"/>
      <c r="W39" s="1">
        <v>28</v>
      </c>
      <c r="X39" s="1" t="str">
        <f t="shared" si="2"/>
        <v/>
      </c>
      <c r="Y39" s="37">
        <f t="shared" si="3"/>
        <v>0</v>
      </c>
      <c r="Z39" s="37"/>
      <c r="AA39" s="37" t="str">
        <f t="shared" si="4"/>
        <v/>
      </c>
      <c r="AB39" s="37"/>
      <c r="AC39" s="37"/>
      <c r="AD39" s="37"/>
      <c r="AE39" s="37"/>
      <c r="AF39" s="37"/>
      <c r="AG39" s="37"/>
    </row>
    <row r="40" spans="1:33" x14ac:dyDescent="0.4">
      <c r="A40" s="1" t="str">
        <f t="shared" si="1"/>
        <v/>
      </c>
      <c r="B40" s="8"/>
      <c r="C40" s="10" t="str">
        <f>IF($B40="","",VLOOKUP($B40,手順1!$B$19:$G$105,2,FALSE))</f>
        <v/>
      </c>
      <c r="D40" s="10" t="str">
        <f>IF($B40="","",VLOOKUP($B40,手順1!$B$19:$G$105,3,FALSE))</f>
        <v/>
      </c>
      <c r="E40" s="10" t="str">
        <f>IF($B40="","",VLOOKUP($B40,手順1!$B$19:$G$105,4,FALSE))</f>
        <v/>
      </c>
      <c r="F40" s="10" t="str">
        <f>IF($B40="","",VLOOKUP($B40,手順1!$B$19:$G$105,5,FALSE))</f>
        <v/>
      </c>
      <c r="G40" s="10" t="str">
        <f>IF($B40="","",IF(VLOOKUP($B40,手順1!$B$19:$G$105,6,FALSE)="","",VLOOKUP($B40,手順1!$B$19:$G$105,6,FALSE)))</f>
        <v/>
      </c>
      <c r="H40" s="11" t="str">
        <f t="shared" si="0"/>
        <v/>
      </c>
      <c r="I40" s="21"/>
      <c r="J40" s="4"/>
      <c r="K40" s="4"/>
      <c r="L40" s="4"/>
      <c r="M40" s="21"/>
      <c r="N40" s="4"/>
      <c r="O40" s="4"/>
      <c r="P40" s="5"/>
      <c r="Q40" s="125">
        <v>7</v>
      </c>
      <c r="R40" s="12"/>
      <c r="W40" s="1">
        <v>29</v>
      </c>
      <c r="X40" s="1" t="str">
        <f t="shared" si="2"/>
        <v/>
      </c>
      <c r="Y40" s="37">
        <f t="shared" si="3"/>
        <v>0</v>
      </c>
      <c r="Z40" s="37"/>
      <c r="AA40" s="37" t="str">
        <f t="shared" si="4"/>
        <v/>
      </c>
      <c r="AB40" s="37"/>
      <c r="AC40" s="37"/>
      <c r="AD40" s="37"/>
      <c r="AE40" s="37"/>
      <c r="AF40" s="37"/>
      <c r="AG40" s="37"/>
    </row>
    <row r="41" spans="1:33" x14ac:dyDescent="0.4">
      <c r="A41" s="1" t="str">
        <f t="shared" si="1"/>
        <v/>
      </c>
      <c r="B41" s="8"/>
      <c r="C41" s="10" t="str">
        <f>IF($B41="","",VLOOKUP($B41,手順1!$B$19:$G$105,2,FALSE))</f>
        <v/>
      </c>
      <c r="D41" s="10" t="str">
        <f>IF($B41="","",VLOOKUP($B41,手順1!$B$19:$G$105,3,FALSE))</f>
        <v/>
      </c>
      <c r="E41" s="10" t="str">
        <f>IF($B41="","",VLOOKUP($B41,手順1!$B$19:$G$105,4,FALSE))</f>
        <v/>
      </c>
      <c r="F41" s="10" t="str">
        <f>IF($B41="","",VLOOKUP($B41,手順1!$B$19:$G$105,5,FALSE))</f>
        <v/>
      </c>
      <c r="G41" s="10" t="str">
        <f>IF($B41="","",IF(VLOOKUP($B41,手順1!$B$19:$G$105,6,FALSE)="","",VLOOKUP($B41,手順1!$B$19:$G$105,6,FALSE)))</f>
        <v/>
      </c>
      <c r="H41" s="11" t="str">
        <f t="shared" si="0"/>
        <v/>
      </c>
      <c r="I41" s="21"/>
      <c r="J41" s="4"/>
      <c r="K41" s="4"/>
      <c r="L41" s="4"/>
      <c r="M41" s="21"/>
      <c r="N41" s="4"/>
      <c r="O41" s="4"/>
      <c r="P41" s="5"/>
      <c r="Q41" s="125">
        <v>7</v>
      </c>
      <c r="R41" s="12"/>
      <c r="W41" s="1">
        <v>30</v>
      </c>
      <c r="X41" s="1" t="str">
        <f t="shared" si="2"/>
        <v/>
      </c>
      <c r="Y41" s="37">
        <f t="shared" si="3"/>
        <v>0</v>
      </c>
      <c r="Z41" s="37"/>
      <c r="AA41" s="37" t="str">
        <f t="shared" si="4"/>
        <v/>
      </c>
      <c r="AB41" s="37"/>
      <c r="AC41" s="37"/>
      <c r="AD41" s="37"/>
      <c r="AE41" s="37"/>
      <c r="AF41" s="37"/>
      <c r="AG41" s="37"/>
    </row>
    <row r="42" spans="1:33" x14ac:dyDescent="0.4">
      <c r="A42" s="1" t="str">
        <f t="shared" si="1"/>
        <v/>
      </c>
      <c r="B42" s="8"/>
      <c r="C42" s="10" t="str">
        <f>IF($B42="","",VLOOKUP($B42,手順1!$B$19:$G$105,2,FALSE))</f>
        <v/>
      </c>
      <c r="D42" s="10" t="str">
        <f>IF($B42="","",VLOOKUP($B42,手順1!$B$19:$G$105,3,FALSE))</f>
        <v/>
      </c>
      <c r="E42" s="10" t="str">
        <f>IF($B42="","",VLOOKUP($B42,手順1!$B$19:$G$105,4,FALSE))</f>
        <v/>
      </c>
      <c r="F42" s="10" t="str">
        <f>IF($B42="","",VLOOKUP($B42,手順1!$B$19:$G$105,5,FALSE))</f>
        <v/>
      </c>
      <c r="G42" s="10" t="str">
        <f>IF($B42="","",IF(VLOOKUP($B42,手順1!$B$19:$G$105,6,FALSE)="","",VLOOKUP($B42,手順1!$B$19:$G$105,6,FALSE)))</f>
        <v/>
      </c>
      <c r="H42" s="11" t="str">
        <f t="shared" si="0"/>
        <v/>
      </c>
      <c r="I42" s="21"/>
      <c r="J42" s="4"/>
      <c r="K42" s="4"/>
      <c r="L42" s="4"/>
      <c r="M42" s="21"/>
      <c r="N42" s="4"/>
      <c r="O42" s="4"/>
      <c r="P42" s="5"/>
      <c r="Q42" s="125">
        <v>7</v>
      </c>
      <c r="R42" s="12"/>
      <c r="W42" s="1">
        <v>31</v>
      </c>
      <c r="X42" s="1" t="str">
        <f t="shared" si="2"/>
        <v/>
      </c>
      <c r="Y42" s="37">
        <f t="shared" si="3"/>
        <v>0</v>
      </c>
      <c r="Z42" s="37"/>
      <c r="AA42" s="37" t="str">
        <f t="shared" si="4"/>
        <v/>
      </c>
      <c r="AB42" s="37"/>
      <c r="AC42" s="37"/>
      <c r="AD42" s="37"/>
      <c r="AE42" s="37"/>
      <c r="AF42" s="37"/>
      <c r="AG42" s="37"/>
    </row>
    <row r="43" spans="1:33" x14ac:dyDescent="0.4">
      <c r="A43" s="1" t="str">
        <f t="shared" si="1"/>
        <v/>
      </c>
      <c r="B43" s="8"/>
      <c r="C43" s="10" t="str">
        <f>IF($B43="","",VLOOKUP($B43,手順1!$B$19:$G$105,2,FALSE))</f>
        <v/>
      </c>
      <c r="D43" s="10" t="str">
        <f>IF($B43="","",VLOOKUP($B43,手順1!$B$19:$G$105,3,FALSE))</f>
        <v/>
      </c>
      <c r="E43" s="10" t="str">
        <f>IF($B43="","",VLOOKUP($B43,手順1!$B$19:$G$105,4,FALSE))</f>
        <v/>
      </c>
      <c r="F43" s="10" t="str">
        <f>IF($B43="","",VLOOKUP($B43,手順1!$B$19:$G$105,5,FALSE))</f>
        <v/>
      </c>
      <c r="G43" s="10" t="str">
        <f>IF($B43="","",IF(VLOOKUP($B43,手順1!$B$19:$G$105,6,FALSE)="","",VLOOKUP($B43,手順1!$B$19:$G$105,6,FALSE)))</f>
        <v/>
      </c>
      <c r="H43" s="11" t="str">
        <f t="shared" si="0"/>
        <v/>
      </c>
      <c r="I43" s="21"/>
      <c r="J43" s="4"/>
      <c r="K43" s="4"/>
      <c r="L43" s="4"/>
      <c r="M43" s="21"/>
      <c r="N43" s="4"/>
      <c r="O43" s="4"/>
      <c r="P43" s="5"/>
      <c r="Q43" s="125">
        <v>7</v>
      </c>
      <c r="R43" s="12"/>
      <c r="W43" s="1">
        <v>32</v>
      </c>
      <c r="X43" s="1" t="str">
        <f t="shared" si="2"/>
        <v/>
      </c>
      <c r="Y43" s="37">
        <f t="shared" si="3"/>
        <v>0</v>
      </c>
      <c r="Z43" s="37"/>
      <c r="AA43" s="37" t="str">
        <f t="shared" si="4"/>
        <v/>
      </c>
      <c r="AB43" s="37"/>
      <c r="AC43" s="37"/>
      <c r="AD43" s="37"/>
      <c r="AE43" s="37"/>
      <c r="AF43" s="37"/>
      <c r="AG43" s="37"/>
    </row>
    <row r="44" spans="1:33" x14ac:dyDescent="0.4">
      <c r="A44" s="1" t="str">
        <f t="shared" si="1"/>
        <v/>
      </c>
      <c r="B44" s="8"/>
      <c r="C44" s="10" t="str">
        <f>IF($B44="","",VLOOKUP($B44,手順1!$B$19:$G$105,2,FALSE))</f>
        <v/>
      </c>
      <c r="D44" s="10" t="str">
        <f>IF($B44="","",VLOOKUP($B44,手順1!$B$19:$G$105,3,FALSE))</f>
        <v/>
      </c>
      <c r="E44" s="10" t="str">
        <f>IF($B44="","",VLOOKUP($B44,手順1!$B$19:$G$105,4,FALSE))</f>
        <v/>
      </c>
      <c r="F44" s="10" t="str">
        <f>IF($B44="","",VLOOKUP($B44,手順1!$B$19:$G$105,5,FALSE))</f>
        <v/>
      </c>
      <c r="G44" s="10" t="str">
        <f>IF($B44="","",IF(VLOOKUP($B44,手順1!$B$19:$G$105,6,FALSE)="","",VLOOKUP($B44,手順1!$B$19:$G$105,6,FALSE)))</f>
        <v/>
      </c>
      <c r="H44" s="11" t="str">
        <f t="shared" ref="H44:H75" si="5">IF(B44="","","男")</f>
        <v/>
      </c>
      <c r="I44" s="21"/>
      <c r="J44" s="4"/>
      <c r="K44" s="4"/>
      <c r="L44" s="4"/>
      <c r="M44" s="21"/>
      <c r="N44" s="4"/>
      <c r="O44" s="4"/>
      <c r="P44" s="5"/>
      <c r="Q44" s="125">
        <v>7</v>
      </c>
      <c r="R44" s="12"/>
      <c r="W44" s="1">
        <v>33</v>
      </c>
      <c r="X44" s="1" t="str">
        <f t="shared" si="2"/>
        <v/>
      </c>
      <c r="Y44" s="37">
        <f t="shared" si="3"/>
        <v>0</v>
      </c>
      <c r="Z44" s="37"/>
      <c r="AA44" s="37" t="str">
        <f t="shared" si="4"/>
        <v/>
      </c>
      <c r="AB44" s="37"/>
      <c r="AC44" s="37"/>
      <c r="AD44" s="37"/>
      <c r="AE44" s="37"/>
      <c r="AF44" s="37"/>
      <c r="AG44" s="37"/>
    </row>
    <row r="45" spans="1:33" x14ac:dyDescent="0.4">
      <c r="A45" s="1" t="str">
        <f t="shared" si="1"/>
        <v/>
      </c>
      <c r="B45" s="8"/>
      <c r="C45" s="10" t="str">
        <f>IF($B45="","",VLOOKUP($B45,手順1!$B$19:$G$105,2,FALSE))</f>
        <v/>
      </c>
      <c r="D45" s="10" t="str">
        <f>IF($B45="","",VLOOKUP($B45,手順1!$B$19:$G$105,3,FALSE))</f>
        <v/>
      </c>
      <c r="E45" s="10" t="str">
        <f>IF($B45="","",VLOOKUP($B45,手順1!$B$19:$G$105,4,FALSE))</f>
        <v/>
      </c>
      <c r="F45" s="10" t="str">
        <f>IF($B45="","",VLOOKUP($B45,手順1!$B$19:$G$105,5,FALSE))</f>
        <v/>
      </c>
      <c r="G45" s="10" t="str">
        <f>IF($B45="","",IF(VLOOKUP($B45,手順1!$B$19:$G$105,6,FALSE)="","",VLOOKUP($B45,手順1!$B$19:$G$105,6,FALSE)))</f>
        <v/>
      </c>
      <c r="H45" s="11" t="str">
        <f t="shared" si="5"/>
        <v/>
      </c>
      <c r="I45" s="21"/>
      <c r="J45" s="4"/>
      <c r="K45" s="4"/>
      <c r="L45" s="4"/>
      <c r="M45" s="21"/>
      <c r="N45" s="4"/>
      <c r="O45" s="4"/>
      <c r="P45" s="5"/>
      <c r="Q45" s="125">
        <v>7</v>
      </c>
      <c r="R45" s="12"/>
      <c r="W45" s="1">
        <v>34</v>
      </c>
      <c r="X45" s="1" t="str">
        <f t="shared" si="2"/>
        <v/>
      </c>
      <c r="Y45" s="37">
        <f t="shared" si="3"/>
        <v>0</v>
      </c>
      <c r="Z45" s="37"/>
      <c r="AA45" s="37" t="str">
        <f t="shared" ref="AA45:AA76" si="6">IF(AC45="","",COUNTIF(I$12:I$107,AC45)+COUNTIF(M$12:M$107,AC45))</f>
        <v/>
      </c>
      <c r="AB45" s="37"/>
      <c r="AC45" s="37"/>
      <c r="AD45" s="37"/>
      <c r="AE45" s="37"/>
      <c r="AF45" s="37"/>
      <c r="AG45" s="37"/>
    </row>
    <row r="46" spans="1:33" x14ac:dyDescent="0.4">
      <c r="A46" s="1" t="str">
        <f t="shared" si="1"/>
        <v/>
      </c>
      <c r="B46" s="8"/>
      <c r="C46" s="10" t="str">
        <f>IF($B46="","",VLOOKUP($B46,手順1!$B$19:$G$105,2,FALSE))</f>
        <v/>
      </c>
      <c r="D46" s="10" t="str">
        <f>IF($B46="","",VLOOKUP($B46,手順1!$B$19:$G$105,3,FALSE))</f>
        <v/>
      </c>
      <c r="E46" s="10" t="str">
        <f>IF($B46="","",VLOOKUP($B46,手順1!$B$19:$G$105,4,FALSE))</f>
        <v/>
      </c>
      <c r="F46" s="10" t="str">
        <f>IF($B46="","",VLOOKUP($B46,手順1!$B$19:$G$105,5,FALSE))</f>
        <v/>
      </c>
      <c r="G46" s="10" t="str">
        <f>IF($B46="","",IF(VLOOKUP($B46,手順1!$B$19:$G$105,6,FALSE)="","",VLOOKUP($B46,手順1!$B$19:$G$105,6,FALSE)))</f>
        <v/>
      </c>
      <c r="H46" s="11" t="str">
        <f t="shared" si="5"/>
        <v/>
      </c>
      <c r="I46" s="21"/>
      <c r="J46" s="4"/>
      <c r="K46" s="4"/>
      <c r="L46" s="4"/>
      <c r="M46" s="21"/>
      <c r="N46" s="4"/>
      <c r="O46" s="4"/>
      <c r="P46" s="5"/>
      <c r="Q46" s="125">
        <v>7</v>
      </c>
      <c r="R46" s="12"/>
      <c r="W46" s="1">
        <v>35</v>
      </c>
      <c r="X46" s="1" t="str">
        <f t="shared" si="2"/>
        <v/>
      </c>
      <c r="Y46" s="37">
        <f t="shared" si="3"/>
        <v>0</v>
      </c>
      <c r="Z46" s="37"/>
      <c r="AA46" s="37" t="str">
        <f t="shared" si="6"/>
        <v/>
      </c>
      <c r="AB46" s="37"/>
      <c r="AC46" s="37"/>
      <c r="AD46" s="37"/>
      <c r="AE46" s="37"/>
      <c r="AF46" s="37"/>
      <c r="AG46" s="37"/>
    </row>
    <row r="47" spans="1:33" x14ac:dyDescent="0.4">
      <c r="A47" s="1" t="str">
        <f t="shared" si="1"/>
        <v/>
      </c>
      <c r="B47" s="8"/>
      <c r="C47" s="10" t="str">
        <f>IF($B47="","",VLOOKUP($B47,手順1!$B$19:$G$105,2,FALSE))</f>
        <v/>
      </c>
      <c r="D47" s="10" t="str">
        <f>IF($B47="","",VLOOKUP($B47,手順1!$B$19:$G$105,3,FALSE))</f>
        <v/>
      </c>
      <c r="E47" s="10" t="str">
        <f>IF($B47="","",VLOOKUP($B47,手順1!$B$19:$G$105,4,FALSE))</f>
        <v/>
      </c>
      <c r="F47" s="10" t="str">
        <f>IF($B47="","",VLOOKUP($B47,手順1!$B$19:$G$105,5,FALSE))</f>
        <v/>
      </c>
      <c r="G47" s="10" t="str">
        <f>IF($B47="","",IF(VLOOKUP($B47,手順1!$B$19:$G$105,6,FALSE)="","",VLOOKUP($B47,手順1!$B$19:$G$105,6,FALSE)))</f>
        <v/>
      </c>
      <c r="H47" s="11" t="str">
        <f t="shared" si="5"/>
        <v/>
      </c>
      <c r="I47" s="21"/>
      <c r="J47" s="4"/>
      <c r="K47" s="4"/>
      <c r="L47" s="4"/>
      <c r="M47" s="21"/>
      <c r="N47" s="4"/>
      <c r="O47" s="4"/>
      <c r="P47" s="5"/>
      <c r="Q47" s="125">
        <v>7</v>
      </c>
      <c r="R47" s="12"/>
      <c r="W47" s="1">
        <v>36</v>
      </c>
      <c r="X47" s="1" t="str">
        <f t="shared" si="2"/>
        <v/>
      </c>
      <c r="Y47" s="37">
        <f t="shared" si="3"/>
        <v>0</v>
      </c>
      <c r="Z47" s="37"/>
      <c r="AA47" s="37" t="str">
        <f t="shared" si="6"/>
        <v/>
      </c>
      <c r="AB47" s="37"/>
      <c r="AC47" s="37"/>
      <c r="AD47" s="37"/>
      <c r="AE47" s="37"/>
      <c r="AF47" s="37"/>
      <c r="AG47" s="37"/>
    </row>
    <row r="48" spans="1:33" x14ac:dyDescent="0.4">
      <c r="A48" s="1" t="str">
        <f t="shared" si="1"/>
        <v/>
      </c>
      <c r="B48" s="8"/>
      <c r="C48" s="10" t="str">
        <f>IF($B48="","",VLOOKUP($B48,手順1!$B$19:$G$105,2,FALSE))</f>
        <v/>
      </c>
      <c r="D48" s="10" t="str">
        <f>IF($B48="","",VLOOKUP($B48,手順1!$B$19:$G$105,3,FALSE))</f>
        <v/>
      </c>
      <c r="E48" s="10" t="str">
        <f>IF($B48="","",VLOOKUP($B48,手順1!$B$19:$G$105,4,FALSE))</f>
        <v/>
      </c>
      <c r="F48" s="10" t="str">
        <f>IF($B48="","",VLOOKUP($B48,手順1!$B$19:$G$105,5,FALSE))</f>
        <v/>
      </c>
      <c r="G48" s="10" t="str">
        <f>IF($B48="","",IF(VLOOKUP($B48,手順1!$B$19:$G$105,6,FALSE)="","",VLOOKUP($B48,手順1!$B$19:$G$105,6,FALSE)))</f>
        <v/>
      </c>
      <c r="H48" s="11" t="str">
        <f t="shared" si="5"/>
        <v/>
      </c>
      <c r="I48" s="21"/>
      <c r="J48" s="4"/>
      <c r="K48" s="4"/>
      <c r="L48" s="4"/>
      <c r="M48" s="21"/>
      <c r="N48" s="4"/>
      <c r="O48" s="4"/>
      <c r="P48" s="5"/>
      <c r="Q48" s="125">
        <v>7</v>
      </c>
      <c r="R48" s="12"/>
      <c r="W48" s="1">
        <v>37</v>
      </c>
      <c r="X48" s="1" t="str">
        <f t="shared" si="2"/>
        <v/>
      </c>
      <c r="Y48" s="37">
        <f t="shared" si="3"/>
        <v>0</v>
      </c>
      <c r="Z48" s="37"/>
      <c r="AA48" s="37" t="str">
        <f t="shared" si="6"/>
        <v/>
      </c>
      <c r="AB48" s="37"/>
      <c r="AC48" s="37"/>
      <c r="AD48" s="37"/>
      <c r="AE48" s="37"/>
      <c r="AF48" s="37"/>
      <c r="AG48" s="37"/>
    </row>
    <row r="49" spans="1:33" x14ac:dyDescent="0.4">
      <c r="A49" s="1" t="str">
        <f t="shared" si="1"/>
        <v/>
      </c>
      <c r="B49" s="8"/>
      <c r="C49" s="10" t="str">
        <f>IF($B49="","",VLOOKUP($B49,手順1!$B$19:$G$105,2,FALSE))</f>
        <v/>
      </c>
      <c r="D49" s="10" t="str">
        <f>IF($B49="","",VLOOKUP($B49,手順1!$B$19:$G$105,3,FALSE))</f>
        <v/>
      </c>
      <c r="E49" s="10" t="str">
        <f>IF($B49="","",VLOOKUP($B49,手順1!$B$19:$G$105,4,FALSE))</f>
        <v/>
      </c>
      <c r="F49" s="10" t="str">
        <f>IF($B49="","",VLOOKUP($B49,手順1!$B$19:$G$105,5,FALSE))</f>
        <v/>
      </c>
      <c r="G49" s="10" t="str">
        <f>IF($B49="","",IF(VLOOKUP($B49,手順1!$B$19:$G$105,6,FALSE)="","",VLOOKUP($B49,手順1!$B$19:$G$105,6,FALSE)))</f>
        <v/>
      </c>
      <c r="H49" s="11" t="str">
        <f t="shared" si="5"/>
        <v/>
      </c>
      <c r="I49" s="21"/>
      <c r="J49" s="4"/>
      <c r="K49" s="4"/>
      <c r="L49" s="4"/>
      <c r="M49" s="21"/>
      <c r="N49" s="4"/>
      <c r="O49" s="4"/>
      <c r="P49" s="5"/>
      <c r="Q49" s="125">
        <v>7</v>
      </c>
      <c r="R49" s="12"/>
      <c r="W49" s="1">
        <v>38</v>
      </c>
      <c r="X49" s="1" t="str">
        <f t="shared" si="2"/>
        <v/>
      </c>
      <c r="Y49" s="37">
        <f t="shared" si="3"/>
        <v>0</v>
      </c>
      <c r="Z49" s="37"/>
      <c r="AA49" s="37" t="str">
        <f t="shared" si="6"/>
        <v/>
      </c>
      <c r="AB49" s="37"/>
      <c r="AC49" s="37"/>
      <c r="AD49" s="37"/>
      <c r="AE49" s="37"/>
      <c r="AF49" s="37"/>
      <c r="AG49" s="37"/>
    </row>
    <row r="50" spans="1:33" x14ac:dyDescent="0.4">
      <c r="A50" s="1" t="str">
        <f t="shared" si="1"/>
        <v/>
      </c>
      <c r="B50" s="8"/>
      <c r="C50" s="10" t="str">
        <f>IF($B50="","",VLOOKUP($B50,手順1!$B$19:$G$105,2,FALSE))</f>
        <v/>
      </c>
      <c r="D50" s="10" t="str">
        <f>IF($B50="","",VLOOKUP($B50,手順1!$B$19:$G$105,3,FALSE))</f>
        <v/>
      </c>
      <c r="E50" s="10" t="str">
        <f>IF($B50="","",VLOOKUP($B50,手順1!$B$19:$G$105,4,FALSE))</f>
        <v/>
      </c>
      <c r="F50" s="10" t="str">
        <f>IF($B50="","",VLOOKUP($B50,手順1!$B$19:$G$105,5,FALSE))</f>
        <v/>
      </c>
      <c r="G50" s="10" t="str">
        <f>IF($B50="","",IF(VLOOKUP($B50,手順1!$B$19:$G$105,6,FALSE)="","",VLOOKUP($B50,手順1!$B$19:$G$105,6,FALSE)))</f>
        <v/>
      </c>
      <c r="H50" s="11" t="str">
        <f t="shared" si="5"/>
        <v/>
      </c>
      <c r="I50" s="21"/>
      <c r="J50" s="4"/>
      <c r="K50" s="4"/>
      <c r="L50" s="4"/>
      <c r="M50" s="21"/>
      <c r="N50" s="4"/>
      <c r="O50" s="4"/>
      <c r="P50" s="5"/>
      <c r="Q50" s="125">
        <v>7</v>
      </c>
      <c r="R50" s="12"/>
      <c r="W50" s="1">
        <v>39</v>
      </c>
      <c r="X50" s="1" t="str">
        <f t="shared" si="2"/>
        <v/>
      </c>
      <c r="Y50" s="37">
        <f t="shared" si="3"/>
        <v>0</v>
      </c>
      <c r="Z50" s="37"/>
      <c r="AA50" s="37" t="str">
        <f t="shared" si="6"/>
        <v/>
      </c>
      <c r="AB50" s="37"/>
      <c r="AC50" s="37"/>
      <c r="AD50" s="37"/>
      <c r="AE50" s="37"/>
      <c r="AF50" s="37"/>
      <c r="AG50" s="37"/>
    </row>
    <row r="51" spans="1:33" x14ac:dyDescent="0.4">
      <c r="A51" s="1" t="str">
        <f t="shared" si="1"/>
        <v/>
      </c>
      <c r="B51" s="8"/>
      <c r="C51" s="10" t="str">
        <f>IF($B51="","",VLOOKUP($B51,手順1!$B$19:$G$105,2,FALSE))</f>
        <v/>
      </c>
      <c r="D51" s="10" t="str">
        <f>IF($B51="","",VLOOKUP($B51,手順1!$B$19:$G$105,3,FALSE))</f>
        <v/>
      </c>
      <c r="E51" s="10" t="str">
        <f>IF($B51="","",VLOOKUP($B51,手順1!$B$19:$G$105,4,FALSE))</f>
        <v/>
      </c>
      <c r="F51" s="10" t="str">
        <f>IF($B51="","",VLOOKUP($B51,手順1!$B$19:$G$105,5,FALSE))</f>
        <v/>
      </c>
      <c r="G51" s="10" t="str">
        <f>IF($B51="","",IF(VLOOKUP($B51,手順1!$B$19:$G$105,6,FALSE)="","",VLOOKUP($B51,手順1!$B$19:$G$105,6,FALSE)))</f>
        <v/>
      </c>
      <c r="H51" s="11" t="str">
        <f t="shared" si="5"/>
        <v/>
      </c>
      <c r="I51" s="21"/>
      <c r="J51" s="4"/>
      <c r="K51" s="4"/>
      <c r="L51" s="4"/>
      <c r="M51" s="21"/>
      <c r="N51" s="4"/>
      <c r="O51" s="4"/>
      <c r="P51" s="5"/>
      <c r="Q51" s="125">
        <v>7</v>
      </c>
      <c r="R51" s="12"/>
      <c r="W51" s="1">
        <v>40</v>
      </c>
      <c r="X51" s="1" t="str">
        <f t="shared" si="2"/>
        <v/>
      </c>
      <c r="Y51" s="37">
        <f t="shared" si="3"/>
        <v>0</v>
      </c>
      <c r="Z51" s="37"/>
      <c r="AA51" s="37" t="str">
        <f t="shared" si="6"/>
        <v/>
      </c>
      <c r="AB51" s="37"/>
      <c r="AC51" s="37"/>
      <c r="AD51" s="37"/>
      <c r="AE51" s="37"/>
      <c r="AF51" s="37"/>
      <c r="AG51" s="37"/>
    </row>
    <row r="52" spans="1:33" x14ac:dyDescent="0.4">
      <c r="A52" s="1" t="str">
        <f t="shared" si="1"/>
        <v/>
      </c>
      <c r="B52" s="8"/>
      <c r="C52" s="10" t="str">
        <f>IF($B52="","",VLOOKUP($B52,手順1!$B$19:$G$105,2,FALSE))</f>
        <v/>
      </c>
      <c r="D52" s="10" t="str">
        <f>IF($B52="","",VLOOKUP($B52,手順1!$B$19:$G$105,3,FALSE))</f>
        <v/>
      </c>
      <c r="E52" s="10" t="str">
        <f>IF($B52="","",VLOOKUP($B52,手順1!$B$19:$G$105,4,FALSE))</f>
        <v/>
      </c>
      <c r="F52" s="10" t="str">
        <f>IF($B52="","",VLOOKUP($B52,手順1!$B$19:$G$105,5,FALSE))</f>
        <v/>
      </c>
      <c r="G52" s="10" t="str">
        <f>IF($B52="","",IF(VLOOKUP($B52,手順1!$B$19:$G$105,6,FALSE)="","",VLOOKUP($B52,手順1!$B$19:$G$105,6,FALSE)))</f>
        <v/>
      </c>
      <c r="H52" s="11" t="str">
        <f t="shared" si="5"/>
        <v/>
      </c>
      <c r="I52" s="21"/>
      <c r="J52" s="4"/>
      <c r="K52" s="4"/>
      <c r="L52" s="4"/>
      <c r="M52" s="21"/>
      <c r="N52" s="4"/>
      <c r="O52" s="4"/>
      <c r="P52" s="5"/>
      <c r="Q52" s="125">
        <v>7</v>
      </c>
      <c r="R52" s="12"/>
      <c r="W52" s="1">
        <v>41</v>
      </c>
      <c r="X52" s="1" t="str">
        <f t="shared" si="2"/>
        <v/>
      </c>
      <c r="Y52" s="37">
        <f t="shared" si="3"/>
        <v>0</v>
      </c>
      <c r="Z52" s="37"/>
      <c r="AA52" s="37" t="str">
        <f t="shared" si="6"/>
        <v/>
      </c>
      <c r="AB52" s="37"/>
      <c r="AC52" s="37"/>
      <c r="AD52" s="37"/>
      <c r="AE52" s="37"/>
      <c r="AF52" s="37"/>
      <c r="AG52" s="37"/>
    </row>
    <row r="53" spans="1:33" x14ac:dyDescent="0.4">
      <c r="A53" s="1" t="str">
        <f t="shared" si="1"/>
        <v/>
      </c>
      <c r="B53" s="8"/>
      <c r="C53" s="10" t="str">
        <f>IF($B53="","",VLOOKUP($B53,手順1!$B$19:$G$105,2,FALSE))</f>
        <v/>
      </c>
      <c r="D53" s="10" t="str">
        <f>IF($B53="","",VLOOKUP($B53,手順1!$B$19:$G$105,3,FALSE))</f>
        <v/>
      </c>
      <c r="E53" s="10" t="str">
        <f>IF($B53="","",VLOOKUP($B53,手順1!$B$19:$G$105,4,FALSE))</f>
        <v/>
      </c>
      <c r="F53" s="10" t="str">
        <f>IF($B53="","",VLOOKUP($B53,手順1!$B$19:$G$105,5,FALSE))</f>
        <v/>
      </c>
      <c r="G53" s="10" t="str">
        <f>IF($B53="","",IF(VLOOKUP($B53,手順1!$B$19:$G$105,6,FALSE)="","",VLOOKUP($B53,手順1!$B$19:$G$105,6,FALSE)))</f>
        <v/>
      </c>
      <c r="H53" s="11" t="str">
        <f t="shared" si="5"/>
        <v/>
      </c>
      <c r="I53" s="21"/>
      <c r="J53" s="4"/>
      <c r="K53" s="4"/>
      <c r="L53" s="4"/>
      <c r="M53" s="21"/>
      <c r="N53" s="4"/>
      <c r="O53" s="4"/>
      <c r="P53" s="5"/>
      <c r="Q53" s="125">
        <v>7</v>
      </c>
      <c r="R53" s="12"/>
      <c r="W53" s="1">
        <v>42</v>
      </c>
      <c r="X53" s="1" t="str">
        <f t="shared" si="2"/>
        <v/>
      </c>
      <c r="Y53" s="37">
        <f t="shared" si="3"/>
        <v>0</v>
      </c>
      <c r="Z53" s="37"/>
      <c r="AA53" s="37" t="str">
        <f t="shared" si="6"/>
        <v/>
      </c>
      <c r="AB53" s="37"/>
      <c r="AC53" s="37"/>
      <c r="AD53" s="37"/>
      <c r="AE53" s="37"/>
      <c r="AF53" s="37"/>
      <c r="AG53" s="37"/>
    </row>
    <row r="54" spans="1:33" x14ac:dyDescent="0.4">
      <c r="A54" s="1" t="str">
        <f t="shared" si="1"/>
        <v/>
      </c>
      <c r="B54" s="8"/>
      <c r="C54" s="10" t="str">
        <f>IF($B54="","",VLOOKUP($B54,手順1!$B$19:$G$105,2,FALSE))</f>
        <v/>
      </c>
      <c r="D54" s="10" t="str">
        <f>IF($B54="","",VLOOKUP($B54,手順1!$B$19:$G$105,3,FALSE))</f>
        <v/>
      </c>
      <c r="E54" s="10" t="str">
        <f>IF($B54="","",VLOOKUP($B54,手順1!$B$19:$G$105,4,FALSE))</f>
        <v/>
      </c>
      <c r="F54" s="10" t="str">
        <f>IF($B54="","",VLOOKUP($B54,手順1!$B$19:$G$105,5,FALSE))</f>
        <v/>
      </c>
      <c r="G54" s="10" t="str">
        <f>IF($B54="","",IF(VLOOKUP($B54,手順1!$B$19:$G$105,6,FALSE)="","",VLOOKUP($B54,手順1!$B$19:$G$105,6,FALSE)))</f>
        <v/>
      </c>
      <c r="H54" s="11" t="str">
        <f t="shared" si="5"/>
        <v/>
      </c>
      <c r="I54" s="21"/>
      <c r="J54" s="4"/>
      <c r="K54" s="4"/>
      <c r="L54" s="4"/>
      <c r="M54" s="21"/>
      <c r="N54" s="4"/>
      <c r="O54" s="4"/>
      <c r="P54" s="5"/>
      <c r="Q54" s="125">
        <v>7</v>
      </c>
      <c r="R54" s="12"/>
      <c r="W54" s="1">
        <v>43</v>
      </c>
      <c r="X54" s="1" t="str">
        <f t="shared" si="2"/>
        <v/>
      </c>
      <c r="Y54" s="37">
        <f t="shared" si="3"/>
        <v>0</v>
      </c>
      <c r="Z54" s="37"/>
      <c r="AA54" s="37" t="str">
        <f t="shared" si="6"/>
        <v/>
      </c>
      <c r="AB54" s="37"/>
      <c r="AC54" s="37"/>
      <c r="AD54" s="37"/>
      <c r="AE54" s="37"/>
      <c r="AF54" s="37"/>
      <c r="AG54" s="37"/>
    </row>
    <row r="55" spans="1:33" x14ac:dyDescent="0.4">
      <c r="A55" s="1" t="str">
        <f t="shared" si="1"/>
        <v/>
      </c>
      <c r="B55" s="8"/>
      <c r="C55" s="10" t="str">
        <f>IF($B55="","",VLOOKUP($B55,手順1!$B$19:$G$105,2,FALSE))</f>
        <v/>
      </c>
      <c r="D55" s="10" t="str">
        <f>IF($B55="","",VLOOKUP($B55,手順1!$B$19:$G$105,3,FALSE))</f>
        <v/>
      </c>
      <c r="E55" s="10" t="str">
        <f>IF($B55="","",VLOOKUP($B55,手順1!$B$19:$G$105,4,FALSE))</f>
        <v/>
      </c>
      <c r="F55" s="10" t="str">
        <f>IF($B55="","",VLOOKUP($B55,手順1!$B$19:$G$105,5,FALSE))</f>
        <v/>
      </c>
      <c r="G55" s="10" t="str">
        <f>IF($B55="","",IF(VLOOKUP($B55,手順1!$B$19:$G$105,6,FALSE)="","",VLOOKUP($B55,手順1!$B$19:$G$105,6,FALSE)))</f>
        <v/>
      </c>
      <c r="H55" s="11" t="str">
        <f t="shared" si="5"/>
        <v/>
      </c>
      <c r="I55" s="21"/>
      <c r="J55" s="4"/>
      <c r="K55" s="4"/>
      <c r="L55" s="4"/>
      <c r="M55" s="21"/>
      <c r="N55" s="4"/>
      <c r="O55" s="4"/>
      <c r="P55" s="5"/>
      <c r="Q55" s="125">
        <v>7</v>
      </c>
      <c r="R55" s="12"/>
      <c r="W55" s="1">
        <v>44</v>
      </c>
      <c r="X55" s="1" t="str">
        <f t="shared" si="2"/>
        <v/>
      </c>
      <c r="Y55" s="37">
        <f t="shared" si="3"/>
        <v>0</v>
      </c>
      <c r="Z55" s="37"/>
      <c r="AA55" s="37" t="str">
        <f t="shared" si="6"/>
        <v/>
      </c>
      <c r="AB55" s="37"/>
      <c r="AC55" s="37"/>
      <c r="AD55" s="37"/>
      <c r="AE55" s="37"/>
      <c r="AF55" s="37"/>
      <c r="AG55" s="37"/>
    </row>
    <row r="56" spans="1:33" x14ac:dyDescent="0.4">
      <c r="A56" s="1" t="str">
        <f t="shared" si="1"/>
        <v/>
      </c>
      <c r="B56" s="8"/>
      <c r="C56" s="10" t="str">
        <f>IF($B56="","",VLOOKUP($B56,手順1!$B$19:$G$105,2,FALSE))</f>
        <v/>
      </c>
      <c r="D56" s="10" t="str">
        <f>IF($B56="","",VLOOKUP($B56,手順1!$B$19:$G$105,3,FALSE))</f>
        <v/>
      </c>
      <c r="E56" s="10" t="str">
        <f>IF($B56="","",VLOOKUP($B56,手順1!$B$19:$G$105,4,FALSE))</f>
        <v/>
      </c>
      <c r="F56" s="10" t="str">
        <f>IF($B56="","",VLOOKUP($B56,手順1!$B$19:$G$105,5,FALSE))</f>
        <v/>
      </c>
      <c r="G56" s="10" t="str">
        <f>IF($B56="","",IF(VLOOKUP($B56,手順1!$B$19:$G$105,6,FALSE)="","",VLOOKUP($B56,手順1!$B$19:$G$105,6,FALSE)))</f>
        <v/>
      </c>
      <c r="H56" s="11" t="str">
        <f t="shared" si="5"/>
        <v/>
      </c>
      <c r="I56" s="21"/>
      <c r="J56" s="4"/>
      <c r="K56" s="4"/>
      <c r="L56" s="4"/>
      <c r="M56" s="21"/>
      <c r="N56" s="4"/>
      <c r="O56" s="4"/>
      <c r="P56" s="5"/>
      <c r="Q56" s="125">
        <v>7</v>
      </c>
      <c r="R56" s="12"/>
      <c r="W56" s="1">
        <v>45</v>
      </c>
      <c r="X56" s="1" t="str">
        <f t="shared" si="2"/>
        <v/>
      </c>
      <c r="Y56" s="37">
        <f t="shared" si="3"/>
        <v>0</v>
      </c>
      <c r="Z56" s="37"/>
      <c r="AA56" s="37" t="str">
        <f t="shared" si="6"/>
        <v/>
      </c>
      <c r="AB56" s="37"/>
      <c r="AC56" s="37"/>
      <c r="AD56" s="37"/>
      <c r="AE56" s="37"/>
      <c r="AF56" s="37"/>
      <c r="AG56" s="37"/>
    </row>
    <row r="57" spans="1:33" x14ac:dyDescent="0.4">
      <c r="A57" s="1" t="str">
        <f t="shared" si="1"/>
        <v/>
      </c>
      <c r="B57" s="8"/>
      <c r="C57" s="10" t="str">
        <f>IF($B57="","",VLOOKUP($B57,手順1!$B$19:$G$105,2,FALSE))</f>
        <v/>
      </c>
      <c r="D57" s="10" t="str">
        <f>IF($B57="","",VLOOKUP($B57,手順1!$B$19:$G$105,3,FALSE))</f>
        <v/>
      </c>
      <c r="E57" s="10" t="str">
        <f>IF($B57="","",VLOOKUP($B57,手順1!$B$19:$G$105,4,FALSE))</f>
        <v/>
      </c>
      <c r="F57" s="10" t="str">
        <f>IF($B57="","",VLOOKUP($B57,手順1!$B$19:$G$105,5,FALSE))</f>
        <v/>
      </c>
      <c r="G57" s="10" t="str">
        <f>IF($B57="","",IF(VLOOKUP($B57,手順1!$B$19:$G$105,6,FALSE)="","",VLOOKUP($B57,手順1!$B$19:$G$105,6,FALSE)))</f>
        <v/>
      </c>
      <c r="H57" s="11" t="str">
        <f t="shared" si="5"/>
        <v/>
      </c>
      <c r="I57" s="21"/>
      <c r="J57" s="4"/>
      <c r="K57" s="4"/>
      <c r="L57" s="4"/>
      <c r="M57" s="21"/>
      <c r="N57" s="4"/>
      <c r="O57" s="4"/>
      <c r="P57" s="5"/>
      <c r="Q57" s="125">
        <v>7</v>
      </c>
      <c r="R57" s="12"/>
      <c r="W57" s="1">
        <v>46</v>
      </c>
      <c r="X57" s="1" t="str">
        <f t="shared" si="2"/>
        <v/>
      </c>
      <c r="Y57" s="37">
        <f t="shared" si="3"/>
        <v>0</v>
      </c>
      <c r="Z57" s="37"/>
      <c r="AA57" s="37" t="str">
        <f t="shared" si="6"/>
        <v/>
      </c>
      <c r="AB57" s="37"/>
      <c r="AC57" s="37"/>
      <c r="AD57" s="37"/>
      <c r="AE57" s="37"/>
      <c r="AF57" s="37"/>
      <c r="AG57" s="37"/>
    </row>
    <row r="58" spans="1:33" x14ac:dyDescent="0.4">
      <c r="A58" s="1" t="str">
        <f t="shared" si="1"/>
        <v/>
      </c>
      <c r="B58" s="8"/>
      <c r="C58" s="10" t="str">
        <f>IF($B58="","",VLOOKUP($B58,手順1!$B$19:$G$105,2,FALSE))</f>
        <v/>
      </c>
      <c r="D58" s="10" t="str">
        <f>IF($B58="","",VLOOKUP($B58,手順1!$B$19:$G$105,3,FALSE))</f>
        <v/>
      </c>
      <c r="E58" s="10" t="str">
        <f>IF($B58="","",VLOOKUP($B58,手順1!$B$19:$G$105,4,FALSE))</f>
        <v/>
      </c>
      <c r="F58" s="10" t="str">
        <f>IF($B58="","",VLOOKUP($B58,手順1!$B$19:$G$105,5,FALSE))</f>
        <v/>
      </c>
      <c r="G58" s="10" t="str">
        <f>IF($B58="","",IF(VLOOKUP($B58,手順1!$B$19:$G$105,6,FALSE)="","",VLOOKUP($B58,手順1!$B$19:$G$105,6,FALSE)))</f>
        <v/>
      </c>
      <c r="H58" s="11" t="str">
        <f t="shared" si="5"/>
        <v/>
      </c>
      <c r="I58" s="21"/>
      <c r="J58" s="4"/>
      <c r="K58" s="4"/>
      <c r="L58" s="4"/>
      <c r="M58" s="21"/>
      <c r="N58" s="4"/>
      <c r="O58" s="4"/>
      <c r="P58" s="5"/>
      <c r="Q58" s="125">
        <v>7</v>
      </c>
      <c r="R58" s="12"/>
      <c r="W58" s="1">
        <v>47</v>
      </c>
      <c r="X58" s="1" t="str">
        <f t="shared" si="2"/>
        <v/>
      </c>
      <c r="Y58" s="37">
        <f t="shared" si="3"/>
        <v>0</v>
      </c>
      <c r="Z58" s="37"/>
      <c r="AA58" s="37" t="str">
        <f t="shared" si="6"/>
        <v/>
      </c>
      <c r="AB58" s="37"/>
      <c r="AC58" s="37"/>
      <c r="AD58" s="37"/>
      <c r="AE58" s="37"/>
      <c r="AF58" s="37"/>
      <c r="AG58" s="37"/>
    </row>
    <row r="59" spans="1:33" x14ac:dyDescent="0.4">
      <c r="A59" s="1" t="str">
        <f t="shared" si="1"/>
        <v/>
      </c>
      <c r="B59" s="8"/>
      <c r="C59" s="10" t="str">
        <f>IF($B59="","",VLOOKUP($B59,手順1!$B$19:$G$105,2,FALSE))</f>
        <v/>
      </c>
      <c r="D59" s="10" t="str">
        <f>IF($B59="","",VLOOKUP($B59,手順1!$B$19:$G$105,3,FALSE))</f>
        <v/>
      </c>
      <c r="E59" s="10" t="str">
        <f>IF($B59="","",VLOOKUP($B59,手順1!$B$19:$G$105,4,FALSE))</f>
        <v/>
      </c>
      <c r="F59" s="10" t="str">
        <f>IF($B59="","",VLOOKUP($B59,手順1!$B$19:$G$105,5,FALSE))</f>
        <v/>
      </c>
      <c r="G59" s="10" t="str">
        <f>IF($B59="","",IF(VLOOKUP($B59,手順1!$B$19:$G$105,6,FALSE)="","",VLOOKUP($B59,手順1!$B$19:$G$105,6,FALSE)))</f>
        <v/>
      </c>
      <c r="H59" s="11" t="str">
        <f t="shared" si="5"/>
        <v/>
      </c>
      <c r="I59" s="21"/>
      <c r="J59" s="4"/>
      <c r="K59" s="4"/>
      <c r="L59" s="4"/>
      <c r="M59" s="21"/>
      <c r="N59" s="4"/>
      <c r="O59" s="4"/>
      <c r="P59" s="5"/>
      <c r="Q59" s="125">
        <v>7</v>
      </c>
      <c r="R59" s="12"/>
      <c r="W59" s="1">
        <v>48</v>
      </c>
      <c r="X59" s="1" t="str">
        <f t="shared" si="2"/>
        <v/>
      </c>
      <c r="Y59" s="37">
        <f t="shared" si="3"/>
        <v>0</v>
      </c>
      <c r="Z59" s="37"/>
      <c r="AA59" s="37" t="str">
        <f t="shared" si="6"/>
        <v/>
      </c>
      <c r="AB59" s="37"/>
      <c r="AC59" s="37"/>
      <c r="AD59" s="37"/>
      <c r="AE59" s="37"/>
      <c r="AF59" s="37"/>
      <c r="AG59" s="37"/>
    </row>
    <row r="60" spans="1:33" x14ac:dyDescent="0.4">
      <c r="A60" s="1" t="str">
        <f t="shared" si="1"/>
        <v/>
      </c>
      <c r="B60" s="8"/>
      <c r="C60" s="10" t="str">
        <f>IF($B60="","",VLOOKUP($B60,手順1!$B$19:$G$105,2,FALSE))</f>
        <v/>
      </c>
      <c r="D60" s="10" t="str">
        <f>IF($B60="","",VLOOKUP($B60,手順1!$B$19:$G$105,3,FALSE))</f>
        <v/>
      </c>
      <c r="E60" s="10" t="str">
        <f>IF($B60="","",VLOOKUP($B60,手順1!$B$19:$G$105,4,FALSE))</f>
        <v/>
      </c>
      <c r="F60" s="10" t="str">
        <f>IF($B60="","",VLOOKUP($B60,手順1!$B$19:$G$105,5,FALSE))</f>
        <v/>
      </c>
      <c r="G60" s="10" t="str">
        <f>IF($B60="","",IF(VLOOKUP($B60,手順1!$B$19:$G$105,6,FALSE)="","",VLOOKUP($B60,手順1!$B$19:$G$105,6,FALSE)))</f>
        <v/>
      </c>
      <c r="H60" s="11" t="str">
        <f t="shared" si="5"/>
        <v/>
      </c>
      <c r="I60" s="21"/>
      <c r="J60" s="4"/>
      <c r="K60" s="4"/>
      <c r="L60" s="4"/>
      <c r="M60" s="21"/>
      <c r="N60" s="4"/>
      <c r="O60" s="4"/>
      <c r="P60" s="5"/>
      <c r="Q60" s="125">
        <v>7</v>
      </c>
      <c r="R60" s="12"/>
      <c r="W60" s="1">
        <v>49</v>
      </c>
      <c r="X60" s="1" t="str">
        <f t="shared" si="2"/>
        <v/>
      </c>
      <c r="Y60" s="37">
        <f t="shared" si="3"/>
        <v>0</v>
      </c>
      <c r="Z60" s="37"/>
      <c r="AA60" s="37" t="str">
        <f t="shared" si="6"/>
        <v/>
      </c>
      <c r="AB60" s="37"/>
      <c r="AC60" s="37"/>
      <c r="AD60" s="37"/>
      <c r="AE60" s="37"/>
      <c r="AF60" s="37"/>
      <c r="AG60" s="37"/>
    </row>
    <row r="61" spans="1:33" x14ac:dyDescent="0.4">
      <c r="A61" s="1" t="str">
        <f t="shared" si="1"/>
        <v/>
      </c>
      <c r="B61" s="8"/>
      <c r="C61" s="10" t="str">
        <f>IF($B61="","",VLOOKUP($B61,手順1!$B$19:$G$105,2,FALSE))</f>
        <v/>
      </c>
      <c r="D61" s="10" t="str">
        <f>IF($B61="","",VLOOKUP($B61,手順1!$B$19:$G$105,3,FALSE))</f>
        <v/>
      </c>
      <c r="E61" s="10" t="str">
        <f>IF($B61="","",VLOOKUP($B61,手順1!$B$19:$G$105,4,FALSE))</f>
        <v/>
      </c>
      <c r="F61" s="10" t="str">
        <f>IF($B61="","",VLOOKUP($B61,手順1!$B$19:$G$105,5,FALSE))</f>
        <v/>
      </c>
      <c r="G61" s="10" t="str">
        <f>IF($B61="","",IF(VLOOKUP($B61,手順1!$B$19:$G$105,6,FALSE)="","",VLOOKUP($B61,手順1!$B$19:$G$105,6,FALSE)))</f>
        <v/>
      </c>
      <c r="H61" s="11" t="str">
        <f t="shared" si="5"/>
        <v/>
      </c>
      <c r="I61" s="21"/>
      <c r="J61" s="4"/>
      <c r="K61" s="4"/>
      <c r="L61" s="4"/>
      <c r="M61" s="21"/>
      <c r="N61" s="4"/>
      <c r="O61" s="4"/>
      <c r="P61" s="5"/>
      <c r="Q61" s="125">
        <v>7</v>
      </c>
      <c r="R61" s="12"/>
      <c r="W61" s="1">
        <v>50</v>
      </c>
      <c r="X61" s="1" t="str">
        <f t="shared" si="2"/>
        <v/>
      </c>
      <c r="Y61" s="37">
        <f t="shared" si="3"/>
        <v>0</v>
      </c>
      <c r="Z61" s="37"/>
      <c r="AA61" s="37" t="str">
        <f t="shared" si="6"/>
        <v/>
      </c>
      <c r="AB61" s="37"/>
      <c r="AC61" s="37"/>
      <c r="AD61" s="37"/>
      <c r="AE61" s="37"/>
      <c r="AF61" s="37"/>
      <c r="AG61" s="37"/>
    </row>
    <row r="62" spans="1:33" x14ac:dyDescent="0.4">
      <c r="A62" s="1" t="str">
        <f t="shared" si="1"/>
        <v/>
      </c>
      <c r="B62" s="8"/>
      <c r="C62" s="10" t="str">
        <f>IF($B62="","",VLOOKUP($B62,手順1!$B$19:$G$105,2,FALSE))</f>
        <v/>
      </c>
      <c r="D62" s="10" t="str">
        <f>IF($B62="","",VLOOKUP($B62,手順1!$B$19:$G$105,3,FALSE))</f>
        <v/>
      </c>
      <c r="E62" s="10" t="str">
        <f>IF($B62="","",VLOOKUP($B62,手順1!$B$19:$G$105,4,FALSE))</f>
        <v/>
      </c>
      <c r="F62" s="10" t="str">
        <f>IF($B62="","",VLOOKUP($B62,手順1!$B$19:$G$105,5,FALSE))</f>
        <v/>
      </c>
      <c r="G62" s="10" t="str">
        <f>IF($B62="","",IF(VLOOKUP($B62,手順1!$B$19:$G$105,6,FALSE)="","",VLOOKUP($B62,手順1!$B$19:$G$105,6,FALSE)))</f>
        <v/>
      </c>
      <c r="H62" s="11" t="str">
        <f t="shared" si="5"/>
        <v/>
      </c>
      <c r="I62" s="21"/>
      <c r="J62" s="4"/>
      <c r="K62" s="4"/>
      <c r="L62" s="4"/>
      <c r="M62" s="21"/>
      <c r="N62" s="4"/>
      <c r="O62" s="4"/>
      <c r="P62" s="5"/>
      <c r="Q62" s="125">
        <v>7</v>
      </c>
      <c r="R62" s="12"/>
      <c r="W62" s="1">
        <v>51</v>
      </c>
      <c r="X62" s="1" t="str">
        <f t="shared" si="2"/>
        <v/>
      </c>
      <c r="Y62" s="37">
        <f t="shared" si="3"/>
        <v>0</v>
      </c>
      <c r="Z62" s="37"/>
      <c r="AA62" s="37" t="str">
        <f t="shared" si="6"/>
        <v/>
      </c>
      <c r="AB62" s="37"/>
      <c r="AC62" s="37"/>
      <c r="AD62" s="37"/>
      <c r="AE62" s="37"/>
      <c r="AF62" s="37"/>
      <c r="AG62" s="37"/>
    </row>
    <row r="63" spans="1:33" x14ac:dyDescent="0.4">
      <c r="A63" s="1" t="str">
        <f t="shared" si="1"/>
        <v/>
      </c>
      <c r="B63" s="8"/>
      <c r="C63" s="10" t="str">
        <f>IF($B63="","",VLOOKUP($B63,手順1!$B$19:$G$105,2,FALSE))</f>
        <v/>
      </c>
      <c r="D63" s="10" t="str">
        <f>IF($B63="","",VLOOKUP($B63,手順1!$B$19:$G$105,3,FALSE))</f>
        <v/>
      </c>
      <c r="E63" s="10" t="str">
        <f>IF($B63="","",VLOOKUP($B63,手順1!$B$19:$G$105,4,FALSE))</f>
        <v/>
      </c>
      <c r="F63" s="10" t="str">
        <f>IF($B63="","",VLOOKUP($B63,手順1!$B$19:$G$105,5,FALSE))</f>
        <v/>
      </c>
      <c r="G63" s="10" t="str">
        <f>IF($B63="","",IF(VLOOKUP($B63,手順1!$B$19:$G$105,6,FALSE)="","",VLOOKUP($B63,手順1!$B$19:$G$105,6,FALSE)))</f>
        <v/>
      </c>
      <c r="H63" s="11" t="str">
        <f t="shared" si="5"/>
        <v/>
      </c>
      <c r="I63" s="21"/>
      <c r="J63" s="4"/>
      <c r="K63" s="4"/>
      <c r="L63" s="4"/>
      <c r="M63" s="21"/>
      <c r="N63" s="4"/>
      <c r="O63" s="4"/>
      <c r="P63" s="5"/>
      <c r="Q63" s="125">
        <v>7</v>
      </c>
      <c r="R63" s="12"/>
      <c r="W63" s="1">
        <v>52</v>
      </c>
      <c r="X63" s="1" t="str">
        <f t="shared" si="2"/>
        <v/>
      </c>
      <c r="Y63" s="37">
        <f t="shared" si="3"/>
        <v>0</v>
      </c>
      <c r="Z63" s="37"/>
      <c r="AA63" s="37" t="str">
        <f t="shared" si="6"/>
        <v/>
      </c>
      <c r="AB63" s="37"/>
      <c r="AC63" s="37"/>
      <c r="AD63" s="37"/>
      <c r="AE63" s="37"/>
      <c r="AF63" s="37"/>
      <c r="AG63" s="37"/>
    </row>
    <row r="64" spans="1:33" x14ac:dyDescent="0.4">
      <c r="A64" s="1" t="str">
        <f t="shared" si="1"/>
        <v/>
      </c>
      <c r="B64" s="8"/>
      <c r="C64" s="10" t="str">
        <f>IF($B64="","",VLOOKUP($B64,手順1!$B$19:$G$105,2,FALSE))</f>
        <v/>
      </c>
      <c r="D64" s="10" t="str">
        <f>IF($B64="","",VLOOKUP($B64,手順1!$B$19:$G$105,3,FALSE))</f>
        <v/>
      </c>
      <c r="E64" s="10" t="str">
        <f>IF($B64="","",VLOOKUP($B64,手順1!$B$19:$G$105,4,FALSE))</f>
        <v/>
      </c>
      <c r="F64" s="10" t="str">
        <f>IF($B64="","",VLOOKUP($B64,手順1!$B$19:$G$105,5,FALSE))</f>
        <v/>
      </c>
      <c r="G64" s="10" t="str">
        <f>IF($B64="","",IF(VLOOKUP($B64,手順1!$B$19:$G$105,6,FALSE)="","",VLOOKUP($B64,手順1!$B$19:$G$105,6,FALSE)))</f>
        <v/>
      </c>
      <c r="H64" s="11" t="str">
        <f t="shared" si="5"/>
        <v/>
      </c>
      <c r="I64" s="21"/>
      <c r="J64" s="4"/>
      <c r="K64" s="4"/>
      <c r="L64" s="4"/>
      <c r="M64" s="21"/>
      <c r="N64" s="4"/>
      <c r="O64" s="4"/>
      <c r="P64" s="5"/>
      <c r="Q64" s="125">
        <v>7</v>
      </c>
      <c r="R64" s="12"/>
      <c r="W64" s="1">
        <v>53</v>
      </c>
      <c r="X64" s="1" t="str">
        <f t="shared" si="2"/>
        <v/>
      </c>
      <c r="Y64" s="37">
        <f t="shared" si="3"/>
        <v>0</v>
      </c>
      <c r="Z64" s="37"/>
      <c r="AA64" s="37" t="str">
        <f t="shared" si="6"/>
        <v/>
      </c>
      <c r="AB64" s="37"/>
      <c r="AC64" s="37"/>
      <c r="AD64" s="37"/>
      <c r="AE64" s="37"/>
      <c r="AF64" s="37"/>
      <c r="AG64" s="37"/>
    </row>
    <row r="65" spans="1:33" x14ac:dyDescent="0.4">
      <c r="A65" s="1" t="str">
        <f t="shared" si="1"/>
        <v/>
      </c>
      <c r="B65" s="8"/>
      <c r="C65" s="10" t="str">
        <f>IF($B65="","",VLOOKUP($B65,手順1!$B$19:$G$105,2,FALSE))</f>
        <v/>
      </c>
      <c r="D65" s="10" t="str">
        <f>IF($B65="","",VLOOKUP($B65,手順1!$B$19:$G$105,3,FALSE))</f>
        <v/>
      </c>
      <c r="E65" s="10" t="str">
        <f>IF($B65="","",VLOOKUP($B65,手順1!$B$19:$G$105,4,FALSE))</f>
        <v/>
      </c>
      <c r="F65" s="10" t="str">
        <f>IF($B65="","",VLOOKUP($B65,手順1!$B$19:$G$105,5,FALSE))</f>
        <v/>
      </c>
      <c r="G65" s="10" t="str">
        <f>IF($B65="","",IF(VLOOKUP($B65,手順1!$B$19:$G$105,6,FALSE)="","",VLOOKUP($B65,手順1!$B$19:$G$105,6,FALSE)))</f>
        <v/>
      </c>
      <c r="H65" s="11" t="str">
        <f t="shared" si="5"/>
        <v/>
      </c>
      <c r="I65" s="21"/>
      <c r="J65" s="4"/>
      <c r="K65" s="4"/>
      <c r="L65" s="4"/>
      <c r="M65" s="21"/>
      <c r="N65" s="4"/>
      <c r="O65" s="4"/>
      <c r="P65" s="5"/>
      <c r="Q65" s="125">
        <v>7</v>
      </c>
      <c r="R65" s="12"/>
      <c r="W65" s="1">
        <v>54</v>
      </c>
      <c r="X65" s="1" t="str">
        <f t="shared" si="2"/>
        <v/>
      </c>
      <c r="Y65" s="37">
        <f t="shared" si="3"/>
        <v>0</v>
      </c>
      <c r="Z65" s="37"/>
      <c r="AA65" s="37" t="str">
        <f t="shared" si="6"/>
        <v/>
      </c>
      <c r="AB65" s="37"/>
      <c r="AC65" s="37"/>
      <c r="AD65" s="37"/>
      <c r="AE65" s="37"/>
      <c r="AF65" s="37"/>
      <c r="AG65" s="37"/>
    </row>
    <row r="66" spans="1:33" x14ac:dyDescent="0.4">
      <c r="A66" s="1" t="str">
        <f t="shared" si="1"/>
        <v/>
      </c>
      <c r="B66" s="8"/>
      <c r="C66" s="10" t="str">
        <f>IF($B66="","",VLOOKUP($B66,手順1!$B$19:$G$105,2,FALSE))</f>
        <v/>
      </c>
      <c r="D66" s="10" t="str">
        <f>IF($B66="","",VLOOKUP($B66,手順1!$B$19:$G$105,3,FALSE))</f>
        <v/>
      </c>
      <c r="E66" s="10" t="str">
        <f>IF($B66="","",VLOOKUP($B66,手順1!$B$19:$G$105,4,FALSE))</f>
        <v/>
      </c>
      <c r="F66" s="10" t="str">
        <f>IF($B66="","",VLOOKUP($B66,手順1!$B$19:$G$105,5,FALSE))</f>
        <v/>
      </c>
      <c r="G66" s="10" t="str">
        <f>IF($B66="","",IF(VLOOKUP($B66,手順1!$B$19:$G$105,6,FALSE)="","",VLOOKUP($B66,手順1!$B$19:$G$105,6,FALSE)))</f>
        <v/>
      </c>
      <c r="H66" s="11" t="str">
        <f t="shared" si="5"/>
        <v/>
      </c>
      <c r="I66" s="21"/>
      <c r="J66" s="4"/>
      <c r="K66" s="4"/>
      <c r="L66" s="4"/>
      <c r="M66" s="21"/>
      <c r="N66" s="4"/>
      <c r="O66" s="4"/>
      <c r="P66" s="5"/>
      <c r="Q66" s="125">
        <v>7</v>
      </c>
      <c r="R66" s="12"/>
      <c r="W66" s="1">
        <v>55</v>
      </c>
      <c r="X66" s="1" t="str">
        <f t="shared" si="2"/>
        <v/>
      </c>
      <c r="Y66" s="37">
        <f t="shared" si="3"/>
        <v>0</v>
      </c>
      <c r="Z66" s="37"/>
      <c r="AA66" s="37" t="str">
        <f t="shared" si="6"/>
        <v/>
      </c>
      <c r="AB66" s="37"/>
      <c r="AC66" s="37"/>
      <c r="AD66" s="37"/>
      <c r="AE66" s="37"/>
      <c r="AF66" s="37"/>
      <c r="AG66" s="37"/>
    </row>
    <row r="67" spans="1:33" x14ac:dyDescent="0.4">
      <c r="A67" s="1" t="str">
        <f t="shared" si="1"/>
        <v/>
      </c>
      <c r="B67" s="8"/>
      <c r="C67" s="10" t="str">
        <f>IF($B67="","",VLOOKUP($B67,手順1!$B$19:$G$105,2,FALSE))</f>
        <v/>
      </c>
      <c r="D67" s="10" t="str">
        <f>IF($B67="","",VLOOKUP($B67,手順1!$B$19:$G$105,3,FALSE))</f>
        <v/>
      </c>
      <c r="E67" s="10" t="str">
        <f>IF($B67="","",VLOOKUP($B67,手順1!$B$19:$G$105,4,FALSE))</f>
        <v/>
      </c>
      <c r="F67" s="10" t="str">
        <f>IF($B67="","",VLOOKUP($B67,手順1!$B$19:$G$105,5,FALSE))</f>
        <v/>
      </c>
      <c r="G67" s="10" t="str">
        <f>IF($B67="","",IF(VLOOKUP($B67,手順1!$B$19:$G$105,6,FALSE)="","",VLOOKUP($B67,手順1!$B$19:$G$105,6,FALSE)))</f>
        <v/>
      </c>
      <c r="H67" s="11" t="str">
        <f t="shared" si="5"/>
        <v/>
      </c>
      <c r="I67" s="21"/>
      <c r="J67" s="4"/>
      <c r="K67" s="4"/>
      <c r="L67" s="4"/>
      <c r="M67" s="21"/>
      <c r="N67" s="4"/>
      <c r="O67" s="4"/>
      <c r="P67" s="5"/>
      <c r="Q67" s="125">
        <v>7</v>
      </c>
      <c r="R67" s="12"/>
      <c r="W67" s="1">
        <v>56</v>
      </c>
      <c r="X67" s="1" t="str">
        <f t="shared" si="2"/>
        <v/>
      </c>
      <c r="Y67" s="37">
        <f t="shared" si="3"/>
        <v>0</v>
      </c>
      <c r="Z67" s="37"/>
      <c r="AA67" s="37" t="str">
        <f t="shared" si="6"/>
        <v/>
      </c>
      <c r="AB67" s="37"/>
      <c r="AC67" s="37"/>
      <c r="AD67" s="37"/>
      <c r="AE67" s="37"/>
      <c r="AF67" s="37"/>
      <c r="AG67" s="37"/>
    </row>
    <row r="68" spans="1:33" x14ac:dyDescent="0.4">
      <c r="A68" s="1" t="str">
        <f t="shared" si="1"/>
        <v/>
      </c>
      <c r="B68" s="8"/>
      <c r="C68" s="10" t="str">
        <f>IF($B68="","",VLOOKUP($B68,手順1!$B$19:$G$105,2,FALSE))</f>
        <v/>
      </c>
      <c r="D68" s="10" t="str">
        <f>IF($B68="","",VLOOKUP($B68,手順1!$B$19:$G$105,3,FALSE))</f>
        <v/>
      </c>
      <c r="E68" s="10" t="str">
        <f>IF($B68="","",VLOOKUP($B68,手順1!$B$19:$G$105,4,FALSE))</f>
        <v/>
      </c>
      <c r="F68" s="10" t="str">
        <f>IF($B68="","",VLOOKUP($B68,手順1!$B$19:$G$105,5,FALSE))</f>
        <v/>
      </c>
      <c r="G68" s="10" t="str">
        <f>IF($B68="","",IF(VLOOKUP($B68,手順1!$B$19:$G$105,6,FALSE)="","",VLOOKUP($B68,手順1!$B$19:$G$105,6,FALSE)))</f>
        <v/>
      </c>
      <c r="H68" s="11" t="str">
        <f t="shared" si="5"/>
        <v/>
      </c>
      <c r="I68" s="21"/>
      <c r="J68" s="4"/>
      <c r="K68" s="4"/>
      <c r="L68" s="4"/>
      <c r="M68" s="21"/>
      <c r="N68" s="4"/>
      <c r="O68" s="4"/>
      <c r="P68" s="5"/>
      <c r="Q68" s="125">
        <v>7</v>
      </c>
      <c r="R68" s="12"/>
      <c r="W68" s="1">
        <v>57</v>
      </c>
      <c r="X68" s="1" t="str">
        <f t="shared" si="2"/>
        <v/>
      </c>
      <c r="Y68" s="37">
        <f t="shared" si="3"/>
        <v>0</v>
      </c>
      <c r="Z68" s="37"/>
      <c r="AA68" s="37" t="str">
        <f t="shared" si="6"/>
        <v/>
      </c>
      <c r="AB68" s="37"/>
      <c r="AC68" s="37"/>
      <c r="AD68" s="37"/>
      <c r="AE68" s="37"/>
      <c r="AF68" s="37"/>
      <c r="AG68" s="37"/>
    </row>
    <row r="69" spans="1:33" x14ac:dyDescent="0.4">
      <c r="A69" s="1" t="str">
        <f t="shared" si="1"/>
        <v/>
      </c>
      <c r="B69" s="8"/>
      <c r="C69" s="10" t="str">
        <f>IF($B69="","",VLOOKUP($B69,手順1!$B$19:$G$105,2,FALSE))</f>
        <v/>
      </c>
      <c r="D69" s="10" t="str">
        <f>IF($B69="","",VLOOKUP($B69,手順1!$B$19:$G$105,3,FALSE))</f>
        <v/>
      </c>
      <c r="E69" s="10" t="str">
        <f>IF($B69="","",VLOOKUP($B69,手順1!$B$19:$G$105,4,FALSE))</f>
        <v/>
      </c>
      <c r="F69" s="10" t="str">
        <f>IF($B69="","",VLOOKUP($B69,手順1!$B$19:$G$105,5,FALSE))</f>
        <v/>
      </c>
      <c r="G69" s="10" t="str">
        <f>IF($B69="","",IF(VLOOKUP($B69,手順1!$B$19:$G$105,6,FALSE)="","",VLOOKUP($B69,手順1!$B$19:$G$105,6,FALSE)))</f>
        <v/>
      </c>
      <c r="H69" s="11" t="str">
        <f t="shared" si="5"/>
        <v/>
      </c>
      <c r="I69" s="21"/>
      <c r="J69" s="4"/>
      <c r="K69" s="4"/>
      <c r="L69" s="4"/>
      <c r="M69" s="21"/>
      <c r="N69" s="4"/>
      <c r="O69" s="4"/>
      <c r="P69" s="5"/>
      <c r="Q69" s="125">
        <v>7</v>
      </c>
      <c r="R69" s="12"/>
      <c r="W69" s="1">
        <v>58</v>
      </c>
      <c r="X69" s="1" t="str">
        <f t="shared" si="2"/>
        <v/>
      </c>
      <c r="Y69" s="37">
        <f t="shared" si="3"/>
        <v>0</v>
      </c>
      <c r="Z69" s="37"/>
      <c r="AA69" s="37" t="str">
        <f t="shared" si="6"/>
        <v/>
      </c>
      <c r="AB69" s="37"/>
      <c r="AC69" s="37"/>
      <c r="AD69" s="37"/>
      <c r="AE69" s="37"/>
      <c r="AF69" s="37"/>
      <c r="AG69" s="37"/>
    </row>
    <row r="70" spans="1:33" x14ac:dyDescent="0.4">
      <c r="A70" s="1" t="str">
        <f t="shared" si="1"/>
        <v/>
      </c>
      <c r="B70" s="8"/>
      <c r="C70" s="10" t="str">
        <f>IF($B70="","",VLOOKUP($B70,手順1!$B$19:$G$105,2,FALSE))</f>
        <v/>
      </c>
      <c r="D70" s="10" t="str">
        <f>IF($B70="","",VLOOKUP($B70,手順1!$B$19:$G$105,3,FALSE))</f>
        <v/>
      </c>
      <c r="E70" s="10" t="str">
        <f>IF($B70="","",VLOOKUP($B70,手順1!$B$19:$G$105,4,FALSE))</f>
        <v/>
      </c>
      <c r="F70" s="10" t="str">
        <f>IF($B70="","",VLOOKUP($B70,手順1!$B$19:$G$105,5,FALSE))</f>
        <v/>
      </c>
      <c r="G70" s="10" t="str">
        <f>IF($B70="","",IF(VLOOKUP($B70,手順1!$B$19:$G$105,6,FALSE)="","",VLOOKUP($B70,手順1!$B$19:$G$105,6,FALSE)))</f>
        <v/>
      </c>
      <c r="H70" s="11" t="str">
        <f t="shared" si="5"/>
        <v/>
      </c>
      <c r="I70" s="21"/>
      <c r="J70" s="4"/>
      <c r="K70" s="4"/>
      <c r="L70" s="4"/>
      <c r="M70" s="21"/>
      <c r="N70" s="4"/>
      <c r="O70" s="4"/>
      <c r="P70" s="5"/>
      <c r="Q70" s="125">
        <v>7</v>
      </c>
      <c r="R70" s="12"/>
      <c r="W70" s="1">
        <v>59</v>
      </c>
      <c r="X70" s="1" t="str">
        <f t="shared" si="2"/>
        <v/>
      </c>
      <c r="Y70" s="37">
        <f t="shared" si="3"/>
        <v>0</v>
      </c>
      <c r="Z70" s="37"/>
      <c r="AA70" s="37" t="str">
        <f t="shared" si="6"/>
        <v/>
      </c>
      <c r="AB70" s="37"/>
      <c r="AC70" s="37"/>
      <c r="AD70" s="37"/>
      <c r="AE70" s="37"/>
      <c r="AF70" s="37"/>
      <c r="AG70" s="37"/>
    </row>
    <row r="71" spans="1:33" x14ac:dyDescent="0.4">
      <c r="A71" s="1" t="str">
        <f t="shared" si="1"/>
        <v/>
      </c>
      <c r="B71" s="8"/>
      <c r="C71" s="10" t="str">
        <f>IF($B71="","",VLOOKUP($B71,手順1!$B$19:$G$105,2,FALSE))</f>
        <v/>
      </c>
      <c r="D71" s="10" t="str">
        <f>IF($B71="","",VLOOKUP($B71,手順1!$B$19:$G$105,3,FALSE))</f>
        <v/>
      </c>
      <c r="E71" s="10" t="str">
        <f>IF($B71="","",VLOOKUP($B71,手順1!$B$19:$G$105,4,FALSE))</f>
        <v/>
      </c>
      <c r="F71" s="10" t="str">
        <f>IF($B71="","",VLOOKUP($B71,手順1!$B$19:$G$105,5,FALSE))</f>
        <v/>
      </c>
      <c r="G71" s="10" t="str">
        <f>IF($B71="","",IF(VLOOKUP($B71,手順1!$B$19:$G$105,6,FALSE)="","",VLOOKUP($B71,手順1!$B$19:$G$105,6,FALSE)))</f>
        <v/>
      </c>
      <c r="H71" s="11" t="str">
        <f t="shared" si="5"/>
        <v/>
      </c>
      <c r="I71" s="21"/>
      <c r="J71" s="4"/>
      <c r="K71" s="4"/>
      <c r="L71" s="4"/>
      <c r="M71" s="21"/>
      <c r="N71" s="4"/>
      <c r="O71" s="4"/>
      <c r="P71" s="5"/>
      <c r="Q71" s="125">
        <v>7</v>
      </c>
      <c r="R71" s="12"/>
      <c r="W71" s="1">
        <v>60</v>
      </c>
      <c r="X71" s="1" t="str">
        <f t="shared" si="2"/>
        <v/>
      </c>
      <c r="Y71" s="37">
        <f t="shared" si="3"/>
        <v>0</v>
      </c>
      <c r="Z71" s="37"/>
      <c r="AA71" s="37" t="str">
        <f t="shared" si="6"/>
        <v/>
      </c>
      <c r="AB71" s="37"/>
      <c r="AC71" s="37"/>
      <c r="AD71" s="37"/>
      <c r="AE71" s="37"/>
      <c r="AF71" s="37"/>
      <c r="AG71" s="37"/>
    </row>
    <row r="72" spans="1:33" x14ac:dyDescent="0.4">
      <c r="A72" s="1" t="str">
        <f t="shared" si="1"/>
        <v/>
      </c>
      <c r="B72" s="8"/>
      <c r="C72" s="10" t="str">
        <f>IF($B72="","",VLOOKUP($B72,手順1!$B$19:$G$105,2,FALSE))</f>
        <v/>
      </c>
      <c r="D72" s="10" t="str">
        <f>IF($B72="","",VLOOKUP($B72,手順1!$B$19:$G$105,3,FALSE))</f>
        <v/>
      </c>
      <c r="E72" s="10" t="str">
        <f>IF($B72="","",VLOOKUP($B72,手順1!$B$19:$G$105,4,FALSE))</f>
        <v/>
      </c>
      <c r="F72" s="10" t="str">
        <f>IF($B72="","",VLOOKUP($B72,手順1!$B$19:$G$105,5,FALSE))</f>
        <v/>
      </c>
      <c r="G72" s="10" t="str">
        <f>IF($B72="","",IF(VLOOKUP($B72,手順1!$B$19:$G$105,6,FALSE)="","",VLOOKUP($B72,手順1!$B$19:$G$105,6,FALSE)))</f>
        <v/>
      </c>
      <c r="H72" s="11" t="str">
        <f t="shared" si="5"/>
        <v/>
      </c>
      <c r="I72" s="21"/>
      <c r="J72" s="4"/>
      <c r="K72" s="4"/>
      <c r="L72" s="4"/>
      <c r="M72" s="21"/>
      <c r="N72" s="4"/>
      <c r="O72" s="4"/>
      <c r="P72" s="5"/>
      <c r="Q72" s="125">
        <v>7</v>
      </c>
      <c r="R72" s="12"/>
      <c r="W72" s="1">
        <v>61</v>
      </c>
      <c r="X72" s="1" t="str">
        <f t="shared" si="2"/>
        <v/>
      </c>
      <c r="Y72" s="37">
        <f t="shared" si="3"/>
        <v>0</v>
      </c>
      <c r="Z72" s="37"/>
      <c r="AA72" s="37" t="str">
        <f t="shared" si="6"/>
        <v/>
      </c>
      <c r="AB72" s="37"/>
      <c r="AC72" s="37"/>
      <c r="AD72" s="37"/>
      <c r="AE72" s="37"/>
      <c r="AF72" s="37"/>
      <c r="AG72" s="37"/>
    </row>
    <row r="73" spans="1:33" x14ac:dyDescent="0.4">
      <c r="A73" s="1" t="str">
        <f t="shared" si="1"/>
        <v/>
      </c>
      <c r="B73" s="8"/>
      <c r="C73" s="10" t="str">
        <f>IF($B73="","",VLOOKUP($B73,手順1!$B$19:$G$105,2,FALSE))</f>
        <v/>
      </c>
      <c r="D73" s="10" t="str">
        <f>IF($B73="","",VLOOKUP($B73,手順1!$B$19:$G$105,3,FALSE))</f>
        <v/>
      </c>
      <c r="E73" s="10" t="str">
        <f>IF($B73="","",VLOOKUP($B73,手順1!$B$19:$G$105,4,FALSE))</f>
        <v/>
      </c>
      <c r="F73" s="10" t="str">
        <f>IF($B73="","",VLOOKUP($B73,手順1!$B$19:$G$105,5,FALSE))</f>
        <v/>
      </c>
      <c r="G73" s="10" t="str">
        <f>IF($B73="","",IF(VLOOKUP($B73,手順1!$B$19:$G$105,6,FALSE)="","",VLOOKUP($B73,手順1!$B$19:$G$105,6,FALSE)))</f>
        <v/>
      </c>
      <c r="H73" s="11" t="str">
        <f t="shared" si="5"/>
        <v/>
      </c>
      <c r="I73" s="21"/>
      <c r="J73" s="4"/>
      <c r="K73" s="4"/>
      <c r="L73" s="4"/>
      <c r="M73" s="21"/>
      <c r="N73" s="4"/>
      <c r="O73" s="4"/>
      <c r="P73" s="5"/>
      <c r="Q73" s="125">
        <v>7</v>
      </c>
      <c r="R73" s="12"/>
      <c r="W73" s="1">
        <v>62</v>
      </c>
      <c r="X73" s="1" t="str">
        <f t="shared" si="2"/>
        <v/>
      </c>
      <c r="Y73" s="37">
        <f t="shared" si="3"/>
        <v>0</v>
      </c>
      <c r="Z73" s="37"/>
      <c r="AA73" s="37" t="str">
        <f t="shared" si="6"/>
        <v/>
      </c>
      <c r="AB73" s="37"/>
      <c r="AC73" s="37"/>
      <c r="AD73" s="37"/>
      <c r="AE73" s="37"/>
      <c r="AF73" s="37"/>
      <c r="AG73" s="37"/>
    </row>
    <row r="74" spans="1:33" x14ac:dyDescent="0.4">
      <c r="A74" s="1" t="str">
        <f t="shared" si="1"/>
        <v/>
      </c>
      <c r="B74" s="8"/>
      <c r="C74" s="10" t="str">
        <f>IF($B74="","",VLOOKUP($B74,手順1!$B$19:$G$105,2,FALSE))</f>
        <v/>
      </c>
      <c r="D74" s="10" t="str">
        <f>IF($B74="","",VLOOKUP($B74,手順1!$B$19:$G$105,3,FALSE))</f>
        <v/>
      </c>
      <c r="E74" s="10" t="str">
        <f>IF($B74="","",VLOOKUP($B74,手順1!$B$19:$G$105,4,FALSE))</f>
        <v/>
      </c>
      <c r="F74" s="10" t="str">
        <f>IF($B74="","",VLOOKUP($B74,手順1!$B$19:$G$105,5,FALSE))</f>
        <v/>
      </c>
      <c r="G74" s="10" t="str">
        <f>IF($B74="","",IF(VLOOKUP($B74,手順1!$B$19:$G$105,6,FALSE)="","",VLOOKUP($B74,手順1!$B$19:$G$105,6,FALSE)))</f>
        <v/>
      </c>
      <c r="H74" s="11" t="str">
        <f t="shared" si="5"/>
        <v/>
      </c>
      <c r="I74" s="21"/>
      <c r="J74" s="4"/>
      <c r="K74" s="4"/>
      <c r="L74" s="4"/>
      <c r="M74" s="21"/>
      <c r="N74" s="4"/>
      <c r="O74" s="4"/>
      <c r="P74" s="5"/>
      <c r="Q74" s="125">
        <v>7</v>
      </c>
      <c r="R74" s="12"/>
      <c r="W74" s="1">
        <v>63</v>
      </c>
      <c r="X74" s="1" t="str">
        <f t="shared" si="2"/>
        <v/>
      </c>
      <c r="Y74" s="37">
        <f t="shared" si="3"/>
        <v>0</v>
      </c>
      <c r="Z74" s="37"/>
      <c r="AA74" s="37" t="str">
        <f t="shared" si="6"/>
        <v/>
      </c>
      <c r="AB74" s="37"/>
      <c r="AC74" s="37"/>
      <c r="AD74" s="37"/>
      <c r="AE74" s="37"/>
      <c r="AF74" s="37"/>
      <c r="AG74" s="37"/>
    </row>
    <row r="75" spans="1:33" x14ac:dyDescent="0.4">
      <c r="A75" s="1" t="str">
        <f t="shared" si="1"/>
        <v/>
      </c>
      <c r="B75" s="8"/>
      <c r="C75" s="10" t="str">
        <f>IF($B75="","",VLOOKUP($B75,手順1!$B$19:$G$105,2,FALSE))</f>
        <v/>
      </c>
      <c r="D75" s="10" t="str">
        <f>IF($B75="","",VLOOKUP($B75,手順1!$B$19:$G$105,3,FALSE))</f>
        <v/>
      </c>
      <c r="E75" s="10" t="str">
        <f>IF($B75="","",VLOOKUP($B75,手順1!$B$19:$G$105,4,FALSE))</f>
        <v/>
      </c>
      <c r="F75" s="10" t="str">
        <f>IF($B75="","",VLOOKUP($B75,手順1!$B$19:$G$105,5,FALSE))</f>
        <v/>
      </c>
      <c r="G75" s="10" t="str">
        <f>IF($B75="","",IF(VLOOKUP($B75,手順1!$B$19:$G$105,6,FALSE)="","",VLOOKUP($B75,手順1!$B$19:$G$105,6,FALSE)))</f>
        <v/>
      </c>
      <c r="H75" s="11" t="str">
        <f t="shared" si="5"/>
        <v/>
      </c>
      <c r="I75" s="21"/>
      <c r="J75" s="4"/>
      <c r="K75" s="4"/>
      <c r="L75" s="4"/>
      <c r="M75" s="21"/>
      <c r="N75" s="4"/>
      <c r="O75" s="4"/>
      <c r="P75" s="5"/>
      <c r="Q75" s="125">
        <v>7</v>
      </c>
      <c r="R75" s="12"/>
      <c r="W75" s="1">
        <v>64</v>
      </c>
      <c r="X75" s="1" t="str">
        <f t="shared" si="2"/>
        <v/>
      </c>
      <c r="Y75" s="37">
        <f t="shared" si="3"/>
        <v>0</v>
      </c>
      <c r="Z75" s="37"/>
      <c r="AA75" s="37" t="str">
        <f t="shared" si="6"/>
        <v/>
      </c>
      <c r="AB75" s="37"/>
      <c r="AC75" s="37"/>
      <c r="AD75" s="37"/>
      <c r="AE75" s="37"/>
      <c r="AF75" s="37"/>
      <c r="AG75" s="37"/>
    </row>
    <row r="76" spans="1:33" x14ac:dyDescent="0.4">
      <c r="A76" s="1" t="str">
        <f t="shared" si="1"/>
        <v/>
      </c>
      <c r="B76" s="8"/>
      <c r="C76" s="10" t="str">
        <f>IF($B76="","",VLOOKUP($B76,手順1!$B$19:$G$105,2,FALSE))</f>
        <v/>
      </c>
      <c r="D76" s="10" t="str">
        <f>IF($B76="","",VLOOKUP($B76,手順1!$B$19:$G$105,3,FALSE))</f>
        <v/>
      </c>
      <c r="E76" s="10" t="str">
        <f>IF($B76="","",VLOOKUP($B76,手順1!$B$19:$G$105,4,FALSE))</f>
        <v/>
      </c>
      <c r="F76" s="10" t="str">
        <f>IF($B76="","",VLOOKUP($B76,手順1!$B$19:$G$105,5,FALSE))</f>
        <v/>
      </c>
      <c r="G76" s="10" t="str">
        <f>IF($B76="","",IF(VLOOKUP($B76,手順1!$B$19:$G$105,6,FALSE)="","",VLOOKUP($B76,手順1!$B$19:$G$105,6,FALSE)))</f>
        <v/>
      </c>
      <c r="H76" s="11" t="str">
        <f t="shared" ref="H76:H107" si="7">IF(B76="","","男")</f>
        <v/>
      </c>
      <c r="I76" s="21"/>
      <c r="J76" s="4"/>
      <c r="K76" s="4"/>
      <c r="L76" s="4"/>
      <c r="M76" s="21"/>
      <c r="N76" s="4"/>
      <c r="O76" s="4"/>
      <c r="P76" s="5"/>
      <c r="Q76" s="125">
        <v>7</v>
      </c>
      <c r="R76" s="12"/>
      <c r="W76" s="1">
        <v>65</v>
      </c>
      <c r="X76" s="1" t="str">
        <f t="shared" si="2"/>
        <v/>
      </c>
      <c r="Y76" s="37">
        <f t="shared" si="3"/>
        <v>0</v>
      </c>
      <c r="Z76" s="37"/>
      <c r="AA76" s="37" t="str">
        <f t="shared" si="6"/>
        <v/>
      </c>
      <c r="AB76" s="37"/>
      <c r="AC76" s="37"/>
      <c r="AD76" s="37"/>
      <c r="AE76" s="37"/>
      <c r="AF76" s="37"/>
      <c r="AG76" s="37"/>
    </row>
    <row r="77" spans="1:33" x14ac:dyDescent="0.4">
      <c r="A77" s="1" t="str">
        <f t="shared" ref="A77:A107" si="8">IF(B77="","",W77)</f>
        <v/>
      </c>
      <c r="B77" s="8"/>
      <c r="C77" s="10" t="str">
        <f>IF($B77="","",VLOOKUP($B77,手順1!$B$19:$G$105,2,FALSE))</f>
        <v/>
      </c>
      <c r="D77" s="10" t="str">
        <f>IF($B77="","",VLOOKUP($B77,手順1!$B$19:$G$105,3,FALSE))</f>
        <v/>
      </c>
      <c r="E77" s="10" t="str">
        <f>IF($B77="","",VLOOKUP($B77,手順1!$B$19:$G$105,4,FALSE))</f>
        <v/>
      </c>
      <c r="F77" s="10" t="str">
        <f>IF($B77="","",VLOOKUP($B77,手順1!$B$19:$G$105,5,FALSE))</f>
        <v/>
      </c>
      <c r="G77" s="10" t="str">
        <f>IF($B77="","",IF(VLOOKUP($B77,手順1!$B$19:$G$105,6,FALSE)="","",VLOOKUP($B77,手順1!$B$19:$G$105,6,FALSE)))</f>
        <v/>
      </c>
      <c r="H77" s="11" t="str">
        <f t="shared" si="7"/>
        <v/>
      </c>
      <c r="I77" s="21"/>
      <c r="J77" s="4"/>
      <c r="K77" s="4"/>
      <c r="L77" s="4"/>
      <c r="M77" s="21"/>
      <c r="N77" s="4"/>
      <c r="O77" s="4"/>
      <c r="P77" s="5"/>
      <c r="Q77" s="125">
        <v>7</v>
      </c>
      <c r="R77" s="12"/>
      <c r="W77" s="1">
        <v>66</v>
      </c>
      <c r="X77" s="1" t="str">
        <f t="shared" ref="X77:X107" si="9">IF(B77="","",W77)</f>
        <v/>
      </c>
      <c r="Y77" s="37">
        <f t="shared" ref="Y77:Y107" si="10">COUNTIF(B$12:B$107,B77)</f>
        <v>0</v>
      </c>
      <c r="Z77" s="37"/>
      <c r="AA77" s="37" t="str">
        <f t="shared" ref="AA77:AA107" si="11">IF(AC77="","",COUNTIF(I$12:I$107,AC77)+COUNTIF(M$12:M$107,AC77))</f>
        <v/>
      </c>
      <c r="AB77" s="37"/>
      <c r="AC77" s="37"/>
      <c r="AD77" s="37"/>
      <c r="AE77" s="37"/>
      <c r="AF77" s="37"/>
      <c r="AG77" s="37"/>
    </row>
    <row r="78" spans="1:33" x14ac:dyDescent="0.4">
      <c r="A78" s="1" t="str">
        <f t="shared" si="8"/>
        <v/>
      </c>
      <c r="B78" s="8"/>
      <c r="C78" s="10" t="str">
        <f>IF($B78="","",VLOOKUP($B78,手順1!$B$19:$G$105,2,FALSE))</f>
        <v/>
      </c>
      <c r="D78" s="10" t="str">
        <f>IF($B78="","",VLOOKUP($B78,手順1!$B$19:$G$105,3,FALSE))</f>
        <v/>
      </c>
      <c r="E78" s="10" t="str">
        <f>IF($B78="","",VLOOKUP($B78,手順1!$B$19:$G$105,4,FALSE))</f>
        <v/>
      </c>
      <c r="F78" s="10" t="str">
        <f>IF($B78="","",VLOOKUP($B78,手順1!$B$19:$G$105,5,FALSE))</f>
        <v/>
      </c>
      <c r="G78" s="10" t="str">
        <f>IF($B78="","",IF(VLOOKUP($B78,手順1!$B$19:$G$105,6,FALSE)="","",VLOOKUP($B78,手順1!$B$19:$G$105,6,FALSE)))</f>
        <v/>
      </c>
      <c r="H78" s="11" t="str">
        <f t="shared" si="7"/>
        <v/>
      </c>
      <c r="I78" s="21"/>
      <c r="J78" s="4"/>
      <c r="K78" s="4"/>
      <c r="L78" s="4"/>
      <c r="M78" s="21"/>
      <c r="N78" s="4"/>
      <c r="O78" s="4"/>
      <c r="P78" s="5"/>
      <c r="Q78" s="125">
        <v>7</v>
      </c>
      <c r="R78" s="12"/>
      <c r="W78" s="1">
        <v>67</v>
      </c>
      <c r="X78" s="1" t="str">
        <f t="shared" si="9"/>
        <v/>
      </c>
      <c r="Y78" s="37">
        <f t="shared" si="10"/>
        <v>0</v>
      </c>
      <c r="Z78" s="37"/>
      <c r="AA78" s="37" t="str">
        <f t="shared" si="11"/>
        <v/>
      </c>
      <c r="AB78" s="37"/>
      <c r="AC78" s="37"/>
      <c r="AD78" s="37"/>
      <c r="AE78" s="37"/>
      <c r="AF78" s="37"/>
      <c r="AG78" s="37"/>
    </row>
    <row r="79" spans="1:33" x14ac:dyDescent="0.4">
      <c r="A79" s="1" t="str">
        <f t="shared" si="8"/>
        <v/>
      </c>
      <c r="B79" s="8"/>
      <c r="C79" s="10" t="str">
        <f>IF($B79="","",VLOOKUP($B79,手順1!$B$19:$G$105,2,FALSE))</f>
        <v/>
      </c>
      <c r="D79" s="10" t="str">
        <f>IF($B79="","",VLOOKUP($B79,手順1!$B$19:$G$105,3,FALSE))</f>
        <v/>
      </c>
      <c r="E79" s="10" t="str">
        <f>IF($B79="","",VLOOKUP($B79,手順1!$B$19:$G$105,4,FALSE))</f>
        <v/>
      </c>
      <c r="F79" s="10" t="str">
        <f>IF($B79="","",VLOOKUP($B79,手順1!$B$19:$G$105,5,FALSE))</f>
        <v/>
      </c>
      <c r="G79" s="10" t="str">
        <f>IF($B79="","",IF(VLOOKUP($B79,手順1!$B$19:$G$105,6,FALSE)="","",VLOOKUP($B79,手順1!$B$19:$G$105,6,FALSE)))</f>
        <v/>
      </c>
      <c r="H79" s="11" t="str">
        <f t="shared" si="7"/>
        <v/>
      </c>
      <c r="I79" s="21"/>
      <c r="J79" s="4"/>
      <c r="K79" s="4"/>
      <c r="L79" s="4"/>
      <c r="M79" s="21"/>
      <c r="N79" s="4"/>
      <c r="O79" s="4"/>
      <c r="P79" s="5"/>
      <c r="Q79" s="125">
        <v>7</v>
      </c>
      <c r="R79" s="12"/>
      <c r="W79" s="1">
        <v>68</v>
      </c>
      <c r="X79" s="1" t="str">
        <f t="shared" si="9"/>
        <v/>
      </c>
      <c r="Y79" s="37">
        <f t="shared" si="10"/>
        <v>0</v>
      </c>
      <c r="Z79" s="37"/>
      <c r="AA79" s="37" t="str">
        <f t="shared" si="11"/>
        <v/>
      </c>
      <c r="AB79" s="37"/>
      <c r="AC79" s="37"/>
      <c r="AD79" s="37"/>
      <c r="AE79" s="37"/>
      <c r="AF79" s="37"/>
      <c r="AG79" s="37"/>
    </row>
    <row r="80" spans="1:33" x14ac:dyDescent="0.4">
      <c r="A80" s="1" t="str">
        <f t="shared" si="8"/>
        <v/>
      </c>
      <c r="B80" s="8"/>
      <c r="C80" s="10" t="str">
        <f>IF($B80="","",VLOOKUP($B80,手順1!$B$19:$G$105,2,FALSE))</f>
        <v/>
      </c>
      <c r="D80" s="10" t="str">
        <f>IF($B80="","",VLOOKUP($B80,手順1!$B$19:$G$105,3,FALSE))</f>
        <v/>
      </c>
      <c r="E80" s="10" t="str">
        <f>IF($B80="","",VLOOKUP($B80,手順1!$B$19:$G$105,4,FALSE))</f>
        <v/>
      </c>
      <c r="F80" s="10" t="str">
        <f>IF($B80="","",VLOOKUP($B80,手順1!$B$19:$G$105,5,FALSE))</f>
        <v/>
      </c>
      <c r="G80" s="10" t="str">
        <f>IF($B80="","",IF(VLOOKUP($B80,手順1!$B$19:$G$105,6,FALSE)="","",VLOOKUP($B80,手順1!$B$19:$G$105,6,FALSE)))</f>
        <v/>
      </c>
      <c r="H80" s="11" t="str">
        <f t="shared" si="7"/>
        <v/>
      </c>
      <c r="I80" s="21"/>
      <c r="J80" s="4"/>
      <c r="K80" s="4"/>
      <c r="L80" s="4"/>
      <c r="M80" s="21"/>
      <c r="N80" s="4"/>
      <c r="O80" s="4"/>
      <c r="P80" s="5"/>
      <c r="Q80" s="125">
        <v>7</v>
      </c>
      <c r="R80" s="12"/>
      <c r="W80" s="1">
        <v>69</v>
      </c>
      <c r="X80" s="1" t="str">
        <f t="shared" si="9"/>
        <v/>
      </c>
      <c r="Y80" s="37">
        <f t="shared" si="10"/>
        <v>0</v>
      </c>
      <c r="Z80" s="37"/>
      <c r="AA80" s="37" t="str">
        <f t="shared" si="11"/>
        <v/>
      </c>
      <c r="AB80" s="37"/>
      <c r="AC80" s="37"/>
      <c r="AD80" s="37"/>
      <c r="AE80" s="37"/>
      <c r="AF80" s="37"/>
      <c r="AG80" s="37"/>
    </row>
    <row r="81" spans="1:33" x14ac:dyDescent="0.4">
      <c r="A81" s="1" t="str">
        <f t="shared" si="8"/>
        <v/>
      </c>
      <c r="B81" s="8"/>
      <c r="C81" s="10" t="str">
        <f>IF($B81="","",VLOOKUP($B81,手順1!$B$19:$G$105,2,FALSE))</f>
        <v/>
      </c>
      <c r="D81" s="10" t="str">
        <f>IF($B81="","",VLOOKUP($B81,手順1!$B$19:$G$105,3,FALSE))</f>
        <v/>
      </c>
      <c r="E81" s="10" t="str">
        <f>IF($B81="","",VLOOKUP($B81,手順1!$B$19:$G$105,4,FALSE))</f>
        <v/>
      </c>
      <c r="F81" s="10" t="str">
        <f>IF($B81="","",VLOOKUP($B81,手順1!$B$19:$G$105,5,FALSE))</f>
        <v/>
      </c>
      <c r="G81" s="10" t="str">
        <f>IF($B81="","",IF(VLOOKUP($B81,手順1!$B$19:$G$105,6,FALSE)="","",VLOOKUP($B81,手順1!$B$19:$G$105,6,FALSE)))</f>
        <v/>
      </c>
      <c r="H81" s="11" t="str">
        <f t="shared" si="7"/>
        <v/>
      </c>
      <c r="I81" s="21"/>
      <c r="J81" s="4"/>
      <c r="K81" s="4"/>
      <c r="L81" s="4"/>
      <c r="M81" s="21"/>
      <c r="N81" s="4"/>
      <c r="O81" s="4"/>
      <c r="P81" s="5"/>
      <c r="Q81" s="125">
        <v>7</v>
      </c>
      <c r="R81" s="12"/>
      <c r="W81" s="1">
        <v>70</v>
      </c>
      <c r="X81" s="1" t="str">
        <f t="shared" si="9"/>
        <v/>
      </c>
      <c r="Y81" s="37">
        <f t="shared" si="10"/>
        <v>0</v>
      </c>
      <c r="Z81" s="37"/>
      <c r="AA81" s="37" t="str">
        <f t="shared" si="11"/>
        <v/>
      </c>
      <c r="AB81" s="37"/>
      <c r="AC81" s="37"/>
      <c r="AD81" s="37"/>
      <c r="AE81" s="37"/>
      <c r="AF81" s="37"/>
      <c r="AG81" s="37"/>
    </row>
    <row r="82" spans="1:33" x14ac:dyDescent="0.4">
      <c r="A82" s="1" t="str">
        <f t="shared" si="8"/>
        <v/>
      </c>
      <c r="B82" s="8"/>
      <c r="C82" s="10" t="str">
        <f>IF($B82="","",VLOOKUP($B82,手順1!$B$19:$G$105,2,FALSE))</f>
        <v/>
      </c>
      <c r="D82" s="10" t="str">
        <f>IF($B82="","",VLOOKUP($B82,手順1!$B$19:$G$105,3,FALSE))</f>
        <v/>
      </c>
      <c r="E82" s="10" t="str">
        <f>IF($B82="","",VLOOKUP($B82,手順1!$B$19:$G$105,4,FALSE))</f>
        <v/>
      </c>
      <c r="F82" s="10" t="str">
        <f>IF($B82="","",VLOOKUP($B82,手順1!$B$19:$G$105,5,FALSE))</f>
        <v/>
      </c>
      <c r="G82" s="10" t="str">
        <f>IF($B82="","",IF(VLOOKUP($B82,手順1!$B$19:$G$105,6,FALSE)="","",VLOOKUP($B82,手順1!$B$19:$G$105,6,FALSE)))</f>
        <v/>
      </c>
      <c r="H82" s="11" t="str">
        <f t="shared" si="7"/>
        <v/>
      </c>
      <c r="I82" s="21"/>
      <c r="J82" s="4"/>
      <c r="K82" s="4"/>
      <c r="L82" s="4"/>
      <c r="M82" s="21"/>
      <c r="N82" s="4"/>
      <c r="O82" s="4"/>
      <c r="P82" s="5"/>
      <c r="Q82" s="125">
        <v>7</v>
      </c>
      <c r="R82" s="12"/>
      <c r="W82" s="1">
        <v>71</v>
      </c>
      <c r="X82" s="1" t="str">
        <f t="shared" si="9"/>
        <v/>
      </c>
      <c r="Y82" s="37">
        <f t="shared" si="10"/>
        <v>0</v>
      </c>
      <c r="Z82" s="37"/>
      <c r="AA82" s="37" t="str">
        <f t="shared" si="11"/>
        <v/>
      </c>
      <c r="AB82" s="37"/>
      <c r="AC82" s="37"/>
      <c r="AD82" s="37"/>
      <c r="AE82" s="37"/>
      <c r="AF82" s="37"/>
      <c r="AG82" s="37"/>
    </row>
    <row r="83" spans="1:33" x14ac:dyDescent="0.4">
      <c r="A83" s="1" t="str">
        <f t="shared" si="8"/>
        <v/>
      </c>
      <c r="B83" s="8"/>
      <c r="C83" s="10" t="str">
        <f>IF($B83="","",VLOOKUP($B83,手順1!$B$19:$G$105,2,FALSE))</f>
        <v/>
      </c>
      <c r="D83" s="10" t="str">
        <f>IF($B83="","",VLOOKUP($B83,手順1!$B$19:$G$105,3,FALSE))</f>
        <v/>
      </c>
      <c r="E83" s="10" t="str">
        <f>IF($B83="","",VLOOKUP($B83,手順1!$B$19:$G$105,4,FALSE))</f>
        <v/>
      </c>
      <c r="F83" s="10" t="str">
        <f>IF($B83="","",VLOOKUP($B83,手順1!$B$19:$G$105,5,FALSE))</f>
        <v/>
      </c>
      <c r="G83" s="10" t="str">
        <f>IF($B83="","",IF(VLOOKUP($B83,手順1!$B$19:$G$105,6,FALSE)="","",VLOOKUP($B83,手順1!$B$19:$G$105,6,FALSE)))</f>
        <v/>
      </c>
      <c r="H83" s="11" t="str">
        <f t="shared" si="7"/>
        <v/>
      </c>
      <c r="I83" s="21"/>
      <c r="J83" s="4"/>
      <c r="K83" s="4"/>
      <c r="L83" s="4"/>
      <c r="M83" s="21"/>
      <c r="N83" s="4"/>
      <c r="O83" s="4"/>
      <c r="P83" s="5"/>
      <c r="Q83" s="125">
        <v>7</v>
      </c>
      <c r="R83" s="12"/>
      <c r="W83" s="1">
        <v>72</v>
      </c>
      <c r="X83" s="1" t="str">
        <f t="shared" si="9"/>
        <v/>
      </c>
      <c r="Y83" s="37">
        <f t="shared" si="10"/>
        <v>0</v>
      </c>
      <c r="Z83" s="37"/>
      <c r="AA83" s="37" t="str">
        <f t="shared" si="11"/>
        <v/>
      </c>
      <c r="AB83" s="37"/>
      <c r="AC83" s="37"/>
      <c r="AD83" s="37"/>
      <c r="AE83" s="37"/>
      <c r="AF83" s="37"/>
      <c r="AG83" s="37"/>
    </row>
    <row r="84" spans="1:33" x14ac:dyDescent="0.4">
      <c r="A84" s="1" t="str">
        <f t="shared" si="8"/>
        <v/>
      </c>
      <c r="B84" s="8"/>
      <c r="C84" s="10" t="str">
        <f>IF($B84="","",VLOOKUP($B84,手順1!$B$19:$G$105,2,FALSE))</f>
        <v/>
      </c>
      <c r="D84" s="10" t="str">
        <f>IF($B84="","",VLOOKUP($B84,手順1!$B$19:$G$105,3,FALSE))</f>
        <v/>
      </c>
      <c r="E84" s="10" t="str">
        <f>IF($B84="","",VLOOKUP($B84,手順1!$B$19:$G$105,4,FALSE))</f>
        <v/>
      </c>
      <c r="F84" s="10" t="str">
        <f>IF($B84="","",VLOOKUP($B84,手順1!$B$19:$G$105,5,FALSE))</f>
        <v/>
      </c>
      <c r="G84" s="10" t="str">
        <f>IF($B84="","",IF(VLOOKUP($B84,手順1!$B$19:$G$105,6,FALSE)="","",VLOOKUP($B84,手順1!$B$19:$G$105,6,FALSE)))</f>
        <v/>
      </c>
      <c r="H84" s="11" t="str">
        <f t="shared" si="7"/>
        <v/>
      </c>
      <c r="I84" s="21"/>
      <c r="J84" s="4"/>
      <c r="K84" s="4"/>
      <c r="L84" s="4"/>
      <c r="M84" s="21"/>
      <c r="N84" s="4"/>
      <c r="O84" s="4"/>
      <c r="P84" s="5"/>
      <c r="Q84" s="125">
        <v>7</v>
      </c>
      <c r="R84" s="12"/>
      <c r="W84" s="1">
        <v>73</v>
      </c>
      <c r="X84" s="1" t="str">
        <f t="shared" si="9"/>
        <v/>
      </c>
      <c r="Y84" s="37">
        <f t="shared" si="10"/>
        <v>0</v>
      </c>
      <c r="Z84" s="37"/>
      <c r="AA84" s="37" t="str">
        <f t="shared" si="11"/>
        <v/>
      </c>
      <c r="AB84" s="37"/>
      <c r="AC84" s="37"/>
      <c r="AD84" s="37"/>
      <c r="AE84" s="37"/>
      <c r="AF84" s="37"/>
      <c r="AG84" s="37"/>
    </row>
    <row r="85" spans="1:33" x14ac:dyDescent="0.4">
      <c r="A85" s="1" t="str">
        <f t="shared" si="8"/>
        <v/>
      </c>
      <c r="B85" s="8"/>
      <c r="C85" s="10" t="str">
        <f>IF($B85="","",VLOOKUP($B85,手順1!$B$19:$G$105,2,FALSE))</f>
        <v/>
      </c>
      <c r="D85" s="10" t="str">
        <f>IF($B85="","",VLOOKUP($B85,手順1!$B$19:$G$105,3,FALSE))</f>
        <v/>
      </c>
      <c r="E85" s="10" t="str">
        <f>IF($B85="","",VLOOKUP($B85,手順1!$B$19:$G$105,4,FALSE))</f>
        <v/>
      </c>
      <c r="F85" s="10" t="str">
        <f>IF($B85="","",VLOOKUP($B85,手順1!$B$19:$G$105,5,FALSE))</f>
        <v/>
      </c>
      <c r="G85" s="10" t="str">
        <f>IF($B85="","",IF(VLOOKUP($B85,手順1!$B$19:$G$105,6,FALSE)="","",VLOOKUP($B85,手順1!$B$19:$G$105,6,FALSE)))</f>
        <v/>
      </c>
      <c r="H85" s="11" t="str">
        <f t="shared" si="7"/>
        <v/>
      </c>
      <c r="I85" s="21"/>
      <c r="J85" s="4"/>
      <c r="K85" s="4"/>
      <c r="L85" s="4"/>
      <c r="M85" s="21"/>
      <c r="N85" s="4"/>
      <c r="O85" s="4"/>
      <c r="P85" s="5"/>
      <c r="Q85" s="125">
        <v>7</v>
      </c>
      <c r="R85" s="12"/>
      <c r="W85" s="1">
        <v>74</v>
      </c>
      <c r="X85" s="1" t="str">
        <f t="shared" si="9"/>
        <v/>
      </c>
      <c r="Y85" s="37">
        <f t="shared" si="10"/>
        <v>0</v>
      </c>
      <c r="Z85" s="37"/>
      <c r="AA85" s="37" t="str">
        <f t="shared" si="11"/>
        <v/>
      </c>
      <c r="AB85" s="37"/>
      <c r="AC85" s="37"/>
      <c r="AD85" s="37"/>
      <c r="AE85" s="37"/>
      <c r="AF85" s="37"/>
      <c r="AG85" s="37"/>
    </row>
    <row r="86" spans="1:33" x14ac:dyDescent="0.4">
      <c r="A86" s="1" t="str">
        <f t="shared" si="8"/>
        <v/>
      </c>
      <c r="B86" s="8"/>
      <c r="C86" s="10" t="str">
        <f>IF($B86="","",VLOOKUP($B86,手順1!$B$19:$G$105,2,FALSE))</f>
        <v/>
      </c>
      <c r="D86" s="10" t="str">
        <f>IF($B86="","",VLOOKUP($B86,手順1!$B$19:$G$105,3,FALSE))</f>
        <v/>
      </c>
      <c r="E86" s="10" t="str">
        <f>IF($B86="","",VLOOKUP($B86,手順1!$B$19:$G$105,4,FALSE))</f>
        <v/>
      </c>
      <c r="F86" s="10" t="str">
        <f>IF($B86="","",VLOOKUP($B86,手順1!$B$19:$G$105,5,FALSE))</f>
        <v/>
      </c>
      <c r="G86" s="10" t="str">
        <f>IF($B86="","",IF(VLOOKUP($B86,手順1!$B$19:$G$105,6,FALSE)="","",VLOOKUP($B86,手順1!$B$19:$G$105,6,FALSE)))</f>
        <v/>
      </c>
      <c r="H86" s="11" t="str">
        <f t="shared" si="7"/>
        <v/>
      </c>
      <c r="I86" s="21"/>
      <c r="J86" s="4"/>
      <c r="K86" s="4"/>
      <c r="L86" s="4"/>
      <c r="M86" s="21"/>
      <c r="N86" s="4"/>
      <c r="O86" s="4"/>
      <c r="P86" s="5"/>
      <c r="Q86" s="125">
        <v>7</v>
      </c>
      <c r="R86" s="12"/>
      <c r="W86" s="1">
        <v>75</v>
      </c>
      <c r="X86" s="1" t="str">
        <f t="shared" si="9"/>
        <v/>
      </c>
      <c r="Y86" s="37">
        <f t="shared" si="10"/>
        <v>0</v>
      </c>
      <c r="Z86" s="37"/>
      <c r="AA86" s="37" t="str">
        <f t="shared" si="11"/>
        <v/>
      </c>
      <c r="AB86" s="37"/>
      <c r="AC86" s="37"/>
      <c r="AD86" s="37"/>
      <c r="AE86" s="37"/>
      <c r="AF86" s="37"/>
      <c r="AG86" s="37"/>
    </row>
    <row r="87" spans="1:33" x14ac:dyDescent="0.4">
      <c r="A87" s="1" t="str">
        <f t="shared" si="8"/>
        <v/>
      </c>
      <c r="B87" s="8"/>
      <c r="C87" s="10" t="str">
        <f>IF($B87="","",VLOOKUP($B87,手順1!$B$19:$G$105,2,FALSE))</f>
        <v/>
      </c>
      <c r="D87" s="10" t="str">
        <f>IF($B87="","",VLOOKUP($B87,手順1!$B$19:$G$105,3,FALSE))</f>
        <v/>
      </c>
      <c r="E87" s="10" t="str">
        <f>IF($B87="","",VLOOKUP($B87,手順1!$B$19:$G$105,4,FALSE))</f>
        <v/>
      </c>
      <c r="F87" s="10" t="str">
        <f>IF($B87="","",VLOOKUP($B87,手順1!$B$19:$G$105,5,FALSE))</f>
        <v/>
      </c>
      <c r="G87" s="10" t="str">
        <f>IF($B87="","",IF(VLOOKUP($B87,手順1!$B$19:$G$105,6,FALSE)="","",VLOOKUP($B87,手順1!$B$19:$G$105,6,FALSE)))</f>
        <v/>
      </c>
      <c r="H87" s="11" t="str">
        <f t="shared" si="7"/>
        <v/>
      </c>
      <c r="I87" s="21"/>
      <c r="J87" s="4"/>
      <c r="K87" s="4"/>
      <c r="L87" s="4"/>
      <c r="M87" s="21"/>
      <c r="N87" s="4"/>
      <c r="O87" s="4"/>
      <c r="P87" s="5"/>
      <c r="Q87" s="125">
        <v>7</v>
      </c>
      <c r="R87" s="12"/>
      <c r="W87" s="1">
        <v>76</v>
      </c>
      <c r="X87" s="1" t="str">
        <f t="shared" si="9"/>
        <v/>
      </c>
      <c r="Y87" s="37">
        <f t="shared" si="10"/>
        <v>0</v>
      </c>
      <c r="Z87" s="37"/>
      <c r="AA87" s="37" t="str">
        <f t="shared" si="11"/>
        <v/>
      </c>
      <c r="AB87" s="37"/>
      <c r="AC87" s="37"/>
      <c r="AD87" s="37"/>
      <c r="AE87" s="37"/>
      <c r="AF87" s="37"/>
      <c r="AG87" s="37"/>
    </row>
    <row r="88" spans="1:33" x14ac:dyDescent="0.4">
      <c r="A88" s="1" t="str">
        <f t="shared" si="8"/>
        <v/>
      </c>
      <c r="B88" s="8"/>
      <c r="C88" s="10" t="str">
        <f>IF($B88="","",VLOOKUP($B88,手順1!$B$19:$G$105,2,FALSE))</f>
        <v/>
      </c>
      <c r="D88" s="10" t="str">
        <f>IF($B88="","",VLOOKUP($B88,手順1!$B$19:$G$105,3,FALSE))</f>
        <v/>
      </c>
      <c r="E88" s="10" t="str">
        <f>IF($B88="","",VLOOKUP($B88,手順1!$B$19:$G$105,4,FALSE))</f>
        <v/>
      </c>
      <c r="F88" s="10" t="str">
        <f>IF($B88="","",VLOOKUP($B88,手順1!$B$19:$G$105,5,FALSE))</f>
        <v/>
      </c>
      <c r="G88" s="10" t="str">
        <f>IF($B88="","",IF(VLOOKUP($B88,手順1!$B$19:$G$105,6,FALSE)="","",VLOOKUP($B88,手順1!$B$19:$G$105,6,FALSE)))</f>
        <v/>
      </c>
      <c r="H88" s="11" t="str">
        <f t="shared" si="7"/>
        <v/>
      </c>
      <c r="I88" s="21"/>
      <c r="J88" s="4"/>
      <c r="K88" s="4"/>
      <c r="L88" s="4"/>
      <c r="M88" s="21"/>
      <c r="N88" s="4"/>
      <c r="O88" s="4"/>
      <c r="P88" s="5"/>
      <c r="Q88" s="125">
        <v>7</v>
      </c>
      <c r="R88" s="12"/>
      <c r="W88" s="1">
        <v>77</v>
      </c>
      <c r="X88" s="1" t="str">
        <f t="shared" si="9"/>
        <v/>
      </c>
      <c r="Y88" s="37">
        <f t="shared" si="10"/>
        <v>0</v>
      </c>
      <c r="Z88" s="37"/>
      <c r="AA88" s="37" t="str">
        <f t="shared" si="11"/>
        <v/>
      </c>
      <c r="AB88" s="37"/>
      <c r="AC88" s="37"/>
      <c r="AD88" s="37"/>
      <c r="AE88" s="37"/>
      <c r="AF88" s="37"/>
      <c r="AG88" s="37"/>
    </row>
    <row r="89" spans="1:33" x14ac:dyDescent="0.4">
      <c r="A89" s="1" t="str">
        <f t="shared" si="8"/>
        <v/>
      </c>
      <c r="B89" s="8"/>
      <c r="C89" s="10" t="str">
        <f>IF($B89="","",VLOOKUP($B89,手順1!$B$19:$G$105,2,FALSE))</f>
        <v/>
      </c>
      <c r="D89" s="10" t="str">
        <f>IF($B89="","",VLOOKUP($B89,手順1!$B$19:$G$105,3,FALSE))</f>
        <v/>
      </c>
      <c r="E89" s="10" t="str">
        <f>IF($B89="","",VLOOKUP($B89,手順1!$B$19:$G$105,4,FALSE))</f>
        <v/>
      </c>
      <c r="F89" s="10" t="str">
        <f>IF($B89="","",VLOOKUP($B89,手順1!$B$19:$G$105,5,FALSE))</f>
        <v/>
      </c>
      <c r="G89" s="10" t="str">
        <f>IF($B89="","",IF(VLOOKUP($B89,手順1!$B$19:$G$105,6,FALSE)="","",VLOOKUP($B89,手順1!$B$19:$G$105,6,FALSE)))</f>
        <v/>
      </c>
      <c r="H89" s="11" t="str">
        <f t="shared" si="7"/>
        <v/>
      </c>
      <c r="I89" s="21"/>
      <c r="J89" s="4"/>
      <c r="K89" s="4"/>
      <c r="L89" s="4"/>
      <c r="M89" s="21"/>
      <c r="N89" s="4"/>
      <c r="O89" s="4"/>
      <c r="P89" s="5"/>
      <c r="Q89" s="125">
        <v>7</v>
      </c>
      <c r="R89" s="12"/>
      <c r="W89" s="1">
        <v>78</v>
      </c>
      <c r="X89" s="1" t="str">
        <f t="shared" si="9"/>
        <v/>
      </c>
      <c r="Y89" s="37">
        <f t="shared" si="10"/>
        <v>0</v>
      </c>
      <c r="Z89" s="37"/>
      <c r="AA89" s="37" t="str">
        <f t="shared" si="11"/>
        <v/>
      </c>
      <c r="AB89" s="37"/>
      <c r="AC89" s="37"/>
      <c r="AD89" s="37"/>
      <c r="AE89" s="37"/>
      <c r="AF89" s="37"/>
      <c r="AG89" s="37"/>
    </row>
    <row r="90" spans="1:33" x14ac:dyDescent="0.4">
      <c r="A90" s="1" t="str">
        <f t="shared" si="8"/>
        <v/>
      </c>
      <c r="B90" s="8"/>
      <c r="C90" s="10" t="str">
        <f>IF($B90="","",VLOOKUP($B90,手順1!$B$19:$G$105,2,FALSE))</f>
        <v/>
      </c>
      <c r="D90" s="10" t="str">
        <f>IF($B90="","",VLOOKUP($B90,手順1!$B$19:$G$105,3,FALSE))</f>
        <v/>
      </c>
      <c r="E90" s="10" t="str">
        <f>IF($B90="","",VLOOKUP($B90,手順1!$B$19:$G$105,4,FALSE))</f>
        <v/>
      </c>
      <c r="F90" s="10" t="str">
        <f>IF($B90="","",VLOOKUP($B90,手順1!$B$19:$G$105,5,FALSE))</f>
        <v/>
      </c>
      <c r="G90" s="10" t="str">
        <f>IF($B90="","",IF(VLOOKUP($B90,手順1!$B$19:$G$105,6,FALSE)="","",VLOOKUP($B90,手順1!$B$19:$G$105,6,FALSE)))</f>
        <v/>
      </c>
      <c r="H90" s="11" t="str">
        <f t="shared" si="7"/>
        <v/>
      </c>
      <c r="I90" s="21"/>
      <c r="J90" s="4"/>
      <c r="K90" s="4"/>
      <c r="L90" s="4"/>
      <c r="M90" s="21"/>
      <c r="N90" s="4"/>
      <c r="O90" s="4"/>
      <c r="P90" s="5"/>
      <c r="Q90" s="125">
        <v>7</v>
      </c>
      <c r="R90" s="12"/>
      <c r="W90" s="1">
        <v>79</v>
      </c>
      <c r="X90" s="1" t="str">
        <f t="shared" si="9"/>
        <v/>
      </c>
      <c r="Y90" s="37">
        <f t="shared" si="10"/>
        <v>0</v>
      </c>
      <c r="Z90" s="37"/>
      <c r="AA90" s="37" t="str">
        <f t="shared" si="11"/>
        <v/>
      </c>
      <c r="AB90" s="37"/>
      <c r="AC90" s="37"/>
      <c r="AD90" s="37"/>
      <c r="AE90" s="37"/>
      <c r="AF90" s="37"/>
      <c r="AG90" s="37"/>
    </row>
    <row r="91" spans="1:33" x14ac:dyDescent="0.4">
      <c r="A91" s="1" t="str">
        <f t="shared" si="8"/>
        <v/>
      </c>
      <c r="B91" s="8"/>
      <c r="C91" s="10" t="str">
        <f>IF($B91="","",VLOOKUP($B91,手順1!$B$19:$G$105,2,FALSE))</f>
        <v/>
      </c>
      <c r="D91" s="10" t="str">
        <f>IF($B91="","",VLOOKUP($B91,手順1!$B$19:$G$105,3,FALSE))</f>
        <v/>
      </c>
      <c r="E91" s="10" t="str">
        <f>IF($B91="","",VLOOKUP($B91,手順1!$B$19:$G$105,4,FALSE))</f>
        <v/>
      </c>
      <c r="F91" s="10" t="str">
        <f>IF($B91="","",VLOOKUP($B91,手順1!$B$19:$G$105,5,FALSE))</f>
        <v/>
      </c>
      <c r="G91" s="10" t="str">
        <f>IF($B91="","",IF(VLOOKUP($B91,手順1!$B$19:$G$105,6,FALSE)="","",VLOOKUP($B91,手順1!$B$19:$G$105,6,FALSE)))</f>
        <v/>
      </c>
      <c r="H91" s="11" t="str">
        <f t="shared" si="7"/>
        <v/>
      </c>
      <c r="I91" s="21"/>
      <c r="J91" s="4"/>
      <c r="K91" s="4"/>
      <c r="L91" s="4"/>
      <c r="M91" s="21"/>
      <c r="N91" s="4"/>
      <c r="O91" s="4"/>
      <c r="P91" s="5"/>
      <c r="Q91" s="125">
        <v>7</v>
      </c>
      <c r="R91" s="12"/>
      <c r="W91" s="1">
        <v>80</v>
      </c>
      <c r="X91" s="1" t="str">
        <f t="shared" si="9"/>
        <v/>
      </c>
      <c r="Y91" s="37">
        <f t="shared" si="10"/>
        <v>0</v>
      </c>
      <c r="Z91" s="37"/>
      <c r="AA91" s="37" t="str">
        <f t="shared" si="11"/>
        <v/>
      </c>
      <c r="AB91" s="37"/>
      <c r="AC91" s="37"/>
      <c r="AD91" s="37"/>
      <c r="AE91" s="37"/>
      <c r="AF91" s="37"/>
      <c r="AG91" s="37"/>
    </row>
    <row r="92" spans="1:33" x14ac:dyDescent="0.4">
      <c r="A92" s="1" t="str">
        <f t="shared" si="8"/>
        <v/>
      </c>
      <c r="B92" s="8"/>
      <c r="C92" s="10" t="str">
        <f>IF($B92="","",VLOOKUP($B92,手順1!$B$19:$G$105,2,FALSE))</f>
        <v/>
      </c>
      <c r="D92" s="10" t="str">
        <f>IF($B92="","",VLOOKUP($B92,手順1!$B$19:$G$105,3,FALSE))</f>
        <v/>
      </c>
      <c r="E92" s="10" t="str">
        <f>IF($B92="","",VLOOKUP($B92,手順1!$B$19:$G$105,4,FALSE))</f>
        <v/>
      </c>
      <c r="F92" s="10" t="str">
        <f>IF($B92="","",VLOOKUP($B92,手順1!$B$19:$G$105,5,FALSE))</f>
        <v/>
      </c>
      <c r="G92" s="10" t="str">
        <f>IF($B92="","",IF(VLOOKUP($B92,手順1!$B$19:$G$105,6,FALSE)="","",VLOOKUP($B92,手順1!$B$19:$G$105,6,FALSE)))</f>
        <v/>
      </c>
      <c r="H92" s="11" t="str">
        <f t="shared" si="7"/>
        <v/>
      </c>
      <c r="I92" s="21"/>
      <c r="J92" s="4"/>
      <c r="K92" s="4"/>
      <c r="L92" s="4"/>
      <c r="M92" s="21"/>
      <c r="N92" s="4"/>
      <c r="O92" s="4"/>
      <c r="P92" s="5"/>
      <c r="Q92" s="125">
        <v>7</v>
      </c>
      <c r="R92" s="12"/>
      <c r="W92" s="1">
        <v>81</v>
      </c>
      <c r="X92" s="1" t="str">
        <f t="shared" si="9"/>
        <v/>
      </c>
      <c r="Y92" s="37">
        <f t="shared" si="10"/>
        <v>0</v>
      </c>
      <c r="Z92" s="37"/>
      <c r="AA92" s="37" t="str">
        <f t="shared" si="11"/>
        <v/>
      </c>
      <c r="AB92" s="37"/>
      <c r="AC92" s="37"/>
      <c r="AD92" s="37"/>
      <c r="AE92" s="37"/>
      <c r="AF92" s="37"/>
      <c r="AG92" s="37"/>
    </row>
    <row r="93" spans="1:33" x14ac:dyDescent="0.4">
      <c r="A93" s="1" t="str">
        <f t="shared" si="8"/>
        <v/>
      </c>
      <c r="B93" s="8"/>
      <c r="C93" s="10" t="str">
        <f>IF($B93="","",VLOOKUP($B93,手順1!$B$19:$G$105,2,FALSE))</f>
        <v/>
      </c>
      <c r="D93" s="10" t="str">
        <f>IF($B93="","",VLOOKUP($B93,手順1!$B$19:$G$105,3,FALSE))</f>
        <v/>
      </c>
      <c r="E93" s="10" t="str">
        <f>IF($B93="","",VLOOKUP($B93,手順1!$B$19:$G$105,4,FALSE))</f>
        <v/>
      </c>
      <c r="F93" s="10" t="str">
        <f>IF($B93="","",VLOOKUP($B93,手順1!$B$19:$G$105,5,FALSE))</f>
        <v/>
      </c>
      <c r="G93" s="10" t="str">
        <f>IF($B93="","",IF(VLOOKUP($B93,手順1!$B$19:$G$105,6,FALSE)="","",VLOOKUP($B93,手順1!$B$19:$G$105,6,FALSE)))</f>
        <v/>
      </c>
      <c r="H93" s="11" t="str">
        <f t="shared" si="7"/>
        <v/>
      </c>
      <c r="I93" s="21"/>
      <c r="J93" s="4"/>
      <c r="K93" s="4"/>
      <c r="L93" s="4"/>
      <c r="M93" s="21"/>
      <c r="N93" s="4"/>
      <c r="O93" s="4"/>
      <c r="P93" s="5"/>
      <c r="Q93" s="125">
        <v>7</v>
      </c>
      <c r="R93" s="12"/>
      <c r="W93" s="1">
        <v>82</v>
      </c>
      <c r="X93" s="1" t="str">
        <f t="shared" si="9"/>
        <v/>
      </c>
      <c r="Y93" s="37">
        <f t="shared" si="10"/>
        <v>0</v>
      </c>
      <c r="Z93" s="37"/>
      <c r="AA93" s="37" t="str">
        <f t="shared" si="11"/>
        <v/>
      </c>
      <c r="AB93" s="37"/>
      <c r="AC93" s="37"/>
      <c r="AD93" s="37"/>
      <c r="AE93" s="37"/>
      <c r="AF93" s="37"/>
      <c r="AG93" s="37"/>
    </row>
    <row r="94" spans="1:33" x14ac:dyDescent="0.4">
      <c r="A94" s="1" t="str">
        <f t="shared" si="8"/>
        <v/>
      </c>
      <c r="B94" s="8"/>
      <c r="C94" s="10" t="str">
        <f>IF($B94="","",VLOOKUP($B94,手順1!$B$19:$G$105,2,FALSE))</f>
        <v/>
      </c>
      <c r="D94" s="10" t="str">
        <f>IF($B94="","",VLOOKUP($B94,手順1!$B$19:$G$105,3,FALSE))</f>
        <v/>
      </c>
      <c r="E94" s="10" t="str">
        <f>IF($B94="","",VLOOKUP($B94,手順1!$B$19:$G$105,4,FALSE))</f>
        <v/>
      </c>
      <c r="F94" s="10" t="str">
        <f>IF($B94="","",VLOOKUP($B94,手順1!$B$19:$G$105,5,FALSE))</f>
        <v/>
      </c>
      <c r="G94" s="10" t="str">
        <f>IF($B94="","",IF(VLOOKUP($B94,手順1!$B$19:$G$105,6,FALSE)="","",VLOOKUP($B94,手順1!$B$19:$G$105,6,FALSE)))</f>
        <v/>
      </c>
      <c r="H94" s="11" t="str">
        <f t="shared" si="7"/>
        <v/>
      </c>
      <c r="I94" s="21"/>
      <c r="J94" s="4"/>
      <c r="K94" s="4"/>
      <c r="L94" s="4"/>
      <c r="M94" s="21"/>
      <c r="N94" s="4"/>
      <c r="O94" s="4"/>
      <c r="P94" s="5"/>
      <c r="Q94" s="125">
        <v>7</v>
      </c>
      <c r="R94" s="12"/>
      <c r="W94" s="1">
        <v>83</v>
      </c>
      <c r="X94" s="1" t="str">
        <f t="shared" si="9"/>
        <v/>
      </c>
      <c r="Y94" s="37">
        <f t="shared" si="10"/>
        <v>0</v>
      </c>
      <c r="Z94" s="37"/>
      <c r="AA94" s="37" t="str">
        <f t="shared" si="11"/>
        <v/>
      </c>
      <c r="AB94" s="37"/>
      <c r="AC94" s="37"/>
      <c r="AD94" s="37"/>
      <c r="AE94" s="37"/>
      <c r="AF94" s="37"/>
      <c r="AG94" s="37"/>
    </row>
    <row r="95" spans="1:33" x14ac:dyDescent="0.4">
      <c r="A95" s="1" t="str">
        <f t="shared" si="8"/>
        <v/>
      </c>
      <c r="B95" s="8"/>
      <c r="C95" s="10" t="str">
        <f>IF($B95="","",VLOOKUP($B95,手順1!$B$19:$G$105,2,FALSE))</f>
        <v/>
      </c>
      <c r="D95" s="10" t="str">
        <f>IF($B95="","",VLOOKUP($B95,手順1!$B$19:$G$105,3,FALSE))</f>
        <v/>
      </c>
      <c r="E95" s="10" t="str">
        <f>IF($B95="","",VLOOKUP($B95,手順1!$B$19:$G$105,4,FALSE))</f>
        <v/>
      </c>
      <c r="F95" s="10" t="str">
        <f>IF($B95="","",VLOOKUP($B95,手順1!$B$19:$G$105,5,FALSE))</f>
        <v/>
      </c>
      <c r="G95" s="10" t="str">
        <f>IF($B95="","",IF(VLOOKUP($B95,手順1!$B$19:$G$105,6,FALSE)="","",VLOOKUP($B95,手順1!$B$19:$G$105,6,FALSE)))</f>
        <v/>
      </c>
      <c r="H95" s="11" t="str">
        <f t="shared" si="7"/>
        <v/>
      </c>
      <c r="I95" s="21"/>
      <c r="J95" s="4"/>
      <c r="K95" s="4"/>
      <c r="L95" s="4"/>
      <c r="M95" s="21"/>
      <c r="N95" s="4"/>
      <c r="O95" s="4"/>
      <c r="P95" s="5"/>
      <c r="Q95" s="125">
        <v>7</v>
      </c>
      <c r="R95" s="12"/>
      <c r="W95" s="1">
        <v>84</v>
      </c>
      <c r="X95" s="1" t="str">
        <f t="shared" si="9"/>
        <v/>
      </c>
      <c r="Y95" s="37">
        <f t="shared" si="10"/>
        <v>0</v>
      </c>
      <c r="Z95" s="37"/>
      <c r="AA95" s="37" t="str">
        <f t="shared" si="11"/>
        <v/>
      </c>
      <c r="AB95" s="37"/>
      <c r="AC95" s="37"/>
      <c r="AD95" s="37"/>
      <c r="AE95" s="37"/>
      <c r="AF95" s="37"/>
      <c r="AG95" s="37"/>
    </row>
    <row r="96" spans="1:33" x14ac:dyDescent="0.4">
      <c r="A96" s="1" t="str">
        <f t="shared" si="8"/>
        <v/>
      </c>
      <c r="B96" s="8"/>
      <c r="C96" s="10" t="str">
        <f>IF($B96="","",VLOOKUP($B96,手順1!$B$19:$G$105,2,FALSE))</f>
        <v/>
      </c>
      <c r="D96" s="10" t="str">
        <f>IF($B96="","",VLOOKUP($B96,手順1!$B$19:$G$105,3,FALSE))</f>
        <v/>
      </c>
      <c r="E96" s="10" t="str">
        <f>IF($B96="","",VLOOKUP($B96,手順1!$B$19:$G$105,4,FALSE))</f>
        <v/>
      </c>
      <c r="F96" s="10" t="str">
        <f>IF($B96="","",VLOOKUP($B96,手順1!$B$19:$G$105,5,FALSE))</f>
        <v/>
      </c>
      <c r="G96" s="10" t="str">
        <f>IF($B96="","",IF(VLOOKUP($B96,手順1!$B$19:$G$105,6,FALSE)="","",VLOOKUP($B96,手順1!$B$19:$G$105,6,FALSE)))</f>
        <v/>
      </c>
      <c r="H96" s="11" t="str">
        <f t="shared" si="7"/>
        <v/>
      </c>
      <c r="I96" s="21"/>
      <c r="J96" s="4"/>
      <c r="K96" s="4"/>
      <c r="L96" s="4"/>
      <c r="M96" s="21"/>
      <c r="N96" s="4"/>
      <c r="O96" s="4"/>
      <c r="P96" s="5"/>
      <c r="Q96" s="125">
        <v>7</v>
      </c>
      <c r="R96" s="12"/>
      <c r="W96" s="1">
        <v>85</v>
      </c>
      <c r="X96" s="1" t="str">
        <f t="shared" si="9"/>
        <v/>
      </c>
      <c r="Y96" s="37">
        <f t="shared" si="10"/>
        <v>0</v>
      </c>
      <c r="Z96" s="37"/>
      <c r="AA96" s="37" t="str">
        <f t="shared" si="11"/>
        <v/>
      </c>
      <c r="AB96" s="37"/>
      <c r="AC96" s="37"/>
      <c r="AD96" s="37"/>
      <c r="AE96" s="37"/>
      <c r="AF96" s="37"/>
      <c r="AG96" s="37"/>
    </row>
    <row r="97" spans="1:33" x14ac:dyDescent="0.4">
      <c r="A97" s="1" t="str">
        <f t="shared" si="8"/>
        <v/>
      </c>
      <c r="B97" s="8"/>
      <c r="C97" s="10" t="str">
        <f>IF($B97="","",VLOOKUP($B97,手順1!$B$19:$G$105,2,FALSE))</f>
        <v/>
      </c>
      <c r="D97" s="10" t="str">
        <f>IF($B97="","",VLOOKUP($B97,手順1!$B$19:$G$105,3,FALSE))</f>
        <v/>
      </c>
      <c r="E97" s="10" t="str">
        <f>IF($B97="","",VLOOKUP($B97,手順1!$B$19:$G$105,4,FALSE))</f>
        <v/>
      </c>
      <c r="F97" s="10" t="str">
        <f>IF($B97="","",VLOOKUP($B97,手順1!$B$19:$G$105,5,FALSE))</f>
        <v/>
      </c>
      <c r="G97" s="10" t="str">
        <f>IF($B97="","",IF(VLOOKUP($B97,手順1!$B$19:$G$105,6,FALSE)="","",VLOOKUP($B97,手順1!$B$19:$G$105,6,FALSE)))</f>
        <v/>
      </c>
      <c r="H97" s="11" t="str">
        <f t="shared" si="7"/>
        <v/>
      </c>
      <c r="I97" s="21"/>
      <c r="J97" s="4"/>
      <c r="K97" s="4"/>
      <c r="L97" s="4"/>
      <c r="M97" s="21"/>
      <c r="N97" s="4"/>
      <c r="O97" s="4"/>
      <c r="P97" s="5"/>
      <c r="Q97" s="125">
        <v>7</v>
      </c>
      <c r="R97" s="12"/>
      <c r="W97" s="1">
        <v>86</v>
      </c>
      <c r="X97" s="1" t="str">
        <f t="shared" si="9"/>
        <v/>
      </c>
      <c r="Y97" s="37">
        <f t="shared" si="10"/>
        <v>0</v>
      </c>
      <c r="Z97" s="37"/>
      <c r="AA97" s="37" t="str">
        <f t="shared" si="11"/>
        <v/>
      </c>
      <c r="AB97" s="37"/>
      <c r="AC97" s="37"/>
      <c r="AD97" s="37"/>
      <c r="AE97" s="37"/>
      <c r="AF97" s="37"/>
      <c r="AG97" s="37"/>
    </row>
    <row r="98" spans="1:33" x14ac:dyDescent="0.4">
      <c r="A98" s="1" t="str">
        <f t="shared" si="8"/>
        <v/>
      </c>
      <c r="B98" s="8"/>
      <c r="C98" s="10" t="str">
        <f>IF($B98="","",VLOOKUP($B98,手順1!$B$19:$G$105,2,FALSE))</f>
        <v/>
      </c>
      <c r="D98" s="10" t="str">
        <f>IF($B98="","",VLOOKUP($B98,手順1!$B$19:$G$105,3,FALSE))</f>
        <v/>
      </c>
      <c r="E98" s="10" t="str">
        <f>IF($B98="","",VLOOKUP($B98,手順1!$B$19:$G$105,4,FALSE))</f>
        <v/>
      </c>
      <c r="F98" s="10" t="str">
        <f>IF($B98="","",VLOOKUP($B98,手順1!$B$19:$G$105,5,FALSE))</f>
        <v/>
      </c>
      <c r="G98" s="10" t="str">
        <f>IF($B98="","",IF(VLOOKUP($B98,手順1!$B$19:$G$105,6,FALSE)="","",VLOOKUP($B98,手順1!$B$19:$G$105,6,FALSE)))</f>
        <v/>
      </c>
      <c r="H98" s="11" t="str">
        <f t="shared" si="7"/>
        <v/>
      </c>
      <c r="I98" s="21"/>
      <c r="J98" s="4"/>
      <c r="K98" s="4"/>
      <c r="L98" s="4"/>
      <c r="M98" s="21"/>
      <c r="N98" s="4"/>
      <c r="O98" s="4"/>
      <c r="P98" s="5"/>
      <c r="Q98" s="125">
        <v>7</v>
      </c>
      <c r="R98" s="12"/>
      <c r="W98" s="1">
        <v>87</v>
      </c>
      <c r="X98" s="1" t="str">
        <f t="shared" si="9"/>
        <v/>
      </c>
      <c r="Y98" s="37">
        <f t="shared" si="10"/>
        <v>0</v>
      </c>
      <c r="Z98" s="37"/>
      <c r="AA98" s="37" t="str">
        <f t="shared" si="11"/>
        <v/>
      </c>
      <c r="AB98" s="37"/>
      <c r="AC98" s="37"/>
      <c r="AD98" s="37"/>
      <c r="AE98" s="37"/>
      <c r="AF98" s="37"/>
      <c r="AG98" s="37"/>
    </row>
    <row r="99" spans="1:33" x14ac:dyDescent="0.4">
      <c r="A99" s="1" t="str">
        <f t="shared" si="8"/>
        <v/>
      </c>
      <c r="B99" s="8"/>
      <c r="C99" s="10" t="str">
        <f>IF($B99="","",VLOOKUP($B99,手順1!$B$19:$G$105,2,FALSE))</f>
        <v/>
      </c>
      <c r="D99" s="10" t="str">
        <f>IF($B99="","",VLOOKUP($B99,手順1!$B$19:$G$105,3,FALSE))</f>
        <v/>
      </c>
      <c r="E99" s="10" t="str">
        <f>IF($B99="","",VLOOKUP($B99,手順1!$B$19:$G$105,4,FALSE))</f>
        <v/>
      </c>
      <c r="F99" s="10" t="str">
        <f>IF($B99="","",VLOOKUP($B99,手順1!$B$19:$G$105,5,FALSE))</f>
        <v/>
      </c>
      <c r="G99" s="10" t="str">
        <f>IF($B99="","",IF(VLOOKUP($B99,手順1!$B$19:$G$105,6,FALSE)="","",VLOOKUP($B99,手順1!$B$19:$G$105,6,FALSE)))</f>
        <v/>
      </c>
      <c r="H99" s="11" t="str">
        <f t="shared" si="7"/>
        <v/>
      </c>
      <c r="I99" s="21"/>
      <c r="J99" s="4"/>
      <c r="K99" s="4"/>
      <c r="L99" s="4"/>
      <c r="M99" s="21"/>
      <c r="N99" s="4"/>
      <c r="O99" s="4"/>
      <c r="P99" s="5"/>
      <c r="Q99" s="125">
        <v>7</v>
      </c>
      <c r="R99" s="12"/>
      <c r="W99" s="1">
        <v>88</v>
      </c>
      <c r="X99" s="1" t="str">
        <f t="shared" si="9"/>
        <v/>
      </c>
      <c r="Y99" s="37">
        <f t="shared" si="10"/>
        <v>0</v>
      </c>
      <c r="Z99" s="37"/>
      <c r="AA99" s="37" t="str">
        <f t="shared" si="11"/>
        <v/>
      </c>
      <c r="AB99" s="37"/>
      <c r="AC99" s="37"/>
      <c r="AD99" s="37"/>
      <c r="AE99" s="37"/>
      <c r="AF99" s="37"/>
      <c r="AG99" s="37"/>
    </row>
    <row r="100" spans="1:33" x14ac:dyDescent="0.4">
      <c r="A100" s="1" t="str">
        <f t="shared" si="8"/>
        <v/>
      </c>
      <c r="B100" s="8"/>
      <c r="C100" s="10" t="str">
        <f>IF($B100="","",VLOOKUP($B100,手順1!$B$19:$G$105,2,FALSE))</f>
        <v/>
      </c>
      <c r="D100" s="10" t="str">
        <f>IF($B100="","",VLOOKUP($B100,手順1!$B$19:$G$105,3,FALSE))</f>
        <v/>
      </c>
      <c r="E100" s="10" t="str">
        <f>IF($B100="","",VLOOKUP($B100,手順1!$B$19:$G$105,4,FALSE))</f>
        <v/>
      </c>
      <c r="F100" s="10" t="str">
        <f>IF($B100="","",VLOOKUP($B100,手順1!$B$19:$G$105,5,FALSE))</f>
        <v/>
      </c>
      <c r="G100" s="10" t="str">
        <f>IF($B100="","",IF(VLOOKUP($B100,手順1!$B$19:$G$105,6,FALSE)="","",VLOOKUP($B100,手順1!$B$19:$G$105,6,FALSE)))</f>
        <v/>
      </c>
      <c r="H100" s="11" t="str">
        <f t="shared" si="7"/>
        <v/>
      </c>
      <c r="I100" s="21"/>
      <c r="J100" s="4"/>
      <c r="K100" s="4"/>
      <c r="L100" s="4"/>
      <c r="M100" s="21"/>
      <c r="N100" s="4"/>
      <c r="O100" s="4"/>
      <c r="P100" s="5"/>
      <c r="Q100" s="125">
        <v>7</v>
      </c>
      <c r="R100" s="12"/>
      <c r="W100" s="1">
        <v>89</v>
      </c>
      <c r="X100" s="1" t="str">
        <f t="shared" si="9"/>
        <v/>
      </c>
      <c r="Y100" s="37">
        <f t="shared" si="10"/>
        <v>0</v>
      </c>
      <c r="Z100" s="37"/>
      <c r="AA100" s="37" t="str">
        <f t="shared" si="11"/>
        <v/>
      </c>
      <c r="AB100" s="37"/>
      <c r="AC100" s="37"/>
      <c r="AD100" s="37"/>
      <c r="AE100" s="37"/>
      <c r="AF100" s="37"/>
      <c r="AG100" s="37"/>
    </row>
    <row r="101" spans="1:33" x14ac:dyDescent="0.4">
      <c r="A101" s="1" t="str">
        <f t="shared" si="8"/>
        <v/>
      </c>
      <c r="B101" s="8"/>
      <c r="C101" s="10" t="str">
        <f>IF($B101="","",VLOOKUP($B101,手順1!$B$19:$G$105,2,FALSE))</f>
        <v/>
      </c>
      <c r="D101" s="10" t="str">
        <f>IF($B101="","",VLOOKUP($B101,手順1!$B$19:$G$105,3,FALSE))</f>
        <v/>
      </c>
      <c r="E101" s="10" t="str">
        <f>IF($B101="","",VLOOKUP($B101,手順1!$B$19:$G$105,4,FALSE))</f>
        <v/>
      </c>
      <c r="F101" s="10" t="str">
        <f>IF($B101="","",VLOOKUP($B101,手順1!$B$19:$G$105,5,FALSE))</f>
        <v/>
      </c>
      <c r="G101" s="10" t="str">
        <f>IF($B101="","",IF(VLOOKUP($B101,手順1!$B$19:$G$105,6,FALSE)="","",VLOOKUP($B101,手順1!$B$19:$G$105,6,FALSE)))</f>
        <v/>
      </c>
      <c r="H101" s="11" t="str">
        <f t="shared" si="7"/>
        <v/>
      </c>
      <c r="I101" s="21"/>
      <c r="J101" s="4"/>
      <c r="K101" s="4"/>
      <c r="L101" s="4"/>
      <c r="M101" s="21"/>
      <c r="N101" s="4"/>
      <c r="O101" s="4"/>
      <c r="P101" s="5"/>
      <c r="Q101" s="125">
        <v>7</v>
      </c>
      <c r="R101" s="12"/>
      <c r="W101" s="1">
        <v>90</v>
      </c>
      <c r="X101" s="1" t="str">
        <f t="shared" si="9"/>
        <v/>
      </c>
      <c r="Y101" s="37">
        <f t="shared" si="10"/>
        <v>0</v>
      </c>
      <c r="Z101" s="37"/>
      <c r="AA101" s="37" t="str">
        <f t="shared" si="11"/>
        <v/>
      </c>
      <c r="AB101" s="37"/>
      <c r="AC101" s="37"/>
      <c r="AD101" s="37"/>
      <c r="AE101" s="37"/>
      <c r="AF101" s="37"/>
      <c r="AG101" s="37"/>
    </row>
    <row r="102" spans="1:33" x14ac:dyDescent="0.4">
      <c r="A102" s="1" t="str">
        <f t="shared" si="8"/>
        <v/>
      </c>
      <c r="B102" s="8"/>
      <c r="C102" s="10" t="str">
        <f>IF($B102="","",VLOOKUP($B102,手順1!$B$19:$G$105,2,FALSE))</f>
        <v/>
      </c>
      <c r="D102" s="10" t="str">
        <f>IF($B102="","",VLOOKUP($B102,手順1!$B$19:$G$105,3,FALSE))</f>
        <v/>
      </c>
      <c r="E102" s="10" t="str">
        <f>IF($B102="","",VLOOKUP($B102,手順1!$B$19:$G$105,4,FALSE))</f>
        <v/>
      </c>
      <c r="F102" s="10" t="str">
        <f>IF($B102="","",VLOOKUP($B102,手順1!$B$19:$G$105,5,FALSE))</f>
        <v/>
      </c>
      <c r="G102" s="10" t="str">
        <f>IF($B102="","",IF(VLOOKUP($B102,手順1!$B$19:$G$105,6,FALSE)="","",VLOOKUP($B102,手順1!$B$19:$G$105,6,FALSE)))</f>
        <v/>
      </c>
      <c r="H102" s="11" t="str">
        <f t="shared" si="7"/>
        <v/>
      </c>
      <c r="I102" s="21"/>
      <c r="J102" s="4"/>
      <c r="K102" s="4"/>
      <c r="L102" s="4"/>
      <c r="M102" s="21"/>
      <c r="N102" s="4"/>
      <c r="O102" s="4"/>
      <c r="P102" s="5"/>
      <c r="Q102" s="125">
        <v>7</v>
      </c>
      <c r="R102" s="12"/>
      <c r="W102" s="1">
        <v>91</v>
      </c>
      <c r="X102" s="1" t="str">
        <f t="shared" si="9"/>
        <v/>
      </c>
      <c r="Y102" s="37">
        <f t="shared" si="10"/>
        <v>0</v>
      </c>
      <c r="Z102" s="37"/>
      <c r="AA102" s="37" t="str">
        <f t="shared" si="11"/>
        <v/>
      </c>
      <c r="AB102" s="37"/>
      <c r="AC102" s="37"/>
      <c r="AD102" s="37"/>
      <c r="AE102" s="37"/>
      <c r="AF102" s="37"/>
      <c r="AG102" s="37"/>
    </row>
    <row r="103" spans="1:33" x14ac:dyDescent="0.4">
      <c r="A103" s="1" t="str">
        <f t="shared" si="8"/>
        <v/>
      </c>
      <c r="B103" s="8"/>
      <c r="C103" s="10" t="str">
        <f>IF($B103="","",VLOOKUP($B103,手順1!$B$19:$G$105,2,FALSE))</f>
        <v/>
      </c>
      <c r="D103" s="10" t="str">
        <f>IF($B103="","",VLOOKUP($B103,手順1!$B$19:$G$105,3,FALSE))</f>
        <v/>
      </c>
      <c r="E103" s="10" t="str">
        <f>IF($B103="","",VLOOKUP($B103,手順1!$B$19:$G$105,4,FALSE))</f>
        <v/>
      </c>
      <c r="F103" s="10" t="str">
        <f>IF($B103="","",VLOOKUP($B103,手順1!$B$19:$G$105,5,FALSE))</f>
        <v/>
      </c>
      <c r="G103" s="10" t="str">
        <f>IF($B103="","",IF(VLOOKUP($B103,手順1!$B$19:$G$105,6,FALSE)="","",VLOOKUP($B103,手順1!$B$19:$G$105,6,FALSE)))</f>
        <v/>
      </c>
      <c r="H103" s="11" t="str">
        <f t="shared" si="7"/>
        <v/>
      </c>
      <c r="I103" s="21"/>
      <c r="J103" s="4"/>
      <c r="K103" s="4"/>
      <c r="L103" s="4"/>
      <c r="M103" s="21"/>
      <c r="N103" s="4"/>
      <c r="O103" s="4"/>
      <c r="P103" s="5"/>
      <c r="Q103" s="125">
        <v>7</v>
      </c>
      <c r="R103" s="12"/>
      <c r="W103" s="1">
        <v>92</v>
      </c>
      <c r="X103" s="1" t="str">
        <f t="shared" si="9"/>
        <v/>
      </c>
      <c r="Y103" s="37">
        <f t="shared" si="10"/>
        <v>0</v>
      </c>
      <c r="Z103" s="37"/>
      <c r="AA103" s="37" t="str">
        <f t="shared" si="11"/>
        <v/>
      </c>
      <c r="AB103" s="37"/>
      <c r="AC103" s="37"/>
      <c r="AD103" s="37"/>
      <c r="AE103" s="37"/>
      <c r="AF103" s="37"/>
      <c r="AG103" s="37"/>
    </row>
    <row r="104" spans="1:33" x14ac:dyDescent="0.4">
      <c r="A104" s="1" t="str">
        <f t="shared" si="8"/>
        <v/>
      </c>
      <c r="B104" s="8"/>
      <c r="C104" s="10" t="str">
        <f>IF($B104="","",VLOOKUP($B104,手順1!$B$19:$G$105,2,FALSE))</f>
        <v/>
      </c>
      <c r="D104" s="10" t="str">
        <f>IF($B104="","",VLOOKUP($B104,手順1!$B$19:$G$105,3,FALSE))</f>
        <v/>
      </c>
      <c r="E104" s="10" t="str">
        <f>IF($B104="","",VLOOKUP($B104,手順1!$B$19:$G$105,4,FALSE))</f>
        <v/>
      </c>
      <c r="F104" s="10" t="str">
        <f>IF($B104="","",VLOOKUP($B104,手順1!$B$19:$G$105,5,FALSE))</f>
        <v/>
      </c>
      <c r="G104" s="10" t="str">
        <f>IF($B104="","",IF(VLOOKUP($B104,手順1!$B$19:$G$105,6,FALSE)="","",VLOOKUP($B104,手順1!$B$19:$G$105,6,FALSE)))</f>
        <v/>
      </c>
      <c r="H104" s="11" t="str">
        <f t="shared" si="7"/>
        <v/>
      </c>
      <c r="I104" s="21"/>
      <c r="J104" s="4"/>
      <c r="K104" s="4"/>
      <c r="L104" s="4"/>
      <c r="M104" s="21"/>
      <c r="N104" s="4"/>
      <c r="O104" s="4"/>
      <c r="P104" s="5"/>
      <c r="Q104" s="125">
        <v>7</v>
      </c>
      <c r="R104" s="12"/>
      <c r="W104" s="1">
        <v>93</v>
      </c>
      <c r="X104" s="1" t="str">
        <f t="shared" si="9"/>
        <v/>
      </c>
      <c r="Y104" s="37">
        <f t="shared" si="10"/>
        <v>0</v>
      </c>
      <c r="Z104" s="37"/>
      <c r="AA104" s="37" t="str">
        <f t="shared" si="11"/>
        <v/>
      </c>
      <c r="AB104" s="37"/>
      <c r="AC104" s="37"/>
      <c r="AD104" s="37"/>
      <c r="AE104" s="37"/>
      <c r="AF104" s="37"/>
      <c r="AG104" s="37"/>
    </row>
    <row r="105" spans="1:33" x14ac:dyDescent="0.4">
      <c r="A105" s="1" t="str">
        <f t="shared" si="8"/>
        <v/>
      </c>
      <c r="B105" s="8"/>
      <c r="C105" s="10" t="str">
        <f>IF($B105="","",VLOOKUP($B105,手順1!$B$19:$G$105,2,FALSE))</f>
        <v/>
      </c>
      <c r="D105" s="10" t="str">
        <f>IF($B105="","",VLOOKUP($B105,手順1!$B$19:$G$105,3,FALSE))</f>
        <v/>
      </c>
      <c r="E105" s="10" t="str">
        <f>IF($B105="","",VLOOKUP($B105,手順1!$B$19:$G$105,4,FALSE))</f>
        <v/>
      </c>
      <c r="F105" s="10" t="str">
        <f>IF($B105="","",VLOOKUP($B105,手順1!$B$19:$G$105,5,FALSE))</f>
        <v/>
      </c>
      <c r="G105" s="10" t="str">
        <f>IF($B105="","",IF(VLOOKUP($B105,手順1!$B$19:$G$105,6,FALSE)="","",VLOOKUP($B105,手順1!$B$19:$G$105,6,FALSE)))</f>
        <v/>
      </c>
      <c r="H105" s="11" t="str">
        <f t="shared" si="7"/>
        <v/>
      </c>
      <c r="I105" s="21"/>
      <c r="J105" s="4"/>
      <c r="K105" s="4"/>
      <c r="L105" s="4"/>
      <c r="M105" s="21"/>
      <c r="N105" s="4"/>
      <c r="O105" s="4"/>
      <c r="P105" s="5"/>
      <c r="Q105" s="125">
        <v>7</v>
      </c>
      <c r="R105" s="12"/>
      <c r="W105" s="1">
        <v>94</v>
      </c>
      <c r="X105" s="1" t="str">
        <f t="shared" si="9"/>
        <v/>
      </c>
      <c r="Y105" s="37">
        <f t="shared" si="10"/>
        <v>0</v>
      </c>
      <c r="Z105" s="37"/>
      <c r="AA105" s="37" t="str">
        <f t="shared" si="11"/>
        <v/>
      </c>
      <c r="AB105" s="37"/>
      <c r="AC105" s="37"/>
      <c r="AD105" s="37"/>
      <c r="AE105" s="37"/>
      <c r="AF105" s="37"/>
      <c r="AG105" s="37"/>
    </row>
    <row r="106" spans="1:33" x14ac:dyDescent="0.4">
      <c r="A106" s="1" t="str">
        <f t="shared" si="8"/>
        <v/>
      </c>
      <c r="B106" s="8"/>
      <c r="C106" s="10" t="str">
        <f>IF($B106="","",VLOOKUP($B106,手順1!$B$19:$G$105,2,FALSE))</f>
        <v/>
      </c>
      <c r="D106" s="10" t="str">
        <f>IF($B106="","",VLOOKUP($B106,手順1!$B$19:$G$105,3,FALSE))</f>
        <v/>
      </c>
      <c r="E106" s="10" t="str">
        <f>IF($B106="","",VLOOKUP($B106,手順1!$B$19:$G$105,4,FALSE))</f>
        <v/>
      </c>
      <c r="F106" s="10" t="str">
        <f>IF($B106="","",VLOOKUP($B106,手順1!$B$19:$G$105,5,FALSE))</f>
        <v/>
      </c>
      <c r="G106" s="10" t="str">
        <f>IF($B106="","",IF(VLOOKUP($B106,手順1!$B$19:$G$105,6,FALSE)="","",VLOOKUP($B106,手順1!$B$19:$G$105,6,FALSE)))</f>
        <v/>
      </c>
      <c r="H106" s="11" t="str">
        <f t="shared" si="7"/>
        <v/>
      </c>
      <c r="I106" s="21"/>
      <c r="J106" s="4"/>
      <c r="K106" s="4"/>
      <c r="L106" s="4"/>
      <c r="M106" s="21"/>
      <c r="N106" s="4"/>
      <c r="O106" s="4"/>
      <c r="P106" s="5"/>
      <c r="Q106" s="125">
        <v>7</v>
      </c>
      <c r="R106" s="12"/>
      <c r="W106" s="1">
        <v>95</v>
      </c>
      <c r="X106" s="1" t="str">
        <f t="shared" si="9"/>
        <v/>
      </c>
      <c r="Y106" s="37">
        <f t="shared" si="10"/>
        <v>0</v>
      </c>
      <c r="Z106" s="37"/>
      <c r="AA106" s="37" t="str">
        <f t="shared" si="11"/>
        <v/>
      </c>
      <c r="AB106" s="37"/>
      <c r="AC106" s="37"/>
      <c r="AD106" s="37"/>
      <c r="AE106" s="37"/>
      <c r="AF106" s="37"/>
      <c r="AG106" s="37"/>
    </row>
    <row r="107" spans="1:33" ht="20.25" thickBot="1" x14ac:dyDescent="0.45">
      <c r="A107" s="1" t="str">
        <f t="shared" si="8"/>
        <v/>
      </c>
      <c r="B107" s="9"/>
      <c r="C107" s="122" t="str">
        <f>IF($B107="","",VLOOKUP($B107,手順1!$B$19:$G$105,2,FALSE))</f>
        <v/>
      </c>
      <c r="D107" s="122" t="str">
        <f>IF($B107="","",VLOOKUP($B107,手順1!$B$19:$G$105,3,FALSE))</f>
        <v/>
      </c>
      <c r="E107" s="122" t="str">
        <f>IF($B107="","",VLOOKUP($B107,手順1!$B$19:$G$105,4,FALSE))</f>
        <v/>
      </c>
      <c r="F107" s="122" t="str">
        <f>IF($B107="","",VLOOKUP($B107,手順1!$B$19:$G$105,5,FALSE))</f>
        <v/>
      </c>
      <c r="G107" s="10" t="str">
        <f>IF($B107="","",IF(VLOOKUP($B107,手順1!$B$19:$G$105,6,FALSE)="","",VLOOKUP($B107,手順1!$B$19:$G$105,6,FALSE)))</f>
        <v/>
      </c>
      <c r="H107" s="123" t="str">
        <f t="shared" si="7"/>
        <v/>
      </c>
      <c r="I107" s="124"/>
      <c r="J107" s="6"/>
      <c r="K107" s="6"/>
      <c r="L107" s="6"/>
      <c r="M107" s="124"/>
      <c r="N107" s="6"/>
      <c r="O107" s="6"/>
      <c r="P107" s="7"/>
      <c r="Q107" s="125">
        <v>7</v>
      </c>
      <c r="R107" s="12"/>
      <c r="W107" s="1">
        <v>96</v>
      </c>
      <c r="X107" s="1" t="str">
        <f t="shared" si="9"/>
        <v/>
      </c>
      <c r="Y107" s="37">
        <f t="shared" si="10"/>
        <v>0</v>
      </c>
      <c r="Z107" s="37"/>
      <c r="AA107" s="37" t="str">
        <f t="shared" si="11"/>
        <v/>
      </c>
      <c r="AB107" s="37"/>
      <c r="AC107" s="37"/>
      <c r="AD107" s="37"/>
      <c r="AE107" s="37"/>
      <c r="AF107" s="37"/>
      <c r="AG107" s="37"/>
    </row>
  </sheetData>
  <sheetProtection sheet="1" objects="1" scenarios="1"/>
  <sortState xmlns:xlrd2="http://schemas.microsoft.com/office/spreadsheetml/2017/richdata2" ref="B12:Q107">
    <sortCondition ref="B12:B107"/>
  </sortState>
  <mergeCells count="10">
    <mergeCell ref="S18:U20"/>
    <mergeCell ref="B1:U1"/>
    <mergeCell ref="S14:U16"/>
    <mergeCell ref="B10:B11"/>
    <mergeCell ref="C10:D10"/>
    <mergeCell ref="E10:F10"/>
    <mergeCell ref="G10:G11"/>
    <mergeCell ref="H10:H11"/>
    <mergeCell ref="I10:L10"/>
    <mergeCell ref="M10:P10"/>
  </mergeCells>
  <phoneticPr fontId="3"/>
  <conditionalFormatting sqref="B12:B107">
    <cfRule type="cellIs" dxfId="9" priority="7" operator="equal">
      <formula>""</formula>
    </cfRule>
  </conditionalFormatting>
  <conditionalFormatting sqref="I12:P107">
    <cfRule type="cellIs" dxfId="8" priority="6" operator="equal">
      <formula>""</formula>
    </cfRule>
  </conditionalFormatting>
  <conditionalFormatting sqref="S14:V16">
    <cfRule type="containsText" dxfId="7" priority="2" operator="containsText" text="●が多過ぎ！！">
      <formula>NOT(ISERROR(SEARCH("●が多過ぎ！！",S14)))</formula>
    </cfRule>
  </conditionalFormatting>
  <conditionalFormatting sqref="S18:V20">
    <cfRule type="cellIs" dxfId="6" priority="1" operator="equal">
      <formula>"選手重複！！"</formula>
    </cfRule>
  </conditionalFormatting>
  <conditionalFormatting sqref="V12">
    <cfRule type="cellIs" dxfId="5" priority="4" operator="equal">
      <formula>""</formula>
    </cfRule>
  </conditionalFormatting>
  <dataValidations count="1">
    <dataValidation type="list" allowBlank="1" showInputMessage="1" showErrorMessage="1" sqref="M12:M107 I12:I107" xr:uid="{BA4BE97B-9644-4129-9B93-FA7E6A8CB178}">
      <formula1>$AC$12:$AC$33</formula1>
    </dataValidation>
  </dataValidations>
  <pageMargins left="0.7" right="0.7" top="0.75" bottom="0.75" header="0.3" footer="0.3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3C170-E16F-4166-9721-076FAF83F479}">
  <sheetPr codeName="Sheet6"/>
  <dimension ref="A1:AG107"/>
  <sheetViews>
    <sheetView showGridLines="0" view="pageBreakPreview" topLeftCell="B1" zoomScaleNormal="100" zoomScaleSheetLayoutView="100" workbookViewId="0">
      <selection activeCell="B1" sqref="B1:U1"/>
    </sheetView>
  </sheetViews>
  <sheetFormatPr defaultRowHeight="19.5" x14ac:dyDescent="0.4"/>
  <cols>
    <col min="1" max="1" width="5.125" style="2" hidden="1" customWidth="1"/>
    <col min="2" max="2" width="9.75" style="1" customWidth="1"/>
    <col min="3" max="6" width="9.125" style="2" customWidth="1"/>
    <col min="7" max="7" width="5.375" style="1" customWidth="1"/>
    <col min="8" max="8" width="5.125" style="1" customWidth="1"/>
    <col min="9" max="9" width="15.625" style="2" customWidth="1"/>
    <col min="10" max="12" width="5" style="2" customWidth="1"/>
    <col min="13" max="13" width="15.625" style="2" customWidth="1"/>
    <col min="14" max="14" width="5" style="2" customWidth="1"/>
    <col min="15" max="16" width="5" style="1" customWidth="1"/>
    <col min="17" max="17" width="6.5" style="1" bestFit="1" customWidth="1"/>
    <col min="18" max="18" width="1.5" style="1" customWidth="1"/>
    <col min="19" max="21" width="4.875" style="1" customWidth="1"/>
    <col min="22" max="22" width="107.375" style="1" customWidth="1"/>
    <col min="23" max="23" width="5.125" style="1" bestFit="1" customWidth="1"/>
    <col min="24" max="24" width="9.75" style="1" bestFit="1" customWidth="1"/>
    <col min="25" max="28" width="7.25" style="1" customWidth="1"/>
    <col min="29" max="29" width="21.25" style="1" customWidth="1"/>
    <col min="30" max="30" width="9.125" style="1" customWidth="1"/>
    <col min="31" max="31" width="4" style="1" customWidth="1"/>
    <col min="32" max="32" width="9" style="1" customWidth="1"/>
    <col min="33" max="33" width="21.25" style="1" customWidth="1"/>
    <col min="34" max="34" width="9.125" style="1" customWidth="1"/>
    <col min="35" max="35" width="4" style="1" bestFit="1" customWidth="1"/>
    <col min="36" max="16384" width="9" style="1"/>
  </cols>
  <sheetData>
    <row r="1" spans="1:33" ht="38.25" customHeight="1" thickBot="1" x14ac:dyDescent="0.45">
      <c r="B1" s="190" t="s">
        <v>784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2"/>
      <c r="V1" s="87"/>
    </row>
    <row r="2" spans="1:33" ht="25.5" customHeight="1" x14ac:dyDescent="0.4">
      <c r="B2" s="53" t="s">
        <v>815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6"/>
      <c r="V2" s="15"/>
    </row>
    <row r="3" spans="1:33" ht="23.25" customHeight="1" x14ac:dyDescent="0.4">
      <c r="B3" s="14" t="s">
        <v>817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7"/>
      <c r="V3" s="15"/>
    </row>
    <row r="4" spans="1:33" ht="23.25" customHeight="1" x14ac:dyDescent="0.4">
      <c r="B4" s="14" t="s">
        <v>818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7"/>
      <c r="V4" s="15"/>
    </row>
    <row r="5" spans="1:33" ht="23.25" customHeight="1" x14ac:dyDescent="0.4">
      <c r="B5" s="117" t="s">
        <v>860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7"/>
      <c r="V5" s="15"/>
    </row>
    <row r="6" spans="1:33" ht="23.25" customHeight="1" x14ac:dyDescent="0.4">
      <c r="B6" s="14" t="s">
        <v>862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7"/>
      <c r="V6" s="15"/>
    </row>
    <row r="7" spans="1:33" ht="23.25" customHeight="1" thickBot="1" x14ac:dyDescent="0.45"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20"/>
      <c r="V7" s="15"/>
    </row>
    <row r="8" spans="1:33" ht="7.5" customHeight="1" x14ac:dyDescent="0.4">
      <c r="I8" s="1"/>
      <c r="J8" s="1"/>
      <c r="K8" s="1"/>
      <c r="L8" s="1"/>
      <c r="M8" s="1"/>
      <c r="N8" s="1"/>
    </row>
    <row r="9" spans="1:33" ht="20.25" thickBot="1" x14ac:dyDescent="0.45">
      <c r="B9" s="3" t="s">
        <v>785</v>
      </c>
      <c r="H9" s="3"/>
      <c r="Q9" s="22">
        <v>7</v>
      </c>
    </row>
    <row r="10" spans="1:33" x14ac:dyDescent="0.4">
      <c r="B10" s="162" t="s">
        <v>221</v>
      </c>
      <c r="C10" s="164" t="s">
        <v>215</v>
      </c>
      <c r="D10" s="164"/>
      <c r="E10" s="164" t="s">
        <v>216</v>
      </c>
      <c r="F10" s="164"/>
      <c r="G10" s="164" t="s">
        <v>220</v>
      </c>
      <c r="H10" s="194" t="s">
        <v>219</v>
      </c>
      <c r="I10" s="196" t="s">
        <v>765</v>
      </c>
      <c r="J10" s="197"/>
      <c r="K10" s="197"/>
      <c r="L10" s="198"/>
      <c r="M10" s="196" t="s">
        <v>768</v>
      </c>
      <c r="N10" s="197"/>
      <c r="O10" s="197"/>
      <c r="P10" s="199"/>
      <c r="Q10" s="22">
        <v>7</v>
      </c>
      <c r="V10" s="88"/>
      <c r="X10" s="1">
        <f>MAX(X12:X107)-COUNT(X12:X107)-100</f>
        <v>-100</v>
      </c>
      <c r="Y10" s="1">
        <f>MAX(Y12:Y107)</f>
        <v>0</v>
      </c>
      <c r="Z10" s="1">
        <f>Z12</f>
        <v>0</v>
      </c>
      <c r="AA10" s="1">
        <f>COUNTA(I12:I107)+COUNTA(M12:M107)-AA12</f>
        <v>0</v>
      </c>
    </row>
    <row r="11" spans="1:33" ht="33" x14ac:dyDescent="0.4">
      <c r="A11" s="2">
        <f>MAX(A12:A107)</f>
        <v>0</v>
      </c>
      <c r="B11" s="163"/>
      <c r="C11" s="25" t="s">
        <v>214</v>
      </c>
      <c r="D11" s="25" t="s">
        <v>213</v>
      </c>
      <c r="E11" s="25" t="s">
        <v>217</v>
      </c>
      <c r="F11" s="25" t="s">
        <v>218</v>
      </c>
      <c r="G11" s="193"/>
      <c r="H11" s="195"/>
      <c r="I11" s="25" t="s">
        <v>766</v>
      </c>
      <c r="J11" s="31" t="s">
        <v>767</v>
      </c>
      <c r="K11" s="32" t="s">
        <v>771</v>
      </c>
      <c r="L11" s="33" t="s">
        <v>819</v>
      </c>
      <c r="M11" s="25" t="s">
        <v>766</v>
      </c>
      <c r="N11" s="31" t="s">
        <v>767</v>
      </c>
      <c r="O11" s="32" t="s">
        <v>771</v>
      </c>
      <c r="P11" s="126" t="s">
        <v>819</v>
      </c>
      <c r="Q11" s="22">
        <v>7</v>
      </c>
      <c r="R11" s="12"/>
      <c r="V11" s="89"/>
      <c r="X11" s="1" t="s">
        <v>841</v>
      </c>
      <c r="Y11" s="37" t="s">
        <v>781</v>
      </c>
      <c r="Z11" s="37" t="s">
        <v>780</v>
      </c>
      <c r="AA11" s="37" t="s">
        <v>782</v>
      </c>
      <c r="AB11" s="37"/>
      <c r="AC11" s="37" t="s">
        <v>783</v>
      </c>
      <c r="AD11" s="37"/>
      <c r="AE11" s="37"/>
      <c r="AF11" s="37"/>
      <c r="AG11" s="37"/>
    </row>
    <row r="12" spans="1:33" x14ac:dyDescent="0.4">
      <c r="A12" s="2" t="str">
        <f>IF(B12="","",W12)</f>
        <v/>
      </c>
      <c r="B12" s="8"/>
      <c r="C12" s="10" t="str">
        <f>IF($B12="","",VLOOKUP($B12,手順1!$J$19:$O$105,2,FALSE))</f>
        <v/>
      </c>
      <c r="D12" s="10" t="str">
        <f>IF($B12="","",VLOOKUP($B12,手順1!$J$19:$O$105,3,FALSE))</f>
        <v/>
      </c>
      <c r="E12" s="10" t="str">
        <f>IF($B12="","",VLOOKUP($B12,手順1!$J$19:$O$105,4,FALSE))</f>
        <v/>
      </c>
      <c r="F12" s="10" t="str">
        <f>IF($B12="","",VLOOKUP($B12,手順1!$J$19:$O$105,5,FALSE))</f>
        <v/>
      </c>
      <c r="G12" s="10" t="str">
        <f>IF($B12="","",IF(VLOOKUP($B12,手順1!$J$19:$O$105,6,FALSE)="","",VLOOKUP($B12,手順1!$J$19:$O$105,6,FALSE)))</f>
        <v/>
      </c>
      <c r="H12" s="11" t="str">
        <f t="shared" ref="H12:H43" si="0">IF(B12="","","女")</f>
        <v/>
      </c>
      <c r="I12" s="21"/>
      <c r="J12" s="4"/>
      <c r="K12" s="4"/>
      <c r="L12" s="4"/>
      <c r="M12" s="21"/>
      <c r="N12" s="4"/>
      <c r="O12" s="4"/>
      <c r="P12" s="5"/>
      <c r="Q12" s="22">
        <v>7</v>
      </c>
      <c r="R12" s="12"/>
      <c r="V12" s="27"/>
      <c r="W12" s="1">
        <v>101</v>
      </c>
      <c r="X12" s="1" t="str">
        <f>IF(B12="","",W12)</f>
        <v/>
      </c>
      <c r="Y12" s="37">
        <f>COUNTIF(B$12:B$107,B12)</f>
        <v>0</v>
      </c>
      <c r="Z12" s="37">
        <f>COUNTIF(Q$12:Q$107,$AG$13)</f>
        <v>0</v>
      </c>
      <c r="AA12" s="37">
        <f>SUM(AA13:AA107)</f>
        <v>0</v>
      </c>
      <c r="AB12" s="37"/>
      <c r="AC12" s="37"/>
      <c r="AD12" s="37"/>
      <c r="AE12" s="37"/>
      <c r="AF12" s="37"/>
      <c r="AG12" s="37"/>
    </row>
    <row r="13" spans="1:33" x14ac:dyDescent="0.4">
      <c r="A13" s="2" t="str">
        <f t="shared" ref="A13:A76" si="1">IF(B13="","",W13)</f>
        <v/>
      </c>
      <c r="B13" s="8"/>
      <c r="C13" s="10" t="str">
        <f>IF($B13="","",VLOOKUP($B13,手順1!$J$19:$O$105,2,FALSE))</f>
        <v/>
      </c>
      <c r="D13" s="10" t="str">
        <f>IF($B13="","",VLOOKUP($B13,手順1!$J$19:$O$105,3,FALSE))</f>
        <v/>
      </c>
      <c r="E13" s="10" t="str">
        <f>IF($B13="","",VLOOKUP($B13,手順1!$J$19:$O$105,4,FALSE))</f>
        <v/>
      </c>
      <c r="F13" s="10" t="str">
        <f>IF($B13="","",VLOOKUP($B13,手順1!$J$19:$O$105,5,FALSE))</f>
        <v/>
      </c>
      <c r="G13" s="10" t="str">
        <f>IF($B13="","",IF(VLOOKUP($B13,手順1!$J$19:$O$105,6,FALSE)="","",VLOOKUP($B13,手順1!$J$19:$O$105,6,FALSE)))</f>
        <v/>
      </c>
      <c r="H13" s="11" t="str">
        <f t="shared" si="0"/>
        <v/>
      </c>
      <c r="I13" s="21"/>
      <c r="J13" s="4"/>
      <c r="K13" s="4"/>
      <c r="L13" s="4"/>
      <c r="M13" s="21"/>
      <c r="N13" s="4"/>
      <c r="O13" s="4"/>
      <c r="P13" s="5"/>
      <c r="Q13" s="125">
        <v>7</v>
      </c>
      <c r="R13" s="12"/>
      <c r="W13" s="1">
        <v>102</v>
      </c>
      <c r="X13" s="1" t="str">
        <f t="shared" ref="X13:X76" si="2">IF(B13="","",W13)</f>
        <v/>
      </c>
      <c r="Y13" s="37">
        <f t="shared" ref="Y13:Y76" si="3">COUNTIF(B$12:B$107,B13)</f>
        <v>0</v>
      </c>
      <c r="Z13" s="37"/>
      <c r="AA13" s="37">
        <f t="shared" ref="AA13:AA44" si="4">IF(AC13="","",COUNTIF(I$12:I$107,AC13)+COUNTIF(M$12:M$107,AC13))</f>
        <v>0</v>
      </c>
      <c r="AB13" s="37"/>
      <c r="AC13" s="37" t="str">
        <f>種目情報!A11</f>
        <v>【小学女子】</v>
      </c>
      <c r="AD13" s="37">
        <f>種目情報!B11</f>
        <v>0</v>
      </c>
      <c r="AE13" s="37">
        <f>種目情報!C11</f>
        <v>0</v>
      </c>
      <c r="AF13" s="37"/>
      <c r="AG13" s="37"/>
    </row>
    <row r="14" spans="1:33" x14ac:dyDescent="0.4">
      <c r="A14" s="2" t="str">
        <f t="shared" si="1"/>
        <v/>
      </c>
      <c r="B14" s="8"/>
      <c r="C14" s="10" t="str">
        <f>IF($B14="","",VLOOKUP($B14,手順1!$J$19:$O$105,2,FALSE))</f>
        <v/>
      </c>
      <c r="D14" s="10" t="str">
        <f>IF($B14="","",VLOOKUP($B14,手順1!$J$19:$O$105,3,FALSE))</f>
        <v/>
      </c>
      <c r="E14" s="10" t="str">
        <f>IF($B14="","",VLOOKUP($B14,手順1!$J$19:$O$105,4,FALSE))</f>
        <v/>
      </c>
      <c r="F14" s="10" t="str">
        <f>IF($B14="","",VLOOKUP($B14,手順1!$J$19:$O$105,5,FALSE))</f>
        <v/>
      </c>
      <c r="G14" s="10" t="str">
        <f>IF($B14="","",IF(VLOOKUP($B14,手順1!$J$19:$O$105,6,FALSE)="","",VLOOKUP($B14,手順1!$J$19:$O$105,6,FALSE)))</f>
        <v/>
      </c>
      <c r="H14" s="11" t="str">
        <f t="shared" si="0"/>
        <v/>
      </c>
      <c r="I14" s="21"/>
      <c r="J14" s="4"/>
      <c r="K14" s="4"/>
      <c r="L14" s="4"/>
      <c r="M14" s="21"/>
      <c r="N14" s="4"/>
      <c r="O14" s="4"/>
      <c r="P14" s="5"/>
      <c r="Q14" s="125">
        <v>7</v>
      </c>
      <c r="R14" s="12"/>
      <c r="S14" s="180"/>
      <c r="T14" s="180"/>
      <c r="U14" s="180"/>
      <c r="V14" s="72"/>
      <c r="W14" s="1">
        <v>103</v>
      </c>
      <c r="X14" s="1" t="str">
        <f t="shared" si="2"/>
        <v/>
      </c>
      <c r="Y14" s="37">
        <f t="shared" si="3"/>
        <v>0</v>
      </c>
      <c r="Z14" s="37"/>
      <c r="AA14" s="37">
        <f t="shared" si="4"/>
        <v>0</v>
      </c>
      <c r="AB14" s="37"/>
      <c r="AC14" s="37" t="str">
        <f>種目情報!A12</f>
        <v>小女８００ｍ</v>
      </c>
      <c r="AD14" s="37" t="str">
        <f>種目情報!B12</f>
        <v>00606 0</v>
      </c>
      <c r="AE14" s="37">
        <f>種目情報!C12</f>
        <v>6</v>
      </c>
      <c r="AF14" s="37"/>
      <c r="AG14" s="37"/>
    </row>
    <row r="15" spans="1:33" x14ac:dyDescent="0.4">
      <c r="A15" s="2" t="str">
        <f t="shared" si="1"/>
        <v/>
      </c>
      <c r="B15" s="8"/>
      <c r="C15" s="10" t="str">
        <f>IF($B15="","",VLOOKUP($B15,手順1!$J$19:$O$105,2,FALSE))</f>
        <v/>
      </c>
      <c r="D15" s="10" t="str">
        <f>IF($B15="","",VLOOKUP($B15,手順1!$J$19:$O$105,3,FALSE))</f>
        <v/>
      </c>
      <c r="E15" s="10" t="str">
        <f>IF($B15="","",VLOOKUP($B15,手順1!$J$19:$O$105,4,FALSE))</f>
        <v/>
      </c>
      <c r="F15" s="10" t="str">
        <f>IF($B15="","",VLOOKUP($B15,手順1!$J$19:$O$105,5,FALSE))</f>
        <v/>
      </c>
      <c r="G15" s="10" t="str">
        <f>IF($B15="","",IF(VLOOKUP($B15,手順1!$J$19:$O$105,6,FALSE)="","",VLOOKUP($B15,手順1!$J$19:$O$105,6,FALSE)))</f>
        <v/>
      </c>
      <c r="H15" s="11" t="str">
        <f t="shared" si="0"/>
        <v/>
      </c>
      <c r="I15" s="21"/>
      <c r="J15" s="4"/>
      <c r="K15" s="4"/>
      <c r="L15" s="4"/>
      <c r="M15" s="21"/>
      <c r="N15" s="4"/>
      <c r="O15" s="4"/>
      <c r="P15" s="5"/>
      <c r="Q15" s="125">
        <v>7</v>
      </c>
      <c r="R15" s="12"/>
      <c r="S15" s="180"/>
      <c r="T15" s="180"/>
      <c r="U15" s="180"/>
      <c r="V15" s="72"/>
      <c r="W15" s="1">
        <v>104</v>
      </c>
      <c r="X15" s="1" t="str">
        <f t="shared" si="2"/>
        <v/>
      </c>
      <c r="Y15" s="37">
        <f t="shared" si="3"/>
        <v>0</v>
      </c>
      <c r="Z15" s="37"/>
      <c r="AA15" s="37">
        <f t="shared" si="4"/>
        <v>0</v>
      </c>
      <c r="AB15" s="37"/>
      <c r="AC15" s="37" t="str">
        <f>種目情報!A13</f>
        <v>小女１５００ｍ</v>
      </c>
      <c r="AD15" s="37" t="str">
        <f>種目情報!B13</f>
        <v>00806 0</v>
      </c>
      <c r="AE15" s="37">
        <f>種目情報!C13</f>
        <v>8</v>
      </c>
      <c r="AF15" s="37"/>
      <c r="AG15" s="37"/>
    </row>
    <row r="16" spans="1:33" x14ac:dyDescent="0.4">
      <c r="A16" s="2" t="str">
        <f t="shared" si="1"/>
        <v/>
      </c>
      <c r="B16" s="8"/>
      <c r="C16" s="10" t="str">
        <f>IF($B16="","",VLOOKUP($B16,手順1!$J$19:$O$105,2,FALSE))</f>
        <v/>
      </c>
      <c r="D16" s="10" t="str">
        <f>IF($B16="","",VLOOKUP($B16,手順1!$J$19:$O$105,3,FALSE))</f>
        <v/>
      </c>
      <c r="E16" s="10" t="str">
        <f>IF($B16="","",VLOOKUP($B16,手順1!$J$19:$O$105,4,FALSE))</f>
        <v/>
      </c>
      <c r="F16" s="10" t="str">
        <f>IF($B16="","",VLOOKUP($B16,手順1!$J$19:$O$105,5,FALSE))</f>
        <v/>
      </c>
      <c r="G16" s="10" t="str">
        <f>IF($B16="","",IF(VLOOKUP($B16,手順1!$J$19:$O$105,6,FALSE)="","",VLOOKUP($B16,手順1!$J$19:$O$105,6,FALSE)))</f>
        <v/>
      </c>
      <c r="H16" s="11" t="str">
        <f t="shared" si="0"/>
        <v/>
      </c>
      <c r="I16" s="21"/>
      <c r="J16" s="4"/>
      <c r="K16" s="4"/>
      <c r="L16" s="4"/>
      <c r="M16" s="21"/>
      <c r="N16" s="4"/>
      <c r="O16" s="4"/>
      <c r="P16" s="5"/>
      <c r="Q16" s="125">
        <v>7</v>
      </c>
      <c r="R16" s="12"/>
      <c r="S16" s="180"/>
      <c r="T16" s="180"/>
      <c r="U16" s="180"/>
      <c r="V16" s="72"/>
      <c r="W16" s="1">
        <v>105</v>
      </c>
      <c r="X16" s="1" t="str">
        <f t="shared" si="2"/>
        <v/>
      </c>
      <c r="Y16" s="37">
        <f t="shared" si="3"/>
        <v>0</v>
      </c>
      <c r="Z16" s="37"/>
      <c r="AA16" s="37">
        <f t="shared" si="4"/>
        <v>0</v>
      </c>
      <c r="AB16" s="37"/>
      <c r="AC16" s="37" t="str">
        <f>種目情報!A14</f>
        <v>【中学女子】</v>
      </c>
      <c r="AD16" s="37">
        <f>種目情報!B14</f>
        <v>0</v>
      </c>
      <c r="AE16" s="37">
        <f>種目情報!C14</f>
        <v>0</v>
      </c>
      <c r="AF16" s="37"/>
      <c r="AG16" s="37"/>
    </row>
    <row r="17" spans="1:33" x14ac:dyDescent="0.4">
      <c r="A17" s="2" t="str">
        <f t="shared" si="1"/>
        <v/>
      </c>
      <c r="B17" s="8"/>
      <c r="C17" s="10" t="str">
        <f>IF($B17="","",VLOOKUP($B17,手順1!$J$19:$O$105,2,FALSE))</f>
        <v/>
      </c>
      <c r="D17" s="10" t="str">
        <f>IF($B17="","",VLOOKUP($B17,手順1!$J$19:$O$105,3,FALSE))</f>
        <v/>
      </c>
      <c r="E17" s="10" t="str">
        <f>IF($B17="","",VLOOKUP($B17,手順1!$J$19:$O$105,4,FALSE))</f>
        <v/>
      </c>
      <c r="F17" s="10" t="str">
        <f>IF($B17="","",VLOOKUP($B17,手順1!$J$19:$O$105,5,FALSE))</f>
        <v/>
      </c>
      <c r="G17" s="10" t="str">
        <f>IF($B17="","",IF(VLOOKUP($B17,手順1!$J$19:$O$105,6,FALSE)="","",VLOOKUP($B17,手順1!$J$19:$O$105,6,FALSE)))</f>
        <v/>
      </c>
      <c r="H17" s="11" t="str">
        <f t="shared" si="0"/>
        <v/>
      </c>
      <c r="I17" s="21"/>
      <c r="J17" s="4"/>
      <c r="K17" s="4"/>
      <c r="L17" s="4"/>
      <c r="M17" s="21"/>
      <c r="N17" s="4"/>
      <c r="O17" s="4"/>
      <c r="P17" s="5"/>
      <c r="Q17" s="125">
        <v>7</v>
      </c>
      <c r="R17" s="12"/>
      <c r="W17" s="1">
        <v>106</v>
      </c>
      <c r="X17" s="1" t="str">
        <f t="shared" si="2"/>
        <v/>
      </c>
      <c r="Y17" s="37">
        <f t="shared" si="3"/>
        <v>0</v>
      </c>
      <c r="Z17" s="37"/>
      <c r="AA17" s="37">
        <f t="shared" si="4"/>
        <v>0</v>
      </c>
      <c r="AB17" s="37"/>
      <c r="AC17" s="37" t="str">
        <f>種目情報!A15</f>
        <v>中女１５００ｍ</v>
      </c>
      <c r="AD17" s="37" t="str">
        <f>種目情報!B15</f>
        <v>00800 0</v>
      </c>
      <c r="AE17" s="37">
        <f>種目情報!C15</f>
        <v>10</v>
      </c>
      <c r="AF17" s="37"/>
      <c r="AG17" s="37"/>
    </row>
    <row r="18" spans="1:33" x14ac:dyDescent="0.4">
      <c r="A18" s="2" t="str">
        <f t="shared" si="1"/>
        <v/>
      </c>
      <c r="B18" s="8"/>
      <c r="C18" s="10" t="str">
        <f>IF($B18="","",VLOOKUP($B18,手順1!$J$19:$O$105,2,FALSE))</f>
        <v/>
      </c>
      <c r="D18" s="10" t="str">
        <f>IF($B18="","",VLOOKUP($B18,手順1!$J$19:$O$105,3,FALSE))</f>
        <v/>
      </c>
      <c r="E18" s="10" t="str">
        <f>IF($B18="","",VLOOKUP($B18,手順1!$J$19:$O$105,4,FALSE))</f>
        <v/>
      </c>
      <c r="F18" s="10" t="str">
        <f>IF($B18="","",VLOOKUP($B18,手順1!$J$19:$O$105,5,FALSE))</f>
        <v/>
      </c>
      <c r="G18" s="10" t="str">
        <f>IF($B18="","",IF(VLOOKUP($B18,手順1!$J$19:$O$105,6,FALSE)="","",VLOOKUP($B18,手順1!$J$19:$O$105,6,FALSE)))</f>
        <v/>
      </c>
      <c r="H18" s="11" t="str">
        <f t="shared" si="0"/>
        <v/>
      </c>
      <c r="I18" s="21"/>
      <c r="J18" s="4"/>
      <c r="K18" s="4"/>
      <c r="L18" s="4"/>
      <c r="M18" s="21"/>
      <c r="N18" s="4"/>
      <c r="O18" s="4"/>
      <c r="P18" s="5"/>
      <c r="Q18" s="125">
        <v>7</v>
      </c>
      <c r="R18" s="12"/>
      <c r="S18" s="176"/>
      <c r="T18" s="176"/>
      <c r="U18" s="176"/>
      <c r="V18" s="71"/>
      <c r="W18" s="1">
        <v>107</v>
      </c>
      <c r="X18" s="1" t="str">
        <f t="shared" si="2"/>
        <v/>
      </c>
      <c r="Y18" s="37">
        <f t="shared" si="3"/>
        <v>0</v>
      </c>
      <c r="Z18" s="37"/>
      <c r="AA18" s="37">
        <f t="shared" si="4"/>
        <v>0</v>
      </c>
      <c r="AB18" s="37"/>
      <c r="AC18" s="37" t="str">
        <f>種目情報!A16</f>
        <v>中女３０００ｍ</v>
      </c>
      <c r="AD18" s="37" t="str">
        <f>種目情報!B16</f>
        <v>01000 0</v>
      </c>
      <c r="AE18" s="37">
        <f>種目情報!C16</f>
        <v>10</v>
      </c>
      <c r="AF18" s="37"/>
      <c r="AG18" s="37"/>
    </row>
    <row r="19" spans="1:33" x14ac:dyDescent="0.4">
      <c r="A19" s="2" t="str">
        <f t="shared" si="1"/>
        <v/>
      </c>
      <c r="B19" s="8"/>
      <c r="C19" s="10" t="str">
        <f>IF($B19="","",VLOOKUP($B19,手順1!$J$19:$O$105,2,FALSE))</f>
        <v/>
      </c>
      <c r="D19" s="10" t="str">
        <f>IF($B19="","",VLOOKUP($B19,手順1!$J$19:$O$105,3,FALSE))</f>
        <v/>
      </c>
      <c r="E19" s="10" t="str">
        <f>IF($B19="","",VLOOKUP($B19,手順1!$J$19:$O$105,4,FALSE))</f>
        <v/>
      </c>
      <c r="F19" s="10" t="str">
        <f>IF($B19="","",VLOOKUP($B19,手順1!$J$19:$O$105,5,FALSE))</f>
        <v/>
      </c>
      <c r="G19" s="10" t="str">
        <f>IF($B19="","",IF(VLOOKUP($B19,手順1!$J$19:$O$105,6,FALSE)="","",VLOOKUP($B19,手順1!$J$19:$O$105,6,FALSE)))</f>
        <v/>
      </c>
      <c r="H19" s="11" t="str">
        <f t="shared" si="0"/>
        <v/>
      </c>
      <c r="I19" s="21"/>
      <c r="J19" s="4"/>
      <c r="K19" s="4"/>
      <c r="L19" s="4"/>
      <c r="M19" s="21"/>
      <c r="N19" s="4"/>
      <c r="O19" s="4"/>
      <c r="P19" s="5"/>
      <c r="Q19" s="125">
        <v>7</v>
      </c>
      <c r="R19" s="12"/>
      <c r="S19" s="176"/>
      <c r="T19" s="176"/>
      <c r="U19" s="176"/>
      <c r="V19" s="71"/>
      <c r="W19" s="1">
        <v>108</v>
      </c>
      <c r="X19" s="1" t="str">
        <f t="shared" si="2"/>
        <v/>
      </c>
      <c r="Y19" s="37">
        <f t="shared" si="3"/>
        <v>0</v>
      </c>
      <c r="Z19" s="37"/>
      <c r="AA19" s="37">
        <f t="shared" si="4"/>
        <v>0</v>
      </c>
      <c r="AB19" s="37"/>
      <c r="AC19" s="37" t="str">
        <f>種目情報!A17</f>
        <v>中女５０００ｍ</v>
      </c>
      <c r="AD19" s="37" t="str">
        <f>種目情報!B17</f>
        <v>01100 0</v>
      </c>
      <c r="AE19" s="37">
        <f>種目情報!C17</f>
        <v>11</v>
      </c>
      <c r="AF19" s="37"/>
      <c r="AG19" s="37"/>
    </row>
    <row r="20" spans="1:33" x14ac:dyDescent="0.4">
      <c r="A20" s="2" t="str">
        <f t="shared" si="1"/>
        <v/>
      </c>
      <c r="B20" s="8"/>
      <c r="C20" s="10" t="str">
        <f>IF($B20="","",VLOOKUP($B20,手順1!$J$19:$O$105,2,FALSE))</f>
        <v/>
      </c>
      <c r="D20" s="10" t="str">
        <f>IF($B20="","",VLOOKUP($B20,手順1!$J$19:$O$105,3,FALSE))</f>
        <v/>
      </c>
      <c r="E20" s="10" t="str">
        <f>IF($B20="","",VLOOKUP($B20,手順1!$J$19:$O$105,4,FALSE))</f>
        <v/>
      </c>
      <c r="F20" s="10" t="str">
        <f>IF($B20="","",VLOOKUP($B20,手順1!$J$19:$O$105,5,FALSE))</f>
        <v/>
      </c>
      <c r="G20" s="10" t="str">
        <f>IF($B20="","",IF(VLOOKUP($B20,手順1!$J$19:$O$105,6,FALSE)="","",VLOOKUP($B20,手順1!$J$19:$O$105,6,FALSE)))</f>
        <v/>
      </c>
      <c r="H20" s="11" t="str">
        <f t="shared" si="0"/>
        <v/>
      </c>
      <c r="I20" s="21"/>
      <c r="J20" s="4"/>
      <c r="K20" s="4"/>
      <c r="L20" s="4"/>
      <c r="M20" s="21"/>
      <c r="N20" s="4"/>
      <c r="O20" s="4"/>
      <c r="P20" s="5"/>
      <c r="Q20" s="125">
        <v>7</v>
      </c>
      <c r="R20" s="12"/>
      <c r="S20" s="176"/>
      <c r="T20" s="176"/>
      <c r="U20" s="176"/>
      <c r="V20" s="71"/>
      <c r="W20" s="1">
        <v>109</v>
      </c>
      <c r="X20" s="1" t="str">
        <f t="shared" si="2"/>
        <v/>
      </c>
      <c r="Y20" s="37">
        <f t="shared" si="3"/>
        <v>0</v>
      </c>
      <c r="Z20" s="37"/>
      <c r="AA20" s="37">
        <f t="shared" si="4"/>
        <v>0</v>
      </c>
      <c r="AB20" s="37"/>
      <c r="AC20" s="37" t="str">
        <f>種目情報!A18</f>
        <v>【一般高校女子】</v>
      </c>
      <c r="AD20" s="37">
        <f>種目情報!B18</f>
        <v>0</v>
      </c>
      <c r="AE20" s="37">
        <f>種目情報!C18</f>
        <v>0</v>
      </c>
      <c r="AF20" s="37"/>
      <c r="AG20" s="37"/>
    </row>
    <row r="21" spans="1:33" x14ac:dyDescent="0.4">
      <c r="A21" s="2" t="str">
        <f t="shared" si="1"/>
        <v/>
      </c>
      <c r="B21" s="8"/>
      <c r="C21" s="10" t="str">
        <f>IF($B21="","",VLOOKUP($B21,手順1!$J$19:$O$105,2,FALSE))</f>
        <v/>
      </c>
      <c r="D21" s="10" t="str">
        <f>IF($B21="","",VLOOKUP($B21,手順1!$J$19:$O$105,3,FALSE))</f>
        <v/>
      </c>
      <c r="E21" s="10" t="str">
        <f>IF($B21="","",VLOOKUP($B21,手順1!$J$19:$O$105,4,FALSE))</f>
        <v/>
      </c>
      <c r="F21" s="10" t="str">
        <f>IF($B21="","",VLOOKUP($B21,手順1!$J$19:$O$105,5,FALSE))</f>
        <v/>
      </c>
      <c r="G21" s="10" t="str">
        <f>IF($B21="","",IF(VLOOKUP($B21,手順1!$J$19:$O$105,6,FALSE)="","",VLOOKUP($B21,手順1!$J$19:$O$105,6,FALSE)))</f>
        <v/>
      </c>
      <c r="H21" s="11" t="str">
        <f t="shared" si="0"/>
        <v/>
      </c>
      <c r="I21" s="21"/>
      <c r="J21" s="4"/>
      <c r="K21" s="4"/>
      <c r="L21" s="4"/>
      <c r="M21" s="21"/>
      <c r="N21" s="4"/>
      <c r="O21" s="4"/>
      <c r="P21" s="5"/>
      <c r="Q21" s="125">
        <v>7</v>
      </c>
      <c r="R21" s="12"/>
      <c r="W21" s="1">
        <v>110</v>
      </c>
      <c r="X21" s="1" t="str">
        <f t="shared" si="2"/>
        <v/>
      </c>
      <c r="Y21" s="37">
        <f t="shared" si="3"/>
        <v>0</v>
      </c>
      <c r="Z21" s="37"/>
      <c r="AA21" s="37">
        <f t="shared" si="4"/>
        <v>0</v>
      </c>
      <c r="AB21" s="37"/>
      <c r="AC21" s="37" t="str">
        <f>種目情報!A19</f>
        <v>女１５００ｍ</v>
      </c>
      <c r="AD21" s="37" t="str">
        <f>種目情報!B19</f>
        <v>00800 0</v>
      </c>
      <c r="AE21" s="37">
        <f>種目情報!C19</f>
        <v>10</v>
      </c>
      <c r="AF21" s="37"/>
      <c r="AG21" s="37"/>
    </row>
    <row r="22" spans="1:33" x14ac:dyDescent="0.4">
      <c r="A22" s="2" t="str">
        <f t="shared" si="1"/>
        <v/>
      </c>
      <c r="B22" s="8"/>
      <c r="C22" s="10" t="str">
        <f>IF($B22="","",VLOOKUP($B22,手順1!$J$19:$O$105,2,FALSE))</f>
        <v/>
      </c>
      <c r="D22" s="10" t="str">
        <f>IF($B22="","",VLOOKUP($B22,手順1!$J$19:$O$105,3,FALSE))</f>
        <v/>
      </c>
      <c r="E22" s="10" t="str">
        <f>IF($B22="","",VLOOKUP($B22,手順1!$J$19:$O$105,4,FALSE))</f>
        <v/>
      </c>
      <c r="F22" s="10" t="str">
        <f>IF($B22="","",VLOOKUP($B22,手順1!$J$19:$O$105,5,FALSE))</f>
        <v/>
      </c>
      <c r="G22" s="10" t="str">
        <f>IF($B22="","",IF(VLOOKUP($B22,手順1!$J$19:$O$105,6,FALSE)="","",VLOOKUP($B22,手順1!$J$19:$O$105,6,FALSE)))</f>
        <v/>
      </c>
      <c r="H22" s="11" t="str">
        <f t="shared" si="0"/>
        <v/>
      </c>
      <c r="I22" s="21"/>
      <c r="J22" s="4"/>
      <c r="K22" s="4"/>
      <c r="L22" s="4"/>
      <c r="M22" s="21"/>
      <c r="N22" s="4"/>
      <c r="O22" s="4"/>
      <c r="P22" s="5"/>
      <c r="Q22" s="125">
        <v>7</v>
      </c>
      <c r="R22" s="12"/>
      <c r="W22" s="1">
        <v>111</v>
      </c>
      <c r="X22" s="1" t="str">
        <f t="shared" si="2"/>
        <v/>
      </c>
      <c r="Y22" s="37">
        <f t="shared" si="3"/>
        <v>0</v>
      </c>
      <c r="Z22" s="37"/>
      <c r="AA22" s="37">
        <f t="shared" si="4"/>
        <v>0</v>
      </c>
      <c r="AB22" s="37"/>
      <c r="AC22" s="37" t="str">
        <f>種目情報!A20</f>
        <v>女３０００ｍ</v>
      </c>
      <c r="AD22" s="37" t="str">
        <f>種目情報!B20</f>
        <v>01000 0</v>
      </c>
      <c r="AE22" s="37">
        <f>種目情報!C20</f>
        <v>10</v>
      </c>
      <c r="AF22" s="37"/>
      <c r="AG22" s="37"/>
    </row>
    <row r="23" spans="1:33" x14ac:dyDescent="0.4">
      <c r="A23" s="2" t="str">
        <f t="shared" si="1"/>
        <v/>
      </c>
      <c r="B23" s="8"/>
      <c r="C23" s="10" t="str">
        <f>IF($B23="","",VLOOKUP($B23,手順1!$J$19:$O$105,2,FALSE))</f>
        <v/>
      </c>
      <c r="D23" s="10" t="str">
        <f>IF($B23="","",VLOOKUP($B23,手順1!$J$19:$O$105,3,FALSE))</f>
        <v/>
      </c>
      <c r="E23" s="10" t="str">
        <f>IF($B23="","",VLOOKUP($B23,手順1!$J$19:$O$105,4,FALSE))</f>
        <v/>
      </c>
      <c r="F23" s="10" t="str">
        <f>IF($B23="","",VLOOKUP($B23,手順1!$J$19:$O$105,5,FALSE))</f>
        <v/>
      </c>
      <c r="G23" s="10" t="str">
        <f>IF($B23="","",IF(VLOOKUP($B23,手順1!$J$19:$O$105,6,FALSE)="","",VLOOKUP($B23,手順1!$J$19:$O$105,6,FALSE)))</f>
        <v/>
      </c>
      <c r="H23" s="11" t="str">
        <f t="shared" si="0"/>
        <v/>
      </c>
      <c r="I23" s="21"/>
      <c r="J23" s="4"/>
      <c r="K23" s="4"/>
      <c r="L23" s="4"/>
      <c r="M23" s="21"/>
      <c r="N23" s="4"/>
      <c r="O23" s="4"/>
      <c r="P23" s="5"/>
      <c r="Q23" s="125">
        <v>7</v>
      </c>
      <c r="R23" s="12"/>
      <c r="W23" s="1">
        <v>112</v>
      </c>
      <c r="X23" s="1" t="str">
        <f t="shared" si="2"/>
        <v/>
      </c>
      <c r="Y23" s="37">
        <f t="shared" si="3"/>
        <v>0</v>
      </c>
      <c r="Z23" s="37"/>
      <c r="AA23" s="37">
        <f t="shared" si="4"/>
        <v>0</v>
      </c>
      <c r="AB23" s="37"/>
      <c r="AC23" s="37" t="str">
        <f>種目情報!A21</f>
        <v>女５０００ｍ</v>
      </c>
      <c r="AD23" s="37" t="str">
        <f>種目情報!B21</f>
        <v>01100 0</v>
      </c>
      <c r="AE23" s="37">
        <f>種目情報!C21</f>
        <v>11</v>
      </c>
      <c r="AF23" s="37"/>
      <c r="AG23" s="37"/>
    </row>
    <row r="24" spans="1:33" x14ac:dyDescent="0.4">
      <c r="A24" s="2" t="str">
        <f t="shared" si="1"/>
        <v/>
      </c>
      <c r="B24" s="8"/>
      <c r="C24" s="10" t="str">
        <f>IF($B24="","",VLOOKUP($B24,手順1!$J$19:$O$105,2,FALSE))</f>
        <v/>
      </c>
      <c r="D24" s="10" t="str">
        <f>IF($B24="","",VLOOKUP($B24,手順1!$J$19:$O$105,3,FALSE))</f>
        <v/>
      </c>
      <c r="E24" s="10" t="str">
        <f>IF($B24="","",VLOOKUP($B24,手順1!$J$19:$O$105,4,FALSE))</f>
        <v/>
      </c>
      <c r="F24" s="10" t="str">
        <f>IF($B24="","",VLOOKUP($B24,手順1!$J$19:$O$105,5,FALSE))</f>
        <v/>
      </c>
      <c r="G24" s="10" t="str">
        <f>IF($B24="","",IF(VLOOKUP($B24,手順1!$J$19:$O$105,6,FALSE)="","",VLOOKUP($B24,手順1!$J$19:$O$105,6,FALSE)))</f>
        <v/>
      </c>
      <c r="H24" s="11" t="str">
        <f t="shared" si="0"/>
        <v/>
      </c>
      <c r="I24" s="21"/>
      <c r="J24" s="4"/>
      <c r="K24" s="4"/>
      <c r="L24" s="4"/>
      <c r="M24" s="21"/>
      <c r="N24" s="4"/>
      <c r="O24" s="4"/>
      <c r="P24" s="5"/>
      <c r="Q24" s="125">
        <v>7</v>
      </c>
      <c r="R24" s="12"/>
      <c r="W24" s="1">
        <v>113</v>
      </c>
      <c r="X24" s="1" t="str">
        <f t="shared" si="2"/>
        <v/>
      </c>
      <c r="Y24" s="37">
        <f t="shared" si="3"/>
        <v>0</v>
      </c>
      <c r="Z24" s="37"/>
      <c r="AA24" s="37" t="str">
        <f t="shared" si="4"/>
        <v/>
      </c>
      <c r="AB24" s="37"/>
      <c r="AC24" s="37"/>
      <c r="AD24" s="37"/>
      <c r="AE24" s="37"/>
      <c r="AF24" s="37"/>
      <c r="AG24" s="37"/>
    </row>
    <row r="25" spans="1:33" x14ac:dyDescent="0.4">
      <c r="A25" s="2" t="str">
        <f t="shared" si="1"/>
        <v/>
      </c>
      <c r="B25" s="8"/>
      <c r="C25" s="10" t="str">
        <f>IF($B25="","",VLOOKUP($B25,手順1!$J$19:$O$105,2,FALSE))</f>
        <v/>
      </c>
      <c r="D25" s="10" t="str">
        <f>IF($B25="","",VLOOKUP($B25,手順1!$J$19:$O$105,3,FALSE))</f>
        <v/>
      </c>
      <c r="E25" s="10" t="str">
        <f>IF($B25="","",VLOOKUP($B25,手順1!$J$19:$O$105,4,FALSE))</f>
        <v/>
      </c>
      <c r="F25" s="10" t="str">
        <f>IF($B25="","",VLOOKUP($B25,手順1!$J$19:$O$105,5,FALSE))</f>
        <v/>
      </c>
      <c r="G25" s="10" t="str">
        <f>IF($B25="","",IF(VLOOKUP($B25,手順1!$J$19:$O$105,6,FALSE)="","",VLOOKUP($B25,手順1!$J$19:$O$105,6,FALSE)))</f>
        <v/>
      </c>
      <c r="H25" s="11" t="str">
        <f t="shared" si="0"/>
        <v/>
      </c>
      <c r="I25" s="21"/>
      <c r="J25" s="4"/>
      <c r="K25" s="4"/>
      <c r="L25" s="4"/>
      <c r="M25" s="21"/>
      <c r="N25" s="4"/>
      <c r="O25" s="4"/>
      <c r="P25" s="5"/>
      <c r="Q25" s="125">
        <v>7</v>
      </c>
      <c r="R25" s="12"/>
      <c r="W25" s="1">
        <v>114</v>
      </c>
      <c r="X25" s="1" t="str">
        <f t="shared" si="2"/>
        <v/>
      </c>
      <c r="Y25" s="37">
        <f t="shared" si="3"/>
        <v>0</v>
      </c>
      <c r="Z25" s="37"/>
      <c r="AA25" s="37" t="str">
        <f t="shared" si="4"/>
        <v/>
      </c>
      <c r="AB25" s="37"/>
      <c r="AC25" s="37"/>
      <c r="AD25" s="37"/>
      <c r="AE25" s="37"/>
      <c r="AF25" s="37"/>
      <c r="AG25" s="37"/>
    </row>
    <row r="26" spans="1:33" x14ac:dyDescent="0.4">
      <c r="A26" s="2" t="str">
        <f t="shared" si="1"/>
        <v/>
      </c>
      <c r="B26" s="8"/>
      <c r="C26" s="10" t="str">
        <f>IF($B26="","",VLOOKUP($B26,手順1!$J$19:$O$105,2,FALSE))</f>
        <v/>
      </c>
      <c r="D26" s="10" t="str">
        <f>IF($B26="","",VLOOKUP($B26,手順1!$J$19:$O$105,3,FALSE))</f>
        <v/>
      </c>
      <c r="E26" s="10" t="str">
        <f>IF($B26="","",VLOOKUP($B26,手順1!$J$19:$O$105,4,FALSE))</f>
        <v/>
      </c>
      <c r="F26" s="10" t="str">
        <f>IF($B26="","",VLOOKUP($B26,手順1!$J$19:$O$105,5,FALSE))</f>
        <v/>
      </c>
      <c r="G26" s="10" t="str">
        <f>IF($B26="","",IF(VLOOKUP($B26,手順1!$J$19:$O$105,6,FALSE)="","",VLOOKUP($B26,手順1!$J$19:$O$105,6,FALSE)))</f>
        <v/>
      </c>
      <c r="H26" s="11" t="str">
        <f t="shared" si="0"/>
        <v/>
      </c>
      <c r="I26" s="21"/>
      <c r="J26" s="4"/>
      <c r="K26" s="4"/>
      <c r="L26" s="4"/>
      <c r="M26" s="21"/>
      <c r="N26" s="4"/>
      <c r="O26" s="4"/>
      <c r="P26" s="5"/>
      <c r="Q26" s="125">
        <v>7</v>
      </c>
      <c r="R26" s="12"/>
      <c r="W26" s="1">
        <v>115</v>
      </c>
      <c r="X26" s="1" t="str">
        <f t="shared" si="2"/>
        <v/>
      </c>
      <c r="Y26" s="37">
        <f t="shared" si="3"/>
        <v>0</v>
      </c>
      <c r="Z26" s="37"/>
      <c r="AA26" s="37" t="str">
        <f t="shared" si="4"/>
        <v/>
      </c>
      <c r="AB26" s="37"/>
      <c r="AC26" s="37"/>
      <c r="AD26" s="37"/>
      <c r="AE26" s="37"/>
      <c r="AF26" s="37"/>
      <c r="AG26" s="37"/>
    </row>
    <row r="27" spans="1:33" x14ac:dyDescent="0.4">
      <c r="A27" s="2" t="str">
        <f t="shared" si="1"/>
        <v/>
      </c>
      <c r="B27" s="8"/>
      <c r="C27" s="10" t="str">
        <f>IF($B27="","",VLOOKUP($B27,手順1!$J$19:$O$105,2,FALSE))</f>
        <v/>
      </c>
      <c r="D27" s="10" t="str">
        <f>IF($B27="","",VLOOKUP($B27,手順1!$J$19:$O$105,3,FALSE))</f>
        <v/>
      </c>
      <c r="E27" s="10" t="str">
        <f>IF($B27="","",VLOOKUP($B27,手順1!$J$19:$O$105,4,FALSE))</f>
        <v/>
      </c>
      <c r="F27" s="10" t="str">
        <f>IF($B27="","",VLOOKUP($B27,手順1!$J$19:$O$105,5,FALSE))</f>
        <v/>
      </c>
      <c r="G27" s="10" t="str">
        <f>IF($B27="","",IF(VLOOKUP($B27,手順1!$J$19:$O$105,6,FALSE)="","",VLOOKUP($B27,手順1!$J$19:$O$105,6,FALSE)))</f>
        <v/>
      </c>
      <c r="H27" s="11" t="str">
        <f t="shared" si="0"/>
        <v/>
      </c>
      <c r="I27" s="21"/>
      <c r="J27" s="4"/>
      <c r="K27" s="4"/>
      <c r="L27" s="4"/>
      <c r="M27" s="21"/>
      <c r="N27" s="4"/>
      <c r="O27" s="4"/>
      <c r="P27" s="5"/>
      <c r="Q27" s="125">
        <v>7</v>
      </c>
      <c r="R27" s="12"/>
      <c r="W27" s="1">
        <v>116</v>
      </c>
      <c r="X27" s="1" t="str">
        <f t="shared" si="2"/>
        <v/>
      </c>
      <c r="Y27" s="37">
        <f t="shared" si="3"/>
        <v>0</v>
      </c>
      <c r="Z27" s="37"/>
      <c r="AA27" s="37" t="str">
        <f t="shared" si="4"/>
        <v/>
      </c>
      <c r="AB27" s="37"/>
      <c r="AC27" s="37"/>
      <c r="AD27" s="37"/>
      <c r="AE27" s="37"/>
      <c r="AF27" s="37"/>
      <c r="AG27" s="37"/>
    </row>
    <row r="28" spans="1:33" x14ac:dyDescent="0.4">
      <c r="A28" s="2" t="str">
        <f t="shared" si="1"/>
        <v/>
      </c>
      <c r="B28" s="8"/>
      <c r="C28" s="10" t="str">
        <f>IF($B28="","",VLOOKUP($B28,手順1!$J$19:$O$105,2,FALSE))</f>
        <v/>
      </c>
      <c r="D28" s="10" t="str">
        <f>IF($B28="","",VLOOKUP($B28,手順1!$J$19:$O$105,3,FALSE))</f>
        <v/>
      </c>
      <c r="E28" s="10" t="str">
        <f>IF($B28="","",VLOOKUP($B28,手順1!$J$19:$O$105,4,FALSE))</f>
        <v/>
      </c>
      <c r="F28" s="10" t="str">
        <f>IF($B28="","",VLOOKUP($B28,手順1!$J$19:$O$105,5,FALSE))</f>
        <v/>
      </c>
      <c r="G28" s="10" t="str">
        <f>IF($B28="","",IF(VLOOKUP($B28,手順1!$J$19:$O$105,6,FALSE)="","",VLOOKUP($B28,手順1!$J$19:$O$105,6,FALSE)))</f>
        <v/>
      </c>
      <c r="H28" s="11" t="str">
        <f t="shared" si="0"/>
        <v/>
      </c>
      <c r="I28" s="21"/>
      <c r="J28" s="4"/>
      <c r="K28" s="4"/>
      <c r="L28" s="4"/>
      <c r="M28" s="21"/>
      <c r="N28" s="4"/>
      <c r="O28" s="4"/>
      <c r="P28" s="5"/>
      <c r="Q28" s="125">
        <v>7</v>
      </c>
      <c r="R28" s="12"/>
      <c r="W28" s="1">
        <v>117</v>
      </c>
      <c r="X28" s="1" t="str">
        <f t="shared" si="2"/>
        <v/>
      </c>
      <c r="Y28" s="37">
        <f t="shared" si="3"/>
        <v>0</v>
      </c>
      <c r="Z28" s="37"/>
      <c r="AA28" s="37" t="str">
        <f t="shared" si="4"/>
        <v/>
      </c>
      <c r="AB28" s="37"/>
      <c r="AC28" s="37"/>
      <c r="AD28" s="37"/>
      <c r="AE28" s="37"/>
      <c r="AF28" s="37"/>
      <c r="AG28" s="37"/>
    </row>
    <row r="29" spans="1:33" x14ac:dyDescent="0.4">
      <c r="A29" s="2" t="str">
        <f t="shared" si="1"/>
        <v/>
      </c>
      <c r="B29" s="8"/>
      <c r="C29" s="10" t="str">
        <f>IF($B29="","",VLOOKUP($B29,手順1!$J$19:$O$105,2,FALSE))</f>
        <v/>
      </c>
      <c r="D29" s="10" t="str">
        <f>IF($B29="","",VLOOKUP($B29,手順1!$J$19:$O$105,3,FALSE))</f>
        <v/>
      </c>
      <c r="E29" s="10" t="str">
        <f>IF($B29="","",VLOOKUP($B29,手順1!$J$19:$O$105,4,FALSE))</f>
        <v/>
      </c>
      <c r="F29" s="10" t="str">
        <f>IF($B29="","",VLOOKUP($B29,手順1!$J$19:$O$105,5,FALSE))</f>
        <v/>
      </c>
      <c r="G29" s="10" t="str">
        <f>IF($B29="","",IF(VLOOKUP($B29,手順1!$J$19:$O$105,6,FALSE)="","",VLOOKUP($B29,手順1!$J$19:$O$105,6,FALSE)))</f>
        <v/>
      </c>
      <c r="H29" s="11" t="str">
        <f t="shared" si="0"/>
        <v/>
      </c>
      <c r="I29" s="21"/>
      <c r="J29" s="4"/>
      <c r="K29" s="4"/>
      <c r="L29" s="4"/>
      <c r="M29" s="21"/>
      <c r="N29" s="4"/>
      <c r="O29" s="4"/>
      <c r="P29" s="5"/>
      <c r="Q29" s="125">
        <v>7</v>
      </c>
      <c r="R29" s="12"/>
      <c r="W29" s="1">
        <v>118</v>
      </c>
      <c r="X29" s="1" t="str">
        <f t="shared" si="2"/>
        <v/>
      </c>
      <c r="Y29" s="37">
        <f t="shared" si="3"/>
        <v>0</v>
      </c>
      <c r="Z29" s="37"/>
      <c r="AA29" s="37" t="str">
        <f t="shared" si="4"/>
        <v/>
      </c>
      <c r="AB29" s="37"/>
      <c r="AC29" s="37"/>
      <c r="AD29" s="37"/>
      <c r="AE29" s="37"/>
      <c r="AF29" s="37"/>
      <c r="AG29" s="37"/>
    </row>
    <row r="30" spans="1:33" x14ac:dyDescent="0.4">
      <c r="A30" s="2" t="str">
        <f t="shared" si="1"/>
        <v/>
      </c>
      <c r="B30" s="8"/>
      <c r="C30" s="10" t="str">
        <f>IF($B30="","",VLOOKUP($B30,手順1!$J$19:$O$105,2,FALSE))</f>
        <v/>
      </c>
      <c r="D30" s="10" t="str">
        <f>IF($B30="","",VLOOKUP($B30,手順1!$J$19:$O$105,3,FALSE))</f>
        <v/>
      </c>
      <c r="E30" s="10" t="str">
        <f>IF($B30="","",VLOOKUP($B30,手順1!$J$19:$O$105,4,FALSE))</f>
        <v/>
      </c>
      <c r="F30" s="10" t="str">
        <f>IF($B30="","",VLOOKUP($B30,手順1!$J$19:$O$105,5,FALSE))</f>
        <v/>
      </c>
      <c r="G30" s="10" t="str">
        <f>IF($B30="","",IF(VLOOKUP($B30,手順1!$J$19:$O$105,6,FALSE)="","",VLOOKUP($B30,手順1!$J$19:$O$105,6,FALSE)))</f>
        <v/>
      </c>
      <c r="H30" s="11" t="str">
        <f t="shared" si="0"/>
        <v/>
      </c>
      <c r="I30" s="21"/>
      <c r="J30" s="4"/>
      <c r="K30" s="4"/>
      <c r="L30" s="4"/>
      <c r="M30" s="21"/>
      <c r="N30" s="4"/>
      <c r="O30" s="4"/>
      <c r="P30" s="5"/>
      <c r="Q30" s="125">
        <v>7</v>
      </c>
      <c r="R30" s="12"/>
      <c r="W30" s="1">
        <v>119</v>
      </c>
      <c r="X30" s="1" t="str">
        <f t="shared" si="2"/>
        <v/>
      </c>
      <c r="Y30" s="37">
        <f t="shared" si="3"/>
        <v>0</v>
      </c>
      <c r="Z30" s="37"/>
      <c r="AA30" s="37" t="str">
        <f t="shared" si="4"/>
        <v/>
      </c>
      <c r="AB30" s="37"/>
      <c r="AC30" s="37"/>
      <c r="AD30" s="37"/>
      <c r="AE30" s="37"/>
      <c r="AF30" s="37"/>
      <c r="AG30" s="37"/>
    </row>
    <row r="31" spans="1:33" x14ac:dyDescent="0.4">
      <c r="A31" s="2" t="str">
        <f t="shared" si="1"/>
        <v/>
      </c>
      <c r="B31" s="8"/>
      <c r="C31" s="10" t="str">
        <f>IF($B31="","",VLOOKUP($B31,手順1!$J$19:$O$105,2,FALSE))</f>
        <v/>
      </c>
      <c r="D31" s="10" t="str">
        <f>IF($B31="","",VLOOKUP($B31,手順1!$J$19:$O$105,3,FALSE))</f>
        <v/>
      </c>
      <c r="E31" s="10" t="str">
        <f>IF($B31="","",VLOOKUP($B31,手順1!$J$19:$O$105,4,FALSE))</f>
        <v/>
      </c>
      <c r="F31" s="10" t="str">
        <f>IF($B31="","",VLOOKUP($B31,手順1!$J$19:$O$105,5,FALSE))</f>
        <v/>
      </c>
      <c r="G31" s="10" t="str">
        <f>IF($B31="","",IF(VLOOKUP($B31,手順1!$J$19:$O$105,6,FALSE)="","",VLOOKUP($B31,手順1!$J$19:$O$105,6,FALSE)))</f>
        <v/>
      </c>
      <c r="H31" s="11" t="str">
        <f t="shared" si="0"/>
        <v/>
      </c>
      <c r="I31" s="21"/>
      <c r="J31" s="4"/>
      <c r="K31" s="4"/>
      <c r="L31" s="4"/>
      <c r="M31" s="21"/>
      <c r="N31" s="4"/>
      <c r="O31" s="4"/>
      <c r="P31" s="5"/>
      <c r="Q31" s="125">
        <v>7</v>
      </c>
      <c r="R31" s="12"/>
      <c r="W31" s="1">
        <v>120</v>
      </c>
      <c r="X31" s="1" t="str">
        <f t="shared" si="2"/>
        <v/>
      </c>
      <c r="Y31" s="37">
        <f t="shared" si="3"/>
        <v>0</v>
      </c>
      <c r="Z31" s="37"/>
      <c r="AA31" s="37" t="str">
        <f t="shared" si="4"/>
        <v/>
      </c>
      <c r="AB31" s="37"/>
      <c r="AC31" s="37"/>
      <c r="AD31" s="37"/>
      <c r="AE31" s="37"/>
      <c r="AF31" s="37"/>
      <c r="AG31" s="37"/>
    </row>
    <row r="32" spans="1:33" x14ac:dyDescent="0.4">
      <c r="A32" s="2" t="str">
        <f t="shared" si="1"/>
        <v/>
      </c>
      <c r="B32" s="8"/>
      <c r="C32" s="10" t="str">
        <f>IF($B32="","",VLOOKUP($B32,手順1!$J$19:$O$105,2,FALSE))</f>
        <v/>
      </c>
      <c r="D32" s="10" t="str">
        <f>IF($B32="","",VLOOKUP($B32,手順1!$J$19:$O$105,3,FALSE))</f>
        <v/>
      </c>
      <c r="E32" s="10" t="str">
        <f>IF($B32="","",VLOOKUP($B32,手順1!$J$19:$O$105,4,FALSE))</f>
        <v/>
      </c>
      <c r="F32" s="10" t="str">
        <f>IF($B32="","",VLOOKUP($B32,手順1!$J$19:$O$105,5,FALSE))</f>
        <v/>
      </c>
      <c r="G32" s="10" t="str">
        <f>IF($B32="","",IF(VLOOKUP($B32,手順1!$J$19:$O$105,6,FALSE)="","",VLOOKUP($B32,手順1!$J$19:$O$105,6,FALSE)))</f>
        <v/>
      </c>
      <c r="H32" s="11" t="str">
        <f t="shared" si="0"/>
        <v/>
      </c>
      <c r="I32" s="21"/>
      <c r="J32" s="4"/>
      <c r="K32" s="4"/>
      <c r="L32" s="4"/>
      <c r="M32" s="21"/>
      <c r="N32" s="4"/>
      <c r="O32" s="4"/>
      <c r="P32" s="5"/>
      <c r="Q32" s="125">
        <v>7</v>
      </c>
      <c r="R32" s="12"/>
      <c r="W32" s="1">
        <v>121</v>
      </c>
      <c r="X32" s="1" t="str">
        <f t="shared" si="2"/>
        <v/>
      </c>
      <c r="Y32" s="37">
        <f t="shared" si="3"/>
        <v>0</v>
      </c>
      <c r="Z32" s="37"/>
      <c r="AA32" s="37" t="str">
        <f t="shared" si="4"/>
        <v/>
      </c>
      <c r="AB32" s="37"/>
      <c r="AC32" s="37"/>
      <c r="AD32" s="37"/>
      <c r="AE32" s="37"/>
      <c r="AF32" s="37"/>
      <c r="AG32" s="37"/>
    </row>
    <row r="33" spans="1:33" x14ac:dyDescent="0.4">
      <c r="A33" s="2" t="str">
        <f t="shared" si="1"/>
        <v/>
      </c>
      <c r="B33" s="8"/>
      <c r="C33" s="10" t="str">
        <f>IF($B33="","",VLOOKUP($B33,手順1!$J$19:$O$105,2,FALSE))</f>
        <v/>
      </c>
      <c r="D33" s="10" t="str">
        <f>IF($B33="","",VLOOKUP($B33,手順1!$J$19:$O$105,3,FALSE))</f>
        <v/>
      </c>
      <c r="E33" s="10" t="str">
        <f>IF($B33="","",VLOOKUP($B33,手順1!$J$19:$O$105,4,FALSE))</f>
        <v/>
      </c>
      <c r="F33" s="10" t="str">
        <f>IF($B33="","",VLOOKUP($B33,手順1!$J$19:$O$105,5,FALSE))</f>
        <v/>
      </c>
      <c r="G33" s="10" t="str">
        <f>IF($B33="","",IF(VLOOKUP($B33,手順1!$J$19:$O$105,6,FALSE)="","",VLOOKUP($B33,手順1!$J$19:$O$105,6,FALSE)))</f>
        <v/>
      </c>
      <c r="H33" s="11" t="str">
        <f t="shared" si="0"/>
        <v/>
      </c>
      <c r="I33" s="21"/>
      <c r="J33" s="4"/>
      <c r="K33" s="4"/>
      <c r="L33" s="4"/>
      <c r="M33" s="21"/>
      <c r="N33" s="4"/>
      <c r="O33" s="4"/>
      <c r="P33" s="5"/>
      <c r="Q33" s="125">
        <v>7</v>
      </c>
      <c r="R33" s="12"/>
      <c r="W33" s="1">
        <v>122</v>
      </c>
      <c r="X33" s="1" t="str">
        <f t="shared" si="2"/>
        <v/>
      </c>
      <c r="Y33" s="37">
        <f t="shared" si="3"/>
        <v>0</v>
      </c>
      <c r="Z33" s="37"/>
      <c r="AA33" s="37" t="str">
        <f t="shared" si="4"/>
        <v/>
      </c>
      <c r="AB33" s="37"/>
      <c r="AC33" s="37"/>
      <c r="AD33" s="37"/>
      <c r="AE33" s="37"/>
      <c r="AF33" s="37"/>
      <c r="AG33" s="37"/>
    </row>
    <row r="34" spans="1:33" x14ac:dyDescent="0.4">
      <c r="A34" s="2" t="str">
        <f t="shared" si="1"/>
        <v/>
      </c>
      <c r="B34" s="8"/>
      <c r="C34" s="10" t="str">
        <f>IF($B34="","",VLOOKUP($B34,手順1!$J$19:$O$105,2,FALSE))</f>
        <v/>
      </c>
      <c r="D34" s="10" t="str">
        <f>IF($B34="","",VLOOKUP($B34,手順1!$J$19:$O$105,3,FALSE))</f>
        <v/>
      </c>
      <c r="E34" s="10" t="str">
        <f>IF($B34="","",VLOOKUP($B34,手順1!$J$19:$O$105,4,FALSE))</f>
        <v/>
      </c>
      <c r="F34" s="10" t="str">
        <f>IF($B34="","",VLOOKUP($B34,手順1!$J$19:$O$105,5,FALSE))</f>
        <v/>
      </c>
      <c r="G34" s="10" t="str">
        <f>IF($B34="","",IF(VLOOKUP($B34,手順1!$J$19:$O$105,6,FALSE)="","",VLOOKUP($B34,手順1!$J$19:$O$105,6,FALSE)))</f>
        <v/>
      </c>
      <c r="H34" s="11" t="str">
        <f t="shared" si="0"/>
        <v/>
      </c>
      <c r="I34" s="21"/>
      <c r="J34" s="4"/>
      <c r="K34" s="4"/>
      <c r="L34" s="4"/>
      <c r="M34" s="21"/>
      <c r="N34" s="4"/>
      <c r="O34" s="4"/>
      <c r="P34" s="5"/>
      <c r="Q34" s="125">
        <v>7</v>
      </c>
      <c r="R34" s="12"/>
      <c r="W34" s="1">
        <v>123</v>
      </c>
      <c r="X34" s="1" t="str">
        <f t="shared" si="2"/>
        <v/>
      </c>
      <c r="Y34" s="37">
        <f t="shared" si="3"/>
        <v>0</v>
      </c>
      <c r="Z34" s="37"/>
      <c r="AA34" s="37" t="str">
        <f t="shared" si="4"/>
        <v/>
      </c>
      <c r="AB34" s="37"/>
      <c r="AC34" s="37"/>
      <c r="AD34" s="37"/>
      <c r="AE34" s="37"/>
      <c r="AF34" s="37"/>
      <c r="AG34" s="37"/>
    </row>
    <row r="35" spans="1:33" x14ac:dyDescent="0.4">
      <c r="A35" s="2" t="str">
        <f t="shared" si="1"/>
        <v/>
      </c>
      <c r="B35" s="8"/>
      <c r="C35" s="10" t="str">
        <f>IF($B35="","",VLOOKUP($B35,手順1!$J$19:$O$105,2,FALSE))</f>
        <v/>
      </c>
      <c r="D35" s="10" t="str">
        <f>IF($B35="","",VLOOKUP($B35,手順1!$J$19:$O$105,3,FALSE))</f>
        <v/>
      </c>
      <c r="E35" s="10" t="str">
        <f>IF($B35="","",VLOOKUP($B35,手順1!$J$19:$O$105,4,FALSE))</f>
        <v/>
      </c>
      <c r="F35" s="10" t="str">
        <f>IF($B35="","",VLOOKUP($B35,手順1!$J$19:$O$105,5,FALSE))</f>
        <v/>
      </c>
      <c r="G35" s="10" t="str">
        <f>IF($B35="","",IF(VLOOKUP($B35,手順1!$J$19:$O$105,6,FALSE)="","",VLOOKUP($B35,手順1!$J$19:$O$105,6,FALSE)))</f>
        <v/>
      </c>
      <c r="H35" s="11" t="str">
        <f t="shared" si="0"/>
        <v/>
      </c>
      <c r="I35" s="21"/>
      <c r="J35" s="4"/>
      <c r="K35" s="4"/>
      <c r="L35" s="4"/>
      <c r="M35" s="21"/>
      <c r="N35" s="4"/>
      <c r="O35" s="4"/>
      <c r="P35" s="5"/>
      <c r="Q35" s="125">
        <v>7</v>
      </c>
      <c r="R35" s="12"/>
      <c r="W35" s="1">
        <v>124</v>
      </c>
      <c r="X35" s="1" t="str">
        <f t="shared" si="2"/>
        <v/>
      </c>
      <c r="Y35" s="37">
        <f t="shared" si="3"/>
        <v>0</v>
      </c>
      <c r="Z35" s="37"/>
      <c r="AA35" s="37" t="str">
        <f t="shared" si="4"/>
        <v/>
      </c>
      <c r="AB35" s="37"/>
      <c r="AC35" s="37"/>
      <c r="AD35" s="37"/>
      <c r="AE35" s="37"/>
      <c r="AF35" s="37"/>
      <c r="AG35" s="37"/>
    </row>
    <row r="36" spans="1:33" x14ac:dyDescent="0.4">
      <c r="A36" s="2" t="str">
        <f t="shared" si="1"/>
        <v/>
      </c>
      <c r="B36" s="8"/>
      <c r="C36" s="10" t="str">
        <f>IF($B36="","",VLOOKUP($B36,手順1!$J$19:$O$105,2,FALSE))</f>
        <v/>
      </c>
      <c r="D36" s="10" t="str">
        <f>IF($B36="","",VLOOKUP($B36,手順1!$J$19:$O$105,3,FALSE))</f>
        <v/>
      </c>
      <c r="E36" s="10" t="str">
        <f>IF($B36="","",VLOOKUP($B36,手順1!$J$19:$O$105,4,FALSE))</f>
        <v/>
      </c>
      <c r="F36" s="10" t="str">
        <f>IF($B36="","",VLOOKUP($B36,手順1!$J$19:$O$105,5,FALSE))</f>
        <v/>
      </c>
      <c r="G36" s="10" t="str">
        <f>IF($B36="","",IF(VLOOKUP($B36,手順1!$J$19:$O$105,6,FALSE)="","",VLOOKUP($B36,手順1!$J$19:$O$105,6,FALSE)))</f>
        <v/>
      </c>
      <c r="H36" s="11" t="str">
        <f t="shared" si="0"/>
        <v/>
      </c>
      <c r="I36" s="21"/>
      <c r="J36" s="4"/>
      <c r="K36" s="4"/>
      <c r="L36" s="4"/>
      <c r="M36" s="21"/>
      <c r="N36" s="4"/>
      <c r="O36" s="4"/>
      <c r="P36" s="5"/>
      <c r="Q36" s="125">
        <v>7</v>
      </c>
      <c r="R36" s="12"/>
      <c r="W36" s="1">
        <v>125</v>
      </c>
      <c r="X36" s="1" t="str">
        <f t="shared" si="2"/>
        <v/>
      </c>
      <c r="Y36" s="37">
        <f t="shared" si="3"/>
        <v>0</v>
      </c>
      <c r="Z36" s="37"/>
      <c r="AA36" s="37" t="str">
        <f t="shared" si="4"/>
        <v/>
      </c>
      <c r="AB36" s="37"/>
      <c r="AC36" s="37"/>
      <c r="AD36" s="37"/>
      <c r="AE36" s="37"/>
      <c r="AF36" s="37"/>
      <c r="AG36" s="37"/>
    </row>
    <row r="37" spans="1:33" x14ac:dyDescent="0.4">
      <c r="A37" s="2" t="str">
        <f t="shared" si="1"/>
        <v/>
      </c>
      <c r="B37" s="8"/>
      <c r="C37" s="10" t="str">
        <f>IF($B37="","",VLOOKUP($B37,手順1!$J$19:$O$105,2,FALSE))</f>
        <v/>
      </c>
      <c r="D37" s="10" t="str">
        <f>IF($B37="","",VLOOKUP($B37,手順1!$J$19:$O$105,3,FALSE))</f>
        <v/>
      </c>
      <c r="E37" s="10" t="str">
        <f>IF($B37="","",VLOOKUP($B37,手順1!$J$19:$O$105,4,FALSE))</f>
        <v/>
      </c>
      <c r="F37" s="10" t="str">
        <f>IF($B37="","",VLOOKUP($B37,手順1!$J$19:$O$105,5,FALSE))</f>
        <v/>
      </c>
      <c r="G37" s="10" t="str">
        <f>IF($B37="","",IF(VLOOKUP($B37,手順1!$J$19:$O$105,6,FALSE)="","",VLOOKUP($B37,手順1!$J$19:$O$105,6,FALSE)))</f>
        <v/>
      </c>
      <c r="H37" s="11" t="str">
        <f t="shared" si="0"/>
        <v/>
      </c>
      <c r="I37" s="21"/>
      <c r="J37" s="4"/>
      <c r="K37" s="4"/>
      <c r="L37" s="4"/>
      <c r="M37" s="21"/>
      <c r="N37" s="4"/>
      <c r="O37" s="4"/>
      <c r="P37" s="5"/>
      <c r="Q37" s="125">
        <v>7</v>
      </c>
      <c r="R37" s="12"/>
      <c r="W37" s="1">
        <v>126</v>
      </c>
      <c r="X37" s="1" t="str">
        <f t="shared" si="2"/>
        <v/>
      </c>
      <c r="Y37" s="37">
        <f t="shared" si="3"/>
        <v>0</v>
      </c>
      <c r="Z37" s="37"/>
      <c r="AA37" s="37" t="str">
        <f t="shared" si="4"/>
        <v/>
      </c>
      <c r="AB37" s="37"/>
      <c r="AC37" s="37"/>
      <c r="AD37" s="37"/>
      <c r="AE37" s="37"/>
      <c r="AF37" s="37"/>
      <c r="AG37" s="37"/>
    </row>
    <row r="38" spans="1:33" x14ac:dyDescent="0.4">
      <c r="A38" s="2" t="str">
        <f t="shared" si="1"/>
        <v/>
      </c>
      <c r="B38" s="8"/>
      <c r="C38" s="10" t="str">
        <f>IF($B38="","",VLOOKUP($B38,手順1!$J$19:$O$105,2,FALSE))</f>
        <v/>
      </c>
      <c r="D38" s="10" t="str">
        <f>IF($B38="","",VLOOKUP($B38,手順1!$J$19:$O$105,3,FALSE))</f>
        <v/>
      </c>
      <c r="E38" s="10" t="str">
        <f>IF($B38="","",VLOOKUP($B38,手順1!$J$19:$O$105,4,FALSE))</f>
        <v/>
      </c>
      <c r="F38" s="10" t="str">
        <f>IF($B38="","",VLOOKUP($B38,手順1!$J$19:$O$105,5,FALSE))</f>
        <v/>
      </c>
      <c r="G38" s="10" t="str">
        <f>IF($B38="","",IF(VLOOKUP($B38,手順1!$J$19:$O$105,6,FALSE)="","",VLOOKUP($B38,手順1!$J$19:$O$105,6,FALSE)))</f>
        <v/>
      </c>
      <c r="H38" s="11" t="str">
        <f t="shared" si="0"/>
        <v/>
      </c>
      <c r="I38" s="21"/>
      <c r="J38" s="4"/>
      <c r="K38" s="4"/>
      <c r="L38" s="4"/>
      <c r="M38" s="21"/>
      <c r="N38" s="4"/>
      <c r="O38" s="4"/>
      <c r="P38" s="5"/>
      <c r="Q38" s="125">
        <v>7</v>
      </c>
      <c r="R38" s="12"/>
      <c r="W38" s="1">
        <v>127</v>
      </c>
      <c r="X38" s="1" t="str">
        <f t="shared" si="2"/>
        <v/>
      </c>
      <c r="Y38" s="37">
        <f t="shared" si="3"/>
        <v>0</v>
      </c>
      <c r="Z38" s="37"/>
      <c r="AA38" s="37" t="str">
        <f t="shared" si="4"/>
        <v/>
      </c>
      <c r="AB38" s="37"/>
      <c r="AC38" s="37"/>
      <c r="AD38" s="37"/>
      <c r="AE38" s="37"/>
      <c r="AF38" s="37"/>
      <c r="AG38" s="37"/>
    </row>
    <row r="39" spans="1:33" x14ac:dyDescent="0.4">
      <c r="A39" s="2" t="str">
        <f t="shared" si="1"/>
        <v/>
      </c>
      <c r="B39" s="8"/>
      <c r="C39" s="10" t="str">
        <f>IF($B39="","",VLOOKUP($B39,手順1!$J$19:$O$105,2,FALSE))</f>
        <v/>
      </c>
      <c r="D39" s="10" t="str">
        <f>IF($B39="","",VLOOKUP($B39,手順1!$J$19:$O$105,3,FALSE))</f>
        <v/>
      </c>
      <c r="E39" s="10" t="str">
        <f>IF($B39="","",VLOOKUP($B39,手順1!$J$19:$O$105,4,FALSE))</f>
        <v/>
      </c>
      <c r="F39" s="10" t="str">
        <f>IF($B39="","",VLOOKUP($B39,手順1!$J$19:$O$105,5,FALSE))</f>
        <v/>
      </c>
      <c r="G39" s="10" t="str">
        <f>IF($B39="","",IF(VLOOKUP($B39,手順1!$J$19:$O$105,6,FALSE)="","",VLOOKUP($B39,手順1!$J$19:$O$105,6,FALSE)))</f>
        <v/>
      </c>
      <c r="H39" s="11" t="str">
        <f t="shared" si="0"/>
        <v/>
      </c>
      <c r="I39" s="21"/>
      <c r="J39" s="4"/>
      <c r="K39" s="4"/>
      <c r="L39" s="4"/>
      <c r="M39" s="21"/>
      <c r="N39" s="4"/>
      <c r="O39" s="4"/>
      <c r="P39" s="5"/>
      <c r="Q39" s="125">
        <v>7</v>
      </c>
      <c r="R39" s="12"/>
      <c r="W39" s="1">
        <v>128</v>
      </c>
      <c r="X39" s="1" t="str">
        <f t="shared" si="2"/>
        <v/>
      </c>
      <c r="Y39" s="37">
        <f t="shared" si="3"/>
        <v>0</v>
      </c>
      <c r="Z39" s="37"/>
      <c r="AA39" s="37" t="str">
        <f t="shared" si="4"/>
        <v/>
      </c>
      <c r="AB39" s="37"/>
      <c r="AC39" s="37"/>
      <c r="AD39" s="37"/>
      <c r="AE39" s="37"/>
      <c r="AF39" s="37"/>
      <c r="AG39" s="37"/>
    </row>
    <row r="40" spans="1:33" x14ac:dyDescent="0.4">
      <c r="A40" s="2" t="str">
        <f t="shared" si="1"/>
        <v/>
      </c>
      <c r="B40" s="8"/>
      <c r="C40" s="10" t="str">
        <f>IF($B40="","",VLOOKUP($B40,手順1!$J$19:$O$105,2,FALSE))</f>
        <v/>
      </c>
      <c r="D40" s="10" t="str">
        <f>IF($B40="","",VLOOKUP($B40,手順1!$J$19:$O$105,3,FALSE))</f>
        <v/>
      </c>
      <c r="E40" s="10" t="str">
        <f>IF($B40="","",VLOOKUP($B40,手順1!$J$19:$O$105,4,FALSE))</f>
        <v/>
      </c>
      <c r="F40" s="10" t="str">
        <f>IF($B40="","",VLOOKUP($B40,手順1!$J$19:$O$105,5,FALSE))</f>
        <v/>
      </c>
      <c r="G40" s="10" t="str">
        <f>IF($B40="","",IF(VLOOKUP($B40,手順1!$J$19:$O$105,6,FALSE)="","",VLOOKUP($B40,手順1!$J$19:$O$105,6,FALSE)))</f>
        <v/>
      </c>
      <c r="H40" s="11" t="str">
        <f t="shared" si="0"/>
        <v/>
      </c>
      <c r="I40" s="21"/>
      <c r="J40" s="4"/>
      <c r="K40" s="4"/>
      <c r="L40" s="4"/>
      <c r="M40" s="21"/>
      <c r="N40" s="4"/>
      <c r="O40" s="4"/>
      <c r="P40" s="5"/>
      <c r="Q40" s="125">
        <v>7</v>
      </c>
      <c r="R40" s="12"/>
      <c r="W40" s="1">
        <v>129</v>
      </c>
      <c r="X40" s="1" t="str">
        <f t="shared" si="2"/>
        <v/>
      </c>
      <c r="Y40" s="37">
        <f t="shared" si="3"/>
        <v>0</v>
      </c>
      <c r="Z40" s="37"/>
      <c r="AA40" s="37" t="str">
        <f t="shared" si="4"/>
        <v/>
      </c>
      <c r="AB40" s="37"/>
      <c r="AC40" s="37"/>
      <c r="AD40" s="37"/>
      <c r="AE40" s="37"/>
      <c r="AF40" s="37"/>
      <c r="AG40" s="37"/>
    </row>
    <row r="41" spans="1:33" x14ac:dyDescent="0.4">
      <c r="A41" s="2" t="str">
        <f t="shared" si="1"/>
        <v/>
      </c>
      <c r="B41" s="8"/>
      <c r="C41" s="10" t="str">
        <f>IF($B41="","",VLOOKUP($B41,手順1!$J$19:$O$105,2,FALSE))</f>
        <v/>
      </c>
      <c r="D41" s="10" t="str">
        <f>IF($B41="","",VLOOKUP($B41,手順1!$J$19:$O$105,3,FALSE))</f>
        <v/>
      </c>
      <c r="E41" s="10" t="str">
        <f>IF($B41="","",VLOOKUP($B41,手順1!$J$19:$O$105,4,FALSE))</f>
        <v/>
      </c>
      <c r="F41" s="10" t="str">
        <f>IF($B41="","",VLOOKUP($B41,手順1!$J$19:$O$105,5,FALSE))</f>
        <v/>
      </c>
      <c r="G41" s="10" t="str">
        <f>IF($B41="","",IF(VLOOKUP($B41,手順1!$J$19:$O$105,6,FALSE)="","",VLOOKUP($B41,手順1!$J$19:$O$105,6,FALSE)))</f>
        <v/>
      </c>
      <c r="H41" s="11" t="str">
        <f t="shared" si="0"/>
        <v/>
      </c>
      <c r="I41" s="21"/>
      <c r="J41" s="4"/>
      <c r="K41" s="4"/>
      <c r="L41" s="4"/>
      <c r="M41" s="21"/>
      <c r="N41" s="4"/>
      <c r="O41" s="4"/>
      <c r="P41" s="5"/>
      <c r="Q41" s="125">
        <v>7</v>
      </c>
      <c r="R41" s="12"/>
      <c r="W41" s="1">
        <v>130</v>
      </c>
      <c r="X41" s="1" t="str">
        <f t="shared" si="2"/>
        <v/>
      </c>
      <c r="Y41" s="37">
        <f t="shared" si="3"/>
        <v>0</v>
      </c>
      <c r="Z41" s="37"/>
      <c r="AA41" s="37" t="str">
        <f t="shared" si="4"/>
        <v/>
      </c>
      <c r="AB41" s="37"/>
      <c r="AC41" s="37"/>
      <c r="AD41" s="37"/>
      <c r="AE41" s="37"/>
      <c r="AF41" s="37"/>
      <c r="AG41" s="37"/>
    </row>
    <row r="42" spans="1:33" x14ac:dyDescent="0.4">
      <c r="A42" s="2" t="str">
        <f t="shared" si="1"/>
        <v/>
      </c>
      <c r="B42" s="8"/>
      <c r="C42" s="10" t="str">
        <f>IF($B42="","",VLOOKUP($B42,手順1!$J$19:$O$105,2,FALSE))</f>
        <v/>
      </c>
      <c r="D42" s="10" t="str">
        <f>IF($B42="","",VLOOKUP($B42,手順1!$J$19:$O$105,3,FALSE))</f>
        <v/>
      </c>
      <c r="E42" s="10" t="str">
        <f>IF($B42="","",VLOOKUP($B42,手順1!$J$19:$O$105,4,FALSE))</f>
        <v/>
      </c>
      <c r="F42" s="10" t="str">
        <f>IF($B42="","",VLOOKUP($B42,手順1!$J$19:$O$105,5,FALSE))</f>
        <v/>
      </c>
      <c r="G42" s="10" t="str">
        <f>IF($B42="","",IF(VLOOKUP($B42,手順1!$J$19:$O$105,6,FALSE)="","",VLOOKUP($B42,手順1!$J$19:$O$105,6,FALSE)))</f>
        <v/>
      </c>
      <c r="H42" s="11" t="str">
        <f t="shared" si="0"/>
        <v/>
      </c>
      <c r="I42" s="21"/>
      <c r="J42" s="4"/>
      <c r="K42" s="4"/>
      <c r="L42" s="4"/>
      <c r="M42" s="21"/>
      <c r="N42" s="4"/>
      <c r="O42" s="4"/>
      <c r="P42" s="5"/>
      <c r="Q42" s="125">
        <v>7</v>
      </c>
      <c r="R42" s="12"/>
      <c r="W42" s="1">
        <v>131</v>
      </c>
      <c r="X42" s="1" t="str">
        <f t="shared" si="2"/>
        <v/>
      </c>
      <c r="Y42" s="37">
        <f t="shared" si="3"/>
        <v>0</v>
      </c>
      <c r="Z42" s="37"/>
      <c r="AA42" s="37" t="str">
        <f t="shared" si="4"/>
        <v/>
      </c>
      <c r="AB42" s="37"/>
      <c r="AC42" s="37"/>
      <c r="AD42" s="37"/>
      <c r="AE42" s="37"/>
      <c r="AF42" s="37"/>
      <c r="AG42" s="37"/>
    </row>
    <row r="43" spans="1:33" x14ac:dyDescent="0.4">
      <c r="A43" s="2" t="str">
        <f t="shared" si="1"/>
        <v/>
      </c>
      <c r="B43" s="8"/>
      <c r="C43" s="10" t="str">
        <f>IF($B43="","",VLOOKUP($B43,手順1!$J$19:$O$105,2,FALSE))</f>
        <v/>
      </c>
      <c r="D43" s="10" t="str">
        <f>IF($B43="","",VLOOKUP($B43,手順1!$J$19:$O$105,3,FALSE))</f>
        <v/>
      </c>
      <c r="E43" s="10" t="str">
        <f>IF($B43="","",VLOOKUP($B43,手順1!$J$19:$O$105,4,FALSE))</f>
        <v/>
      </c>
      <c r="F43" s="10" t="str">
        <f>IF($B43="","",VLOOKUP($B43,手順1!$J$19:$O$105,5,FALSE))</f>
        <v/>
      </c>
      <c r="G43" s="10" t="str">
        <f>IF($B43="","",IF(VLOOKUP($B43,手順1!$J$19:$O$105,6,FALSE)="","",VLOOKUP($B43,手順1!$J$19:$O$105,6,FALSE)))</f>
        <v/>
      </c>
      <c r="H43" s="11" t="str">
        <f t="shared" si="0"/>
        <v/>
      </c>
      <c r="I43" s="21"/>
      <c r="J43" s="4"/>
      <c r="K43" s="4"/>
      <c r="L43" s="4"/>
      <c r="M43" s="21"/>
      <c r="N43" s="4"/>
      <c r="O43" s="4"/>
      <c r="P43" s="5"/>
      <c r="Q43" s="125">
        <v>7</v>
      </c>
      <c r="R43" s="12"/>
      <c r="W43" s="1">
        <v>132</v>
      </c>
      <c r="X43" s="1" t="str">
        <f t="shared" si="2"/>
        <v/>
      </c>
      <c r="Y43" s="37">
        <f t="shared" si="3"/>
        <v>0</v>
      </c>
      <c r="Z43" s="37"/>
      <c r="AA43" s="37" t="str">
        <f t="shared" si="4"/>
        <v/>
      </c>
      <c r="AB43" s="37"/>
      <c r="AC43" s="37"/>
      <c r="AD43" s="37"/>
      <c r="AE43" s="37"/>
      <c r="AF43" s="37"/>
      <c r="AG43" s="37"/>
    </row>
    <row r="44" spans="1:33" x14ac:dyDescent="0.4">
      <c r="A44" s="2" t="str">
        <f t="shared" si="1"/>
        <v/>
      </c>
      <c r="B44" s="8"/>
      <c r="C44" s="10" t="str">
        <f>IF($B44="","",VLOOKUP($B44,手順1!$J$19:$O$105,2,FALSE))</f>
        <v/>
      </c>
      <c r="D44" s="10" t="str">
        <f>IF($B44="","",VLOOKUP($B44,手順1!$J$19:$O$105,3,FALSE))</f>
        <v/>
      </c>
      <c r="E44" s="10" t="str">
        <f>IF($B44="","",VLOOKUP($B44,手順1!$J$19:$O$105,4,FALSE))</f>
        <v/>
      </c>
      <c r="F44" s="10" t="str">
        <f>IF($B44="","",VLOOKUP($B44,手順1!$J$19:$O$105,5,FALSE))</f>
        <v/>
      </c>
      <c r="G44" s="10" t="str">
        <f>IF($B44="","",IF(VLOOKUP($B44,手順1!$J$19:$O$105,6,FALSE)="","",VLOOKUP($B44,手順1!$J$19:$O$105,6,FALSE)))</f>
        <v/>
      </c>
      <c r="H44" s="11" t="str">
        <f t="shared" ref="H44:H75" si="5">IF(B44="","","女")</f>
        <v/>
      </c>
      <c r="I44" s="21"/>
      <c r="J44" s="4"/>
      <c r="K44" s="4"/>
      <c r="L44" s="4"/>
      <c r="M44" s="21"/>
      <c r="N44" s="4"/>
      <c r="O44" s="4"/>
      <c r="P44" s="5"/>
      <c r="Q44" s="125">
        <v>7</v>
      </c>
      <c r="R44" s="12"/>
      <c r="W44" s="1">
        <v>133</v>
      </c>
      <c r="X44" s="1" t="str">
        <f t="shared" si="2"/>
        <v/>
      </c>
      <c r="Y44" s="37">
        <f t="shared" si="3"/>
        <v>0</v>
      </c>
      <c r="Z44" s="37"/>
      <c r="AA44" s="37" t="str">
        <f t="shared" si="4"/>
        <v/>
      </c>
      <c r="AB44" s="37"/>
      <c r="AC44" s="37"/>
      <c r="AD44" s="37"/>
      <c r="AE44" s="37"/>
      <c r="AF44" s="37"/>
      <c r="AG44" s="37"/>
    </row>
    <row r="45" spans="1:33" x14ac:dyDescent="0.4">
      <c r="A45" s="2" t="str">
        <f t="shared" si="1"/>
        <v/>
      </c>
      <c r="B45" s="8"/>
      <c r="C45" s="10" t="str">
        <f>IF($B45="","",VLOOKUP($B45,手順1!$J$19:$O$105,2,FALSE))</f>
        <v/>
      </c>
      <c r="D45" s="10" t="str">
        <f>IF($B45="","",VLOOKUP($B45,手順1!$J$19:$O$105,3,FALSE))</f>
        <v/>
      </c>
      <c r="E45" s="10" t="str">
        <f>IF($B45="","",VLOOKUP($B45,手順1!$J$19:$O$105,4,FALSE))</f>
        <v/>
      </c>
      <c r="F45" s="10" t="str">
        <f>IF($B45="","",VLOOKUP($B45,手順1!$J$19:$O$105,5,FALSE))</f>
        <v/>
      </c>
      <c r="G45" s="10" t="str">
        <f>IF($B45="","",IF(VLOOKUP($B45,手順1!$J$19:$O$105,6,FALSE)="","",VLOOKUP($B45,手順1!$J$19:$O$105,6,FALSE)))</f>
        <v/>
      </c>
      <c r="H45" s="11" t="str">
        <f t="shared" si="5"/>
        <v/>
      </c>
      <c r="I45" s="21"/>
      <c r="J45" s="4"/>
      <c r="K45" s="4"/>
      <c r="L45" s="4"/>
      <c r="M45" s="21"/>
      <c r="N45" s="4"/>
      <c r="O45" s="4"/>
      <c r="P45" s="5"/>
      <c r="Q45" s="125">
        <v>7</v>
      </c>
      <c r="R45" s="12"/>
      <c r="W45" s="1">
        <v>134</v>
      </c>
      <c r="X45" s="1" t="str">
        <f t="shared" si="2"/>
        <v/>
      </c>
      <c r="Y45" s="37">
        <f t="shared" si="3"/>
        <v>0</v>
      </c>
      <c r="Z45" s="37"/>
      <c r="AA45" s="37" t="str">
        <f t="shared" ref="AA45:AA76" si="6">IF(AC45="","",COUNTIF(I$12:I$107,AC45)+COUNTIF(M$12:M$107,AC45))</f>
        <v/>
      </c>
      <c r="AB45" s="37"/>
      <c r="AC45" s="37"/>
      <c r="AD45" s="37"/>
      <c r="AE45" s="37"/>
      <c r="AF45" s="37"/>
      <c r="AG45" s="37"/>
    </row>
    <row r="46" spans="1:33" x14ac:dyDescent="0.4">
      <c r="A46" s="2" t="str">
        <f t="shared" si="1"/>
        <v/>
      </c>
      <c r="B46" s="8"/>
      <c r="C46" s="10" t="str">
        <f>IF($B46="","",VLOOKUP($B46,手順1!$J$19:$O$105,2,FALSE))</f>
        <v/>
      </c>
      <c r="D46" s="10" t="str">
        <f>IF($B46="","",VLOOKUP($B46,手順1!$J$19:$O$105,3,FALSE))</f>
        <v/>
      </c>
      <c r="E46" s="10" t="str">
        <f>IF($B46="","",VLOOKUP($B46,手順1!$J$19:$O$105,4,FALSE))</f>
        <v/>
      </c>
      <c r="F46" s="10" t="str">
        <f>IF($B46="","",VLOOKUP($B46,手順1!$J$19:$O$105,5,FALSE))</f>
        <v/>
      </c>
      <c r="G46" s="10" t="str">
        <f>IF($B46="","",IF(VLOOKUP($B46,手順1!$J$19:$O$105,6,FALSE)="","",VLOOKUP($B46,手順1!$J$19:$O$105,6,FALSE)))</f>
        <v/>
      </c>
      <c r="H46" s="11" t="str">
        <f t="shared" si="5"/>
        <v/>
      </c>
      <c r="I46" s="21"/>
      <c r="J46" s="4"/>
      <c r="K46" s="4"/>
      <c r="L46" s="4"/>
      <c r="M46" s="21"/>
      <c r="N46" s="4"/>
      <c r="O46" s="4"/>
      <c r="P46" s="5"/>
      <c r="Q46" s="125">
        <v>7</v>
      </c>
      <c r="R46" s="12"/>
      <c r="W46" s="1">
        <v>135</v>
      </c>
      <c r="X46" s="1" t="str">
        <f t="shared" si="2"/>
        <v/>
      </c>
      <c r="Y46" s="37">
        <f t="shared" si="3"/>
        <v>0</v>
      </c>
      <c r="Z46" s="37"/>
      <c r="AA46" s="37" t="str">
        <f t="shared" si="6"/>
        <v/>
      </c>
      <c r="AB46" s="37"/>
      <c r="AC46" s="37"/>
      <c r="AD46" s="37"/>
      <c r="AE46" s="37"/>
      <c r="AF46" s="37"/>
      <c r="AG46" s="37"/>
    </row>
    <row r="47" spans="1:33" x14ac:dyDescent="0.4">
      <c r="A47" s="2" t="str">
        <f t="shared" si="1"/>
        <v/>
      </c>
      <c r="B47" s="8"/>
      <c r="C47" s="10" t="str">
        <f>IF($B47="","",VLOOKUP($B47,手順1!$J$19:$O$105,2,FALSE))</f>
        <v/>
      </c>
      <c r="D47" s="10" t="str">
        <f>IF($B47="","",VLOOKUP($B47,手順1!$J$19:$O$105,3,FALSE))</f>
        <v/>
      </c>
      <c r="E47" s="10" t="str">
        <f>IF($B47="","",VLOOKUP($B47,手順1!$J$19:$O$105,4,FALSE))</f>
        <v/>
      </c>
      <c r="F47" s="10" t="str">
        <f>IF($B47="","",VLOOKUP($B47,手順1!$J$19:$O$105,5,FALSE))</f>
        <v/>
      </c>
      <c r="G47" s="10" t="str">
        <f>IF($B47="","",IF(VLOOKUP($B47,手順1!$J$19:$O$105,6,FALSE)="","",VLOOKUP($B47,手順1!$J$19:$O$105,6,FALSE)))</f>
        <v/>
      </c>
      <c r="H47" s="11" t="str">
        <f t="shared" si="5"/>
        <v/>
      </c>
      <c r="I47" s="21"/>
      <c r="J47" s="4"/>
      <c r="K47" s="4"/>
      <c r="L47" s="4"/>
      <c r="M47" s="21"/>
      <c r="N47" s="4"/>
      <c r="O47" s="4"/>
      <c r="P47" s="5"/>
      <c r="Q47" s="125">
        <v>7</v>
      </c>
      <c r="R47" s="12"/>
      <c r="W47" s="1">
        <v>136</v>
      </c>
      <c r="X47" s="1" t="str">
        <f t="shared" si="2"/>
        <v/>
      </c>
      <c r="Y47" s="37">
        <f t="shared" si="3"/>
        <v>0</v>
      </c>
      <c r="Z47" s="37"/>
      <c r="AA47" s="37" t="str">
        <f t="shared" si="6"/>
        <v/>
      </c>
      <c r="AB47" s="37"/>
      <c r="AC47" s="37"/>
      <c r="AD47" s="37"/>
      <c r="AE47" s="37"/>
      <c r="AF47" s="37"/>
      <c r="AG47" s="37"/>
    </row>
    <row r="48" spans="1:33" x14ac:dyDescent="0.4">
      <c r="A48" s="2" t="str">
        <f t="shared" si="1"/>
        <v/>
      </c>
      <c r="B48" s="8"/>
      <c r="C48" s="10" t="str">
        <f>IF($B48="","",VLOOKUP($B48,手順1!$J$19:$O$105,2,FALSE))</f>
        <v/>
      </c>
      <c r="D48" s="10" t="str">
        <f>IF($B48="","",VLOOKUP($B48,手順1!$J$19:$O$105,3,FALSE))</f>
        <v/>
      </c>
      <c r="E48" s="10" t="str">
        <f>IF($B48="","",VLOOKUP($B48,手順1!$J$19:$O$105,4,FALSE))</f>
        <v/>
      </c>
      <c r="F48" s="10" t="str">
        <f>IF($B48="","",VLOOKUP($B48,手順1!$J$19:$O$105,5,FALSE))</f>
        <v/>
      </c>
      <c r="G48" s="10" t="str">
        <f>IF($B48="","",IF(VLOOKUP($B48,手順1!$J$19:$O$105,6,FALSE)="","",VLOOKUP($B48,手順1!$J$19:$O$105,6,FALSE)))</f>
        <v/>
      </c>
      <c r="H48" s="11" t="str">
        <f t="shared" si="5"/>
        <v/>
      </c>
      <c r="I48" s="21"/>
      <c r="J48" s="4"/>
      <c r="K48" s="4"/>
      <c r="L48" s="4"/>
      <c r="M48" s="21"/>
      <c r="N48" s="4"/>
      <c r="O48" s="4"/>
      <c r="P48" s="5"/>
      <c r="Q48" s="125">
        <v>7</v>
      </c>
      <c r="R48" s="12"/>
      <c r="W48" s="1">
        <v>137</v>
      </c>
      <c r="X48" s="1" t="str">
        <f t="shared" si="2"/>
        <v/>
      </c>
      <c r="Y48" s="37">
        <f t="shared" si="3"/>
        <v>0</v>
      </c>
      <c r="Z48" s="37"/>
      <c r="AA48" s="37" t="str">
        <f t="shared" si="6"/>
        <v/>
      </c>
      <c r="AB48" s="37"/>
      <c r="AC48" s="37"/>
      <c r="AD48" s="37"/>
      <c r="AE48" s="37"/>
      <c r="AF48" s="37"/>
      <c r="AG48" s="37"/>
    </row>
    <row r="49" spans="1:33" x14ac:dyDescent="0.4">
      <c r="A49" s="2" t="str">
        <f t="shared" si="1"/>
        <v/>
      </c>
      <c r="B49" s="8"/>
      <c r="C49" s="10" t="str">
        <f>IF($B49="","",VLOOKUP($B49,手順1!$J$19:$O$105,2,FALSE))</f>
        <v/>
      </c>
      <c r="D49" s="10" t="str">
        <f>IF($B49="","",VLOOKUP($B49,手順1!$J$19:$O$105,3,FALSE))</f>
        <v/>
      </c>
      <c r="E49" s="10" t="str">
        <f>IF($B49="","",VLOOKUP($B49,手順1!$J$19:$O$105,4,FALSE))</f>
        <v/>
      </c>
      <c r="F49" s="10" t="str">
        <f>IF($B49="","",VLOOKUP($B49,手順1!$J$19:$O$105,5,FALSE))</f>
        <v/>
      </c>
      <c r="G49" s="10" t="str">
        <f>IF($B49="","",IF(VLOOKUP($B49,手順1!$J$19:$O$105,6,FALSE)="","",VLOOKUP($B49,手順1!$J$19:$O$105,6,FALSE)))</f>
        <v/>
      </c>
      <c r="H49" s="11" t="str">
        <f t="shared" si="5"/>
        <v/>
      </c>
      <c r="I49" s="21"/>
      <c r="J49" s="4"/>
      <c r="K49" s="4"/>
      <c r="L49" s="4"/>
      <c r="M49" s="21"/>
      <c r="N49" s="4"/>
      <c r="O49" s="4"/>
      <c r="P49" s="5"/>
      <c r="Q49" s="125">
        <v>7</v>
      </c>
      <c r="R49" s="12"/>
      <c r="W49" s="1">
        <v>138</v>
      </c>
      <c r="X49" s="1" t="str">
        <f t="shared" si="2"/>
        <v/>
      </c>
      <c r="Y49" s="37">
        <f t="shared" si="3"/>
        <v>0</v>
      </c>
      <c r="Z49" s="37"/>
      <c r="AA49" s="37" t="str">
        <f t="shared" si="6"/>
        <v/>
      </c>
      <c r="AB49" s="37"/>
      <c r="AC49" s="37"/>
      <c r="AD49" s="37"/>
      <c r="AE49" s="37"/>
      <c r="AF49" s="37"/>
      <c r="AG49" s="37"/>
    </row>
    <row r="50" spans="1:33" x14ac:dyDescent="0.4">
      <c r="A50" s="2" t="str">
        <f t="shared" si="1"/>
        <v/>
      </c>
      <c r="B50" s="8"/>
      <c r="C50" s="10" t="str">
        <f>IF($B50="","",VLOOKUP($B50,手順1!$J$19:$O$105,2,FALSE))</f>
        <v/>
      </c>
      <c r="D50" s="10" t="str">
        <f>IF($B50="","",VLOOKUP($B50,手順1!$J$19:$O$105,3,FALSE))</f>
        <v/>
      </c>
      <c r="E50" s="10" t="str">
        <f>IF($B50="","",VLOOKUP($B50,手順1!$J$19:$O$105,4,FALSE))</f>
        <v/>
      </c>
      <c r="F50" s="10" t="str">
        <f>IF($B50="","",VLOOKUP($B50,手順1!$J$19:$O$105,5,FALSE))</f>
        <v/>
      </c>
      <c r="G50" s="10" t="str">
        <f>IF($B50="","",IF(VLOOKUP($B50,手順1!$J$19:$O$105,6,FALSE)="","",VLOOKUP($B50,手順1!$J$19:$O$105,6,FALSE)))</f>
        <v/>
      </c>
      <c r="H50" s="11" t="str">
        <f t="shared" si="5"/>
        <v/>
      </c>
      <c r="I50" s="21"/>
      <c r="J50" s="4"/>
      <c r="K50" s="4"/>
      <c r="L50" s="4"/>
      <c r="M50" s="21"/>
      <c r="N50" s="4"/>
      <c r="O50" s="4"/>
      <c r="P50" s="5"/>
      <c r="Q50" s="125">
        <v>7</v>
      </c>
      <c r="R50" s="12"/>
      <c r="W50" s="1">
        <v>139</v>
      </c>
      <c r="X50" s="1" t="str">
        <f t="shared" si="2"/>
        <v/>
      </c>
      <c r="Y50" s="37">
        <f t="shared" si="3"/>
        <v>0</v>
      </c>
      <c r="Z50" s="37"/>
      <c r="AA50" s="37" t="str">
        <f t="shared" si="6"/>
        <v/>
      </c>
      <c r="AB50" s="37"/>
      <c r="AC50" s="37"/>
      <c r="AD50" s="37"/>
      <c r="AE50" s="37"/>
      <c r="AF50" s="37"/>
      <c r="AG50" s="37"/>
    </row>
    <row r="51" spans="1:33" x14ac:dyDescent="0.4">
      <c r="A51" s="2" t="str">
        <f t="shared" si="1"/>
        <v/>
      </c>
      <c r="B51" s="8"/>
      <c r="C51" s="10" t="str">
        <f>IF($B51="","",VLOOKUP($B51,手順1!$J$19:$O$105,2,FALSE))</f>
        <v/>
      </c>
      <c r="D51" s="10" t="str">
        <f>IF($B51="","",VLOOKUP($B51,手順1!$J$19:$O$105,3,FALSE))</f>
        <v/>
      </c>
      <c r="E51" s="10" t="str">
        <f>IF($B51="","",VLOOKUP($B51,手順1!$J$19:$O$105,4,FALSE))</f>
        <v/>
      </c>
      <c r="F51" s="10" t="str">
        <f>IF($B51="","",VLOOKUP($B51,手順1!$J$19:$O$105,5,FALSE))</f>
        <v/>
      </c>
      <c r="G51" s="10" t="str">
        <f>IF($B51="","",IF(VLOOKUP($B51,手順1!$J$19:$O$105,6,FALSE)="","",VLOOKUP($B51,手順1!$J$19:$O$105,6,FALSE)))</f>
        <v/>
      </c>
      <c r="H51" s="11" t="str">
        <f t="shared" si="5"/>
        <v/>
      </c>
      <c r="I51" s="21"/>
      <c r="J51" s="4"/>
      <c r="K51" s="4"/>
      <c r="L51" s="4"/>
      <c r="M51" s="21"/>
      <c r="N51" s="4"/>
      <c r="O51" s="4"/>
      <c r="P51" s="5"/>
      <c r="Q51" s="125">
        <v>7</v>
      </c>
      <c r="R51" s="12"/>
      <c r="W51" s="1">
        <v>140</v>
      </c>
      <c r="X51" s="1" t="str">
        <f t="shared" si="2"/>
        <v/>
      </c>
      <c r="Y51" s="37">
        <f t="shared" si="3"/>
        <v>0</v>
      </c>
      <c r="Z51" s="37"/>
      <c r="AA51" s="37" t="str">
        <f t="shared" si="6"/>
        <v/>
      </c>
      <c r="AB51" s="37"/>
      <c r="AC51" s="37"/>
      <c r="AD51" s="37"/>
      <c r="AE51" s="37"/>
      <c r="AF51" s="37"/>
      <c r="AG51" s="37"/>
    </row>
    <row r="52" spans="1:33" x14ac:dyDescent="0.4">
      <c r="A52" s="2" t="str">
        <f t="shared" si="1"/>
        <v/>
      </c>
      <c r="B52" s="8"/>
      <c r="C52" s="10" t="str">
        <f>IF($B52="","",VLOOKUP($B52,手順1!$J$19:$O$105,2,FALSE))</f>
        <v/>
      </c>
      <c r="D52" s="10" t="str">
        <f>IF($B52="","",VLOOKUP($B52,手順1!$J$19:$O$105,3,FALSE))</f>
        <v/>
      </c>
      <c r="E52" s="10" t="str">
        <f>IF($B52="","",VLOOKUP($B52,手順1!$J$19:$O$105,4,FALSE))</f>
        <v/>
      </c>
      <c r="F52" s="10" t="str">
        <f>IF($B52="","",VLOOKUP($B52,手順1!$J$19:$O$105,5,FALSE))</f>
        <v/>
      </c>
      <c r="G52" s="10" t="str">
        <f>IF($B52="","",IF(VLOOKUP($B52,手順1!$J$19:$O$105,6,FALSE)="","",VLOOKUP($B52,手順1!$J$19:$O$105,6,FALSE)))</f>
        <v/>
      </c>
      <c r="H52" s="11" t="str">
        <f t="shared" si="5"/>
        <v/>
      </c>
      <c r="I52" s="21"/>
      <c r="J52" s="4"/>
      <c r="K52" s="4"/>
      <c r="L52" s="4"/>
      <c r="M52" s="21"/>
      <c r="N52" s="4"/>
      <c r="O52" s="4"/>
      <c r="P52" s="5"/>
      <c r="Q52" s="125">
        <v>7</v>
      </c>
      <c r="R52" s="12"/>
      <c r="W52" s="1">
        <v>141</v>
      </c>
      <c r="X52" s="1" t="str">
        <f t="shared" si="2"/>
        <v/>
      </c>
      <c r="Y52" s="37">
        <f t="shared" si="3"/>
        <v>0</v>
      </c>
      <c r="Z52" s="37"/>
      <c r="AA52" s="37" t="str">
        <f t="shared" si="6"/>
        <v/>
      </c>
      <c r="AB52" s="37"/>
      <c r="AC52" s="37"/>
      <c r="AD52" s="37"/>
      <c r="AE52" s="37"/>
      <c r="AF52" s="37"/>
      <c r="AG52" s="37"/>
    </row>
    <row r="53" spans="1:33" x14ac:dyDescent="0.4">
      <c r="A53" s="2" t="str">
        <f t="shared" si="1"/>
        <v/>
      </c>
      <c r="B53" s="8"/>
      <c r="C53" s="10" t="str">
        <f>IF($B53="","",VLOOKUP($B53,手順1!$J$19:$O$105,2,FALSE))</f>
        <v/>
      </c>
      <c r="D53" s="10" t="str">
        <f>IF($B53="","",VLOOKUP($B53,手順1!$J$19:$O$105,3,FALSE))</f>
        <v/>
      </c>
      <c r="E53" s="10" t="str">
        <f>IF($B53="","",VLOOKUP($B53,手順1!$J$19:$O$105,4,FALSE))</f>
        <v/>
      </c>
      <c r="F53" s="10" t="str">
        <f>IF($B53="","",VLOOKUP($B53,手順1!$J$19:$O$105,5,FALSE))</f>
        <v/>
      </c>
      <c r="G53" s="10" t="str">
        <f>IF($B53="","",IF(VLOOKUP($B53,手順1!$J$19:$O$105,6,FALSE)="","",VLOOKUP($B53,手順1!$J$19:$O$105,6,FALSE)))</f>
        <v/>
      </c>
      <c r="H53" s="11" t="str">
        <f t="shared" si="5"/>
        <v/>
      </c>
      <c r="I53" s="21"/>
      <c r="J53" s="4"/>
      <c r="K53" s="4"/>
      <c r="L53" s="4"/>
      <c r="M53" s="21"/>
      <c r="N53" s="4"/>
      <c r="O53" s="4"/>
      <c r="P53" s="5"/>
      <c r="Q53" s="125">
        <v>7</v>
      </c>
      <c r="R53" s="12"/>
      <c r="W53" s="1">
        <v>142</v>
      </c>
      <c r="X53" s="1" t="str">
        <f t="shared" si="2"/>
        <v/>
      </c>
      <c r="Y53" s="37">
        <f t="shared" si="3"/>
        <v>0</v>
      </c>
      <c r="Z53" s="37"/>
      <c r="AA53" s="37" t="str">
        <f t="shared" si="6"/>
        <v/>
      </c>
      <c r="AB53" s="37"/>
      <c r="AC53" s="37"/>
      <c r="AD53" s="37"/>
      <c r="AE53" s="37"/>
      <c r="AF53" s="37"/>
      <c r="AG53" s="37"/>
    </row>
    <row r="54" spans="1:33" x14ac:dyDescent="0.4">
      <c r="A54" s="2" t="str">
        <f t="shared" si="1"/>
        <v/>
      </c>
      <c r="B54" s="8"/>
      <c r="C54" s="10" t="str">
        <f>IF($B54="","",VLOOKUP($B54,手順1!$J$19:$O$105,2,FALSE))</f>
        <v/>
      </c>
      <c r="D54" s="10" t="str">
        <f>IF($B54="","",VLOOKUP($B54,手順1!$J$19:$O$105,3,FALSE))</f>
        <v/>
      </c>
      <c r="E54" s="10" t="str">
        <f>IF($B54="","",VLOOKUP($B54,手順1!$J$19:$O$105,4,FALSE))</f>
        <v/>
      </c>
      <c r="F54" s="10" t="str">
        <f>IF($B54="","",VLOOKUP($B54,手順1!$J$19:$O$105,5,FALSE))</f>
        <v/>
      </c>
      <c r="G54" s="10" t="str">
        <f>IF($B54="","",IF(VLOOKUP($B54,手順1!$J$19:$O$105,6,FALSE)="","",VLOOKUP($B54,手順1!$J$19:$O$105,6,FALSE)))</f>
        <v/>
      </c>
      <c r="H54" s="11" t="str">
        <f t="shared" si="5"/>
        <v/>
      </c>
      <c r="I54" s="21"/>
      <c r="J54" s="4"/>
      <c r="K54" s="4"/>
      <c r="L54" s="4"/>
      <c r="M54" s="21"/>
      <c r="N54" s="4"/>
      <c r="O54" s="4"/>
      <c r="P54" s="5"/>
      <c r="Q54" s="125">
        <v>7</v>
      </c>
      <c r="R54" s="12"/>
      <c r="W54" s="1">
        <v>143</v>
      </c>
      <c r="X54" s="1" t="str">
        <f t="shared" si="2"/>
        <v/>
      </c>
      <c r="Y54" s="37">
        <f t="shared" si="3"/>
        <v>0</v>
      </c>
      <c r="Z54" s="37"/>
      <c r="AA54" s="37" t="str">
        <f t="shared" si="6"/>
        <v/>
      </c>
      <c r="AB54" s="37"/>
      <c r="AC54" s="37"/>
      <c r="AD54" s="37"/>
      <c r="AE54" s="37"/>
      <c r="AF54" s="37"/>
      <c r="AG54" s="37"/>
    </row>
    <row r="55" spans="1:33" x14ac:dyDescent="0.4">
      <c r="A55" s="2" t="str">
        <f t="shared" si="1"/>
        <v/>
      </c>
      <c r="B55" s="8"/>
      <c r="C55" s="10" t="str">
        <f>IF($B55="","",VLOOKUP($B55,手順1!$J$19:$O$105,2,FALSE))</f>
        <v/>
      </c>
      <c r="D55" s="10" t="str">
        <f>IF($B55="","",VLOOKUP($B55,手順1!$J$19:$O$105,3,FALSE))</f>
        <v/>
      </c>
      <c r="E55" s="10" t="str">
        <f>IF($B55="","",VLOOKUP($B55,手順1!$J$19:$O$105,4,FALSE))</f>
        <v/>
      </c>
      <c r="F55" s="10" t="str">
        <f>IF($B55="","",VLOOKUP($B55,手順1!$J$19:$O$105,5,FALSE))</f>
        <v/>
      </c>
      <c r="G55" s="10" t="str">
        <f>IF($B55="","",IF(VLOOKUP($B55,手順1!$J$19:$O$105,6,FALSE)="","",VLOOKUP($B55,手順1!$J$19:$O$105,6,FALSE)))</f>
        <v/>
      </c>
      <c r="H55" s="11" t="str">
        <f t="shared" si="5"/>
        <v/>
      </c>
      <c r="I55" s="21"/>
      <c r="J55" s="4"/>
      <c r="K55" s="4"/>
      <c r="L55" s="4"/>
      <c r="M55" s="21"/>
      <c r="N55" s="4"/>
      <c r="O55" s="4"/>
      <c r="P55" s="5"/>
      <c r="Q55" s="125">
        <v>7</v>
      </c>
      <c r="R55" s="12"/>
      <c r="W55" s="1">
        <v>144</v>
      </c>
      <c r="X55" s="1" t="str">
        <f t="shared" si="2"/>
        <v/>
      </c>
      <c r="Y55" s="37">
        <f t="shared" si="3"/>
        <v>0</v>
      </c>
      <c r="Z55" s="37"/>
      <c r="AA55" s="37" t="str">
        <f t="shared" si="6"/>
        <v/>
      </c>
      <c r="AB55" s="37"/>
      <c r="AC55" s="37"/>
      <c r="AD55" s="37"/>
      <c r="AE55" s="37"/>
      <c r="AF55" s="37"/>
      <c r="AG55" s="37"/>
    </row>
    <row r="56" spans="1:33" x14ac:dyDescent="0.4">
      <c r="A56" s="2" t="str">
        <f t="shared" si="1"/>
        <v/>
      </c>
      <c r="B56" s="8"/>
      <c r="C56" s="10" t="str">
        <f>IF($B56="","",VLOOKUP($B56,手順1!$J$19:$O$105,2,FALSE))</f>
        <v/>
      </c>
      <c r="D56" s="10" t="str">
        <f>IF($B56="","",VLOOKUP($B56,手順1!$J$19:$O$105,3,FALSE))</f>
        <v/>
      </c>
      <c r="E56" s="10" t="str">
        <f>IF($B56="","",VLOOKUP($B56,手順1!$J$19:$O$105,4,FALSE))</f>
        <v/>
      </c>
      <c r="F56" s="10" t="str">
        <f>IF($B56="","",VLOOKUP($B56,手順1!$J$19:$O$105,5,FALSE))</f>
        <v/>
      </c>
      <c r="G56" s="10" t="str">
        <f>IF($B56="","",IF(VLOOKUP($B56,手順1!$J$19:$O$105,6,FALSE)="","",VLOOKUP($B56,手順1!$J$19:$O$105,6,FALSE)))</f>
        <v/>
      </c>
      <c r="H56" s="11" t="str">
        <f t="shared" si="5"/>
        <v/>
      </c>
      <c r="I56" s="21"/>
      <c r="J56" s="4"/>
      <c r="K56" s="4"/>
      <c r="L56" s="4"/>
      <c r="M56" s="21"/>
      <c r="N56" s="4"/>
      <c r="O56" s="4"/>
      <c r="P56" s="5"/>
      <c r="Q56" s="125">
        <v>7</v>
      </c>
      <c r="R56" s="12"/>
      <c r="W56" s="1">
        <v>145</v>
      </c>
      <c r="X56" s="1" t="str">
        <f t="shared" si="2"/>
        <v/>
      </c>
      <c r="Y56" s="37">
        <f t="shared" si="3"/>
        <v>0</v>
      </c>
      <c r="Z56" s="37"/>
      <c r="AA56" s="37" t="str">
        <f t="shared" si="6"/>
        <v/>
      </c>
      <c r="AB56" s="37"/>
      <c r="AC56" s="37"/>
      <c r="AD56" s="37"/>
      <c r="AE56" s="37"/>
      <c r="AF56" s="37"/>
      <c r="AG56" s="37"/>
    </row>
    <row r="57" spans="1:33" x14ac:dyDescent="0.4">
      <c r="A57" s="2" t="str">
        <f t="shared" si="1"/>
        <v/>
      </c>
      <c r="B57" s="8"/>
      <c r="C57" s="10" t="str">
        <f>IF($B57="","",VLOOKUP($B57,手順1!$J$19:$O$105,2,FALSE))</f>
        <v/>
      </c>
      <c r="D57" s="10" t="str">
        <f>IF($B57="","",VLOOKUP($B57,手順1!$J$19:$O$105,3,FALSE))</f>
        <v/>
      </c>
      <c r="E57" s="10" t="str">
        <f>IF($B57="","",VLOOKUP($B57,手順1!$J$19:$O$105,4,FALSE))</f>
        <v/>
      </c>
      <c r="F57" s="10" t="str">
        <f>IF($B57="","",VLOOKUP($B57,手順1!$J$19:$O$105,5,FALSE))</f>
        <v/>
      </c>
      <c r="G57" s="10" t="str">
        <f>IF($B57="","",IF(VLOOKUP($B57,手順1!$J$19:$O$105,6,FALSE)="","",VLOOKUP($B57,手順1!$J$19:$O$105,6,FALSE)))</f>
        <v/>
      </c>
      <c r="H57" s="11" t="str">
        <f t="shared" si="5"/>
        <v/>
      </c>
      <c r="I57" s="21"/>
      <c r="J57" s="4"/>
      <c r="K57" s="4"/>
      <c r="L57" s="4"/>
      <c r="M57" s="21"/>
      <c r="N57" s="4"/>
      <c r="O57" s="4"/>
      <c r="P57" s="5"/>
      <c r="Q57" s="125">
        <v>7</v>
      </c>
      <c r="R57" s="12"/>
      <c r="W57" s="1">
        <v>146</v>
      </c>
      <c r="X57" s="1" t="str">
        <f t="shared" si="2"/>
        <v/>
      </c>
      <c r="Y57" s="37">
        <f t="shared" si="3"/>
        <v>0</v>
      </c>
      <c r="Z57" s="37"/>
      <c r="AA57" s="37" t="str">
        <f t="shared" si="6"/>
        <v/>
      </c>
      <c r="AB57" s="37"/>
      <c r="AC57" s="37"/>
      <c r="AD57" s="37"/>
      <c r="AE57" s="37"/>
      <c r="AF57" s="37"/>
      <c r="AG57" s="37"/>
    </row>
    <row r="58" spans="1:33" x14ac:dyDescent="0.4">
      <c r="A58" s="2" t="str">
        <f t="shared" si="1"/>
        <v/>
      </c>
      <c r="B58" s="8"/>
      <c r="C58" s="10" t="str">
        <f>IF($B58="","",VLOOKUP($B58,手順1!$J$19:$O$105,2,FALSE))</f>
        <v/>
      </c>
      <c r="D58" s="10" t="str">
        <f>IF($B58="","",VLOOKUP($B58,手順1!$J$19:$O$105,3,FALSE))</f>
        <v/>
      </c>
      <c r="E58" s="10" t="str">
        <f>IF($B58="","",VLOOKUP($B58,手順1!$J$19:$O$105,4,FALSE))</f>
        <v/>
      </c>
      <c r="F58" s="10" t="str">
        <f>IF($B58="","",VLOOKUP($B58,手順1!$J$19:$O$105,5,FALSE))</f>
        <v/>
      </c>
      <c r="G58" s="10" t="str">
        <f>IF($B58="","",IF(VLOOKUP($B58,手順1!$J$19:$O$105,6,FALSE)="","",VLOOKUP($B58,手順1!$J$19:$O$105,6,FALSE)))</f>
        <v/>
      </c>
      <c r="H58" s="11" t="str">
        <f t="shared" si="5"/>
        <v/>
      </c>
      <c r="I58" s="21"/>
      <c r="J58" s="4"/>
      <c r="K58" s="4"/>
      <c r="L58" s="4"/>
      <c r="M58" s="21"/>
      <c r="N58" s="4"/>
      <c r="O58" s="4"/>
      <c r="P58" s="5"/>
      <c r="Q58" s="125">
        <v>7</v>
      </c>
      <c r="R58" s="12"/>
      <c r="W58" s="1">
        <v>147</v>
      </c>
      <c r="X58" s="1" t="str">
        <f t="shared" si="2"/>
        <v/>
      </c>
      <c r="Y58" s="37">
        <f t="shared" si="3"/>
        <v>0</v>
      </c>
      <c r="Z58" s="37"/>
      <c r="AA58" s="37" t="str">
        <f t="shared" si="6"/>
        <v/>
      </c>
      <c r="AB58" s="37"/>
      <c r="AC58" s="37"/>
      <c r="AD58" s="37"/>
      <c r="AE58" s="37"/>
      <c r="AF58" s="37"/>
      <c r="AG58" s="37"/>
    </row>
    <row r="59" spans="1:33" x14ac:dyDescent="0.4">
      <c r="A59" s="2" t="str">
        <f t="shared" si="1"/>
        <v/>
      </c>
      <c r="B59" s="8"/>
      <c r="C59" s="10" t="str">
        <f>IF($B59="","",VLOOKUP($B59,手順1!$J$19:$O$105,2,FALSE))</f>
        <v/>
      </c>
      <c r="D59" s="10" t="str">
        <f>IF($B59="","",VLOOKUP($B59,手順1!$J$19:$O$105,3,FALSE))</f>
        <v/>
      </c>
      <c r="E59" s="10" t="str">
        <f>IF($B59="","",VLOOKUP($B59,手順1!$J$19:$O$105,4,FALSE))</f>
        <v/>
      </c>
      <c r="F59" s="10" t="str">
        <f>IF($B59="","",VLOOKUP($B59,手順1!$J$19:$O$105,5,FALSE))</f>
        <v/>
      </c>
      <c r="G59" s="10" t="str">
        <f>IF($B59="","",IF(VLOOKUP($B59,手順1!$J$19:$O$105,6,FALSE)="","",VLOOKUP($B59,手順1!$J$19:$O$105,6,FALSE)))</f>
        <v/>
      </c>
      <c r="H59" s="11" t="str">
        <f t="shared" si="5"/>
        <v/>
      </c>
      <c r="I59" s="21"/>
      <c r="J59" s="4"/>
      <c r="K59" s="4"/>
      <c r="L59" s="4"/>
      <c r="M59" s="21"/>
      <c r="N59" s="4"/>
      <c r="O59" s="4"/>
      <c r="P59" s="5"/>
      <c r="Q59" s="125">
        <v>7</v>
      </c>
      <c r="R59" s="12"/>
      <c r="W59" s="1">
        <v>148</v>
      </c>
      <c r="X59" s="1" t="str">
        <f t="shared" si="2"/>
        <v/>
      </c>
      <c r="Y59" s="37">
        <f t="shared" si="3"/>
        <v>0</v>
      </c>
      <c r="Z59" s="37"/>
      <c r="AA59" s="37" t="str">
        <f t="shared" si="6"/>
        <v/>
      </c>
      <c r="AB59" s="37"/>
      <c r="AC59" s="37"/>
      <c r="AD59" s="37"/>
      <c r="AE59" s="37"/>
      <c r="AF59" s="37"/>
      <c r="AG59" s="37"/>
    </row>
    <row r="60" spans="1:33" x14ac:dyDescent="0.4">
      <c r="A60" s="2" t="str">
        <f t="shared" si="1"/>
        <v/>
      </c>
      <c r="B60" s="8"/>
      <c r="C60" s="10" t="str">
        <f>IF($B60="","",VLOOKUP($B60,手順1!$J$19:$O$105,2,FALSE))</f>
        <v/>
      </c>
      <c r="D60" s="10" t="str">
        <f>IF($B60="","",VLOOKUP($B60,手順1!$J$19:$O$105,3,FALSE))</f>
        <v/>
      </c>
      <c r="E60" s="10" t="str">
        <f>IF($B60="","",VLOOKUP($B60,手順1!$J$19:$O$105,4,FALSE))</f>
        <v/>
      </c>
      <c r="F60" s="10" t="str">
        <f>IF($B60="","",VLOOKUP($B60,手順1!$J$19:$O$105,5,FALSE))</f>
        <v/>
      </c>
      <c r="G60" s="10" t="str">
        <f>IF($B60="","",IF(VLOOKUP($B60,手順1!$J$19:$O$105,6,FALSE)="","",VLOOKUP($B60,手順1!$J$19:$O$105,6,FALSE)))</f>
        <v/>
      </c>
      <c r="H60" s="11" t="str">
        <f t="shared" si="5"/>
        <v/>
      </c>
      <c r="I60" s="21"/>
      <c r="J60" s="4"/>
      <c r="K60" s="4"/>
      <c r="L60" s="4"/>
      <c r="M60" s="21"/>
      <c r="N60" s="4"/>
      <c r="O60" s="4"/>
      <c r="P60" s="5"/>
      <c r="Q60" s="125">
        <v>7</v>
      </c>
      <c r="R60" s="12"/>
      <c r="W60" s="1">
        <v>149</v>
      </c>
      <c r="X60" s="1" t="str">
        <f t="shared" si="2"/>
        <v/>
      </c>
      <c r="Y60" s="37">
        <f t="shared" si="3"/>
        <v>0</v>
      </c>
      <c r="Z60" s="37"/>
      <c r="AA60" s="37" t="str">
        <f t="shared" si="6"/>
        <v/>
      </c>
      <c r="AB60" s="37"/>
      <c r="AC60" s="37"/>
      <c r="AD60" s="37"/>
      <c r="AE60" s="37"/>
      <c r="AF60" s="37"/>
      <c r="AG60" s="37"/>
    </row>
    <row r="61" spans="1:33" x14ac:dyDescent="0.4">
      <c r="A61" s="2" t="str">
        <f t="shared" si="1"/>
        <v/>
      </c>
      <c r="B61" s="8"/>
      <c r="C61" s="10" t="str">
        <f>IF($B61="","",VLOOKUP($B61,手順1!$J$19:$O$105,2,FALSE))</f>
        <v/>
      </c>
      <c r="D61" s="10" t="str">
        <f>IF($B61="","",VLOOKUP($B61,手順1!$J$19:$O$105,3,FALSE))</f>
        <v/>
      </c>
      <c r="E61" s="10" t="str">
        <f>IF($B61="","",VLOOKUP($B61,手順1!$J$19:$O$105,4,FALSE))</f>
        <v/>
      </c>
      <c r="F61" s="10" t="str">
        <f>IF($B61="","",VLOOKUP($B61,手順1!$J$19:$O$105,5,FALSE))</f>
        <v/>
      </c>
      <c r="G61" s="10" t="str">
        <f>IF($B61="","",IF(VLOOKUP($B61,手順1!$J$19:$O$105,6,FALSE)="","",VLOOKUP($B61,手順1!$J$19:$O$105,6,FALSE)))</f>
        <v/>
      </c>
      <c r="H61" s="11" t="str">
        <f t="shared" si="5"/>
        <v/>
      </c>
      <c r="I61" s="21"/>
      <c r="J61" s="4"/>
      <c r="K61" s="4"/>
      <c r="L61" s="4"/>
      <c r="M61" s="21"/>
      <c r="N61" s="4"/>
      <c r="O61" s="4"/>
      <c r="P61" s="5"/>
      <c r="Q61" s="125">
        <v>7</v>
      </c>
      <c r="R61" s="12"/>
      <c r="W61" s="1">
        <v>150</v>
      </c>
      <c r="X61" s="1" t="str">
        <f t="shared" si="2"/>
        <v/>
      </c>
      <c r="Y61" s="37">
        <f t="shared" si="3"/>
        <v>0</v>
      </c>
      <c r="Z61" s="37"/>
      <c r="AA61" s="37" t="str">
        <f t="shared" si="6"/>
        <v/>
      </c>
      <c r="AB61" s="37"/>
      <c r="AC61" s="37"/>
      <c r="AD61" s="37"/>
      <c r="AE61" s="37"/>
      <c r="AF61" s="37"/>
      <c r="AG61" s="37"/>
    </row>
    <row r="62" spans="1:33" x14ac:dyDescent="0.4">
      <c r="A62" s="2" t="str">
        <f t="shared" si="1"/>
        <v/>
      </c>
      <c r="B62" s="8"/>
      <c r="C62" s="10" t="str">
        <f>IF($B62="","",VLOOKUP($B62,手順1!$J$19:$O$105,2,FALSE))</f>
        <v/>
      </c>
      <c r="D62" s="10" t="str">
        <f>IF($B62="","",VLOOKUP($B62,手順1!$J$19:$O$105,3,FALSE))</f>
        <v/>
      </c>
      <c r="E62" s="10" t="str">
        <f>IF($B62="","",VLOOKUP($B62,手順1!$J$19:$O$105,4,FALSE))</f>
        <v/>
      </c>
      <c r="F62" s="10" t="str">
        <f>IF($B62="","",VLOOKUP($B62,手順1!$J$19:$O$105,5,FALSE))</f>
        <v/>
      </c>
      <c r="G62" s="10" t="str">
        <f>IF($B62="","",IF(VLOOKUP($B62,手順1!$J$19:$O$105,6,FALSE)="","",VLOOKUP($B62,手順1!$J$19:$O$105,6,FALSE)))</f>
        <v/>
      </c>
      <c r="H62" s="11" t="str">
        <f t="shared" si="5"/>
        <v/>
      </c>
      <c r="I62" s="21"/>
      <c r="J62" s="4"/>
      <c r="K62" s="4"/>
      <c r="L62" s="4"/>
      <c r="M62" s="21"/>
      <c r="N62" s="4"/>
      <c r="O62" s="4"/>
      <c r="P62" s="5"/>
      <c r="Q62" s="125">
        <v>7</v>
      </c>
      <c r="R62" s="12"/>
      <c r="W62" s="1">
        <v>151</v>
      </c>
      <c r="X62" s="1" t="str">
        <f t="shared" si="2"/>
        <v/>
      </c>
      <c r="Y62" s="37">
        <f t="shared" si="3"/>
        <v>0</v>
      </c>
      <c r="Z62" s="37"/>
      <c r="AA62" s="37" t="str">
        <f t="shared" si="6"/>
        <v/>
      </c>
      <c r="AB62" s="37"/>
      <c r="AC62" s="37"/>
      <c r="AD62" s="37"/>
      <c r="AE62" s="37"/>
      <c r="AF62" s="37"/>
      <c r="AG62" s="37"/>
    </row>
    <row r="63" spans="1:33" x14ac:dyDescent="0.4">
      <c r="A63" s="2" t="str">
        <f t="shared" si="1"/>
        <v/>
      </c>
      <c r="B63" s="8"/>
      <c r="C63" s="10" t="str">
        <f>IF($B63="","",VLOOKUP($B63,手順1!$J$19:$O$105,2,FALSE))</f>
        <v/>
      </c>
      <c r="D63" s="10" t="str">
        <f>IF($B63="","",VLOOKUP($B63,手順1!$J$19:$O$105,3,FALSE))</f>
        <v/>
      </c>
      <c r="E63" s="10" t="str">
        <f>IF($B63="","",VLOOKUP($B63,手順1!$J$19:$O$105,4,FALSE))</f>
        <v/>
      </c>
      <c r="F63" s="10" t="str">
        <f>IF($B63="","",VLOOKUP($B63,手順1!$J$19:$O$105,5,FALSE))</f>
        <v/>
      </c>
      <c r="G63" s="10" t="str">
        <f>IF($B63="","",IF(VLOOKUP($B63,手順1!$J$19:$O$105,6,FALSE)="","",VLOOKUP($B63,手順1!$J$19:$O$105,6,FALSE)))</f>
        <v/>
      </c>
      <c r="H63" s="11" t="str">
        <f t="shared" si="5"/>
        <v/>
      </c>
      <c r="I63" s="21"/>
      <c r="J63" s="4"/>
      <c r="K63" s="4"/>
      <c r="L63" s="4"/>
      <c r="M63" s="21"/>
      <c r="N63" s="4"/>
      <c r="O63" s="4"/>
      <c r="P63" s="5"/>
      <c r="Q63" s="125">
        <v>7</v>
      </c>
      <c r="R63" s="12"/>
      <c r="W63" s="1">
        <v>152</v>
      </c>
      <c r="X63" s="1" t="str">
        <f t="shared" si="2"/>
        <v/>
      </c>
      <c r="Y63" s="37">
        <f t="shared" si="3"/>
        <v>0</v>
      </c>
      <c r="Z63" s="37"/>
      <c r="AA63" s="37" t="str">
        <f t="shared" si="6"/>
        <v/>
      </c>
      <c r="AB63" s="37"/>
      <c r="AC63" s="37"/>
      <c r="AD63" s="37"/>
      <c r="AE63" s="37"/>
      <c r="AF63" s="37"/>
      <c r="AG63" s="37"/>
    </row>
    <row r="64" spans="1:33" x14ac:dyDescent="0.4">
      <c r="A64" s="2" t="str">
        <f t="shared" si="1"/>
        <v/>
      </c>
      <c r="B64" s="8"/>
      <c r="C64" s="10" t="str">
        <f>IF($B64="","",VLOOKUP($B64,手順1!$J$19:$O$105,2,FALSE))</f>
        <v/>
      </c>
      <c r="D64" s="10" t="str">
        <f>IF($B64="","",VLOOKUP($B64,手順1!$J$19:$O$105,3,FALSE))</f>
        <v/>
      </c>
      <c r="E64" s="10" t="str">
        <f>IF($B64="","",VLOOKUP($B64,手順1!$J$19:$O$105,4,FALSE))</f>
        <v/>
      </c>
      <c r="F64" s="10" t="str">
        <f>IF($B64="","",VLOOKUP($B64,手順1!$J$19:$O$105,5,FALSE))</f>
        <v/>
      </c>
      <c r="G64" s="10" t="str">
        <f>IF($B64="","",IF(VLOOKUP($B64,手順1!$J$19:$O$105,6,FALSE)="","",VLOOKUP($B64,手順1!$J$19:$O$105,6,FALSE)))</f>
        <v/>
      </c>
      <c r="H64" s="11" t="str">
        <f t="shared" si="5"/>
        <v/>
      </c>
      <c r="I64" s="21"/>
      <c r="J64" s="4"/>
      <c r="K64" s="4"/>
      <c r="L64" s="4"/>
      <c r="M64" s="21"/>
      <c r="N64" s="4"/>
      <c r="O64" s="4"/>
      <c r="P64" s="5"/>
      <c r="Q64" s="125">
        <v>7</v>
      </c>
      <c r="R64" s="12"/>
      <c r="W64" s="1">
        <v>153</v>
      </c>
      <c r="X64" s="1" t="str">
        <f t="shared" si="2"/>
        <v/>
      </c>
      <c r="Y64" s="37">
        <f t="shared" si="3"/>
        <v>0</v>
      </c>
      <c r="Z64" s="37"/>
      <c r="AA64" s="37" t="str">
        <f t="shared" si="6"/>
        <v/>
      </c>
      <c r="AB64" s="37"/>
      <c r="AC64" s="37"/>
      <c r="AD64" s="37"/>
      <c r="AE64" s="37"/>
      <c r="AF64" s="37"/>
      <c r="AG64" s="37"/>
    </row>
    <row r="65" spans="1:33" x14ac:dyDescent="0.4">
      <c r="A65" s="2" t="str">
        <f t="shared" si="1"/>
        <v/>
      </c>
      <c r="B65" s="8"/>
      <c r="C65" s="10" t="str">
        <f>IF($B65="","",VLOOKUP($B65,手順1!$J$19:$O$105,2,FALSE))</f>
        <v/>
      </c>
      <c r="D65" s="10" t="str">
        <f>IF($B65="","",VLOOKUP($B65,手順1!$J$19:$O$105,3,FALSE))</f>
        <v/>
      </c>
      <c r="E65" s="10" t="str">
        <f>IF($B65="","",VLOOKUP($B65,手順1!$J$19:$O$105,4,FALSE))</f>
        <v/>
      </c>
      <c r="F65" s="10" t="str">
        <f>IF($B65="","",VLOOKUP($B65,手順1!$J$19:$O$105,5,FALSE))</f>
        <v/>
      </c>
      <c r="G65" s="10" t="str">
        <f>IF($B65="","",IF(VLOOKUP($B65,手順1!$J$19:$O$105,6,FALSE)="","",VLOOKUP($B65,手順1!$J$19:$O$105,6,FALSE)))</f>
        <v/>
      </c>
      <c r="H65" s="11" t="str">
        <f t="shared" si="5"/>
        <v/>
      </c>
      <c r="I65" s="21"/>
      <c r="J65" s="4"/>
      <c r="K65" s="4"/>
      <c r="L65" s="4"/>
      <c r="M65" s="21"/>
      <c r="N65" s="4"/>
      <c r="O65" s="4"/>
      <c r="P65" s="5"/>
      <c r="Q65" s="125">
        <v>7</v>
      </c>
      <c r="R65" s="12"/>
      <c r="W65" s="1">
        <v>154</v>
      </c>
      <c r="X65" s="1" t="str">
        <f t="shared" si="2"/>
        <v/>
      </c>
      <c r="Y65" s="37">
        <f t="shared" si="3"/>
        <v>0</v>
      </c>
      <c r="Z65" s="37"/>
      <c r="AA65" s="37" t="str">
        <f t="shared" si="6"/>
        <v/>
      </c>
      <c r="AB65" s="37"/>
      <c r="AC65" s="37"/>
      <c r="AD65" s="37"/>
      <c r="AE65" s="37"/>
      <c r="AF65" s="37"/>
      <c r="AG65" s="37"/>
    </row>
    <row r="66" spans="1:33" x14ac:dyDescent="0.4">
      <c r="A66" s="2" t="str">
        <f t="shared" si="1"/>
        <v/>
      </c>
      <c r="B66" s="8"/>
      <c r="C66" s="10" t="str">
        <f>IF($B66="","",VLOOKUP($B66,手順1!$J$19:$O$105,2,FALSE))</f>
        <v/>
      </c>
      <c r="D66" s="10" t="str">
        <f>IF($B66="","",VLOOKUP($B66,手順1!$J$19:$O$105,3,FALSE))</f>
        <v/>
      </c>
      <c r="E66" s="10" t="str">
        <f>IF($B66="","",VLOOKUP($B66,手順1!$J$19:$O$105,4,FALSE))</f>
        <v/>
      </c>
      <c r="F66" s="10" t="str">
        <f>IF($B66="","",VLOOKUP($B66,手順1!$J$19:$O$105,5,FALSE))</f>
        <v/>
      </c>
      <c r="G66" s="10" t="str">
        <f>IF($B66="","",IF(VLOOKUP($B66,手順1!$J$19:$O$105,6,FALSE)="","",VLOOKUP($B66,手順1!$J$19:$O$105,6,FALSE)))</f>
        <v/>
      </c>
      <c r="H66" s="11" t="str">
        <f t="shared" si="5"/>
        <v/>
      </c>
      <c r="I66" s="21"/>
      <c r="J66" s="4"/>
      <c r="K66" s="4"/>
      <c r="L66" s="4"/>
      <c r="M66" s="21"/>
      <c r="N66" s="4"/>
      <c r="O66" s="4"/>
      <c r="P66" s="5"/>
      <c r="Q66" s="125">
        <v>7</v>
      </c>
      <c r="R66" s="12"/>
      <c r="W66" s="1">
        <v>155</v>
      </c>
      <c r="X66" s="1" t="str">
        <f t="shared" si="2"/>
        <v/>
      </c>
      <c r="Y66" s="37">
        <f t="shared" si="3"/>
        <v>0</v>
      </c>
      <c r="Z66" s="37"/>
      <c r="AA66" s="37" t="str">
        <f t="shared" si="6"/>
        <v/>
      </c>
      <c r="AB66" s="37"/>
      <c r="AC66" s="37"/>
      <c r="AD66" s="37"/>
      <c r="AE66" s="37"/>
      <c r="AF66" s="37"/>
      <c r="AG66" s="37"/>
    </row>
    <row r="67" spans="1:33" x14ac:dyDescent="0.4">
      <c r="A67" s="2" t="str">
        <f t="shared" si="1"/>
        <v/>
      </c>
      <c r="B67" s="8"/>
      <c r="C67" s="10" t="str">
        <f>IF($B67="","",VLOOKUP($B67,手順1!$J$19:$O$105,2,FALSE))</f>
        <v/>
      </c>
      <c r="D67" s="10" t="str">
        <f>IF($B67="","",VLOOKUP($B67,手順1!$J$19:$O$105,3,FALSE))</f>
        <v/>
      </c>
      <c r="E67" s="10" t="str">
        <f>IF($B67="","",VLOOKUP($B67,手順1!$J$19:$O$105,4,FALSE))</f>
        <v/>
      </c>
      <c r="F67" s="10" t="str">
        <f>IF($B67="","",VLOOKUP($B67,手順1!$J$19:$O$105,5,FALSE))</f>
        <v/>
      </c>
      <c r="G67" s="10" t="str">
        <f>IF($B67="","",IF(VLOOKUP($B67,手順1!$J$19:$O$105,6,FALSE)="","",VLOOKUP($B67,手順1!$J$19:$O$105,6,FALSE)))</f>
        <v/>
      </c>
      <c r="H67" s="11" t="str">
        <f t="shared" si="5"/>
        <v/>
      </c>
      <c r="I67" s="21"/>
      <c r="J67" s="4"/>
      <c r="K67" s="4"/>
      <c r="L67" s="4"/>
      <c r="M67" s="21"/>
      <c r="N67" s="4"/>
      <c r="O67" s="4"/>
      <c r="P67" s="5"/>
      <c r="Q67" s="125">
        <v>7</v>
      </c>
      <c r="R67" s="12"/>
      <c r="W67" s="1">
        <v>156</v>
      </c>
      <c r="X67" s="1" t="str">
        <f t="shared" si="2"/>
        <v/>
      </c>
      <c r="Y67" s="37">
        <f t="shared" si="3"/>
        <v>0</v>
      </c>
      <c r="Z67" s="37"/>
      <c r="AA67" s="37" t="str">
        <f t="shared" si="6"/>
        <v/>
      </c>
      <c r="AB67" s="37"/>
      <c r="AC67" s="37"/>
      <c r="AD67" s="37"/>
      <c r="AE67" s="37"/>
      <c r="AF67" s="37"/>
      <c r="AG67" s="37"/>
    </row>
    <row r="68" spans="1:33" x14ac:dyDescent="0.4">
      <c r="A68" s="2" t="str">
        <f t="shared" si="1"/>
        <v/>
      </c>
      <c r="B68" s="8"/>
      <c r="C68" s="10" t="str">
        <f>IF($B68="","",VLOOKUP($B68,手順1!$J$19:$O$105,2,FALSE))</f>
        <v/>
      </c>
      <c r="D68" s="10" t="str">
        <f>IF($B68="","",VLOOKUP($B68,手順1!$J$19:$O$105,3,FALSE))</f>
        <v/>
      </c>
      <c r="E68" s="10" t="str">
        <f>IF($B68="","",VLOOKUP($B68,手順1!$J$19:$O$105,4,FALSE))</f>
        <v/>
      </c>
      <c r="F68" s="10" t="str">
        <f>IF($B68="","",VLOOKUP($B68,手順1!$J$19:$O$105,5,FALSE))</f>
        <v/>
      </c>
      <c r="G68" s="10" t="str">
        <f>IF($B68="","",IF(VLOOKUP($B68,手順1!$J$19:$O$105,6,FALSE)="","",VLOOKUP($B68,手順1!$J$19:$O$105,6,FALSE)))</f>
        <v/>
      </c>
      <c r="H68" s="11" t="str">
        <f t="shared" si="5"/>
        <v/>
      </c>
      <c r="I68" s="21"/>
      <c r="J68" s="4"/>
      <c r="K68" s="4"/>
      <c r="L68" s="4"/>
      <c r="M68" s="21"/>
      <c r="N68" s="4"/>
      <c r="O68" s="4"/>
      <c r="P68" s="5"/>
      <c r="Q68" s="125">
        <v>7</v>
      </c>
      <c r="R68" s="12"/>
      <c r="W68" s="1">
        <v>157</v>
      </c>
      <c r="X68" s="1" t="str">
        <f t="shared" si="2"/>
        <v/>
      </c>
      <c r="Y68" s="37">
        <f t="shared" si="3"/>
        <v>0</v>
      </c>
      <c r="Z68" s="37"/>
      <c r="AA68" s="37" t="str">
        <f t="shared" si="6"/>
        <v/>
      </c>
      <c r="AB68" s="37"/>
      <c r="AC68" s="37"/>
      <c r="AD68" s="37"/>
      <c r="AE68" s="37"/>
      <c r="AF68" s="37"/>
      <c r="AG68" s="37"/>
    </row>
    <row r="69" spans="1:33" x14ac:dyDescent="0.4">
      <c r="A69" s="2" t="str">
        <f t="shared" si="1"/>
        <v/>
      </c>
      <c r="B69" s="8"/>
      <c r="C69" s="10" t="str">
        <f>IF($B69="","",VLOOKUP($B69,手順1!$J$19:$O$105,2,FALSE))</f>
        <v/>
      </c>
      <c r="D69" s="10" t="str">
        <f>IF($B69="","",VLOOKUP($B69,手順1!$J$19:$O$105,3,FALSE))</f>
        <v/>
      </c>
      <c r="E69" s="10" t="str">
        <f>IF($B69="","",VLOOKUP($B69,手順1!$J$19:$O$105,4,FALSE))</f>
        <v/>
      </c>
      <c r="F69" s="10" t="str">
        <f>IF($B69="","",VLOOKUP($B69,手順1!$J$19:$O$105,5,FALSE))</f>
        <v/>
      </c>
      <c r="G69" s="10" t="str">
        <f>IF($B69="","",IF(VLOOKUP($B69,手順1!$J$19:$O$105,6,FALSE)="","",VLOOKUP($B69,手順1!$J$19:$O$105,6,FALSE)))</f>
        <v/>
      </c>
      <c r="H69" s="11" t="str">
        <f t="shared" si="5"/>
        <v/>
      </c>
      <c r="I69" s="21"/>
      <c r="J69" s="4"/>
      <c r="K69" s="4"/>
      <c r="L69" s="4"/>
      <c r="M69" s="21"/>
      <c r="N69" s="4"/>
      <c r="O69" s="4"/>
      <c r="P69" s="5"/>
      <c r="Q69" s="125">
        <v>7</v>
      </c>
      <c r="R69" s="12"/>
      <c r="W69" s="1">
        <v>158</v>
      </c>
      <c r="X69" s="1" t="str">
        <f t="shared" si="2"/>
        <v/>
      </c>
      <c r="Y69" s="37">
        <f t="shared" si="3"/>
        <v>0</v>
      </c>
      <c r="Z69" s="37"/>
      <c r="AA69" s="37" t="str">
        <f t="shared" si="6"/>
        <v/>
      </c>
      <c r="AB69" s="37"/>
      <c r="AC69" s="37"/>
      <c r="AD69" s="37"/>
      <c r="AE69" s="37"/>
      <c r="AF69" s="37"/>
      <c r="AG69" s="37"/>
    </row>
    <row r="70" spans="1:33" x14ac:dyDescent="0.4">
      <c r="A70" s="2" t="str">
        <f t="shared" si="1"/>
        <v/>
      </c>
      <c r="B70" s="8"/>
      <c r="C70" s="10" t="str">
        <f>IF($B70="","",VLOOKUP($B70,手順1!$J$19:$O$105,2,FALSE))</f>
        <v/>
      </c>
      <c r="D70" s="10" t="str">
        <f>IF($B70="","",VLOOKUP($B70,手順1!$J$19:$O$105,3,FALSE))</f>
        <v/>
      </c>
      <c r="E70" s="10" t="str">
        <f>IF($B70="","",VLOOKUP($B70,手順1!$J$19:$O$105,4,FALSE))</f>
        <v/>
      </c>
      <c r="F70" s="10" t="str">
        <f>IF($B70="","",VLOOKUP($B70,手順1!$J$19:$O$105,5,FALSE))</f>
        <v/>
      </c>
      <c r="G70" s="10" t="str">
        <f>IF($B70="","",IF(VLOOKUP($B70,手順1!$J$19:$O$105,6,FALSE)="","",VLOOKUP($B70,手順1!$J$19:$O$105,6,FALSE)))</f>
        <v/>
      </c>
      <c r="H70" s="11" t="str">
        <f t="shared" si="5"/>
        <v/>
      </c>
      <c r="I70" s="21"/>
      <c r="J70" s="4"/>
      <c r="K70" s="4"/>
      <c r="L70" s="4"/>
      <c r="M70" s="21"/>
      <c r="N70" s="4"/>
      <c r="O70" s="4"/>
      <c r="P70" s="5"/>
      <c r="Q70" s="125">
        <v>7</v>
      </c>
      <c r="R70" s="12"/>
      <c r="W70" s="1">
        <v>159</v>
      </c>
      <c r="X70" s="1" t="str">
        <f t="shared" si="2"/>
        <v/>
      </c>
      <c r="Y70" s="37">
        <f t="shared" si="3"/>
        <v>0</v>
      </c>
      <c r="Z70" s="37"/>
      <c r="AA70" s="37" t="str">
        <f t="shared" si="6"/>
        <v/>
      </c>
      <c r="AB70" s="37"/>
      <c r="AC70" s="37"/>
      <c r="AD70" s="37"/>
      <c r="AE70" s="37"/>
      <c r="AF70" s="37"/>
      <c r="AG70" s="37"/>
    </row>
    <row r="71" spans="1:33" x14ac:dyDescent="0.4">
      <c r="A71" s="2" t="str">
        <f t="shared" si="1"/>
        <v/>
      </c>
      <c r="B71" s="8"/>
      <c r="C71" s="10" t="str">
        <f>IF($B71="","",VLOOKUP($B71,手順1!$J$19:$O$105,2,FALSE))</f>
        <v/>
      </c>
      <c r="D71" s="10" t="str">
        <f>IF($B71="","",VLOOKUP($B71,手順1!$J$19:$O$105,3,FALSE))</f>
        <v/>
      </c>
      <c r="E71" s="10" t="str">
        <f>IF($B71="","",VLOOKUP($B71,手順1!$J$19:$O$105,4,FALSE))</f>
        <v/>
      </c>
      <c r="F71" s="10" t="str">
        <f>IF($B71="","",VLOOKUP($B71,手順1!$J$19:$O$105,5,FALSE))</f>
        <v/>
      </c>
      <c r="G71" s="10" t="str">
        <f>IF($B71="","",IF(VLOOKUP($B71,手順1!$J$19:$O$105,6,FALSE)="","",VLOOKUP($B71,手順1!$J$19:$O$105,6,FALSE)))</f>
        <v/>
      </c>
      <c r="H71" s="11" t="str">
        <f t="shared" si="5"/>
        <v/>
      </c>
      <c r="I71" s="21"/>
      <c r="J71" s="4"/>
      <c r="K71" s="4"/>
      <c r="L71" s="4"/>
      <c r="M71" s="21"/>
      <c r="N71" s="4"/>
      <c r="O71" s="4"/>
      <c r="P71" s="5"/>
      <c r="Q71" s="125">
        <v>7</v>
      </c>
      <c r="R71" s="12"/>
      <c r="W71" s="1">
        <v>160</v>
      </c>
      <c r="X71" s="1" t="str">
        <f t="shared" si="2"/>
        <v/>
      </c>
      <c r="Y71" s="37">
        <f t="shared" si="3"/>
        <v>0</v>
      </c>
      <c r="Z71" s="37"/>
      <c r="AA71" s="37" t="str">
        <f t="shared" si="6"/>
        <v/>
      </c>
      <c r="AB71" s="37"/>
      <c r="AC71" s="37"/>
      <c r="AD71" s="37"/>
      <c r="AE71" s="37"/>
      <c r="AF71" s="37"/>
      <c r="AG71" s="37"/>
    </row>
    <row r="72" spans="1:33" x14ac:dyDescent="0.4">
      <c r="A72" s="2" t="str">
        <f t="shared" si="1"/>
        <v/>
      </c>
      <c r="B72" s="8"/>
      <c r="C72" s="10" t="str">
        <f>IF($B72="","",VLOOKUP($B72,手順1!$J$19:$O$105,2,FALSE))</f>
        <v/>
      </c>
      <c r="D72" s="10" t="str">
        <f>IF($B72="","",VLOOKUP($B72,手順1!$J$19:$O$105,3,FALSE))</f>
        <v/>
      </c>
      <c r="E72" s="10" t="str">
        <f>IF($B72="","",VLOOKUP($B72,手順1!$J$19:$O$105,4,FALSE))</f>
        <v/>
      </c>
      <c r="F72" s="10" t="str">
        <f>IF($B72="","",VLOOKUP($B72,手順1!$J$19:$O$105,5,FALSE))</f>
        <v/>
      </c>
      <c r="G72" s="10" t="str">
        <f>IF($B72="","",IF(VLOOKUP($B72,手順1!$J$19:$O$105,6,FALSE)="","",VLOOKUP($B72,手順1!$J$19:$O$105,6,FALSE)))</f>
        <v/>
      </c>
      <c r="H72" s="11" t="str">
        <f t="shared" si="5"/>
        <v/>
      </c>
      <c r="I72" s="21"/>
      <c r="J72" s="4"/>
      <c r="K72" s="4"/>
      <c r="L72" s="4"/>
      <c r="M72" s="21"/>
      <c r="N72" s="4"/>
      <c r="O72" s="4"/>
      <c r="P72" s="5"/>
      <c r="Q72" s="125">
        <v>7</v>
      </c>
      <c r="R72" s="12"/>
      <c r="W72" s="1">
        <v>161</v>
      </c>
      <c r="X72" s="1" t="str">
        <f t="shared" si="2"/>
        <v/>
      </c>
      <c r="Y72" s="37">
        <f t="shared" si="3"/>
        <v>0</v>
      </c>
      <c r="Z72" s="37"/>
      <c r="AA72" s="37" t="str">
        <f t="shared" si="6"/>
        <v/>
      </c>
      <c r="AB72" s="37"/>
      <c r="AC72" s="37"/>
      <c r="AD72" s="37"/>
      <c r="AE72" s="37"/>
      <c r="AF72" s="37"/>
      <c r="AG72" s="37"/>
    </row>
    <row r="73" spans="1:33" x14ac:dyDescent="0.4">
      <c r="A73" s="2" t="str">
        <f t="shared" si="1"/>
        <v/>
      </c>
      <c r="B73" s="8"/>
      <c r="C73" s="10" t="str">
        <f>IF($B73="","",VLOOKUP($B73,手順1!$J$19:$O$105,2,FALSE))</f>
        <v/>
      </c>
      <c r="D73" s="10" t="str">
        <f>IF($B73="","",VLOOKUP($B73,手順1!$J$19:$O$105,3,FALSE))</f>
        <v/>
      </c>
      <c r="E73" s="10" t="str">
        <f>IF($B73="","",VLOOKUP($B73,手順1!$J$19:$O$105,4,FALSE))</f>
        <v/>
      </c>
      <c r="F73" s="10" t="str">
        <f>IF($B73="","",VLOOKUP($B73,手順1!$J$19:$O$105,5,FALSE))</f>
        <v/>
      </c>
      <c r="G73" s="10" t="str">
        <f>IF($B73="","",IF(VLOOKUP($B73,手順1!$J$19:$O$105,6,FALSE)="","",VLOOKUP($B73,手順1!$J$19:$O$105,6,FALSE)))</f>
        <v/>
      </c>
      <c r="H73" s="11" t="str">
        <f t="shared" si="5"/>
        <v/>
      </c>
      <c r="I73" s="21"/>
      <c r="J73" s="4"/>
      <c r="K73" s="4"/>
      <c r="L73" s="4"/>
      <c r="M73" s="21"/>
      <c r="N73" s="4"/>
      <c r="O73" s="4"/>
      <c r="P73" s="5"/>
      <c r="Q73" s="125">
        <v>7</v>
      </c>
      <c r="R73" s="12"/>
      <c r="W73" s="1">
        <v>162</v>
      </c>
      <c r="X73" s="1" t="str">
        <f t="shared" si="2"/>
        <v/>
      </c>
      <c r="Y73" s="37">
        <f t="shared" si="3"/>
        <v>0</v>
      </c>
      <c r="Z73" s="37"/>
      <c r="AA73" s="37" t="str">
        <f t="shared" si="6"/>
        <v/>
      </c>
      <c r="AB73" s="37"/>
      <c r="AC73" s="37"/>
      <c r="AD73" s="37"/>
      <c r="AE73" s="37"/>
      <c r="AF73" s="37"/>
      <c r="AG73" s="37"/>
    </row>
    <row r="74" spans="1:33" x14ac:dyDescent="0.4">
      <c r="A74" s="2" t="str">
        <f t="shared" si="1"/>
        <v/>
      </c>
      <c r="B74" s="8"/>
      <c r="C74" s="10" t="str">
        <f>IF($B74="","",VLOOKUP($B74,手順1!$J$19:$O$105,2,FALSE))</f>
        <v/>
      </c>
      <c r="D74" s="10" t="str">
        <f>IF($B74="","",VLOOKUP($B74,手順1!$J$19:$O$105,3,FALSE))</f>
        <v/>
      </c>
      <c r="E74" s="10" t="str">
        <f>IF($B74="","",VLOOKUP($B74,手順1!$J$19:$O$105,4,FALSE))</f>
        <v/>
      </c>
      <c r="F74" s="10" t="str">
        <f>IF($B74="","",VLOOKUP($B74,手順1!$J$19:$O$105,5,FALSE))</f>
        <v/>
      </c>
      <c r="G74" s="10" t="str">
        <f>IF($B74="","",IF(VLOOKUP($B74,手順1!$J$19:$O$105,6,FALSE)="","",VLOOKUP($B74,手順1!$J$19:$O$105,6,FALSE)))</f>
        <v/>
      </c>
      <c r="H74" s="11" t="str">
        <f t="shared" si="5"/>
        <v/>
      </c>
      <c r="I74" s="21"/>
      <c r="J74" s="4"/>
      <c r="K74" s="4"/>
      <c r="L74" s="4"/>
      <c r="M74" s="21"/>
      <c r="N74" s="4"/>
      <c r="O74" s="4"/>
      <c r="P74" s="5"/>
      <c r="Q74" s="125">
        <v>7</v>
      </c>
      <c r="R74" s="12"/>
      <c r="W74" s="1">
        <v>163</v>
      </c>
      <c r="X74" s="1" t="str">
        <f t="shared" si="2"/>
        <v/>
      </c>
      <c r="Y74" s="37">
        <f t="shared" si="3"/>
        <v>0</v>
      </c>
      <c r="Z74" s="37"/>
      <c r="AA74" s="37" t="str">
        <f t="shared" si="6"/>
        <v/>
      </c>
      <c r="AB74" s="37"/>
      <c r="AC74" s="37"/>
      <c r="AD74" s="37"/>
      <c r="AE74" s="37"/>
      <c r="AF74" s="37"/>
      <c r="AG74" s="37"/>
    </row>
    <row r="75" spans="1:33" x14ac:dyDescent="0.4">
      <c r="A75" s="2" t="str">
        <f t="shared" si="1"/>
        <v/>
      </c>
      <c r="B75" s="8"/>
      <c r="C75" s="10" t="str">
        <f>IF($B75="","",VLOOKUP($B75,手順1!$J$19:$O$105,2,FALSE))</f>
        <v/>
      </c>
      <c r="D75" s="10" t="str">
        <f>IF($B75="","",VLOOKUP($B75,手順1!$J$19:$O$105,3,FALSE))</f>
        <v/>
      </c>
      <c r="E75" s="10" t="str">
        <f>IF($B75="","",VLOOKUP($B75,手順1!$J$19:$O$105,4,FALSE))</f>
        <v/>
      </c>
      <c r="F75" s="10" t="str">
        <f>IF($B75="","",VLOOKUP($B75,手順1!$J$19:$O$105,5,FALSE))</f>
        <v/>
      </c>
      <c r="G75" s="10" t="str">
        <f>IF($B75="","",IF(VLOOKUP($B75,手順1!$J$19:$O$105,6,FALSE)="","",VLOOKUP($B75,手順1!$J$19:$O$105,6,FALSE)))</f>
        <v/>
      </c>
      <c r="H75" s="11" t="str">
        <f t="shared" si="5"/>
        <v/>
      </c>
      <c r="I75" s="21"/>
      <c r="J75" s="4"/>
      <c r="K75" s="4"/>
      <c r="L75" s="4"/>
      <c r="M75" s="21"/>
      <c r="N75" s="4"/>
      <c r="O75" s="4"/>
      <c r="P75" s="5"/>
      <c r="Q75" s="125">
        <v>7</v>
      </c>
      <c r="R75" s="12"/>
      <c r="W75" s="1">
        <v>164</v>
      </c>
      <c r="X75" s="1" t="str">
        <f t="shared" si="2"/>
        <v/>
      </c>
      <c r="Y75" s="37">
        <f t="shared" si="3"/>
        <v>0</v>
      </c>
      <c r="Z75" s="37"/>
      <c r="AA75" s="37" t="str">
        <f t="shared" si="6"/>
        <v/>
      </c>
      <c r="AB75" s="37"/>
      <c r="AC75" s="37"/>
      <c r="AD75" s="37"/>
      <c r="AE75" s="37"/>
      <c r="AF75" s="37"/>
      <c r="AG75" s="37"/>
    </row>
    <row r="76" spans="1:33" x14ac:dyDescent="0.4">
      <c r="A76" s="2" t="str">
        <f t="shared" si="1"/>
        <v/>
      </c>
      <c r="B76" s="8"/>
      <c r="C76" s="10" t="str">
        <f>IF($B76="","",VLOOKUP($B76,手順1!$J$19:$O$105,2,FALSE))</f>
        <v/>
      </c>
      <c r="D76" s="10" t="str">
        <f>IF($B76="","",VLOOKUP($B76,手順1!$J$19:$O$105,3,FALSE))</f>
        <v/>
      </c>
      <c r="E76" s="10" t="str">
        <f>IF($B76="","",VLOOKUP($B76,手順1!$J$19:$O$105,4,FALSE))</f>
        <v/>
      </c>
      <c r="F76" s="10" t="str">
        <f>IF($B76="","",VLOOKUP($B76,手順1!$J$19:$O$105,5,FALSE))</f>
        <v/>
      </c>
      <c r="G76" s="10" t="str">
        <f>IF($B76="","",IF(VLOOKUP($B76,手順1!$J$19:$O$105,6,FALSE)="","",VLOOKUP($B76,手順1!$J$19:$O$105,6,FALSE)))</f>
        <v/>
      </c>
      <c r="H76" s="11" t="str">
        <f t="shared" ref="H76:H107" si="7">IF(B76="","","女")</f>
        <v/>
      </c>
      <c r="I76" s="21"/>
      <c r="J76" s="4"/>
      <c r="K76" s="4"/>
      <c r="L76" s="4"/>
      <c r="M76" s="21"/>
      <c r="N76" s="4"/>
      <c r="O76" s="4"/>
      <c r="P76" s="5"/>
      <c r="Q76" s="125">
        <v>7</v>
      </c>
      <c r="R76" s="12"/>
      <c r="W76" s="1">
        <v>165</v>
      </c>
      <c r="X76" s="1" t="str">
        <f t="shared" si="2"/>
        <v/>
      </c>
      <c r="Y76" s="37">
        <f t="shared" si="3"/>
        <v>0</v>
      </c>
      <c r="Z76" s="37"/>
      <c r="AA76" s="37" t="str">
        <f t="shared" si="6"/>
        <v/>
      </c>
      <c r="AB76" s="37"/>
      <c r="AC76" s="37"/>
      <c r="AD76" s="37"/>
      <c r="AE76" s="37"/>
      <c r="AF76" s="37"/>
      <c r="AG76" s="37"/>
    </row>
    <row r="77" spans="1:33" x14ac:dyDescent="0.4">
      <c r="A77" s="2" t="str">
        <f t="shared" ref="A77:A107" si="8">IF(B77="","",W77)</f>
        <v/>
      </c>
      <c r="B77" s="8"/>
      <c r="C77" s="10" t="str">
        <f>IF($B77="","",VLOOKUP($B77,手順1!$J$19:$O$105,2,FALSE))</f>
        <v/>
      </c>
      <c r="D77" s="10" t="str">
        <f>IF($B77="","",VLOOKUP($B77,手順1!$J$19:$O$105,3,FALSE))</f>
        <v/>
      </c>
      <c r="E77" s="10" t="str">
        <f>IF($B77="","",VLOOKUP($B77,手順1!$J$19:$O$105,4,FALSE))</f>
        <v/>
      </c>
      <c r="F77" s="10" t="str">
        <f>IF($B77="","",VLOOKUP($B77,手順1!$J$19:$O$105,5,FALSE))</f>
        <v/>
      </c>
      <c r="G77" s="10" t="str">
        <f>IF($B77="","",IF(VLOOKUP($B77,手順1!$J$19:$O$105,6,FALSE)="","",VLOOKUP($B77,手順1!$J$19:$O$105,6,FALSE)))</f>
        <v/>
      </c>
      <c r="H77" s="11" t="str">
        <f t="shared" si="7"/>
        <v/>
      </c>
      <c r="I77" s="21"/>
      <c r="J77" s="4"/>
      <c r="K77" s="4"/>
      <c r="L77" s="4"/>
      <c r="M77" s="21"/>
      <c r="N77" s="4"/>
      <c r="O77" s="4"/>
      <c r="P77" s="5"/>
      <c r="Q77" s="125">
        <v>7</v>
      </c>
      <c r="R77" s="12"/>
      <c r="W77" s="1">
        <v>166</v>
      </c>
      <c r="X77" s="1" t="str">
        <f t="shared" ref="X77:X107" si="9">IF(B77="","",W77)</f>
        <v/>
      </c>
      <c r="Y77" s="37">
        <f t="shared" ref="Y77:Y107" si="10">COUNTIF(B$12:B$107,B77)</f>
        <v>0</v>
      </c>
      <c r="Z77" s="37"/>
      <c r="AA77" s="37" t="str">
        <f t="shared" ref="AA77:AA107" si="11">IF(AC77="","",COUNTIF(I$12:I$107,AC77)+COUNTIF(M$12:M$107,AC77))</f>
        <v/>
      </c>
      <c r="AB77" s="37"/>
      <c r="AC77" s="37"/>
      <c r="AD77" s="37"/>
      <c r="AE77" s="37"/>
      <c r="AF77" s="37"/>
      <c r="AG77" s="37"/>
    </row>
    <row r="78" spans="1:33" x14ac:dyDescent="0.4">
      <c r="A78" s="2" t="str">
        <f t="shared" si="8"/>
        <v/>
      </c>
      <c r="B78" s="8"/>
      <c r="C78" s="10" t="str">
        <f>IF($B78="","",VLOOKUP($B78,手順1!$J$19:$O$105,2,FALSE))</f>
        <v/>
      </c>
      <c r="D78" s="10" t="str">
        <f>IF($B78="","",VLOOKUP($B78,手順1!$J$19:$O$105,3,FALSE))</f>
        <v/>
      </c>
      <c r="E78" s="10" t="str">
        <f>IF($B78="","",VLOOKUP($B78,手順1!$J$19:$O$105,4,FALSE))</f>
        <v/>
      </c>
      <c r="F78" s="10" t="str">
        <f>IF($B78="","",VLOOKUP($B78,手順1!$J$19:$O$105,5,FALSE))</f>
        <v/>
      </c>
      <c r="G78" s="10" t="str">
        <f>IF($B78="","",IF(VLOOKUP($B78,手順1!$J$19:$O$105,6,FALSE)="","",VLOOKUP($B78,手順1!$J$19:$O$105,6,FALSE)))</f>
        <v/>
      </c>
      <c r="H78" s="11" t="str">
        <f t="shared" si="7"/>
        <v/>
      </c>
      <c r="I78" s="21"/>
      <c r="J78" s="4"/>
      <c r="K78" s="4"/>
      <c r="L78" s="4"/>
      <c r="M78" s="21"/>
      <c r="N78" s="4"/>
      <c r="O78" s="4"/>
      <c r="P78" s="5"/>
      <c r="Q78" s="125">
        <v>7</v>
      </c>
      <c r="R78" s="12"/>
      <c r="W78" s="1">
        <v>167</v>
      </c>
      <c r="X78" s="1" t="str">
        <f t="shared" si="9"/>
        <v/>
      </c>
      <c r="Y78" s="37">
        <f t="shared" si="10"/>
        <v>0</v>
      </c>
      <c r="Z78" s="37"/>
      <c r="AA78" s="37" t="str">
        <f t="shared" si="11"/>
        <v/>
      </c>
      <c r="AB78" s="37"/>
      <c r="AC78" s="37"/>
      <c r="AD78" s="37"/>
      <c r="AE78" s="37"/>
      <c r="AF78" s="37"/>
      <c r="AG78" s="37"/>
    </row>
    <row r="79" spans="1:33" x14ac:dyDescent="0.4">
      <c r="A79" s="2" t="str">
        <f t="shared" si="8"/>
        <v/>
      </c>
      <c r="B79" s="8"/>
      <c r="C79" s="10" t="str">
        <f>IF($B79="","",VLOOKUP($B79,手順1!$J$19:$O$105,2,FALSE))</f>
        <v/>
      </c>
      <c r="D79" s="10" t="str">
        <f>IF($B79="","",VLOOKUP($B79,手順1!$J$19:$O$105,3,FALSE))</f>
        <v/>
      </c>
      <c r="E79" s="10" t="str">
        <f>IF($B79="","",VLOOKUP($B79,手順1!$J$19:$O$105,4,FALSE))</f>
        <v/>
      </c>
      <c r="F79" s="10" t="str">
        <f>IF($B79="","",VLOOKUP($B79,手順1!$J$19:$O$105,5,FALSE))</f>
        <v/>
      </c>
      <c r="G79" s="10" t="str">
        <f>IF($B79="","",IF(VLOOKUP($B79,手順1!$J$19:$O$105,6,FALSE)="","",VLOOKUP($B79,手順1!$J$19:$O$105,6,FALSE)))</f>
        <v/>
      </c>
      <c r="H79" s="11" t="str">
        <f t="shared" si="7"/>
        <v/>
      </c>
      <c r="I79" s="21"/>
      <c r="J79" s="4"/>
      <c r="K79" s="4"/>
      <c r="L79" s="4"/>
      <c r="M79" s="21"/>
      <c r="N79" s="4"/>
      <c r="O79" s="4"/>
      <c r="P79" s="5"/>
      <c r="Q79" s="125">
        <v>7</v>
      </c>
      <c r="R79" s="12"/>
      <c r="W79" s="1">
        <v>168</v>
      </c>
      <c r="X79" s="1" t="str">
        <f t="shared" si="9"/>
        <v/>
      </c>
      <c r="Y79" s="37">
        <f t="shared" si="10"/>
        <v>0</v>
      </c>
      <c r="Z79" s="37"/>
      <c r="AA79" s="37" t="str">
        <f t="shared" si="11"/>
        <v/>
      </c>
      <c r="AB79" s="37"/>
      <c r="AC79" s="37"/>
      <c r="AD79" s="37"/>
      <c r="AE79" s="37"/>
      <c r="AF79" s="37"/>
      <c r="AG79" s="37"/>
    </row>
    <row r="80" spans="1:33" x14ac:dyDescent="0.4">
      <c r="A80" s="2" t="str">
        <f t="shared" si="8"/>
        <v/>
      </c>
      <c r="B80" s="8"/>
      <c r="C80" s="10" t="str">
        <f>IF($B80="","",VLOOKUP($B80,手順1!$J$19:$O$105,2,FALSE))</f>
        <v/>
      </c>
      <c r="D80" s="10" t="str">
        <f>IF($B80="","",VLOOKUP($B80,手順1!$J$19:$O$105,3,FALSE))</f>
        <v/>
      </c>
      <c r="E80" s="10" t="str">
        <f>IF($B80="","",VLOOKUP($B80,手順1!$J$19:$O$105,4,FALSE))</f>
        <v/>
      </c>
      <c r="F80" s="10" t="str">
        <f>IF($B80="","",VLOOKUP($B80,手順1!$J$19:$O$105,5,FALSE))</f>
        <v/>
      </c>
      <c r="G80" s="10" t="str">
        <f>IF($B80="","",IF(VLOOKUP($B80,手順1!$J$19:$O$105,6,FALSE)="","",VLOOKUP($B80,手順1!$J$19:$O$105,6,FALSE)))</f>
        <v/>
      </c>
      <c r="H80" s="11" t="str">
        <f t="shared" si="7"/>
        <v/>
      </c>
      <c r="I80" s="21"/>
      <c r="J80" s="4"/>
      <c r="K80" s="4"/>
      <c r="L80" s="4"/>
      <c r="M80" s="21"/>
      <c r="N80" s="4"/>
      <c r="O80" s="4"/>
      <c r="P80" s="5"/>
      <c r="Q80" s="125">
        <v>7</v>
      </c>
      <c r="R80" s="12"/>
      <c r="W80" s="1">
        <v>169</v>
      </c>
      <c r="X80" s="1" t="str">
        <f t="shared" si="9"/>
        <v/>
      </c>
      <c r="Y80" s="37">
        <f t="shared" si="10"/>
        <v>0</v>
      </c>
      <c r="Z80" s="37"/>
      <c r="AA80" s="37" t="str">
        <f t="shared" si="11"/>
        <v/>
      </c>
      <c r="AB80" s="37"/>
      <c r="AC80" s="37"/>
      <c r="AD80" s="37"/>
      <c r="AE80" s="37"/>
      <c r="AF80" s="37"/>
      <c r="AG80" s="37"/>
    </row>
    <row r="81" spans="1:33" x14ac:dyDescent="0.4">
      <c r="A81" s="2" t="str">
        <f t="shared" si="8"/>
        <v/>
      </c>
      <c r="B81" s="8"/>
      <c r="C81" s="10" t="str">
        <f>IF($B81="","",VLOOKUP($B81,手順1!$J$19:$O$105,2,FALSE))</f>
        <v/>
      </c>
      <c r="D81" s="10" t="str">
        <f>IF($B81="","",VLOOKUP($B81,手順1!$J$19:$O$105,3,FALSE))</f>
        <v/>
      </c>
      <c r="E81" s="10" t="str">
        <f>IF($B81="","",VLOOKUP($B81,手順1!$J$19:$O$105,4,FALSE))</f>
        <v/>
      </c>
      <c r="F81" s="10" t="str">
        <f>IF($B81="","",VLOOKUP($B81,手順1!$J$19:$O$105,5,FALSE))</f>
        <v/>
      </c>
      <c r="G81" s="10" t="str">
        <f>IF($B81="","",IF(VLOOKUP($B81,手順1!$J$19:$O$105,6,FALSE)="","",VLOOKUP($B81,手順1!$J$19:$O$105,6,FALSE)))</f>
        <v/>
      </c>
      <c r="H81" s="11" t="str">
        <f t="shared" si="7"/>
        <v/>
      </c>
      <c r="I81" s="21"/>
      <c r="J81" s="4"/>
      <c r="K81" s="4"/>
      <c r="L81" s="4"/>
      <c r="M81" s="21"/>
      <c r="N81" s="4"/>
      <c r="O81" s="4"/>
      <c r="P81" s="5"/>
      <c r="Q81" s="125">
        <v>7</v>
      </c>
      <c r="R81" s="12"/>
      <c r="W81" s="1">
        <v>170</v>
      </c>
      <c r="X81" s="1" t="str">
        <f t="shared" si="9"/>
        <v/>
      </c>
      <c r="Y81" s="37">
        <f t="shared" si="10"/>
        <v>0</v>
      </c>
      <c r="Z81" s="37"/>
      <c r="AA81" s="37" t="str">
        <f t="shared" si="11"/>
        <v/>
      </c>
      <c r="AB81" s="37"/>
      <c r="AC81" s="37"/>
      <c r="AD81" s="37"/>
      <c r="AE81" s="37"/>
      <c r="AF81" s="37"/>
      <c r="AG81" s="37"/>
    </row>
    <row r="82" spans="1:33" x14ac:dyDescent="0.4">
      <c r="A82" s="2" t="str">
        <f t="shared" si="8"/>
        <v/>
      </c>
      <c r="B82" s="8"/>
      <c r="C82" s="10" t="str">
        <f>IF($B82="","",VLOOKUP($B82,手順1!$J$19:$O$105,2,FALSE))</f>
        <v/>
      </c>
      <c r="D82" s="10" t="str">
        <f>IF($B82="","",VLOOKUP($B82,手順1!$J$19:$O$105,3,FALSE))</f>
        <v/>
      </c>
      <c r="E82" s="10" t="str">
        <f>IF($B82="","",VLOOKUP($B82,手順1!$J$19:$O$105,4,FALSE))</f>
        <v/>
      </c>
      <c r="F82" s="10" t="str">
        <f>IF($B82="","",VLOOKUP($B82,手順1!$J$19:$O$105,5,FALSE))</f>
        <v/>
      </c>
      <c r="G82" s="10" t="str">
        <f>IF($B82="","",IF(VLOOKUP($B82,手順1!$J$19:$O$105,6,FALSE)="","",VLOOKUP($B82,手順1!$J$19:$O$105,6,FALSE)))</f>
        <v/>
      </c>
      <c r="H82" s="11" t="str">
        <f t="shared" si="7"/>
        <v/>
      </c>
      <c r="I82" s="21"/>
      <c r="J82" s="4"/>
      <c r="K82" s="4"/>
      <c r="L82" s="4"/>
      <c r="M82" s="21"/>
      <c r="N82" s="4"/>
      <c r="O82" s="4"/>
      <c r="P82" s="5"/>
      <c r="Q82" s="125">
        <v>7</v>
      </c>
      <c r="R82" s="12"/>
      <c r="W82" s="1">
        <v>171</v>
      </c>
      <c r="X82" s="1" t="str">
        <f t="shared" si="9"/>
        <v/>
      </c>
      <c r="Y82" s="37">
        <f t="shared" si="10"/>
        <v>0</v>
      </c>
      <c r="Z82" s="37"/>
      <c r="AA82" s="37" t="str">
        <f t="shared" si="11"/>
        <v/>
      </c>
      <c r="AB82" s="37"/>
      <c r="AC82" s="37"/>
      <c r="AD82" s="37"/>
      <c r="AE82" s="37"/>
      <c r="AF82" s="37"/>
      <c r="AG82" s="37"/>
    </row>
    <row r="83" spans="1:33" x14ac:dyDescent="0.4">
      <c r="A83" s="2" t="str">
        <f t="shared" si="8"/>
        <v/>
      </c>
      <c r="B83" s="8"/>
      <c r="C83" s="10" t="str">
        <f>IF($B83="","",VLOOKUP($B83,手順1!$J$19:$O$105,2,FALSE))</f>
        <v/>
      </c>
      <c r="D83" s="10" t="str">
        <f>IF($B83="","",VLOOKUP($B83,手順1!$J$19:$O$105,3,FALSE))</f>
        <v/>
      </c>
      <c r="E83" s="10" t="str">
        <f>IF($B83="","",VLOOKUP($B83,手順1!$J$19:$O$105,4,FALSE))</f>
        <v/>
      </c>
      <c r="F83" s="10" t="str">
        <f>IF($B83="","",VLOOKUP($B83,手順1!$J$19:$O$105,5,FALSE))</f>
        <v/>
      </c>
      <c r="G83" s="10" t="str">
        <f>IF($B83="","",IF(VLOOKUP($B83,手順1!$J$19:$O$105,6,FALSE)="","",VLOOKUP($B83,手順1!$J$19:$O$105,6,FALSE)))</f>
        <v/>
      </c>
      <c r="H83" s="11" t="str">
        <f t="shared" si="7"/>
        <v/>
      </c>
      <c r="I83" s="21"/>
      <c r="J83" s="4"/>
      <c r="K83" s="4"/>
      <c r="L83" s="4"/>
      <c r="M83" s="21"/>
      <c r="N83" s="4"/>
      <c r="O83" s="4"/>
      <c r="P83" s="5"/>
      <c r="Q83" s="125">
        <v>7</v>
      </c>
      <c r="R83" s="12"/>
      <c r="W83" s="1">
        <v>172</v>
      </c>
      <c r="X83" s="1" t="str">
        <f t="shared" si="9"/>
        <v/>
      </c>
      <c r="Y83" s="37">
        <f t="shared" si="10"/>
        <v>0</v>
      </c>
      <c r="Z83" s="37"/>
      <c r="AA83" s="37" t="str">
        <f t="shared" si="11"/>
        <v/>
      </c>
      <c r="AB83" s="37"/>
      <c r="AC83" s="37"/>
      <c r="AD83" s="37"/>
      <c r="AE83" s="37"/>
      <c r="AF83" s="37"/>
      <c r="AG83" s="37"/>
    </row>
    <row r="84" spans="1:33" x14ac:dyDescent="0.4">
      <c r="A84" s="2" t="str">
        <f t="shared" si="8"/>
        <v/>
      </c>
      <c r="B84" s="8"/>
      <c r="C84" s="10" t="str">
        <f>IF($B84="","",VLOOKUP($B84,手順1!$J$19:$O$105,2,FALSE))</f>
        <v/>
      </c>
      <c r="D84" s="10" t="str">
        <f>IF($B84="","",VLOOKUP($B84,手順1!$J$19:$O$105,3,FALSE))</f>
        <v/>
      </c>
      <c r="E84" s="10" t="str">
        <f>IF($B84="","",VLOOKUP($B84,手順1!$J$19:$O$105,4,FALSE))</f>
        <v/>
      </c>
      <c r="F84" s="10" t="str">
        <f>IF($B84="","",VLOOKUP($B84,手順1!$J$19:$O$105,5,FALSE))</f>
        <v/>
      </c>
      <c r="G84" s="10" t="str">
        <f>IF($B84="","",IF(VLOOKUP($B84,手順1!$J$19:$O$105,6,FALSE)="","",VLOOKUP($B84,手順1!$J$19:$O$105,6,FALSE)))</f>
        <v/>
      </c>
      <c r="H84" s="11" t="str">
        <f t="shared" si="7"/>
        <v/>
      </c>
      <c r="I84" s="21"/>
      <c r="J84" s="4"/>
      <c r="K84" s="4"/>
      <c r="L84" s="4"/>
      <c r="M84" s="21"/>
      <c r="N84" s="4"/>
      <c r="O84" s="4"/>
      <c r="P84" s="5"/>
      <c r="Q84" s="125">
        <v>7</v>
      </c>
      <c r="R84" s="12"/>
      <c r="W84" s="1">
        <v>173</v>
      </c>
      <c r="X84" s="1" t="str">
        <f t="shared" si="9"/>
        <v/>
      </c>
      <c r="Y84" s="37">
        <f t="shared" si="10"/>
        <v>0</v>
      </c>
      <c r="Z84" s="37"/>
      <c r="AA84" s="37" t="str">
        <f t="shared" si="11"/>
        <v/>
      </c>
      <c r="AB84" s="37"/>
      <c r="AC84" s="37"/>
      <c r="AD84" s="37"/>
      <c r="AE84" s="37"/>
      <c r="AF84" s="37"/>
      <c r="AG84" s="37"/>
    </row>
    <row r="85" spans="1:33" x14ac:dyDescent="0.4">
      <c r="A85" s="2" t="str">
        <f t="shared" si="8"/>
        <v/>
      </c>
      <c r="B85" s="8"/>
      <c r="C85" s="10" t="str">
        <f>IF($B85="","",VLOOKUP($B85,手順1!$J$19:$O$105,2,FALSE))</f>
        <v/>
      </c>
      <c r="D85" s="10" t="str">
        <f>IF($B85="","",VLOOKUP($B85,手順1!$J$19:$O$105,3,FALSE))</f>
        <v/>
      </c>
      <c r="E85" s="10" t="str">
        <f>IF($B85="","",VLOOKUP($B85,手順1!$J$19:$O$105,4,FALSE))</f>
        <v/>
      </c>
      <c r="F85" s="10" t="str">
        <f>IF($B85="","",VLOOKUP($B85,手順1!$J$19:$O$105,5,FALSE))</f>
        <v/>
      </c>
      <c r="G85" s="10" t="str">
        <f>IF($B85="","",IF(VLOOKUP($B85,手順1!$J$19:$O$105,6,FALSE)="","",VLOOKUP($B85,手順1!$J$19:$O$105,6,FALSE)))</f>
        <v/>
      </c>
      <c r="H85" s="11" t="str">
        <f t="shared" si="7"/>
        <v/>
      </c>
      <c r="I85" s="21"/>
      <c r="J85" s="4"/>
      <c r="K85" s="4"/>
      <c r="L85" s="4"/>
      <c r="M85" s="21"/>
      <c r="N85" s="4"/>
      <c r="O85" s="4"/>
      <c r="P85" s="5"/>
      <c r="Q85" s="125">
        <v>7</v>
      </c>
      <c r="R85" s="12"/>
      <c r="W85" s="1">
        <v>174</v>
      </c>
      <c r="X85" s="1" t="str">
        <f t="shared" si="9"/>
        <v/>
      </c>
      <c r="Y85" s="37">
        <f t="shared" si="10"/>
        <v>0</v>
      </c>
      <c r="Z85" s="37"/>
      <c r="AA85" s="37" t="str">
        <f t="shared" si="11"/>
        <v/>
      </c>
      <c r="AB85" s="37"/>
      <c r="AC85" s="37"/>
      <c r="AD85" s="37"/>
      <c r="AE85" s="37"/>
      <c r="AF85" s="37"/>
      <c r="AG85" s="37"/>
    </row>
    <row r="86" spans="1:33" x14ac:dyDescent="0.4">
      <c r="A86" s="2" t="str">
        <f t="shared" si="8"/>
        <v/>
      </c>
      <c r="B86" s="8"/>
      <c r="C86" s="10" t="str">
        <f>IF($B86="","",VLOOKUP($B86,手順1!$J$19:$O$105,2,FALSE))</f>
        <v/>
      </c>
      <c r="D86" s="10" t="str">
        <f>IF($B86="","",VLOOKUP($B86,手順1!$J$19:$O$105,3,FALSE))</f>
        <v/>
      </c>
      <c r="E86" s="10" t="str">
        <f>IF($B86="","",VLOOKUP($B86,手順1!$J$19:$O$105,4,FALSE))</f>
        <v/>
      </c>
      <c r="F86" s="10" t="str">
        <f>IF($B86="","",VLOOKUP($B86,手順1!$J$19:$O$105,5,FALSE))</f>
        <v/>
      </c>
      <c r="G86" s="10" t="str">
        <f>IF($B86="","",IF(VLOOKUP($B86,手順1!$J$19:$O$105,6,FALSE)="","",VLOOKUP($B86,手順1!$J$19:$O$105,6,FALSE)))</f>
        <v/>
      </c>
      <c r="H86" s="11" t="str">
        <f t="shared" si="7"/>
        <v/>
      </c>
      <c r="I86" s="21"/>
      <c r="J86" s="4"/>
      <c r="K86" s="4"/>
      <c r="L86" s="4"/>
      <c r="M86" s="21"/>
      <c r="N86" s="4"/>
      <c r="O86" s="4"/>
      <c r="P86" s="5"/>
      <c r="Q86" s="125">
        <v>7</v>
      </c>
      <c r="R86" s="12"/>
      <c r="W86" s="1">
        <v>175</v>
      </c>
      <c r="X86" s="1" t="str">
        <f t="shared" si="9"/>
        <v/>
      </c>
      <c r="Y86" s="37">
        <f t="shared" si="10"/>
        <v>0</v>
      </c>
      <c r="Z86" s="37"/>
      <c r="AA86" s="37" t="str">
        <f t="shared" si="11"/>
        <v/>
      </c>
      <c r="AB86" s="37"/>
      <c r="AC86" s="37"/>
      <c r="AD86" s="37"/>
      <c r="AE86" s="37"/>
      <c r="AF86" s="37"/>
      <c r="AG86" s="37"/>
    </row>
    <row r="87" spans="1:33" x14ac:dyDescent="0.4">
      <c r="A87" s="2" t="str">
        <f t="shared" si="8"/>
        <v/>
      </c>
      <c r="B87" s="8"/>
      <c r="C87" s="10" t="str">
        <f>IF($B87="","",VLOOKUP($B87,手順1!$J$19:$O$105,2,FALSE))</f>
        <v/>
      </c>
      <c r="D87" s="10" t="str">
        <f>IF($B87="","",VLOOKUP($B87,手順1!$J$19:$O$105,3,FALSE))</f>
        <v/>
      </c>
      <c r="E87" s="10" t="str">
        <f>IF($B87="","",VLOOKUP($B87,手順1!$J$19:$O$105,4,FALSE))</f>
        <v/>
      </c>
      <c r="F87" s="10" t="str">
        <f>IF($B87="","",VLOOKUP($B87,手順1!$J$19:$O$105,5,FALSE))</f>
        <v/>
      </c>
      <c r="G87" s="10" t="str">
        <f>IF($B87="","",IF(VLOOKUP($B87,手順1!$J$19:$O$105,6,FALSE)="","",VLOOKUP($B87,手順1!$J$19:$O$105,6,FALSE)))</f>
        <v/>
      </c>
      <c r="H87" s="11" t="str">
        <f t="shared" si="7"/>
        <v/>
      </c>
      <c r="I87" s="21"/>
      <c r="J87" s="4"/>
      <c r="K87" s="4"/>
      <c r="L87" s="4"/>
      <c r="M87" s="21"/>
      <c r="N87" s="4"/>
      <c r="O87" s="4"/>
      <c r="P87" s="5"/>
      <c r="Q87" s="125">
        <v>7</v>
      </c>
      <c r="R87" s="12"/>
      <c r="W87" s="1">
        <v>176</v>
      </c>
      <c r="X87" s="1" t="str">
        <f t="shared" si="9"/>
        <v/>
      </c>
      <c r="Y87" s="37">
        <f t="shared" si="10"/>
        <v>0</v>
      </c>
      <c r="Z87" s="37"/>
      <c r="AA87" s="37" t="str">
        <f t="shared" si="11"/>
        <v/>
      </c>
      <c r="AB87" s="37"/>
      <c r="AC87" s="37"/>
      <c r="AD87" s="37"/>
      <c r="AE87" s="37"/>
      <c r="AF87" s="37"/>
      <c r="AG87" s="37"/>
    </row>
    <row r="88" spans="1:33" x14ac:dyDescent="0.4">
      <c r="A88" s="2" t="str">
        <f t="shared" si="8"/>
        <v/>
      </c>
      <c r="B88" s="8"/>
      <c r="C88" s="10" t="str">
        <f>IF($B88="","",VLOOKUP($B88,手順1!$J$19:$O$105,2,FALSE))</f>
        <v/>
      </c>
      <c r="D88" s="10" t="str">
        <f>IF($B88="","",VLOOKUP($B88,手順1!$J$19:$O$105,3,FALSE))</f>
        <v/>
      </c>
      <c r="E88" s="10" t="str">
        <f>IF($B88="","",VLOOKUP($B88,手順1!$J$19:$O$105,4,FALSE))</f>
        <v/>
      </c>
      <c r="F88" s="10" t="str">
        <f>IF($B88="","",VLOOKUP($B88,手順1!$J$19:$O$105,5,FALSE))</f>
        <v/>
      </c>
      <c r="G88" s="10" t="str">
        <f>IF($B88="","",IF(VLOOKUP($B88,手順1!$J$19:$O$105,6,FALSE)="","",VLOOKUP($B88,手順1!$J$19:$O$105,6,FALSE)))</f>
        <v/>
      </c>
      <c r="H88" s="11" t="str">
        <f t="shared" si="7"/>
        <v/>
      </c>
      <c r="I88" s="21"/>
      <c r="J88" s="4"/>
      <c r="K88" s="4"/>
      <c r="L88" s="4"/>
      <c r="M88" s="21"/>
      <c r="N88" s="4"/>
      <c r="O88" s="4"/>
      <c r="P88" s="5"/>
      <c r="Q88" s="125">
        <v>7</v>
      </c>
      <c r="R88" s="12"/>
      <c r="W88" s="1">
        <v>177</v>
      </c>
      <c r="X88" s="1" t="str">
        <f t="shared" si="9"/>
        <v/>
      </c>
      <c r="Y88" s="37">
        <f t="shared" si="10"/>
        <v>0</v>
      </c>
      <c r="Z88" s="37"/>
      <c r="AA88" s="37" t="str">
        <f t="shared" si="11"/>
        <v/>
      </c>
      <c r="AB88" s="37"/>
      <c r="AC88" s="37"/>
      <c r="AD88" s="37"/>
      <c r="AE88" s="37"/>
      <c r="AF88" s="37"/>
      <c r="AG88" s="37"/>
    </row>
    <row r="89" spans="1:33" x14ac:dyDescent="0.4">
      <c r="A89" s="2" t="str">
        <f t="shared" si="8"/>
        <v/>
      </c>
      <c r="B89" s="8"/>
      <c r="C89" s="10" t="str">
        <f>IF($B89="","",VLOOKUP($B89,手順1!$J$19:$O$105,2,FALSE))</f>
        <v/>
      </c>
      <c r="D89" s="10" t="str">
        <f>IF($B89="","",VLOOKUP($B89,手順1!$J$19:$O$105,3,FALSE))</f>
        <v/>
      </c>
      <c r="E89" s="10" t="str">
        <f>IF($B89="","",VLOOKUP($B89,手順1!$J$19:$O$105,4,FALSE))</f>
        <v/>
      </c>
      <c r="F89" s="10" t="str">
        <f>IF($B89="","",VLOOKUP($B89,手順1!$J$19:$O$105,5,FALSE))</f>
        <v/>
      </c>
      <c r="G89" s="10" t="str">
        <f>IF($B89="","",IF(VLOOKUP($B89,手順1!$J$19:$O$105,6,FALSE)="","",VLOOKUP($B89,手順1!$J$19:$O$105,6,FALSE)))</f>
        <v/>
      </c>
      <c r="H89" s="11" t="str">
        <f t="shared" si="7"/>
        <v/>
      </c>
      <c r="I89" s="21"/>
      <c r="J89" s="4"/>
      <c r="K89" s="4"/>
      <c r="L89" s="4"/>
      <c r="M89" s="21"/>
      <c r="N89" s="4"/>
      <c r="O89" s="4"/>
      <c r="P89" s="5"/>
      <c r="Q89" s="125">
        <v>7</v>
      </c>
      <c r="R89" s="12"/>
      <c r="W89" s="1">
        <v>178</v>
      </c>
      <c r="X89" s="1" t="str">
        <f t="shared" si="9"/>
        <v/>
      </c>
      <c r="Y89" s="37">
        <f t="shared" si="10"/>
        <v>0</v>
      </c>
      <c r="Z89" s="37"/>
      <c r="AA89" s="37" t="str">
        <f t="shared" si="11"/>
        <v/>
      </c>
      <c r="AB89" s="37"/>
      <c r="AC89" s="37"/>
      <c r="AD89" s="37"/>
      <c r="AE89" s="37"/>
      <c r="AF89" s="37"/>
      <c r="AG89" s="37"/>
    </row>
    <row r="90" spans="1:33" x14ac:dyDescent="0.4">
      <c r="A90" s="2" t="str">
        <f t="shared" si="8"/>
        <v/>
      </c>
      <c r="B90" s="8"/>
      <c r="C90" s="10" t="str">
        <f>IF($B90="","",VLOOKUP($B90,手順1!$J$19:$O$105,2,FALSE))</f>
        <v/>
      </c>
      <c r="D90" s="10" t="str">
        <f>IF($B90="","",VLOOKUP($B90,手順1!$J$19:$O$105,3,FALSE))</f>
        <v/>
      </c>
      <c r="E90" s="10" t="str">
        <f>IF($B90="","",VLOOKUP($B90,手順1!$J$19:$O$105,4,FALSE))</f>
        <v/>
      </c>
      <c r="F90" s="10" t="str">
        <f>IF($B90="","",VLOOKUP($B90,手順1!$J$19:$O$105,5,FALSE))</f>
        <v/>
      </c>
      <c r="G90" s="10" t="str">
        <f>IF($B90="","",IF(VLOOKUP($B90,手順1!$J$19:$O$105,6,FALSE)="","",VLOOKUP($B90,手順1!$J$19:$O$105,6,FALSE)))</f>
        <v/>
      </c>
      <c r="H90" s="11" t="str">
        <f t="shared" si="7"/>
        <v/>
      </c>
      <c r="I90" s="21"/>
      <c r="J90" s="4"/>
      <c r="K90" s="4"/>
      <c r="L90" s="4"/>
      <c r="M90" s="21"/>
      <c r="N90" s="4"/>
      <c r="O90" s="4"/>
      <c r="P90" s="5"/>
      <c r="Q90" s="125">
        <v>7</v>
      </c>
      <c r="R90" s="12"/>
      <c r="W90" s="1">
        <v>179</v>
      </c>
      <c r="X90" s="1" t="str">
        <f t="shared" si="9"/>
        <v/>
      </c>
      <c r="Y90" s="37">
        <f t="shared" si="10"/>
        <v>0</v>
      </c>
      <c r="Z90" s="37"/>
      <c r="AA90" s="37" t="str">
        <f t="shared" si="11"/>
        <v/>
      </c>
      <c r="AB90" s="37"/>
      <c r="AC90" s="37"/>
      <c r="AD90" s="37"/>
      <c r="AE90" s="37"/>
      <c r="AF90" s="37"/>
      <c r="AG90" s="37"/>
    </row>
    <row r="91" spans="1:33" x14ac:dyDescent="0.4">
      <c r="A91" s="2" t="str">
        <f t="shared" si="8"/>
        <v/>
      </c>
      <c r="B91" s="8"/>
      <c r="C91" s="10" t="str">
        <f>IF($B91="","",VLOOKUP($B91,手順1!$J$19:$O$105,2,FALSE))</f>
        <v/>
      </c>
      <c r="D91" s="10" t="str">
        <f>IF($B91="","",VLOOKUP($B91,手順1!$J$19:$O$105,3,FALSE))</f>
        <v/>
      </c>
      <c r="E91" s="10" t="str">
        <f>IF($B91="","",VLOOKUP($B91,手順1!$J$19:$O$105,4,FALSE))</f>
        <v/>
      </c>
      <c r="F91" s="10" t="str">
        <f>IF($B91="","",VLOOKUP($B91,手順1!$J$19:$O$105,5,FALSE))</f>
        <v/>
      </c>
      <c r="G91" s="10" t="str">
        <f>IF($B91="","",IF(VLOOKUP($B91,手順1!$J$19:$O$105,6,FALSE)="","",VLOOKUP($B91,手順1!$J$19:$O$105,6,FALSE)))</f>
        <v/>
      </c>
      <c r="H91" s="11" t="str">
        <f t="shared" si="7"/>
        <v/>
      </c>
      <c r="I91" s="21"/>
      <c r="J91" s="4"/>
      <c r="K91" s="4"/>
      <c r="L91" s="4"/>
      <c r="M91" s="21"/>
      <c r="N91" s="4"/>
      <c r="O91" s="4"/>
      <c r="P91" s="5"/>
      <c r="Q91" s="125">
        <v>7</v>
      </c>
      <c r="R91" s="12"/>
      <c r="W91" s="1">
        <v>180</v>
      </c>
      <c r="X91" s="1" t="str">
        <f t="shared" si="9"/>
        <v/>
      </c>
      <c r="Y91" s="37">
        <f t="shared" si="10"/>
        <v>0</v>
      </c>
      <c r="Z91" s="37"/>
      <c r="AA91" s="37" t="str">
        <f t="shared" si="11"/>
        <v/>
      </c>
      <c r="AB91" s="37"/>
      <c r="AC91" s="37"/>
      <c r="AD91" s="37"/>
      <c r="AE91" s="37"/>
      <c r="AF91" s="37"/>
      <c r="AG91" s="37"/>
    </row>
    <row r="92" spans="1:33" x14ac:dyDescent="0.4">
      <c r="A92" s="2" t="str">
        <f t="shared" si="8"/>
        <v/>
      </c>
      <c r="B92" s="8"/>
      <c r="C92" s="10" t="str">
        <f>IF($B92="","",VLOOKUP($B92,手順1!$J$19:$O$105,2,FALSE))</f>
        <v/>
      </c>
      <c r="D92" s="10" t="str">
        <f>IF($B92="","",VLOOKUP($B92,手順1!$J$19:$O$105,3,FALSE))</f>
        <v/>
      </c>
      <c r="E92" s="10" t="str">
        <f>IF($B92="","",VLOOKUP($B92,手順1!$J$19:$O$105,4,FALSE))</f>
        <v/>
      </c>
      <c r="F92" s="10" t="str">
        <f>IF($B92="","",VLOOKUP($B92,手順1!$J$19:$O$105,5,FALSE))</f>
        <v/>
      </c>
      <c r="G92" s="10" t="str">
        <f>IF($B92="","",IF(VLOOKUP($B92,手順1!$J$19:$O$105,6,FALSE)="","",VLOOKUP($B92,手順1!$J$19:$O$105,6,FALSE)))</f>
        <v/>
      </c>
      <c r="H92" s="11" t="str">
        <f t="shared" si="7"/>
        <v/>
      </c>
      <c r="I92" s="21"/>
      <c r="J92" s="4"/>
      <c r="K92" s="4"/>
      <c r="L92" s="4"/>
      <c r="M92" s="21"/>
      <c r="N92" s="4"/>
      <c r="O92" s="4"/>
      <c r="P92" s="5"/>
      <c r="Q92" s="125">
        <v>7</v>
      </c>
      <c r="R92" s="12"/>
      <c r="W92" s="1">
        <v>181</v>
      </c>
      <c r="X92" s="1" t="str">
        <f t="shared" si="9"/>
        <v/>
      </c>
      <c r="Y92" s="37">
        <f t="shared" si="10"/>
        <v>0</v>
      </c>
      <c r="Z92" s="37"/>
      <c r="AA92" s="37" t="str">
        <f t="shared" si="11"/>
        <v/>
      </c>
      <c r="AB92" s="37"/>
      <c r="AC92" s="37"/>
      <c r="AD92" s="37"/>
      <c r="AE92" s="37"/>
      <c r="AF92" s="37"/>
      <c r="AG92" s="37"/>
    </row>
    <row r="93" spans="1:33" x14ac:dyDescent="0.4">
      <c r="A93" s="2" t="str">
        <f t="shared" si="8"/>
        <v/>
      </c>
      <c r="B93" s="8"/>
      <c r="C93" s="10" t="str">
        <f>IF($B93="","",VLOOKUP($B93,手順1!$J$19:$O$105,2,FALSE))</f>
        <v/>
      </c>
      <c r="D93" s="10" t="str">
        <f>IF($B93="","",VLOOKUP($B93,手順1!$J$19:$O$105,3,FALSE))</f>
        <v/>
      </c>
      <c r="E93" s="10" t="str">
        <f>IF($B93="","",VLOOKUP($B93,手順1!$J$19:$O$105,4,FALSE))</f>
        <v/>
      </c>
      <c r="F93" s="10" t="str">
        <f>IF($B93="","",VLOOKUP($B93,手順1!$J$19:$O$105,5,FALSE))</f>
        <v/>
      </c>
      <c r="G93" s="10" t="str">
        <f>IF($B93="","",IF(VLOOKUP($B93,手順1!$J$19:$O$105,6,FALSE)="","",VLOOKUP($B93,手順1!$J$19:$O$105,6,FALSE)))</f>
        <v/>
      </c>
      <c r="H93" s="11" t="str">
        <f t="shared" si="7"/>
        <v/>
      </c>
      <c r="I93" s="21"/>
      <c r="J93" s="4"/>
      <c r="K93" s="4"/>
      <c r="L93" s="4"/>
      <c r="M93" s="21"/>
      <c r="N93" s="4"/>
      <c r="O93" s="4"/>
      <c r="P93" s="5"/>
      <c r="Q93" s="125">
        <v>7</v>
      </c>
      <c r="R93" s="12"/>
      <c r="W93" s="1">
        <v>182</v>
      </c>
      <c r="X93" s="1" t="str">
        <f t="shared" si="9"/>
        <v/>
      </c>
      <c r="Y93" s="37">
        <f t="shared" si="10"/>
        <v>0</v>
      </c>
      <c r="Z93" s="37"/>
      <c r="AA93" s="37" t="str">
        <f t="shared" si="11"/>
        <v/>
      </c>
      <c r="AB93" s="37"/>
      <c r="AC93" s="37"/>
      <c r="AD93" s="37"/>
      <c r="AE93" s="37"/>
      <c r="AF93" s="37"/>
      <c r="AG93" s="37"/>
    </row>
    <row r="94" spans="1:33" x14ac:dyDescent="0.4">
      <c r="A94" s="2" t="str">
        <f t="shared" si="8"/>
        <v/>
      </c>
      <c r="B94" s="8"/>
      <c r="C94" s="10" t="str">
        <f>IF($B94="","",VLOOKUP($B94,手順1!$J$19:$O$105,2,FALSE))</f>
        <v/>
      </c>
      <c r="D94" s="10" t="str">
        <f>IF($B94="","",VLOOKUP($B94,手順1!$J$19:$O$105,3,FALSE))</f>
        <v/>
      </c>
      <c r="E94" s="10" t="str">
        <f>IF($B94="","",VLOOKUP($B94,手順1!$J$19:$O$105,4,FALSE))</f>
        <v/>
      </c>
      <c r="F94" s="10" t="str">
        <f>IF($B94="","",VLOOKUP($B94,手順1!$J$19:$O$105,5,FALSE))</f>
        <v/>
      </c>
      <c r="G94" s="10" t="str">
        <f>IF($B94="","",IF(VLOOKUP($B94,手順1!$J$19:$O$105,6,FALSE)="","",VLOOKUP($B94,手順1!$J$19:$O$105,6,FALSE)))</f>
        <v/>
      </c>
      <c r="H94" s="11" t="str">
        <f t="shared" si="7"/>
        <v/>
      </c>
      <c r="I94" s="21"/>
      <c r="J94" s="4"/>
      <c r="K94" s="4"/>
      <c r="L94" s="4"/>
      <c r="M94" s="21"/>
      <c r="N94" s="4"/>
      <c r="O94" s="4"/>
      <c r="P94" s="5"/>
      <c r="Q94" s="125">
        <v>7</v>
      </c>
      <c r="R94" s="12"/>
      <c r="W94" s="1">
        <v>183</v>
      </c>
      <c r="X94" s="1" t="str">
        <f t="shared" si="9"/>
        <v/>
      </c>
      <c r="Y94" s="37">
        <f t="shared" si="10"/>
        <v>0</v>
      </c>
      <c r="Z94" s="37"/>
      <c r="AA94" s="37" t="str">
        <f t="shared" si="11"/>
        <v/>
      </c>
      <c r="AB94" s="37"/>
      <c r="AC94" s="37"/>
      <c r="AD94" s="37"/>
      <c r="AE94" s="37"/>
      <c r="AF94" s="37"/>
      <c r="AG94" s="37"/>
    </row>
    <row r="95" spans="1:33" x14ac:dyDescent="0.4">
      <c r="A95" s="2" t="str">
        <f t="shared" si="8"/>
        <v/>
      </c>
      <c r="B95" s="8"/>
      <c r="C95" s="10" t="str">
        <f>IF($B95="","",VLOOKUP($B95,手順1!$J$19:$O$105,2,FALSE))</f>
        <v/>
      </c>
      <c r="D95" s="10" t="str">
        <f>IF($B95="","",VLOOKUP($B95,手順1!$J$19:$O$105,3,FALSE))</f>
        <v/>
      </c>
      <c r="E95" s="10" t="str">
        <f>IF($B95="","",VLOOKUP($B95,手順1!$J$19:$O$105,4,FALSE))</f>
        <v/>
      </c>
      <c r="F95" s="10" t="str">
        <f>IF($B95="","",VLOOKUP($B95,手順1!$J$19:$O$105,5,FALSE))</f>
        <v/>
      </c>
      <c r="G95" s="10" t="str">
        <f>IF($B95="","",IF(VLOOKUP($B95,手順1!$J$19:$O$105,6,FALSE)="","",VLOOKUP($B95,手順1!$J$19:$O$105,6,FALSE)))</f>
        <v/>
      </c>
      <c r="H95" s="11" t="str">
        <f t="shared" si="7"/>
        <v/>
      </c>
      <c r="I95" s="21"/>
      <c r="J95" s="4"/>
      <c r="K95" s="4"/>
      <c r="L95" s="4"/>
      <c r="M95" s="21"/>
      <c r="N95" s="4"/>
      <c r="O95" s="4"/>
      <c r="P95" s="5"/>
      <c r="Q95" s="125">
        <v>7</v>
      </c>
      <c r="R95" s="12"/>
      <c r="W95" s="1">
        <v>184</v>
      </c>
      <c r="X95" s="1" t="str">
        <f t="shared" si="9"/>
        <v/>
      </c>
      <c r="Y95" s="37">
        <f t="shared" si="10"/>
        <v>0</v>
      </c>
      <c r="Z95" s="37"/>
      <c r="AA95" s="37" t="str">
        <f t="shared" si="11"/>
        <v/>
      </c>
      <c r="AB95" s="37"/>
      <c r="AC95" s="37"/>
      <c r="AD95" s="37"/>
      <c r="AE95" s="37"/>
      <c r="AF95" s="37"/>
      <c r="AG95" s="37"/>
    </row>
    <row r="96" spans="1:33" x14ac:dyDescent="0.4">
      <c r="A96" s="2" t="str">
        <f t="shared" si="8"/>
        <v/>
      </c>
      <c r="B96" s="8"/>
      <c r="C96" s="10" t="str">
        <f>IF($B96="","",VLOOKUP($B96,手順1!$J$19:$O$105,2,FALSE))</f>
        <v/>
      </c>
      <c r="D96" s="10" t="str">
        <f>IF($B96="","",VLOOKUP($B96,手順1!$J$19:$O$105,3,FALSE))</f>
        <v/>
      </c>
      <c r="E96" s="10" t="str">
        <f>IF($B96="","",VLOOKUP($B96,手順1!$J$19:$O$105,4,FALSE))</f>
        <v/>
      </c>
      <c r="F96" s="10" t="str">
        <f>IF($B96="","",VLOOKUP($B96,手順1!$J$19:$O$105,5,FALSE))</f>
        <v/>
      </c>
      <c r="G96" s="10" t="str">
        <f>IF($B96="","",IF(VLOOKUP($B96,手順1!$J$19:$O$105,6,FALSE)="","",VLOOKUP($B96,手順1!$J$19:$O$105,6,FALSE)))</f>
        <v/>
      </c>
      <c r="H96" s="11" t="str">
        <f t="shared" si="7"/>
        <v/>
      </c>
      <c r="I96" s="21"/>
      <c r="J96" s="4"/>
      <c r="K96" s="4"/>
      <c r="L96" s="4"/>
      <c r="M96" s="21"/>
      <c r="N96" s="4"/>
      <c r="O96" s="4"/>
      <c r="P96" s="5"/>
      <c r="Q96" s="125">
        <v>7</v>
      </c>
      <c r="R96" s="12"/>
      <c r="W96" s="1">
        <v>185</v>
      </c>
      <c r="X96" s="1" t="str">
        <f t="shared" si="9"/>
        <v/>
      </c>
      <c r="Y96" s="37">
        <f t="shared" si="10"/>
        <v>0</v>
      </c>
      <c r="Z96" s="37"/>
      <c r="AA96" s="37" t="str">
        <f t="shared" si="11"/>
        <v/>
      </c>
      <c r="AB96" s="37"/>
      <c r="AC96" s="37"/>
      <c r="AD96" s="37"/>
      <c r="AE96" s="37"/>
      <c r="AF96" s="37"/>
      <c r="AG96" s="37"/>
    </row>
    <row r="97" spans="1:33" x14ac:dyDescent="0.4">
      <c r="A97" s="2" t="str">
        <f t="shared" si="8"/>
        <v/>
      </c>
      <c r="B97" s="8"/>
      <c r="C97" s="10" t="str">
        <f>IF($B97="","",VLOOKUP($B97,手順1!$J$19:$O$105,2,FALSE))</f>
        <v/>
      </c>
      <c r="D97" s="10" t="str">
        <f>IF($B97="","",VLOOKUP($B97,手順1!$J$19:$O$105,3,FALSE))</f>
        <v/>
      </c>
      <c r="E97" s="10" t="str">
        <f>IF($B97="","",VLOOKUP($B97,手順1!$J$19:$O$105,4,FALSE))</f>
        <v/>
      </c>
      <c r="F97" s="10" t="str">
        <f>IF($B97="","",VLOOKUP($B97,手順1!$J$19:$O$105,5,FALSE))</f>
        <v/>
      </c>
      <c r="G97" s="10" t="str">
        <f>IF($B97="","",IF(VLOOKUP($B97,手順1!$J$19:$O$105,6,FALSE)="","",VLOOKUP($B97,手順1!$J$19:$O$105,6,FALSE)))</f>
        <v/>
      </c>
      <c r="H97" s="11" t="str">
        <f t="shared" si="7"/>
        <v/>
      </c>
      <c r="I97" s="21"/>
      <c r="J97" s="4"/>
      <c r="K97" s="4"/>
      <c r="L97" s="4"/>
      <c r="M97" s="21"/>
      <c r="N97" s="4"/>
      <c r="O97" s="4"/>
      <c r="P97" s="5"/>
      <c r="Q97" s="125">
        <v>7</v>
      </c>
      <c r="R97" s="12"/>
      <c r="W97" s="1">
        <v>186</v>
      </c>
      <c r="X97" s="1" t="str">
        <f t="shared" si="9"/>
        <v/>
      </c>
      <c r="Y97" s="37">
        <f t="shared" si="10"/>
        <v>0</v>
      </c>
      <c r="Z97" s="37"/>
      <c r="AA97" s="37" t="str">
        <f t="shared" si="11"/>
        <v/>
      </c>
      <c r="AB97" s="37"/>
      <c r="AC97" s="37"/>
      <c r="AD97" s="37"/>
      <c r="AE97" s="37"/>
      <c r="AF97" s="37"/>
      <c r="AG97" s="37"/>
    </row>
    <row r="98" spans="1:33" x14ac:dyDescent="0.4">
      <c r="A98" s="2" t="str">
        <f t="shared" si="8"/>
        <v/>
      </c>
      <c r="B98" s="8"/>
      <c r="C98" s="10" t="str">
        <f>IF($B98="","",VLOOKUP($B98,手順1!$J$19:$O$105,2,FALSE))</f>
        <v/>
      </c>
      <c r="D98" s="10" t="str">
        <f>IF($B98="","",VLOOKUP($B98,手順1!$J$19:$O$105,3,FALSE))</f>
        <v/>
      </c>
      <c r="E98" s="10" t="str">
        <f>IF($B98="","",VLOOKUP($B98,手順1!$J$19:$O$105,4,FALSE))</f>
        <v/>
      </c>
      <c r="F98" s="10" t="str">
        <f>IF($B98="","",VLOOKUP($B98,手順1!$J$19:$O$105,5,FALSE))</f>
        <v/>
      </c>
      <c r="G98" s="10" t="str">
        <f>IF($B98="","",IF(VLOOKUP($B98,手順1!$J$19:$O$105,6,FALSE)="","",VLOOKUP($B98,手順1!$J$19:$O$105,6,FALSE)))</f>
        <v/>
      </c>
      <c r="H98" s="11" t="str">
        <f t="shared" si="7"/>
        <v/>
      </c>
      <c r="I98" s="21"/>
      <c r="J98" s="4"/>
      <c r="K98" s="4"/>
      <c r="L98" s="4"/>
      <c r="M98" s="21"/>
      <c r="N98" s="4"/>
      <c r="O98" s="4"/>
      <c r="P98" s="5"/>
      <c r="Q98" s="125">
        <v>7</v>
      </c>
      <c r="R98" s="12"/>
      <c r="W98" s="1">
        <v>187</v>
      </c>
      <c r="X98" s="1" t="str">
        <f t="shared" si="9"/>
        <v/>
      </c>
      <c r="Y98" s="37">
        <f t="shared" si="10"/>
        <v>0</v>
      </c>
      <c r="Z98" s="37"/>
      <c r="AA98" s="37" t="str">
        <f t="shared" si="11"/>
        <v/>
      </c>
      <c r="AB98" s="37"/>
      <c r="AC98" s="37"/>
      <c r="AD98" s="37"/>
      <c r="AE98" s="37"/>
      <c r="AF98" s="37"/>
      <c r="AG98" s="37"/>
    </row>
    <row r="99" spans="1:33" x14ac:dyDescent="0.4">
      <c r="A99" s="2" t="str">
        <f t="shared" si="8"/>
        <v/>
      </c>
      <c r="B99" s="8"/>
      <c r="C99" s="10" t="str">
        <f>IF($B99="","",VLOOKUP($B99,手順1!$J$19:$O$105,2,FALSE))</f>
        <v/>
      </c>
      <c r="D99" s="10" t="str">
        <f>IF($B99="","",VLOOKUP($B99,手順1!$J$19:$O$105,3,FALSE))</f>
        <v/>
      </c>
      <c r="E99" s="10" t="str">
        <f>IF($B99="","",VLOOKUP($B99,手順1!$J$19:$O$105,4,FALSE))</f>
        <v/>
      </c>
      <c r="F99" s="10" t="str">
        <f>IF($B99="","",VLOOKUP($B99,手順1!$J$19:$O$105,5,FALSE))</f>
        <v/>
      </c>
      <c r="G99" s="10" t="str">
        <f>IF($B99="","",IF(VLOOKUP($B99,手順1!$J$19:$O$105,6,FALSE)="","",VLOOKUP($B99,手順1!$J$19:$O$105,6,FALSE)))</f>
        <v/>
      </c>
      <c r="H99" s="11" t="str">
        <f t="shared" si="7"/>
        <v/>
      </c>
      <c r="I99" s="21"/>
      <c r="J99" s="4"/>
      <c r="K99" s="4"/>
      <c r="L99" s="4"/>
      <c r="M99" s="21"/>
      <c r="N99" s="4"/>
      <c r="O99" s="4"/>
      <c r="P99" s="5"/>
      <c r="Q99" s="125">
        <v>7</v>
      </c>
      <c r="R99" s="12"/>
      <c r="W99" s="1">
        <v>188</v>
      </c>
      <c r="X99" s="1" t="str">
        <f t="shared" si="9"/>
        <v/>
      </c>
      <c r="Y99" s="37">
        <f t="shared" si="10"/>
        <v>0</v>
      </c>
      <c r="Z99" s="37"/>
      <c r="AA99" s="37" t="str">
        <f t="shared" si="11"/>
        <v/>
      </c>
      <c r="AB99" s="37"/>
      <c r="AC99" s="37"/>
      <c r="AD99" s="37"/>
      <c r="AE99" s="37"/>
      <c r="AF99" s="37"/>
      <c r="AG99" s="37"/>
    </row>
    <row r="100" spans="1:33" x14ac:dyDescent="0.4">
      <c r="A100" s="2" t="str">
        <f t="shared" si="8"/>
        <v/>
      </c>
      <c r="B100" s="8"/>
      <c r="C100" s="10" t="str">
        <f>IF($B100="","",VLOOKUP($B100,手順1!$J$19:$O$105,2,FALSE))</f>
        <v/>
      </c>
      <c r="D100" s="10" t="str">
        <f>IF($B100="","",VLOOKUP($B100,手順1!$J$19:$O$105,3,FALSE))</f>
        <v/>
      </c>
      <c r="E100" s="10" t="str">
        <f>IF($B100="","",VLOOKUP($B100,手順1!$J$19:$O$105,4,FALSE))</f>
        <v/>
      </c>
      <c r="F100" s="10" t="str">
        <f>IF($B100="","",VLOOKUP($B100,手順1!$J$19:$O$105,5,FALSE))</f>
        <v/>
      </c>
      <c r="G100" s="10" t="str">
        <f>IF($B100="","",IF(VLOOKUP($B100,手順1!$J$19:$O$105,6,FALSE)="","",VLOOKUP($B100,手順1!$J$19:$O$105,6,FALSE)))</f>
        <v/>
      </c>
      <c r="H100" s="11" t="str">
        <f t="shared" si="7"/>
        <v/>
      </c>
      <c r="I100" s="21"/>
      <c r="J100" s="4"/>
      <c r="K100" s="4"/>
      <c r="L100" s="4"/>
      <c r="M100" s="21"/>
      <c r="N100" s="4"/>
      <c r="O100" s="4"/>
      <c r="P100" s="5"/>
      <c r="Q100" s="125">
        <v>7</v>
      </c>
      <c r="R100" s="12"/>
      <c r="W100" s="1">
        <v>189</v>
      </c>
      <c r="X100" s="1" t="str">
        <f t="shared" si="9"/>
        <v/>
      </c>
      <c r="Y100" s="37">
        <f t="shared" si="10"/>
        <v>0</v>
      </c>
      <c r="Z100" s="37"/>
      <c r="AA100" s="37" t="str">
        <f t="shared" si="11"/>
        <v/>
      </c>
      <c r="AB100" s="37"/>
      <c r="AC100" s="37"/>
      <c r="AD100" s="37"/>
      <c r="AE100" s="37"/>
      <c r="AF100" s="37"/>
      <c r="AG100" s="37"/>
    </row>
    <row r="101" spans="1:33" x14ac:dyDescent="0.4">
      <c r="A101" s="2" t="str">
        <f t="shared" si="8"/>
        <v/>
      </c>
      <c r="B101" s="8"/>
      <c r="C101" s="10" t="str">
        <f>IF($B101="","",VLOOKUP($B101,手順1!$J$19:$O$105,2,FALSE))</f>
        <v/>
      </c>
      <c r="D101" s="10" t="str">
        <f>IF($B101="","",VLOOKUP($B101,手順1!$J$19:$O$105,3,FALSE))</f>
        <v/>
      </c>
      <c r="E101" s="10" t="str">
        <f>IF($B101="","",VLOOKUP($B101,手順1!$J$19:$O$105,4,FALSE))</f>
        <v/>
      </c>
      <c r="F101" s="10" t="str">
        <f>IF($B101="","",VLOOKUP($B101,手順1!$J$19:$O$105,5,FALSE))</f>
        <v/>
      </c>
      <c r="G101" s="10" t="str">
        <f>IF($B101="","",IF(VLOOKUP($B101,手順1!$J$19:$O$105,6,FALSE)="","",VLOOKUP($B101,手順1!$J$19:$O$105,6,FALSE)))</f>
        <v/>
      </c>
      <c r="H101" s="11" t="str">
        <f t="shared" si="7"/>
        <v/>
      </c>
      <c r="I101" s="21"/>
      <c r="J101" s="4"/>
      <c r="K101" s="4"/>
      <c r="L101" s="4"/>
      <c r="M101" s="21"/>
      <c r="N101" s="4"/>
      <c r="O101" s="4"/>
      <c r="P101" s="5"/>
      <c r="Q101" s="125">
        <v>7</v>
      </c>
      <c r="R101" s="12"/>
      <c r="W101" s="1">
        <v>190</v>
      </c>
      <c r="X101" s="1" t="str">
        <f t="shared" si="9"/>
        <v/>
      </c>
      <c r="Y101" s="37">
        <f t="shared" si="10"/>
        <v>0</v>
      </c>
      <c r="Z101" s="37"/>
      <c r="AA101" s="37" t="str">
        <f t="shared" si="11"/>
        <v/>
      </c>
      <c r="AB101" s="37"/>
      <c r="AC101" s="37"/>
      <c r="AD101" s="37"/>
      <c r="AE101" s="37"/>
      <c r="AF101" s="37"/>
      <c r="AG101" s="37"/>
    </row>
    <row r="102" spans="1:33" x14ac:dyDescent="0.4">
      <c r="A102" s="2" t="str">
        <f t="shared" si="8"/>
        <v/>
      </c>
      <c r="B102" s="8"/>
      <c r="C102" s="10" t="str">
        <f>IF($B102="","",VLOOKUP($B102,手順1!$J$19:$O$105,2,FALSE))</f>
        <v/>
      </c>
      <c r="D102" s="10" t="str">
        <f>IF($B102="","",VLOOKUP($B102,手順1!$J$19:$O$105,3,FALSE))</f>
        <v/>
      </c>
      <c r="E102" s="10" t="str">
        <f>IF($B102="","",VLOOKUP($B102,手順1!$J$19:$O$105,4,FALSE))</f>
        <v/>
      </c>
      <c r="F102" s="10" t="str">
        <f>IF($B102="","",VLOOKUP($B102,手順1!$J$19:$O$105,5,FALSE))</f>
        <v/>
      </c>
      <c r="G102" s="10" t="str">
        <f>IF($B102="","",IF(VLOOKUP($B102,手順1!$J$19:$O$105,6,FALSE)="","",VLOOKUP($B102,手順1!$J$19:$O$105,6,FALSE)))</f>
        <v/>
      </c>
      <c r="H102" s="11" t="str">
        <f t="shared" si="7"/>
        <v/>
      </c>
      <c r="I102" s="21"/>
      <c r="J102" s="4"/>
      <c r="K102" s="4"/>
      <c r="L102" s="4"/>
      <c r="M102" s="21"/>
      <c r="N102" s="4"/>
      <c r="O102" s="4"/>
      <c r="P102" s="5"/>
      <c r="Q102" s="125">
        <v>7</v>
      </c>
      <c r="R102" s="12"/>
      <c r="W102" s="1">
        <v>191</v>
      </c>
      <c r="X102" s="1" t="str">
        <f t="shared" si="9"/>
        <v/>
      </c>
      <c r="Y102" s="37">
        <f t="shared" si="10"/>
        <v>0</v>
      </c>
      <c r="Z102" s="37"/>
      <c r="AA102" s="37" t="str">
        <f t="shared" si="11"/>
        <v/>
      </c>
      <c r="AB102" s="37"/>
      <c r="AC102" s="37"/>
      <c r="AD102" s="37"/>
      <c r="AE102" s="37"/>
      <c r="AF102" s="37"/>
      <c r="AG102" s="37"/>
    </row>
    <row r="103" spans="1:33" x14ac:dyDescent="0.4">
      <c r="A103" s="2" t="str">
        <f t="shared" si="8"/>
        <v/>
      </c>
      <c r="B103" s="8"/>
      <c r="C103" s="10" t="str">
        <f>IF($B103="","",VLOOKUP($B103,手順1!$J$19:$O$105,2,FALSE))</f>
        <v/>
      </c>
      <c r="D103" s="10" t="str">
        <f>IF($B103="","",VLOOKUP($B103,手順1!$J$19:$O$105,3,FALSE))</f>
        <v/>
      </c>
      <c r="E103" s="10" t="str">
        <f>IF($B103="","",VLOOKUP($B103,手順1!$J$19:$O$105,4,FALSE))</f>
        <v/>
      </c>
      <c r="F103" s="10" t="str">
        <f>IF($B103="","",VLOOKUP($B103,手順1!$J$19:$O$105,5,FALSE))</f>
        <v/>
      </c>
      <c r="G103" s="10" t="str">
        <f>IF($B103="","",IF(VLOOKUP($B103,手順1!$J$19:$O$105,6,FALSE)="","",VLOOKUP($B103,手順1!$J$19:$O$105,6,FALSE)))</f>
        <v/>
      </c>
      <c r="H103" s="11" t="str">
        <f t="shared" si="7"/>
        <v/>
      </c>
      <c r="I103" s="21"/>
      <c r="J103" s="4"/>
      <c r="K103" s="4"/>
      <c r="L103" s="4"/>
      <c r="M103" s="21"/>
      <c r="N103" s="4"/>
      <c r="O103" s="4"/>
      <c r="P103" s="5"/>
      <c r="Q103" s="125">
        <v>7</v>
      </c>
      <c r="R103" s="12"/>
      <c r="W103" s="1">
        <v>192</v>
      </c>
      <c r="X103" s="1" t="str">
        <f t="shared" si="9"/>
        <v/>
      </c>
      <c r="Y103" s="37">
        <f t="shared" si="10"/>
        <v>0</v>
      </c>
      <c r="Z103" s="37"/>
      <c r="AA103" s="37" t="str">
        <f t="shared" si="11"/>
        <v/>
      </c>
      <c r="AB103" s="37"/>
      <c r="AC103" s="37"/>
      <c r="AD103" s="37"/>
      <c r="AE103" s="37"/>
      <c r="AF103" s="37"/>
      <c r="AG103" s="37"/>
    </row>
    <row r="104" spans="1:33" x14ac:dyDescent="0.4">
      <c r="A104" s="2" t="str">
        <f t="shared" si="8"/>
        <v/>
      </c>
      <c r="B104" s="8"/>
      <c r="C104" s="10" t="str">
        <f>IF($B104="","",VLOOKUP($B104,手順1!$J$19:$O$105,2,FALSE))</f>
        <v/>
      </c>
      <c r="D104" s="10" t="str">
        <f>IF($B104="","",VLOOKUP($B104,手順1!$J$19:$O$105,3,FALSE))</f>
        <v/>
      </c>
      <c r="E104" s="10" t="str">
        <f>IF($B104="","",VLOOKUP($B104,手順1!$J$19:$O$105,4,FALSE))</f>
        <v/>
      </c>
      <c r="F104" s="10" t="str">
        <f>IF($B104="","",VLOOKUP($B104,手順1!$J$19:$O$105,5,FALSE))</f>
        <v/>
      </c>
      <c r="G104" s="10" t="str">
        <f>IF($B104="","",IF(VLOOKUP($B104,手順1!$J$19:$O$105,6,FALSE)="","",VLOOKUP($B104,手順1!$J$19:$O$105,6,FALSE)))</f>
        <v/>
      </c>
      <c r="H104" s="11" t="str">
        <f t="shared" si="7"/>
        <v/>
      </c>
      <c r="I104" s="21"/>
      <c r="J104" s="4"/>
      <c r="K104" s="4"/>
      <c r="L104" s="4"/>
      <c r="M104" s="21"/>
      <c r="N104" s="4"/>
      <c r="O104" s="4"/>
      <c r="P104" s="5"/>
      <c r="Q104" s="125">
        <v>7</v>
      </c>
      <c r="R104" s="12"/>
      <c r="W104" s="1">
        <v>193</v>
      </c>
      <c r="X104" s="1" t="str">
        <f t="shared" si="9"/>
        <v/>
      </c>
      <c r="Y104" s="37">
        <f t="shared" si="10"/>
        <v>0</v>
      </c>
      <c r="Z104" s="37"/>
      <c r="AA104" s="37" t="str">
        <f t="shared" si="11"/>
        <v/>
      </c>
      <c r="AB104" s="37"/>
      <c r="AC104" s="37"/>
      <c r="AD104" s="37"/>
      <c r="AE104" s="37"/>
      <c r="AF104" s="37"/>
      <c r="AG104" s="37"/>
    </row>
    <row r="105" spans="1:33" x14ac:dyDescent="0.4">
      <c r="A105" s="2" t="str">
        <f t="shared" si="8"/>
        <v/>
      </c>
      <c r="B105" s="8"/>
      <c r="C105" s="10" t="str">
        <f>IF($B105="","",VLOOKUP($B105,手順1!$J$19:$O$105,2,FALSE))</f>
        <v/>
      </c>
      <c r="D105" s="10" t="str">
        <f>IF($B105="","",VLOOKUP($B105,手順1!$J$19:$O$105,3,FALSE))</f>
        <v/>
      </c>
      <c r="E105" s="10" t="str">
        <f>IF($B105="","",VLOOKUP($B105,手順1!$J$19:$O$105,4,FALSE))</f>
        <v/>
      </c>
      <c r="F105" s="10" t="str">
        <f>IF($B105="","",VLOOKUP($B105,手順1!$J$19:$O$105,5,FALSE))</f>
        <v/>
      </c>
      <c r="G105" s="10" t="str">
        <f>IF($B105="","",IF(VLOOKUP($B105,手順1!$J$19:$O$105,6,FALSE)="","",VLOOKUP($B105,手順1!$J$19:$O$105,6,FALSE)))</f>
        <v/>
      </c>
      <c r="H105" s="11" t="str">
        <f t="shared" si="7"/>
        <v/>
      </c>
      <c r="I105" s="21"/>
      <c r="J105" s="4"/>
      <c r="K105" s="4"/>
      <c r="L105" s="4"/>
      <c r="M105" s="21"/>
      <c r="N105" s="4"/>
      <c r="O105" s="4"/>
      <c r="P105" s="5"/>
      <c r="Q105" s="125">
        <v>7</v>
      </c>
      <c r="R105" s="12"/>
      <c r="W105" s="1">
        <v>194</v>
      </c>
      <c r="X105" s="1" t="str">
        <f t="shared" si="9"/>
        <v/>
      </c>
      <c r="Y105" s="37">
        <f t="shared" si="10"/>
        <v>0</v>
      </c>
      <c r="Z105" s="37"/>
      <c r="AA105" s="37" t="str">
        <f t="shared" si="11"/>
        <v/>
      </c>
      <c r="AB105" s="37"/>
      <c r="AC105" s="37"/>
      <c r="AD105" s="37"/>
      <c r="AE105" s="37"/>
      <c r="AF105" s="37"/>
      <c r="AG105" s="37"/>
    </row>
    <row r="106" spans="1:33" x14ac:dyDescent="0.4">
      <c r="A106" s="2" t="str">
        <f t="shared" si="8"/>
        <v/>
      </c>
      <c r="B106" s="8"/>
      <c r="C106" s="10" t="str">
        <f>IF($B106="","",VLOOKUP($B106,手順1!$J$19:$O$105,2,FALSE))</f>
        <v/>
      </c>
      <c r="D106" s="10" t="str">
        <f>IF($B106="","",VLOOKUP($B106,手順1!$J$19:$O$105,3,FALSE))</f>
        <v/>
      </c>
      <c r="E106" s="10" t="str">
        <f>IF($B106="","",VLOOKUP($B106,手順1!$J$19:$O$105,4,FALSE))</f>
        <v/>
      </c>
      <c r="F106" s="10" t="str">
        <f>IF($B106="","",VLOOKUP($B106,手順1!$J$19:$O$105,5,FALSE))</f>
        <v/>
      </c>
      <c r="G106" s="10" t="str">
        <f>IF($B106="","",IF(VLOOKUP($B106,手順1!$J$19:$O$105,6,FALSE)="","",VLOOKUP($B106,手順1!$J$19:$O$105,6,FALSE)))</f>
        <v/>
      </c>
      <c r="H106" s="11" t="str">
        <f t="shared" si="7"/>
        <v/>
      </c>
      <c r="I106" s="21"/>
      <c r="J106" s="4"/>
      <c r="K106" s="4"/>
      <c r="L106" s="4"/>
      <c r="M106" s="21"/>
      <c r="N106" s="4"/>
      <c r="O106" s="4"/>
      <c r="P106" s="5"/>
      <c r="Q106" s="125">
        <v>7</v>
      </c>
      <c r="R106" s="12"/>
      <c r="W106" s="1">
        <v>195</v>
      </c>
      <c r="X106" s="1" t="str">
        <f t="shared" si="9"/>
        <v/>
      </c>
      <c r="Y106" s="37">
        <f t="shared" si="10"/>
        <v>0</v>
      </c>
      <c r="Z106" s="37"/>
      <c r="AA106" s="37" t="str">
        <f t="shared" si="11"/>
        <v/>
      </c>
      <c r="AB106" s="37"/>
      <c r="AC106" s="37"/>
      <c r="AD106" s="37"/>
      <c r="AE106" s="37"/>
      <c r="AF106" s="37"/>
      <c r="AG106" s="37"/>
    </row>
    <row r="107" spans="1:33" ht="20.25" thickBot="1" x14ac:dyDescent="0.45">
      <c r="A107" s="2" t="str">
        <f t="shared" si="8"/>
        <v/>
      </c>
      <c r="B107" s="9"/>
      <c r="C107" s="122" t="str">
        <f>IF($B107="","",VLOOKUP($B107,手順1!$J$19:$O$105,2,FALSE))</f>
        <v/>
      </c>
      <c r="D107" s="122" t="str">
        <f>IF($B107="","",VLOOKUP($B107,手順1!$J$19:$O$105,3,FALSE))</f>
        <v/>
      </c>
      <c r="E107" s="122" t="str">
        <f>IF($B107="","",VLOOKUP($B107,手順1!$J$19:$O$105,4,FALSE))</f>
        <v/>
      </c>
      <c r="F107" s="122" t="str">
        <f>IF($B107="","",VLOOKUP($B107,手順1!$J$19:$O$105,5,FALSE))</f>
        <v/>
      </c>
      <c r="G107" s="10" t="str">
        <f>IF($B107="","",IF(VLOOKUP($B107,手順1!$J$19:$O$105,6,FALSE)="","",VLOOKUP($B107,手順1!$J$19:$O$105,6,FALSE)))</f>
        <v/>
      </c>
      <c r="H107" s="123" t="str">
        <f t="shared" si="7"/>
        <v/>
      </c>
      <c r="I107" s="124"/>
      <c r="J107" s="6"/>
      <c r="K107" s="6"/>
      <c r="L107" s="6"/>
      <c r="M107" s="124"/>
      <c r="N107" s="6"/>
      <c r="O107" s="6"/>
      <c r="P107" s="7"/>
      <c r="Q107" s="125">
        <v>7</v>
      </c>
      <c r="R107" s="12"/>
      <c r="W107" s="1">
        <v>196</v>
      </c>
      <c r="X107" s="1" t="str">
        <f t="shared" si="9"/>
        <v/>
      </c>
      <c r="Y107" s="37">
        <f t="shared" si="10"/>
        <v>0</v>
      </c>
      <c r="Z107" s="37"/>
      <c r="AA107" s="37" t="str">
        <f t="shared" si="11"/>
        <v/>
      </c>
      <c r="AB107" s="37"/>
      <c r="AC107" s="37"/>
      <c r="AD107" s="37"/>
      <c r="AE107" s="37"/>
      <c r="AF107" s="37"/>
      <c r="AG107" s="37"/>
    </row>
  </sheetData>
  <sheetProtection sheet="1" objects="1" scenarios="1"/>
  <sortState xmlns:xlrd2="http://schemas.microsoft.com/office/spreadsheetml/2017/richdata2" ref="B12:Q107">
    <sortCondition ref="B12:B107"/>
  </sortState>
  <mergeCells count="10">
    <mergeCell ref="S14:U16"/>
    <mergeCell ref="S18:U20"/>
    <mergeCell ref="B1:U1"/>
    <mergeCell ref="B10:B11"/>
    <mergeCell ref="C10:D10"/>
    <mergeCell ref="E10:F10"/>
    <mergeCell ref="G10:G11"/>
    <mergeCell ref="H10:H11"/>
    <mergeCell ref="I10:L10"/>
    <mergeCell ref="M10:P10"/>
  </mergeCells>
  <phoneticPr fontId="3"/>
  <conditionalFormatting sqref="B12:B107">
    <cfRule type="cellIs" dxfId="4" priority="6" operator="equal">
      <formula>""</formula>
    </cfRule>
  </conditionalFormatting>
  <conditionalFormatting sqref="I12:P107">
    <cfRule type="cellIs" dxfId="3" priority="5" operator="equal">
      <formula>""</formula>
    </cfRule>
  </conditionalFormatting>
  <conditionalFormatting sqref="S14:V16">
    <cfRule type="containsText" dxfId="2" priority="2" operator="containsText" text="●が多過ぎ！！">
      <formula>NOT(ISERROR(SEARCH("●が多過ぎ！！",S14)))</formula>
    </cfRule>
  </conditionalFormatting>
  <conditionalFormatting sqref="S18:V20">
    <cfRule type="cellIs" dxfId="1" priority="1" operator="equal">
      <formula>"選手重複！！"</formula>
    </cfRule>
  </conditionalFormatting>
  <conditionalFormatting sqref="V12">
    <cfRule type="cellIs" dxfId="0" priority="3" operator="equal">
      <formula>""</formula>
    </cfRule>
  </conditionalFormatting>
  <dataValidations count="1">
    <dataValidation type="list" allowBlank="1" showInputMessage="1" showErrorMessage="1" sqref="M12:M107 I12:I107" xr:uid="{3DBC873C-50B6-4D1E-9D78-B4E3936F1EB9}">
      <formula1>$AC$12:$AC$33</formula1>
    </dataValidation>
  </dataValidations>
  <pageMargins left="0.7" right="0.7" top="0.75" bottom="0.75" header="0.3" footer="0.3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FA7B1-A7DD-47AF-A9D7-21E7B2E1399E}">
  <dimension ref="A1:N13"/>
  <sheetViews>
    <sheetView showGridLines="0" view="pageBreakPreview" zoomScaleNormal="100" zoomScaleSheetLayoutView="100" workbookViewId="0">
      <selection sqref="A1:N1"/>
    </sheetView>
  </sheetViews>
  <sheetFormatPr defaultRowHeight="18.75" x14ac:dyDescent="0.4"/>
  <cols>
    <col min="1" max="1" width="5.375" customWidth="1"/>
    <col min="2" max="2" width="19.25" bestFit="1" customWidth="1"/>
    <col min="3" max="3" width="2" style="76" customWidth="1"/>
    <col min="4" max="13" width="9.375" customWidth="1"/>
    <col min="14" max="14" width="15.5" customWidth="1"/>
    <col min="15" max="15" width="6.125" customWidth="1"/>
  </cols>
  <sheetData>
    <row r="1" spans="1:14" ht="38.25" customHeight="1" thickBot="1" x14ac:dyDescent="0.45">
      <c r="A1" s="204" t="s">
        <v>836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6"/>
    </row>
    <row r="2" spans="1:14" ht="25.5" customHeight="1" x14ac:dyDescent="0.4">
      <c r="A2" s="70" t="s">
        <v>832</v>
      </c>
      <c r="B2" s="61"/>
      <c r="C2" s="74"/>
      <c r="D2" s="61"/>
      <c r="E2" s="61"/>
      <c r="F2" s="61"/>
      <c r="G2" s="61"/>
      <c r="H2" s="61"/>
      <c r="I2" s="61"/>
      <c r="J2" s="61"/>
      <c r="K2" s="61"/>
      <c r="L2" s="61"/>
      <c r="M2" s="61"/>
      <c r="N2" s="62"/>
    </row>
    <row r="3" spans="1:14" ht="25.5" customHeight="1" x14ac:dyDescent="0.4">
      <c r="A3" s="54" t="s">
        <v>856</v>
      </c>
      <c r="N3" s="55"/>
    </row>
    <row r="4" spans="1:14" ht="25.5" customHeight="1" thickBot="1" x14ac:dyDescent="0.45">
      <c r="A4" s="57" t="s">
        <v>843</v>
      </c>
      <c r="B4" s="58"/>
      <c r="C4" s="75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 ht="25.5" customHeight="1" thickBot="1" x14ac:dyDescent="0.45"/>
    <row r="6" spans="1:14" x14ac:dyDescent="0.4">
      <c r="A6" s="80" t="s">
        <v>892</v>
      </c>
      <c r="B6" s="61" t="s">
        <v>830</v>
      </c>
      <c r="C6" s="77">
        <f>IF(手順1!E11="選択して下さい",1,0)</f>
        <v>1</v>
      </c>
      <c r="D6" s="207" t="str">
        <f>IF(C6=1,"〇未完了　手順１シートの「団体名欄」を選択してください","●完了")</f>
        <v>〇未完了　手順１シートの「団体名欄」を選択してください</v>
      </c>
      <c r="E6" s="207"/>
      <c r="F6" s="207"/>
      <c r="G6" s="207"/>
      <c r="H6" s="207"/>
      <c r="I6" s="207"/>
      <c r="J6" s="207"/>
      <c r="K6" s="207"/>
      <c r="L6" s="207"/>
      <c r="M6" s="207"/>
      <c r="N6" s="208"/>
    </row>
    <row r="7" spans="1:14" ht="19.5" thickBot="1" x14ac:dyDescent="0.45">
      <c r="A7" s="81">
        <v>1</v>
      </c>
      <c r="B7" t="s">
        <v>831</v>
      </c>
      <c r="C7" s="78">
        <f>IF(手順1!E12="選択して下さい",1,0)</f>
        <v>1</v>
      </c>
      <c r="D7" s="202" t="str">
        <f>IF(C7=1,"〇未完了　手順１シートの「団体区分欄」を選択してください","●完了")</f>
        <v>〇未完了　手順１シートの「団体区分欄」を選択してください</v>
      </c>
      <c r="E7" s="202"/>
      <c r="F7" s="202"/>
      <c r="G7" s="202"/>
      <c r="H7" s="202"/>
      <c r="I7" s="202"/>
      <c r="J7" s="202"/>
      <c r="K7" s="202"/>
      <c r="L7" s="202"/>
      <c r="M7" s="202"/>
      <c r="N7" s="203"/>
    </row>
    <row r="8" spans="1:14" x14ac:dyDescent="0.4">
      <c r="A8" s="82" t="s">
        <v>892</v>
      </c>
      <c r="B8" s="61" t="s">
        <v>837</v>
      </c>
      <c r="C8" s="77">
        <f>手順2!Y10</f>
        <v>0</v>
      </c>
      <c r="D8" s="207" t="str">
        <f>IF(C8&gt;=2,"〇未完了　手順２シートの選手に重複があります","●完了")</f>
        <v>●完了</v>
      </c>
      <c r="E8" s="207"/>
      <c r="F8" s="207"/>
      <c r="G8" s="207"/>
      <c r="H8" s="207"/>
      <c r="I8" s="207"/>
      <c r="J8" s="207"/>
      <c r="K8" s="207"/>
      <c r="L8" s="207"/>
      <c r="M8" s="207"/>
      <c r="N8" s="208"/>
    </row>
    <row r="9" spans="1:14" x14ac:dyDescent="0.4">
      <c r="A9" s="83">
        <v>2</v>
      </c>
      <c r="B9" t="s">
        <v>837</v>
      </c>
      <c r="C9" s="78">
        <f>手順2!X10</f>
        <v>0</v>
      </c>
      <c r="D9" s="202" t="str">
        <f>IF(C9&gt;=1,"〇未完了　手順２シートの選手は上から詰めて入力してください（空白行が途中に入らないように）","●完了")</f>
        <v>●完了</v>
      </c>
      <c r="E9" s="202"/>
      <c r="F9" s="202"/>
      <c r="G9" s="202"/>
      <c r="H9" s="202"/>
      <c r="I9" s="202"/>
      <c r="J9" s="202"/>
      <c r="K9" s="202"/>
      <c r="L9" s="202"/>
      <c r="M9" s="202"/>
      <c r="N9" s="203"/>
    </row>
    <row r="10" spans="1:14" ht="19.5" thickBot="1" x14ac:dyDescent="0.45">
      <c r="A10" s="84"/>
      <c r="B10" s="58" t="s">
        <v>838</v>
      </c>
      <c r="C10" s="79">
        <f>手順2!AA10</f>
        <v>0</v>
      </c>
      <c r="D10" s="200" t="str">
        <f>IF(C10&gt;=1,"〇未完了　手順２シートの種目に誤りがあります","●完了")</f>
        <v>●完了</v>
      </c>
      <c r="E10" s="200"/>
      <c r="F10" s="200"/>
      <c r="G10" s="200"/>
      <c r="H10" s="200"/>
      <c r="I10" s="200"/>
      <c r="J10" s="200"/>
      <c r="K10" s="200"/>
      <c r="L10" s="200"/>
      <c r="M10" s="200"/>
      <c r="N10" s="201"/>
    </row>
    <row r="11" spans="1:14" x14ac:dyDescent="0.4">
      <c r="A11" s="85" t="s">
        <v>892</v>
      </c>
      <c r="B11" t="s">
        <v>839</v>
      </c>
      <c r="C11" s="78">
        <f>手順3!Y10</f>
        <v>0</v>
      </c>
      <c r="D11" s="202" t="str">
        <f>IF(C11&gt;=2,"〇未完了　手順３シートに選手の重複があります","●完了")</f>
        <v>●完了</v>
      </c>
      <c r="E11" s="202"/>
      <c r="F11" s="202"/>
      <c r="G11" s="202"/>
      <c r="H11" s="202"/>
      <c r="I11" s="202"/>
      <c r="J11" s="202"/>
      <c r="K11" s="202"/>
      <c r="L11" s="202"/>
      <c r="M11" s="202"/>
      <c r="N11" s="203"/>
    </row>
    <row r="12" spans="1:14" x14ac:dyDescent="0.4">
      <c r="A12" s="85">
        <v>3</v>
      </c>
      <c r="B12" t="s">
        <v>842</v>
      </c>
      <c r="C12" s="78">
        <f>手順3!X10</f>
        <v>-100</v>
      </c>
      <c r="D12" s="202" t="str">
        <f>IF(C12&gt;=1,"〇未完了　手順３シートの選手は上から詰めて入力してください（空白行が途中に入らないように）","●完了")</f>
        <v>●完了</v>
      </c>
      <c r="E12" s="202"/>
      <c r="F12" s="202"/>
      <c r="G12" s="202"/>
      <c r="H12" s="202"/>
      <c r="I12" s="202"/>
      <c r="J12" s="202"/>
      <c r="K12" s="202"/>
      <c r="L12" s="202"/>
      <c r="M12" s="202"/>
      <c r="N12" s="203"/>
    </row>
    <row r="13" spans="1:14" ht="19.5" thickBot="1" x14ac:dyDescent="0.45">
      <c r="A13" s="86"/>
      <c r="B13" s="58" t="s">
        <v>840</v>
      </c>
      <c r="C13" s="79">
        <f>手順3!AA10</f>
        <v>0</v>
      </c>
      <c r="D13" s="200" t="str">
        <f>IF(C13&gt;=1,"〇未完了　手順３シートの種目に誤りがあります","●完了")</f>
        <v>●完了</v>
      </c>
      <c r="E13" s="200"/>
      <c r="F13" s="200"/>
      <c r="G13" s="200"/>
      <c r="H13" s="200"/>
      <c r="I13" s="200"/>
      <c r="J13" s="200"/>
      <c r="K13" s="200"/>
      <c r="L13" s="200"/>
      <c r="M13" s="200"/>
      <c r="N13" s="201"/>
    </row>
  </sheetData>
  <sheetProtection sheet="1" objects="1" scenarios="1"/>
  <mergeCells count="9">
    <mergeCell ref="D13:N13"/>
    <mergeCell ref="D9:N9"/>
    <mergeCell ref="D12:N12"/>
    <mergeCell ref="D10:N10"/>
    <mergeCell ref="A1:N1"/>
    <mergeCell ref="D6:N6"/>
    <mergeCell ref="D7:N7"/>
    <mergeCell ref="D8:N8"/>
    <mergeCell ref="D11:N11"/>
  </mergeCells>
  <phoneticPr fontId="3"/>
  <pageMargins left="0.7" right="0.7" top="0.75" bottom="0.75" header="0.3" footer="0.3"/>
  <pageSetup paperSize="9" scale="5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6296C-323C-4CA7-B5AD-2F1D401AE443}">
  <sheetPr codeName="Sheet7"/>
  <dimension ref="A1:AM117"/>
  <sheetViews>
    <sheetView showGridLines="0" view="pageBreakPreview" topLeftCell="C11" zoomScaleNormal="100" zoomScaleSheetLayoutView="100" workbookViewId="0">
      <selection activeCell="C2" sqref="C2:U2"/>
    </sheetView>
  </sheetViews>
  <sheetFormatPr defaultRowHeight="18.75" x14ac:dyDescent="0.4"/>
  <cols>
    <col min="1" max="2" width="0" hidden="1" customWidth="1"/>
    <col min="3" max="3" width="9.25" bestFit="1" customWidth="1"/>
    <col min="8" max="9" width="5.25" bestFit="1" customWidth="1"/>
    <col min="10" max="10" width="10" customWidth="1"/>
    <col min="11" max="13" width="5.25" customWidth="1"/>
    <col min="14" max="14" width="10" customWidth="1"/>
    <col min="15" max="17" width="5.25" customWidth="1"/>
    <col min="18" max="18" width="9" style="94"/>
    <col min="19" max="19" width="6.875" customWidth="1"/>
    <col min="20" max="20" width="6.625" customWidth="1"/>
    <col min="21" max="21" width="6.5" customWidth="1"/>
    <col min="22" max="22" width="47.5" customWidth="1"/>
    <col min="23" max="23" width="6.5" customWidth="1"/>
    <col min="24" max="24" width="5.75" style="52" customWidth="1"/>
    <col min="25" max="26" width="16.125" customWidth="1"/>
    <col min="27" max="27" width="15" customWidth="1"/>
    <col min="28" max="28" width="9.5" customWidth="1"/>
    <col min="29" max="30" width="3.5" customWidth="1"/>
    <col min="31" max="31" width="9" customWidth="1"/>
    <col min="32" max="34" width="15" customWidth="1"/>
    <col min="35" max="35" width="6.5" bestFit="1" customWidth="1"/>
    <col min="36" max="36" width="19.75" customWidth="1"/>
    <col min="37" max="37" width="19.75" bestFit="1" customWidth="1"/>
    <col min="38" max="38" width="8" bestFit="1" customWidth="1"/>
    <col min="39" max="41" width="9" customWidth="1"/>
  </cols>
  <sheetData>
    <row r="1" spans="3:37" ht="24.75" hidden="1" customHeight="1" x14ac:dyDescent="0.4">
      <c r="C1">
        <v>2</v>
      </c>
      <c r="D1">
        <f>C1+1</f>
        <v>3</v>
      </c>
      <c r="E1">
        <f t="shared" ref="E1:U1" si="0">D1+1</f>
        <v>4</v>
      </c>
      <c r="F1">
        <f t="shared" si="0"/>
        <v>5</v>
      </c>
      <c r="G1">
        <f t="shared" si="0"/>
        <v>6</v>
      </c>
      <c r="H1">
        <f t="shared" si="0"/>
        <v>7</v>
      </c>
      <c r="I1">
        <f t="shared" si="0"/>
        <v>8</v>
      </c>
      <c r="J1">
        <f t="shared" si="0"/>
        <v>9</v>
      </c>
      <c r="K1">
        <f t="shared" si="0"/>
        <v>10</v>
      </c>
      <c r="L1">
        <f t="shared" si="0"/>
        <v>11</v>
      </c>
      <c r="M1">
        <f t="shared" si="0"/>
        <v>12</v>
      </c>
      <c r="N1">
        <f t="shared" si="0"/>
        <v>13</v>
      </c>
      <c r="O1">
        <f t="shared" si="0"/>
        <v>14</v>
      </c>
      <c r="P1">
        <f t="shared" si="0"/>
        <v>15</v>
      </c>
      <c r="Q1">
        <f t="shared" si="0"/>
        <v>16</v>
      </c>
      <c r="R1">
        <f t="shared" si="0"/>
        <v>17</v>
      </c>
      <c r="S1">
        <f t="shared" si="0"/>
        <v>18</v>
      </c>
      <c r="T1">
        <f t="shared" si="0"/>
        <v>19</v>
      </c>
      <c r="U1">
        <f t="shared" si="0"/>
        <v>20</v>
      </c>
    </row>
    <row r="2" spans="3:37" ht="38.25" customHeight="1" thickBot="1" x14ac:dyDescent="0.45">
      <c r="C2" s="209" t="s">
        <v>846</v>
      </c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1"/>
    </row>
    <row r="3" spans="3:37" ht="25.5" customHeight="1" x14ac:dyDescent="0.4">
      <c r="C3" s="118" t="s">
        <v>847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2"/>
    </row>
    <row r="4" spans="3:37" ht="25.5" customHeight="1" x14ac:dyDescent="0.4">
      <c r="C4" s="54" t="s">
        <v>895</v>
      </c>
      <c r="R4"/>
      <c r="U4" s="55"/>
    </row>
    <row r="5" spans="3:37" ht="25.5" customHeight="1" x14ac:dyDescent="0.4">
      <c r="C5" s="54" t="s">
        <v>894</v>
      </c>
      <c r="R5"/>
      <c r="U5" s="55"/>
    </row>
    <row r="6" spans="3:37" ht="13.5" customHeight="1" x14ac:dyDescent="0.4"/>
    <row r="7" spans="3:37" ht="24.75" thickBot="1" x14ac:dyDescent="0.45">
      <c r="C7" s="215" t="s">
        <v>873</v>
      </c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95"/>
      <c r="W7" s="95"/>
    </row>
    <row r="8" spans="3:37" x14ac:dyDescent="0.4">
      <c r="C8" s="34" t="s">
        <v>786</v>
      </c>
      <c r="J8" s="34" t="s">
        <v>787</v>
      </c>
      <c r="Q8" s="34" t="s">
        <v>789</v>
      </c>
      <c r="R8"/>
      <c r="Z8" s="70" t="s">
        <v>828</v>
      </c>
      <c r="AA8" s="62"/>
    </row>
    <row r="9" spans="3:37" ht="19.5" x14ac:dyDescent="0.4">
      <c r="C9" s="212" t="s">
        <v>1</v>
      </c>
      <c r="D9" s="212"/>
      <c r="E9" s="212"/>
      <c r="F9" s="213" t="str">
        <f>IF(手順1!E11="","",手順1!E11)</f>
        <v>選択して下さい</v>
      </c>
      <c r="G9" s="213"/>
      <c r="H9" s="213"/>
      <c r="J9" s="10">
        <v>1</v>
      </c>
      <c r="K9" s="213" t="str">
        <f>IF(手順1!K12="","",手順1!K12)</f>
        <v/>
      </c>
      <c r="L9" s="213"/>
      <c r="M9" s="213"/>
      <c r="N9" s="213" t="str">
        <f>IF(手順1!M12="","",手順1!M12)</f>
        <v/>
      </c>
      <c r="O9" s="213"/>
      <c r="P9" s="97"/>
      <c r="Q9" s="213"/>
      <c r="R9" s="213"/>
      <c r="S9" s="96" t="s">
        <v>790</v>
      </c>
      <c r="T9" s="96" t="s">
        <v>791</v>
      </c>
      <c r="U9" s="96" t="s">
        <v>792</v>
      </c>
      <c r="V9" s="94"/>
      <c r="W9" s="94"/>
      <c r="Z9" s="98" t="s">
        <v>866</v>
      </c>
      <c r="AA9" s="55">
        <v>300</v>
      </c>
    </row>
    <row r="10" spans="3:37" ht="19.5" x14ac:dyDescent="0.4">
      <c r="C10" s="214" t="s">
        <v>210</v>
      </c>
      <c r="D10" s="214"/>
      <c r="E10" s="214"/>
      <c r="F10" s="213" t="str">
        <f>IF(手順1!E12="","",手順1!E12)</f>
        <v>選択して下さい</v>
      </c>
      <c r="G10" s="213"/>
      <c r="H10" s="213"/>
      <c r="J10" s="10">
        <v>2</v>
      </c>
      <c r="K10" s="213" t="str">
        <f>IF(手順1!K13="","",手順1!K13)</f>
        <v/>
      </c>
      <c r="L10" s="213"/>
      <c r="M10" s="213"/>
      <c r="N10" s="213" t="str">
        <f>IF(手順1!M13="","",手順1!M13)</f>
        <v/>
      </c>
      <c r="O10" s="213"/>
      <c r="P10" s="99">
        <f>COUNTA(手順2!$B12:$B107)</f>
        <v>0</v>
      </c>
      <c r="Q10" s="213" t="s">
        <v>776</v>
      </c>
      <c r="R10" s="213"/>
      <c r="S10" s="96">
        <f>COUNTA(手順2!I$12:I$107)+COUNTA(手順2!M$12:M$107)</f>
        <v>0</v>
      </c>
      <c r="T10" s="96" t="str">
        <f>IFERROR(VLOOKUP(F10,Z9:AA15,2,FALSE),"")</f>
        <v/>
      </c>
      <c r="U10" s="96">
        <f>IF(P10=0,0,T10*S10)</f>
        <v>0</v>
      </c>
      <c r="V10" s="94"/>
      <c r="W10" s="94"/>
      <c r="Z10" s="98" t="s">
        <v>867</v>
      </c>
      <c r="AA10" s="55">
        <v>500</v>
      </c>
    </row>
    <row r="11" spans="3:37" ht="19.5" x14ac:dyDescent="0.4">
      <c r="C11" s="212" t="s">
        <v>212</v>
      </c>
      <c r="D11" s="212"/>
      <c r="E11" s="212"/>
      <c r="F11" s="213" t="str">
        <f>IF(手順1!E13="","",手順1!E13)</f>
        <v/>
      </c>
      <c r="G11" s="213"/>
      <c r="H11" s="213"/>
      <c r="J11" s="10">
        <v>3</v>
      </c>
      <c r="K11" s="213" t="str">
        <f>IF(手順1!K14="","",手順1!K14)</f>
        <v/>
      </c>
      <c r="L11" s="213"/>
      <c r="M11" s="213"/>
      <c r="N11" s="213" t="str">
        <f>IF(手順1!M14="","",手順1!M14)</f>
        <v/>
      </c>
      <c r="O11" s="213"/>
      <c r="P11" s="99">
        <f>COUNTA(手順3!$B12:$B107)</f>
        <v>0</v>
      </c>
      <c r="Q11" s="213" t="s">
        <v>779</v>
      </c>
      <c r="R11" s="213"/>
      <c r="S11" s="96">
        <f>COUNTA(手順3!I$12:I$107)+COUNTA(手順3!M$12:M$107)</f>
        <v>0</v>
      </c>
      <c r="T11" s="96" t="str">
        <f>IFERROR(VLOOKUP(F10,Z9:AA15,2,FALSE),"")</f>
        <v/>
      </c>
      <c r="U11" s="96">
        <f>IF(P11=0,0,T11*S11)</f>
        <v>0</v>
      </c>
      <c r="V11" s="94"/>
      <c r="W11" s="94"/>
      <c r="Z11" s="98" t="s">
        <v>868</v>
      </c>
      <c r="AA11" s="55">
        <v>500</v>
      </c>
    </row>
    <row r="12" spans="3:37" ht="19.5" x14ac:dyDescent="0.4">
      <c r="C12" s="212" t="s">
        <v>2</v>
      </c>
      <c r="D12" s="212"/>
      <c r="E12" s="212"/>
      <c r="F12" s="213" t="str">
        <f>IF(手順1!E14="","",手順1!E14)</f>
        <v/>
      </c>
      <c r="G12" s="213"/>
      <c r="H12" s="213"/>
      <c r="J12" s="10">
        <v>4</v>
      </c>
      <c r="K12" s="213" t="str">
        <f>IF(手順1!K15="","",手順1!K15)</f>
        <v/>
      </c>
      <c r="L12" s="213"/>
      <c r="M12" s="213"/>
      <c r="N12" s="213" t="str">
        <f>IF(手順1!M15="","",手順1!M15)</f>
        <v/>
      </c>
      <c r="O12" s="213"/>
      <c r="P12" s="100"/>
      <c r="Q12" s="213" t="s">
        <v>793</v>
      </c>
      <c r="R12" s="213"/>
      <c r="S12" s="220">
        <f>U10+U11</f>
        <v>0</v>
      </c>
      <c r="T12" s="221"/>
      <c r="U12" s="222"/>
      <c r="V12" s="94"/>
      <c r="W12" s="94"/>
      <c r="Z12" s="98" t="s">
        <v>869</v>
      </c>
      <c r="AA12" s="55">
        <v>1000</v>
      </c>
    </row>
    <row r="13" spans="3:37" ht="19.5" x14ac:dyDescent="0.4">
      <c r="P13" s="99">
        <f>SUM(P10:P11)</f>
        <v>0</v>
      </c>
      <c r="Q13" s="219"/>
      <c r="R13" s="219"/>
      <c r="S13" s="219"/>
      <c r="T13" s="219"/>
      <c r="U13" s="219"/>
      <c r="V13" s="72"/>
      <c r="W13" s="72"/>
      <c r="Z13" s="98" t="s">
        <v>870</v>
      </c>
      <c r="AA13" s="55">
        <v>1000</v>
      </c>
    </row>
    <row r="14" spans="3:37" ht="19.5" x14ac:dyDescent="0.4">
      <c r="C14" s="34" t="s">
        <v>788</v>
      </c>
      <c r="Z14" s="98" t="s">
        <v>871</v>
      </c>
      <c r="AA14" s="55">
        <v>1000</v>
      </c>
    </row>
    <row r="15" spans="3:37" ht="20.25" thickBot="1" x14ac:dyDescent="0.45">
      <c r="C15" s="216" t="s">
        <v>221</v>
      </c>
      <c r="D15" s="214" t="s">
        <v>215</v>
      </c>
      <c r="E15" s="214"/>
      <c r="F15" s="214" t="s">
        <v>216</v>
      </c>
      <c r="G15" s="214"/>
      <c r="H15" s="214" t="s">
        <v>220</v>
      </c>
      <c r="I15" s="216" t="s">
        <v>219</v>
      </c>
      <c r="J15" s="214" t="s">
        <v>765</v>
      </c>
      <c r="K15" s="214"/>
      <c r="L15" s="214"/>
      <c r="M15" s="214"/>
      <c r="N15" s="214" t="s">
        <v>768</v>
      </c>
      <c r="O15" s="214"/>
      <c r="P15" s="214"/>
      <c r="Q15" s="214"/>
      <c r="R15" s="127"/>
      <c r="S15" s="218"/>
      <c r="T15" s="218"/>
      <c r="U15" s="218"/>
      <c r="V15" s="101"/>
      <c r="W15" s="101"/>
      <c r="Z15" s="73" t="s">
        <v>872</v>
      </c>
      <c r="AA15" s="59">
        <v>1000</v>
      </c>
    </row>
    <row r="16" spans="3:37" ht="33" x14ac:dyDescent="0.4">
      <c r="C16" s="217"/>
      <c r="D16" s="102" t="s">
        <v>214</v>
      </c>
      <c r="E16" s="102" t="s">
        <v>213</v>
      </c>
      <c r="F16" s="102" t="s">
        <v>217</v>
      </c>
      <c r="G16" s="102" t="s">
        <v>218</v>
      </c>
      <c r="H16" s="217"/>
      <c r="I16" s="217"/>
      <c r="J16" s="102" t="s">
        <v>766</v>
      </c>
      <c r="K16" s="103" t="s">
        <v>767</v>
      </c>
      <c r="L16" s="104" t="s">
        <v>771</v>
      </c>
      <c r="M16" s="105" t="s">
        <v>819</v>
      </c>
      <c r="N16" s="102" t="s">
        <v>766</v>
      </c>
      <c r="O16" s="103" t="s">
        <v>767</v>
      </c>
      <c r="P16" s="104" t="s">
        <v>771</v>
      </c>
      <c r="Q16" s="105" t="s">
        <v>819</v>
      </c>
      <c r="R16" s="128"/>
      <c r="S16" s="129"/>
      <c r="T16" s="129"/>
      <c r="U16" s="106"/>
      <c r="V16" s="106"/>
      <c r="W16" s="35"/>
      <c r="X16" s="35"/>
      <c r="Y16" s="107" t="s">
        <v>0</v>
      </c>
      <c r="Z16" s="108" t="s">
        <v>809</v>
      </c>
      <c r="AA16" s="108" t="s">
        <v>794</v>
      </c>
      <c r="AB16" s="108" t="s">
        <v>795</v>
      </c>
      <c r="AC16" s="108" t="s">
        <v>796</v>
      </c>
      <c r="AD16" s="108" t="s">
        <v>797</v>
      </c>
      <c r="AE16" s="108" t="s">
        <v>798</v>
      </c>
      <c r="AF16" s="108" t="s">
        <v>799</v>
      </c>
      <c r="AG16" s="108" t="s">
        <v>800</v>
      </c>
      <c r="AH16" s="108" t="s">
        <v>803</v>
      </c>
      <c r="AI16" s="109" t="s">
        <v>844</v>
      </c>
      <c r="AK16" s="110" t="s">
        <v>829</v>
      </c>
    </row>
    <row r="17" spans="1:39" x14ac:dyDescent="0.4">
      <c r="A17">
        <v>1</v>
      </c>
      <c r="B17" t="str">
        <f>IF(手順2!A12=手順５!A17,手順５!A17,手順3!A12)</f>
        <v/>
      </c>
      <c r="C17" s="10" t="str">
        <f>IFERROR(VLOOKUP($B17,手順2!$A$12:$Q$107,C$1,FALSE),"")&amp;IFERROR(VLOOKUP($B17,手順3!$A$12:$Q$107,C$1,FALSE),"")</f>
        <v/>
      </c>
      <c r="D17" s="10" t="str">
        <f>IFERROR(VLOOKUP($B17,手順2!$A$12:$Q$107,D$1,FALSE),"")&amp;IFERROR(VLOOKUP($B17,手順3!$A$12:$Q$107,D$1,FALSE),"")</f>
        <v/>
      </c>
      <c r="E17" s="10" t="str">
        <f>IFERROR(VLOOKUP($B17,手順2!$A$12:$Q$107,E$1,FALSE),"")&amp;IFERROR(VLOOKUP($B17,手順3!$A$12:$Q$107,E$1,FALSE),"")</f>
        <v/>
      </c>
      <c r="F17" s="10" t="str">
        <f>IFERROR(VLOOKUP($B17,手順2!$A$12:$Q$107,F$1,FALSE),"")&amp;IFERROR(VLOOKUP($B17,手順3!$A$12:$Q$107,F$1,FALSE),"")</f>
        <v/>
      </c>
      <c r="G17" s="10" t="str">
        <f>IFERROR(VLOOKUP($B17,手順2!$A$12:$Q$107,G$1,FALSE),"")&amp;IFERROR(VLOOKUP($B17,手順3!$A$12:$Q$107,G$1,FALSE),"")</f>
        <v/>
      </c>
      <c r="H17" s="10" t="str">
        <f>IFERROR(VLOOKUP($B17,手順2!$A$12:$Q$107,H$1,FALSE),"")&amp;IFERROR(VLOOKUP($B17,手順3!$A$12:$Q$107,H$1,FALSE),"")</f>
        <v/>
      </c>
      <c r="I17" s="10" t="str">
        <f>IFERROR(VLOOKUP($B17,手順2!$A$12:$Q$107,I$1,FALSE),"")&amp;IFERROR(VLOOKUP($B17,手順3!$A$12:$Q$107,I$1,FALSE),"")</f>
        <v/>
      </c>
      <c r="J17" s="93" t="str">
        <f>IFERROR(VLOOKUP($B17,手順2!$A$12:$Q$107,J$1,FALSE),"")&amp;IFERROR(VLOOKUP($B17,手順3!$A$12:$Q$107,J$1,FALSE),"")</f>
        <v/>
      </c>
      <c r="K17" s="131" t="str">
        <f>IF(J17="","",IF(IFERROR(VLOOKUP($B17,手順2!$A$12:$Q$107,K$1,FALSE),"")&amp;IFERROR(VLOOKUP($B17,手順3!$A$12:$Q$107,K$1,FALSE),"")="",0,IFERROR(VLOOKUP($B17,手順2!$A$12:$Q$107,K$1,FALSE),"")&amp;IFERROR(VLOOKUP($B17,手順3!$A$12:$Q$107,K$1,FALSE),"")))</f>
        <v/>
      </c>
      <c r="L17" s="131" t="str">
        <f>IF(J17="","",IF(IFERROR(VLOOKUP($B17,手順2!$A$12:$Q$107,L$1,FALSE),"")&amp;IFERROR(VLOOKUP($B17,手順3!$A$12:$Q$107,L$1,FALSE),"")="",0,IFERROR(VLOOKUP($B17,手順2!$A$12:$Q$107,L$1,FALSE),"")&amp;IFERROR(VLOOKUP($B17,手順3!$A$12:$Q$107,L$1,FALSE),"")))</f>
        <v/>
      </c>
      <c r="M17" s="131" t="str">
        <f>IF(J17="","",IF(IFERROR(VLOOKUP($B17,手順2!$A$12:$Q$107,M$1,FALSE),"")&amp;IFERROR(VLOOKUP($B17,手順3!$A$12:$Q$107,M$1,FALSE),"")="",0,IFERROR(VLOOKUP($B17,手順2!$A$12:$Q$107,M$1,FALSE),"")&amp;IFERROR(VLOOKUP($B17,手順3!$A$12:$Q$107,M$1,FALSE),"")))</f>
        <v/>
      </c>
      <c r="N17" s="93" t="str">
        <f>IFERROR(VLOOKUP($B17,手順2!$A$12:$Q$107,N$1,FALSE),"")&amp;IFERROR(VLOOKUP($B17,手順3!$A$12:$Q$107,N$1,FALSE),"")</f>
        <v/>
      </c>
      <c r="O17" s="131" t="str">
        <f>IF(N17="","",IF(IFERROR(VLOOKUP($B17,手順2!$A$12:$Q$107,O$1,FALSE),"")&amp;IFERROR(VLOOKUP($B17,手順3!$A$12:$Q$107,O$1,FALSE),"")="",0,IFERROR(VLOOKUP($B17,手順2!$A$12:$Q$107,O$1,FALSE),"")&amp;IFERROR(VLOOKUP($B17,手順3!$A$12:$Q$107,O$1,FALSE),"")))</f>
        <v/>
      </c>
      <c r="P17" s="131" t="str">
        <f>IF(N17="","",IF(IFERROR(VLOOKUP($B17,手順2!$A$12:$Q$107,P$1,FALSE),"")&amp;IFERROR(VLOOKUP($B17,手順3!$A$12:$Q$107,P$1,FALSE),"")="",0,IFERROR(VLOOKUP($B17,手順2!$A$12:$Q$107,P$1,FALSE),"")&amp;IFERROR(VLOOKUP($B17,手順3!$A$12:$Q$107,P$1,FALSE),"")))</f>
        <v/>
      </c>
      <c r="Q17" s="131" t="str">
        <f>IF(N17="","",IF(IFERROR(VLOOKUP($B17,手順2!$A$12:$Q$107,Q$1,FALSE),"")&amp;IFERROR(VLOOKUP($B17,手順3!$A$12:$Q$107,Q$1,FALSE),"")="",0,IFERROR(VLOOKUP($B17,手順2!$A$12:$Q$107,Q$1,FALSE),"")&amp;IFERROR(VLOOKUP($B17,手順3!$A$12:$Q$107,Q$1,FALSE),"")))</f>
        <v/>
      </c>
      <c r="R17" s="130"/>
      <c r="S17" s="94"/>
      <c r="T17" s="94"/>
      <c r="U17" s="94"/>
      <c r="V17" s="94"/>
      <c r="W17" s="35" t="str">
        <f>IF(Y17="","",COUNTIF(AI$17:AI17,"●"))</f>
        <v/>
      </c>
      <c r="X17" s="35" t="str">
        <f>IF(Y17="","",COUNTIF(AI$17:AI17,"▲"))</f>
        <v/>
      </c>
      <c r="Y17" s="111" t="str">
        <f>IF(C17="","",$F$9)</f>
        <v/>
      </c>
      <c r="Z17" s="112" t="str">
        <f>IF(Y17="","",AC17*100000000+AE17*100+RIGHT(AF17,2))</f>
        <v/>
      </c>
      <c r="AA17" s="36" t="str">
        <f>IF(C17="","",IF(LEN(D17)+LEN(E17)&lt;4,D17&amp;"    "&amp;E17&amp;"("&amp;H17&amp;")",IF(LEN(D17)+LEN(E17)&gt;4,D17&amp;E17&amp;"("&amp;H17&amp;")",D17&amp;"  "&amp;E17&amp;"("&amp;H17&amp;")")))</f>
        <v/>
      </c>
      <c r="AB17" s="112" t="str">
        <f>IF(C17="","",F17&amp;" "&amp;G17)</f>
        <v/>
      </c>
      <c r="AC17" s="112" t="str">
        <f>IF(C17="","",IF(I17="男",1,2))</f>
        <v/>
      </c>
      <c r="AD17" s="112" t="str">
        <f>IF(C17="","",28)</f>
        <v/>
      </c>
      <c r="AE17" s="112" t="str">
        <f>IF(C17="","",LEFT(Y17,6))</f>
        <v/>
      </c>
      <c r="AF17" s="112" t="str">
        <f>IF(C17="","",C17)</f>
        <v/>
      </c>
      <c r="AG17" s="112" t="str">
        <f>IF(J17="","",IF(VLOOKUP(J17,$AK$17:$AM$101,3,FALSE)&gt;=71,VLOOKUP(J17,$AK$17:$AM$101,2,FALSE)&amp;TEXT(L17,"00")&amp;TEXT(M17,"00"),VLOOKUP(J17,$AK$17:$AM$101,2,FALSE)&amp;TEXT(K17,"00")&amp;TEXT(L17,"00")&amp;TEXT(M17,"00")))</f>
        <v/>
      </c>
      <c r="AH17" s="112" t="str">
        <f>IF(N17="","",IF(VLOOKUP(N17,$AK$17:$AM$101,3,FALSE)&gt;=71,VLOOKUP(N17,$AK$17:$AM$101,2,FALSE)&amp;TEXT(P17,"00")&amp;TEXT(Q17,"00"),VLOOKUP(N17,$AK$17:$AM$101,2,FALSE)&amp;TEXT(O17,"00")&amp;TEXT(P17,"00")&amp;TEXT(Q17,"00")))</f>
        <v/>
      </c>
      <c r="AI17" s="113" t="str">
        <f>IF(R17="","",R17)</f>
        <v/>
      </c>
      <c r="AK17" t="str">
        <f>種目情報!A1</f>
        <v>【小学男子】</v>
      </c>
      <c r="AL17">
        <f>種目情報!B1</f>
        <v>0</v>
      </c>
      <c r="AM17">
        <f>種目情報!C1</f>
        <v>0</v>
      </c>
    </row>
    <row r="18" spans="1:39" ht="19.5" x14ac:dyDescent="0.4">
      <c r="A18">
        <v>2</v>
      </c>
      <c r="B18" t="str">
        <f>IFERROR(IF(B17=手順3!$A$11,"",IF(B17&lt;=100,IF(手順2!A13=手順５!A18,手順５!A18,手順3!$A$12),B17+1)),"")</f>
        <v/>
      </c>
      <c r="C18" s="10" t="str">
        <f>IFERROR(VLOOKUP($B18,手順2!$A$12:$Q$107,C$1,FALSE),"")&amp;IFERROR(VLOOKUP($B18,手順3!$A$12:$Q$107,C$1,FALSE),"")</f>
        <v/>
      </c>
      <c r="D18" s="10" t="str">
        <f>IFERROR(VLOOKUP($B18,手順2!$A$12:$Q$107,D$1,FALSE),"")&amp;IFERROR(VLOOKUP($B18,手順3!$A$12:$Q$107,D$1,FALSE),"")</f>
        <v/>
      </c>
      <c r="E18" s="10" t="str">
        <f>IFERROR(VLOOKUP($B18,手順2!$A$12:$Q$107,E$1,FALSE),"")&amp;IFERROR(VLOOKUP($B18,手順3!$A$12:$Q$107,E$1,FALSE),"")</f>
        <v/>
      </c>
      <c r="F18" s="10" t="str">
        <f>IFERROR(VLOOKUP($B18,手順2!$A$12:$Q$107,F$1,FALSE),"")&amp;IFERROR(VLOOKUP($B18,手順3!$A$12:$Q$107,F$1,FALSE),"")</f>
        <v/>
      </c>
      <c r="G18" s="10" t="str">
        <f>IFERROR(VLOOKUP($B18,手順2!$A$12:$Q$107,G$1,FALSE),"")&amp;IFERROR(VLOOKUP($B18,手順3!$A$12:$Q$107,G$1,FALSE),"")</f>
        <v/>
      </c>
      <c r="H18" s="10" t="str">
        <f>IFERROR(VLOOKUP($B18,手順2!$A$12:$Q$107,H$1,FALSE),"")&amp;IFERROR(VLOOKUP($B18,手順3!$A$12:$Q$107,H$1,FALSE),"")</f>
        <v/>
      </c>
      <c r="I18" s="10" t="str">
        <f>IFERROR(VLOOKUP($B18,手順2!$A$12:$Q$107,I$1,FALSE),"")&amp;IFERROR(VLOOKUP($B18,手順3!$A$12:$Q$107,I$1,FALSE),"")</f>
        <v/>
      </c>
      <c r="J18" s="93" t="str">
        <f>IFERROR(VLOOKUP($B18,手順2!$A$12:$Q$107,J$1,FALSE),"")&amp;IFERROR(VLOOKUP($B18,手順3!$A$12:$Q$107,J$1,FALSE),"")</f>
        <v/>
      </c>
      <c r="K18" s="131" t="str">
        <f>IF(J18="","",IF(IFERROR(VLOOKUP($B18,手順2!$A$12:$Q$107,K$1,FALSE),"")&amp;IFERROR(VLOOKUP($B18,手順3!$A$12:$Q$107,K$1,FALSE),"")="",0,IFERROR(VLOOKUP($B18,手順2!$A$12:$Q$107,K$1,FALSE),"")&amp;IFERROR(VLOOKUP($B18,手順3!$A$12:$Q$107,K$1,FALSE),"")))</f>
        <v/>
      </c>
      <c r="L18" s="131" t="str">
        <f>IF(J18="","",IF(IFERROR(VLOOKUP($B18,手順2!$A$12:$Q$107,L$1,FALSE),"")&amp;IFERROR(VLOOKUP($B18,手順3!$A$12:$Q$107,L$1,FALSE),"")="",0,IFERROR(VLOOKUP($B18,手順2!$A$12:$Q$107,L$1,FALSE),"")&amp;IFERROR(VLOOKUP($B18,手順3!$A$12:$Q$107,L$1,FALSE),"")))</f>
        <v/>
      </c>
      <c r="M18" s="131" t="str">
        <f>IF(J18="","",IF(IFERROR(VLOOKUP($B18,手順2!$A$12:$Q$107,M$1,FALSE),"")&amp;IFERROR(VLOOKUP($B18,手順3!$A$12:$Q$107,M$1,FALSE),"")="",0,IFERROR(VLOOKUP($B18,手順2!$A$12:$Q$107,M$1,FALSE),"")&amp;IFERROR(VLOOKUP($B18,手順3!$A$12:$Q$107,M$1,FALSE),"")))</f>
        <v/>
      </c>
      <c r="N18" s="93" t="str">
        <f>IFERROR(VLOOKUP($B18,手順2!$A$12:$Q$107,N$1,FALSE),"")&amp;IFERROR(VLOOKUP($B18,手順3!$A$12:$Q$107,N$1,FALSE),"")</f>
        <v/>
      </c>
      <c r="O18" s="131" t="str">
        <f>IF(N18="","",IF(IFERROR(VLOOKUP($B18,手順2!$A$12:$Q$107,O$1,FALSE),"")&amp;IFERROR(VLOOKUP($B18,手順3!$A$12:$Q$107,O$1,FALSE),"")="",0,IFERROR(VLOOKUP($B18,手順2!$A$12:$Q$107,O$1,FALSE),"")&amp;IFERROR(VLOOKUP($B18,手順3!$A$12:$Q$107,O$1,FALSE),"")))</f>
        <v/>
      </c>
      <c r="P18" s="131" t="str">
        <f>IF(N18="","",IF(IFERROR(VLOOKUP($B18,手順2!$A$12:$Q$107,P$1,FALSE),"")&amp;IFERROR(VLOOKUP($B18,手順3!$A$12:$Q$107,P$1,FALSE),"")="",0,IFERROR(VLOOKUP($B18,手順2!$A$12:$Q$107,P$1,FALSE),"")&amp;IFERROR(VLOOKUP($B18,手順3!$A$12:$Q$107,P$1,FALSE),"")))</f>
        <v/>
      </c>
      <c r="Q18" s="131" t="str">
        <f>IF(N18="","",IF(IFERROR(VLOOKUP($B18,手順2!$A$12:$Q$107,Q$1,FALSE),"")&amp;IFERROR(VLOOKUP($B18,手順3!$A$12:$Q$107,Q$1,FALSE),"")="",0,IFERROR(VLOOKUP($B18,手順2!$A$12:$Q$107,Q$1,FALSE),"")&amp;IFERROR(VLOOKUP($B18,手順3!$A$12:$Q$107,Q$1,FALSE),"")))</f>
        <v/>
      </c>
      <c r="R18" s="130"/>
      <c r="S18" s="218"/>
      <c r="T18" s="218"/>
      <c r="U18" s="218"/>
      <c r="V18" s="101"/>
      <c r="W18" s="35" t="str">
        <f>IF(Y18="","",COUNTIF(AI$17:AI18,"●"))</f>
        <v/>
      </c>
      <c r="X18" s="35" t="str">
        <f>IF(Y18="","",COUNTIF(AI$17:AI18,"▲"))</f>
        <v/>
      </c>
      <c r="Y18" s="111" t="str">
        <f t="shared" ref="Y18:Y81" si="1">IF(C18="","",$F$9)</f>
        <v/>
      </c>
      <c r="Z18" s="112" t="str">
        <f t="shared" ref="Z18:Z81" si="2">IF(Y18="","",AC18*100000000+AE18*100+RIGHT(AF18,2))</f>
        <v/>
      </c>
      <c r="AA18" s="36" t="str">
        <f t="shared" ref="AA18:AA81" si="3">IF(C18="","",IF(LEN(D18)+LEN(E18)&lt;4,D18&amp;"    "&amp;E18&amp;"("&amp;H18&amp;")",IF(LEN(D18)+LEN(E18)&gt;4,D18&amp;E18&amp;"("&amp;H18&amp;")",D18&amp;"  "&amp;E18&amp;"("&amp;H18&amp;")")))</f>
        <v/>
      </c>
      <c r="AB18" s="112" t="str">
        <f t="shared" ref="AB18:AB81" si="4">IF(C18="","",F18&amp;" "&amp;G18)</f>
        <v/>
      </c>
      <c r="AC18" s="112" t="str">
        <f t="shared" ref="AC18:AC81" si="5">IF(C18="","",IF(I18="男",1,2))</f>
        <v/>
      </c>
      <c r="AD18" s="112" t="str">
        <f t="shared" ref="AD18:AD81" si="6">IF(C18="","",28)</f>
        <v/>
      </c>
      <c r="AE18" s="112" t="str">
        <f t="shared" ref="AE18:AE81" si="7">IF(C18="","",LEFT(Y18,6))</f>
        <v/>
      </c>
      <c r="AF18" s="112" t="str">
        <f t="shared" ref="AF18:AF81" si="8">IF(C18="","",C18)</f>
        <v/>
      </c>
      <c r="AG18" s="112" t="str">
        <f t="shared" ref="AG18:AG81" si="9">IF(J18="","",IF(VLOOKUP(J18,$AK$17:$AM$101,3,FALSE)&gt;=71,VLOOKUP(J18,$AK$17:$AM$101,2,FALSE)&amp;TEXT(L18,"00")&amp;TEXT(M18,"00"),VLOOKUP(J18,$AK$17:$AM$101,2,FALSE)&amp;TEXT(K18,"00")&amp;TEXT(L18,"00")&amp;TEXT(M18,"00")))</f>
        <v/>
      </c>
      <c r="AH18" s="112" t="str">
        <f t="shared" ref="AH18:AH81" si="10">IF(N18="","",IF(VLOOKUP(N18,$AK$17:$AM$101,3,FALSE)&gt;=71,VLOOKUP(N18,$AK$17:$AM$101,2,FALSE)&amp;TEXT(P18,"00")&amp;TEXT(Q18,"00"),VLOOKUP(N18,$AK$17:$AM$101,2,FALSE)&amp;TEXT(O18,"00")&amp;TEXT(P18,"00")&amp;TEXT(Q18,"00")))</f>
        <v/>
      </c>
      <c r="AI18" s="113" t="str">
        <f t="shared" ref="AI18:AI81" si="11">IF(R18="","",R18)</f>
        <v/>
      </c>
      <c r="AK18" t="str">
        <f>種目情報!A2</f>
        <v>小男８００ｍ</v>
      </c>
      <c r="AL18" t="str">
        <f>種目情報!B2</f>
        <v>00606 0</v>
      </c>
      <c r="AM18">
        <f>種目情報!C2</f>
        <v>6</v>
      </c>
    </row>
    <row r="19" spans="1:39" x14ac:dyDescent="0.4">
      <c r="A19">
        <v>3</v>
      </c>
      <c r="B19" t="str">
        <f>IFERROR(IF(B18=手順3!$A$11,"",IF(B18&lt;=100,IF(手順2!A14=手順５!A19,手順５!A19,手順3!$A$12),B18+1)),"")</f>
        <v/>
      </c>
      <c r="C19" s="10" t="str">
        <f>IFERROR(VLOOKUP($B19,手順2!$A$12:$Q$107,C$1,FALSE),"")&amp;IFERROR(VLOOKUP($B19,手順3!$A$12:$Q$107,C$1,FALSE),"")</f>
        <v/>
      </c>
      <c r="D19" s="10" t="str">
        <f>IFERROR(VLOOKUP($B19,手順2!$A$12:$Q$107,D$1,FALSE),"")&amp;IFERROR(VLOOKUP($B19,手順3!$A$12:$Q$107,D$1,FALSE),"")</f>
        <v/>
      </c>
      <c r="E19" s="10" t="str">
        <f>IFERROR(VLOOKUP($B19,手順2!$A$12:$Q$107,E$1,FALSE),"")&amp;IFERROR(VLOOKUP($B19,手順3!$A$12:$Q$107,E$1,FALSE),"")</f>
        <v/>
      </c>
      <c r="F19" s="10" t="str">
        <f>IFERROR(VLOOKUP($B19,手順2!$A$12:$Q$107,F$1,FALSE),"")&amp;IFERROR(VLOOKUP($B19,手順3!$A$12:$Q$107,F$1,FALSE),"")</f>
        <v/>
      </c>
      <c r="G19" s="10" t="str">
        <f>IFERROR(VLOOKUP($B19,手順2!$A$12:$Q$107,G$1,FALSE),"")&amp;IFERROR(VLOOKUP($B19,手順3!$A$12:$Q$107,G$1,FALSE),"")</f>
        <v/>
      </c>
      <c r="H19" s="10" t="str">
        <f>IFERROR(VLOOKUP($B19,手順2!$A$12:$Q$107,H$1,FALSE),"")&amp;IFERROR(VLOOKUP($B19,手順3!$A$12:$Q$107,H$1,FALSE),"")</f>
        <v/>
      </c>
      <c r="I19" s="10" t="str">
        <f>IFERROR(VLOOKUP($B19,手順2!$A$12:$Q$107,I$1,FALSE),"")&amp;IFERROR(VLOOKUP($B19,手順3!$A$12:$Q$107,I$1,FALSE),"")</f>
        <v/>
      </c>
      <c r="J19" s="93" t="str">
        <f>IFERROR(VLOOKUP($B19,手順2!$A$12:$Q$107,J$1,FALSE),"")&amp;IFERROR(VLOOKUP($B19,手順3!$A$12:$Q$107,J$1,FALSE),"")</f>
        <v/>
      </c>
      <c r="K19" s="131" t="str">
        <f>IF(J19="","",IF(IFERROR(VLOOKUP($B19,手順2!$A$12:$Q$107,K$1,FALSE),"")&amp;IFERROR(VLOOKUP($B19,手順3!$A$12:$Q$107,K$1,FALSE),"")="",0,IFERROR(VLOOKUP($B19,手順2!$A$12:$Q$107,K$1,FALSE),"")&amp;IFERROR(VLOOKUP($B19,手順3!$A$12:$Q$107,K$1,FALSE),"")))</f>
        <v/>
      </c>
      <c r="L19" s="131" t="str">
        <f>IF(J19="","",IF(IFERROR(VLOOKUP($B19,手順2!$A$12:$Q$107,L$1,FALSE),"")&amp;IFERROR(VLOOKUP($B19,手順3!$A$12:$Q$107,L$1,FALSE),"")="",0,IFERROR(VLOOKUP($B19,手順2!$A$12:$Q$107,L$1,FALSE),"")&amp;IFERROR(VLOOKUP($B19,手順3!$A$12:$Q$107,L$1,FALSE),"")))</f>
        <v/>
      </c>
      <c r="M19" s="131" t="str">
        <f>IF(J19="","",IF(IFERROR(VLOOKUP($B19,手順2!$A$12:$Q$107,M$1,FALSE),"")&amp;IFERROR(VLOOKUP($B19,手順3!$A$12:$Q$107,M$1,FALSE),"")="",0,IFERROR(VLOOKUP($B19,手順2!$A$12:$Q$107,M$1,FALSE),"")&amp;IFERROR(VLOOKUP($B19,手順3!$A$12:$Q$107,M$1,FALSE),"")))</f>
        <v/>
      </c>
      <c r="N19" s="93" t="str">
        <f>IFERROR(VLOOKUP($B19,手順2!$A$12:$Q$107,N$1,FALSE),"")&amp;IFERROR(VLOOKUP($B19,手順3!$A$12:$Q$107,N$1,FALSE),"")</f>
        <v/>
      </c>
      <c r="O19" s="131" t="str">
        <f>IF(N19="","",IF(IFERROR(VLOOKUP($B19,手順2!$A$12:$Q$107,O$1,FALSE),"")&amp;IFERROR(VLOOKUP($B19,手順3!$A$12:$Q$107,O$1,FALSE),"")="",0,IFERROR(VLOOKUP($B19,手順2!$A$12:$Q$107,O$1,FALSE),"")&amp;IFERROR(VLOOKUP($B19,手順3!$A$12:$Q$107,O$1,FALSE),"")))</f>
        <v/>
      </c>
      <c r="P19" s="131" t="str">
        <f>IF(N19="","",IF(IFERROR(VLOOKUP($B19,手順2!$A$12:$Q$107,P$1,FALSE),"")&amp;IFERROR(VLOOKUP($B19,手順3!$A$12:$Q$107,P$1,FALSE),"")="",0,IFERROR(VLOOKUP($B19,手順2!$A$12:$Q$107,P$1,FALSE),"")&amp;IFERROR(VLOOKUP($B19,手順3!$A$12:$Q$107,P$1,FALSE),"")))</f>
        <v/>
      </c>
      <c r="Q19" s="131" t="str">
        <f>IF(N19="","",IF(IFERROR(VLOOKUP($B19,手順2!$A$12:$Q$107,Q$1,FALSE),"")&amp;IFERROR(VLOOKUP($B19,手順3!$A$12:$Q$107,Q$1,FALSE),"")="",0,IFERROR(VLOOKUP($B19,手順2!$A$12:$Q$107,Q$1,FALSE),"")&amp;IFERROR(VLOOKUP($B19,手順3!$A$12:$Q$107,Q$1,FALSE),"")))</f>
        <v/>
      </c>
      <c r="R19" s="130"/>
      <c r="S19" s="129"/>
      <c r="T19" s="129"/>
      <c r="U19" s="106"/>
      <c r="V19" s="106"/>
      <c r="W19" s="35" t="str">
        <f>IF(Y19="","",COUNTIF(AI$17:AI19,"●"))</f>
        <v/>
      </c>
      <c r="X19" s="35" t="str">
        <f>IF(Y19="","",COUNTIF(AI$17:AI19,"▲"))</f>
        <v/>
      </c>
      <c r="Y19" s="111" t="str">
        <f t="shared" si="1"/>
        <v/>
      </c>
      <c r="Z19" s="112" t="str">
        <f t="shared" si="2"/>
        <v/>
      </c>
      <c r="AA19" s="36" t="str">
        <f t="shared" si="3"/>
        <v/>
      </c>
      <c r="AB19" s="112" t="str">
        <f t="shared" si="4"/>
        <v/>
      </c>
      <c r="AC19" s="112" t="str">
        <f t="shared" si="5"/>
        <v/>
      </c>
      <c r="AD19" s="112" t="str">
        <f t="shared" si="6"/>
        <v/>
      </c>
      <c r="AE19" s="112" t="str">
        <f t="shared" si="7"/>
        <v/>
      </c>
      <c r="AF19" s="112" t="str">
        <f t="shared" si="8"/>
        <v/>
      </c>
      <c r="AG19" s="112" t="str">
        <f t="shared" si="9"/>
        <v/>
      </c>
      <c r="AH19" s="112" t="str">
        <f t="shared" si="10"/>
        <v/>
      </c>
      <c r="AI19" s="113" t="str">
        <f t="shared" si="11"/>
        <v/>
      </c>
      <c r="AK19" t="str">
        <f>種目情報!A3</f>
        <v>小男１５００ｍ</v>
      </c>
      <c r="AL19" t="str">
        <f>種目情報!B3</f>
        <v>00806 0</v>
      </c>
      <c r="AM19">
        <f>種目情報!C3</f>
        <v>8</v>
      </c>
    </row>
    <row r="20" spans="1:39" x14ac:dyDescent="0.4">
      <c r="A20">
        <v>4</v>
      </c>
      <c r="B20" t="str">
        <f>IFERROR(IF(B19=手順3!$A$11,"",IF(B19&lt;=100,IF(手順2!A15=手順５!A20,手順５!A20,手順3!$A$12),B19+1)),"")</f>
        <v/>
      </c>
      <c r="C20" s="10" t="str">
        <f>IFERROR(VLOOKUP($B20,手順2!$A$12:$Q$107,C$1,FALSE),"")&amp;IFERROR(VLOOKUP($B20,手順3!$A$12:$Q$107,C$1,FALSE),"")</f>
        <v/>
      </c>
      <c r="D20" s="10" t="str">
        <f>IFERROR(VLOOKUP($B20,手順2!$A$12:$Q$107,D$1,FALSE),"")&amp;IFERROR(VLOOKUP($B20,手順3!$A$12:$Q$107,D$1,FALSE),"")</f>
        <v/>
      </c>
      <c r="E20" s="10" t="str">
        <f>IFERROR(VLOOKUP($B20,手順2!$A$12:$Q$107,E$1,FALSE),"")&amp;IFERROR(VLOOKUP($B20,手順3!$A$12:$Q$107,E$1,FALSE),"")</f>
        <v/>
      </c>
      <c r="F20" s="10" t="str">
        <f>IFERROR(VLOOKUP($B20,手順2!$A$12:$Q$107,F$1,FALSE),"")&amp;IFERROR(VLOOKUP($B20,手順3!$A$12:$Q$107,F$1,FALSE),"")</f>
        <v/>
      </c>
      <c r="G20" s="10" t="str">
        <f>IFERROR(VLOOKUP($B20,手順2!$A$12:$Q$107,G$1,FALSE),"")&amp;IFERROR(VLOOKUP($B20,手順3!$A$12:$Q$107,G$1,FALSE),"")</f>
        <v/>
      </c>
      <c r="H20" s="10" t="str">
        <f>IFERROR(VLOOKUP($B20,手順2!$A$12:$Q$107,H$1,FALSE),"")&amp;IFERROR(VLOOKUP($B20,手順3!$A$12:$Q$107,H$1,FALSE),"")</f>
        <v/>
      </c>
      <c r="I20" s="10" t="str">
        <f>IFERROR(VLOOKUP($B20,手順2!$A$12:$Q$107,I$1,FALSE),"")&amp;IFERROR(VLOOKUP($B20,手順3!$A$12:$Q$107,I$1,FALSE),"")</f>
        <v/>
      </c>
      <c r="J20" s="93" t="str">
        <f>IFERROR(VLOOKUP($B20,手順2!$A$12:$Q$107,J$1,FALSE),"")&amp;IFERROR(VLOOKUP($B20,手順3!$A$12:$Q$107,J$1,FALSE),"")</f>
        <v/>
      </c>
      <c r="K20" s="131" t="str">
        <f>IF(J20="","",IF(IFERROR(VLOOKUP($B20,手順2!$A$12:$Q$107,K$1,FALSE),"")&amp;IFERROR(VLOOKUP($B20,手順3!$A$12:$Q$107,K$1,FALSE),"")="",0,IFERROR(VLOOKUP($B20,手順2!$A$12:$Q$107,K$1,FALSE),"")&amp;IFERROR(VLOOKUP($B20,手順3!$A$12:$Q$107,K$1,FALSE),"")))</f>
        <v/>
      </c>
      <c r="L20" s="131" t="str">
        <f>IF(J20="","",IF(IFERROR(VLOOKUP($B20,手順2!$A$12:$Q$107,L$1,FALSE),"")&amp;IFERROR(VLOOKUP($B20,手順3!$A$12:$Q$107,L$1,FALSE),"")="",0,IFERROR(VLOOKUP($B20,手順2!$A$12:$Q$107,L$1,FALSE),"")&amp;IFERROR(VLOOKUP($B20,手順3!$A$12:$Q$107,L$1,FALSE),"")))</f>
        <v/>
      </c>
      <c r="M20" s="131" t="str">
        <f>IF(J20="","",IF(IFERROR(VLOOKUP($B20,手順2!$A$12:$Q$107,M$1,FALSE),"")&amp;IFERROR(VLOOKUP($B20,手順3!$A$12:$Q$107,M$1,FALSE),"")="",0,IFERROR(VLOOKUP($B20,手順2!$A$12:$Q$107,M$1,FALSE),"")&amp;IFERROR(VLOOKUP($B20,手順3!$A$12:$Q$107,M$1,FALSE),"")))</f>
        <v/>
      </c>
      <c r="N20" s="93" t="str">
        <f>IFERROR(VLOOKUP($B20,手順2!$A$12:$Q$107,N$1,FALSE),"")&amp;IFERROR(VLOOKUP($B20,手順3!$A$12:$Q$107,N$1,FALSE),"")</f>
        <v/>
      </c>
      <c r="O20" s="131" t="str">
        <f>IF(N20="","",IF(IFERROR(VLOOKUP($B20,手順2!$A$12:$Q$107,O$1,FALSE),"")&amp;IFERROR(VLOOKUP($B20,手順3!$A$12:$Q$107,O$1,FALSE),"")="",0,IFERROR(VLOOKUP($B20,手順2!$A$12:$Q$107,O$1,FALSE),"")&amp;IFERROR(VLOOKUP($B20,手順3!$A$12:$Q$107,O$1,FALSE),"")))</f>
        <v/>
      </c>
      <c r="P20" s="131" t="str">
        <f>IF(N20="","",IF(IFERROR(VLOOKUP($B20,手順2!$A$12:$Q$107,P$1,FALSE),"")&amp;IFERROR(VLOOKUP($B20,手順3!$A$12:$Q$107,P$1,FALSE),"")="",0,IFERROR(VLOOKUP($B20,手順2!$A$12:$Q$107,P$1,FALSE),"")&amp;IFERROR(VLOOKUP($B20,手順3!$A$12:$Q$107,P$1,FALSE),"")))</f>
        <v/>
      </c>
      <c r="Q20" s="131" t="str">
        <f>IF(N20="","",IF(IFERROR(VLOOKUP($B20,手順2!$A$12:$Q$107,Q$1,FALSE),"")&amp;IFERROR(VLOOKUP($B20,手順3!$A$12:$Q$107,Q$1,FALSE),"")="",0,IFERROR(VLOOKUP($B20,手順2!$A$12:$Q$107,Q$1,FALSE),"")&amp;IFERROR(VLOOKUP($B20,手順3!$A$12:$Q$107,Q$1,FALSE),"")))</f>
        <v/>
      </c>
      <c r="R20" s="130"/>
      <c r="S20" s="94"/>
      <c r="T20" s="94"/>
      <c r="U20" s="94"/>
      <c r="V20" s="94"/>
      <c r="W20" s="35" t="str">
        <f>IF(Y20="","",COUNTIF(AI$17:AI20,"●"))</f>
        <v/>
      </c>
      <c r="X20" s="35" t="str">
        <f>IF(Y20="","",COUNTIF(AI$17:AI20,"▲"))</f>
        <v/>
      </c>
      <c r="Y20" s="111" t="str">
        <f t="shared" si="1"/>
        <v/>
      </c>
      <c r="Z20" s="112" t="str">
        <f t="shared" si="2"/>
        <v/>
      </c>
      <c r="AA20" s="36" t="str">
        <f t="shared" si="3"/>
        <v/>
      </c>
      <c r="AB20" s="112" t="str">
        <f t="shared" si="4"/>
        <v/>
      </c>
      <c r="AC20" s="112" t="str">
        <f t="shared" si="5"/>
        <v/>
      </c>
      <c r="AD20" s="112" t="str">
        <f t="shared" si="6"/>
        <v/>
      </c>
      <c r="AE20" s="112" t="str">
        <f t="shared" si="7"/>
        <v/>
      </c>
      <c r="AF20" s="112" t="str">
        <f t="shared" si="8"/>
        <v/>
      </c>
      <c r="AG20" s="112" t="str">
        <f t="shared" si="9"/>
        <v/>
      </c>
      <c r="AH20" s="112" t="str">
        <f t="shared" si="10"/>
        <v/>
      </c>
      <c r="AI20" s="113" t="str">
        <f t="shared" si="11"/>
        <v/>
      </c>
      <c r="AK20" t="str">
        <f>種目情報!A4</f>
        <v>【中学男子】</v>
      </c>
      <c r="AL20">
        <f>種目情報!B4</f>
        <v>0</v>
      </c>
      <c r="AM20">
        <f>種目情報!C4</f>
        <v>0</v>
      </c>
    </row>
    <row r="21" spans="1:39" x14ac:dyDescent="0.4">
      <c r="A21">
        <v>5</v>
      </c>
      <c r="B21" t="str">
        <f>IFERROR(IF(B20=手順3!$A$11,"",IF(B20&lt;=100,IF(手順2!A16=手順５!A21,手順５!A21,手順3!$A$12),B20+1)),"")</f>
        <v/>
      </c>
      <c r="C21" s="10" t="str">
        <f>IFERROR(VLOOKUP($B21,手順2!$A$12:$Q$107,C$1,FALSE),"")&amp;IFERROR(VLOOKUP($B21,手順3!$A$12:$Q$107,C$1,FALSE),"")</f>
        <v/>
      </c>
      <c r="D21" s="10" t="str">
        <f>IFERROR(VLOOKUP($B21,手順2!$A$12:$Q$107,D$1,FALSE),"")&amp;IFERROR(VLOOKUP($B21,手順3!$A$12:$Q$107,D$1,FALSE),"")</f>
        <v/>
      </c>
      <c r="E21" s="10" t="str">
        <f>IFERROR(VLOOKUP($B21,手順2!$A$12:$Q$107,E$1,FALSE),"")&amp;IFERROR(VLOOKUP($B21,手順3!$A$12:$Q$107,E$1,FALSE),"")</f>
        <v/>
      </c>
      <c r="F21" s="10" t="str">
        <f>IFERROR(VLOOKUP($B21,手順2!$A$12:$Q$107,F$1,FALSE),"")&amp;IFERROR(VLOOKUP($B21,手順3!$A$12:$Q$107,F$1,FALSE),"")</f>
        <v/>
      </c>
      <c r="G21" s="10" t="str">
        <f>IFERROR(VLOOKUP($B21,手順2!$A$12:$Q$107,G$1,FALSE),"")&amp;IFERROR(VLOOKUP($B21,手順3!$A$12:$Q$107,G$1,FALSE),"")</f>
        <v/>
      </c>
      <c r="H21" s="10" t="str">
        <f>IFERROR(VLOOKUP($B21,手順2!$A$12:$Q$107,H$1,FALSE),"")&amp;IFERROR(VLOOKUP($B21,手順3!$A$12:$Q$107,H$1,FALSE),"")</f>
        <v/>
      </c>
      <c r="I21" s="10" t="str">
        <f>IFERROR(VLOOKUP($B21,手順2!$A$12:$Q$107,I$1,FALSE),"")&amp;IFERROR(VLOOKUP($B21,手順3!$A$12:$Q$107,I$1,FALSE),"")</f>
        <v/>
      </c>
      <c r="J21" s="93" t="str">
        <f>IFERROR(VLOOKUP($B21,手順2!$A$12:$Q$107,J$1,FALSE),"")&amp;IFERROR(VLOOKUP($B21,手順3!$A$12:$Q$107,J$1,FALSE),"")</f>
        <v/>
      </c>
      <c r="K21" s="131" t="str">
        <f>IF(J21="","",IF(IFERROR(VLOOKUP($B21,手順2!$A$12:$Q$107,K$1,FALSE),"")&amp;IFERROR(VLOOKUP($B21,手順3!$A$12:$Q$107,K$1,FALSE),"")="",0,IFERROR(VLOOKUP($B21,手順2!$A$12:$Q$107,K$1,FALSE),"")&amp;IFERROR(VLOOKUP($B21,手順3!$A$12:$Q$107,K$1,FALSE),"")))</f>
        <v/>
      </c>
      <c r="L21" s="131" t="str">
        <f>IF(J21="","",IF(IFERROR(VLOOKUP($B21,手順2!$A$12:$Q$107,L$1,FALSE),"")&amp;IFERROR(VLOOKUP($B21,手順3!$A$12:$Q$107,L$1,FALSE),"")="",0,IFERROR(VLOOKUP($B21,手順2!$A$12:$Q$107,L$1,FALSE),"")&amp;IFERROR(VLOOKUP($B21,手順3!$A$12:$Q$107,L$1,FALSE),"")))</f>
        <v/>
      </c>
      <c r="M21" s="131" t="str">
        <f>IF(J21="","",IF(IFERROR(VLOOKUP($B21,手順2!$A$12:$Q$107,M$1,FALSE),"")&amp;IFERROR(VLOOKUP($B21,手順3!$A$12:$Q$107,M$1,FALSE),"")="",0,IFERROR(VLOOKUP($B21,手順2!$A$12:$Q$107,M$1,FALSE),"")&amp;IFERROR(VLOOKUP($B21,手順3!$A$12:$Q$107,M$1,FALSE),"")))</f>
        <v/>
      </c>
      <c r="N21" s="93" t="str">
        <f>IFERROR(VLOOKUP($B21,手順2!$A$12:$Q$107,N$1,FALSE),"")&amp;IFERROR(VLOOKUP($B21,手順3!$A$12:$Q$107,N$1,FALSE),"")</f>
        <v/>
      </c>
      <c r="O21" s="131" t="str">
        <f>IF(N21="","",IF(IFERROR(VLOOKUP($B21,手順2!$A$12:$Q$107,O$1,FALSE),"")&amp;IFERROR(VLOOKUP($B21,手順3!$A$12:$Q$107,O$1,FALSE),"")="",0,IFERROR(VLOOKUP($B21,手順2!$A$12:$Q$107,O$1,FALSE),"")&amp;IFERROR(VLOOKUP($B21,手順3!$A$12:$Q$107,O$1,FALSE),"")))</f>
        <v/>
      </c>
      <c r="P21" s="131" t="str">
        <f>IF(N21="","",IF(IFERROR(VLOOKUP($B21,手順2!$A$12:$Q$107,P$1,FALSE),"")&amp;IFERROR(VLOOKUP($B21,手順3!$A$12:$Q$107,P$1,FALSE),"")="",0,IFERROR(VLOOKUP($B21,手順2!$A$12:$Q$107,P$1,FALSE),"")&amp;IFERROR(VLOOKUP($B21,手順3!$A$12:$Q$107,P$1,FALSE),"")))</f>
        <v/>
      </c>
      <c r="Q21" s="131" t="str">
        <f>IF(N21="","",IF(IFERROR(VLOOKUP($B21,手順2!$A$12:$Q$107,Q$1,FALSE),"")&amp;IFERROR(VLOOKUP($B21,手順3!$A$12:$Q$107,Q$1,FALSE),"")="",0,IFERROR(VLOOKUP($B21,手順2!$A$12:$Q$107,Q$1,FALSE),"")&amp;IFERROR(VLOOKUP($B21,手順3!$A$12:$Q$107,Q$1,FALSE),"")))</f>
        <v/>
      </c>
      <c r="R21" s="130"/>
      <c r="W21" s="35" t="str">
        <f>IF(Y21="","",COUNTIF(AI$17:AI21,"●"))</f>
        <v/>
      </c>
      <c r="X21" s="35" t="str">
        <f>IF(Y21="","",COUNTIF(AI$17:AI21,"▲"))</f>
        <v/>
      </c>
      <c r="Y21" s="111" t="str">
        <f t="shared" si="1"/>
        <v/>
      </c>
      <c r="Z21" s="112" t="str">
        <f t="shared" si="2"/>
        <v/>
      </c>
      <c r="AA21" s="36" t="str">
        <f t="shared" si="3"/>
        <v/>
      </c>
      <c r="AB21" s="112" t="str">
        <f t="shared" si="4"/>
        <v/>
      </c>
      <c r="AC21" s="112" t="str">
        <f t="shared" si="5"/>
        <v/>
      </c>
      <c r="AD21" s="112" t="str">
        <f t="shared" si="6"/>
        <v/>
      </c>
      <c r="AE21" s="112" t="str">
        <f t="shared" si="7"/>
        <v/>
      </c>
      <c r="AF21" s="112" t="str">
        <f t="shared" si="8"/>
        <v/>
      </c>
      <c r="AG21" s="112" t="str">
        <f t="shared" si="9"/>
        <v/>
      </c>
      <c r="AH21" s="112" t="str">
        <f t="shared" si="10"/>
        <v/>
      </c>
      <c r="AI21" s="113" t="str">
        <f t="shared" si="11"/>
        <v/>
      </c>
      <c r="AK21" t="str">
        <f>種目情報!A5</f>
        <v>中男３０００ｍ</v>
      </c>
      <c r="AL21" t="str">
        <f>種目情報!B5</f>
        <v>01000 0</v>
      </c>
      <c r="AM21">
        <f>種目情報!C5</f>
        <v>10</v>
      </c>
    </row>
    <row r="22" spans="1:39" x14ac:dyDescent="0.4">
      <c r="A22">
        <v>6</v>
      </c>
      <c r="B22" t="str">
        <f>IFERROR(IF(B21=手順3!$A$11,"",IF(B21&lt;=100,IF(手順2!A17=手順５!A22,手順５!A22,手順3!$A$12),B21+1)),"")</f>
        <v/>
      </c>
      <c r="C22" s="10" t="str">
        <f>IFERROR(VLOOKUP($B22,手順2!$A$12:$Q$107,C$1,FALSE),"")&amp;IFERROR(VLOOKUP($B22,手順3!$A$12:$Q$107,C$1,FALSE),"")</f>
        <v/>
      </c>
      <c r="D22" s="10" t="str">
        <f>IFERROR(VLOOKUP($B22,手順2!$A$12:$Q$107,D$1,FALSE),"")&amp;IFERROR(VLOOKUP($B22,手順3!$A$12:$Q$107,D$1,FALSE),"")</f>
        <v/>
      </c>
      <c r="E22" s="10" t="str">
        <f>IFERROR(VLOOKUP($B22,手順2!$A$12:$Q$107,E$1,FALSE),"")&amp;IFERROR(VLOOKUP($B22,手順3!$A$12:$Q$107,E$1,FALSE),"")</f>
        <v/>
      </c>
      <c r="F22" s="10" t="str">
        <f>IFERROR(VLOOKUP($B22,手順2!$A$12:$Q$107,F$1,FALSE),"")&amp;IFERROR(VLOOKUP($B22,手順3!$A$12:$Q$107,F$1,FALSE),"")</f>
        <v/>
      </c>
      <c r="G22" s="10" t="str">
        <f>IFERROR(VLOOKUP($B22,手順2!$A$12:$Q$107,G$1,FALSE),"")&amp;IFERROR(VLOOKUP($B22,手順3!$A$12:$Q$107,G$1,FALSE),"")</f>
        <v/>
      </c>
      <c r="H22" s="10" t="str">
        <f>IFERROR(VLOOKUP($B22,手順2!$A$12:$Q$107,H$1,FALSE),"")&amp;IFERROR(VLOOKUP($B22,手順3!$A$12:$Q$107,H$1,FALSE),"")</f>
        <v/>
      </c>
      <c r="I22" s="10" t="str">
        <f>IFERROR(VLOOKUP($B22,手順2!$A$12:$Q$107,I$1,FALSE),"")&amp;IFERROR(VLOOKUP($B22,手順3!$A$12:$Q$107,I$1,FALSE),"")</f>
        <v/>
      </c>
      <c r="J22" s="93" t="str">
        <f>IFERROR(VLOOKUP($B22,手順2!$A$12:$Q$107,J$1,FALSE),"")&amp;IFERROR(VLOOKUP($B22,手順3!$A$12:$Q$107,J$1,FALSE),"")</f>
        <v/>
      </c>
      <c r="K22" s="131" t="str">
        <f>IF(J22="","",IF(IFERROR(VLOOKUP($B22,手順2!$A$12:$Q$107,K$1,FALSE),"")&amp;IFERROR(VLOOKUP($B22,手順3!$A$12:$Q$107,K$1,FALSE),"")="",0,IFERROR(VLOOKUP($B22,手順2!$A$12:$Q$107,K$1,FALSE),"")&amp;IFERROR(VLOOKUP($B22,手順3!$A$12:$Q$107,K$1,FALSE),"")))</f>
        <v/>
      </c>
      <c r="L22" s="131" t="str">
        <f>IF(J22="","",IF(IFERROR(VLOOKUP($B22,手順2!$A$12:$Q$107,L$1,FALSE),"")&amp;IFERROR(VLOOKUP($B22,手順3!$A$12:$Q$107,L$1,FALSE),"")="",0,IFERROR(VLOOKUP($B22,手順2!$A$12:$Q$107,L$1,FALSE),"")&amp;IFERROR(VLOOKUP($B22,手順3!$A$12:$Q$107,L$1,FALSE),"")))</f>
        <v/>
      </c>
      <c r="M22" s="131" t="str">
        <f>IF(J22="","",IF(IFERROR(VLOOKUP($B22,手順2!$A$12:$Q$107,M$1,FALSE),"")&amp;IFERROR(VLOOKUP($B22,手順3!$A$12:$Q$107,M$1,FALSE),"")="",0,IFERROR(VLOOKUP($B22,手順2!$A$12:$Q$107,M$1,FALSE),"")&amp;IFERROR(VLOOKUP($B22,手順3!$A$12:$Q$107,M$1,FALSE),"")))</f>
        <v/>
      </c>
      <c r="N22" s="93" t="str">
        <f>IFERROR(VLOOKUP($B22,手順2!$A$12:$Q$107,N$1,FALSE),"")&amp;IFERROR(VLOOKUP($B22,手順3!$A$12:$Q$107,N$1,FALSE),"")</f>
        <v/>
      </c>
      <c r="O22" s="131" t="str">
        <f>IF(N22="","",IF(IFERROR(VLOOKUP($B22,手順2!$A$12:$Q$107,O$1,FALSE),"")&amp;IFERROR(VLOOKUP($B22,手順3!$A$12:$Q$107,O$1,FALSE),"")="",0,IFERROR(VLOOKUP($B22,手順2!$A$12:$Q$107,O$1,FALSE),"")&amp;IFERROR(VLOOKUP($B22,手順3!$A$12:$Q$107,O$1,FALSE),"")))</f>
        <v/>
      </c>
      <c r="P22" s="131" t="str">
        <f>IF(N22="","",IF(IFERROR(VLOOKUP($B22,手順2!$A$12:$Q$107,P$1,FALSE),"")&amp;IFERROR(VLOOKUP($B22,手順3!$A$12:$Q$107,P$1,FALSE),"")="",0,IFERROR(VLOOKUP($B22,手順2!$A$12:$Q$107,P$1,FALSE),"")&amp;IFERROR(VLOOKUP($B22,手順3!$A$12:$Q$107,P$1,FALSE),"")))</f>
        <v/>
      </c>
      <c r="Q22" s="131" t="str">
        <f>IF(N22="","",IF(IFERROR(VLOOKUP($B22,手順2!$A$12:$Q$107,Q$1,FALSE),"")&amp;IFERROR(VLOOKUP($B22,手順3!$A$12:$Q$107,Q$1,FALSE),"")="",0,IFERROR(VLOOKUP($B22,手順2!$A$12:$Q$107,Q$1,FALSE),"")&amp;IFERROR(VLOOKUP($B22,手順3!$A$12:$Q$107,Q$1,FALSE),"")))</f>
        <v/>
      </c>
      <c r="R22" s="130"/>
      <c r="W22" s="35" t="str">
        <f>IF(Y22="","",COUNTIF(AI$17:AI22,"●"))</f>
        <v/>
      </c>
      <c r="X22" s="35" t="str">
        <f>IF(Y22="","",COUNTIF(AI$17:AI22,"▲"))</f>
        <v/>
      </c>
      <c r="Y22" s="111" t="str">
        <f t="shared" si="1"/>
        <v/>
      </c>
      <c r="Z22" s="112" t="str">
        <f t="shared" si="2"/>
        <v/>
      </c>
      <c r="AA22" s="36" t="str">
        <f t="shared" si="3"/>
        <v/>
      </c>
      <c r="AB22" s="112" t="str">
        <f t="shared" si="4"/>
        <v/>
      </c>
      <c r="AC22" s="112" t="str">
        <f t="shared" si="5"/>
        <v/>
      </c>
      <c r="AD22" s="112" t="str">
        <f t="shared" si="6"/>
        <v/>
      </c>
      <c r="AE22" s="112" t="str">
        <f t="shared" si="7"/>
        <v/>
      </c>
      <c r="AF22" s="112" t="str">
        <f t="shared" si="8"/>
        <v/>
      </c>
      <c r="AG22" s="112" t="str">
        <f t="shared" si="9"/>
        <v/>
      </c>
      <c r="AH22" s="112" t="str">
        <f t="shared" si="10"/>
        <v/>
      </c>
      <c r="AI22" s="113" t="str">
        <f t="shared" si="11"/>
        <v/>
      </c>
      <c r="AK22" t="str">
        <f>種目情報!A6</f>
        <v>中男５０００ｍ</v>
      </c>
      <c r="AL22" t="str">
        <f>種目情報!B6</f>
        <v>01100 0</v>
      </c>
      <c r="AM22">
        <f>種目情報!C6</f>
        <v>11</v>
      </c>
    </row>
    <row r="23" spans="1:39" x14ac:dyDescent="0.4">
      <c r="A23">
        <v>7</v>
      </c>
      <c r="B23" t="str">
        <f>IFERROR(IF(B22=手順3!$A$11,"",IF(B22&lt;=100,IF(手順2!A18=手順５!A23,手順５!A23,手順3!$A$12),B22+1)),"")</f>
        <v/>
      </c>
      <c r="C23" s="10" t="str">
        <f>IFERROR(VLOOKUP($B23,手順2!$A$12:$Q$107,C$1,FALSE),"")&amp;IFERROR(VLOOKUP($B23,手順3!$A$12:$Q$107,C$1,FALSE),"")</f>
        <v/>
      </c>
      <c r="D23" s="10" t="str">
        <f>IFERROR(VLOOKUP($B23,手順2!$A$12:$Q$107,D$1,FALSE),"")&amp;IFERROR(VLOOKUP($B23,手順3!$A$12:$Q$107,D$1,FALSE),"")</f>
        <v/>
      </c>
      <c r="E23" s="10" t="str">
        <f>IFERROR(VLOOKUP($B23,手順2!$A$12:$Q$107,E$1,FALSE),"")&amp;IFERROR(VLOOKUP($B23,手順3!$A$12:$Q$107,E$1,FALSE),"")</f>
        <v/>
      </c>
      <c r="F23" s="10" t="str">
        <f>IFERROR(VLOOKUP($B23,手順2!$A$12:$Q$107,F$1,FALSE),"")&amp;IFERROR(VLOOKUP($B23,手順3!$A$12:$Q$107,F$1,FALSE),"")</f>
        <v/>
      </c>
      <c r="G23" s="10" t="str">
        <f>IFERROR(VLOOKUP($B23,手順2!$A$12:$Q$107,G$1,FALSE),"")&amp;IFERROR(VLOOKUP($B23,手順3!$A$12:$Q$107,G$1,FALSE),"")</f>
        <v/>
      </c>
      <c r="H23" s="10" t="str">
        <f>IFERROR(VLOOKUP($B23,手順2!$A$12:$Q$107,H$1,FALSE),"")&amp;IFERROR(VLOOKUP($B23,手順3!$A$12:$Q$107,H$1,FALSE),"")</f>
        <v/>
      </c>
      <c r="I23" s="10" t="str">
        <f>IFERROR(VLOOKUP($B23,手順2!$A$12:$Q$107,I$1,FALSE),"")&amp;IFERROR(VLOOKUP($B23,手順3!$A$12:$Q$107,I$1,FALSE),"")</f>
        <v/>
      </c>
      <c r="J23" s="93" t="str">
        <f>IFERROR(VLOOKUP($B23,手順2!$A$12:$Q$107,J$1,FALSE),"")&amp;IFERROR(VLOOKUP($B23,手順3!$A$12:$Q$107,J$1,FALSE),"")</f>
        <v/>
      </c>
      <c r="K23" s="131" t="str">
        <f>IF(J23="","",IF(IFERROR(VLOOKUP($B23,手順2!$A$12:$Q$107,K$1,FALSE),"")&amp;IFERROR(VLOOKUP($B23,手順3!$A$12:$Q$107,K$1,FALSE),"")="",0,IFERROR(VLOOKUP($B23,手順2!$A$12:$Q$107,K$1,FALSE),"")&amp;IFERROR(VLOOKUP($B23,手順3!$A$12:$Q$107,K$1,FALSE),"")))</f>
        <v/>
      </c>
      <c r="L23" s="131" t="str">
        <f>IF(J23="","",IF(IFERROR(VLOOKUP($B23,手順2!$A$12:$Q$107,L$1,FALSE),"")&amp;IFERROR(VLOOKUP($B23,手順3!$A$12:$Q$107,L$1,FALSE),"")="",0,IFERROR(VLOOKUP($B23,手順2!$A$12:$Q$107,L$1,FALSE),"")&amp;IFERROR(VLOOKUP($B23,手順3!$A$12:$Q$107,L$1,FALSE),"")))</f>
        <v/>
      </c>
      <c r="M23" s="131" t="str">
        <f>IF(J23="","",IF(IFERROR(VLOOKUP($B23,手順2!$A$12:$Q$107,M$1,FALSE),"")&amp;IFERROR(VLOOKUP($B23,手順3!$A$12:$Q$107,M$1,FALSE),"")="",0,IFERROR(VLOOKUP($B23,手順2!$A$12:$Q$107,M$1,FALSE),"")&amp;IFERROR(VLOOKUP($B23,手順3!$A$12:$Q$107,M$1,FALSE),"")))</f>
        <v/>
      </c>
      <c r="N23" s="93" t="str">
        <f>IFERROR(VLOOKUP($B23,手順2!$A$12:$Q$107,N$1,FALSE),"")&amp;IFERROR(VLOOKUP($B23,手順3!$A$12:$Q$107,N$1,FALSE),"")</f>
        <v/>
      </c>
      <c r="O23" s="131" t="str">
        <f>IF(N23="","",IF(IFERROR(VLOOKUP($B23,手順2!$A$12:$Q$107,O$1,FALSE),"")&amp;IFERROR(VLOOKUP($B23,手順3!$A$12:$Q$107,O$1,FALSE),"")="",0,IFERROR(VLOOKUP($B23,手順2!$A$12:$Q$107,O$1,FALSE),"")&amp;IFERROR(VLOOKUP($B23,手順3!$A$12:$Q$107,O$1,FALSE),"")))</f>
        <v/>
      </c>
      <c r="P23" s="131" t="str">
        <f>IF(N23="","",IF(IFERROR(VLOOKUP($B23,手順2!$A$12:$Q$107,P$1,FALSE),"")&amp;IFERROR(VLOOKUP($B23,手順3!$A$12:$Q$107,P$1,FALSE),"")="",0,IFERROR(VLOOKUP($B23,手順2!$A$12:$Q$107,P$1,FALSE),"")&amp;IFERROR(VLOOKUP($B23,手順3!$A$12:$Q$107,P$1,FALSE),"")))</f>
        <v/>
      </c>
      <c r="Q23" s="131" t="str">
        <f>IF(N23="","",IF(IFERROR(VLOOKUP($B23,手順2!$A$12:$Q$107,Q$1,FALSE),"")&amp;IFERROR(VLOOKUP($B23,手順3!$A$12:$Q$107,Q$1,FALSE),"")="",0,IFERROR(VLOOKUP($B23,手順2!$A$12:$Q$107,Q$1,FALSE),"")&amp;IFERROR(VLOOKUP($B23,手順3!$A$12:$Q$107,Q$1,FALSE),"")))</f>
        <v/>
      </c>
      <c r="R23" s="130"/>
      <c r="W23" s="35" t="str">
        <f>IF(Y23="","",COUNTIF(AI$17:AI23,"●"))</f>
        <v/>
      </c>
      <c r="X23" s="35" t="str">
        <f>IF(Y23="","",COUNTIF(AI$17:AI23,"▲"))</f>
        <v/>
      </c>
      <c r="Y23" s="111" t="str">
        <f t="shared" si="1"/>
        <v/>
      </c>
      <c r="Z23" s="112" t="str">
        <f t="shared" si="2"/>
        <v/>
      </c>
      <c r="AA23" s="36" t="str">
        <f t="shared" si="3"/>
        <v/>
      </c>
      <c r="AB23" s="112" t="str">
        <f t="shared" si="4"/>
        <v/>
      </c>
      <c r="AC23" s="112" t="str">
        <f t="shared" si="5"/>
        <v/>
      </c>
      <c r="AD23" s="112" t="str">
        <f t="shared" si="6"/>
        <v/>
      </c>
      <c r="AE23" s="112" t="str">
        <f t="shared" si="7"/>
        <v/>
      </c>
      <c r="AF23" s="112" t="str">
        <f t="shared" si="8"/>
        <v/>
      </c>
      <c r="AG23" s="112" t="str">
        <f t="shared" si="9"/>
        <v/>
      </c>
      <c r="AH23" s="112" t="str">
        <f t="shared" si="10"/>
        <v/>
      </c>
      <c r="AI23" s="113" t="str">
        <f t="shared" si="11"/>
        <v/>
      </c>
      <c r="AK23" t="str">
        <f>種目情報!A7</f>
        <v>【一般高校男子】</v>
      </c>
      <c r="AL23">
        <f>種目情報!B7</f>
        <v>0</v>
      </c>
      <c r="AM23">
        <f>種目情報!C7</f>
        <v>0</v>
      </c>
    </row>
    <row r="24" spans="1:39" x14ac:dyDescent="0.4">
      <c r="A24">
        <v>8</v>
      </c>
      <c r="B24" t="str">
        <f>IFERROR(IF(B23=手順3!$A$11,"",IF(B23&lt;=100,IF(手順2!A19=手順５!A24,手順５!A24,手順3!$A$12),B23+1)),"")</f>
        <v/>
      </c>
      <c r="C24" s="10" t="str">
        <f>IFERROR(VLOOKUP($B24,手順2!$A$12:$Q$107,C$1,FALSE),"")&amp;IFERROR(VLOOKUP($B24,手順3!$A$12:$Q$107,C$1,FALSE),"")</f>
        <v/>
      </c>
      <c r="D24" s="10" t="str">
        <f>IFERROR(VLOOKUP($B24,手順2!$A$12:$Q$107,D$1,FALSE),"")&amp;IFERROR(VLOOKUP($B24,手順3!$A$12:$Q$107,D$1,FALSE),"")</f>
        <v/>
      </c>
      <c r="E24" s="10" t="str">
        <f>IFERROR(VLOOKUP($B24,手順2!$A$12:$Q$107,E$1,FALSE),"")&amp;IFERROR(VLOOKUP($B24,手順3!$A$12:$Q$107,E$1,FALSE),"")</f>
        <v/>
      </c>
      <c r="F24" s="10" t="str">
        <f>IFERROR(VLOOKUP($B24,手順2!$A$12:$Q$107,F$1,FALSE),"")&amp;IFERROR(VLOOKUP($B24,手順3!$A$12:$Q$107,F$1,FALSE),"")</f>
        <v/>
      </c>
      <c r="G24" s="10" t="str">
        <f>IFERROR(VLOOKUP($B24,手順2!$A$12:$Q$107,G$1,FALSE),"")&amp;IFERROR(VLOOKUP($B24,手順3!$A$12:$Q$107,G$1,FALSE),"")</f>
        <v/>
      </c>
      <c r="H24" s="10" t="str">
        <f>IFERROR(VLOOKUP($B24,手順2!$A$12:$Q$107,H$1,FALSE),"")&amp;IFERROR(VLOOKUP($B24,手順3!$A$12:$Q$107,H$1,FALSE),"")</f>
        <v/>
      </c>
      <c r="I24" s="10" t="str">
        <f>IFERROR(VLOOKUP($B24,手順2!$A$12:$Q$107,I$1,FALSE),"")&amp;IFERROR(VLOOKUP($B24,手順3!$A$12:$Q$107,I$1,FALSE),"")</f>
        <v/>
      </c>
      <c r="J24" s="93" t="str">
        <f>IFERROR(VLOOKUP($B24,手順2!$A$12:$Q$107,J$1,FALSE),"")&amp;IFERROR(VLOOKUP($B24,手順3!$A$12:$Q$107,J$1,FALSE),"")</f>
        <v/>
      </c>
      <c r="K24" s="131" t="str">
        <f>IF(J24="","",IF(IFERROR(VLOOKUP($B24,手順2!$A$12:$Q$107,K$1,FALSE),"")&amp;IFERROR(VLOOKUP($B24,手順3!$A$12:$Q$107,K$1,FALSE),"")="",0,IFERROR(VLOOKUP($B24,手順2!$A$12:$Q$107,K$1,FALSE),"")&amp;IFERROR(VLOOKUP($B24,手順3!$A$12:$Q$107,K$1,FALSE),"")))</f>
        <v/>
      </c>
      <c r="L24" s="131" t="str">
        <f>IF(J24="","",IF(IFERROR(VLOOKUP($B24,手順2!$A$12:$Q$107,L$1,FALSE),"")&amp;IFERROR(VLOOKUP($B24,手順3!$A$12:$Q$107,L$1,FALSE),"")="",0,IFERROR(VLOOKUP($B24,手順2!$A$12:$Q$107,L$1,FALSE),"")&amp;IFERROR(VLOOKUP($B24,手順3!$A$12:$Q$107,L$1,FALSE),"")))</f>
        <v/>
      </c>
      <c r="M24" s="131" t="str">
        <f>IF(J24="","",IF(IFERROR(VLOOKUP($B24,手順2!$A$12:$Q$107,M$1,FALSE),"")&amp;IFERROR(VLOOKUP($B24,手順3!$A$12:$Q$107,M$1,FALSE),"")="",0,IFERROR(VLOOKUP($B24,手順2!$A$12:$Q$107,M$1,FALSE),"")&amp;IFERROR(VLOOKUP($B24,手順3!$A$12:$Q$107,M$1,FALSE),"")))</f>
        <v/>
      </c>
      <c r="N24" s="93" t="str">
        <f>IFERROR(VLOOKUP($B24,手順2!$A$12:$Q$107,N$1,FALSE),"")&amp;IFERROR(VLOOKUP($B24,手順3!$A$12:$Q$107,N$1,FALSE),"")</f>
        <v/>
      </c>
      <c r="O24" s="131" t="str">
        <f>IF(N24="","",IF(IFERROR(VLOOKUP($B24,手順2!$A$12:$Q$107,O$1,FALSE),"")&amp;IFERROR(VLOOKUP($B24,手順3!$A$12:$Q$107,O$1,FALSE),"")="",0,IFERROR(VLOOKUP($B24,手順2!$A$12:$Q$107,O$1,FALSE),"")&amp;IFERROR(VLOOKUP($B24,手順3!$A$12:$Q$107,O$1,FALSE),"")))</f>
        <v/>
      </c>
      <c r="P24" s="131" t="str">
        <f>IF(N24="","",IF(IFERROR(VLOOKUP($B24,手順2!$A$12:$Q$107,P$1,FALSE),"")&amp;IFERROR(VLOOKUP($B24,手順3!$A$12:$Q$107,P$1,FALSE),"")="",0,IFERROR(VLOOKUP($B24,手順2!$A$12:$Q$107,P$1,FALSE),"")&amp;IFERROR(VLOOKUP($B24,手順3!$A$12:$Q$107,P$1,FALSE),"")))</f>
        <v/>
      </c>
      <c r="Q24" s="131" t="str">
        <f>IF(N24="","",IF(IFERROR(VLOOKUP($B24,手順2!$A$12:$Q$107,Q$1,FALSE),"")&amp;IFERROR(VLOOKUP($B24,手順3!$A$12:$Q$107,Q$1,FALSE),"")="",0,IFERROR(VLOOKUP($B24,手順2!$A$12:$Q$107,Q$1,FALSE),"")&amp;IFERROR(VLOOKUP($B24,手順3!$A$12:$Q$107,Q$1,FALSE),"")))</f>
        <v/>
      </c>
      <c r="R24" s="130"/>
      <c r="W24" s="35" t="str">
        <f>IF(Y24="","",COUNTIF(AI$17:AI24,"●"))</f>
        <v/>
      </c>
      <c r="X24" s="35" t="str">
        <f>IF(Y24="","",COUNTIF(AI$17:AI24,"▲"))</f>
        <v/>
      </c>
      <c r="Y24" s="111" t="str">
        <f t="shared" si="1"/>
        <v/>
      </c>
      <c r="Z24" s="112" t="str">
        <f t="shared" si="2"/>
        <v/>
      </c>
      <c r="AA24" s="36" t="str">
        <f t="shared" si="3"/>
        <v/>
      </c>
      <c r="AB24" s="112" t="str">
        <f t="shared" si="4"/>
        <v/>
      </c>
      <c r="AC24" s="112" t="str">
        <f t="shared" si="5"/>
        <v/>
      </c>
      <c r="AD24" s="112" t="str">
        <f t="shared" si="6"/>
        <v/>
      </c>
      <c r="AE24" s="112" t="str">
        <f t="shared" si="7"/>
        <v/>
      </c>
      <c r="AF24" s="112" t="str">
        <f t="shared" si="8"/>
        <v/>
      </c>
      <c r="AG24" s="112" t="str">
        <f t="shared" si="9"/>
        <v/>
      </c>
      <c r="AH24" s="112" t="str">
        <f t="shared" si="10"/>
        <v/>
      </c>
      <c r="AI24" s="113" t="str">
        <f t="shared" si="11"/>
        <v/>
      </c>
      <c r="AK24" t="str">
        <f>種目情報!A8</f>
        <v>男３０００ｍ</v>
      </c>
      <c r="AL24" t="str">
        <f>種目情報!B8</f>
        <v>01000 0</v>
      </c>
      <c r="AM24">
        <f>種目情報!C8</f>
        <v>10</v>
      </c>
    </row>
    <row r="25" spans="1:39" x14ac:dyDescent="0.4">
      <c r="A25">
        <v>9</v>
      </c>
      <c r="B25" t="str">
        <f>IFERROR(IF(B24=手順3!$A$11,"",IF(B24&lt;=100,IF(手順2!A20=手順５!A25,手順５!A25,手順3!$A$12),B24+1)),"")</f>
        <v/>
      </c>
      <c r="C25" s="10" t="str">
        <f>IFERROR(VLOOKUP($B25,手順2!$A$12:$Q$107,C$1,FALSE),"")&amp;IFERROR(VLOOKUP($B25,手順3!$A$12:$Q$107,C$1,FALSE),"")</f>
        <v/>
      </c>
      <c r="D25" s="10" t="str">
        <f>IFERROR(VLOOKUP($B25,手順2!$A$12:$Q$107,D$1,FALSE),"")&amp;IFERROR(VLOOKUP($B25,手順3!$A$12:$Q$107,D$1,FALSE),"")</f>
        <v/>
      </c>
      <c r="E25" s="10" t="str">
        <f>IFERROR(VLOOKUP($B25,手順2!$A$12:$Q$107,E$1,FALSE),"")&amp;IFERROR(VLOOKUP($B25,手順3!$A$12:$Q$107,E$1,FALSE),"")</f>
        <v/>
      </c>
      <c r="F25" s="10" t="str">
        <f>IFERROR(VLOOKUP($B25,手順2!$A$12:$Q$107,F$1,FALSE),"")&amp;IFERROR(VLOOKUP($B25,手順3!$A$12:$Q$107,F$1,FALSE),"")</f>
        <v/>
      </c>
      <c r="G25" s="10" t="str">
        <f>IFERROR(VLOOKUP($B25,手順2!$A$12:$Q$107,G$1,FALSE),"")&amp;IFERROR(VLOOKUP($B25,手順3!$A$12:$Q$107,G$1,FALSE),"")</f>
        <v/>
      </c>
      <c r="H25" s="10" t="str">
        <f>IFERROR(VLOOKUP($B25,手順2!$A$12:$Q$107,H$1,FALSE),"")&amp;IFERROR(VLOOKUP($B25,手順3!$A$12:$Q$107,H$1,FALSE),"")</f>
        <v/>
      </c>
      <c r="I25" s="10" t="str">
        <f>IFERROR(VLOOKUP($B25,手順2!$A$12:$Q$107,I$1,FALSE),"")&amp;IFERROR(VLOOKUP($B25,手順3!$A$12:$Q$107,I$1,FALSE),"")</f>
        <v/>
      </c>
      <c r="J25" s="93" t="str">
        <f>IFERROR(VLOOKUP($B25,手順2!$A$12:$Q$107,J$1,FALSE),"")&amp;IFERROR(VLOOKUP($B25,手順3!$A$12:$Q$107,J$1,FALSE),"")</f>
        <v/>
      </c>
      <c r="K25" s="131" t="str">
        <f>IF(J25="","",IF(IFERROR(VLOOKUP($B25,手順2!$A$12:$Q$107,K$1,FALSE),"")&amp;IFERROR(VLOOKUP($B25,手順3!$A$12:$Q$107,K$1,FALSE),"")="",0,IFERROR(VLOOKUP($B25,手順2!$A$12:$Q$107,K$1,FALSE),"")&amp;IFERROR(VLOOKUP($B25,手順3!$A$12:$Q$107,K$1,FALSE),"")))</f>
        <v/>
      </c>
      <c r="L25" s="131" t="str">
        <f>IF(J25="","",IF(IFERROR(VLOOKUP($B25,手順2!$A$12:$Q$107,L$1,FALSE),"")&amp;IFERROR(VLOOKUP($B25,手順3!$A$12:$Q$107,L$1,FALSE),"")="",0,IFERROR(VLOOKUP($B25,手順2!$A$12:$Q$107,L$1,FALSE),"")&amp;IFERROR(VLOOKUP($B25,手順3!$A$12:$Q$107,L$1,FALSE),"")))</f>
        <v/>
      </c>
      <c r="M25" s="131" t="str">
        <f>IF(J25="","",IF(IFERROR(VLOOKUP($B25,手順2!$A$12:$Q$107,M$1,FALSE),"")&amp;IFERROR(VLOOKUP($B25,手順3!$A$12:$Q$107,M$1,FALSE),"")="",0,IFERROR(VLOOKUP($B25,手順2!$A$12:$Q$107,M$1,FALSE),"")&amp;IFERROR(VLOOKUP($B25,手順3!$A$12:$Q$107,M$1,FALSE),"")))</f>
        <v/>
      </c>
      <c r="N25" s="93" t="str">
        <f>IFERROR(VLOOKUP($B25,手順2!$A$12:$Q$107,N$1,FALSE),"")&amp;IFERROR(VLOOKUP($B25,手順3!$A$12:$Q$107,N$1,FALSE),"")</f>
        <v/>
      </c>
      <c r="O25" s="131" t="str">
        <f>IF(N25="","",IF(IFERROR(VLOOKUP($B25,手順2!$A$12:$Q$107,O$1,FALSE),"")&amp;IFERROR(VLOOKUP($B25,手順3!$A$12:$Q$107,O$1,FALSE),"")="",0,IFERROR(VLOOKUP($B25,手順2!$A$12:$Q$107,O$1,FALSE),"")&amp;IFERROR(VLOOKUP($B25,手順3!$A$12:$Q$107,O$1,FALSE),"")))</f>
        <v/>
      </c>
      <c r="P25" s="131" t="str">
        <f>IF(N25="","",IF(IFERROR(VLOOKUP($B25,手順2!$A$12:$Q$107,P$1,FALSE),"")&amp;IFERROR(VLOOKUP($B25,手順3!$A$12:$Q$107,P$1,FALSE),"")="",0,IFERROR(VLOOKUP($B25,手順2!$A$12:$Q$107,P$1,FALSE),"")&amp;IFERROR(VLOOKUP($B25,手順3!$A$12:$Q$107,P$1,FALSE),"")))</f>
        <v/>
      </c>
      <c r="Q25" s="131" t="str">
        <f>IF(N25="","",IF(IFERROR(VLOOKUP($B25,手順2!$A$12:$Q$107,Q$1,FALSE),"")&amp;IFERROR(VLOOKUP($B25,手順3!$A$12:$Q$107,Q$1,FALSE),"")="",0,IFERROR(VLOOKUP($B25,手順2!$A$12:$Q$107,Q$1,FALSE),"")&amp;IFERROR(VLOOKUP($B25,手順3!$A$12:$Q$107,Q$1,FALSE),"")))</f>
        <v/>
      </c>
      <c r="R25" s="130"/>
      <c r="W25" s="35" t="str">
        <f>IF(Y25="","",COUNTIF(AI$17:AI25,"●"))</f>
        <v/>
      </c>
      <c r="X25" s="35" t="str">
        <f>IF(Y25="","",COUNTIF(AI$17:AI25,"▲"))</f>
        <v/>
      </c>
      <c r="Y25" s="111" t="str">
        <f t="shared" si="1"/>
        <v/>
      </c>
      <c r="Z25" s="112" t="str">
        <f t="shared" si="2"/>
        <v/>
      </c>
      <c r="AA25" s="36" t="str">
        <f t="shared" si="3"/>
        <v/>
      </c>
      <c r="AB25" s="112" t="str">
        <f t="shared" si="4"/>
        <v/>
      </c>
      <c r="AC25" s="112" t="str">
        <f t="shared" si="5"/>
        <v/>
      </c>
      <c r="AD25" s="112" t="str">
        <f t="shared" si="6"/>
        <v/>
      </c>
      <c r="AE25" s="112" t="str">
        <f t="shared" si="7"/>
        <v/>
      </c>
      <c r="AF25" s="112" t="str">
        <f t="shared" si="8"/>
        <v/>
      </c>
      <c r="AG25" s="112" t="str">
        <f t="shared" si="9"/>
        <v/>
      </c>
      <c r="AH25" s="112" t="str">
        <f t="shared" si="10"/>
        <v/>
      </c>
      <c r="AI25" s="113" t="str">
        <f t="shared" si="11"/>
        <v/>
      </c>
      <c r="AK25" t="str">
        <f>種目情報!A9</f>
        <v>男５０００ｍ</v>
      </c>
      <c r="AL25" t="str">
        <f>種目情報!B9</f>
        <v>01100 0</v>
      </c>
      <c r="AM25">
        <f>種目情報!C9</f>
        <v>11</v>
      </c>
    </row>
    <row r="26" spans="1:39" x14ac:dyDescent="0.4">
      <c r="A26">
        <v>10</v>
      </c>
      <c r="B26" t="str">
        <f>IFERROR(IF(B25=手順3!$A$11,"",IF(B25&lt;=100,IF(手順2!A21=手順５!A26,手順５!A26,手順3!$A$12),B25+1)),"")</f>
        <v/>
      </c>
      <c r="C26" s="10" t="str">
        <f>IFERROR(VLOOKUP($B26,手順2!$A$12:$Q$107,C$1,FALSE),"")&amp;IFERROR(VLOOKUP($B26,手順3!$A$12:$Q$107,C$1,FALSE),"")</f>
        <v/>
      </c>
      <c r="D26" s="10" t="str">
        <f>IFERROR(VLOOKUP($B26,手順2!$A$12:$Q$107,D$1,FALSE),"")&amp;IFERROR(VLOOKUP($B26,手順3!$A$12:$Q$107,D$1,FALSE),"")</f>
        <v/>
      </c>
      <c r="E26" s="10" t="str">
        <f>IFERROR(VLOOKUP($B26,手順2!$A$12:$Q$107,E$1,FALSE),"")&amp;IFERROR(VLOOKUP($B26,手順3!$A$12:$Q$107,E$1,FALSE),"")</f>
        <v/>
      </c>
      <c r="F26" s="10" t="str">
        <f>IFERROR(VLOOKUP($B26,手順2!$A$12:$Q$107,F$1,FALSE),"")&amp;IFERROR(VLOOKUP($B26,手順3!$A$12:$Q$107,F$1,FALSE),"")</f>
        <v/>
      </c>
      <c r="G26" s="10" t="str">
        <f>IFERROR(VLOOKUP($B26,手順2!$A$12:$Q$107,G$1,FALSE),"")&amp;IFERROR(VLOOKUP($B26,手順3!$A$12:$Q$107,G$1,FALSE),"")</f>
        <v/>
      </c>
      <c r="H26" s="10" t="str">
        <f>IFERROR(VLOOKUP($B26,手順2!$A$12:$Q$107,H$1,FALSE),"")&amp;IFERROR(VLOOKUP($B26,手順3!$A$12:$Q$107,H$1,FALSE),"")</f>
        <v/>
      </c>
      <c r="I26" s="10" t="str">
        <f>IFERROR(VLOOKUP($B26,手順2!$A$12:$Q$107,I$1,FALSE),"")&amp;IFERROR(VLOOKUP($B26,手順3!$A$12:$Q$107,I$1,FALSE),"")</f>
        <v/>
      </c>
      <c r="J26" s="93" t="str">
        <f>IFERROR(VLOOKUP($B26,手順2!$A$12:$Q$107,J$1,FALSE),"")&amp;IFERROR(VLOOKUP($B26,手順3!$A$12:$Q$107,J$1,FALSE),"")</f>
        <v/>
      </c>
      <c r="K26" s="131" t="str">
        <f>IF(J26="","",IF(IFERROR(VLOOKUP($B26,手順2!$A$12:$Q$107,K$1,FALSE),"")&amp;IFERROR(VLOOKUP($B26,手順3!$A$12:$Q$107,K$1,FALSE),"")="",0,IFERROR(VLOOKUP($B26,手順2!$A$12:$Q$107,K$1,FALSE),"")&amp;IFERROR(VLOOKUP($B26,手順3!$A$12:$Q$107,K$1,FALSE),"")))</f>
        <v/>
      </c>
      <c r="L26" s="131" t="str">
        <f>IF(J26="","",IF(IFERROR(VLOOKUP($B26,手順2!$A$12:$Q$107,L$1,FALSE),"")&amp;IFERROR(VLOOKUP($B26,手順3!$A$12:$Q$107,L$1,FALSE),"")="",0,IFERROR(VLOOKUP($B26,手順2!$A$12:$Q$107,L$1,FALSE),"")&amp;IFERROR(VLOOKUP($B26,手順3!$A$12:$Q$107,L$1,FALSE),"")))</f>
        <v/>
      </c>
      <c r="M26" s="131" t="str">
        <f>IF(J26="","",IF(IFERROR(VLOOKUP($B26,手順2!$A$12:$Q$107,M$1,FALSE),"")&amp;IFERROR(VLOOKUP($B26,手順3!$A$12:$Q$107,M$1,FALSE),"")="",0,IFERROR(VLOOKUP($B26,手順2!$A$12:$Q$107,M$1,FALSE),"")&amp;IFERROR(VLOOKUP($B26,手順3!$A$12:$Q$107,M$1,FALSE),"")))</f>
        <v/>
      </c>
      <c r="N26" s="93" t="str">
        <f>IFERROR(VLOOKUP($B26,手順2!$A$12:$Q$107,N$1,FALSE),"")&amp;IFERROR(VLOOKUP($B26,手順3!$A$12:$Q$107,N$1,FALSE),"")</f>
        <v/>
      </c>
      <c r="O26" s="131" t="str">
        <f>IF(N26="","",IF(IFERROR(VLOOKUP($B26,手順2!$A$12:$Q$107,O$1,FALSE),"")&amp;IFERROR(VLOOKUP($B26,手順3!$A$12:$Q$107,O$1,FALSE),"")="",0,IFERROR(VLOOKUP($B26,手順2!$A$12:$Q$107,O$1,FALSE),"")&amp;IFERROR(VLOOKUP($B26,手順3!$A$12:$Q$107,O$1,FALSE),"")))</f>
        <v/>
      </c>
      <c r="P26" s="131" t="str">
        <f>IF(N26="","",IF(IFERROR(VLOOKUP($B26,手順2!$A$12:$Q$107,P$1,FALSE),"")&amp;IFERROR(VLOOKUP($B26,手順3!$A$12:$Q$107,P$1,FALSE),"")="",0,IFERROR(VLOOKUP($B26,手順2!$A$12:$Q$107,P$1,FALSE),"")&amp;IFERROR(VLOOKUP($B26,手順3!$A$12:$Q$107,P$1,FALSE),"")))</f>
        <v/>
      </c>
      <c r="Q26" s="131" t="str">
        <f>IF(N26="","",IF(IFERROR(VLOOKUP($B26,手順2!$A$12:$Q$107,Q$1,FALSE),"")&amp;IFERROR(VLOOKUP($B26,手順3!$A$12:$Q$107,Q$1,FALSE),"")="",0,IFERROR(VLOOKUP($B26,手順2!$A$12:$Q$107,Q$1,FALSE),"")&amp;IFERROR(VLOOKUP($B26,手順3!$A$12:$Q$107,Q$1,FALSE),"")))</f>
        <v/>
      </c>
      <c r="R26" s="130"/>
      <c r="W26" s="35" t="str">
        <f>IF(Y26="","",COUNTIF(AI$17:AI26,"●"))</f>
        <v/>
      </c>
      <c r="X26" s="35" t="str">
        <f>IF(Y26="","",COUNTIF(AI$17:AI26,"▲"))</f>
        <v/>
      </c>
      <c r="Y26" s="111" t="str">
        <f t="shared" si="1"/>
        <v/>
      </c>
      <c r="Z26" s="112" t="str">
        <f t="shared" si="2"/>
        <v/>
      </c>
      <c r="AA26" s="36" t="str">
        <f t="shared" si="3"/>
        <v/>
      </c>
      <c r="AB26" s="112" t="str">
        <f t="shared" si="4"/>
        <v/>
      </c>
      <c r="AC26" s="112" t="str">
        <f t="shared" si="5"/>
        <v/>
      </c>
      <c r="AD26" s="112" t="str">
        <f t="shared" si="6"/>
        <v/>
      </c>
      <c r="AE26" s="112" t="str">
        <f t="shared" si="7"/>
        <v/>
      </c>
      <c r="AF26" s="112" t="str">
        <f t="shared" si="8"/>
        <v/>
      </c>
      <c r="AG26" s="112" t="str">
        <f t="shared" si="9"/>
        <v/>
      </c>
      <c r="AH26" s="112" t="str">
        <f t="shared" si="10"/>
        <v/>
      </c>
      <c r="AI26" s="113" t="str">
        <f t="shared" si="11"/>
        <v/>
      </c>
      <c r="AK26">
        <f>種目情報!A10</f>
        <v>0</v>
      </c>
      <c r="AL26">
        <f>種目情報!B10</f>
        <v>0</v>
      </c>
      <c r="AM26">
        <f>種目情報!C10</f>
        <v>0</v>
      </c>
    </row>
    <row r="27" spans="1:39" x14ac:dyDescent="0.4">
      <c r="A27">
        <v>11</v>
      </c>
      <c r="B27" t="str">
        <f>IFERROR(IF(B26=手順3!$A$11,"",IF(B26&lt;=100,IF(手順2!A22=手順５!A27,手順５!A27,手順3!$A$12),B26+1)),"")</f>
        <v/>
      </c>
      <c r="C27" s="10" t="str">
        <f>IFERROR(VLOOKUP($B27,手順2!$A$12:$Q$107,C$1,FALSE),"")&amp;IFERROR(VLOOKUP($B27,手順3!$A$12:$Q$107,C$1,FALSE),"")</f>
        <v/>
      </c>
      <c r="D27" s="10" t="str">
        <f>IFERROR(VLOOKUP($B27,手順2!$A$12:$Q$107,D$1,FALSE),"")&amp;IFERROR(VLOOKUP($B27,手順3!$A$12:$Q$107,D$1,FALSE),"")</f>
        <v/>
      </c>
      <c r="E27" s="10" t="str">
        <f>IFERROR(VLOOKUP($B27,手順2!$A$12:$Q$107,E$1,FALSE),"")&amp;IFERROR(VLOOKUP($B27,手順3!$A$12:$Q$107,E$1,FALSE),"")</f>
        <v/>
      </c>
      <c r="F27" s="10" t="str">
        <f>IFERROR(VLOOKUP($B27,手順2!$A$12:$Q$107,F$1,FALSE),"")&amp;IFERROR(VLOOKUP($B27,手順3!$A$12:$Q$107,F$1,FALSE),"")</f>
        <v/>
      </c>
      <c r="G27" s="10" t="str">
        <f>IFERROR(VLOOKUP($B27,手順2!$A$12:$Q$107,G$1,FALSE),"")&amp;IFERROR(VLOOKUP($B27,手順3!$A$12:$Q$107,G$1,FALSE),"")</f>
        <v/>
      </c>
      <c r="H27" s="10" t="str">
        <f>IFERROR(VLOOKUP($B27,手順2!$A$12:$Q$107,H$1,FALSE),"")&amp;IFERROR(VLOOKUP($B27,手順3!$A$12:$Q$107,H$1,FALSE),"")</f>
        <v/>
      </c>
      <c r="I27" s="10" t="str">
        <f>IFERROR(VLOOKUP($B27,手順2!$A$12:$Q$107,I$1,FALSE),"")&amp;IFERROR(VLOOKUP($B27,手順3!$A$12:$Q$107,I$1,FALSE),"")</f>
        <v/>
      </c>
      <c r="J27" s="93" t="str">
        <f>IFERROR(VLOOKUP($B27,手順2!$A$12:$Q$107,J$1,FALSE),"")&amp;IFERROR(VLOOKUP($B27,手順3!$A$12:$Q$107,J$1,FALSE),"")</f>
        <v/>
      </c>
      <c r="K27" s="131" t="str">
        <f>IF(J27="","",IF(IFERROR(VLOOKUP($B27,手順2!$A$12:$Q$107,K$1,FALSE),"")&amp;IFERROR(VLOOKUP($B27,手順3!$A$12:$Q$107,K$1,FALSE),"")="",0,IFERROR(VLOOKUP($B27,手順2!$A$12:$Q$107,K$1,FALSE),"")&amp;IFERROR(VLOOKUP($B27,手順3!$A$12:$Q$107,K$1,FALSE),"")))</f>
        <v/>
      </c>
      <c r="L27" s="131" t="str">
        <f>IF(J27="","",IF(IFERROR(VLOOKUP($B27,手順2!$A$12:$Q$107,L$1,FALSE),"")&amp;IFERROR(VLOOKUP($B27,手順3!$A$12:$Q$107,L$1,FALSE),"")="",0,IFERROR(VLOOKUP($B27,手順2!$A$12:$Q$107,L$1,FALSE),"")&amp;IFERROR(VLOOKUP($B27,手順3!$A$12:$Q$107,L$1,FALSE),"")))</f>
        <v/>
      </c>
      <c r="M27" s="131" t="str">
        <f>IF(J27="","",IF(IFERROR(VLOOKUP($B27,手順2!$A$12:$Q$107,M$1,FALSE),"")&amp;IFERROR(VLOOKUP($B27,手順3!$A$12:$Q$107,M$1,FALSE),"")="",0,IFERROR(VLOOKUP($B27,手順2!$A$12:$Q$107,M$1,FALSE),"")&amp;IFERROR(VLOOKUP($B27,手順3!$A$12:$Q$107,M$1,FALSE),"")))</f>
        <v/>
      </c>
      <c r="N27" s="93" t="str">
        <f>IFERROR(VLOOKUP($B27,手順2!$A$12:$Q$107,N$1,FALSE),"")&amp;IFERROR(VLOOKUP($B27,手順3!$A$12:$Q$107,N$1,FALSE),"")</f>
        <v/>
      </c>
      <c r="O27" s="131" t="str">
        <f>IF(N27="","",IF(IFERROR(VLOOKUP($B27,手順2!$A$12:$Q$107,O$1,FALSE),"")&amp;IFERROR(VLOOKUP($B27,手順3!$A$12:$Q$107,O$1,FALSE),"")="",0,IFERROR(VLOOKUP($B27,手順2!$A$12:$Q$107,O$1,FALSE),"")&amp;IFERROR(VLOOKUP($B27,手順3!$A$12:$Q$107,O$1,FALSE),"")))</f>
        <v/>
      </c>
      <c r="P27" s="131" t="str">
        <f>IF(N27="","",IF(IFERROR(VLOOKUP($B27,手順2!$A$12:$Q$107,P$1,FALSE),"")&amp;IFERROR(VLOOKUP($B27,手順3!$A$12:$Q$107,P$1,FALSE),"")="",0,IFERROR(VLOOKUP($B27,手順2!$A$12:$Q$107,P$1,FALSE),"")&amp;IFERROR(VLOOKUP($B27,手順3!$A$12:$Q$107,P$1,FALSE),"")))</f>
        <v/>
      </c>
      <c r="Q27" s="131" t="str">
        <f>IF(N27="","",IF(IFERROR(VLOOKUP($B27,手順2!$A$12:$Q$107,Q$1,FALSE),"")&amp;IFERROR(VLOOKUP($B27,手順3!$A$12:$Q$107,Q$1,FALSE),"")="",0,IFERROR(VLOOKUP($B27,手順2!$A$12:$Q$107,Q$1,FALSE),"")&amp;IFERROR(VLOOKUP($B27,手順3!$A$12:$Q$107,Q$1,FALSE),"")))</f>
        <v/>
      </c>
      <c r="R27" s="130"/>
      <c r="W27" s="35" t="str">
        <f>IF(Y27="","",COUNTIF(AI$17:AI27,"●"))</f>
        <v/>
      </c>
      <c r="X27" s="35" t="str">
        <f>IF(Y27="","",COUNTIF(AI$17:AI27,"▲"))</f>
        <v/>
      </c>
      <c r="Y27" s="111" t="str">
        <f t="shared" si="1"/>
        <v/>
      </c>
      <c r="Z27" s="112" t="str">
        <f t="shared" si="2"/>
        <v/>
      </c>
      <c r="AA27" s="36" t="str">
        <f t="shared" si="3"/>
        <v/>
      </c>
      <c r="AB27" s="112" t="str">
        <f t="shared" si="4"/>
        <v/>
      </c>
      <c r="AC27" s="112" t="str">
        <f t="shared" si="5"/>
        <v/>
      </c>
      <c r="AD27" s="112" t="str">
        <f t="shared" si="6"/>
        <v/>
      </c>
      <c r="AE27" s="112" t="str">
        <f t="shared" si="7"/>
        <v/>
      </c>
      <c r="AF27" s="112" t="str">
        <f t="shared" si="8"/>
        <v/>
      </c>
      <c r="AG27" s="112" t="str">
        <f t="shared" si="9"/>
        <v/>
      </c>
      <c r="AH27" s="112" t="str">
        <f t="shared" si="10"/>
        <v/>
      </c>
      <c r="AI27" s="113" t="str">
        <f t="shared" si="11"/>
        <v/>
      </c>
      <c r="AK27" t="str">
        <f>種目情報!A11</f>
        <v>【小学女子】</v>
      </c>
      <c r="AL27">
        <f>種目情報!B11</f>
        <v>0</v>
      </c>
      <c r="AM27">
        <f>種目情報!C11</f>
        <v>0</v>
      </c>
    </row>
    <row r="28" spans="1:39" x14ac:dyDescent="0.4">
      <c r="A28">
        <v>12</v>
      </c>
      <c r="B28" t="str">
        <f>IFERROR(IF(B27=手順3!$A$11,"",IF(B27&lt;=100,IF(手順2!A23=手順５!A28,手順５!A28,手順3!$A$12),B27+1)),"")</f>
        <v/>
      </c>
      <c r="C28" s="10" t="str">
        <f>IFERROR(VLOOKUP($B28,手順2!$A$12:$Q$107,C$1,FALSE),"")&amp;IFERROR(VLOOKUP($B28,手順3!$A$12:$Q$107,C$1,FALSE),"")</f>
        <v/>
      </c>
      <c r="D28" s="10" t="str">
        <f>IFERROR(VLOOKUP($B28,手順2!$A$12:$Q$107,D$1,FALSE),"")&amp;IFERROR(VLOOKUP($B28,手順3!$A$12:$Q$107,D$1,FALSE),"")</f>
        <v/>
      </c>
      <c r="E28" s="10" t="str">
        <f>IFERROR(VLOOKUP($B28,手順2!$A$12:$Q$107,E$1,FALSE),"")&amp;IFERROR(VLOOKUP($B28,手順3!$A$12:$Q$107,E$1,FALSE),"")</f>
        <v/>
      </c>
      <c r="F28" s="10" t="str">
        <f>IFERROR(VLOOKUP($B28,手順2!$A$12:$Q$107,F$1,FALSE),"")&amp;IFERROR(VLOOKUP($B28,手順3!$A$12:$Q$107,F$1,FALSE),"")</f>
        <v/>
      </c>
      <c r="G28" s="10" t="str">
        <f>IFERROR(VLOOKUP($B28,手順2!$A$12:$Q$107,G$1,FALSE),"")&amp;IFERROR(VLOOKUP($B28,手順3!$A$12:$Q$107,G$1,FALSE),"")</f>
        <v/>
      </c>
      <c r="H28" s="10" t="str">
        <f>IFERROR(VLOOKUP($B28,手順2!$A$12:$Q$107,H$1,FALSE),"")&amp;IFERROR(VLOOKUP($B28,手順3!$A$12:$Q$107,H$1,FALSE),"")</f>
        <v/>
      </c>
      <c r="I28" s="10" t="str">
        <f>IFERROR(VLOOKUP($B28,手順2!$A$12:$Q$107,I$1,FALSE),"")&amp;IFERROR(VLOOKUP($B28,手順3!$A$12:$Q$107,I$1,FALSE),"")</f>
        <v/>
      </c>
      <c r="J28" s="93" t="str">
        <f>IFERROR(VLOOKUP($B28,手順2!$A$12:$Q$107,J$1,FALSE),"")&amp;IFERROR(VLOOKUP($B28,手順3!$A$12:$Q$107,J$1,FALSE),"")</f>
        <v/>
      </c>
      <c r="K28" s="131" t="str">
        <f>IF(J28="","",IF(IFERROR(VLOOKUP($B28,手順2!$A$12:$Q$107,K$1,FALSE),"")&amp;IFERROR(VLOOKUP($B28,手順3!$A$12:$Q$107,K$1,FALSE),"")="",0,IFERROR(VLOOKUP($B28,手順2!$A$12:$Q$107,K$1,FALSE),"")&amp;IFERROR(VLOOKUP($B28,手順3!$A$12:$Q$107,K$1,FALSE),"")))</f>
        <v/>
      </c>
      <c r="L28" s="131" t="str">
        <f>IF(J28="","",IF(IFERROR(VLOOKUP($B28,手順2!$A$12:$Q$107,L$1,FALSE),"")&amp;IFERROR(VLOOKUP($B28,手順3!$A$12:$Q$107,L$1,FALSE),"")="",0,IFERROR(VLOOKUP($B28,手順2!$A$12:$Q$107,L$1,FALSE),"")&amp;IFERROR(VLOOKUP($B28,手順3!$A$12:$Q$107,L$1,FALSE),"")))</f>
        <v/>
      </c>
      <c r="M28" s="131" t="str">
        <f>IF(J28="","",IF(IFERROR(VLOOKUP($B28,手順2!$A$12:$Q$107,M$1,FALSE),"")&amp;IFERROR(VLOOKUP($B28,手順3!$A$12:$Q$107,M$1,FALSE),"")="",0,IFERROR(VLOOKUP($B28,手順2!$A$12:$Q$107,M$1,FALSE),"")&amp;IFERROR(VLOOKUP($B28,手順3!$A$12:$Q$107,M$1,FALSE),"")))</f>
        <v/>
      </c>
      <c r="N28" s="93" t="str">
        <f>IFERROR(VLOOKUP($B28,手順2!$A$12:$Q$107,N$1,FALSE),"")&amp;IFERROR(VLOOKUP($B28,手順3!$A$12:$Q$107,N$1,FALSE),"")</f>
        <v/>
      </c>
      <c r="O28" s="131" t="str">
        <f>IF(N28="","",IF(IFERROR(VLOOKUP($B28,手順2!$A$12:$Q$107,O$1,FALSE),"")&amp;IFERROR(VLOOKUP($B28,手順3!$A$12:$Q$107,O$1,FALSE),"")="",0,IFERROR(VLOOKUP($B28,手順2!$A$12:$Q$107,O$1,FALSE),"")&amp;IFERROR(VLOOKUP($B28,手順3!$A$12:$Q$107,O$1,FALSE),"")))</f>
        <v/>
      </c>
      <c r="P28" s="131" t="str">
        <f>IF(N28="","",IF(IFERROR(VLOOKUP($B28,手順2!$A$12:$Q$107,P$1,FALSE),"")&amp;IFERROR(VLOOKUP($B28,手順3!$A$12:$Q$107,P$1,FALSE),"")="",0,IFERROR(VLOOKUP($B28,手順2!$A$12:$Q$107,P$1,FALSE),"")&amp;IFERROR(VLOOKUP($B28,手順3!$A$12:$Q$107,P$1,FALSE),"")))</f>
        <v/>
      </c>
      <c r="Q28" s="131" t="str">
        <f>IF(N28="","",IF(IFERROR(VLOOKUP($B28,手順2!$A$12:$Q$107,Q$1,FALSE),"")&amp;IFERROR(VLOOKUP($B28,手順3!$A$12:$Q$107,Q$1,FALSE),"")="",0,IFERROR(VLOOKUP($B28,手順2!$A$12:$Q$107,Q$1,FALSE),"")&amp;IFERROR(VLOOKUP($B28,手順3!$A$12:$Q$107,Q$1,FALSE),"")))</f>
        <v/>
      </c>
      <c r="R28" s="130"/>
      <c r="W28" s="35" t="str">
        <f>IF(Y28="","",COUNTIF(AI$17:AI28,"●"))</f>
        <v/>
      </c>
      <c r="X28" s="35" t="str">
        <f>IF(Y28="","",COUNTIF(AI$17:AI28,"▲"))</f>
        <v/>
      </c>
      <c r="Y28" s="111" t="str">
        <f t="shared" si="1"/>
        <v/>
      </c>
      <c r="Z28" s="112" t="str">
        <f t="shared" si="2"/>
        <v/>
      </c>
      <c r="AA28" s="36" t="str">
        <f t="shared" si="3"/>
        <v/>
      </c>
      <c r="AB28" s="112" t="str">
        <f t="shared" si="4"/>
        <v/>
      </c>
      <c r="AC28" s="112" t="str">
        <f t="shared" si="5"/>
        <v/>
      </c>
      <c r="AD28" s="112" t="str">
        <f t="shared" si="6"/>
        <v/>
      </c>
      <c r="AE28" s="112" t="str">
        <f t="shared" si="7"/>
        <v/>
      </c>
      <c r="AF28" s="112" t="str">
        <f t="shared" si="8"/>
        <v/>
      </c>
      <c r="AG28" s="112" t="str">
        <f t="shared" si="9"/>
        <v/>
      </c>
      <c r="AH28" s="112" t="str">
        <f t="shared" si="10"/>
        <v/>
      </c>
      <c r="AI28" s="113" t="str">
        <f t="shared" si="11"/>
        <v/>
      </c>
      <c r="AK28" t="str">
        <f>種目情報!A12</f>
        <v>小女８００ｍ</v>
      </c>
      <c r="AL28" t="str">
        <f>種目情報!B12</f>
        <v>00606 0</v>
      </c>
      <c r="AM28">
        <f>種目情報!C12</f>
        <v>6</v>
      </c>
    </row>
    <row r="29" spans="1:39" x14ac:dyDescent="0.4">
      <c r="A29">
        <v>13</v>
      </c>
      <c r="B29" t="str">
        <f>IFERROR(IF(B28=手順3!$A$11,"",IF(B28&lt;=100,IF(手順2!A24=手順５!A29,手順５!A29,手順3!$A$12),B28+1)),"")</f>
        <v/>
      </c>
      <c r="C29" s="10" t="str">
        <f>IFERROR(VLOOKUP($B29,手順2!$A$12:$Q$107,C$1,FALSE),"")&amp;IFERROR(VLOOKUP($B29,手順3!$A$12:$Q$107,C$1,FALSE),"")</f>
        <v/>
      </c>
      <c r="D29" s="10" t="str">
        <f>IFERROR(VLOOKUP($B29,手順2!$A$12:$Q$107,D$1,FALSE),"")&amp;IFERROR(VLOOKUP($B29,手順3!$A$12:$Q$107,D$1,FALSE),"")</f>
        <v/>
      </c>
      <c r="E29" s="10" t="str">
        <f>IFERROR(VLOOKUP($B29,手順2!$A$12:$Q$107,E$1,FALSE),"")&amp;IFERROR(VLOOKUP($B29,手順3!$A$12:$Q$107,E$1,FALSE),"")</f>
        <v/>
      </c>
      <c r="F29" s="10" t="str">
        <f>IFERROR(VLOOKUP($B29,手順2!$A$12:$Q$107,F$1,FALSE),"")&amp;IFERROR(VLOOKUP($B29,手順3!$A$12:$Q$107,F$1,FALSE),"")</f>
        <v/>
      </c>
      <c r="G29" s="10" t="str">
        <f>IFERROR(VLOOKUP($B29,手順2!$A$12:$Q$107,G$1,FALSE),"")&amp;IFERROR(VLOOKUP($B29,手順3!$A$12:$Q$107,G$1,FALSE),"")</f>
        <v/>
      </c>
      <c r="H29" s="10" t="str">
        <f>IFERROR(VLOOKUP($B29,手順2!$A$12:$Q$107,H$1,FALSE),"")&amp;IFERROR(VLOOKUP($B29,手順3!$A$12:$Q$107,H$1,FALSE),"")</f>
        <v/>
      </c>
      <c r="I29" s="10" t="str">
        <f>IFERROR(VLOOKUP($B29,手順2!$A$12:$Q$107,I$1,FALSE),"")&amp;IFERROR(VLOOKUP($B29,手順3!$A$12:$Q$107,I$1,FALSE),"")</f>
        <v/>
      </c>
      <c r="J29" s="93" t="str">
        <f>IFERROR(VLOOKUP($B29,手順2!$A$12:$Q$107,J$1,FALSE),"")&amp;IFERROR(VLOOKUP($B29,手順3!$A$12:$Q$107,J$1,FALSE),"")</f>
        <v/>
      </c>
      <c r="K29" s="131" t="str">
        <f>IF(J29="","",IF(IFERROR(VLOOKUP($B29,手順2!$A$12:$Q$107,K$1,FALSE),"")&amp;IFERROR(VLOOKUP($B29,手順3!$A$12:$Q$107,K$1,FALSE),"")="",0,IFERROR(VLOOKUP($B29,手順2!$A$12:$Q$107,K$1,FALSE),"")&amp;IFERROR(VLOOKUP($B29,手順3!$A$12:$Q$107,K$1,FALSE),"")))</f>
        <v/>
      </c>
      <c r="L29" s="131" t="str">
        <f>IF(J29="","",IF(IFERROR(VLOOKUP($B29,手順2!$A$12:$Q$107,L$1,FALSE),"")&amp;IFERROR(VLOOKUP($B29,手順3!$A$12:$Q$107,L$1,FALSE),"")="",0,IFERROR(VLOOKUP($B29,手順2!$A$12:$Q$107,L$1,FALSE),"")&amp;IFERROR(VLOOKUP($B29,手順3!$A$12:$Q$107,L$1,FALSE),"")))</f>
        <v/>
      </c>
      <c r="M29" s="131" t="str">
        <f>IF(J29="","",IF(IFERROR(VLOOKUP($B29,手順2!$A$12:$Q$107,M$1,FALSE),"")&amp;IFERROR(VLOOKUP($B29,手順3!$A$12:$Q$107,M$1,FALSE),"")="",0,IFERROR(VLOOKUP($B29,手順2!$A$12:$Q$107,M$1,FALSE),"")&amp;IFERROR(VLOOKUP($B29,手順3!$A$12:$Q$107,M$1,FALSE),"")))</f>
        <v/>
      </c>
      <c r="N29" s="93" t="str">
        <f>IFERROR(VLOOKUP($B29,手順2!$A$12:$Q$107,N$1,FALSE),"")&amp;IFERROR(VLOOKUP($B29,手順3!$A$12:$Q$107,N$1,FALSE),"")</f>
        <v/>
      </c>
      <c r="O29" s="131" t="str">
        <f>IF(N29="","",IF(IFERROR(VLOOKUP($B29,手順2!$A$12:$Q$107,O$1,FALSE),"")&amp;IFERROR(VLOOKUP($B29,手順3!$A$12:$Q$107,O$1,FALSE),"")="",0,IFERROR(VLOOKUP($B29,手順2!$A$12:$Q$107,O$1,FALSE),"")&amp;IFERROR(VLOOKUP($B29,手順3!$A$12:$Q$107,O$1,FALSE),"")))</f>
        <v/>
      </c>
      <c r="P29" s="131" t="str">
        <f>IF(N29="","",IF(IFERROR(VLOOKUP($B29,手順2!$A$12:$Q$107,P$1,FALSE),"")&amp;IFERROR(VLOOKUP($B29,手順3!$A$12:$Q$107,P$1,FALSE),"")="",0,IFERROR(VLOOKUP($B29,手順2!$A$12:$Q$107,P$1,FALSE),"")&amp;IFERROR(VLOOKUP($B29,手順3!$A$12:$Q$107,P$1,FALSE),"")))</f>
        <v/>
      </c>
      <c r="Q29" s="131" t="str">
        <f>IF(N29="","",IF(IFERROR(VLOOKUP($B29,手順2!$A$12:$Q$107,Q$1,FALSE),"")&amp;IFERROR(VLOOKUP($B29,手順3!$A$12:$Q$107,Q$1,FALSE),"")="",0,IFERROR(VLOOKUP($B29,手順2!$A$12:$Q$107,Q$1,FALSE),"")&amp;IFERROR(VLOOKUP($B29,手順3!$A$12:$Q$107,Q$1,FALSE),"")))</f>
        <v/>
      </c>
      <c r="R29" s="130"/>
      <c r="W29" s="35" t="str">
        <f>IF(Y29="","",COUNTIF(AI$17:AI29,"●"))</f>
        <v/>
      </c>
      <c r="X29" s="35" t="str">
        <f>IF(Y29="","",COUNTIF(AI$17:AI29,"▲"))</f>
        <v/>
      </c>
      <c r="Y29" s="111" t="str">
        <f t="shared" si="1"/>
        <v/>
      </c>
      <c r="Z29" s="112" t="str">
        <f t="shared" si="2"/>
        <v/>
      </c>
      <c r="AA29" s="36" t="str">
        <f t="shared" si="3"/>
        <v/>
      </c>
      <c r="AB29" s="112" t="str">
        <f t="shared" si="4"/>
        <v/>
      </c>
      <c r="AC29" s="112" t="str">
        <f t="shared" si="5"/>
        <v/>
      </c>
      <c r="AD29" s="112" t="str">
        <f t="shared" si="6"/>
        <v/>
      </c>
      <c r="AE29" s="112" t="str">
        <f t="shared" si="7"/>
        <v/>
      </c>
      <c r="AF29" s="112" t="str">
        <f t="shared" si="8"/>
        <v/>
      </c>
      <c r="AG29" s="112" t="str">
        <f t="shared" si="9"/>
        <v/>
      </c>
      <c r="AH29" s="112" t="str">
        <f t="shared" si="10"/>
        <v/>
      </c>
      <c r="AI29" s="113" t="str">
        <f t="shared" si="11"/>
        <v/>
      </c>
      <c r="AK29" t="str">
        <f>種目情報!A13</f>
        <v>小女１５００ｍ</v>
      </c>
      <c r="AL29" t="str">
        <f>種目情報!B13</f>
        <v>00806 0</v>
      </c>
      <c r="AM29">
        <f>種目情報!C13</f>
        <v>8</v>
      </c>
    </row>
    <row r="30" spans="1:39" x14ac:dyDescent="0.4">
      <c r="A30">
        <v>14</v>
      </c>
      <c r="B30" t="str">
        <f>IFERROR(IF(B29=手順3!$A$11,"",IF(B29&lt;=100,IF(手順2!A25=手順５!A30,手順５!A30,手順3!$A$12),B29+1)),"")</f>
        <v/>
      </c>
      <c r="C30" s="10" t="str">
        <f>IFERROR(VLOOKUP($B30,手順2!$A$12:$Q$107,C$1,FALSE),"")&amp;IFERROR(VLOOKUP($B30,手順3!$A$12:$Q$107,C$1,FALSE),"")</f>
        <v/>
      </c>
      <c r="D30" s="10" t="str">
        <f>IFERROR(VLOOKUP($B30,手順2!$A$12:$Q$107,D$1,FALSE),"")&amp;IFERROR(VLOOKUP($B30,手順3!$A$12:$Q$107,D$1,FALSE),"")</f>
        <v/>
      </c>
      <c r="E30" s="10" t="str">
        <f>IFERROR(VLOOKUP($B30,手順2!$A$12:$Q$107,E$1,FALSE),"")&amp;IFERROR(VLOOKUP($B30,手順3!$A$12:$Q$107,E$1,FALSE),"")</f>
        <v/>
      </c>
      <c r="F30" s="10" t="str">
        <f>IFERROR(VLOOKUP($B30,手順2!$A$12:$Q$107,F$1,FALSE),"")&amp;IFERROR(VLOOKUP($B30,手順3!$A$12:$Q$107,F$1,FALSE),"")</f>
        <v/>
      </c>
      <c r="G30" s="10" t="str">
        <f>IFERROR(VLOOKUP($B30,手順2!$A$12:$Q$107,G$1,FALSE),"")&amp;IFERROR(VLOOKUP($B30,手順3!$A$12:$Q$107,G$1,FALSE),"")</f>
        <v/>
      </c>
      <c r="H30" s="10" t="str">
        <f>IFERROR(VLOOKUP($B30,手順2!$A$12:$Q$107,H$1,FALSE),"")&amp;IFERROR(VLOOKUP($B30,手順3!$A$12:$Q$107,H$1,FALSE),"")</f>
        <v/>
      </c>
      <c r="I30" s="10" t="str">
        <f>IFERROR(VLOOKUP($B30,手順2!$A$12:$Q$107,I$1,FALSE),"")&amp;IFERROR(VLOOKUP($B30,手順3!$A$12:$Q$107,I$1,FALSE),"")</f>
        <v/>
      </c>
      <c r="J30" s="93" t="str">
        <f>IFERROR(VLOOKUP($B30,手順2!$A$12:$Q$107,J$1,FALSE),"")&amp;IFERROR(VLOOKUP($B30,手順3!$A$12:$Q$107,J$1,FALSE),"")</f>
        <v/>
      </c>
      <c r="K30" s="131" t="str">
        <f>IF(J30="","",IF(IFERROR(VLOOKUP($B30,手順2!$A$12:$Q$107,K$1,FALSE),"")&amp;IFERROR(VLOOKUP($B30,手順3!$A$12:$Q$107,K$1,FALSE),"")="",0,IFERROR(VLOOKUP($B30,手順2!$A$12:$Q$107,K$1,FALSE),"")&amp;IFERROR(VLOOKUP($B30,手順3!$A$12:$Q$107,K$1,FALSE),"")))</f>
        <v/>
      </c>
      <c r="L30" s="131" t="str">
        <f>IF(J30="","",IF(IFERROR(VLOOKUP($B30,手順2!$A$12:$Q$107,L$1,FALSE),"")&amp;IFERROR(VLOOKUP($B30,手順3!$A$12:$Q$107,L$1,FALSE),"")="",0,IFERROR(VLOOKUP($B30,手順2!$A$12:$Q$107,L$1,FALSE),"")&amp;IFERROR(VLOOKUP($B30,手順3!$A$12:$Q$107,L$1,FALSE),"")))</f>
        <v/>
      </c>
      <c r="M30" s="131" t="str">
        <f>IF(J30="","",IF(IFERROR(VLOOKUP($B30,手順2!$A$12:$Q$107,M$1,FALSE),"")&amp;IFERROR(VLOOKUP($B30,手順3!$A$12:$Q$107,M$1,FALSE),"")="",0,IFERROR(VLOOKUP($B30,手順2!$A$12:$Q$107,M$1,FALSE),"")&amp;IFERROR(VLOOKUP($B30,手順3!$A$12:$Q$107,M$1,FALSE),"")))</f>
        <v/>
      </c>
      <c r="N30" s="93" t="str">
        <f>IFERROR(VLOOKUP($B30,手順2!$A$12:$Q$107,N$1,FALSE),"")&amp;IFERROR(VLOOKUP($B30,手順3!$A$12:$Q$107,N$1,FALSE),"")</f>
        <v/>
      </c>
      <c r="O30" s="131" t="str">
        <f>IF(N30="","",IF(IFERROR(VLOOKUP($B30,手順2!$A$12:$Q$107,O$1,FALSE),"")&amp;IFERROR(VLOOKUP($B30,手順3!$A$12:$Q$107,O$1,FALSE),"")="",0,IFERROR(VLOOKUP($B30,手順2!$A$12:$Q$107,O$1,FALSE),"")&amp;IFERROR(VLOOKUP($B30,手順3!$A$12:$Q$107,O$1,FALSE),"")))</f>
        <v/>
      </c>
      <c r="P30" s="131" t="str">
        <f>IF(N30="","",IF(IFERROR(VLOOKUP($B30,手順2!$A$12:$Q$107,P$1,FALSE),"")&amp;IFERROR(VLOOKUP($B30,手順3!$A$12:$Q$107,P$1,FALSE),"")="",0,IFERROR(VLOOKUP($B30,手順2!$A$12:$Q$107,P$1,FALSE),"")&amp;IFERROR(VLOOKUP($B30,手順3!$A$12:$Q$107,P$1,FALSE),"")))</f>
        <v/>
      </c>
      <c r="Q30" s="131" t="str">
        <f>IF(N30="","",IF(IFERROR(VLOOKUP($B30,手順2!$A$12:$Q$107,Q$1,FALSE),"")&amp;IFERROR(VLOOKUP($B30,手順3!$A$12:$Q$107,Q$1,FALSE),"")="",0,IFERROR(VLOOKUP($B30,手順2!$A$12:$Q$107,Q$1,FALSE),"")&amp;IFERROR(VLOOKUP($B30,手順3!$A$12:$Q$107,Q$1,FALSE),"")))</f>
        <v/>
      </c>
      <c r="R30" s="130"/>
      <c r="W30" s="35" t="str">
        <f>IF(Y30="","",COUNTIF(AI$17:AI30,"●"))</f>
        <v/>
      </c>
      <c r="X30" s="35" t="str">
        <f>IF(Y30="","",COUNTIF(AI$17:AI30,"▲"))</f>
        <v/>
      </c>
      <c r="Y30" s="111" t="str">
        <f t="shared" si="1"/>
        <v/>
      </c>
      <c r="Z30" s="112" t="str">
        <f t="shared" si="2"/>
        <v/>
      </c>
      <c r="AA30" s="36" t="str">
        <f t="shared" si="3"/>
        <v/>
      </c>
      <c r="AB30" s="112" t="str">
        <f t="shared" si="4"/>
        <v/>
      </c>
      <c r="AC30" s="112" t="str">
        <f t="shared" si="5"/>
        <v/>
      </c>
      <c r="AD30" s="112" t="str">
        <f t="shared" si="6"/>
        <v/>
      </c>
      <c r="AE30" s="112" t="str">
        <f t="shared" si="7"/>
        <v/>
      </c>
      <c r="AF30" s="112" t="str">
        <f t="shared" si="8"/>
        <v/>
      </c>
      <c r="AG30" s="112" t="str">
        <f t="shared" si="9"/>
        <v/>
      </c>
      <c r="AH30" s="112" t="str">
        <f t="shared" si="10"/>
        <v/>
      </c>
      <c r="AI30" s="113" t="str">
        <f t="shared" si="11"/>
        <v/>
      </c>
      <c r="AK30" t="str">
        <f>種目情報!A14</f>
        <v>【中学女子】</v>
      </c>
      <c r="AL30">
        <f>種目情報!B14</f>
        <v>0</v>
      </c>
      <c r="AM30">
        <f>種目情報!C14</f>
        <v>0</v>
      </c>
    </row>
    <row r="31" spans="1:39" x14ac:dyDescent="0.4">
      <c r="A31">
        <v>15</v>
      </c>
      <c r="B31" t="str">
        <f>IFERROR(IF(B30=手順3!$A$11,"",IF(B30&lt;=100,IF(手順2!A26=手順５!A31,手順５!A31,手順3!$A$12),B30+1)),"")</f>
        <v/>
      </c>
      <c r="C31" s="10" t="str">
        <f>IFERROR(VLOOKUP($B31,手順2!$A$12:$Q$107,C$1,FALSE),"")&amp;IFERROR(VLOOKUP($B31,手順3!$A$12:$Q$107,C$1,FALSE),"")</f>
        <v/>
      </c>
      <c r="D31" s="10" t="str">
        <f>IFERROR(VLOOKUP($B31,手順2!$A$12:$Q$107,D$1,FALSE),"")&amp;IFERROR(VLOOKUP($B31,手順3!$A$12:$Q$107,D$1,FALSE),"")</f>
        <v/>
      </c>
      <c r="E31" s="10" t="str">
        <f>IFERROR(VLOOKUP($B31,手順2!$A$12:$Q$107,E$1,FALSE),"")&amp;IFERROR(VLOOKUP($B31,手順3!$A$12:$Q$107,E$1,FALSE),"")</f>
        <v/>
      </c>
      <c r="F31" s="10" t="str">
        <f>IFERROR(VLOOKUP($B31,手順2!$A$12:$Q$107,F$1,FALSE),"")&amp;IFERROR(VLOOKUP($B31,手順3!$A$12:$Q$107,F$1,FALSE),"")</f>
        <v/>
      </c>
      <c r="G31" s="10" t="str">
        <f>IFERROR(VLOOKUP($B31,手順2!$A$12:$Q$107,G$1,FALSE),"")&amp;IFERROR(VLOOKUP($B31,手順3!$A$12:$Q$107,G$1,FALSE),"")</f>
        <v/>
      </c>
      <c r="H31" s="10" t="str">
        <f>IFERROR(VLOOKUP($B31,手順2!$A$12:$Q$107,H$1,FALSE),"")&amp;IFERROR(VLOOKUP($B31,手順3!$A$12:$Q$107,H$1,FALSE),"")</f>
        <v/>
      </c>
      <c r="I31" s="10" t="str">
        <f>IFERROR(VLOOKUP($B31,手順2!$A$12:$Q$107,I$1,FALSE),"")&amp;IFERROR(VLOOKUP($B31,手順3!$A$12:$Q$107,I$1,FALSE),"")</f>
        <v/>
      </c>
      <c r="J31" s="93" t="str">
        <f>IFERROR(VLOOKUP($B31,手順2!$A$12:$Q$107,J$1,FALSE),"")&amp;IFERROR(VLOOKUP($B31,手順3!$A$12:$Q$107,J$1,FALSE),"")</f>
        <v/>
      </c>
      <c r="K31" s="131" t="str">
        <f>IF(J31="","",IF(IFERROR(VLOOKUP($B31,手順2!$A$12:$Q$107,K$1,FALSE),"")&amp;IFERROR(VLOOKUP($B31,手順3!$A$12:$Q$107,K$1,FALSE),"")="",0,IFERROR(VLOOKUP($B31,手順2!$A$12:$Q$107,K$1,FALSE),"")&amp;IFERROR(VLOOKUP($B31,手順3!$A$12:$Q$107,K$1,FALSE),"")))</f>
        <v/>
      </c>
      <c r="L31" s="131" t="str">
        <f>IF(J31="","",IF(IFERROR(VLOOKUP($B31,手順2!$A$12:$Q$107,L$1,FALSE),"")&amp;IFERROR(VLOOKUP($B31,手順3!$A$12:$Q$107,L$1,FALSE),"")="",0,IFERROR(VLOOKUP($B31,手順2!$A$12:$Q$107,L$1,FALSE),"")&amp;IFERROR(VLOOKUP($B31,手順3!$A$12:$Q$107,L$1,FALSE),"")))</f>
        <v/>
      </c>
      <c r="M31" s="131" t="str">
        <f>IF(J31="","",IF(IFERROR(VLOOKUP($B31,手順2!$A$12:$Q$107,M$1,FALSE),"")&amp;IFERROR(VLOOKUP($B31,手順3!$A$12:$Q$107,M$1,FALSE),"")="",0,IFERROR(VLOOKUP($B31,手順2!$A$12:$Q$107,M$1,FALSE),"")&amp;IFERROR(VLOOKUP($B31,手順3!$A$12:$Q$107,M$1,FALSE),"")))</f>
        <v/>
      </c>
      <c r="N31" s="93" t="str">
        <f>IFERROR(VLOOKUP($B31,手順2!$A$12:$Q$107,N$1,FALSE),"")&amp;IFERROR(VLOOKUP($B31,手順3!$A$12:$Q$107,N$1,FALSE),"")</f>
        <v/>
      </c>
      <c r="O31" s="131" t="str">
        <f>IF(N31="","",IF(IFERROR(VLOOKUP($B31,手順2!$A$12:$Q$107,O$1,FALSE),"")&amp;IFERROR(VLOOKUP($B31,手順3!$A$12:$Q$107,O$1,FALSE),"")="",0,IFERROR(VLOOKUP($B31,手順2!$A$12:$Q$107,O$1,FALSE),"")&amp;IFERROR(VLOOKUP($B31,手順3!$A$12:$Q$107,O$1,FALSE),"")))</f>
        <v/>
      </c>
      <c r="P31" s="131" t="str">
        <f>IF(N31="","",IF(IFERROR(VLOOKUP($B31,手順2!$A$12:$Q$107,P$1,FALSE),"")&amp;IFERROR(VLOOKUP($B31,手順3!$A$12:$Q$107,P$1,FALSE),"")="",0,IFERROR(VLOOKUP($B31,手順2!$A$12:$Q$107,P$1,FALSE),"")&amp;IFERROR(VLOOKUP($B31,手順3!$A$12:$Q$107,P$1,FALSE),"")))</f>
        <v/>
      </c>
      <c r="Q31" s="131" t="str">
        <f>IF(N31="","",IF(IFERROR(VLOOKUP($B31,手順2!$A$12:$Q$107,Q$1,FALSE),"")&amp;IFERROR(VLOOKUP($B31,手順3!$A$12:$Q$107,Q$1,FALSE),"")="",0,IFERROR(VLOOKUP($B31,手順2!$A$12:$Q$107,Q$1,FALSE),"")&amp;IFERROR(VLOOKUP($B31,手順3!$A$12:$Q$107,Q$1,FALSE),"")))</f>
        <v/>
      </c>
      <c r="R31" s="130"/>
      <c r="W31" s="35" t="str">
        <f>IF(Y31="","",COUNTIF(AI$17:AI31,"●"))</f>
        <v/>
      </c>
      <c r="X31" s="35" t="str">
        <f>IF(Y31="","",COUNTIF(AI$17:AI31,"▲"))</f>
        <v/>
      </c>
      <c r="Y31" s="111" t="str">
        <f t="shared" si="1"/>
        <v/>
      </c>
      <c r="Z31" s="112" t="str">
        <f t="shared" si="2"/>
        <v/>
      </c>
      <c r="AA31" s="36" t="str">
        <f t="shared" si="3"/>
        <v/>
      </c>
      <c r="AB31" s="112" t="str">
        <f t="shared" si="4"/>
        <v/>
      </c>
      <c r="AC31" s="112" t="str">
        <f t="shared" si="5"/>
        <v/>
      </c>
      <c r="AD31" s="112" t="str">
        <f t="shared" si="6"/>
        <v/>
      </c>
      <c r="AE31" s="112" t="str">
        <f t="shared" si="7"/>
        <v/>
      </c>
      <c r="AF31" s="112" t="str">
        <f t="shared" si="8"/>
        <v/>
      </c>
      <c r="AG31" s="112" t="str">
        <f t="shared" si="9"/>
        <v/>
      </c>
      <c r="AH31" s="112" t="str">
        <f t="shared" si="10"/>
        <v/>
      </c>
      <c r="AI31" s="113" t="str">
        <f t="shared" si="11"/>
        <v/>
      </c>
      <c r="AK31" t="str">
        <f>種目情報!A15</f>
        <v>中女１５００ｍ</v>
      </c>
      <c r="AL31" t="str">
        <f>種目情報!B15</f>
        <v>00800 0</v>
      </c>
      <c r="AM31">
        <f>種目情報!C15</f>
        <v>10</v>
      </c>
    </row>
    <row r="32" spans="1:39" x14ac:dyDescent="0.4">
      <c r="A32">
        <v>16</v>
      </c>
      <c r="B32" t="str">
        <f>IFERROR(IF(B31=手順3!$A$11,"",IF(B31&lt;=100,IF(手順2!A27=手順５!A32,手順５!A32,手順3!$A$12),B31+1)),"")</f>
        <v/>
      </c>
      <c r="C32" s="10" t="str">
        <f>IFERROR(VLOOKUP($B32,手順2!$A$12:$Q$107,C$1,FALSE),"")&amp;IFERROR(VLOOKUP($B32,手順3!$A$12:$Q$107,C$1,FALSE),"")</f>
        <v/>
      </c>
      <c r="D32" s="10" t="str">
        <f>IFERROR(VLOOKUP($B32,手順2!$A$12:$Q$107,D$1,FALSE),"")&amp;IFERROR(VLOOKUP($B32,手順3!$A$12:$Q$107,D$1,FALSE),"")</f>
        <v/>
      </c>
      <c r="E32" s="10" t="str">
        <f>IFERROR(VLOOKUP($B32,手順2!$A$12:$Q$107,E$1,FALSE),"")&amp;IFERROR(VLOOKUP($B32,手順3!$A$12:$Q$107,E$1,FALSE),"")</f>
        <v/>
      </c>
      <c r="F32" s="10" t="str">
        <f>IFERROR(VLOOKUP($B32,手順2!$A$12:$Q$107,F$1,FALSE),"")&amp;IFERROR(VLOOKUP($B32,手順3!$A$12:$Q$107,F$1,FALSE),"")</f>
        <v/>
      </c>
      <c r="G32" s="10" t="str">
        <f>IFERROR(VLOOKUP($B32,手順2!$A$12:$Q$107,G$1,FALSE),"")&amp;IFERROR(VLOOKUP($B32,手順3!$A$12:$Q$107,G$1,FALSE),"")</f>
        <v/>
      </c>
      <c r="H32" s="10" t="str">
        <f>IFERROR(VLOOKUP($B32,手順2!$A$12:$Q$107,H$1,FALSE),"")&amp;IFERROR(VLOOKUP($B32,手順3!$A$12:$Q$107,H$1,FALSE),"")</f>
        <v/>
      </c>
      <c r="I32" s="10" t="str">
        <f>IFERROR(VLOOKUP($B32,手順2!$A$12:$Q$107,I$1,FALSE),"")&amp;IFERROR(VLOOKUP($B32,手順3!$A$12:$Q$107,I$1,FALSE),"")</f>
        <v/>
      </c>
      <c r="J32" s="93" t="str">
        <f>IFERROR(VLOOKUP($B32,手順2!$A$12:$Q$107,J$1,FALSE),"")&amp;IFERROR(VLOOKUP($B32,手順3!$A$12:$Q$107,J$1,FALSE),"")</f>
        <v/>
      </c>
      <c r="K32" s="131" t="str">
        <f>IF(J32="","",IF(IFERROR(VLOOKUP($B32,手順2!$A$12:$Q$107,K$1,FALSE),"")&amp;IFERROR(VLOOKUP($B32,手順3!$A$12:$Q$107,K$1,FALSE),"")="",0,IFERROR(VLOOKUP($B32,手順2!$A$12:$Q$107,K$1,FALSE),"")&amp;IFERROR(VLOOKUP($B32,手順3!$A$12:$Q$107,K$1,FALSE),"")))</f>
        <v/>
      </c>
      <c r="L32" s="131" t="str">
        <f>IF(J32="","",IF(IFERROR(VLOOKUP($B32,手順2!$A$12:$Q$107,L$1,FALSE),"")&amp;IFERROR(VLOOKUP($B32,手順3!$A$12:$Q$107,L$1,FALSE),"")="",0,IFERROR(VLOOKUP($B32,手順2!$A$12:$Q$107,L$1,FALSE),"")&amp;IFERROR(VLOOKUP($B32,手順3!$A$12:$Q$107,L$1,FALSE),"")))</f>
        <v/>
      </c>
      <c r="M32" s="131" t="str">
        <f>IF(J32="","",IF(IFERROR(VLOOKUP($B32,手順2!$A$12:$Q$107,M$1,FALSE),"")&amp;IFERROR(VLOOKUP($B32,手順3!$A$12:$Q$107,M$1,FALSE),"")="",0,IFERROR(VLOOKUP($B32,手順2!$A$12:$Q$107,M$1,FALSE),"")&amp;IFERROR(VLOOKUP($B32,手順3!$A$12:$Q$107,M$1,FALSE),"")))</f>
        <v/>
      </c>
      <c r="N32" s="93" t="str">
        <f>IFERROR(VLOOKUP($B32,手順2!$A$12:$Q$107,N$1,FALSE),"")&amp;IFERROR(VLOOKUP($B32,手順3!$A$12:$Q$107,N$1,FALSE),"")</f>
        <v/>
      </c>
      <c r="O32" s="131" t="str">
        <f>IF(N32="","",IF(IFERROR(VLOOKUP($B32,手順2!$A$12:$Q$107,O$1,FALSE),"")&amp;IFERROR(VLOOKUP($B32,手順3!$A$12:$Q$107,O$1,FALSE),"")="",0,IFERROR(VLOOKUP($B32,手順2!$A$12:$Q$107,O$1,FALSE),"")&amp;IFERROR(VLOOKUP($B32,手順3!$A$12:$Q$107,O$1,FALSE),"")))</f>
        <v/>
      </c>
      <c r="P32" s="131" t="str">
        <f>IF(N32="","",IF(IFERROR(VLOOKUP($B32,手順2!$A$12:$Q$107,P$1,FALSE),"")&amp;IFERROR(VLOOKUP($B32,手順3!$A$12:$Q$107,P$1,FALSE),"")="",0,IFERROR(VLOOKUP($B32,手順2!$A$12:$Q$107,P$1,FALSE),"")&amp;IFERROR(VLOOKUP($B32,手順3!$A$12:$Q$107,P$1,FALSE),"")))</f>
        <v/>
      </c>
      <c r="Q32" s="131" t="str">
        <f>IF(N32="","",IF(IFERROR(VLOOKUP($B32,手順2!$A$12:$Q$107,Q$1,FALSE),"")&amp;IFERROR(VLOOKUP($B32,手順3!$A$12:$Q$107,Q$1,FALSE),"")="",0,IFERROR(VLOOKUP($B32,手順2!$A$12:$Q$107,Q$1,FALSE),"")&amp;IFERROR(VLOOKUP($B32,手順3!$A$12:$Q$107,Q$1,FALSE),"")))</f>
        <v/>
      </c>
      <c r="R32" s="130"/>
      <c r="W32" s="35" t="str">
        <f>IF(Y32="","",COUNTIF(AI$17:AI32,"●"))</f>
        <v/>
      </c>
      <c r="X32" s="35" t="str">
        <f>IF(Y32="","",COUNTIF(AI$17:AI32,"▲"))</f>
        <v/>
      </c>
      <c r="Y32" s="111" t="str">
        <f t="shared" si="1"/>
        <v/>
      </c>
      <c r="Z32" s="112" t="str">
        <f t="shared" si="2"/>
        <v/>
      </c>
      <c r="AA32" s="36" t="str">
        <f t="shared" si="3"/>
        <v/>
      </c>
      <c r="AB32" s="112" t="str">
        <f t="shared" si="4"/>
        <v/>
      </c>
      <c r="AC32" s="112" t="str">
        <f t="shared" si="5"/>
        <v/>
      </c>
      <c r="AD32" s="112" t="str">
        <f t="shared" si="6"/>
        <v/>
      </c>
      <c r="AE32" s="112" t="str">
        <f t="shared" si="7"/>
        <v/>
      </c>
      <c r="AF32" s="112" t="str">
        <f t="shared" si="8"/>
        <v/>
      </c>
      <c r="AG32" s="112" t="str">
        <f t="shared" si="9"/>
        <v/>
      </c>
      <c r="AH32" s="112" t="str">
        <f t="shared" si="10"/>
        <v/>
      </c>
      <c r="AI32" s="113" t="str">
        <f t="shared" si="11"/>
        <v/>
      </c>
      <c r="AK32" t="str">
        <f>種目情報!A16</f>
        <v>中女３０００ｍ</v>
      </c>
      <c r="AL32" t="str">
        <f>種目情報!B16</f>
        <v>01000 0</v>
      </c>
      <c r="AM32">
        <f>種目情報!C16</f>
        <v>10</v>
      </c>
    </row>
    <row r="33" spans="1:39" x14ac:dyDescent="0.4">
      <c r="A33">
        <v>17</v>
      </c>
      <c r="B33" t="str">
        <f>IFERROR(IF(B32=手順3!$A$11,"",IF(B32&lt;=100,IF(手順2!A28=手順５!A33,手順５!A33,手順3!$A$12),B32+1)),"")</f>
        <v/>
      </c>
      <c r="C33" s="10" t="str">
        <f>IFERROR(VLOOKUP($B33,手順2!$A$12:$Q$107,C$1,FALSE),"")&amp;IFERROR(VLOOKUP($B33,手順3!$A$12:$Q$107,C$1,FALSE),"")</f>
        <v/>
      </c>
      <c r="D33" s="10" t="str">
        <f>IFERROR(VLOOKUP($B33,手順2!$A$12:$Q$107,D$1,FALSE),"")&amp;IFERROR(VLOOKUP($B33,手順3!$A$12:$Q$107,D$1,FALSE),"")</f>
        <v/>
      </c>
      <c r="E33" s="10" t="str">
        <f>IFERROR(VLOOKUP($B33,手順2!$A$12:$Q$107,E$1,FALSE),"")&amp;IFERROR(VLOOKUP($B33,手順3!$A$12:$Q$107,E$1,FALSE),"")</f>
        <v/>
      </c>
      <c r="F33" s="10" t="str">
        <f>IFERROR(VLOOKUP($B33,手順2!$A$12:$Q$107,F$1,FALSE),"")&amp;IFERROR(VLOOKUP($B33,手順3!$A$12:$Q$107,F$1,FALSE),"")</f>
        <v/>
      </c>
      <c r="G33" s="10" t="str">
        <f>IFERROR(VLOOKUP($B33,手順2!$A$12:$Q$107,G$1,FALSE),"")&amp;IFERROR(VLOOKUP($B33,手順3!$A$12:$Q$107,G$1,FALSE),"")</f>
        <v/>
      </c>
      <c r="H33" s="10" t="str">
        <f>IFERROR(VLOOKUP($B33,手順2!$A$12:$Q$107,H$1,FALSE),"")&amp;IFERROR(VLOOKUP($B33,手順3!$A$12:$Q$107,H$1,FALSE),"")</f>
        <v/>
      </c>
      <c r="I33" s="10" t="str">
        <f>IFERROR(VLOOKUP($B33,手順2!$A$12:$Q$107,I$1,FALSE),"")&amp;IFERROR(VLOOKUP($B33,手順3!$A$12:$Q$107,I$1,FALSE),"")</f>
        <v/>
      </c>
      <c r="J33" s="93" t="str">
        <f>IFERROR(VLOOKUP($B33,手順2!$A$12:$Q$107,J$1,FALSE),"")&amp;IFERROR(VLOOKUP($B33,手順3!$A$12:$Q$107,J$1,FALSE),"")</f>
        <v/>
      </c>
      <c r="K33" s="131" t="str">
        <f>IF(J33="","",IF(IFERROR(VLOOKUP($B33,手順2!$A$12:$Q$107,K$1,FALSE),"")&amp;IFERROR(VLOOKUP($B33,手順3!$A$12:$Q$107,K$1,FALSE),"")="",0,IFERROR(VLOOKUP($B33,手順2!$A$12:$Q$107,K$1,FALSE),"")&amp;IFERROR(VLOOKUP($B33,手順3!$A$12:$Q$107,K$1,FALSE),"")))</f>
        <v/>
      </c>
      <c r="L33" s="131" t="str">
        <f>IF(J33="","",IF(IFERROR(VLOOKUP($B33,手順2!$A$12:$Q$107,L$1,FALSE),"")&amp;IFERROR(VLOOKUP($B33,手順3!$A$12:$Q$107,L$1,FALSE),"")="",0,IFERROR(VLOOKUP($B33,手順2!$A$12:$Q$107,L$1,FALSE),"")&amp;IFERROR(VLOOKUP($B33,手順3!$A$12:$Q$107,L$1,FALSE),"")))</f>
        <v/>
      </c>
      <c r="M33" s="131" t="str">
        <f>IF(J33="","",IF(IFERROR(VLOOKUP($B33,手順2!$A$12:$Q$107,M$1,FALSE),"")&amp;IFERROR(VLOOKUP($B33,手順3!$A$12:$Q$107,M$1,FALSE),"")="",0,IFERROR(VLOOKUP($B33,手順2!$A$12:$Q$107,M$1,FALSE),"")&amp;IFERROR(VLOOKUP($B33,手順3!$A$12:$Q$107,M$1,FALSE),"")))</f>
        <v/>
      </c>
      <c r="N33" s="93" t="str">
        <f>IFERROR(VLOOKUP($B33,手順2!$A$12:$Q$107,N$1,FALSE),"")&amp;IFERROR(VLOOKUP($B33,手順3!$A$12:$Q$107,N$1,FALSE),"")</f>
        <v/>
      </c>
      <c r="O33" s="131" t="str">
        <f>IF(N33="","",IF(IFERROR(VLOOKUP($B33,手順2!$A$12:$Q$107,O$1,FALSE),"")&amp;IFERROR(VLOOKUP($B33,手順3!$A$12:$Q$107,O$1,FALSE),"")="",0,IFERROR(VLOOKUP($B33,手順2!$A$12:$Q$107,O$1,FALSE),"")&amp;IFERROR(VLOOKUP($B33,手順3!$A$12:$Q$107,O$1,FALSE),"")))</f>
        <v/>
      </c>
      <c r="P33" s="131" t="str">
        <f>IF(N33="","",IF(IFERROR(VLOOKUP($B33,手順2!$A$12:$Q$107,P$1,FALSE),"")&amp;IFERROR(VLOOKUP($B33,手順3!$A$12:$Q$107,P$1,FALSE),"")="",0,IFERROR(VLOOKUP($B33,手順2!$A$12:$Q$107,P$1,FALSE),"")&amp;IFERROR(VLOOKUP($B33,手順3!$A$12:$Q$107,P$1,FALSE),"")))</f>
        <v/>
      </c>
      <c r="Q33" s="131" t="str">
        <f>IF(N33="","",IF(IFERROR(VLOOKUP($B33,手順2!$A$12:$Q$107,Q$1,FALSE),"")&amp;IFERROR(VLOOKUP($B33,手順3!$A$12:$Q$107,Q$1,FALSE),"")="",0,IFERROR(VLOOKUP($B33,手順2!$A$12:$Q$107,Q$1,FALSE),"")&amp;IFERROR(VLOOKUP($B33,手順3!$A$12:$Q$107,Q$1,FALSE),"")))</f>
        <v/>
      </c>
      <c r="R33" s="130"/>
      <c r="W33" s="35" t="str">
        <f>IF(Y33="","",COUNTIF(AI$17:AI33,"●"))</f>
        <v/>
      </c>
      <c r="X33" s="35" t="str">
        <f>IF(Y33="","",COUNTIF(AI$17:AI33,"▲"))</f>
        <v/>
      </c>
      <c r="Y33" s="111" t="str">
        <f t="shared" si="1"/>
        <v/>
      </c>
      <c r="Z33" s="112" t="str">
        <f t="shared" si="2"/>
        <v/>
      </c>
      <c r="AA33" s="36" t="str">
        <f t="shared" si="3"/>
        <v/>
      </c>
      <c r="AB33" s="112" t="str">
        <f t="shared" si="4"/>
        <v/>
      </c>
      <c r="AC33" s="112" t="str">
        <f t="shared" si="5"/>
        <v/>
      </c>
      <c r="AD33" s="112" t="str">
        <f t="shared" si="6"/>
        <v/>
      </c>
      <c r="AE33" s="112" t="str">
        <f t="shared" si="7"/>
        <v/>
      </c>
      <c r="AF33" s="112" t="str">
        <f t="shared" si="8"/>
        <v/>
      </c>
      <c r="AG33" s="112" t="str">
        <f t="shared" si="9"/>
        <v/>
      </c>
      <c r="AH33" s="112" t="str">
        <f t="shared" si="10"/>
        <v/>
      </c>
      <c r="AI33" s="113" t="str">
        <f t="shared" si="11"/>
        <v/>
      </c>
      <c r="AK33" t="str">
        <f>種目情報!A17</f>
        <v>中女５０００ｍ</v>
      </c>
      <c r="AL33" t="str">
        <f>種目情報!B17</f>
        <v>01100 0</v>
      </c>
      <c r="AM33">
        <f>種目情報!C17</f>
        <v>11</v>
      </c>
    </row>
    <row r="34" spans="1:39" x14ac:dyDescent="0.4">
      <c r="A34">
        <v>18</v>
      </c>
      <c r="B34" t="str">
        <f>IFERROR(IF(B33=手順3!$A$11,"",IF(B33&lt;=100,IF(手順2!A29=手順５!A34,手順５!A34,手順3!$A$12),B33+1)),"")</f>
        <v/>
      </c>
      <c r="C34" s="10" t="str">
        <f>IFERROR(VLOOKUP($B34,手順2!$A$12:$Q$107,C$1,FALSE),"")&amp;IFERROR(VLOOKUP($B34,手順3!$A$12:$Q$107,C$1,FALSE),"")</f>
        <v/>
      </c>
      <c r="D34" s="10" t="str">
        <f>IFERROR(VLOOKUP($B34,手順2!$A$12:$Q$107,D$1,FALSE),"")&amp;IFERROR(VLOOKUP($B34,手順3!$A$12:$Q$107,D$1,FALSE),"")</f>
        <v/>
      </c>
      <c r="E34" s="10" t="str">
        <f>IFERROR(VLOOKUP($B34,手順2!$A$12:$Q$107,E$1,FALSE),"")&amp;IFERROR(VLOOKUP($B34,手順3!$A$12:$Q$107,E$1,FALSE),"")</f>
        <v/>
      </c>
      <c r="F34" s="10" t="str">
        <f>IFERROR(VLOOKUP($B34,手順2!$A$12:$Q$107,F$1,FALSE),"")&amp;IFERROR(VLOOKUP($B34,手順3!$A$12:$Q$107,F$1,FALSE),"")</f>
        <v/>
      </c>
      <c r="G34" s="10" t="str">
        <f>IFERROR(VLOOKUP($B34,手順2!$A$12:$Q$107,G$1,FALSE),"")&amp;IFERROR(VLOOKUP($B34,手順3!$A$12:$Q$107,G$1,FALSE),"")</f>
        <v/>
      </c>
      <c r="H34" s="10" t="str">
        <f>IFERROR(VLOOKUP($B34,手順2!$A$12:$Q$107,H$1,FALSE),"")&amp;IFERROR(VLOOKUP($B34,手順3!$A$12:$Q$107,H$1,FALSE),"")</f>
        <v/>
      </c>
      <c r="I34" s="10" t="str">
        <f>IFERROR(VLOOKUP($B34,手順2!$A$12:$Q$107,I$1,FALSE),"")&amp;IFERROR(VLOOKUP($B34,手順3!$A$12:$Q$107,I$1,FALSE),"")</f>
        <v/>
      </c>
      <c r="J34" s="93" t="str">
        <f>IFERROR(VLOOKUP($B34,手順2!$A$12:$Q$107,J$1,FALSE),"")&amp;IFERROR(VLOOKUP($B34,手順3!$A$12:$Q$107,J$1,FALSE),"")</f>
        <v/>
      </c>
      <c r="K34" s="131" t="str">
        <f>IF(J34="","",IF(IFERROR(VLOOKUP($B34,手順2!$A$12:$Q$107,K$1,FALSE),"")&amp;IFERROR(VLOOKUP($B34,手順3!$A$12:$Q$107,K$1,FALSE),"")="",0,IFERROR(VLOOKUP($B34,手順2!$A$12:$Q$107,K$1,FALSE),"")&amp;IFERROR(VLOOKUP($B34,手順3!$A$12:$Q$107,K$1,FALSE),"")))</f>
        <v/>
      </c>
      <c r="L34" s="131" t="str">
        <f>IF(J34="","",IF(IFERROR(VLOOKUP($B34,手順2!$A$12:$Q$107,L$1,FALSE),"")&amp;IFERROR(VLOOKUP($B34,手順3!$A$12:$Q$107,L$1,FALSE),"")="",0,IFERROR(VLOOKUP($B34,手順2!$A$12:$Q$107,L$1,FALSE),"")&amp;IFERROR(VLOOKUP($B34,手順3!$A$12:$Q$107,L$1,FALSE),"")))</f>
        <v/>
      </c>
      <c r="M34" s="131" t="str">
        <f>IF(J34="","",IF(IFERROR(VLOOKUP($B34,手順2!$A$12:$Q$107,M$1,FALSE),"")&amp;IFERROR(VLOOKUP($B34,手順3!$A$12:$Q$107,M$1,FALSE),"")="",0,IFERROR(VLOOKUP($B34,手順2!$A$12:$Q$107,M$1,FALSE),"")&amp;IFERROR(VLOOKUP($B34,手順3!$A$12:$Q$107,M$1,FALSE),"")))</f>
        <v/>
      </c>
      <c r="N34" s="93" t="str">
        <f>IFERROR(VLOOKUP($B34,手順2!$A$12:$Q$107,N$1,FALSE),"")&amp;IFERROR(VLOOKUP($B34,手順3!$A$12:$Q$107,N$1,FALSE),"")</f>
        <v/>
      </c>
      <c r="O34" s="131" t="str">
        <f>IF(N34="","",IF(IFERROR(VLOOKUP($B34,手順2!$A$12:$Q$107,O$1,FALSE),"")&amp;IFERROR(VLOOKUP($B34,手順3!$A$12:$Q$107,O$1,FALSE),"")="",0,IFERROR(VLOOKUP($B34,手順2!$A$12:$Q$107,O$1,FALSE),"")&amp;IFERROR(VLOOKUP($B34,手順3!$A$12:$Q$107,O$1,FALSE),"")))</f>
        <v/>
      </c>
      <c r="P34" s="131" t="str">
        <f>IF(N34="","",IF(IFERROR(VLOOKUP($B34,手順2!$A$12:$Q$107,P$1,FALSE),"")&amp;IFERROR(VLOOKUP($B34,手順3!$A$12:$Q$107,P$1,FALSE),"")="",0,IFERROR(VLOOKUP($B34,手順2!$A$12:$Q$107,P$1,FALSE),"")&amp;IFERROR(VLOOKUP($B34,手順3!$A$12:$Q$107,P$1,FALSE),"")))</f>
        <v/>
      </c>
      <c r="Q34" s="131" t="str">
        <f>IF(N34="","",IF(IFERROR(VLOOKUP($B34,手順2!$A$12:$Q$107,Q$1,FALSE),"")&amp;IFERROR(VLOOKUP($B34,手順3!$A$12:$Q$107,Q$1,FALSE),"")="",0,IFERROR(VLOOKUP($B34,手順2!$A$12:$Q$107,Q$1,FALSE),"")&amp;IFERROR(VLOOKUP($B34,手順3!$A$12:$Q$107,Q$1,FALSE),"")))</f>
        <v/>
      </c>
      <c r="R34" s="130"/>
      <c r="W34" s="35" t="str">
        <f>IF(Y34="","",COUNTIF(AI$17:AI34,"●"))</f>
        <v/>
      </c>
      <c r="X34" s="35" t="str">
        <f>IF(Y34="","",COUNTIF(AI$17:AI34,"▲"))</f>
        <v/>
      </c>
      <c r="Y34" s="111" t="str">
        <f t="shared" si="1"/>
        <v/>
      </c>
      <c r="Z34" s="112" t="str">
        <f t="shared" si="2"/>
        <v/>
      </c>
      <c r="AA34" s="36" t="str">
        <f t="shared" si="3"/>
        <v/>
      </c>
      <c r="AB34" s="112" t="str">
        <f t="shared" si="4"/>
        <v/>
      </c>
      <c r="AC34" s="112" t="str">
        <f t="shared" si="5"/>
        <v/>
      </c>
      <c r="AD34" s="112" t="str">
        <f t="shared" si="6"/>
        <v/>
      </c>
      <c r="AE34" s="112" t="str">
        <f t="shared" si="7"/>
        <v/>
      </c>
      <c r="AF34" s="112" t="str">
        <f t="shared" si="8"/>
        <v/>
      </c>
      <c r="AG34" s="112" t="str">
        <f t="shared" si="9"/>
        <v/>
      </c>
      <c r="AH34" s="112" t="str">
        <f t="shared" si="10"/>
        <v/>
      </c>
      <c r="AI34" s="113" t="str">
        <f t="shared" si="11"/>
        <v/>
      </c>
      <c r="AK34" t="str">
        <f>種目情報!A18</f>
        <v>【一般高校女子】</v>
      </c>
      <c r="AL34">
        <f>種目情報!B18</f>
        <v>0</v>
      </c>
      <c r="AM34">
        <f>種目情報!C18</f>
        <v>0</v>
      </c>
    </row>
    <row r="35" spans="1:39" x14ac:dyDescent="0.4">
      <c r="A35">
        <v>19</v>
      </c>
      <c r="B35" t="str">
        <f>IFERROR(IF(B34=手順3!$A$11,"",IF(B34&lt;=100,IF(手順2!A30=手順５!A35,手順５!A35,手順3!$A$12),B34+1)),"")</f>
        <v/>
      </c>
      <c r="C35" s="10" t="str">
        <f>IFERROR(VLOOKUP($B35,手順2!$A$12:$Q$107,C$1,FALSE),"")&amp;IFERROR(VLOOKUP($B35,手順3!$A$12:$Q$107,C$1,FALSE),"")</f>
        <v/>
      </c>
      <c r="D35" s="10" t="str">
        <f>IFERROR(VLOOKUP($B35,手順2!$A$12:$Q$107,D$1,FALSE),"")&amp;IFERROR(VLOOKUP($B35,手順3!$A$12:$Q$107,D$1,FALSE),"")</f>
        <v/>
      </c>
      <c r="E35" s="10" t="str">
        <f>IFERROR(VLOOKUP($B35,手順2!$A$12:$Q$107,E$1,FALSE),"")&amp;IFERROR(VLOOKUP($B35,手順3!$A$12:$Q$107,E$1,FALSE),"")</f>
        <v/>
      </c>
      <c r="F35" s="10" t="str">
        <f>IFERROR(VLOOKUP($B35,手順2!$A$12:$Q$107,F$1,FALSE),"")&amp;IFERROR(VLOOKUP($B35,手順3!$A$12:$Q$107,F$1,FALSE),"")</f>
        <v/>
      </c>
      <c r="G35" s="10" t="str">
        <f>IFERROR(VLOOKUP($B35,手順2!$A$12:$Q$107,G$1,FALSE),"")&amp;IFERROR(VLOOKUP($B35,手順3!$A$12:$Q$107,G$1,FALSE),"")</f>
        <v/>
      </c>
      <c r="H35" s="10" t="str">
        <f>IFERROR(VLOOKUP($B35,手順2!$A$12:$Q$107,H$1,FALSE),"")&amp;IFERROR(VLOOKUP($B35,手順3!$A$12:$Q$107,H$1,FALSE),"")</f>
        <v/>
      </c>
      <c r="I35" s="10" t="str">
        <f>IFERROR(VLOOKUP($B35,手順2!$A$12:$Q$107,I$1,FALSE),"")&amp;IFERROR(VLOOKUP($B35,手順3!$A$12:$Q$107,I$1,FALSE),"")</f>
        <v/>
      </c>
      <c r="J35" s="93" t="str">
        <f>IFERROR(VLOOKUP($B35,手順2!$A$12:$Q$107,J$1,FALSE),"")&amp;IFERROR(VLOOKUP($B35,手順3!$A$12:$Q$107,J$1,FALSE),"")</f>
        <v/>
      </c>
      <c r="K35" s="131" t="str">
        <f>IF(J35="","",IF(IFERROR(VLOOKUP($B35,手順2!$A$12:$Q$107,K$1,FALSE),"")&amp;IFERROR(VLOOKUP($B35,手順3!$A$12:$Q$107,K$1,FALSE),"")="",0,IFERROR(VLOOKUP($B35,手順2!$A$12:$Q$107,K$1,FALSE),"")&amp;IFERROR(VLOOKUP($B35,手順3!$A$12:$Q$107,K$1,FALSE),"")))</f>
        <v/>
      </c>
      <c r="L35" s="131" t="str">
        <f>IF(J35="","",IF(IFERROR(VLOOKUP($B35,手順2!$A$12:$Q$107,L$1,FALSE),"")&amp;IFERROR(VLOOKUP($B35,手順3!$A$12:$Q$107,L$1,FALSE),"")="",0,IFERROR(VLOOKUP($B35,手順2!$A$12:$Q$107,L$1,FALSE),"")&amp;IFERROR(VLOOKUP($B35,手順3!$A$12:$Q$107,L$1,FALSE),"")))</f>
        <v/>
      </c>
      <c r="M35" s="131" t="str">
        <f>IF(J35="","",IF(IFERROR(VLOOKUP($B35,手順2!$A$12:$Q$107,M$1,FALSE),"")&amp;IFERROR(VLOOKUP($B35,手順3!$A$12:$Q$107,M$1,FALSE),"")="",0,IFERROR(VLOOKUP($B35,手順2!$A$12:$Q$107,M$1,FALSE),"")&amp;IFERROR(VLOOKUP($B35,手順3!$A$12:$Q$107,M$1,FALSE),"")))</f>
        <v/>
      </c>
      <c r="N35" s="93" t="str">
        <f>IFERROR(VLOOKUP($B35,手順2!$A$12:$Q$107,N$1,FALSE),"")&amp;IFERROR(VLOOKUP($B35,手順3!$A$12:$Q$107,N$1,FALSE),"")</f>
        <v/>
      </c>
      <c r="O35" s="131" t="str">
        <f>IF(N35="","",IF(IFERROR(VLOOKUP($B35,手順2!$A$12:$Q$107,O$1,FALSE),"")&amp;IFERROR(VLOOKUP($B35,手順3!$A$12:$Q$107,O$1,FALSE),"")="",0,IFERROR(VLOOKUP($B35,手順2!$A$12:$Q$107,O$1,FALSE),"")&amp;IFERROR(VLOOKUP($B35,手順3!$A$12:$Q$107,O$1,FALSE),"")))</f>
        <v/>
      </c>
      <c r="P35" s="131" t="str">
        <f>IF(N35="","",IF(IFERROR(VLOOKUP($B35,手順2!$A$12:$Q$107,P$1,FALSE),"")&amp;IFERROR(VLOOKUP($B35,手順3!$A$12:$Q$107,P$1,FALSE),"")="",0,IFERROR(VLOOKUP($B35,手順2!$A$12:$Q$107,P$1,FALSE),"")&amp;IFERROR(VLOOKUP($B35,手順3!$A$12:$Q$107,P$1,FALSE),"")))</f>
        <v/>
      </c>
      <c r="Q35" s="131" t="str">
        <f>IF(N35="","",IF(IFERROR(VLOOKUP($B35,手順2!$A$12:$Q$107,Q$1,FALSE),"")&amp;IFERROR(VLOOKUP($B35,手順3!$A$12:$Q$107,Q$1,FALSE),"")="",0,IFERROR(VLOOKUP($B35,手順2!$A$12:$Q$107,Q$1,FALSE),"")&amp;IFERROR(VLOOKUP($B35,手順3!$A$12:$Q$107,Q$1,FALSE),"")))</f>
        <v/>
      </c>
      <c r="R35" s="130"/>
      <c r="W35" s="35" t="str">
        <f>IF(Y35="","",COUNTIF(AI$17:AI35,"●"))</f>
        <v/>
      </c>
      <c r="X35" s="35" t="str">
        <f>IF(Y35="","",COUNTIF(AI$17:AI35,"▲"))</f>
        <v/>
      </c>
      <c r="Y35" s="111" t="str">
        <f t="shared" si="1"/>
        <v/>
      </c>
      <c r="Z35" s="112" t="str">
        <f t="shared" si="2"/>
        <v/>
      </c>
      <c r="AA35" s="36" t="str">
        <f t="shared" si="3"/>
        <v/>
      </c>
      <c r="AB35" s="112" t="str">
        <f t="shared" si="4"/>
        <v/>
      </c>
      <c r="AC35" s="112" t="str">
        <f t="shared" si="5"/>
        <v/>
      </c>
      <c r="AD35" s="112" t="str">
        <f t="shared" si="6"/>
        <v/>
      </c>
      <c r="AE35" s="112" t="str">
        <f t="shared" si="7"/>
        <v/>
      </c>
      <c r="AF35" s="112" t="str">
        <f t="shared" si="8"/>
        <v/>
      </c>
      <c r="AG35" s="112" t="str">
        <f t="shared" si="9"/>
        <v/>
      </c>
      <c r="AH35" s="112" t="str">
        <f t="shared" si="10"/>
        <v/>
      </c>
      <c r="AI35" s="113" t="str">
        <f t="shared" si="11"/>
        <v/>
      </c>
      <c r="AK35" t="str">
        <f>種目情報!A19</f>
        <v>女１５００ｍ</v>
      </c>
      <c r="AL35" t="str">
        <f>種目情報!B19</f>
        <v>00800 0</v>
      </c>
      <c r="AM35">
        <f>種目情報!C19</f>
        <v>10</v>
      </c>
    </row>
    <row r="36" spans="1:39" x14ac:dyDescent="0.4">
      <c r="A36">
        <v>20</v>
      </c>
      <c r="B36" t="str">
        <f>IFERROR(IF(B35=手順3!$A$11,"",IF(B35&lt;=100,IF(手順2!A31=手順５!A36,手順５!A36,手順3!$A$12),B35+1)),"")</f>
        <v/>
      </c>
      <c r="C36" s="10" t="str">
        <f>IFERROR(VLOOKUP($B36,手順2!$A$12:$Q$107,C$1,FALSE),"")&amp;IFERROR(VLOOKUP($B36,手順3!$A$12:$Q$107,C$1,FALSE),"")</f>
        <v/>
      </c>
      <c r="D36" s="10" t="str">
        <f>IFERROR(VLOOKUP($B36,手順2!$A$12:$Q$107,D$1,FALSE),"")&amp;IFERROR(VLOOKUP($B36,手順3!$A$12:$Q$107,D$1,FALSE),"")</f>
        <v/>
      </c>
      <c r="E36" s="10" t="str">
        <f>IFERROR(VLOOKUP($B36,手順2!$A$12:$Q$107,E$1,FALSE),"")&amp;IFERROR(VLOOKUP($B36,手順3!$A$12:$Q$107,E$1,FALSE),"")</f>
        <v/>
      </c>
      <c r="F36" s="10" t="str">
        <f>IFERROR(VLOOKUP($B36,手順2!$A$12:$Q$107,F$1,FALSE),"")&amp;IFERROR(VLOOKUP($B36,手順3!$A$12:$Q$107,F$1,FALSE),"")</f>
        <v/>
      </c>
      <c r="G36" s="10" t="str">
        <f>IFERROR(VLOOKUP($B36,手順2!$A$12:$Q$107,G$1,FALSE),"")&amp;IFERROR(VLOOKUP($B36,手順3!$A$12:$Q$107,G$1,FALSE),"")</f>
        <v/>
      </c>
      <c r="H36" s="10" t="str">
        <f>IFERROR(VLOOKUP($B36,手順2!$A$12:$Q$107,H$1,FALSE),"")&amp;IFERROR(VLOOKUP($B36,手順3!$A$12:$Q$107,H$1,FALSE),"")</f>
        <v/>
      </c>
      <c r="I36" s="10" t="str">
        <f>IFERROR(VLOOKUP($B36,手順2!$A$12:$Q$107,I$1,FALSE),"")&amp;IFERROR(VLOOKUP($B36,手順3!$A$12:$Q$107,I$1,FALSE),"")</f>
        <v/>
      </c>
      <c r="J36" s="93" t="str">
        <f>IFERROR(VLOOKUP($B36,手順2!$A$12:$Q$107,J$1,FALSE),"")&amp;IFERROR(VLOOKUP($B36,手順3!$A$12:$Q$107,J$1,FALSE),"")</f>
        <v/>
      </c>
      <c r="K36" s="131" t="str">
        <f>IF(J36="","",IF(IFERROR(VLOOKUP($B36,手順2!$A$12:$Q$107,K$1,FALSE),"")&amp;IFERROR(VLOOKUP($B36,手順3!$A$12:$Q$107,K$1,FALSE),"")="",0,IFERROR(VLOOKUP($B36,手順2!$A$12:$Q$107,K$1,FALSE),"")&amp;IFERROR(VLOOKUP($B36,手順3!$A$12:$Q$107,K$1,FALSE),"")))</f>
        <v/>
      </c>
      <c r="L36" s="131" t="str">
        <f>IF(J36="","",IF(IFERROR(VLOOKUP($B36,手順2!$A$12:$Q$107,L$1,FALSE),"")&amp;IFERROR(VLOOKUP($B36,手順3!$A$12:$Q$107,L$1,FALSE),"")="",0,IFERROR(VLOOKUP($B36,手順2!$A$12:$Q$107,L$1,FALSE),"")&amp;IFERROR(VLOOKUP($B36,手順3!$A$12:$Q$107,L$1,FALSE),"")))</f>
        <v/>
      </c>
      <c r="M36" s="131" t="str">
        <f>IF(J36="","",IF(IFERROR(VLOOKUP($B36,手順2!$A$12:$Q$107,M$1,FALSE),"")&amp;IFERROR(VLOOKUP($B36,手順3!$A$12:$Q$107,M$1,FALSE),"")="",0,IFERROR(VLOOKUP($B36,手順2!$A$12:$Q$107,M$1,FALSE),"")&amp;IFERROR(VLOOKUP($B36,手順3!$A$12:$Q$107,M$1,FALSE),"")))</f>
        <v/>
      </c>
      <c r="N36" s="93" t="str">
        <f>IFERROR(VLOOKUP($B36,手順2!$A$12:$Q$107,N$1,FALSE),"")&amp;IFERROR(VLOOKUP($B36,手順3!$A$12:$Q$107,N$1,FALSE),"")</f>
        <v/>
      </c>
      <c r="O36" s="131" t="str">
        <f>IF(N36="","",IF(IFERROR(VLOOKUP($B36,手順2!$A$12:$Q$107,O$1,FALSE),"")&amp;IFERROR(VLOOKUP($B36,手順3!$A$12:$Q$107,O$1,FALSE),"")="",0,IFERROR(VLOOKUP($B36,手順2!$A$12:$Q$107,O$1,FALSE),"")&amp;IFERROR(VLOOKUP($B36,手順3!$A$12:$Q$107,O$1,FALSE),"")))</f>
        <v/>
      </c>
      <c r="P36" s="131" t="str">
        <f>IF(N36="","",IF(IFERROR(VLOOKUP($B36,手順2!$A$12:$Q$107,P$1,FALSE),"")&amp;IFERROR(VLOOKUP($B36,手順3!$A$12:$Q$107,P$1,FALSE),"")="",0,IFERROR(VLOOKUP($B36,手順2!$A$12:$Q$107,P$1,FALSE),"")&amp;IFERROR(VLOOKUP($B36,手順3!$A$12:$Q$107,P$1,FALSE),"")))</f>
        <v/>
      </c>
      <c r="Q36" s="131" t="str">
        <f>IF(N36="","",IF(IFERROR(VLOOKUP($B36,手順2!$A$12:$Q$107,Q$1,FALSE),"")&amp;IFERROR(VLOOKUP($B36,手順3!$A$12:$Q$107,Q$1,FALSE),"")="",0,IFERROR(VLOOKUP($B36,手順2!$A$12:$Q$107,Q$1,FALSE),"")&amp;IFERROR(VLOOKUP($B36,手順3!$A$12:$Q$107,Q$1,FALSE),"")))</f>
        <v/>
      </c>
      <c r="R36" s="130"/>
      <c r="W36" s="35" t="str">
        <f>IF(Y36="","",COUNTIF(AI$17:AI36,"●"))</f>
        <v/>
      </c>
      <c r="X36" s="35" t="str">
        <f>IF(Y36="","",COUNTIF(AI$17:AI36,"▲"))</f>
        <v/>
      </c>
      <c r="Y36" s="111" t="str">
        <f t="shared" si="1"/>
        <v/>
      </c>
      <c r="Z36" s="112" t="str">
        <f t="shared" si="2"/>
        <v/>
      </c>
      <c r="AA36" s="36" t="str">
        <f t="shared" si="3"/>
        <v/>
      </c>
      <c r="AB36" s="112" t="str">
        <f t="shared" si="4"/>
        <v/>
      </c>
      <c r="AC36" s="112" t="str">
        <f t="shared" si="5"/>
        <v/>
      </c>
      <c r="AD36" s="112" t="str">
        <f t="shared" si="6"/>
        <v/>
      </c>
      <c r="AE36" s="112" t="str">
        <f t="shared" si="7"/>
        <v/>
      </c>
      <c r="AF36" s="112" t="str">
        <f t="shared" si="8"/>
        <v/>
      </c>
      <c r="AG36" s="112" t="str">
        <f t="shared" si="9"/>
        <v/>
      </c>
      <c r="AH36" s="112" t="str">
        <f t="shared" si="10"/>
        <v/>
      </c>
      <c r="AI36" s="113" t="str">
        <f t="shared" si="11"/>
        <v/>
      </c>
      <c r="AK36" t="str">
        <f>種目情報!A20</f>
        <v>女３０００ｍ</v>
      </c>
      <c r="AL36" t="str">
        <f>種目情報!B20</f>
        <v>01000 0</v>
      </c>
      <c r="AM36">
        <f>種目情報!C20</f>
        <v>10</v>
      </c>
    </row>
    <row r="37" spans="1:39" x14ac:dyDescent="0.4">
      <c r="A37">
        <v>21</v>
      </c>
      <c r="B37" t="str">
        <f>IFERROR(IF(B36=手順3!$A$11,"",IF(B36&lt;=100,IF(手順2!A32=手順５!A37,手順５!A37,手順3!$A$12),B36+1)),"")</f>
        <v/>
      </c>
      <c r="C37" s="10" t="str">
        <f>IFERROR(VLOOKUP($B37,手順2!$A$12:$Q$107,C$1,FALSE),"")&amp;IFERROR(VLOOKUP($B37,手順3!$A$12:$Q$107,C$1,FALSE),"")</f>
        <v/>
      </c>
      <c r="D37" s="10" t="str">
        <f>IFERROR(VLOOKUP($B37,手順2!$A$12:$Q$107,D$1,FALSE),"")&amp;IFERROR(VLOOKUP($B37,手順3!$A$12:$Q$107,D$1,FALSE),"")</f>
        <v/>
      </c>
      <c r="E37" s="10" t="str">
        <f>IFERROR(VLOOKUP($B37,手順2!$A$12:$Q$107,E$1,FALSE),"")&amp;IFERROR(VLOOKUP($B37,手順3!$A$12:$Q$107,E$1,FALSE),"")</f>
        <v/>
      </c>
      <c r="F37" s="10" t="str">
        <f>IFERROR(VLOOKUP($B37,手順2!$A$12:$Q$107,F$1,FALSE),"")&amp;IFERROR(VLOOKUP($B37,手順3!$A$12:$Q$107,F$1,FALSE),"")</f>
        <v/>
      </c>
      <c r="G37" s="10" t="str">
        <f>IFERROR(VLOOKUP($B37,手順2!$A$12:$Q$107,G$1,FALSE),"")&amp;IFERROR(VLOOKUP($B37,手順3!$A$12:$Q$107,G$1,FALSE),"")</f>
        <v/>
      </c>
      <c r="H37" s="10" t="str">
        <f>IFERROR(VLOOKUP($B37,手順2!$A$12:$Q$107,H$1,FALSE),"")&amp;IFERROR(VLOOKUP($B37,手順3!$A$12:$Q$107,H$1,FALSE),"")</f>
        <v/>
      </c>
      <c r="I37" s="10" t="str">
        <f>IFERROR(VLOOKUP($B37,手順2!$A$12:$Q$107,I$1,FALSE),"")&amp;IFERROR(VLOOKUP($B37,手順3!$A$12:$Q$107,I$1,FALSE),"")</f>
        <v/>
      </c>
      <c r="J37" s="93" t="str">
        <f>IFERROR(VLOOKUP($B37,手順2!$A$12:$Q$107,J$1,FALSE),"")&amp;IFERROR(VLOOKUP($B37,手順3!$A$12:$Q$107,J$1,FALSE),"")</f>
        <v/>
      </c>
      <c r="K37" s="131" t="str">
        <f>IF(J37="","",IF(IFERROR(VLOOKUP($B37,手順2!$A$12:$Q$107,K$1,FALSE),"")&amp;IFERROR(VLOOKUP($B37,手順3!$A$12:$Q$107,K$1,FALSE),"")="",0,IFERROR(VLOOKUP($B37,手順2!$A$12:$Q$107,K$1,FALSE),"")&amp;IFERROR(VLOOKUP($B37,手順3!$A$12:$Q$107,K$1,FALSE),"")))</f>
        <v/>
      </c>
      <c r="L37" s="131" t="str">
        <f>IF(J37="","",IF(IFERROR(VLOOKUP($B37,手順2!$A$12:$Q$107,L$1,FALSE),"")&amp;IFERROR(VLOOKUP($B37,手順3!$A$12:$Q$107,L$1,FALSE),"")="",0,IFERROR(VLOOKUP($B37,手順2!$A$12:$Q$107,L$1,FALSE),"")&amp;IFERROR(VLOOKUP($B37,手順3!$A$12:$Q$107,L$1,FALSE),"")))</f>
        <v/>
      </c>
      <c r="M37" s="131" t="str">
        <f>IF(J37="","",IF(IFERROR(VLOOKUP($B37,手順2!$A$12:$Q$107,M$1,FALSE),"")&amp;IFERROR(VLOOKUP($B37,手順3!$A$12:$Q$107,M$1,FALSE),"")="",0,IFERROR(VLOOKUP($B37,手順2!$A$12:$Q$107,M$1,FALSE),"")&amp;IFERROR(VLOOKUP($B37,手順3!$A$12:$Q$107,M$1,FALSE),"")))</f>
        <v/>
      </c>
      <c r="N37" s="93" t="str">
        <f>IFERROR(VLOOKUP($B37,手順2!$A$12:$Q$107,N$1,FALSE),"")&amp;IFERROR(VLOOKUP($B37,手順3!$A$12:$Q$107,N$1,FALSE),"")</f>
        <v/>
      </c>
      <c r="O37" s="131" t="str">
        <f>IF(N37="","",IF(IFERROR(VLOOKUP($B37,手順2!$A$12:$Q$107,O$1,FALSE),"")&amp;IFERROR(VLOOKUP($B37,手順3!$A$12:$Q$107,O$1,FALSE),"")="",0,IFERROR(VLOOKUP($B37,手順2!$A$12:$Q$107,O$1,FALSE),"")&amp;IFERROR(VLOOKUP($B37,手順3!$A$12:$Q$107,O$1,FALSE),"")))</f>
        <v/>
      </c>
      <c r="P37" s="131" t="str">
        <f>IF(N37="","",IF(IFERROR(VLOOKUP($B37,手順2!$A$12:$Q$107,P$1,FALSE),"")&amp;IFERROR(VLOOKUP($B37,手順3!$A$12:$Q$107,P$1,FALSE),"")="",0,IFERROR(VLOOKUP($B37,手順2!$A$12:$Q$107,P$1,FALSE),"")&amp;IFERROR(VLOOKUP($B37,手順3!$A$12:$Q$107,P$1,FALSE),"")))</f>
        <v/>
      </c>
      <c r="Q37" s="131" t="str">
        <f>IF(N37="","",IF(IFERROR(VLOOKUP($B37,手順2!$A$12:$Q$107,Q$1,FALSE),"")&amp;IFERROR(VLOOKUP($B37,手順3!$A$12:$Q$107,Q$1,FALSE),"")="",0,IFERROR(VLOOKUP($B37,手順2!$A$12:$Q$107,Q$1,FALSE),"")&amp;IFERROR(VLOOKUP($B37,手順3!$A$12:$Q$107,Q$1,FALSE),"")))</f>
        <v/>
      </c>
      <c r="R37" s="130"/>
      <c r="W37" s="35" t="str">
        <f>IF(Y37="","",COUNTIF(AI$17:AI37,"●"))</f>
        <v/>
      </c>
      <c r="X37" s="35" t="str">
        <f>IF(Y37="","",COUNTIF(AI$17:AI37,"▲"))</f>
        <v/>
      </c>
      <c r="Y37" s="111" t="str">
        <f t="shared" si="1"/>
        <v/>
      </c>
      <c r="Z37" s="112" t="str">
        <f t="shared" si="2"/>
        <v/>
      </c>
      <c r="AA37" s="36" t="str">
        <f t="shared" si="3"/>
        <v/>
      </c>
      <c r="AB37" s="112" t="str">
        <f t="shared" si="4"/>
        <v/>
      </c>
      <c r="AC37" s="112" t="str">
        <f t="shared" si="5"/>
        <v/>
      </c>
      <c r="AD37" s="112" t="str">
        <f t="shared" si="6"/>
        <v/>
      </c>
      <c r="AE37" s="112" t="str">
        <f t="shared" si="7"/>
        <v/>
      </c>
      <c r="AF37" s="112" t="str">
        <f t="shared" si="8"/>
        <v/>
      </c>
      <c r="AG37" s="112" t="str">
        <f t="shared" si="9"/>
        <v/>
      </c>
      <c r="AH37" s="112" t="str">
        <f t="shared" si="10"/>
        <v/>
      </c>
      <c r="AI37" s="113" t="str">
        <f t="shared" si="11"/>
        <v/>
      </c>
      <c r="AK37" t="str">
        <f>種目情報!A21</f>
        <v>女５０００ｍ</v>
      </c>
      <c r="AL37" t="str">
        <f>種目情報!B21</f>
        <v>01100 0</v>
      </c>
      <c r="AM37">
        <f>種目情報!C21</f>
        <v>11</v>
      </c>
    </row>
    <row r="38" spans="1:39" x14ac:dyDescent="0.4">
      <c r="A38">
        <v>22</v>
      </c>
      <c r="B38" t="str">
        <f>IFERROR(IF(B37=手順3!$A$11,"",IF(B37&lt;=100,IF(手順2!A33=手順５!A38,手順５!A38,手順3!$A$12),B37+1)),"")</f>
        <v/>
      </c>
      <c r="C38" s="10" t="str">
        <f>IFERROR(VLOOKUP($B38,手順2!$A$12:$Q$107,C$1,FALSE),"")&amp;IFERROR(VLOOKUP($B38,手順3!$A$12:$Q$107,C$1,FALSE),"")</f>
        <v/>
      </c>
      <c r="D38" s="10" t="str">
        <f>IFERROR(VLOOKUP($B38,手順2!$A$12:$Q$107,D$1,FALSE),"")&amp;IFERROR(VLOOKUP($B38,手順3!$A$12:$Q$107,D$1,FALSE),"")</f>
        <v/>
      </c>
      <c r="E38" s="10" t="str">
        <f>IFERROR(VLOOKUP($B38,手順2!$A$12:$Q$107,E$1,FALSE),"")&amp;IFERROR(VLOOKUP($B38,手順3!$A$12:$Q$107,E$1,FALSE),"")</f>
        <v/>
      </c>
      <c r="F38" s="10" t="str">
        <f>IFERROR(VLOOKUP($B38,手順2!$A$12:$Q$107,F$1,FALSE),"")&amp;IFERROR(VLOOKUP($B38,手順3!$A$12:$Q$107,F$1,FALSE),"")</f>
        <v/>
      </c>
      <c r="G38" s="10" t="str">
        <f>IFERROR(VLOOKUP($B38,手順2!$A$12:$Q$107,G$1,FALSE),"")&amp;IFERROR(VLOOKUP($B38,手順3!$A$12:$Q$107,G$1,FALSE),"")</f>
        <v/>
      </c>
      <c r="H38" s="10" t="str">
        <f>IFERROR(VLOOKUP($B38,手順2!$A$12:$Q$107,H$1,FALSE),"")&amp;IFERROR(VLOOKUP($B38,手順3!$A$12:$Q$107,H$1,FALSE),"")</f>
        <v/>
      </c>
      <c r="I38" s="10" t="str">
        <f>IFERROR(VLOOKUP($B38,手順2!$A$12:$Q$107,I$1,FALSE),"")&amp;IFERROR(VLOOKUP($B38,手順3!$A$12:$Q$107,I$1,FALSE),"")</f>
        <v/>
      </c>
      <c r="J38" s="93" t="str">
        <f>IFERROR(VLOOKUP($B38,手順2!$A$12:$Q$107,J$1,FALSE),"")&amp;IFERROR(VLOOKUP($B38,手順3!$A$12:$Q$107,J$1,FALSE),"")</f>
        <v/>
      </c>
      <c r="K38" s="131" t="str">
        <f>IF(J38="","",IF(IFERROR(VLOOKUP($B38,手順2!$A$12:$Q$107,K$1,FALSE),"")&amp;IFERROR(VLOOKUP($B38,手順3!$A$12:$Q$107,K$1,FALSE),"")="",0,IFERROR(VLOOKUP($B38,手順2!$A$12:$Q$107,K$1,FALSE),"")&amp;IFERROR(VLOOKUP($B38,手順3!$A$12:$Q$107,K$1,FALSE),"")))</f>
        <v/>
      </c>
      <c r="L38" s="131" t="str">
        <f>IF(J38="","",IF(IFERROR(VLOOKUP($B38,手順2!$A$12:$Q$107,L$1,FALSE),"")&amp;IFERROR(VLOOKUP($B38,手順3!$A$12:$Q$107,L$1,FALSE),"")="",0,IFERROR(VLOOKUP($B38,手順2!$A$12:$Q$107,L$1,FALSE),"")&amp;IFERROR(VLOOKUP($B38,手順3!$A$12:$Q$107,L$1,FALSE),"")))</f>
        <v/>
      </c>
      <c r="M38" s="131" t="str">
        <f>IF(J38="","",IF(IFERROR(VLOOKUP($B38,手順2!$A$12:$Q$107,M$1,FALSE),"")&amp;IFERROR(VLOOKUP($B38,手順3!$A$12:$Q$107,M$1,FALSE),"")="",0,IFERROR(VLOOKUP($B38,手順2!$A$12:$Q$107,M$1,FALSE),"")&amp;IFERROR(VLOOKUP($B38,手順3!$A$12:$Q$107,M$1,FALSE),"")))</f>
        <v/>
      </c>
      <c r="N38" s="93" t="str">
        <f>IFERROR(VLOOKUP($B38,手順2!$A$12:$Q$107,N$1,FALSE),"")&amp;IFERROR(VLOOKUP($B38,手順3!$A$12:$Q$107,N$1,FALSE),"")</f>
        <v/>
      </c>
      <c r="O38" s="131" t="str">
        <f>IF(N38="","",IF(IFERROR(VLOOKUP($B38,手順2!$A$12:$Q$107,O$1,FALSE),"")&amp;IFERROR(VLOOKUP($B38,手順3!$A$12:$Q$107,O$1,FALSE),"")="",0,IFERROR(VLOOKUP($B38,手順2!$A$12:$Q$107,O$1,FALSE),"")&amp;IFERROR(VLOOKUP($B38,手順3!$A$12:$Q$107,O$1,FALSE),"")))</f>
        <v/>
      </c>
      <c r="P38" s="131" t="str">
        <f>IF(N38="","",IF(IFERROR(VLOOKUP($B38,手順2!$A$12:$Q$107,P$1,FALSE),"")&amp;IFERROR(VLOOKUP($B38,手順3!$A$12:$Q$107,P$1,FALSE),"")="",0,IFERROR(VLOOKUP($B38,手順2!$A$12:$Q$107,P$1,FALSE),"")&amp;IFERROR(VLOOKUP($B38,手順3!$A$12:$Q$107,P$1,FALSE),"")))</f>
        <v/>
      </c>
      <c r="Q38" s="131" t="str">
        <f>IF(N38="","",IF(IFERROR(VLOOKUP($B38,手順2!$A$12:$Q$107,Q$1,FALSE),"")&amp;IFERROR(VLOOKUP($B38,手順3!$A$12:$Q$107,Q$1,FALSE),"")="",0,IFERROR(VLOOKUP($B38,手順2!$A$12:$Q$107,Q$1,FALSE),"")&amp;IFERROR(VLOOKUP($B38,手順3!$A$12:$Q$107,Q$1,FALSE),"")))</f>
        <v/>
      </c>
      <c r="R38" s="130"/>
      <c r="W38" s="35" t="str">
        <f>IF(Y38="","",COUNTIF(AI$17:AI38,"●"))</f>
        <v/>
      </c>
      <c r="X38" s="35" t="str">
        <f>IF(Y38="","",COUNTIF(AI$17:AI38,"▲"))</f>
        <v/>
      </c>
      <c r="Y38" s="111" t="str">
        <f t="shared" si="1"/>
        <v/>
      </c>
      <c r="Z38" s="112" t="str">
        <f t="shared" si="2"/>
        <v/>
      </c>
      <c r="AA38" s="36" t="str">
        <f t="shared" si="3"/>
        <v/>
      </c>
      <c r="AB38" s="112" t="str">
        <f t="shared" si="4"/>
        <v/>
      </c>
      <c r="AC38" s="112" t="str">
        <f t="shared" si="5"/>
        <v/>
      </c>
      <c r="AD38" s="112" t="str">
        <f t="shared" si="6"/>
        <v/>
      </c>
      <c r="AE38" s="112" t="str">
        <f t="shared" si="7"/>
        <v/>
      </c>
      <c r="AF38" s="112" t="str">
        <f t="shared" si="8"/>
        <v/>
      </c>
      <c r="AG38" s="112" t="str">
        <f t="shared" si="9"/>
        <v/>
      </c>
      <c r="AH38" s="112" t="str">
        <f t="shared" si="10"/>
        <v/>
      </c>
      <c r="AI38" s="113" t="str">
        <f t="shared" si="11"/>
        <v/>
      </c>
      <c r="AK38">
        <f>種目情報!A22</f>
        <v>0</v>
      </c>
      <c r="AL38">
        <f>種目情報!B22</f>
        <v>0</v>
      </c>
      <c r="AM38">
        <f>種目情報!C22</f>
        <v>0</v>
      </c>
    </row>
    <row r="39" spans="1:39" x14ac:dyDescent="0.4">
      <c r="A39">
        <v>23</v>
      </c>
      <c r="B39" t="str">
        <f>IFERROR(IF(B38=手順3!$A$11,"",IF(B38&lt;=100,IF(手順2!A34=手順５!A39,手順５!A39,手順3!$A$12),B38+1)),"")</f>
        <v/>
      </c>
      <c r="C39" s="10" t="str">
        <f>IFERROR(VLOOKUP($B39,手順2!$A$12:$Q$107,C$1,FALSE),"")&amp;IFERROR(VLOOKUP($B39,手順3!$A$12:$Q$107,C$1,FALSE),"")</f>
        <v/>
      </c>
      <c r="D39" s="10" t="str">
        <f>IFERROR(VLOOKUP($B39,手順2!$A$12:$Q$107,D$1,FALSE),"")&amp;IFERROR(VLOOKUP($B39,手順3!$A$12:$Q$107,D$1,FALSE),"")</f>
        <v/>
      </c>
      <c r="E39" s="10" t="str">
        <f>IFERROR(VLOOKUP($B39,手順2!$A$12:$Q$107,E$1,FALSE),"")&amp;IFERROR(VLOOKUP($B39,手順3!$A$12:$Q$107,E$1,FALSE),"")</f>
        <v/>
      </c>
      <c r="F39" s="10" t="str">
        <f>IFERROR(VLOOKUP($B39,手順2!$A$12:$Q$107,F$1,FALSE),"")&amp;IFERROR(VLOOKUP($B39,手順3!$A$12:$Q$107,F$1,FALSE),"")</f>
        <v/>
      </c>
      <c r="G39" s="10" t="str">
        <f>IFERROR(VLOOKUP($B39,手順2!$A$12:$Q$107,G$1,FALSE),"")&amp;IFERROR(VLOOKUP($B39,手順3!$A$12:$Q$107,G$1,FALSE),"")</f>
        <v/>
      </c>
      <c r="H39" s="10" t="str">
        <f>IFERROR(VLOOKUP($B39,手順2!$A$12:$Q$107,H$1,FALSE),"")&amp;IFERROR(VLOOKUP($B39,手順3!$A$12:$Q$107,H$1,FALSE),"")</f>
        <v/>
      </c>
      <c r="I39" s="10" t="str">
        <f>IFERROR(VLOOKUP($B39,手順2!$A$12:$Q$107,I$1,FALSE),"")&amp;IFERROR(VLOOKUP($B39,手順3!$A$12:$Q$107,I$1,FALSE),"")</f>
        <v/>
      </c>
      <c r="J39" s="93" t="str">
        <f>IFERROR(VLOOKUP($B39,手順2!$A$12:$Q$107,J$1,FALSE),"")&amp;IFERROR(VLOOKUP($B39,手順3!$A$12:$Q$107,J$1,FALSE),"")</f>
        <v/>
      </c>
      <c r="K39" s="131" t="str">
        <f>IF(J39="","",IF(IFERROR(VLOOKUP($B39,手順2!$A$12:$Q$107,K$1,FALSE),"")&amp;IFERROR(VLOOKUP($B39,手順3!$A$12:$Q$107,K$1,FALSE),"")="",0,IFERROR(VLOOKUP($B39,手順2!$A$12:$Q$107,K$1,FALSE),"")&amp;IFERROR(VLOOKUP($B39,手順3!$A$12:$Q$107,K$1,FALSE),"")))</f>
        <v/>
      </c>
      <c r="L39" s="131" t="str">
        <f>IF(J39="","",IF(IFERROR(VLOOKUP($B39,手順2!$A$12:$Q$107,L$1,FALSE),"")&amp;IFERROR(VLOOKUP($B39,手順3!$A$12:$Q$107,L$1,FALSE),"")="",0,IFERROR(VLOOKUP($B39,手順2!$A$12:$Q$107,L$1,FALSE),"")&amp;IFERROR(VLOOKUP($B39,手順3!$A$12:$Q$107,L$1,FALSE),"")))</f>
        <v/>
      </c>
      <c r="M39" s="131" t="str">
        <f>IF(J39="","",IF(IFERROR(VLOOKUP($B39,手順2!$A$12:$Q$107,M$1,FALSE),"")&amp;IFERROR(VLOOKUP($B39,手順3!$A$12:$Q$107,M$1,FALSE),"")="",0,IFERROR(VLOOKUP($B39,手順2!$A$12:$Q$107,M$1,FALSE),"")&amp;IFERROR(VLOOKUP($B39,手順3!$A$12:$Q$107,M$1,FALSE),"")))</f>
        <v/>
      </c>
      <c r="N39" s="93" t="str">
        <f>IFERROR(VLOOKUP($B39,手順2!$A$12:$Q$107,N$1,FALSE),"")&amp;IFERROR(VLOOKUP($B39,手順3!$A$12:$Q$107,N$1,FALSE),"")</f>
        <v/>
      </c>
      <c r="O39" s="131" t="str">
        <f>IF(N39="","",IF(IFERROR(VLOOKUP($B39,手順2!$A$12:$Q$107,O$1,FALSE),"")&amp;IFERROR(VLOOKUP($B39,手順3!$A$12:$Q$107,O$1,FALSE),"")="",0,IFERROR(VLOOKUP($B39,手順2!$A$12:$Q$107,O$1,FALSE),"")&amp;IFERROR(VLOOKUP($B39,手順3!$A$12:$Q$107,O$1,FALSE),"")))</f>
        <v/>
      </c>
      <c r="P39" s="131" t="str">
        <f>IF(N39="","",IF(IFERROR(VLOOKUP($B39,手順2!$A$12:$Q$107,P$1,FALSE),"")&amp;IFERROR(VLOOKUP($B39,手順3!$A$12:$Q$107,P$1,FALSE),"")="",0,IFERROR(VLOOKUP($B39,手順2!$A$12:$Q$107,P$1,FALSE),"")&amp;IFERROR(VLOOKUP($B39,手順3!$A$12:$Q$107,P$1,FALSE),"")))</f>
        <v/>
      </c>
      <c r="Q39" s="131" t="str">
        <f>IF(N39="","",IF(IFERROR(VLOOKUP($B39,手順2!$A$12:$Q$107,Q$1,FALSE),"")&amp;IFERROR(VLOOKUP($B39,手順3!$A$12:$Q$107,Q$1,FALSE),"")="",0,IFERROR(VLOOKUP($B39,手順2!$A$12:$Q$107,Q$1,FALSE),"")&amp;IFERROR(VLOOKUP($B39,手順3!$A$12:$Q$107,Q$1,FALSE),"")))</f>
        <v/>
      </c>
      <c r="R39" s="130"/>
      <c r="W39" s="35" t="str">
        <f>IF(Y39="","",COUNTIF(AI$17:AI39,"●"))</f>
        <v/>
      </c>
      <c r="X39" s="35" t="str">
        <f>IF(Y39="","",COUNTIF(AI$17:AI39,"▲"))</f>
        <v/>
      </c>
      <c r="Y39" s="111" t="str">
        <f t="shared" si="1"/>
        <v/>
      </c>
      <c r="Z39" s="112" t="str">
        <f t="shared" si="2"/>
        <v/>
      </c>
      <c r="AA39" s="36" t="str">
        <f t="shared" si="3"/>
        <v/>
      </c>
      <c r="AB39" s="112" t="str">
        <f t="shared" si="4"/>
        <v/>
      </c>
      <c r="AC39" s="112" t="str">
        <f t="shared" si="5"/>
        <v/>
      </c>
      <c r="AD39" s="112" t="str">
        <f t="shared" si="6"/>
        <v/>
      </c>
      <c r="AE39" s="112" t="str">
        <f t="shared" si="7"/>
        <v/>
      </c>
      <c r="AF39" s="112" t="str">
        <f t="shared" si="8"/>
        <v/>
      </c>
      <c r="AG39" s="112" t="str">
        <f t="shared" si="9"/>
        <v/>
      </c>
      <c r="AH39" s="112" t="str">
        <f t="shared" si="10"/>
        <v/>
      </c>
      <c r="AI39" s="113" t="str">
        <f t="shared" si="11"/>
        <v/>
      </c>
      <c r="AK39">
        <f>種目情報!A23</f>
        <v>0</v>
      </c>
      <c r="AL39">
        <f>種目情報!B23</f>
        <v>0</v>
      </c>
      <c r="AM39">
        <f>種目情報!C23</f>
        <v>0</v>
      </c>
    </row>
    <row r="40" spans="1:39" x14ac:dyDescent="0.4">
      <c r="A40">
        <v>24</v>
      </c>
      <c r="B40" t="str">
        <f>IFERROR(IF(B39=手順3!$A$11,"",IF(B39&lt;=100,IF(手順2!A35=手順５!A40,手順５!A40,手順3!$A$12),B39+1)),"")</f>
        <v/>
      </c>
      <c r="C40" s="10" t="str">
        <f>IFERROR(VLOOKUP($B40,手順2!$A$12:$Q$107,C$1,FALSE),"")&amp;IFERROR(VLOOKUP($B40,手順3!$A$12:$Q$107,C$1,FALSE),"")</f>
        <v/>
      </c>
      <c r="D40" s="10" t="str">
        <f>IFERROR(VLOOKUP($B40,手順2!$A$12:$Q$107,D$1,FALSE),"")&amp;IFERROR(VLOOKUP($B40,手順3!$A$12:$Q$107,D$1,FALSE),"")</f>
        <v/>
      </c>
      <c r="E40" s="10" t="str">
        <f>IFERROR(VLOOKUP($B40,手順2!$A$12:$Q$107,E$1,FALSE),"")&amp;IFERROR(VLOOKUP($B40,手順3!$A$12:$Q$107,E$1,FALSE),"")</f>
        <v/>
      </c>
      <c r="F40" s="10" t="str">
        <f>IFERROR(VLOOKUP($B40,手順2!$A$12:$Q$107,F$1,FALSE),"")&amp;IFERROR(VLOOKUP($B40,手順3!$A$12:$Q$107,F$1,FALSE),"")</f>
        <v/>
      </c>
      <c r="G40" s="10" t="str">
        <f>IFERROR(VLOOKUP($B40,手順2!$A$12:$Q$107,G$1,FALSE),"")&amp;IFERROR(VLOOKUP($B40,手順3!$A$12:$Q$107,G$1,FALSE),"")</f>
        <v/>
      </c>
      <c r="H40" s="10" t="str">
        <f>IFERROR(VLOOKUP($B40,手順2!$A$12:$Q$107,H$1,FALSE),"")&amp;IFERROR(VLOOKUP($B40,手順3!$A$12:$Q$107,H$1,FALSE),"")</f>
        <v/>
      </c>
      <c r="I40" s="10" t="str">
        <f>IFERROR(VLOOKUP($B40,手順2!$A$12:$Q$107,I$1,FALSE),"")&amp;IFERROR(VLOOKUP($B40,手順3!$A$12:$Q$107,I$1,FALSE),"")</f>
        <v/>
      </c>
      <c r="J40" s="93" t="str">
        <f>IFERROR(VLOOKUP($B40,手順2!$A$12:$Q$107,J$1,FALSE),"")&amp;IFERROR(VLOOKUP($B40,手順3!$A$12:$Q$107,J$1,FALSE),"")</f>
        <v/>
      </c>
      <c r="K40" s="131" t="str">
        <f>IF(J40="","",IF(IFERROR(VLOOKUP($B40,手順2!$A$12:$Q$107,K$1,FALSE),"")&amp;IFERROR(VLOOKUP($B40,手順3!$A$12:$Q$107,K$1,FALSE),"")="",0,IFERROR(VLOOKUP($B40,手順2!$A$12:$Q$107,K$1,FALSE),"")&amp;IFERROR(VLOOKUP($B40,手順3!$A$12:$Q$107,K$1,FALSE),"")))</f>
        <v/>
      </c>
      <c r="L40" s="131" t="str">
        <f>IF(J40="","",IF(IFERROR(VLOOKUP($B40,手順2!$A$12:$Q$107,L$1,FALSE),"")&amp;IFERROR(VLOOKUP($B40,手順3!$A$12:$Q$107,L$1,FALSE),"")="",0,IFERROR(VLOOKUP($B40,手順2!$A$12:$Q$107,L$1,FALSE),"")&amp;IFERROR(VLOOKUP($B40,手順3!$A$12:$Q$107,L$1,FALSE),"")))</f>
        <v/>
      </c>
      <c r="M40" s="131" t="str">
        <f>IF(J40="","",IF(IFERROR(VLOOKUP($B40,手順2!$A$12:$Q$107,M$1,FALSE),"")&amp;IFERROR(VLOOKUP($B40,手順3!$A$12:$Q$107,M$1,FALSE),"")="",0,IFERROR(VLOOKUP($B40,手順2!$A$12:$Q$107,M$1,FALSE),"")&amp;IFERROR(VLOOKUP($B40,手順3!$A$12:$Q$107,M$1,FALSE),"")))</f>
        <v/>
      </c>
      <c r="N40" s="93" t="str">
        <f>IFERROR(VLOOKUP($B40,手順2!$A$12:$Q$107,N$1,FALSE),"")&amp;IFERROR(VLOOKUP($B40,手順3!$A$12:$Q$107,N$1,FALSE),"")</f>
        <v/>
      </c>
      <c r="O40" s="131" t="str">
        <f>IF(N40="","",IF(IFERROR(VLOOKUP($B40,手順2!$A$12:$Q$107,O$1,FALSE),"")&amp;IFERROR(VLOOKUP($B40,手順3!$A$12:$Q$107,O$1,FALSE),"")="",0,IFERROR(VLOOKUP($B40,手順2!$A$12:$Q$107,O$1,FALSE),"")&amp;IFERROR(VLOOKUP($B40,手順3!$A$12:$Q$107,O$1,FALSE),"")))</f>
        <v/>
      </c>
      <c r="P40" s="131" t="str">
        <f>IF(N40="","",IF(IFERROR(VLOOKUP($B40,手順2!$A$12:$Q$107,P$1,FALSE),"")&amp;IFERROR(VLOOKUP($B40,手順3!$A$12:$Q$107,P$1,FALSE),"")="",0,IFERROR(VLOOKUP($B40,手順2!$A$12:$Q$107,P$1,FALSE),"")&amp;IFERROR(VLOOKUP($B40,手順3!$A$12:$Q$107,P$1,FALSE),"")))</f>
        <v/>
      </c>
      <c r="Q40" s="131" t="str">
        <f>IF(N40="","",IF(IFERROR(VLOOKUP($B40,手順2!$A$12:$Q$107,Q$1,FALSE),"")&amp;IFERROR(VLOOKUP($B40,手順3!$A$12:$Q$107,Q$1,FALSE),"")="",0,IFERROR(VLOOKUP($B40,手順2!$A$12:$Q$107,Q$1,FALSE),"")&amp;IFERROR(VLOOKUP($B40,手順3!$A$12:$Q$107,Q$1,FALSE),"")))</f>
        <v/>
      </c>
      <c r="R40" s="130"/>
      <c r="W40" s="35" t="str">
        <f>IF(Y40="","",COUNTIF(AI$17:AI40,"●"))</f>
        <v/>
      </c>
      <c r="X40" s="35" t="str">
        <f>IF(Y40="","",COUNTIF(AI$17:AI40,"▲"))</f>
        <v/>
      </c>
      <c r="Y40" s="111" t="str">
        <f t="shared" si="1"/>
        <v/>
      </c>
      <c r="Z40" s="112" t="str">
        <f t="shared" si="2"/>
        <v/>
      </c>
      <c r="AA40" s="36" t="str">
        <f t="shared" si="3"/>
        <v/>
      </c>
      <c r="AB40" s="112" t="str">
        <f t="shared" si="4"/>
        <v/>
      </c>
      <c r="AC40" s="112" t="str">
        <f t="shared" si="5"/>
        <v/>
      </c>
      <c r="AD40" s="112" t="str">
        <f t="shared" si="6"/>
        <v/>
      </c>
      <c r="AE40" s="112" t="str">
        <f t="shared" si="7"/>
        <v/>
      </c>
      <c r="AF40" s="112" t="str">
        <f t="shared" si="8"/>
        <v/>
      </c>
      <c r="AG40" s="112" t="str">
        <f t="shared" si="9"/>
        <v/>
      </c>
      <c r="AH40" s="112" t="str">
        <f t="shared" si="10"/>
        <v/>
      </c>
      <c r="AI40" s="113" t="str">
        <f t="shared" si="11"/>
        <v/>
      </c>
      <c r="AK40">
        <f>種目情報!A24</f>
        <v>0</v>
      </c>
      <c r="AL40">
        <f>種目情報!B24</f>
        <v>0</v>
      </c>
      <c r="AM40">
        <f>種目情報!C24</f>
        <v>0</v>
      </c>
    </row>
    <row r="41" spans="1:39" x14ac:dyDescent="0.4">
      <c r="A41">
        <v>25</v>
      </c>
      <c r="B41" t="str">
        <f>IFERROR(IF(B40=手順3!$A$11,"",IF(B40&lt;=100,IF(手順2!A36=手順５!A41,手順５!A41,手順3!$A$12),B40+1)),"")</f>
        <v/>
      </c>
      <c r="C41" s="10" t="str">
        <f>IFERROR(VLOOKUP($B41,手順2!$A$12:$Q$107,C$1,FALSE),"")&amp;IFERROR(VLOOKUP($B41,手順3!$A$12:$Q$107,C$1,FALSE),"")</f>
        <v/>
      </c>
      <c r="D41" s="10" t="str">
        <f>IFERROR(VLOOKUP($B41,手順2!$A$12:$Q$107,D$1,FALSE),"")&amp;IFERROR(VLOOKUP($B41,手順3!$A$12:$Q$107,D$1,FALSE),"")</f>
        <v/>
      </c>
      <c r="E41" s="10" t="str">
        <f>IFERROR(VLOOKUP($B41,手順2!$A$12:$Q$107,E$1,FALSE),"")&amp;IFERROR(VLOOKUP($B41,手順3!$A$12:$Q$107,E$1,FALSE),"")</f>
        <v/>
      </c>
      <c r="F41" s="10" t="str">
        <f>IFERROR(VLOOKUP($B41,手順2!$A$12:$Q$107,F$1,FALSE),"")&amp;IFERROR(VLOOKUP($B41,手順3!$A$12:$Q$107,F$1,FALSE),"")</f>
        <v/>
      </c>
      <c r="G41" s="10" t="str">
        <f>IFERROR(VLOOKUP($B41,手順2!$A$12:$Q$107,G$1,FALSE),"")&amp;IFERROR(VLOOKUP($B41,手順3!$A$12:$Q$107,G$1,FALSE),"")</f>
        <v/>
      </c>
      <c r="H41" s="10" t="str">
        <f>IFERROR(VLOOKUP($B41,手順2!$A$12:$Q$107,H$1,FALSE),"")&amp;IFERROR(VLOOKUP($B41,手順3!$A$12:$Q$107,H$1,FALSE),"")</f>
        <v/>
      </c>
      <c r="I41" s="10" t="str">
        <f>IFERROR(VLOOKUP($B41,手順2!$A$12:$Q$107,I$1,FALSE),"")&amp;IFERROR(VLOOKUP($B41,手順3!$A$12:$Q$107,I$1,FALSE),"")</f>
        <v/>
      </c>
      <c r="J41" s="93" t="str">
        <f>IFERROR(VLOOKUP($B41,手順2!$A$12:$Q$107,J$1,FALSE),"")&amp;IFERROR(VLOOKUP($B41,手順3!$A$12:$Q$107,J$1,FALSE),"")</f>
        <v/>
      </c>
      <c r="K41" s="131" t="str">
        <f>IF(J41="","",IF(IFERROR(VLOOKUP($B41,手順2!$A$12:$Q$107,K$1,FALSE),"")&amp;IFERROR(VLOOKUP($B41,手順3!$A$12:$Q$107,K$1,FALSE),"")="",0,IFERROR(VLOOKUP($B41,手順2!$A$12:$Q$107,K$1,FALSE),"")&amp;IFERROR(VLOOKUP($B41,手順3!$A$12:$Q$107,K$1,FALSE),"")))</f>
        <v/>
      </c>
      <c r="L41" s="131" t="str">
        <f>IF(J41="","",IF(IFERROR(VLOOKUP($B41,手順2!$A$12:$Q$107,L$1,FALSE),"")&amp;IFERROR(VLOOKUP($B41,手順3!$A$12:$Q$107,L$1,FALSE),"")="",0,IFERROR(VLOOKUP($B41,手順2!$A$12:$Q$107,L$1,FALSE),"")&amp;IFERROR(VLOOKUP($B41,手順3!$A$12:$Q$107,L$1,FALSE),"")))</f>
        <v/>
      </c>
      <c r="M41" s="131" t="str">
        <f>IF(J41="","",IF(IFERROR(VLOOKUP($B41,手順2!$A$12:$Q$107,M$1,FALSE),"")&amp;IFERROR(VLOOKUP($B41,手順3!$A$12:$Q$107,M$1,FALSE),"")="",0,IFERROR(VLOOKUP($B41,手順2!$A$12:$Q$107,M$1,FALSE),"")&amp;IFERROR(VLOOKUP($B41,手順3!$A$12:$Q$107,M$1,FALSE),"")))</f>
        <v/>
      </c>
      <c r="N41" s="93" t="str">
        <f>IFERROR(VLOOKUP($B41,手順2!$A$12:$Q$107,N$1,FALSE),"")&amp;IFERROR(VLOOKUP($B41,手順3!$A$12:$Q$107,N$1,FALSE),"")</f>
        <v/>
      </c>
      <c r="O41" s="131" t="str">
        <f>IF(N41="","",IF(IFERROR(VLOOKUP($B41,手順2!$A$12:$Q$107,O$1,FALSE),"")&amp;IFERROR(VLOOKUP($B41,手順3!$A$12:$Q$107,O$1,FALSE),"")="",0,IFERROR(VLOOKUP($B41,手順2!$A$12:$Q$107,O$1,FALSE),"")&amp;IFERROR(VLOOKUP($B41,手順3!$A$12:$Q$107,O$1,FALSE),"")))</f>
        <v/>
      </c>
      <c r="P41" s="131" t="str">
        <f>IF(N41="","",IF(IFERROR(VLOOKUP($B41,手順2!$A$12:$Q$107,P$1,FALSE),"")&amp;IFERROR(VLOOKUP($B41,手順3!$A$12:$Q$107,P$1,FALSE),"")="",0,IFERROR(VLOOKUP($B41,手順2!$A$12:$Q$107,P$1,FALSE),"")&amp;IFERROR(VLOOKUP($B41,手順3!$A$12:$Q$107,P$1,FALSE),"")))</f>
        <v/>
      </c>
      <c r="Q41" s="131" t="str">
        <f>IF(N41="","",IF(IFERROR(VLOOKUP($B41,手順2!$A$12:$Q$107,Q$1,FALSE),"")&amp;IFERROR(VLOOKUP($B41,手順3!$A$12:$Q$107,Q$1,FALSE),"")="",0,IFERROR(VLOOKUP($B41,手順2!$A$12:$Q$107,Q$1,FALSE),"")&amp;IFERROR(VLOOKUP($B41,手順3!$A$12:$Q$107,Q$1,FALSE),"")))</f>
        <v/>
      </c>
      <c r="R41" s="130"/>
      <c r="W41" s="35" t="str">
        <f>IF(Y41="","",COUNTIF(AI$17:AI41,"●"))</f>
        <v/>
      </c>
      <c r="X41" s="35" t="str">
        <f>IF(Y41="","",COUNTIF(AI$17:AI41,"▲"))</f>
        <v/>
      </c>
      <c r="Y41" s="111" t="str">
        <f t="shared" si="1"/>
        <v/>
      </c>
      <c r="Z41" s="112" t="str">
        <f t="shared" si="2"/>
        <v/>
      </c>
      <c r="AA41" s="36" t="str">
        <f t="shared" si="3"/>
        <v/>
      </c>
      <c r="AB41" s="112" t="str">
        <f t="shared" si="4"/>
        <v/>
      </c>
      <c r="AC41" s="112" t="str">
        <f t="shared" si="5"/>
        <v/>
      </c>
      <c r="AD41" s="112" t="str">
        <f t="shared" si="6"/>
        <v/>
      </c>
      <c r="AE41" s="112" t="str">
        <f t="shared" si="7"/>
        <v/>
      </c>
      <c r="AF41" s="112" t="str">
        <f t="shared" si="8"/>
        <v/>
      </c>
      <c r="AG41" s="112" t="str">
        <f t="shared" si="9"/>
        <v/>
      </c>
      <c r="AH41" s="112" t="str">
        <f t="shared" si="10"/>
        <v/>
      </c>
      <c r="AI41" s="113" t="str">
        <f t="shared" si="11"/>
        <v/>
      </c>
      <c r="AK41">
        <f>種目情報!A25</f>
        <v>0</v>
      </c>
      <c r="AL41">
        <f>種目情報!B25</f>
        <v>0</v>
      </c>
      <c r="AM41">
        <f>種目情報!C25</f>
        <v>0</v>
      </c>
    </row>
    <row r="42" spans="1:39" x14ac:dyDescent="0.4">
      <c r="A42">
        <v>26</v>
      </c>
      <c r="B42" t="str">
        <f>IFERROR(IF(B41=手順3!$A$11,"",IF(B41&lt;=100,IF(手順2!A37=手順５!A42,手順５!A42,手順3!$A$12),B41+1)),"")</f>
        <v/>
      </c>
      <c r="C42" s="10" t="str">
        <f>IFERROR(VLOOKUP($B42,手順2!$A$12:$Q$107,C$1,FALSE),"")&amp;IFERROR(VLOOKUP($B42,手順3!$A$12:$Q$107,C$1,FALSE),"")</f>
        <v/>
      </c>
      <c r="D42" s="10" t="str">
        <f>IFERROR(VLOOKUP($B42,手順2!$A$12:$Q$107,D$1,FALSE),"")&amp;IFERROR(VLOOKUP($B42,手順3!$A$12:$Q$107,D$1,FALSE),"")</f>
        <v/>
      </c>
      <c r="E42" s="10" t="str">
        <f>IFERROR(VLOOKUP($B42,手順2!$A$12:$Q$107,E$1,FALSE),"")&amp;IFERROR(VLOOKUP($B42,手順3!$A$12:$Q$107,E$1,FALSE),"")</f>
        <v/>
      </c>
      <c r="F42" s="10" t="str">
        <f>IFERROR(VLOOKUP($B42,手順2!$A$12:$Q$107,F$1,FALSE),"")&amp;IFERROR(VLOOKUP($B42,手順3!$A$12:$Q$107,F$1,FALSE),"")</f>
        <v/>
      </c>
      <c r="G42" s="10" t="str">
        <f>IFERROR(VLOOKUP($B42,手順2!$A$12:$Q$107,G$1,FALSE),"")&amp;IFERROR(VLOOKUP($B42,手順3!$A$12:$Q$107,G$1,FALSE),"")</f>
        <v/>
      </c>
      <c r="H42" s="10" t="str">
        <f>IFERROR(VLOOKUP($B42,手順2!$A$12:$Q$107,H$1,FALSE),"")&amp;IFERROR(VLOOKUP($B42,手順3!$A$12:$Q$107,H$1,FALSE),"")</f>
        <v/>
      </c>
      <c r="I42" s="10" t="str">
        <f>IFERROR(VLOOKUP($B42,手順2!$A$12:$Q$107,I$1,FALSE),"")&amp;IFERROR(VLOOKUP($B42,手順3!$A$12:$Q$107,I$1,FALSE),"")</f>
        <v/>
      </c>
      <c r="J42" s="93" t="str">
        <f>IFERROR(VLOOKUP($B42,手順2!$A$12:$Q$107,J$1,FALSE),"")&amp;IFERROR(VLOOKUP($B42,手順3!$A$12:$Q$107,J$1,FALSE),"")</f>
        <v/>
      </c>
      <c r="K42" s="131" t="str">
        <f>IF(J42="","",IF(IFERROR(VLOOKUP($B42,手順2!$A$12:$Q$107,K$1,FALSE),"")&amp;IFERROR(VLOOKUP($B42,手順3!$A$12:$Q$107,K$1,FALSE),"")="",0,IFERROR(VLOOKUP($B42,手順2!$A$12:$Q$107,K$1,FALSE),"")&amp;IFERROR(VLOOKUP($B42,手順3!$A$12:$Q$107,K$1,FALSE),"")))</f>
        <v/>
      </c>
      <c r="L42" s="131" t="str">
        <f>IF(J42="","",IF(IFERROR(VLOOKUP($B42,手順2!$A$12:$Q$107,L$1,FALSE),"")&amp;IFERROR(VLOOKUP($B42,手順3!$A$12:$Q$107,L$1,FALSE),"")="",0,IFERROR(VLOOKUP($B42,手順2!$A$12:$Q$107,L$1,FALSE),"")&amp;IFERROR(VLOOKUP($B42,手順3!$A$12:$Q$107,L$1,FALSE),"")))</f>
        <v/>
      </c>
      <c r="M42" s="131" t="str">
        <f>IF(J42="","",IF(IFERROR(VLOOKUP($B42,手順2!$A$12:$Q$107,M$1,FALSE),"")&amp;IFERROR(VLOOKUP($B42,手順3!$A$12:$Q$107,M$1,FALSE),"")="",0,IFERROR(VLOOKUP($B42,手順2!$A$12:$Q$107,M$1,FALSE),"")&amp;IFERROR(VLOOKUP($B42,手順3!$A$12:$Q$107,M$1,FALSE),"")))</f>
        <v/>
      </c>
      <c r="N42" s="93" t="str">
        <f>IFERROR(VLOOKUP($B42,手順2!$A$12:$Q$107,N$1,FALSE),"")&amp;IFERROR(VLOOKUP($B42,手順3!$A$12:$Q$107,N$1,FALSE),"")</f>
        <v/>
      </c>
      <c r="O42" s="131" t="str">
        <f>IF(N42="","",IF(IFERROR(VLOOKUP($B42,手順2!$A$12:$Q$107,O$1,FALSE),"")&amp;IFERROR(VLOOKUP($B42,手順3!$A$12:$Q$107,O$1,FALSE),"")="",0,IFERROR(VLOOKUP($B42,手順2!$A$12:$Q$107,O$1,FALSE),"")&amp;IFERROR(VLOOKUP($B42,手順3!$A$12:$Q$107,O$1,FALSE),"")))</f>
        <v/>
      </c>
      <c r="P42" s="131" t="str">
        <f>IF(N42="","",IF(IFERROR(VLOOKUP($B42,手順2!$A$12:$Q$107,P$1,FALSE),"")&amp;IFERROR(VLOOKUP($B42,手順3!$A$12:$Q$107,P$1,FALSE),"")="",0,IFERROR(VLOOKUP($B42,手順2!$A$12:$Q$107,P$1,FALSE),"")&amp;IFERROR(VLOOKUP($B42,手順3!$A$12:$Q$107,P$1,FALSE),"")))</f>
        <v/>
      </c>
      <c r="Q42" s="131" t="str">
        <f>IF(N42="","",IF(IFERROR(VLOOKUP($B42,手順2!$A$12:$Q$107,Q$1,FALSE),"")&amp;IFERROR(VLOOKUP($B42,手順3!$A$12:$Q$107,Q$1,FALSE),"")="",0,IFERROR(VLOOKUP($B42,手順2!$A$12:$Q$107,Q$1,FALSE),"")&amp;IFERROR(VLOOKUP($B42,手順3!$A$12:$Q$107,Q$1,FALSE),"")))</f>
        <v/>
      </c>
      <c r="R42" s="130"/>
      <c r="W42" s="35" t="str">
        <f>IF(Y42="","",COUNTIF(AI$17:AI42,"●"))</f>
        <v/>
      </c>
      <c r="X42" s="35" t="str">
        <f>IF(Y42="","",COUNTIF(AI$17:AI42,"▲"))</f>
        <v/>
      </c>
      <c r="Y42" s="111" t="str">
        <f t="shared" si="1"/>
        <v/>
      </c>
      <c r="Z42" s="112" t="str">
        <f t="shared" si="2"/>
        <v/>
      </c>
      <c r="AA42" s="36" t="str">
        <f t="shared" si="3"/>
        <v/>
      </c>
      <c r="AB42" s="112" t="str">
        <f t="shared" si="4"/>
        <v/>
      </c>
      <c r="AC42" s="112" t="str">
        <f t="shared" si="5"/>
        <v/>
      </c>
      <c r="AD42" s="112" t="str">
        <f t="shared" si="6"/>
        <v/>
      </c>
      <c r="AE42" s="112" t="str">
        <f t="shared" si="7"/>
        <v/>
      </c>
      <c r="AF42" s="112" t="str">
        <f t="shared" si="8"/>
        <v/>
      </c>
      <c r="AG42" s="112" t="str">
        <f t="shared" si="9"/>
        <v/>
      </c>
      <c r="AH42" s="112" t="str">
        <f t="shared" si="10"/>
        <v/>
      </c>
      <c r="AI42" s="113" t="str">
        <f t="shared" si="11"/>
        <v/>
      </c>
      <c r="AK42">
        <f>種目情報!A26</f>
        <v>0</v>
      </c>
      <c r="AL42">
        <f>種目情報!B26</f>
        <v>0</v>
      </c>
      <c r="AM42">
        <f>種目情報!C26</f>
        <v>0</v>
      </c>
    </row>
    <row r="43" spans="1:39" x14ac:dyDescent="0.4">
      <c r="A43">
        <v>27</v>
      </c>
      <c r="B43" t="str">
        <f>IFERROR(IF(B42=手順3!$A$11,"",IF(B42&lt;=100,IF(手順2!A38=手順５!A43,手順５!A43,手順3!$A$12),B42+1)),"")</f>
        <v/>
      </c>
      <c r="C43" s="10" t="str">
        <f>IFERROR(VLOOKUP($B43,手順2!$A$12:$Q$107,C$1,FALSE),"")&amp;IFERROR(VLOOKUP($B43,手順3!$A$12:$Q$107,C$1,FALSE),"")</f>
        <v/>
      </c>
      <c r="D43" s="10" t="str">
        <f>IFERROR(VLOOKUP($B43,手順2!$A$12:$Q$107,D$1,FALSE),"")&amp;IFERROR(VLOOKUP($B43,手順3!$A$12:$Q$107,D$1,FALSE),"")</f>
        <v/>
      </c>
      <c r="E43" s="10" t="str">
        <f>IFERROR(VLOOKUP($B43,手順2!$A$12:$Q$107,E$1,FALSE),"")&amp;IFERROR(VLOOKUP($B43,手順3!$A$12:$Q$107,E$1,FALSE),"")</f>
        <v/>
      </c>
      <c r="F43" s="10" t="str">
        <f>IFERROR(VLOOKUP($B43,手順2!$A$12:$Q$107,F$1,FALSE),"")&amp;IFERROR(VLOOKUP($B43,手順3!$A$12:$Q$107,F$1,FALSE),"")</f>
        <v/>
      </c>
      <c r="G43" s="10" t="str">
        <f>IFERROR(VLOOKUP($B43,手順2!$A$12:$Q$107,G$1,FALSE),"")&amp;IFERROR(VLOOKUP($B43,手順3!$A$12:$Q$107,G$1,FALSE),"")</f>
        <v/>
      </c>
      <c r="H43" s="10" t="str">
        <f>IFERROR(VLOOKUP($B43,手順2!$A$12:$Q$107,H$1,FALSE),"")&amp;IFERROR(VLOOKUP($B43,手順3!$A$12:$Q$107,H$1,FALSE),"")</f>
        <v/>
      </c>
      <c r="I43" s="10" t="str">
        <f>IFERROR(VLOOKUP($B43,手順2!$A$12:$Q$107,I$1,FALSE),"")&amp;IFERROR(VLOOKUP($B43,手順3!$A$12:$Q$107,I$1,FALSE),"")</f>
        <v/>
      </c>
      <c r="J43" s="93" t="str">
        <f>IFERROR(VLOOKUP($B43,手順2!$A$12:$Q$107,J$1,FALSE),"")&amp;IFERROR(VLOOKUP($B43,手順3!$A$12:$Q$107,J$1,FALSE),"")</f>
        <v/>
      </c>
      <c r="K43" s="131" t="str">
        <f>IF(J43="","",IF(IFERROR(VLOOKUP($B43,手順2!$A$12:$Q$107,K$1,FALSE),"")&amp;IFERROR(VLOOKUP($B43,手順3!$A$12:$Q$107,K$1,FALSE),"")="",0,IFERROR(VLOOKUP($B43,手順2!$A$12:$Q$107,K$1,FALSE),"")&amp;IFERROR(VLOOKUP($B43,手順3!$A$12:$Q$107,K$1,FALSE),"")))</f>
        <v/>
      </c>
      <c r="L43" s="131" t="str">
        <f>IF(J43="","",IF(IFERROR(VLOOKUP($B43,手順2!$A$12:$Q$107,L$1,FALSE),"")&amp;IFERROR(VLOOKUP($B43,手順3!$A$12:$Q$107,L$1,FALSE),"")="",0,IFERROR(VLOOKUP($B43,手順2!$A$12:$Q$107,L$1,FALSE),"")&amp;IFERROR(VLOOKUP($B43,手順3!$A$12:$Q$107,L$1,FALSE),"")))</f>
        <v/>
      </c>
      <c r="M43" s="131" t="str">
        <f>IF(J43="","",IF(IFERROR(VLOOKUP($B43,手順2!$A$12:$Q$107,M$1,FALSE),"")&amp;IFERROR(VLOOKUP($B43,手順3!$A$12:$Q$107,M$1,FALSE),"")="",0,IFERROR(VLOOKUP($B43,手順2!$A$12:$Q$107,M$1,FALSE),"")&amp;IFERROR(VLOOKUP($B43,手順3!$A$12:$Q$107,M$1,FALSE),"")))</f>
        <v/>
      </c>
      <c r="N43" s="93" t="str">
        <f>IFERROR(VLOOKUP($B43,手順2!$A$12:$Q$107,N$1,FALSE),"")&amp;IFERROR(VLOOKUP($B43,手順3!$A$12:$Q$107,N$1,FALSE),"")</f>
        <v/>
      </c>
      <c r="O43" s="131" t="str">
        <f>IF(N43="","",IF(IFERROR(VLOOKUP($B43,手順2!$A$12:$Q$107,O$1,FALSE),"")&amp;IFERROR(VLOOKUP($B43,手順3!$A$12:$Q$107,O$1,FALSE),"")="",0,IFERROR(VLOOKUP($B43,手順2!$A$12:$Q$107,O$1,FALSE),"")&amp;IFERROR(VLOOKUP($B43,手順3!$A$12:$Q$107,O$1,FALSE),"")))</f>
        <v/>
      </c>
      <c r="P43" s="131" t="str">
        <f>IF(N43="","",IF(IFERROR(VLOOKUP($B43,手順2!$A$12:$Q$107,P$1,FALSE),"")&amp;IFERROR(VLOOKUP($B43,手順3!$A$12:$Q$107,P$1,FALSE),"")="",0,IFERROR(VLOOKUP($B43,手順2!$A$12:$Q$107,P$1,FALSE),"")&amp;IFERROR(VLOOKUP($B43,手順3!$A$12:$Q$107,P$1,FALSE),"")))</f>
        <v/>
      </c>
      <c r="Q43" s="131" t="str">
        <f>IF(N43="","",IF(IFERROR(VLOOKUP($B43,手順2!$A$12:$Q$107,Q$1,FALSE),"")&amp;IFERROR(VLOOKUP($B43,手順3!$A$12:$Q$107,Q$1,FALSE),"")="",0,IFERROR(VLOOKUP($B43,手順2!$A$12:$Q$107,Q$1,FALSE),"")&amp;IFERROR(VLOOKUP($B43,手順3!$A$12:$Q$107,Q$1,FALSE),"")))</f>
        <v/>
      </c>
      <c r="R43" s="130"/>
      <c r="W43" s="35" t="str">
        <f>IF(Y43="","",COUNTIF(AI$17:AI43,"●"))</f>
        <v/>
      </c>
      <c r="X43" s="35" t="str">
        <f>IF(Y43="","",COUNTIF(AI$17:AI43,"▲"))</f>
        <v/>
      </c>
      <c r="Y43" s="111" t="str">
        <f t="shared" si="1"/>
        <v/>
      </c>
      <c r="Z43" s="112" t="str">
        <f t="shared" si="2"/>
        <v/>
      </c>
      <c r="AA43" s="36" t="str">
        <f t="shared" si="3"/>
        <v/>
      </c>
      <c r="AB43" s="112" t="str">
        <f t="shared" si="4"/>
        <v/>
      </c>
      <c r="AC43" s="112" t="str">
        <f t="shared" si="5"/>
        <v/>
      </c>
      <c r="AD43" s="112" t="str">
        <f t="shared" si="6"/>
        <v/>
      </c>
      <c r="AE43" s="112" t="str">
        <f t="shared" si="7"/>
        <v/>
      </c>
      <c r="AF43" s="112" t="str">
        <f t="shared" si="8"/>
        <v/>
      </c>
      <c r="AG43" s="112" t="str">
        <f t="shared" si="9"/>
        <v/>
      </c>
      <c r="AH43" s="112" t="str">
        <f t="shared" si="10"/>
        <v/>
      </c>
      <c r="AI43" s="113" t="str">
        <f t="shared" si="11"/>
        <v/>
      </c>
      <c r="AK43">
        <f>種目情報!A27</f>
        <v>0</v>
      </c>
      <c r="AL43">
        <f>種目情報!B27</f>
        <v>0</v>
      </c>
      <c r="AM43">
        <f>種目情報!C27</f>
        <v>0</v>
      </c>
    </row>
    <row r="44" spans="1:39" x14ac:dyDescent="0.4">
      <c r="A44">
        <v>28</v>
      </c>
      <c r="B44" t="str">
        <f>IFERROR(IF(B43=手順3!$A$11,"",IF(B43&lt;=100,IF(手順2!A39=手順５!A44,手順５!A44,手順3!$A$12),B43+1)),"")</f>
        <v/>
      </c>
      <c r="C44" s="10" t="str">
        <f>IFERROR(VLOOKUP($B44,手順2!$A$12:$Q$107,C$1,FALSE),"")&amp;IFERROR(VLOOKUP($B44,手順3!$A$12:$Q$107,C$1,FALSE),"")</f>
        <v/>
      </c>
      <c r="D44" s="10" t="str">
        <f>IFERROR(VLOOKUP($B44,手順2!$A$12:$Q$107,D$1,FALSE),"")&amp;IFERROR(VLOOKUP($B44,手順3!$A$12:$Q$107,D$1,FALSE),"")</f>
        <v/>
      </c>
      <c r="E44" s="10" t="str">
        <f>IFERROR(VLOOKUP($B44,手順2!$A$12:$Q$107,E$1,FALSE),"")&amp;IFERROR(VLOOKUP($B44,手順3!$A$12:$Q$107,E$1,FALSE),"")</f>
        <v/>
      </c>
      <c r="F44" s="10" t="str">
        <f>IFERROR(VLOOKUP($B44,手順2!$A$12:$Q$107,F$1,FALSE),"")&amp;IFERROR(VLOOKUP($B44,手順3!$A$12:$Q$107,F$1,FALSE),"")</f>
        <v/>
      </c>
      <c r="G44" s="10" t="str">
        <f>IFERROR(VLOOKUP($B44,手順2!$A$12:$Q$107,G$1,FALSE),"")&amp;IFERROR(VLOOKUP($B44,手順3!$A$12:$Q$107,G$1,FALSE),"")</f>
        <v/>
      </c>
      <c r="H44" s="10" t="str">
        <f>IFERROR(VLOOKUP($B44,手順2!$A$12:$Q$107,H$1,FALSE),"")&amp;IFERROR(VLOOKUP($B44,手順3!$A$12:$Q$107,H$1,FALSE),"")</f>
        <v/>
      </c>
      <c r="I44" s="10" t="str">
        <f>IFERROR(VLOOKUP($B44,手順2!$A$12:$Q$107,I$1,FALSE),"")&amp;IFERROR(VLOOKUP($B44,手順3!$A$12:$Q$107,I$1,FALSE),"")</f>
        <v/>
      </c>
      <c r="J44" s="93" t="str">
        <f>IFERROR(VLOOKUP($B44,手順2!$A$12:$Q$107,J$1,FALSE),"")&amp;IFERROR(VLOOKUP($B44,手順3!$A$12:$Q$107,J$1,FALSE),"")</f>
        <v/>
      </c>
      <c r="K44" s="131" t="str">
        <f>IF(J44="","",IF(IFERROR(VLOOKUP($B44,手順2!$A$12:$Q$107,K$1,FALSE),"")&amp;IFERROR(VLOOKUP($B44,手順3!$A$12:$Q$107,K$1,FALSE),"")="",0,IFERROR(VLOOKUP($B44,手順2!$A$12:$Q$107,K$1,FALSE),"")&amp;IFERROR(VLOOKUP($B44,手順3!$A$12:$Q$107,K$1,FALSE),"")))</f>
        <v/>
      </c>
      <c r="L44" s="131" t="str">
        <f>IF(J44="","",IF(IFERROR(VLOOKUP($B44,手順2!$A$12:$Q$107,L$1,FALSE),"")&amp;IFERROR(VLOOKUP($B44,手順3!$A$12:$Q$107,L$1,FALSE),"")="",0,IFERROR(VLOOKUP($B44,手順2!$A$12:$Q$107,L$1,FALSE),"")&amp;IFERROR(VLOOKUP($B44,手順3!$A$12:$Q$107,L$1,FALSE),"")))</f>
        <v/>
      </c>
      <c r="M44" s="131" t="str">
        <f>IF(J44="","",IF(IFERROR(VLOOKUP($B44,手順2!$A$12:$Q$107,M$1,FALSE),"")&amp;IFERROR(VLOOKUP($B44,手順3!$A$12:$Q$107,M$1,FALSE),"")="",0,IFERROR(VLOOKUP($B44,手順2!$A$12:$Q$107,M$1,FALSE),"")&amp;IFERROR(VLOOKUP($B44,手順3!$A$12:$Q$107,M$1,FALSE),"")))</f>
        <v/>
      </c>
      <c r="N44" s="93" t="str">
        <f>IFERROR(VLOOKUP($B44,手順2!$A$12:$Q$107,N$1,FALSE),"")&amp;IFERROR(VLOOKUP($B44,手順3!$A$12:$Q$107,N$1,FALSE),"")</f>
        <v/>
      </c>
      <c r="O44" s="131" t="str">
        <f>IF(N44="","",IF(IFERROR(VLOOKUP($B44,手順2!$A$12:$Q$107,O$1,FALSE),"")&amp;IFERROR(VLOOKUP($B44,手順3!$A$12:$Q$107,O$1,FALSE),"")="",0,IFERROR(VLOOKUP($B44,手順2!$A$12:$Q$107,O$1,FALSE),"")&amp;IFERROR(VLOOKUP($B44,手順3!$A$12:$Q$107,O$1,FALSE),"")))</f>
        <v/>
      </c>
      <c r="P44" s="131" t="str">
        <f>IF(N44="","",IF(IFERROR(VLOOKUP($B44,手順2!$A$12:$Q$107,P$1,FALSE),"")&amp;IFERROR(VLOOKUP($B44,手順3!$A$12:$Q$107,P$1,FALSE),"")="",0,IFERROR(VLOOKUP($B44,手順2!$A$12:$Q$107,P$1,FALSE),"")&amp;IFERROR(VLOOKUP($B44,手順3!$A$12:$Q$107,P$1,FALSE),"")))</f>
        <v/>
      </c>
      <c r="Q44" s="131" t="str">
        <f>IF(N44="","",IF(IFERROR(VLOOKUP($B44,手順2!$A$12:$Q$107,Q$1,FALSE),"")&amp;IFERROR(VLOOKUP($B44,手順3!$A$12:$Q$107,Q$1,FALSE),"")="",0,IFERROR(VLOOKUP($B44,手順2!$A$12:$Q$107,Q$1,FALSE),"")&amp;IFERROR(VLOOKUP($B44,手順3!$A$12:$Q$107,Q$1,FALSE),"")))</f>
        <v/>
      </c>
      <c r="R44" s="130"/>
      <c r="W44" s="35" t="str">
        <f>IF(Y44="","",COUNTIF(AI$17:AI44,"●"))</f>
        <v/>
      </c>
      <c r="X44" s="35" t="str">
        <f>IF(Y44="","",COUNTIF(AI$17:AI44,"▲"))</f>
        <v/>
      </c>
      <c r="Y44" s="111" t="str">
        <f t="shared" si="1"/>
        <v/>
      </c>
      <c r="Z44" s="112" t="str">
        <f t="shared" si="2"/>
        <v/>
      </c>
      <c r="AA44" s="36" t="str">
        <f t="shared" si="3"/>
        <v/>
      </c>
      <c r="AB44" s="112" t="str">
        <f t="shared" si="4"/>
        <v/>
      </c>
      <c r="AC44" s="112" t="str">
        <f t="shared" si="5"/>
        <v/>
      </c>
      <c r="AD44" s="112" t="str">
        <f t="shared" si="6"/>
        <v/>
      </c>
      <c r="AE44" s="112" t="str">
        <f t="shared" si="7"/>
        <v/>
      </c>
      <c r="AF44" s="112" t="str">
        <f t="shared" si="8"/>
        <v/>
      </c>
      <c r="AG44" s="112" t="str">
        <f t="shared" si="9"/>
        <v/>
      </c>
      <c r="AH44" s="112" t="str">
        <f t="shared" si="10"/>
        <v/>
      </c>
      <c r="AI44" s="113" t="str">
        <f t="shared" si="11"/>
        <v/>
      </c>
      <c r="AK44">
        <f>種目情報!A28</f>
        <v>0</v>
      </c>
      <c r="AL44">
        <f>種目情報!B28</f>
        <v>0</v>
      </c>
      <c r="AM44">
        <f>種目情報!C28</f>
        <v>0</v>
      </c>
    </row>
    <row r="45" spans="1:39" x14ac:dyDescent="0.4">
      <c r="A45">
        <v>29</v>
      </c>
      <c r="B45" t="str">
        <f>IFERROR(IF(B44=手順3!$A$11,"",IF(B44&lt;=100,IF(手順2!A40=手順５!A45,手順５!A45,手順3!$A$12),B44+1)),"")</f>
        <v/>
      </c>
      <c r="C45" s="10" t="str">
        <f>IFERROR(VLOOKUP($B45,手順2!$A$12:$Q$107,C$1,FALSE),"")&amp;IFERROR(VLOOKUP($B45,手順3!$A$12:$Q$107,C$1,FALSE),"")</f>
        <v/>
      </c>
      <c r="D45" s="10" t="str">
        <f>IFERROR(VLOOKUP($B45,手順2!$A$12:$Q$107,D$1,FALSE),"")&amp;IFERROR(VLOOKUP($B45,手順3!$A$12:$Q$107,D$1,FALSE),"")</f>
        <v/>
      </c>
      <c r="E45" s="10" t="str">
        <f>IFERROR(VLOOKUP($B45,手順2!$A$12:$Q$107,E$1,FALSE),"")&amp;IFERROR(VLOOKUP($B45,手順3!$A$12:$Q$107,E$1,FALSE),"")</f>
        <v/>
      </c>
      <c r="F45" s="10" t="str">
        <f>IFERROR(VLOOKUP($B45,手順2!$A$12:$Q$107,F$1,FALSE),"")&amp;IFERROR(VLOOKUP($B45,手順3!$A$12:$Q$107,F$1,FALSE),"")</f>
        <v/>
      </c>
      <c r="G45" s="10" t="str">
        <f>IFERROR(VLOOKUP($B45,手順2!$A$12:$Q$107,G$1,FALSE),"")&amp;IFERROR(VLOOKUP($B45,手順3!$A$12:$Q$107,G$1,FALSE),"")</f>
        <v/>
      </c>
      <c r="H45" s="10" t="str">
        <f>IFERROR(VLOOKUP($B45,手順2!$A$12:$Q$107,H$1,FALSE),"")&amp;IFERROR(VLOOKUP($B45,手順3!$A$12:$Q$107,H$1,FALSE),"")</f>
        <v/>
      </c>
      <c r="I45" s="10" t="str">
        <f>IFERROR(VLOOKUP($B45,手順2!$A$12:$Q$107,I$1,FALSE),"")&amp;IFERROR(VLOOKUP($B45,手順3!$A$12:$Q$107,I$1,FALSE),"")</f>
        <v/>
      </c>
      <c r="J45" s="93" t="str">
        <f>IFERROR(VLOOKUP($B45,手順2!$A$12:$Q$107,J$1,FALSE),"")&amp;IFERROR(VLOOKUP($B45,手順3!$A$12:$Q$107,J$1,FALSE),"")</f>
        <v/>
      </c>
      <c r="K45" s="131" t="str">
        <f>IF(J45="","",IF(IFERROR(VLOOKUP($B45,手順2!$A$12:$Q$107,K$1,FALSE),"")&amp;IFERROR(VLOOKUP($B45,手順3!$A$12:$Q$107,K$1,FALSE),"")="",0,IFERROR(VLOOKUP($B45,手順2!$A$12:$Q$107,K$1,FALSE),"")&amp;IFERROR(VLOOKUP($B45,手順3!$A$12:$Q$107,K$1,FALSE),"")))</f>
        <v/>
      </c>
      <c r="L45" s="131" t="str">
        <f>IF(J45="","",IF(IFERROR(VLOOKUP($B45,手順2!$A$12:$Q$107,L$1,FALSE),"")&amp;IFERROR(VLOOKUP($B45,手順3!$A$12:$Q$107,L$1,FALSE),"")="",0,IFERROR(VLOOKUP($B45,手順2!$A$12:$Q$107,L$1,FALSE),"")&amp;IFERROR(VLOOKUP($B45,手順3!$A$12:$Q$107,L$1,FALSE),"")))</f>
        <v/>
      </c>
      <c r="M45" s="131" t="str">
        <f>IF(J45="","",IF(IFERROR(VLOOKUP($B45,手順2!$A$12:$Q$107,M$1,FALSE),"")&amp;IFERROR(VLOOKUP($B45,手順3!$A$12:$Q$107,M$1,FALSE),"")="",0,IFERROR(VLOOKUP($B45,手順2!$A$12:$Q$107,M$1,FALSE),"")&amp;IFERROR(VLOOKUP($B45,手順3!$A$12:$Q$107,M$1,FALSE),"")))</f>
        <v/>
      </c>
      <c r="N45" s="93" t="str">
        <f>IFERROR(VLOOKUP($B45,手順2!$A$12:$Q$107,N$1,FALSE),"")&amp;IFERROR(VLOOKUP($B45,手順3!$A$12:$Q$107,N$1,FALSE),"")</f>
        <v/>
      </c>
      <c r="O45" s="131" t="str">
        <f>IF(N45="","",IF(IFERROR(VLOOKUP($B45,手順2!$A$12:$Q$107,O$1,FALSE),"")&amp;IFERROR(VLOOKUP($B45,手順3!$A$12:$Q$107,O$1,FALSE),"")="",0,IFERROR(VLOOKUP($B45,手順2!$A$12:$Q$107,O$1,FALSE),"")&amp;IFERROR(VLOOKUP($B45,手順3!$A$12:$Q$107,O$1,FALSE),"")))</f>
        <v/>
      </c>
      <c r="P45" s="131" t="str">
        <f>IF(N45="","",IF(IFERROR(VLOOKUP($B45,手順2!$A$12:$Q$107,P$1,FALSE),"")&amp;IFERROR(VLOOKUP($B45,手順3!$A$12:$Q$107,P$1,FALSE),"")="",0,IFERROR(VLOOKUP($B45,手順2!$A$12:$Q$107,P$1,FALSE),"")&amp;IFERROR(VLOOKUP($B45,手順3!$A$12:$Q$107,P$1,FALSE),"")))</f>
        <v/>
      </c>
      <c r="Q45" s="131" t="str">
        <f>IF(N45="","",IF(IFERROR(VLOOKUP($B45,手順2!$A$12:$Q$107,Q$1,FALSE),"")&amp;IFERROR(VLOOKUP($B45,手順3!$A$12:$Q$107,Q$1,FALSE),"")="",0,IFERROR(VLOOKUP($B45,手順2!$A$12:$Q$107,Q$1,FALSE),"")&amp;IFERROR(VLOOKUP($B45,手順3!$A$12:$Q$107,Q$1,FALSE),"")))</f>
        <v/>
      </c>
      <c r="R45" s="130"/>
      <c r="W45" s="35" t="str">
        <f>IF(Y45="","",COUNTIF(AI$17:AI45,"●"))</f>
        <v/>
      </c>
      <c r="X45" s="35" t="str">
        <f>IF(Y45="","",COUNTIF(AI$17:AI45,"▲"))</f>
        <v/>
      </c>
      <c r="Y45" s="111" t="str">
        <f t="shared" si="1"/>
        <v/>
      </c>
      <c r="Z45" s="112" t="str">
        <f t="shared" si="2"/>
        <v/>
      </c>
      <c r="AA45" s="36" t="str">
        <f t="shared" si="3"/>
        <v/>
      </c>
      <c r="AB45" s="112" t="str">
        <f t="shared" si="4"/>
        <v/>
      </c>
      <c r="AC45" s="112" t="str">
        <f t="shared" si="5"/>
        <v/>
      </c>
      <c r="AD45" s="112" t="str">
        <f t="shared" si="6"/>
        <v/>
      </c>
      <c r="AE45" s="112" t="str">
        <f t="shared" si="7"/>
        <v/>
      </c>
      <c r="AF45" s="112" t="str">
        <f t="shared" si="8"/>
        <v/>
      </c>
      <c r="AG45" s="112" t="str">
        <f t="shared" si="9"/>
        <v/>
      </c>
      <c r="AH45" s="112" t="str">
        <f t="shared" si="10"/>
        <v/>
      </c>
      <c r="AI45" s="113" t="str">
        <f t="shared" si="11"/>
        <v/>
      </c>
      <c r="AK45">
        <f>種目情報!A29</f>
        <v>0</v>
      </c>
      <c r="AL45">
        <f>種目情報!B29</f>
        <v>0</v>
      </c>
      <c r="AM45">
        <f>種目情報!C29</f>
        <v>0</v>
      </c>
    </row>
    <row r="46" spans="1:39" x14ac:dyDescent="0.4">
      <c r="A46">
        <v>30</v>
      </c>
      <c r="B46" t="str">
        <f>IFERROR(IF(B45=手順3!$A$11,"",IF(B45&lt;=100,IF(手順2!A41=手順５!A46,手順５!A46,手順3!$A$12),B45+1)),"")</f>
        <v/>
      </c>
      <c r="C46" s="10" t="str">
        <f>IFERROR(VLOOKUP($B46,手順2!$A$12:$Q$107,C$1,FALSE),"")&amp;IFERROR(VLOOKUP($B46,手順3!$A$12:$Q$107,C$1,FALSE),"")</f>
        <v/>
      </c>
      <c r="D46" s="10" t="str">
        <f>IFERROR(VLOOKUP($B46,手順2!$A$12:$Q$107,D$1,FALSE),"")&amp;IFERROR(VLOOKUP($B46,手順3!$A$12:$Q$107,D$1,FALSE),"")</f>
        <v/>
      </c>
      <c r="E46" s="10" t="str">
        <f>IFERROR(VLOOKUP($B46,手順2!$A$12:$Q$107,E$1,FALSE),"")&amp;IFERROR(VLOOKUP($B46,手順3!$A$12:$Q$107,E$1,FALSE),"")</f>
        <v/>
      </c>
      <c r="F46" s="10" t="str">
        <f>IFERROR(VLOOKUP($B46,手順2!$A$12:$Q$107,F$1,FALSE),"")&amp;IFERROR(VLOOKUP($B46,手順3!$A$12:$Q$107,F$1,FALSE),"")</f>
        <v/>
      </c>
      <c r="G46" s="10" t="str">
        <f>IFERROR(VLOOKUP($B46,手順2!$A$12:$Q$107,G$1,FALSE),"")&amp;IFERROR(VLOOKUP($B46,手順3!$A$12:$Q$107,G$1,FALSE),"")</f>
        <v/>
      </c>
      <c r="H46" s="10" t="str">
        <f>IFERROR(VLOOKUP($B46,手順2!$A$12:$Q$107,H$1,FALSE),"")&amp;IFERROR(VLOOKUP($B46,手順3!$A$12:$Q$107,H$1,FALSE),"")</f>
        <v/>
      </c>
      <c r="I46" s="10" t="str">
        <f>IFERROR(VLOOKUP($B46,手順2!$A$12:$Q$107,I$1,FALSE),"")&amp;IFERROR(VLOOKUP($B46,手順3!$A$12:$Q$107,I$1,FALSE),"")</f>
        <v/>
      </c>
      <c r="J46" s="93" t="str">
        <f>IFERROR(VLOOKUP($B46,手順2!$A$12:$Q$107,J$1,FALSE),"")&amp;IFERROR(VLOOKUP($B46,手順3!$A$12:$Q$107,J$1,FALSE),"")</f>
        <v/>
      </c>
      <c r="K46" s="131" t="str">
        <f>IF(J46="","",IF(IFERROR(VLOOKUP($B46,手順2!$A$12:$Q$107,K$1,FALSE),"")&amp;IFERROR(VLOOKUP($B46,手順3!$A$12:$Q$107,K$1,FALSE),"")="",0,IFERROR(VLOOKUP($B46,手順2!$A$12:$Q$107,K$1,FALSE),"")&amp;IFERROR(VLOOKUP($B46,手順3!$A$12:$Q$107,K$1,FALSE),"")))</f>
        <v/>
      </c>
      <c r="L46" s="131" t="str">
        <f>IF(J46="","",IF(IFERROR(VLOOKUP($B46,手順2!$A$12:$Q$107,L$1,FALSE),"")&amp;IFERROR(VLOOKUP($B46,手順3!$A$12:$Q$107,L$1,FALSE),"")="",0,IFERROR(VLOOKUP($B46,手順2!$A$12:$Q$107,L$1,FALSE),"")&amp;IFERROR(VLOOKUP($B46,手順3!$A$12:$Q$107,L$1,FALSE),"")))</f>
        <v/>
      </c>
      <c r="M46" s="131" t="str">
        <f>IF(J46="","",IF(IFERROR(VLOOKUP($B46,手順2!$A$12:$Q$107,M$1,FALSE),"")&amp;IFERROR(VLOOKUP($B46,手順3!$A$12:$Q$107,M$1,FALSE),"")="",0,IFERROR(VLOOKUP($B46,手順2!$A$12:$Q$107,M$1,FALSE),"")&amp;IFERROR(VLOOKUP($B46,手順3!$A$12:$Q$107,M$1,FALSE),"")))</f>
        <v/>
      </c>
      <c r="N46" s="93" t="str">
        <f>IFERROR(VLOOKUP($B46,手順2!$A$12:$Q$107,N$1,FALSE),"")&amp;IFERROR(VLOOKUP($B46,手順3!$A$12:$Q$107,N$1,FALSE),"")</f>
        <v/>
      </c>
      <c r="O46" s="131" t="str">
        <f>IF(N46="","",IF(IFERROR(VLOOKUP($B46,手順2!$A$12:$Q$107,O$1,FALSE),"")&amp;IFERROR(VLOOKUP($B46,手順3!$A$12:$Q$107,O$1,FALSE),"")="",0,IFERROR(VLOOKUP($B46,手順2!$A$12:$Q$107,O$1,FALSE),"")&amp;IFERROR(VLOOKUP($B46,手順3!$A$12:$Q$107,O$1,FALSE),"")))</f>
        <v/>
      </c>
      <c r="P46" s="131" t="str">
        <f>IF(N46="","",IF(IFERROR(VLOOKUP($B46,手順2!$A$12:$Q$107,P$1,FALSE),"")&amp;IFERROR(VLOOKUP($B46,手順3!$A$12:$Q$107,P$1,FALSE),"")="",0,IFERROR(VLOOKUP($B46,手順2!$A$12:$Q$107,P$1,FALSE),"")&amp;IFERROR(VLOOKUP($B46,手順3!$A$12:$Q$107,P$1,FALSE),"")))</f>
        <v/>
      </c>
      <c r="Q46" s="131" t="str">
        <f>IF(N46="","",IF(IFERROR(VLOOKUP($B46,手順2!$A$12:$Q$107,Q$1,FALSE),"")&amp;IFERROR(VLOOKUP($B46,手順3!$A$12:$Q$107,Q$1,FALSE),"")="",0,IFERROR(VLOOKUP($B46,手順2!$A$12:$Q$107,Q$1,FALSE),"")&amp;IFERROR(VLOOKUP($B46,手順3!$A$12:$Q$107,Q$1,FALSE),"")))</f>
        <v/>
      </c>
      <c r="R46" s="130"/>
      <c r="W46" s="35" t="str">
        <f>IF(Y46="","",COUNTIF(AI$17:AI46,"●"))</f>
        <v/>
      </c>
      <c r="X46" s="35" t="str">
        <f>IF(Y46="","",COUNTIF(AI$17:AI46,"▲"))</f>
        <v/>
      </c>
      <c r="Y46" s="111" t="str">
        <f t="shared" si="1"/>
        <v/>
      </c>
      <c r="Z46" s="112" t="str">
        <f t="shared" si="2"/>
        <v/>
      </c>
      <c r="AA46" s="36" t="str">
        <f t="shared" si="3"/>
        <v/>
      </c>
      <c r="AB46" s="112" t="str">
        <f t="shared" si="4"/>
        <v/>
      </c>
      <c r="AC46" s="112" t="str">
        <f t="shared" si="5"/>
        <v/>
      </c>
      <c r="AD46" s="112" t="str">
        <f t="shared" si="6"/>
        <v/>
      </c>
      <c r="AE46" s="112" t="str">
        <f t="shared" si="7"/>
        <v/>
      </c>
      <c r="AF46" s="112" t="str">
        <f t="shared" si="8"/>
        <v/>
      </c>
      <c r="AG46" s="112" t="str">
        <f t="shared" si="9"/>
        <v/>
      </c>
      <c r="AH46" s="112" t="str">
        <f t="shared" si="10"/>
        <v/>
      </c>
      <c r="AI46" s="113" t="str">
        <f t="shared" si="11"/>
        <v/>
      </c>
      <c r="AK46">
        <f>種目情報!A30</f>
        <v>0</v>
      </c>
      <c r="AL46">
        <f>種目情報!B30</f>
        <v>0</v>
      </c>
      <c r="AM46">
        <f>種目情報!C30</f>
        <v>0</v>
      </c>
    </row>
    <row r="47" spans="1:39" x14ac:dyDescent="0.4">
      <c r="A47">
        <v>31</v>
      </c>
      <c r="B47" t="str">
        <f>IFERROR(IF(B46=手順3!$A$11,"",IF(B46&lt;=100,IF(手順2!A42=手順５!A47,手順５!A47,手順3!$A$12),B46+1)),"")</f>
        <v/>
      </c>
      <c r="C47" s="10" t="str">
        <f>IFERROR(VLOOKUP($B47,手順2!$A$12:$Q$107,C$1,FALSE),"")&amp;IFERROR(VLOOKUP($B47,手順3!$A$12:$Q$107,C$1,FALSE),"")</f>
        <v/>
      </c>
      <c r="D47" s="10" t="str">
        <f>IFERROR(VLOOKUP($B47,手順2!$A$12:$Q$107,D$1,FALSE),"")&amp;IFERROR(VLOOKUP($B47,手順3!$A$12:$Q$107,D$1,FALSE),"")</f>
        <v/>
      </c>
      <c r="E47" s="10" t="str">
        <f>IFERROR(VLOOKUP($B47,手順2!$A$12:$Q$107,E$1,FALSE),"")&amp;IFERROR(VLOOKUP($B47,手順3!$A$12:$Q$107,E$1,FALSE),"")</f>
        <v/>
      </c>
      <c r="F47" s="10" t="str">
        <f>IFERROR(VLOOKUP($B47,手順2!$A$12:$Q$107,F$1,FALSE),"")&amp;IFERROR(VLOOKUP($B47,手順3!$A$12:$Q$107,F$1,FALSE),"")</f>
        <v/>
      </c>
      <c r="G47" s="10" t="str">
        <f>IFERROR(VLOOKUP($B47,手順2!$A$12:$Q$107,G$1,FALSE),"")&amp;IFERROR(VLOOKUP($B47,手順3!$A$12:$Q$107,G$1,FALSE),"")</f>
        <v/>
      </c>
      <c r="H47" s="10" t="str">
        <f>IFERROR(VLOOKUP($B47,手順2!$A$12:$Q$107,H$1,FALSE),"")&amp;IFERROR(VLOOKUP($B47,手順3!$A$12:$Q$107,H$1,FALSE),"")</f>
        <v/>
      </c>
      <c r="I47" s="10" t="str">
        <f>IFERROR(VLOOKUP($B47,手順2!$A$12:$Q$107,I$1,FALSE),"")&amp;IFERROR(VLOOKUP($B47,手順3!$A$12:$Q$107,I$1,FALSE),"")</f>
        <v/>
      </c>
      <c r="J47" s="93" t="str">
        <f>IFERROR(VLOOKUP($B47,手順2!$A$12:$Q$107,J$1,FALSE),"")&amp;IFERROR(VLOOKUP($B47,手順3!$A$12:$Q$107,J$1,FALSE),"")</f>
        <v/>
      </c>
      <c r="K47" s="131" t="str">
        <f>IF(J47="","",IF(IFERROR(VLOOKUP($B47,手順2!$A$12:$Q$107,K$1,FALSE),"")&amp;IFERROR(VLOOKUP($B47,手順3!$A$12:$Q$107,K$1,FALSE),"")="",0,IFERROR(VLOOKUP($B47,手順2!$A$12:$Q$107,K$1,FALSE),"")&amp;IFERROR(VLOOKUP($B47,手順3!$A$12:$Q$107,K$1,FALSE),"")))</f>
        <v/>
      </c>
      <c r="L47" s="131" t="str">
        <f>IF(J47="","",IF(IFERROR(VLOOKUP($B47,手順2!$A$12:$Q$107,L$1,FALSE),"")&amp;IFERROR(VLOOKUP($B47,手順3!$A$12:$Q$107,L$1,FALSE),"")="",0,IFERROR(VLOOKUP($B47,手順2!$A$12:$Q$107,L$1,FALSE),"")&amp;IFERROR(VLOOKUP($B47,手順3!$A$12:$Q$107,L$1,FALSE),"")))</f>
        <v/>
      </c>
      <c r="M47" s="131" t="str">
        <f>IF(J47="","",IF(IFERROR(VLOOKUP($B47,手順2!$A$12:$Q$107,M$1,FALSE),"")&amp;IFERROR(VLOOKUP($B47,手順3!$A$12:$Q$107,M$1,FALSE),"")="",0,IFERROR(VLOOKUP($B47,手順2!$A$12:$Q$107,M$1,FALSE),"")&amp;IFERROR(VLOOKUP($B47,手順3!$A$12:$Q$107,M$1,FALSE),"")))</f>
        <v/>
      </c>
      <c r="N47" s="93" t="str">
        <f>IFERROR(VLOOKUP($B47,手順2!$A$12:$Q$107,N$1,FALSE),"")&amp;IFERROR(VLOOKUP($B47,手順3!$A$12:$Q$107,N$1,FALSE),"")</f>
        <v/>
      </c>
      <c r="O47" s="131" t="str">
        <f>IF(N47="","",IF(IFERROR(VLOOKUP($B47,手順2!$A$12:$Q$107,O$1,FALSE),"")&amp;IFERROR(VLOOKUP($B47,手順3!$A$12:$Q$107,O$1,FALSE),"")="",0,IFERROR(VLOOKUP($B47,手順2!$A$12:$Q$107,O$1,FALSE),"")&amp;IFERROR(VLOOKUP($B47,手順3!$A$12:$Q$107,O$1,FALSE),"")))</f>
        <v/>
      </c>
      <c r="P47" s="131" t="str">
        <f>IF(N47="","",IF(IFERROR(VLOOKUP($B47,手順2!$A$12:$Q$107,P$1,FALSE),"")&amp;IFERROR(VLOOKUP($B47,手順3!$A$12:$Q$107,P$1,FALSE),"")="",0,IFERROR(VLOOKUP($B47,手順2!$A$12:$Q$107,P$1,FALSE),"")&amp;IFERROR(VLOOKUP($B47,手順3!$A$12:$Q$107,P$1,FALSE),"")))</f>
        <v/>
      </c>
      <c r="Q47" s="131" t="str">
        <f>IF(N47="","",IF(IFERROR(VLOOKUP($B47,手順2!$A$12:$Q$107,Q$1,FALSE),"")&amp;IFERROR(VLOOKUP($B47,手順3!$A$12:$Q$107,Q$1,FALSE),"")="",0,IFERROR(VLOOKUP($B47,手順2!$A$12:$Q$107,Q$1,FALSE),"")&amp;IFERROR(VLOOKUP($B47,手順3!$A$12:$Q$107,Q$1,FALSE),"")))</f>
        <v/>
      </c>
      <c r="R47" s="130"/>
      <c r="W47" s="35" t="str">
        <f>IF(Y47="","",COUNTIF(AI$17:AI47,"●"))</f>
        <v/>
      </c>
      <c r="X47" s="35" t="str">
        <f>IF(Y47="","",COUNTIF(AI$17:AI47,"▲"))</f>
        <v/>
      </c>
      <c r="Y47" s="111" t="str">
        <f t="shared" si="1"/>
        <v/>
      </c>
      <c r="Z47" s="112" t="str">
        <f t="shared" si="2"/>
        <v/>
      </c>
      <c r="AA47" s="36" t="str">
        <f t="shared" si="3"/>
        <v/>
      </c>
      <c r="AB47" s="112" t="str">
        <f t="shared" si="4"/>
        <v/>
      </c>
      <c r="AC47" s="112" t="str">
        <f t="shared" si="5"/>
        <v/>
      </c>
      <c r="AD47" s="112" t="str">
        <f t="shared" si="6"/>
        <v/>
      </c>
      <c r="AE47" s="112" t="str">
        <f t="shared" si="7"/>
        <v/>
      </c>
      <c r="AF47" s="112" t="str">
        <f t="shared" si="8"/>
        <v/>
      </c>
      <c r="AG47" s="112" t="str">
        <f t="shared" si="9"/>
        <v/>
      </c>
      <c r="AH47" s="112" t="str">
        <f t="shared" si="10"/>
        <v/>
      </c>
      <c r="AI47" s="113" t="str">
        <f t="shared" si="11"/>
        <v/>
      </c>
      <c r="AK47">
        <f>種目情報!A31</f>
        <v>0</v>
      </c>
      <c r="AL47">
        <f>種目情報!B31</f>
        <v>0</v>
      </c>
      <c r="AM47">
        <f>種目情報!C31</f>
        <v>0</v>
      </c>
    </row>
    <row r="48" spans="1:39" x14ac:dyDescent="0.4">
      <c r="A48">
        <v>32</v>
      </c>
      <c r="B48" t="str">
        <f>IFERROR(IF(B47=手順3!$A$11,"",IF(B47&lt;=100,IF(手順2!A43=手順５!A48,手順５!A48,手順3!$A$12),B47+1)),"")</f>
        <v/>
      </c>
      <c r="C48" s="10" t="str">
        <f>IFERROR(VLOOKUP($B48,手順2!$A$12:$Q$107,C$1,FALSE),"")&amp;IFERROR(VLOOKUP($B48,手順3!$A$12:$Q$107,C$1,FALSE),"")</f>
        <v/>
      </c>
      <c r="D48" s="10" t="str">
        <f>IFERROR(VLOOKUP($B48,手順2!$A$12:$Q$107,D$1,FALSE),"")&amp;IFERROR(VLOOKUP($B48,手順3!$A$12:$Q$107,D$1,FALSE),"")</f>
        <v/>
      </c>
      <c r="E48" s="10" t="str">
        <f>IFERROR(VLOOKUP($B48,手順2!$A$12:$Q$107,E$1,FALSE),"")&amp;IFERROR(VLOOKUP($B48,手順3!$A$12:$Q$107,E$1,FALSE),"")</f>
        <v/>
      </c>
      <c r="F48" s="10" t="str">
        <f>IFERROR(VLOOKUP($B48,手順2!$A$12:$Q$107,F$1,FALSE),"")&amp;IFERROR(VLOOKUP($B48,手順3!$A$12:$Q$107,F$1,FALSE),"")</f>
        <v/>
      </c>
      <c r="G48" s="10" t="str">
        <f>IFERROR(VLOOKUP($B48,手順2!$A$12:$Q$107,G$1,FALSE),"")&amp;IFERROR(VLOOKUP($B48,手順3!$A$12:$Q$107,G$1,FALSE),"")</f>
        <v/>
      </c>
      <c r="H48" s="10" t="str">
        <f>IFERROR(VLOOKUP($B48,手順2!$A$12:$Q$107,H$1,FALSE),"")&amp;IFERROR(VLOOKUP($B48,手順3!$A$12:$Q$107,H$1,FALSE),"")</f>
        <v/>
      </c>
      <c r="I48" s="10" t="str">
        <f>IFERROR(VLOOKUP($B48,手順2!$A$12:$Q$107,I$1,FALSE),"")&amp;IFERROR(VLOOKUP($B48,手順3!$A$12:$Q$107,I$1,FALSE),"")</f>
        <v/>
      </c>
      <c r="J48" s="93" t="str">
        <f>IFERROR(VLOOKUP($B48,手順2!$A$12:$Q$107,J$1,FALSE),"")&amp;IFERROR(VLOOKUP($B48,手順3!$A$12:$Q$107,J$1,FALSE),"")</f>
        <v/>
      </c>
      <c r="K48" s="131" t="str">
        <f>IF(J48="","",IF(IFERROR(VLOOKUP($B48,手順2!$A$12:$Q$107,K$1,FALSE),"")&amp;IFERROR(VLOOKUP($B48,手順3!$A$12:$Q$107,K$1,FALSE),"")="",0,IFERROR(VLOOKUP($B48,手順2!$A$12:$Q$107,K$1,FALSE),"")&amp;IFERROR(VLOOKUP($B48,手順3!$A$12:$Q$107,K$1,FALSE),"")))</f>
        <v/>
      </c>
      <c r="L48" s="131" t="str">
        <f>IF(J48="","",IF(IFERROR(VLOOKUP($B48,手順2!$A$12:$Q$107,L$1,FALSE),"")&amp;IFERROR(VLOOKUP($B48,手順3!$A$12:$Q$107,L$1,FALSE),"")="",0,IFERROR(VLOOKUP($B48,手順2!$A$12:$Q$107,L$1,FALSE),"")&amp;IFERROR(VLOOKUP($B48,手順3!$A$12:$Q$107,L$1,FALSE),"")))</f>
        <v/>
      </c>
      <c r="M48" s="131" t="str">
        <f>IF(J48="","",IF(IFERROR(VLOOKUP($B48,手順2!$A$12:$Q$107,M$1,FALSE),"")&amp;IFERROR(VLOOKUP($B48,手順3!$A$12:$Q$107,M$1,FALSE),"")="",0,IFERROR(VLOOKUP($B48,手順2!$A$12:$Q$107,M$1,FALSE),"")&amp;IFERROR(VLOOKUP($B48,手順3!$A$12:$Q$107,M$1,FALSE),"")))</f>
        <v/>
      </c>
      <c r="N48" s="93" t="str">
        <f>IFERROR(VLOOKUP($B48,手順2!$A$12:$Q$107,N$1,FALSE),"")&amp;IFERROR(VLOOKUP($B48,手順3!$A$12:$Q$107,N$1,FALSE),"")</f>
        <v/>
      </c>
      <c r="O48" s="131" t="str">
        <f>IF(N48="","",IF(IFERROR(VLOOKUP($B48,手順2!$A$12:$Q$107,O$1,FALSE),"")&amp;IFERROR(VLOOKUP($B48,手順3!$A$12:$Q$107,O$1,FALSE),"")="",0,IFERROR(VLOOKUP($B48,手順2!$A$12:$Q$107,O$1,FALSE),"")&amp;IFERROR(VLOOKUP($B48,手順3!$A$12:$Q$107,O$1,FALSE),"")))</f>
        <v/>
      </c>
      <c r="P48" s="131" t="str">
        <f>IF(N48="","",IF(IFERROR(VLOOKUP($B48,手順2!$A$12:$Q$107,P$1,FALSE),"")&amp;IFERROR(VLOOKUP($B48,手順3!$A$12:$Q$107,P$1,FALSE),"")="",0,IFERROR(VLOOKUP($B48,手順2!$A$12:$Q$107,P$1,FALSE),"")&amp;IFERROR(VLOOKUP($B48,手順3!$A$12:$Q$107,P$1,FALSE),"")))</f>
        <v/>
      </c>
      <c r="Q48" s="131" t="str">
        <f>IF(N48="","",IF(IFERROR(VLOOKUP($B48,手順2!$A$12:$Q$107,Q$1,FALSE),"")&amp;IFERROR(VLOOKUP($B48,手順3!$A$12:$Q$107,Q$1,FALSE),"")="",0,IFERROR(VLOOKUP($B48,手順2!$A$12:$Q$107,Q$1,FALSE),"")&amp;IFERROR(VLOOKUP($B48,手順3!$A$12:$Q$107,Q$1,FALSE),"")))</f>
        <v/>
      </c>
      <c r="R48" s="130"/>
      <c r="W48" s="35" t="str">
        <f>IF(Y48="","",COUNTIF(AI$17:AI48,"●"))</f>
        <v/>
      </c>
      <c r="X48" s="35" t="str">
        <f>IF(Y48="","",COUNTIF(AI$17:AI48,"▲"))</f>
        <v/>
      </c>
      <c r="Y48" s="111" t="str">
        <f t="shared" si="1"/>
        <v/>
      </c>
      <c r="Z48" s="112" t="str">
        <f t="shared" si="2"/>
        <v/>
      </c>
      <c r="AA48" s="36" t="str">
        <f t="shared" si="3"/>
        <v/>
      </c>
      <c r="AB48" s="112" t="str">
        <f t="shared" si="4"/>
        <v/>
      </c>
      <c r="AC48" s="112" t="str">
        <f t="shared" si="5"/>
        <v/>
      </c>
      <c r="AD48" s="112" t="str">
        <f t="shared" si="6"/>
        <v/>
      </c>
      <c r="AE48" s="112" t="str">
        <f t="shared" si="7"/>
        <v/>
      </c>
      <c r="AF48" s="112" t="str">
        <f t="shared" si="8"/>
        <v/>
      </c>
      <c r="AG48" s="112" t="str">
        <f t="shared" si="9"/>
        <v/>
      </c>
      <c r="AH48" s="112" t="str">
        <f t="shared" si="10"/>
        <v/>
      </c>
      <c r="AI48" s="113" t="str">
        <f t="shared" si="11"/>
        <v/>
      </c>
      <c r="AK48">
        <f>種目情報!A32</f>
        <v>0</v>
      </c>
      <c r="AL48">
        <f>種目情報!B32</f>
        <v>0</v>
      </c>
      <c r="AM48">
        <f>種目情報!C32</f>
        <v>0</v>
      </c>
    </row>
    <row r="49" spans="1:39" x14ac:dyDescent="0.4">
      <c r="A49">
        <v>33</v>
      </c>
      <c r="B49" t="str">
        <f>IFERROR(IF(B48=手順3!$A$11,"",IF(B48&lt;=100,IF(手順2!A44=手順５!A49,手順５!A49,手順3!$A$12),B48+1)),"")</f>
        <v/>
      </c>
      <c r="C49" s="10" t="str">
        <f>IFERROR(VLOOKUP($B49,手順2!$A$12:$Q$107,C$1,FALSE),"")&amp;IFERROR(VLOOKUP($B49,手順3!$A$12:$Q$107,C$1,FALSE),"")</f>
        <v/>
      </c>
      <c r="D49" s="10" t="str">
        <f>IFERROR(VLOOKUP($B49,手順2!$A$12:$Q$107,D$1,FALSE),"")&amp;IFERROR(VLOOKUP($B49,手順3!$A$12:$Q$107,D$1,FALSE),"")</f>
        <v/>
      </c>
      <c r="E49" s="10" t="str">
        <f>IFERROR(VLOOKUP($B49,手順2!$A$12:$Q$107,E$1,FALSE),"")&amp;IFERROR(VLOOKUP($B49,手順3!$A$12:$Q$107,E$1,FALSE),"")</f>
        <v/>
      </c>
      <c r="F49" s="10" t="str">
        <f>IFERROR(VLOOKUP($B49,手順2!$A$12:$Q$107,F$1,FALSE),"")&amp;IFERROR(VLOOKUP($B49,手順3!$A$12:$Q$107,F$1,FALSE),"")</f>
        <v/>
      </c>
      <c r="G49" s="10" t="str">
        <f>IFERROR(VLOOKUP($B49,手順2!$A$12:$Q$107,G$1,FALSE),"")&amp;IFERROR(VLOOKUP($B49,手順3!$A$12:$Q$107,G$1,FALSE),"")</f>
        <v/>
      </c>
      <c r="H49" s="10" t="str">
        <f>IFERROR(VLOOKUP($B49,手順2!$A$12:$Q$107,H$1,FALSE),"")&amp;IFERROR(VLOOKUP($B49,手順3!$A$12:$Q$107,H$1,FALSE),"")</f>
        <v/>
      </c>
      <c r="I49" s="10" t="str">
        <f>IFERROR(VLOOKUP($B49,手順2!$A$12:$Q$107,I$1,FALSE),"")&amp;IFERROR(VLOOKUP($B49,手順3!$A$12:$Q$107,I$1,FALSE),"")</f>
        <v/>
      </c>
      <c r="J49" s="93" t="str">
        <f>IFERROR(VLOOKUP($B49,手順2!$A$12:$Q$107,J$1,FALSE),"")&amp;IFERROR(VLOOKUP($B49,手順3!$A$12:$Q$107,J$1,FALSE),"")</f>
        <v/>
      </c>
      <c r="K49" s="131" t="str">
        <f>IF(J49="","",IF(IFERROR(VLOOKUP($B49,手順2!$A$12:$Q$107,K$1,FALSE),"")&amp;IFERROR(VLOOKUP($B49,手順3!$A$12:$Q$107,K$1,FALSE),"")="",0,IFERROR(VLOOKUP($B49,手順2!$A$12:$Q$107,K$1,FALSE),"")&amp;IFERROR(VLOOKUP($B49,手順3!$A$12:$Q$107,K$1,FALSE),"")))</f>
        <v/>
      </c>
      <c r="L49" s="131" t="str">
        <f>IF(J49="","",IF(IFERROR(VLOOKUP($B49,手順2!$A$12:$Q$107,L$1,FALSE),"")&amp;IFERROR(VLOOKUP($B49,手順3!$A$12:$Q$107,L$1,FALSE),"")="",0,IFERROR(VLOOKUP($B49,手順2!$A$12:$Q$107,L$1,FALSE),"")&amp;IFERROR(VLOOKUP($B49,手順3!$A$12:$Q$107,L$1,FALSE),"")))</f>
        <v/>
      </c>
      <c r="M49" s="131" t="str">
        <f>IF(J49="","",IF(IFERROR(VLOOKUP($B49,手順2!$A$12:$Q$107,M$1,FALSE),"")&amp;IFERROR(VLOOKUP($B49,手順3!$A$12:$Q$107,M$1,FALSE),"")="",0,IFERROR(VLOOKUP($B49,手順2!$A$12:$Q$107,M$1,FALSE),"")&amp;IFERROR(VLOOKUP($B49,手順3!$A$12:$Q$107,M$1,FALSE),"")))</f>
        <v/>
      </c>
      <c r="N49" s="93" t="str">
        <f>IFERROR(VLOOKUP($B49,手順2!$A$12:$Q$107,N$1,FALSE),"")&amp;IFERROR(VLOOKUP($B49,手順3!$A$12:$Q$107,N$1,FALSE),"")</f>
        <v/>
      </c>
      <c r="O49" s="131" t="str">
        <f>IF(N49="","",IF(IFERROR(VLOOKUP($B49,手順2!$A$12:$Q$107,O$1,FALSE),"")&amp;IFERROR(VLOOKUP($B49,手順3!$A$12:$Q$107,O$1,FALSE),"")="",0,IFERROR(VLOOKUP($B49,手順2!$A$12:$Q$107,O$1,FALSE),"")&amp;IFERROR(VLOOKUP($B49,手順3!$A$12:$Q$107,O$1,FALSE),"")))</f>
        <v/>
      </c>
      <c r="P49" s="131" t="str">
        <f>IF(N49="","",IF(IFERROR(VLOOKUP($B49,手順2!$A$12:$Q$107,P$1,FALSE),"")&amp;IFERROR(VLOOKUP($B49,手順3!$A$12:$Q$107,P$1,FALSE),"")="",0,IFERROR(VLOOKUP($B49,手順2!$A$12:$Q$107,P$1,FALSE),"")&amp;IFERROR(VLOOKUP($B49,手順3!$A$12:$Q$107,P$1,FALSE),"")))</f>
        <v/>
      </c>
      <c r="Q49" s="131" t="str">
        <f>IF(N49="","",IF(IFERROR(VLOOKUP($B49,手順2!$A$12:$Q$107,Q$1,FALSE),"")&amp;IFERROR(VLOOKUP($B49,手順3!$A$12:$Q$107,Q$1,FALSE),"")="",0,IFERROR(VLOOKUP($B49,手順2!$A$12:$Q$107,Q$1,FALSE),"")&amp;IFERROR(VLOOKUP($B49,手順3!$A$12:$Q$107,Q$1,FALSE),"")))</f>
        <v/>
      </c>
      <c r="R49" s="130"/>
      <c r="W49" s="35" t="str">
        <f>IF(Y49="","",COUNTIF(AI$17:AI49,"●"))</f>
        <v/>
      </c>
      <c r="X49" s="35" t="str">
        <f>IF(Y49="","",COUNTIF(AI$17:AI49,"▲"))</f>
        <v/>
      </c>
      <c r="Y49" s="111" t="str">
        <f t="shared" si="1"/>
        <v/>
      </c>
      <c r="Z49" s="112" t="str">
        <f t="shared" si="2"/>
        <v/>
      </c>
      <c r="AA49" s="36" t="str">
        <f t="shared" si="3"/>
        <v/>
      </c>
      <c r="AB49" s="112" t="str">
        <f t="shared" si="4"/>
        <v/>
      </c>
      <c r="AC49" s="112" t="str">
        <f t="shared" si="5"/>
        <v/>
      </c>
      <c r="AD49" s="112" t="str">
        <f t="shared" si="6"/>
        <v/>
      </c>
      <c r="AE49" s="112" t="str">
        <f t="shared" si="7"/>
        <v/>
      </c>
      <c r="AF49" s="112" t="str">
        <f t="shared" si="8"/>
        <v/>
      </c>
      <c r="AG49" s="112" t="str">
        <f t="shared" si="9"/>
        <v/>
      </c>
      <c r="AH49" s="112" t="str">
        <f t="shared" si="10"/>
        <v/>
      </c>
      <c r="AI49" s="113" t="str">
        <f t="shared" si="11"/>
        <v/>
      </c>
      <c r="AK49">
        <f>種目情報!A33</f>
        <v>0</v>
      </c>
      <c r="AL49">
        <f>種目情報!B33</f>
        <v>0</v>
      </c>
      <c r="AM49">
        <f>種目情報!C33</f>
        <v>0</v>
      </c>
    </row>
    <row r="50" spans="1:39" x14ac:dyDescent="0.4">
      <c r="A50">
        <v>34</v>
      </c>
      <c r="B50" t="str">
        <f>IFERROR(IF(B49=手順3!$A$11,"",IF(B49&lt;=100,IF(手順2!A45=手順５!A50,手順５!A50,手順3!$A$12),B49+1)),"")</f>
        <v/>
      </c>
      <c r="C50" s="10" t="str">
        <f>IFERROR(VLOOKUP($B50,手順2!$A$12:$Q$107,C$1,FALSE),"")&amp;IFERROR(VLOOKUP($B50,手順3!$A$12:$Q$107,C$1,FALSE),"")</f>
        <v/>
      </c>
      <c r="D50" s="10" t="str">
        <f>IFERROR(VLOOKUP($B50,手順2!$A$12:$Q$107,D$1,FALSE),"")&amp;IFERROR(VLOOKUP($B50,手順3!$A$12:$Q$107,D$1,FALSE),"")</f>
        <v/>
      </c>
      <c r="E50" s="10" t="str">
        <f>IFERROR(VLOOKUP($B50,手順2!$A$12:$Q$107,E$1,FALSE),"")&amp;IFERROR(VLOOKUP($B50,手順3!$A$12:$Q$107,E$1,FALSE),"")</f>
        <v/>
      </c>
      <c r="F50" s="10" t="str">
        <f>IFERROR(VLOOKUP($B50,手順2!$A$12:$Q$107,F$1,FALSE),"")&amp;IFERROR(VLOOKUP($B50,手順3!$A$12:$Q$107,F$1,FALSE),"")</f>
        <v/>
      </c>
      <c r="G50" s="10" t="str">
        <f>IFERROR(VLOOKUP($B50,手順2!$A$12:$Q$107,G$1,FALSE),"")&amp;IFERROR(VLOOKUP($B50,手順3!$A$12:$Q$107,G$1,FALSE),"")</f>
        <v/>
      </c>
      <c r="H50" s="10" t="str">
        <f>IFERROR(VLOOKUP($B50,手順2!$A$12:$Q$107,H$1,FALSE),"")&amp;IFERROR(VLOOKUP($B50,手順3!$A$12:$Q$107,H$1,FALSE),"")</f>
        <v/>
      </c>
      <c r="I50" s="10" t="str">
        <f>IFERROR(VLOOKUP($B50,手順2!$A$12:$Q$107,I$1,FALSE),"")&amp;IFERROR(VLOOKUP($B50,手順3!$A$12:$Q$107,I$1,FALSE),"")</f>
        <v/>
      </c>
      <c r="J50" s="93" t="str">
        <f>IFERROR(VLOOKUP($B50,手順2!$A$12:$Q$107,J$1,FALSE),"")&amp;IFERROR(VLOOKUP($B50,手順3!$A$12:$Q$107,J$1,FALSE),"")</f>
        <v/>
      </c>
      <c r="K50" s="131" t="str">
        <f>IF(J50="","",IF(IFERROR(VLOOKUP($B50,手順2!$A$12:$Q$107,K$1,FALSE),"")&amp;IFERROR(VLOOKUP($B50,手順3!$A$12:$Q$107,K$1,FALSE),"")="",0,IFERROR(VLOOKUP($B50,手順2!$A$12:$Q$107,K$1,FALSE),"")&amp;IFERROR(VLOOKUP($B50,手順3!$A$12:$Q$107,K$1,FALSE),"")))</f>
        <v/>
      </c>
      <c r="L50" s="131" t="str">
        <f>IF(J50="","",IF(IFERROR(VLOOKUP($B50,手順2!$A$12:$Q$107,L$1,FALSE),"")&amp;IFERROR(VLOOKUP($B50,手順3!$A$12:$Q$107,L$1,FALSE),"")="",0,IFERROR(VLOOKUP($B50,手順2!$A$12:$Q$107,L$1,FALSE),"")&amp;IFERROR(VLOOKUP($B50,手順3!$A$12:$Q$107,L$1,FALSE),"")))</f>
        <v/>
      </c>
      <c r="M50" s="131" t="str">
        <f>IF(J50="","",IF(IFERROR(VLOOKUP($B50,手順2!$A$12:$Q$107,M$1,FALSE),"")&amp;IFERROR(VLOOKUP($B50,手順3!$A$12:$Q$107,M$1,FALSE),"")="",0,IFERROR(VLOOKUP($B50,手順2!$A$12:$Q$107,M$1,FALSE),"")&amp;IFERROR(VLOOKUP($B50,手順3!$A$12:$Q$107,M$1,FALSE),"")))</f>
        <v/>
      </c>
      <c r="N50" s="93" t="str">
        <f>IFERROR(VLOOKUP($B50,手順2!$A$12:$Q$107,N$1,FALSE),"")&amp;IFERROR(VLOOKUP($B50,手順3!$A$12:$Q$107,N$1,FALSE),"")</f>
        <v/>
      </c>
      <c r="O50" s="131" t="str">
        <f>IF(N50="","",IF(IFERROR(VLOOKUP($B50,手順2!$A$12:$Q$107,O$1,FALSE),"")&amp;IFERROR(VLOOKUP($B50,手順3!$A$12:$Q$107,O$1,FALSE),"")="",0,IFERROR(VLOOKUP($B50,手順2!$A$12:$Q$107,O$1,FALSE),"")&amp;IFERROR(VLOOKUP($B50,手順3!$A$12:$Q$107,O$1,FALSE),"")))</f>
        <v/>
      </c>
      <c r="P50" s="131" t="str">
        <f>IF(N50="","",IF(IFERROR(VLOOKUP($B50,手順2!$A$12:$Q$107,P$1,FALSE),"")&amp;IFERROR(VLOOKUP($B50,手順3!$A$12:$Q$107,P$1,FALSE),"")="",0,IFERROR(VLOOKUP($B50,手順2!$A$12:$Q$107,P$1,FALSE),"")&amp;IFERROR(VLOOKUP($B50,手順3!$A$12:$Q$107,P$1,FALSE),"")))</f>
        <v/>
      </c>
      <c r="Q50" s="131" t="str">
        <f>IF(N50="","",IF(IFERROR(VLOOKUP($B50,手順2!$A$12:$Q$107,Q$1,FALSE),"")&amp;IFERROR(VLOOKUP($B50,手順3!$A$12:$Q$107,Q$1,FALSE),"")="",0,IFERROR(VLOOKUP($B50,手順2!$A$12:$Q$107,Q$1,FALSE),"")&amp;IFERROR(VLOOKUP($B50,手順3!$A$12:$Q$107,Q$1,FALSE),"")))</f>
        <v/>
      </c>
      <c r="R50" s="130"/>
      <c r="W50" s="35" t="str">
        <f>IF(Y50="","",COUNTIF(AI$17:AI50,"●"))</f>
        <v/>
      </c>
      <c r="X50" s="35" t="str">
        <f>IF(Y50="","",COUNTIF(AI$17:AI50,"▲"))</f>
        <v/>
      </c>
      <c r="Y50" s="111" t="str">
        <f t="shared" si="1"/>
        <v/>
      </c>
      <c r="Z50" s="112" t="str">
        <f t="shared" si="2"/>
        <v/>
      </c>
      <c r="AA50" s="36" t="str">
        <f t="shared" si="3"/>
        <v/>
      </c>
      <c r="AB50" s="112" t="str">
        <f t="shared" si="4"/>
        <v/>
      </c>
      <c r="AC50" s="112" t="str">
        <f t="shared" si="5"/>
        <v/>
      </c>
      <c r="AD50" s="112" t="str">
        <f t="shared" si="6"/>
        <v/>
      </c>
      <c r="AE50" s="112" t="str">
        <f t="shared" si="7"/>
        <v/>
      </c>
      <c r="AF50" s="112" t="str">
        <f t="shared" si="8"/>
        <v/>
      </c>
      <c r="AG50" s="112" t="str">
        <f t="shared" si="9"/>
        <v/>
      </c>
      <c r="AH50" s="112" t="str">
        <f t="shared" si="10"/>
        <v/>
      </c>
      <c r="AI50" s="113" t="str">
        <f t="shared" si="11"/>
        <v/>
      </c>
      <c r="AK50">
        <f>種目情報!A34</f>
        <v>0</v>
      </c>
      <c r="AL50">
        <f>種目情報!B34</f>
        <v>0</v>
      </c>
      <c r="AM50">
        <f>種目情報!C34</f>
        <v>0</v>
      </c>
    </row>
    <row r="51" spans="1:39" x14ac:dyDescent="0.4">
      <c r="A51">
        <v>35</v>
      </c>
      <c r="B51" t="str">
        <f>IFERROR(IF(B50=手順3!$A$11,"",IF(B50&lt;=100,IF(手順2!A46=手順５!A51,手順５!A51,手順3!$A$12),B50+1)),"")</f>
        <v/>
      </c>
      <c r="C51" s="10" t="str">
        <f>IFERROR(VLOOKUP($B51,手順2!$A$12:$Q$107,C$1,FALSE),"")&amp;IFERROR(VLOOKUP($B51,手順3!$A$12:$Q$107,C$1,FALSE),"")</f>
        <v/>
      </c>
      <c r="D51" s="10" t="str">
        <f>IFERROR(VLOOKUP($B51,手順2!$A$12:$Q$107,D$1,FALSE),"")&amp;IFERROR(VLOOKUP($B51,手順3!$A$12:$Q$107,D$1,FALSE),"")</f>
        <v/>
      </c>
      <c r="E51" s="10" t="str">
        <f>IFERROR(VLOOKUP($B51,手順2!$A$12:$Q$107,E$1,FALSE),"")&amp;IFERROR(VLOOKUP($B51,手順3!$A$12:$Q$107,E$1,FALSE),"")</f>
        <v/>
      </c>
      <c r="F51" s="10" t="str">
        <f>IFERROR(VLOOKUP($B51,手順2!$A$12:$Q$107,F$1,FALSE),"")&amp;IFERROR(VLOOKUP($B51,手順3!$A$12:$Q$107,F$1,FALSE),"")</f>
        <v/>
      </c>
      <c r="G51" s="10" t="str">
        <f>IFERROR(VLOOKUP($B51,手順2!$A$12:$Q$107,G$1,FALSE),"")&amp;IFERROR(VLOOKUP($B51,手順3!$A$12:$Q$107,G$1,FALSE),"")</f>
        <v/>
      </c>
      <c r="H51" s="10" t="str">
        <f>IFERROR(VLOOKUP($B51,手順2!$A$12:$Q$107,H$1,FALSE),"")&amp;IFERROR(VLOOKUP($B51,手順3!$A$12:$Q$107,H$1,FALSE),"")</f>
        <v/>
      </c>
      <c r="I51" s="10" t="str">
        <f>IFERROR(VLOOKUP($B51,手順2!$A$12:$Q$107,I$1,FALSE),"")&amp;IFERROR(VLOOKUP($B51,手順3!$A$12:$Q$107,I$1,FALSE),"")</f>
        <v/>
      </c>
      <c r="J51" s="93" t="str">
        <f>IFERROR(VLOOKUP($B51,手順2!$A$12:$Q$107,J$1,FALSE),"")&amp;IFERROR(VLOOKUP($B51,手順3!$A$12:$Q$107,J$1,FALSE),"")</f>
        <v/>
      </c>
      <c r="K51" s="131" t="str">
        <f>IF(J51="","",IF(IFERROR(VLOOKUP($B51,手順2!$A$12:$Q$107,K$1,FALSE),"")&amp;IFERROR(VLOOKUP($B51,手順3!$A$12:$Q$107,K$1,FALSE),"")="",0,IFERROR(VLOOKUP($B51,手順2!$A$12:$Q$107,K$1,FALSE),"")&amp;IFERROR(VLOOKUP($B51,手順3!$A$12:$Q$107,K$1,FALSE),"")))</f>
        <v/>
      </c>
      <c r="L51" s="131" t="str">
        <f>IF(J51="","",IF(IFERROR(VLOOKUP($B51,手順2!$A$12:$Q$107,L$1,FALSE),"")&amp;IFERROR(VLOOKUP($B51,手順3!$A$12:$Q$107,L$1,FALSE),"")="",0,IFERROR(VLOOKUP($B51,手順2!$A$12:$Q$107,L$1,FALSE),"")&amp;IFERROR(VLOOKUP($B51,手順3!$A$12:$Q$107,L$1,FALSE),"")))</f>
        <v/>
      </c>
      <c r="M51" s="131" t="str">
        <f>IF(J51="","",IF(IFERROR(VLOOKUP($B51,手順2!$A$12:$Q$107,M$1,FALSE),"")&amp;IFERROR(VLOOKUP($B51,手順3!$A$12:$Q$107,M$1,FALSE),"")="",0,IFERROR(VLOOKUP($B51,手順2!$A$12:$Q$107,M$1,FALSE),"")&amp;IFERROR(VLOOKUP($B51,手順3!$A$12:$Q$107,M$1,FALSE),"")))</f>
        <v/>
      </c>
      <c r="N51" s="93" t="str">
        <f>IFERROR(VLOOKUP($B51,手順2!$A$12:$Q$107,N$1,FALSE),"")&amp;IFERROR(VLOOKUP($B51,手順3!$A$12:$Q$107,N$1,FALSE),"")</f>
        <v/>
      </c>
      <c r="O51" s="131" t="str">
        <f>IF(N51="","",IF(IFERROR(VLOOKUP($B51,手順2!$A$12:$Q$107,O$1,FALSE),"")&amp;IFERROR(VLOOKUP($B51,手順3!$A$12:$Q$107,O$1,FALSE),"")="",0,IFERROR(VLOOKUP($B51,手順2!$A$12:$Q$107,O$1,FALSE),"")&amp;IFERROR(VLOOKUP($B51,手順3!$A$12:$Q$107,O$1,FALSE),"")))</f>
        <v/>
      </c>
      <c r="P51" s="131" t="str">
        <f>IF(N51="","",IF(IFERROR(VLOOKUP($B51,手順2!$A$12:$Q$107,P$1,FALSE),"")&amp;IFERROR(VLOOKUP($B51,手順3!$A$12:$Q$107,P$1,FALSE),"")="",0,IFERROR(VLOOKUP($B51,手順2!$A$12:$Q$107,P$1,FALSE),"")&amp;IFERROR(VLOOKUP($B51,手順3!$A$12:$Q$107,P$1,FALSE),"")))</f>
        <v/>
      </c>
      <c r="Q51" s="131" t="str">
        <f>IF(N51="","",IF(IFERROR(VLOOKUP($B51,手順2!$A$12:$Q$107,Q$1,FALSE),"")&amp;IFERROR(VLOOKUP($B51,手順3!$A$12:$Q$107,Q$1,FALSE),"")="",0,IFERROR(VLOOKUP($B51,手順2!$A$12:$Q$107,Q$1,FALSE),"")&amp;IFERROR(VLOOKUP($B51,手順3!$A$12:$Q$107,Q$1,FALSE),"")))</f>
        <v/>
      </c>
      <c r="R51" s="130"/>
      <c r="W51" s="35" t="str">
        <f>IF(Y51="","",COUNTIF(AI$17:AI51,"●"))</f>
        <v/>
      </c>
      <c r="X51" s="35" t="str">
        <f>IF(Y51="","",COUNTIF(AI$17:AI51,"▲"))</f>
        <v/>
      </c>
      <c r="Y51" s="111" t="str">
        <f t="shared" si="1"/>
        <v/>
      </c>
      <c r="Z51" s="112" t="str">
        <f t="shared" si="2"/>
        <v/>
      </c>
      <c r="AA51" s="36" t="str">
        <f t="shared" si="3"/>
        <v/>
      </c>
      <c r="AB51" s="112" t="str">
        <f t="shared" si="4"/>
        <v/>
      </c>
      <c r="AC51" s="112" t="str">
        <f t="shared" si="5"/>
        <v/>
      </c>
      <c r="AD51" s="112" t="str">
        <f t="shared" si="6"/>
        <v/>
      </c>
      <c r="AE51" s="112" t="str">
        <f t="shared" si="7"/>
        <v/>
      </c>
      <c r="AF51" s="112" t="str">
        <f t="shared" si="8"/>
        <v/>
      </c>
      <c r="AG51" s="112" t="str">
        <f t="shared" si="9"/>
        <v/>
      </c>
      <c r="AH51" s="112" t="str">
        <f t="shared" si="10"/>
        <v/>
      </c>
      <c r="AI51" s="113" t="str">
        <f t="shared" si="11"/>
        <v/>
      </c>
      <c r="AK51">
        <f>種目情報!A35</f>
        <v>0</v>
      </c>
      <c r="AL51">
        <f>種目情報!B35</f>
        <v>0</v>
      </c>
      <c r="AM51">
        <f>種目情報!C35</f>
        <v>0</v>
      </c>
    </row>
    <row r="52" spans="1:39" x14ac:dyDescent="0.4">
      <c r="A52">
        <v>36</v>
      </c>
      <c r="B52" t="str">
        <f>IFERROR(IF(B51=手順3!$A$11,"",IF(B51&lt;=100,IF(手順2!A47=手順５!A52,手順５!A52,手順3!$A$12),B51+1)),"")</f>
        <v/>
      </c>
      <c r="C52" s="10" t="str">
        <f>IFERROR(VLOOKUP($B52,手順2!$A$12:$Q$107,C$1,FALSE),"")&amp;IFERROR(VLOOKUP($B52,手順3!$A$12:$Q$107,C$1,FALSE),"")</f>
        <v/>
      </c>
      <c r="D52" s="10" t="str">
        <f>IFERROR(VLOOKUP($B52,手順2!$A$12:$Q$107,D$1,FALSE),"")&amp;IFERROR(VLOOKUP($B52,手順3!$A$12:$Q$107,D$1,FALSE),"")</f>
        <v/>
      </c>
      <c r="E52" s="10" t="str">
        <f>IFERROR(VLOOKUP($B52,手順2!$A$12:$Q$107,E$1,FALSE),"")&amp;IFERROR(VLOOKUP($B52,手順3!$A$12:$Q$107,E$1,FALSE),"")</f>
        <v/>
      </c>
      <c r="F52" s="10" t="str">
        <f>IFERROR(VLOOKUP($B52,手順2!$A$12:$Q$107,F$1,FALSE),"")&amp;IFERROR(VLOOKUP($B52,手順3!$A$12:$Q$107,F$1,FALSE),"")</f>
        <v/>
      </c>
      <c r="G52" s="10" t="str">
        <f>IFERROR(VLOOKUP($B52,手順2!$A$12:$Q$107,G$1,FALSE),"")&amp;IFERROR(VLOOKUP($B52,手順3!$A$12:$Q$107,G$1,FALSE),"")</f>
        <v/>
      </c>
      <c r="H52" s="10" t="str">
        <f>IFERROR(VLOOKUP($B52,手順2!$A$12:$Q$107,H$1,FALSE),"")&amp;IFERROR(VLOOKUP($B52,手順3!$A$12:$Q$107,H$1,FALSE),"")</f>
        <v/>
      </c>
      <c r="I52" s="10" t="str">
        <f>IFERROR(VLOOKUP($B52,手順2!$A$12:$Q$107,I$1,FALSE),"")&amp;IFERROR(VLOOKUP($B52,手順3!$A$12:$Q$107,I$1,FALSE),"")</f>
        <v/>
      </c>
      <c r="J52" s="93" t="str">
        <f>IFERROR(VLOOKUP($B52,手順2!$A$12:$Q$107,J$1,FALSE),"")&amp;IFERROR(VLOOKUP($B52,手順3!$A$12:$Q$107,J$1,FALSE),"")</f>
        <v/>
      </c>
      <c r="K52" s="131" t="str">
        <f>IF(J52="","",IF(IFERROR(VLOOKUP($B52,手順2!$A$12:$Q$107,K$1,FALSE),"")&amp;IFERROR(VLOOKUP($B52,手順3!$A$12:$Q$107,K$1,FALSE),"")="",0,IFERROR(VLOOKUP($B52,手順2!$A$12:$Q$107,K$1,FALSE),"")&amp;IFERROR(VLOOKUP($B52,手順3!$A$12:$Q$107,K$1,FALSE),"")))</f>
        <v/>
      </c>
      <c r="L52" s="131" t="str">
        <f>IF(J52="","",IF(IFERROR(VLOOKUP($B52,手順2!$A$12:$Q$107,L$1,FALSE),"")&amp;IFERROR(VLOOKUP($B52,手順3!$A$12:$Q$107,L$1,FALSE),"")="",0,IFERROR(VLOOKUP($B52,手順2!$A$12:$Q$107,L$1,FALSE),"")&amp;IFERROR(VLOOKUP($B52,手順3!$A$12:$Q$107,L$1,FALSE),"")))</f>
        <v/>
      </c>
      <c r="M52" s="131" t="str">
        <f>IF(J52="","",IF(IFERROR(VLOOKUP($B52,手順2!$A$12:$Q$107,M$1,FALSE),"")&amp;IFERROR(VLOOKUP($B52,手順3!$A$12:$Q$107,M$1,FALSE),"")="",0,IFERROR(VLOOKUP($B52,手順2!$A$12:$Q$107,M$1,FALSE),"")&amp;IFERROR(VLOOKUP($B52,手順3!$A$12:$Q$107,M$1,FALSE),"")))</f>
        <v/>
      </c>
      <c r="N52" s="93" t="str">
        <f>IFERROR(VLOOKUP($B52,手順2!$A$12:$Q$107,N$1,FALSE),"")&amp;IFERROR(VLOOKUP($B52,手順3!$A$12:$Q$107,N$1,FALSE),"")</f>
        <v/>
      </c>
      <c r="O52" s="131" t="str">
        <f>IF(N52="","",IF(IFERROR(VLOOKUP($B52,手順2!$A$12:$Q$107,O$1,FALSE),"")&amp;IFERROR(VLOOKUP($B52,手順3!$A$12:$Q$107,O$1,FALSE),"")="",0,IFERROR(VLOOKUP($B52,手順2!$A$12:$Q$107,O$1,FALSE),"")&amp;IFERROR(VLOOKUP($B52,手順3!$A$12:$Q$107,O$1,FALSE),"")))</f>
        <v/>
      </c>
      <c r="P52" s="131" t="str">
        <f>IF(N52="","",IF(IFERROR(VLOOKUP($B52,手順2!$A$12:$Q$107,P$1,FALSE),"")&amp;IFERROR(VLOOKUP($B52,手順3!$A$12:$Q$107,P$1,FALSE),"")="",0,IFERROR(VLOOKUP($B52,手順2!$A$12:$Q$107,P$1,FALSE),"")&amp;IFERROR(VLOOKUP($B52,手順3!$A$12:$Q$107,P$1,FALSE),"")))</f>
        <v/>
      </c>
      <c r="Q52" s="131" t="str">
        <f>IF(N52="","",IF(IFERROR(VLOOKUP($B52,手順2!$A$12:$Q$107,Q$1,FALSE),"")&amp;IFERROR(VLOOKUP($B52,手順3!$A$12:$Q$107,Q$1,FALSE),"")="",0,IFERROR(VLOOKUP($B52,手順2!$A$12:$Q$107,Q$1,FALSE),"")&amp;IFERROR(VLOOKUP($B52,手順3!$A$12:$Q$107,Q$1,FALSE),"")))</f>
        <v/>
      </c>
      <c r="R52" s="130"/>
      <c r="W52" s="35" t="str">
        <f>IF(Y52="","",COUNTIF(AI$17:AI52,"●"))</f>
        <v/>
      </c>
      <c r="X52" s="35" t="str">
        <f>IF(Y52="","",COUNTIF(AI$17:AI52,"▲"))</f>
        <v/>
      </c>
      <c r="Y52" s="111" t="str">
        <f t="shared" si="1"/>
        <v/>
      </c>
      <c r="Z52" s="112" t="str">
        <f t="shared" si="2"/>
        <v/>
      </c>
      <c r="AA52" s="36" t="str">
        <f t="shared" si="3"/>
        <v/>
      </c>
      <c r="AB52" s="112" t="str">
        <f t="shared" si="4"/>
        <v/>
      </c>
      <c r="AC52" s="112" t="str">
        <f t="shared" si="5"/>
        <v/>
      </c>
      <c r="AD52" s="112" t="str">
        <f t="shared" si="6"/>
        <v/>
      </c>
      <c r="AE52" s="112" t="str">
        <f t="shared" si="7"/>
        <v/>
      </c>
      <c r="AF52" s="112" t="str">
        <f t="shared" si="8"/>
        <v/>
      </c>
      <c r="AG52" s="112" t="str">
        <f t="shared" si="9"/>
        <v/>
      </c>
      <c r="AH52" s="112" t="str">
        <f t="shared" si="10"/>
        <v/>
      </c>
      <c r="AI52" s="113" t="str">
        <f t="shared" si="11"/>
        <v/>
      </c>
      <c r="AK52">
        <f>種目情報!A36</f>
        <v>0</v>
      </c>
      <c r="AL52">
        <f>種目情報!B36</f>
        <v>0</v>
      </c>
      <c r="AM52">
        <f>種目情報!C36</f>
        <v>0</v>
      </c>
    </row>
    <row r="53" spans="1:39" x14ac:dyDescent="0.4">
      <c r="A53">
        <v>37</v>
      </c>
      <c r="B53" t="str">
        <f>IFERROR(IF(B52=手順3!$A$11,"",IF(B52&lt;=100,IF(手順2!A48=手順５!A53,手順５!A53,手順3!$A$12),B52+1)),"")</f>
        <v/>
      </c>
      <c r="C53" s="10" t="str">
        <f>IFERROR(VLOOKUP($B53,手順2!$A$12:$Q$107,C$1,FALSE),"")&amp;IFERROR(VLOOKUP($B53,手順3!$A$12:$Q$107,C$1,FALSE),"")</f>
        <v/>
      </c>
      <c r="D53" s="10" t="str">
        <f>IFERROR(VLOOKUP($B53,手順2!$A$12:$Q$107,D$1,FALSE),"")&amp;IFERROR(VLOOKUP($B53,手順3!$A$12:$Q$107,D$1,FALSE),"")</f>
        <v/>
      </c>
      <c r="E53" s="10" t="str">
        <f>IFERROR(VLOOKUP($B53,手順2!$A$12:$Q$107,E$1,FALSE),"")&amp;IFERROR(VLOOKUP($B53,手順3!$A$12:$Q$107,E$1,FALSE),"")</f>
        <v/>
      </c>
      <c r="F53" s="10" t="str">
        <f>IFERROR(VLOOKUP($B53,手順2!$A$12:$Q$107,F$1,FALSE),"")&amp;IFERROR(VLOOKUP($B53,手順3!$A$12:$Q$107,F$1,FALSE),"")</f>
        <v/>
      </c>
      <c r="G53" s="10" t="str">
        <f>IFERROR(VLOOKUP($B53,手順2!$A$12:$Q$107,G$1,FALSE),"")&amp;IFERROR(VLOOKUP($B53,手順3!$A$12:$Q$107,G$1,FALSE),"")</f>
        <v/>
      </c>
      <c r="H53" s="10" t="str">
        <f>IFERROR(VLOOKUP($B53,手順2!$A$12:$Q$107,H$1,FALSE),"")&amp;IFERROR(VLOOKUP($B53,手順3!$A$12:$Q$107,H$1,FALSE),"")</f>
        <v/>
      </c>
      <c r="I53" s="10" t="str">
        <f>IFERROR(VLOOKUP($B53,手順2!$A$12:$Q$107,I$1,FALSE),"")&amp;IFERROR(VLOOKUP($B53,手順3!$A$12:$Q$107,I$1,FALSE),"")</f>
        <v/>
      </c>
      <c r="J53" s="93" t="str">
        <f>IFERROR(VLOOKUP($B53,手順2!$A$12:$Q$107,J$1,FALSE),"")&amp;IFERROR(VLOOKUP($B53,手順3!$A$12:$Q$107,J$1,FALSE),"")</f>
        <v/>
      </c>
      <c r="K53" s="131" t="str">
        <f>IF(J53="","",IF(IFERROR(VLOOKUP($B53,手順2!$A$12:$Q$107,K$1,FALSE),"")&amp;IFERROR(VLOOKUP($B53,手順3!$A$12:$Q$107,K$1,FALSE),"")="",0,IFERROR(VLOOKUP($B53,手順2!$A$12:$Q$107,K$1,FALSE),"")&amp;IFERROR(VLOOKUP($B53,手順3!$A$12:$Q$107,K$1,FALSE),"")))</f>
        <v/>
      </c>
      <c r="L53" s="131" t="str">
        <f>IF(J53="","",IF(IFERROR(VLOOKUP($B53,手順2!$A$12:$Q$107,L$1,FALSE),"")&amp;IFERROR(VLOOKUP($B53,手順3!$A$12:$Q$107,L$1,FALSE),"")="",0,IFERROR(VLOOKUP($B53,手順2!$A$12:$Q$107,L$1,FALSE),"")&amp;IFERROR(VLOOKUP($B53,手順3!$A$12:$Q$107,L$1,FALSE),"")))</f>
        <v/>
      </c>
      <c r="M53" s="131" t="str">
        <f>IF(J53="","",IF(IFERROR(VLOOKUP($B53,手順2!$A$12:$Q$107,M$1,FALSE),"")&amp;IFERROR(VLOOKUP($B53,手順3!$A$12:$Q$107,M$1,FALSE),"")="",0,IFERROR(VLOOKUP($B53,手順2!$A$12:$Q$107,M$1,FALSE),"")&amp;IFERROR(VLOOKUP($B53,手順3!$A$12:$Q$107,M$1,FALSE),"")))</f>
        <v/>
      </c>
      <c r="N53" s="93" t="str">
        <f>IFERROR(VLOOKUP($B53,手順2!$A$12:$Q$107,N$1,FALSE),"")&amp;IFERROR(VLOOKUP($B53,手順3!$A$12:$Q$107,N$1,FALSE),"")</f>
        <v/>
      </c>
      <c r="O53" s="131" t="str">
        <f>IF(N53="","",IF(IFERROR(VLOOKUP($B53,手順2!$A$12:$Q$107,O$1,FALSE),"")&amp;IFERROR(VLOOKUP($B53,手順3!$A$12:$Q$107,O$1,FALSE),"")="",0,IFERROR(VLOOKUP($B53,手順2!$A$12:$Q$107,O$1,FALSE),"")&amp;IFERROR(VLOOKUP($B53,手順3!$A$12:$Q$107,O$1,FALSE),"")))</f>
        <v/>
      </c>
      <c r="P53" s="131" t="str">
        <f>IF(N53="","",IF(IFERROR(VLOOKUP($B53,手順2!$A$12:$Q$107,P$1,FALSE),"")&amp;IFERROR(VLOOKUP($B53,手順3!$A$12:$Q$107,P$1,FALSE),"")="",0,IFERROR(VLOOKUP($B53,手順2!$A$12:$Q$107,P$1,FALSE),"")&amp;IFERROR(VLOOKUP($B53,手順3!$A$12:$Q$107,P$1,FALSE),"")))</f>
        <v/>
      </c>
      <c r="Q53" s="131" t="str">
        <f>IF(N53="","",IF(IFERROR(VLOOKUP($B53,手順2!$A$12:$Q$107,Q$1,FALSE),"")&amp;IFERROR(VLOOKUP($B53,手順3!$A$12:$Q$107,Q$1,FALSE),"")="",0,IFERROR(VLOOKUP($B53,手順2!$A$12:$Q$107,Q$1,FALSE),"")&amp;IFERROR(VLOOKUP($B53,手順3!$A$12:$Q$107,Q$1,FALSE),"")))</f>
        <v/>
      </c>
      <c r="R53" s="130"/>
      <c r="W53" s="35" t="str">
        <f>IF(Y53="","",COUNTIF(AI$17:AI53,"●"))</f>
        <v/>
      </c>
      <c r="X53" s="35" t="str">
        <f>IF(Y53="","",COUNTIF(AI$17:AI53,"▲"))</f>
        <v/>
      </c>
      <c r="Y53" s="111" t="str">
        <f t="shared" si="1"/>
        <v/>
      </c>
      <c r="Z53" s="112" t="str">
        <f t="shared" si="2"/>
        <v/>
      </c>
      <c r="AA53" s="36" t="str">
        <f t="shared" si="3"/>
        <v/>
      </c>
      <c r="AB53" s="112" t="str">
        <f t="shared" si="4"/>
        <v/>
      </c>
      <c r="AC53" s="112" t="str">
        <f t="shared" si="5"/>
        <v/>
      </c>
      <c r="AD53" s="112" t="str">
        <f t="shared" si="6"/>
        <v/>
      </c>
      <c r="AE53" s="112" t="str">
        <f t="shared" si="7"/>
        <v/>
      </c>
      <c r="AF53" s="112" t="str">
        <f t="shared" si="8"/>
        <v/>
      </c>
      <c r="AG53" s="112" t="str">
        <f t="shared" si="9"/>
        <v/>
      </c>
      <c r="AH53" s="112" t="str">
        <f t="shared" si="10"/>
        <v/>
      </c>
      <c r="AI53" s="113" t="str">
        <f t="shared" si="11"/>
        <v/>
      </c>
      <c r="AK53">
        <f>種目情報!A37</f>
        <v>0</v>
      </c>
      <c r="AL53">
        <f>種目情報!B37</f>
        <v>0</v>
      </c>
      <c r="AM53">
        <f>種目情報!C37</f>
        <v>0</v>
      </c>
    </row>
    <row r="54" spans="1:39" x14ac:dyDescent="0.4">
      <c r="A54">
        <v>38</v>
      </c>
      <c r="B54" t="str">
        <f>IFERROR(IF(B53=手順3!$A$11,"",IF(B53&lt;=100,IF(手順2!A49=手順５!A54,手順５!A54,手順3!$A$12),B53+1)),"")</f>
        <v/>
      </c>
      <c r="C54" s="10" t="str">
        <f>IFERROR(VLOOKUP($B54,手順2!$A$12:$Q$107,C$1,FALSE),"")&amp;IFERROR(VLOOKUP($B54,手順3!$A$12:$Q$107,C$1,FALSE),"")</f>
        <v/>
      </c>
      <c r="D54" s="10" t="str">
        <f>IFERROR(VLOOKUP($B54,手順2!$A$12:$Q$107,D$1,FALSE),"")&amp;IFERROR(VLOOKUP($B54,手順3!$A$12:$Q$107,D$1,FALSE),"")</f>
        <v/>
      </c>
      <c r="E54" s="10" t="str">
        <f>IFERROR(VLOOKUP($B54,手順2!$A$12:$Q$107,E$1,FALSE),"")&amp;IFERROR(VLOOKUP($B54,手順3!$A$12:$Q$107,E$1,FALSE),"")</f>
        <v/>
      </c>
      <c r="F54" s="10" t="str">
        <f>IFERROR(VLOOKUP($B54,手順2!$A$12:$Q$107,F$1,FALSE),"")&amp;IFERROR(VLOOKUP($B54,手順3!$A$12:$Q$107,F$1,FALSE),"")</f>
        <v/>
      </c>
      <c r="G54" s="10" t="str">
        <f>IFERROR(VLOOKUP($B54,手順2!$A$12:$Q$107,G$1,FALSE),"")&amp;IFERROR(VLOOKUP($B54,手順3!$A$12:$Q$107,G$1,FALSE),"")</f>
        <v/>
      </c>
      <c r="H54" s="10" t="str">
        <f>IFERROR(VLOOKUP($B54,手順2!$A$12:$Q$107,H$1,FALSE),"")&amp;IFERROR(VLOOKUP($B54,手順3!$A$12:$Q$107,H$1,FALSE),"")</f>
        <v/>
      </c>
      <c r="I54" s="10" t="str">
        <f>IFERROR(VLOOKUP($B54,手順2!$A$12:$Q$107,I$1,FALSE),"")&amp;IFERROR(VLOOKUP($B54,手順3!$A$12:$Q$107,I$1,FALSE),"")</f>
        <v/>
      </c>
      <c r="J54" s="93" t="str">
        <f>IFERROR(VLOOKUP($B54,手順2!$A$12:$Q$107,J$1,FALSE),"")&amp;IFERROR(VLOOKUP($B54,手順3!$A$12:$Q$107,J$1,FALSE),"")</f>
        <v/>
      </c>
      <c r="K54" s="131" t="str">
        <f>IF(J54="","",IF(IFERROR(VLOOKUP($B54,手順2!$A$12:$Q$107,K$1,FALSE),"")&amp;IFERROR(VLOOKUP($B54,手順3!$A$12:$Q$107,K$1,FALSE),"")="",0,IFERROR(VLOOKUP($B54,手順2!$A$12:$Q$107,K$1,FALSE),"")&amp;IFERROR(VLOOKUP($B54,手順3!$A$12:$Q$107,K$1,FALSE),"")))</f>
        <v/>
      </c>
      <c r="L54" s="131" t="str">
        <f>IF(J54="","",IF(IFERROR(VLOOKUP($B54,手順2!$A$12:$Q$107,L$1,FALSE),"")&amp;IFERROR(VLOOKUP($B54,手順3!$A$12:$Q$107,L$1,FALSE),"")="",0,IFERROR(VLOOKUP($B54,手順2!$A$12:$Q$107,L$1,FALSE),"")&amp;IFERROR(VLOOKUP($B54,手順3!$A$12:$Q$107,L$1,FALSE),"")))</f>
        <v/>
      </c>
      <c r="M54" s="131" t="str">
        <f>IF(J54="","",IF(IFERROR(VLOOKUP($B54,手順2!$A$12:$Q$107,M$1,FALSE),"")&amp;IFERROR(VLOOKUP($B54,手順3!$A$12:$Q$107,M$1,FALSE),"")="",0,IFERROR(VLOOKUP($B54,手順2!$A$12:$Q$107,M$1,FALSE),"")&amp;IFERROR(VLOOKUP($B54,手順3!$A$12:$Q$107,M$1,FALSE),"")))</f>
        <v/>
      </c>
      <c r="N54" s="93" t="str">
        <f>IFERROR(VLOOKUP($B54,手順2!$A$12:$Q$107,N$1,FALSE),"")&amp;IFERROR(VLOOKUP($B54,手順3!$A$12:$Q$107,N$1,FALSE),"")</f>
        <v/>
      </c>
      <c r="O54" s="131" t="str">
        <f>IF(N54="","",IF(IFERROR(VLOOKUP($B54,手順2!$A$12:$Q$107,O$1,FALSE),"")&amp;IFERROR(VLOOKUP($B54,手順3!$A$12:$Q$107,O$1,FALSE),"")="",0,IFERROR(VLOOKUP($B54,手順2!$A$12:$Q$107,O$1,FALSE),"")&amp;IFERROR(VLOOKUP($B54,手順3!$A$12:$Q$107,O$1,FALSE),"")))</f>
        <v/>
      </c>
      <c r="P54" s="131" t="str">
        <f>IF(N54="","",IF(IFERROR(VLOOKUP($B54,手順2!$A$12:$Q$107,P$1,FALSE),"")&amp;IFERROR(VLOOKUP($B54,手順3!$A$12:$Q$107,P$1,FALSE),"")="",0,IFERROR(VLOOKUP($B54,手順2!$A$12:$Q$107,P$1,FALSE),"")&amp;IFERROR(VLOOKUP($B54,手順3!$A$12:$Q$107,P$1,FALSE),"")))</f>
        <v/>
      </c>
      <c r="Q54" s="131" t="str">
        <f>IF(N54="","",IF(IFERROR(VLOOKUP($B54,手順2!$A$12:$Q$107,Q$1,FALSE),"")&amp;IFERROR(VLOOKUP($B54,手順3!$A$12:$Q$107,Q$1,FALSE),"")="",0,IFERROR(VLOOKUP($B54,手順2!$A$12:$Q$107,Q$1,FALSE),"")&amp;IFERROR(VLOOKUP($B54,手順3!$A$12:$Q$107,Q$1,FALSE),"")))</f>
        <v/>
      </c>
      <c r="R54" s="130"/>
      <c r="W54" s="35" t="str">
        <f>IF(Y54="","",COUNTIF(AI$17:AI54,"●"))</f>
        <v/>
      </c>
      <c r="X54" s="35" t="str">
        <f>IF(Y54="","",COUNTIF(AI$17:AI54,"▲"))</f>
        <v/>
      </c>
      <c r="Y54" s="111" t="str">
        <f t="shared" si="1"/>
        <v/>
      </c>
      <c r="Z54" s="112" t="str">
        <f t="shared" si="2"/>
        <v/>
      </c>
      <c r="AA54" s="36" t="str">
        <f t="shared" si="3"/>
        <v/>
      </c>
      <c r="AB54" s="112" t="str">
        <f t="shared" si="4"/>
        <v/>
      </c>
      <c r="AC54" s="112" t="str">
        <f t="shared" si="5"/>
        <v/>
      </c>
      <c r="AD54" s="112" t="str">
        <f t="shared" si="6"/>
        <v/>
      </c>
      <c r="AE54" s="112" t="str">
        <f t="shared" si="7"/>
        <v/>
      </c>
      <c r="AF54" s="112" t="str">
        <f t="shared" si="8"/>
        <v/>
      </c>
      <c r="AG54" s="112" t="str">
        <f t="shared" si="9"/>
        <v/>
      </c>
      <c r="AH54" s="112" t="str">
        <f t="shared" si="10"/>
        <v/>
      </c>
      <c r="AI54" s="113" t="str">
        <f t="shared" si="11"/>
        <v/>
      </c>
      <c r="AK54">
        <f>種目情報!A38</f>
        <v>0</v>
      </c>
      <c r="AL54">
        <f>種目情報!B38</f>
        <v>0</v>
      </c>
      <c r="AM54">
        <f>種目情報!C38</f>
        <v>0</v>
      </c>
    </row>
    <row r="55" spans="1:39" x14ac:dyDescent="0.4">
      <c r="A55">
        <v>39</v>
      </c>
      <c r="B55" t="str">
        <f>IFERROR(IF(B54=手順3!$A$11,"",IF(B54&lt;=100,IF(手順2!A50=手順５!A55,手順５!A55,手順3!$A$12),B54+1)),"")</f>
        <v/>
      </c>
      <c r="C55" s="10" t="str">
        <f>IFERROR(VLOOKUP($B55,手順2!$A$12:$Q$107,C$1,FALSE),"")&amp;IFERROR(VLOOKUP($B55,手順3!$A$12:$Q$107,C$1,FALSE),"")</f>
        <v/>
      </c>
      <c r="D55" s="10" t="str">
        <f>IFERROR(VLOOKUP($B55,手順2!$A$12:$Q$107,D$1,FALSE),"")&amp;IFERROR(VLOOKUP($B55,手順3!$A$12:$Q$107,D$1,FALSE),"")</f>
        <v/>
      </c>
      <c r="E55" s="10" t="str">
        <f>IFERROR(VLOOKUP($B55,手順2!$A$12:$Q$107,E$1,FALSE),"")&amp;IFERROR(VLOOKUP($B55,手順3!$A$12:$Q$107,E$1,FALSE),"")</f>
        <v/>
      </c>
      <c r="F55" s="10" t="str">
        <f>IFERROR(VLOOKUP($B55,手順2!$A$12:$Q$107,F$1,FALSE),"")&amp;IFERROR(VLOOKUP($B55,手順3!$A$12:$Q$107,F$1,FALSE),"")</f>
        <v/>
      </c>
      <c r="G55" s="10" t="str">
        <f>IFERROR(VLOOKUP($B55,手順2!$A$12:$Q$107,G$1,FALSE),"")&amp;IFERROR(VLOOKUP($B55,手順3!$A$12:$Q$107,G$1,FALSE),"")</f>
        <v/>
      </c>
      <c r="H55" s="10" t="str">
        <f>IFERROR(VLOOKUP($B55,手順2!$A$12:$Q$107,H$1,FALSE),"")&amp;IFERROR(VLOOKUP($B55,手順3!$A$12:$Q$107,H$1,FALSE),"")</f>
        <v/>
      </c>
      <c r="I55" s="10" t="str">
        <f>IFERROR(VLOOKUP($B55,手順2!$A$12:$Q$107,I$1,FALSE),"")&amp;IFERROR(VLOOKUP($B55,手順3!$A$12:$Q$107,I$1,FALSE),"")</f>
        <v/>
      </c>
      <c r="J55" s="93" t="str">
        <f>IFERROR(VLOOKUP($B55,手順2!$A$12:$Q$107,J$1,FALSE),"")&amp;IFERROR(VLOOKUP($B55,手順3!$A$12:$Q$107,J$1,FALSE),"")</f>
        <v/>
      </c>
      <c r="K55" s="131" t="str">
        <f>IF(J55="","",IF(IFERROR(VLOOKUP($B55,手順2!$A$12:$Q$107,K$1,FALSE),"")&amp;IFERROR(VLOOKUP($B55,手順3!$A$12:$Q$107,K$1,FALSE),"")="",0,IFERROR(VLOOKUP($B55,手順2!$A$12:$Q$107,K$1,FALSE),"")&amp;IFERROR(VLOOKUP($B55,手順3!$A$12:$Q$107,K$1,FALSE),"")))</f>
        <v/>
      </c>
      <c r="L55" s="131" t="str">
        <f>IF(J55="","",IF(IFERROR(VLOOKUP($B55,手順2!$A$12:$Q$107,L$1,FALSE),"")&amp;IFERROR(VLOOKUP($B55,手順3!$A$12:$Q$107,L$1,FALSE),"")="",0,IFERROR(VLOOKUP($B55,手順2!$A$12:$Q$107,L$1,FALSE),"")&amp;IFERROR(VLOOKUP($B55,手順3!$A$12:$Q$107,L$1,FALSE),"")))</f>
        <v/>
      </c>
      <c r="M55" s="131" t="str">
        <f>IF(J55="","",IF(IFERROR(VLOOKUP($B55,手順2!$A$12:$Q$107,M$1,FALSE),"")&amp;IFERROR(VLOOKUP($B55,手順3!$A$12:$Q$107,M$1,FALSE),"")="",0,IFERROR(VLOOKUP($B55,手順2!$A$12:$Q$107,M$1,FALSE),"")&amp;IFERROR(VLOOKUP($B55,手順3!$A$12:$Q$107,M$1,FALSE),"")))</f>
        <v/>
      </c>
      <c r="N55" s="93" t="str">
        <f>IFERROR(VLOOKUP($B55,手順2!$A$12:$Q$107,N$1,FALSE),"")&amp;IFERROR(VLOOKUP($B55,手順3!$A$12:$Q$107,N$1,FALSE),"")</f>
        <v/>
      </c>
      <c r="O55" s="131" t="str">
        <f>IF(N55="","",IF(IFERROR(VLOOKUP($B55,手順2!$A$12:$Q$107,O$1,FALSE),"")&amp;IFERROR(VLOOKUP($B55,手順3!$A$12:$Q$107,O$1,FALSE),"")="",0,IFERROR(VLOOKUP($B55,手順2!$A$12:$Q$107,O$1,FALSE),"")&amp;IFERROR(VLOOKUP($B55,手順3!$A$12:$Q$107,O$1,FALSE),"")))</f>
        <v/>
      </c>
      <c r="P55" s="131" t="str">
        <f>IF(N55="","",IF(IFERROR(VLOOKUP($B55,手順2!$A$12:$Q$107,P$1,FALSE),"")&amp;IFERROR(VLOOKUP($B55,手順3!$A$12:$Q$107,P$1,FALSE),"")="",0,IFERROR(VLOOKUP($B55,手順2!$A$12:$Q$107,P$1,FALSE),"")&amp;IFERROR(VLOOKUP($B55,手順3!$A$12:$Q$107,P$1,FALSE),"")))</f>
        <v/>
      </c>
      <c r="Q55" s="131" t="str">
        <f>IF(N55="","",IF(IFERROR(VLOOKUP($B55,手順2!$A$12:$Q$107,Q$1,FALSE),"")&amp;IFERROR(VLOOKUP($B55,手順3!$A$12:$Q$107,Q$1,FALSE),"")="",0,IFERROR(VLOOKUP($B55,手順2!$A$12:$Q$107,Q$1,FALSE),"")&amp;IFERROR(VLOOKUP($B55,手順3!$A$12:$Q$107,Q$1,FALSE),"")))</f>
        <v/>
      </c>
      <c r="R55" s="130"/>
      <c r="W55" s="35" t="str">
        <f>IF(Y55="","",COUNTIF(AI$17:AI55,"●"))</f>
        <v/>
      </c>
      <c r="X55" s="35" t="str">
        <f>IF(Y55="","",COUNTIF(AI$17:AI55,"▲"))</f>
        <v/>
      </c>
      <c r="Y55" s="111" t="str">
        <f t="shared" si="1"/>
        <v/>
      </c>
      <c r="Z55" s="112" t="str">
        <f t="shared" si="2"/>
        <v/>
      </c>
      <c r="AA55" s="36" t="str">
        <f t="shared" si="3"/>
        <v/>
      </c>
      <c r="AB55" s="112" t="str">
        <f t="shared" si="4"/>
        <v/>
      </c>
      <c r="AC55" s="112" t="str">
        <f t="shared" si="5"/>
        <v/>
      </c>
      <c r="AD55" s="112" t="str">
        <f t="shared" si="6"/>
        <v/>
      </c>
      <c r="AE55" s="112" t="str">
        <f t="shared" si="7"/>
        <v/>
      </c>
      <c r="AF55" s="112" t="str">
        <f t="shared" si="8"/>
        <v/>
      </c>
      <c r="AG55" s="112" t="str">
        <f t="shared" si="9"/>
        <v/>
      </c>
      <c r="AH55" s="112" t="str">
        <f t="shared" si="10"/>
        <v/>
      </c>
      <c r="AI55" s="113" t="str">
        <f t="shared" si="11"/>
        <v/>
      </c>
      <c r="AK55">
        <f>種目情報!A39</f>
        <v>0</v>
      </c>
      <c r="AL55">
        <f>種目情報!B39</f>
        <v>0</v>
      </c>
      <c r="AM55">
        <f>種目情報!C39</f>
        <v>0</v>
      </c>
    </row>
    <row r="56" spans="1:39" x14ac:dyDescent="0.4">
      <c r="A56">
        <v>40</v>
      </c>
      <c r="B56" t="str">
        <f>IFERROR(IF(B55=手順3!$A$11,"",IF(B55&lt;=100,IF(手順2!A51=手順５!A56,手順５!A56,手順3!$A$12),B55+1)),"")</f>
        <v/>
      </c>
      <c r="C56" s="10" t="str">
        <f>IFERROR(VLOOKUP($B56,手順2!$A$12:$Q$107,C$1,FALSE),"")&amp;IFERROR(VLOOKUP($B56,手順3!$A$12:$Q$107,C$1,FALSE),"")</f>
        <v/>
      </c>
      <c r="D56" s="10" t="str">
        <f>IFERROR(VLOOKUP($B56,手順2!$A$12:$Q$107,D$1,FALSE),"")&amp;IFERROR(VLOOKUP($B56,手順3!$A$12:$Q$107,D$1,FALSE),"")</f>
        <v/>
      </c>
      <c r="E56" s="10" t="str">
        <f>IFERROR(VLOOKUP($B56,手順2!$A$12:$Q$107,E$1,FALSE),"")&amp;IFERROR(VLOOKUP($B56,手順3!$A$12:$Q$107,E$1,FALSE),"")</f>
        <v/>
      </c>
      <c r="F56" s="10" t="str">
        <f>IFERROR(VLOOKUP($B56,手順2!$A$12:$Q$107,F$1,FALSE),"")&amp;IFERROR(VLOOKUP($B56,手順3!$A$12:$Q$107,F$1,FALSE),"")</f>
        <v/>
      </c>
      <c r="G56" s="10" t="str">
        <f>IFERROR(VLOOKUP($B56,手順2!$A$12:$Q$107,G$1,FALSE),"")&amp;IFERROR(VLOOKUP($B56,手順3!$A$12:$Q$107,G$1,FALSE),"")</f>
        <v/>
      </c>
      <c r="H56" s="10" t="str">
        <f>IFERROR(VLOOKUP($B56,手順2!$A$12:$Q$107,H$1,FALSE),"")&amp;IFERROR(VLOOKUP($B56,手順3!$A$12:$Q$107,H$1,FALSE),"")</f>
        <v/>
      </c>
      <c r="I56" s="10" t="str">
        <f>IFERROR(VLOOKUP($B56,手順2!$A$12:$Q$107,I$1,FALSE),"")&amp;IFERROR(VLOOKUP($B56,手順3!$A$12:$Q$107,I$1,FALSE),"")</f>
        <v/>
      </c>
      <c r="J56" s="93" t="str">
        <f>IFERROR(VLOOKUP($B56,手順2!$A$12:$Q$107,J$1,FALSE),"")&amp;IFERROR(VLOOKUP($B56,手順3!$A$12:$Q$107,J$1,FALSE),"")</f>
        <v/>
      </c>
      <c r="K56" s="131" t="str">
        <f>IF(J56="","",IF(IFERROR(VLOOKUP($B56,手順2!$A$12:$Q$107,K$1,FALSE),"")&amp;IFERROR(VLOOKUP($B56,手順3!$A$12:$Q$107,K$1,FALSE),"")="",0,IFERROR(VLOOKUP($B56,手順2!$A$12:$Q$107,K$1,FALSE),"")&amp;IFERROR(VLOOKUP($B56,手順3!$A$12:$Q$107,K$1,FALSE),"")))</f>
        <v/>
      </c>
      <c r="L56" s="131" t="str">
        <f>IF(J56="","",IF(IFERROR(VLOOKUP($B56,手順2!$A$12:$Q$107,L$1,FALSE),"")&amp;IFERROR(VLOOKUP($B56,手順3!$A$12:$Q$107,L$1,FALSE),"")="",0,IFERROR(VLOOKUP($B56,手順2!$A$12:$Q$107,L$1,FALSE),"")&amp;IFERROR(VLOOKUP($B56,手順3!$A$12:$Q$107,L$1,FALSE),"")))</f>
        <v/>
      </c>
      <c r="M56" s="131" t="str">
        <f>IF(J56="","",IF(IFERROR(VLOOKUP($B56,手順2!$A$12:$Q$107,M$1,FALSE),"")&amp;IFERROR(VLOOKUP($B56,手順3!$A$12:$Q$107,M$1,FALSE),"")="",0,IFERROR(VLOOKUP($B56,手順2!$A$12:$Q$107,M$1,FALSE),"")&amp;IFERROR(VLOOKUP($B56,手順3!$A$12:$Q$107,M$1,FALSE),"")))</f>
        <v/>
      </c>
      <c r="N56" s="93" t="str">
        <f>IFERROR(VLOOKUP($B56,手順2!$A$12:$Q$107,N$1,FALSE),"")&amp;IFERROR(VLOOKUP($B56,手順3!$A$12:$Q$107,N$1,FALSE),"")</f>
        <v/>
      </c>
      <c r="O56" s="131" t="str">
        <f>IF(N56="","",IF(IFERROR(VLOOKUP($B56,手順2!$A$12:$Q$107,O$1,FALSE),"")&amp;IFERROR(VLOOKUP($B56,手順3!$A$12:$Q$107,O$1,FALSE),"")="",0,IFERROR(VLOOKUP($B56,手順2!$A$12:$Q$107,O$1,FALSE),"")&amp;IFERROR(VLOOKUP($B56,手順3!$A$12:$Q$107,O$1,FALSE),"")))</f>
        <v/>
      </c>
      <c r="P56" s="131" t="str">
        <f>IF(N56="","",IF(IFERROR(VLOOKUP($B56,手順2!$A$12:$Q$107,P$1,FALSE),"")&amp;IFERROR(VLOOKUP($B56,手順3!$A$12:$Q$107,P$1,FALSE),"")="",0,IFERROR(VLOOKUP($B56,手順2!$A$12:$Q$107,P$1,FALSE),"")&amp;IFERROR(VLOOKUP($B56,手順3!$A$12:$Q$107,P$1,FALSE),"")))</f>
        <v/>
      </c>
      <c r="Q56" s="131" t="str">
        <f>IF(N56="","",IF(IFERROR(VLOOKUP($B56,手順2!$A$12:$Q$107,Q$1,FALSE),"")&amp;IFERROR(VLOOKUP($B56,手順3!$A$12:$Q$107,Q$1,FALSE),"")="",0,IFERROR(VLOOKUP($B56,手順2!$A$12:$Q$107,Q$1,FALSE),"")&amp;IFERROR(VLOOKUP($B56,手順3!$A$12:$Q$107,Q$1,FALSE),"")))</f>
        <v/>
      </c>
      <c r="R56" s="130"/>
      <c r="W56" s="35" t="str">
        <f>IF(Y56="","",COUNTIF(AI$17:AI56,"●"))</f>
        <v/>
      </c>
      <c r="X56" s="35" t="str">
        <f>IF(Y56="","",COUNTIF(AI$17:AI56,"▲"))</f>
        <v/>
      </c>
      <c r="Y56" s="111" t="str">
        <f t="shared" si="1"/>
        <v/>
      </c>
      <c r="Z56" s="112" t="str">
        <f t="shared" si="2"/>
        <v/>
      </c>
      <c r="AA56" s="36" t="str">
        <f t="shared" si="3"/>
        <v/>
      </c>
      <c r="AB56" s="112" t="str">
        <f t="shared" si="4"/>
        <v/>
      </c>
      <c r="AC56" s="112" t="str">
        <f t="shared" si="5"/>
        <v/>
      </c>
      <c r="AD56" s="112" t="str">
        <f t="shared" si="6"/>
        <v/>
      </c>
      <c r="AE56" s="112" t="str">
        <f t="shared" si="7"/>
        <v/>
      </c>
      <c r="AF56" s="112" t="str">
        <f t="shared" si="8"/>
        <v/>
      </c>
      <c r="AG56" s="112" t="str">
        <f t="shared" si="9"/>
        <v/>
      </c>
      <c r="AH56" s="112" t="str">
        <f t="shared" si="10"/>
        <v/>
      </c>
      <c r="AI56" s="113" t="str">
        <f t="shared" si="11"/>
        <v/>
      </c>
      <c r="AK56">
        <f>種目情報!A40</f>
        <v>0</v>
      </c>
      <c r="AL56">
        <f>種目情報!B40</f>
        <v>0</v>
      </c>
      <c r="AM56">
        <f>種目情報!C40</f>
        <v>0</v>
      </c>
    </row>
    <row r="57" spans="1:39" x14ac:dyDescent="0.4">
      <c r="A57">
        <v>41</v>
      </c>
      <c r="B57" t="str">
        <f>IFERROR(IF(B56=手順3!$A$11,"",IF(B56&lt;=100,IF(手順2!A52=手順５!A57,手順５!A57,手順3!$A$12),B56+1)),"")</f>
        <v/>
      </c>
      <c r="C57" s="10" t="str">
        <f>IFERROR(VLOOKUP($B57,手順2!$A$12:$Q$107,C$1,FALSE),"")&amp;IFERROR(VLOOKUP($B57,手順3!$A$12:$Q$107,C$1,FALSE),"")</f>
        <v/>
      </c>
      <c r="D57" s="10" t="str">
        <f>IFERROR(VLOOKUP($B57,手順2!$A$12:$Q$107,D$1,FALSE),"")&amp;IFERROR(VLOOKUP($B57,手順3!$A$12:$Q$107,D$1,FALSE),"")</f>
        <v/>
      </c>
      <c r="E57" s="10" t="str">
        <f>IFERROR(VLOOKUP($B57,手順2!$A$12:$Q$107,E$1,FALSE),"")&amp;IFERROR(VLOOKUP($B57,手順3!$A$12:$Q$107,E$1,FALSE),"")</f>
        <v/>
      </c>
      <c r="F57" s="10" t="str">
        <f>IFERROR(VLOOKUP($B57,手順2!$A$12:$Q$107,F$1,FALSE),"")&amp;IFERROR(VLOOKUP($B57,手順3!$A$12:$Q$107,F$1,FALSE),"")</f>
        <v/>
      </c>
      <c r="G57" s="10" t="str">
        <f>IFERROR(VLOOKUP($B57,手順2!$A$12:$Q$107,G$1,FALSE),"")&amp;IFERROR(VLOOKUP($B57,手順3!$A$12:$Q$107,G$1,FALSE),"")</f>
        <v/>
      </c>
      <c r="H57" s="10" t="str">
        <f>IFERROR(VLOOKUP($B57,手順2!$A$12:$Q$107,H$1,FALSE),"")&amp;IFERROR(VLOOKUP($B57,手順3!$A$12:$Q$107,H$1,FALSE),"")</f>
        <v/>
      </c>
      <c r="I57" s="10" t="str">
        <f>IFERROR(VLOOKUP($B57,手順2!$A$12:$Q$107,I$1,FALSE),"")&amp;IFERROR(VLOOKUP($B57,手順3!$A$12:$Q$107,I$1,FALSE),"")</f>
        <v/>
      </c>
      <c r="J57" s="93" t="str">
        <f>IFERROR(VLOOKUP($B57,手順2!$A$12:$Q$107,J$1,FALSE),"")&amp;IFERROR(VLOOKUP($B57,手順3!$A$12:$Q$107,J$1,FALSE),"")</f>
        <v/>
      </c>
      <c r="K57" s="131" t="str">
        <f>IF(J57="","",IF(IFERROR(VLOOKUP($B57,手順2!$A$12:$Q$107,K$1,FALSE),"")&amp;IFERROR(VLOOKUP($B57,手順3!$A$12:$Q$107,K$1,FALSE),"")="",0,IFERROR(VLOOKUP($B57,手順2!$A$12:$Q$107,K$1,FALSE),"")&amp;IFERROR(VLOOKUP($B57,手順3!$A$12:$Q$107,K$1,FALSE),"")))</f>
        <v/>
      </c>
      <c r="L57" s="131" t="str">
        <f>IF(J57="","",IF(IFERROR(VLOOKUP($B57,手順2!$A$12:$Q$107,L$1,FALSE),"")&amp;IFERROR(VLOOKUP($B57,手順3!$A$12:$Q$107,L$1,FALSE),"")="",0,IFERROR(VLOOKUP($B57,手順2!$A$12:$Q$107,L$1,FALSE),"")&amp;IFERROR(VLOOKUP($B57,手順3!$A$12:$Q$107,L$1,FALSE),"")))</f>
        <v/>
      </c>
      <c r="M57" s="131" t="str">
        <f>IF(J57="","",IF(IFERROR(VLOOKUP($B57,手順2!$A$12:$Q$107,M$1,FALSE),"")&amp;IFERROR(VLOOKUP($B57,手順3!$A$12:$Q$107,M$1,FALSE),"")="",0,IFERROR(VLOOKUP($B57,手順2!$A$12:$Q$107,M$1,FALSE),"")&amp;IFERROR(VLOOKUP($B57,手順3!$A$12:$Q$107,M$1,FALSE),"")))</f>
        <v/>
      </c>
      <c r="N57" s="93" t="str">
        <f>IFERROR(VLOOKUP($B57,手順2!$A$12:$Q$107,N$1,FALSE),"")&amp;IFERROR(VLOOKUP($B57,手順3!$A$12:$Q$107,N$1,FALSE),"")</f>
        <v/>
      </c>
      <c r="O57" s="131" t="str">
        <f>IF(N57="","",IF(IFERROR(VLOOKUP($B57,手順2!$A$12:$Q$107,O$1,FALSE),"")&amp;IFERROR(VLOOKUP($B57,手順3!$A$12:$Q$107,O$1,FALSE),"")="",0,IFERROR(VLOOKUP($B57,手順2!$A$12:$Q$107,O$1,FALSE),"")&amp;IFERROR(VLOOKUP($B57,手順3!$A$12:$Q$107,O$1,FALSE),"")))</f>
        <v/>
      </c>
      <c r="P57" s="131" t="str">
        <f>IF(N57="","",IF(IFERROR(VLOOKUP($B57,手順2!$A$12:$Q$107,P$1,FALSE),"")&amp;IFERROR(VLOOKUP($B57,手順3!$A$12:$Q$107,P$1,FALSE),"")="",0,IFERROR(VLOOKUP($B57,手順2!$A$12:$Q$107,P$1,FALSE),"")&amp;IFERROR(VLOOKUP($B57,手順3!$A$12:$Q$107,P$1,FALSE),"")))</f>
        <v/>
      </c>
      <c r="Q57" s="131" t="str">
        <f>IF(N57="","",IF(IFERROR(VLOOKUP($B57,手順2!$A$12:$Q$107,Q$1,FALSE),"")&amp;IFERROR(VLOOKUP($B57,手順3!$A$12:$Q$107,Q$1,FALSE),"")="",0,IFERROR(VLOOKUP($B57,手順2!$A$12:$Q$107,Q$1,FALSE),"")&amp;IFERROR(VLOOKUP($B57,手順3!$A$12:$Q$107,Q$1,FALSE),"")))</f>
        <v/>
      </c>
      <c r="R57" s="130"/>
      <c r="W57" s="35" t="str">
        <f>IF(Y57="","",COUNTIF(AI$17:AI57,"●"))</f>
        <v/>
      </c>
      <c r="X57" s="35" t="str">
        <f>IF(Y57="","",COUNTIF(AI$17:AI57,"▲"))</f>
        <v/>
      </c>
      <c r="Y57" s="111" t="str">
        <f t="shared" si="1"/>
        <v/>
      </c>
      <c r="Z57" s="112" t="str">
        <f t="shared" si="2"/>
        <v/>
      </c>
      <c r="AA57" s="36" t="str">
        <f t="shared" si="3"/>
        <v/>
      </c>
      <c r="AB57" s="112" t="str">
        <f t="shared" si="4"/>
        <v/>
      </c>
      <c r="AC57" s="112" t="str">
        <f t="shared" si="5"/>
        <v/>
      </c>
      <c r="AD57" s="112" t="str">
        <f t="shared" si="6"/>
        <v/>
      </c>
      <c r="AE57" s="112" t="str">
        <f t="shared" si="7"/>
        <v/>
      </c>
      <c r="AF57" s="112" t="str">
        <f t="shared" si="8"/>
        <v/>
      </c>
      <c r="AG57" s="112" t="str">
        <f t="shared" si="9"/>
        <v/>
      </c>
      <c r="AH57" s="112" t="str">
        <f t="shared" si="10"/>
        <v/>
      </c>
      <c r="AI57" s="113" t="str">
        <f t="shared" si="11"/>
        <v/>
      </c>
      <c r="AK57">
        <f>種目情報!A41</f>
        <v>0</v>
      </c>
      <c r="AL57">
        <f>種目情報!B41</f>
        <v>0</v>
      </c>
      <c r="AM57">
        <f>種目情報!C41</f>
        <v>0</v>
      </c>
    </row>
    <row r="58" spans="1:39" x14ac:dyDescent="0.4">
      <c r="A58">
        <v>42</v>
      </c>
      <c r="B58" t="str">
        <f>IFERROR(IF(B57=手順3!$A$11,"",IF(B57&lt;=100,IF(手順2!A53=手順５!A58,手順５!A58,手順3!$A$12),B57+1)),"")</f>
        <v/>
      </c>
      <c r="C58" s="10" t="str">
        <f>IFERROR(VLOOKUP($B58,手順2!$A$12:$Q$107,C$1,FALSE),"")&amp;IFERROR(VLOOKUP($B58,手順3!$A$12:$Q$107,C$1,FALSE),"")</f>
        <v/>
      </c>
      <c r="D58" s="10" t="str">
        <f>IFERROR(VLOOKUP($B58,手順2!$A$12:$Q$107,D$1,FALSE),"")&amp;IFERROR(VLOOKUP($B58,手順3!$A$12:$Q$107,D$1,FALSE),"")</f>
        <v/>
      </c>
      <c r="E58" s="10" t="str">
        <f>IFERROR(VLOOKUP($B58,手順2!$A$12:$Q$107,E$1,FALSE),"")&amp;IFERROR(VLOOKUP($B58,手順3!$A$12:$Q$107,E$1,FALSE),"")</f>
        <v/>
      </c>
      <c r="F58" s="10" t="str">
        <f>IFERROR(VLOOKUP($B58,手順2!$A$12:$Q$107,F$1,FALSE),"")&amp;IFERROR(VLOOKUP($B58,手順3!$A$12:$Q$107,F$1,FALSE),"")</f>
        <v/>
      </c>
      <c r="G58" s="10" t="str">
        <f>IFERROR(VLOOKUP($B58,手順2!$A$12:$Q$107,G$1,FALSE),"")&amp;IFERROR(VLOOKUP($B58,手順3!$A$12:$Q$107,G$1,FALSE),"")</f>
        <v/>
      </c>
      <c r="H58" s="10" t="str">
        <f>IFERROR(VLOOKUP($B58,手順2!$A$12:$Q$107,H$1,FALSE),"")&amp;IFERROR(VLOOKUP($B58,手順3!$A$12:$Q$107,H$1,FALSE),"")</f>
        <v/>
      </c>
      <c r="I58" s="10" t="str">
        <f>IFERROR(VLOOKUP($B58,手順2!$A$12:$Q$107,I$1,FALSE),"")&amp;IFERROR(VLOOKUP($B58,手順3!$A$12:$Q$107,I$1,FALSE),"")</f>
        <v/>
      </c>
      <c r="J58" s="93" t="str">
        <f>IFERROR(VLOOKUP($B58,手順2!$A$12:$Q$107,J$1,FALSE),"")&amp;IFERROR(VLOOKUP($B58,手順3!$A$12:$Q$107,J$1,FALSE),"")</f>
        <v/>
      </c>
      <c r="K58" s="131" t="str">
        <f>IF(J58="","",IF(IFERROR(VLOOKUP($B58,手順2!$A$12:$Q$107,K$1,FALSE),"")&amp;IFERROR(VLOOKUP($B58,手順3!$A$12:$Q$107,K$1,FALSE),"")="",0,IFERROR(VLOOKUP($B58,手順2!$A$12:$Q$107,K$1,FALSE),"")&amp;IFERROR(VLOOKUP($B58,手順3!$A$12:$Q$107,K$1,FALSE),"")))</f>
        <v/>
      </c>
      <c r="L58" s="131" t="str">
        <f>IF(J58="","",IF(IFERROR(VLOOKUP($B58,手順2!$A$12:$Q$107,L$1,FALSE),"")&amp;IFERROR(VLOOKUP($B58,手順3!$A$12:$Q$107,L$1,FALSE),"")="",0,IFERROR(VLOOKUP($B58,手順2!$A$12:$Q$107,L$1,FALSE),"")&amp;IFERROR(VLOOKUP($B58,手順3!$A$12:$Q$107,L$1,FALSE),"")))</f>
        <v/>
      </c>
      <c r="M58" s="131" t="str">
        <f>IF(J58="","",IF(IFERROR(VLOOKUP($B58,手順2!$A$12:$Q$107,M$1,FALSE),"")&amp;IFERROR(VLOOKUP($B58,手順3!$A$12:$Q$107,M$1,FALSE),"")="",0,IFERROR(VLOOKUP($B58,手順2!$A$12:$Q$107,M$1,FALSE),"")&amp;IFERROR(VLOOKUP($B58,手順3!$A$12:$Q$107,M$1,FALSE),"")))</f>
        <v/>
      </c>
      <c r="N58" s="93" t="str">
        <f>IFERROR(VLOOKUP($B58,手順2!$A$12:$Q$107,N$1,FALSE),"")&amp;IFERROR(VLOOKUP($B58,手順3!$A$12:$Q$107,N$1,FALSE),"")</f>
        <v/>
      </c>
      <c r="O58" s="131" t="str">
        <f>IF(N58="","",IF(IFERROR(VLOOKUP($B58,手順2!$A$12:$Q$107,O$1,FALSE),"")&amp;IFERROR(VLOOKUP($B58,手順3!$A$12:$Q$107,O$1,FALSE),"")="",0,IFERROR(VLOOKUP($B58,手順2!$A$12:$Q$107,O$1,FALSE),"")&amp;IFERROR(VLOOKUP($B58,手順3!$A$12:$Q$107,O$1,FALSE),"")))</f>
        <v/>
      </c>
      <c r="P58" s="131" t="str">
        <f>IF(N58="","",IF(IFERROR(VLOOKUP($B58,手順2!$A$12:$Q$107,P$1,FALSE),"")&amp;IFERROR(VLOOKUP($B58,手順3!$A$12:$Q$107,P$1,FALSE),"")="",0,IFERROR(VLOOKUP($B58,手順2!$A$12:$Q$107,P$1,FALSE),"")&amp;IFERROR(VLOOKUP($B58,手順3!$A$12:$Q$107,P$1,FALSE),"")))</f>
        <v/>
      </c>
      <c r="Q58" s="131" t="str">
        <f>IF(N58="","",IF(IFERROR(VLOOKUP($B58,手順2!$A$12:$Q$107,Q$1,FALSE),"")&amp;IFERROR(VLOOKUP($B58,手順3!$A$12:$Q$107,Q$1,FALSE),"")="",0,IFERROR(VLOOKUP($B58,手順2!$A$12:$Q$107,Q$1,FALSE),"")&amp;IFERROR(VLOOKUP($B58,手順3!$A$12:$Q$107,Q$1,FALSE),"")))</f>
        <v/>
      </c>
      <c r="R58" s="130"/>
      <c r="W58" s="35" t="str">
        <f>IF(Y58="","",COUNTIF(AI$17:AI58,"●"))</f>
        <v/>
      </c>
      <c r="X58" s="35" t="str">
        <f>IF(Y58="","",COUNTIF(AI$17:AI58,"▲"))</f>
        <v/>
      </c>
      <c r="Y58" s="111" t="str">
        <f t="shared" si="1"/>
        <v/>
      </c>
      <c r="Z58" s="112" t="str">
        <f t="shared" si="2"/>
        <v/>
      </c>
      <c r="AA58" s="36" t="str">
        <f t="shared" si="3"/>
        <v/>
      </c>
      <c r="AB58" s="112" t="str">
        <f t="shared" si="4"/>
        <v/>
      </c>
      <c r="AC58" s="112" t="str">
        <f t="shared" si="5"/>
        <v/>
      </c>
      <c r="AD58" s="112" t="str">
        <f t="shared" si="6"/>
        <v/>
      </c>
      <c r="AE58" s="112" t="str">
        <f t="shared" si="7"/>
        <v/>
      </c>
      <c r="AF58" s="112" t="str">
        <f t="shared" si="8"/>
        <v/>
      </c>
      <c r="AG58" s="112" t="str">
        <f t="shared" si="9"/>
        <v/>
      </c>
      <c r="AH58" s="112" t="str">
        <f t="shared" si="10"/>
        <v/>
      </c>
      <c r="AI58" s="113" t="str">
        <f t="shared" si="11"/>
        <v/>
      </c>
      <c r="AK58">
        <f>種目情報!A42</f>
        <v>0</v>
      </c>
      <c r="AL58">
        <f>種目情報!B42</f>
        <v>0</v>
      </c>
      <c r="AM58">
        <f>種目情報!C42</f>
        <v>0</v>
      </c>
    </row>
    <row r="59" spans="1:39" x14ac:dyDescent="0.4">
      <c r="A59">
        <v>43</v>
      </c>
      <c r="B59" t="str">
        <f>IFERROR(IF(B58=手順3!$A$11,"",IF(B58&lt;=100,IF(手順2!A54=手順５!A59,手順５!A59,手順3!$A$12),B58+1)),"")</f>
        <v/>
      </c>
      <c r="C59" s="10" t="str">
        <f>IFERROR(VLOOKUP($B59,手順2!$A$12:$Q$107,C$1,FALSE),"")&amp;IFERROR(VLOOKUP($B59,手順3!$A$12:$Q$107,C$1,FALSE),"")</f>
        <v/>
      </c>
      <c r="D59" s="10" t="str">
        <f>IFERROR(VLOOKUP($B59,手順2!$A$12:$Q$107,D$1,FALSE),"")&amp;IFERROR(VLOOKUP($B59,手順3!$A$12:$Q$107,D$1,FALSE),"")</f>
        <v/>
      </c>
      <c r="E59" s="10" t="str">
        <f>IFERROR(VLOOKUP($B59,手順2!$A$12:$Q$107,E$1,FALSE),"")&amp;IFERROR(VLOOKUP($B59,手順3!$A$12:$Q$107,E$1,FALSE),"")</f>
        <v/>
      </c>
      <c r="F59" s="10" t="str">
        <f>IFERROR(VLOOKUP($B59,手順2!$A$12:$Q$107,F$1,FALSE),"")&amp;IFERROR(VLOOKUP($B59,手順3!$A$12:$Q$107,F$1,FALSE),"")</f>
        <v/>
      </c>
      <c r="G59" s="10" t="str">
        <f>IFERROR(VLOOKUP($B59,手順2!$A$12:$Q$107,G$1,FALSE),"")&amp;IFERROR(VLOOKUP($B59,手順3!$A$12:$Q$107,G$1,FALSE),"")</f>
        <v/>
      </c>
      <c r="H59" s="10" t="str">
        <f>IFERROR(VLOOKUP($B59,手順2!$A$12:$Q$107,H$1,FALSE),"")&amp;IFERROR(VLOOKUP($B59,手順3!$A$12:$Q$107,H$1,FALSE),"")</f>
        <v/>
      </c>
      <c r="I59" s="10" t="str">
        <f>IFERROR(VLOOKUP($B59,手順2!$A$12:$Q$107,I$1,FALSE),"")&amp;IFERROR(VLOOKUP($B59,手順3!$A$12:$Q$107,I$1,FALSE),"")</f>
        <v/>
      </c>
      <c r="J59" s="93" t="str">
        <f>IFERROR(VLOOKUP($B59,手順2!$A$12:$Q$107,J$1,FALSE),"")&amp;IFERROR(VLOOKUP($B59,手順3!$A$12:$Q$107,J$1,FALSE),"")</f>
        <v/>
      </c>
      <c r="K59" s="131" t="str">
        <f>IF(J59="","",IF(IFERROR(VLOOKUP($B59,手順2!$A$12:$Q$107,K$1,FALSE),"")&amp;IFERROR(VLOOKUP($B59,手順3!$A$12:$Q$107,K$1,FALSE),"")="",0,IFERROR(VLOOKUP($B59,手順2!$A$12:$Q$107,K$1,FALSE),"")&amp;IFERROR(VLOOKUP($B59,手順3!$A$12:$Q$107,K$1,FALSE),"")))</f>
        <v/>
      </c>
      <c r="L59" s="131" t="str">
        <f>IF(J59="","",IF(IFERROR(VLOOKUP($B59,手順2!$A$12:$Q$107,L$1,FALSE),"")&amp;IFERROR(VLOOKUP($B59,手順3!$A$12:$Q$107,L$1,FALSE),"")="",0,IFERROR(VLOOKUP($B59,手順2!$A$12:$Q$107,L$1,FALSE),"")&amp;IFERROR(VLOOKUP($B59,手順3!$A$12:$Q$107,L$1,FALSE),"")))</f>
        <v/>
      </c>
      <c r="M59" s="131" t="str">
        <f>IF(J59="","",IF(IFERROR(VLOOKUP($B59,手順2!$A$12:$Q$107,M$1,FALSE),"")&amp;IFERROR(VLOOKUP($B59,手順3!$A$12:$Q$107,M$1,FALSE),"")="",0,IFERROR(VLOOKUP($B59,手順2!$A$12:$Q$107,M$1,FALSE),"")&amp;IFERROR(VLOOKUP($B59,手順3!$A$12:$Q$107,M$1,FALSE),"")))</f>
        <v/>
      </c>
      <c r="N59" s="93" t="str">
        <f>IFERROR(VLOOKUP($B59,手順2!$A$12:$Q$107,N$1,FALSE),"")&amp;IFERROR(VLOOKUP($B59,手順3!$A$12:$Q$107,N$1,FALSE),"")</f>
        <v/>
      </c>
      <c r="O59" s="131" t="str">
        <f>IF(N59="","",IF(IFERROR(VLOOKUP($B59,手順2!$A$12:$Q$107,O$1,FALSE),"")&amp;IFERROR(VLOOKUP($B59,手順3!$A$12:$Q$107,O$1,FALSE),"")="",0,IFERROR(VLOOKUP($B59,手順2!$A$12:$Q$107,O$1,FALSE),"")&amp;IFERROR(VLOOKUP($B59,手順3!$A$12:$Q$107,O$1,FALSE),"")))</f>
        <v/>
      </c>
      <c r="P59" s="131" t="str">
        <f>IF(N59="","",IF(IFERROR(VLOOKUP($B59,手順2!$A$12:$Q$107,P$1,FALSE),"")&amp;IFERROR(VLOOKUP($B59,手順3!$A$12:$Q$107,P$1,FALSE),"")="",0,IFERROR(VLOOKUP($B59,手順2!$A$12:$Q$107,P$1,FALSE),"")&amp;IFERROR(VLOOKUP($B59,手順3!$A$12:$Q$107,P$1,FALSE),"")))</f>
        <v/>
      </c>
      <c r="Q59" s="131" t="str">
        <f>IF(N59="","",IF(IFERROR(VLOOKUP($B59,手順2!$A$12:$Q$107,Q$1,FALSE),"")&amp;IFERROR(VLOOKUP($B59,手順3!$A$12:$Q$107,Q$1,FALSE),"")="",0,IFERROR(VLOOKUP($B59,手順2!$A$12:$Q$107,Q$1,FALSE),"")&amp;IFERROR(VLOOKUP($B59,手順3!$A$12:$Q$107,Q$1,FALSE),"")))</f>
        <v/>
      </c>
      <c r="R59" s="130"/>
      <c r="W59" s="35" t="str">
        <f>IF(Y59="","",COUNTIF(AI$17:AI59,"●"))</f>
        <v/>
      </c>
      <c r="X59" s="35" t="str">
        <f>IF(Y59="","",COUNTIF(AI$17:AI59,"▲"))</f>
        <v/>
      </c>
      <c r="Y59" s="111" t="str">
        <f t="shared" si="1"/>
        <v/>
      </c>
      <c r="Z59" s="112" t="str">
        <f t="shared" si="2"/>
        <v/>
      </c>
      <c r="AA59" s="36" t="str">
        <f t="shared" si="3"/>
        <v/>
      </c>
      <c r="AB59" s="112" t="str">
        <f t="shared" si="4"/>
        <v/>
      </c>
      <c r="AC59" s="112" t="str">
        <f t="shared" si="5"/>
        <v/>
      </c>
      <c r="AD59" s="112" t="str">
        <f t="shared" si="6"/>
        <v/>
      </c>
      <c r="AE59" s="112" t="str">
        <f t="shared" si="7"/>
        <v/>
      </c>
      <c r="AF59" s="112" t="str">
        <f t="shared" si="8"/>
        <v/>
      </c>
      <c r="AG59" s="112" t="str">
        <f t="shared" si="9"/>
        <v/>
      </c>
      <c r="AH59" s="112" t="str">
        <f t="shared" si="10"/>
        <v/>
      </c>
      <c r="AI59" s="113" t="str">
        <f t="shared" si="11"/>
        <v/>
      </c>
      <c r="AK59">
        <f>種目情報!A43</f>
        <v>0</v>
      </c>
      <c r="AL59">
        <f>種目情報!B43</f>
        <v>0</v>
      </c>
      <c r="AM59">
        <f>種目情報!C43</f>
        <v>0</v>
      </c>
    </row>
    <row r="60" spans="1:39" x14ac:dyDescent="0.4">
      <c r="A60">
        <v>44</v>
      </c>
      <c r="B60" t="str">
        <f>IFERROR(IF(B59=手順3!$A$11,"",IF(B59&lt;=100,IF(手順2!A55=手順５!A60,手順５!A60,手順3!$A$12),B59+1)),"")</f>
        <v/>
      </c>
      <c r="C60" s="10" t="str">
        <f>IFERROR(VLOOKUP($B60,手順2!$A$12:$Q$107,C$1,FALSE),"")&amp;IFERROR(VLOOKUP($B60,手順3!$A$12:$Q$107,C$1,FALSE),"")</f>
        <v/>
      </c>
      <c r="D60" s="10" t="str">
        <f>IFERROR(VLOOKUP($B60,手順2!$A$12:$Q$107,D$1,FALSE),"")&amp;IFERROR(VLOOKUP($B60,手順3!$A$12:$Q$107,D$1,FALSE),"")</f>
        <v/>
      </c>
      <c r="E60" s="10" t="str">
        <f>IFERROR(VLOOKUP($B60,手順2!$A$12:$Q$107,E$1,FALSE),"")&amp;IFERROR(VLOOKUP($B60,手順3!$A$12:$Q$107,E$1,FALSE),"")</f>
        <v/>
      </c>
      <c r="F60" s="10" t="str">
        <f>IFERROR(VLOOKUP($B60,手順2!$A$12:$Q$107,F$1,FALSE),"")&amp;IFERROR(VLOOKUP($B60,手順3!$A$12:$Q$107,F$1,FALSE),"")</f>
        <v/>
      </c>
      <c r="G60" s="10" t="str">
        <f>IFERROR(VLOOKUP($B60,手順2!$A$12:$Q$107,G$1,FALSE),"")&amp;IFERROR(VLOOKUP($B60,手順3!$A$12:$Q$107,G$1,FALSE),"")</f>
        <v/>
      </c>
      <c r="H60" s="10" t="str">
        <f>IFERROR(VLOOKUP($B60,手順2!$A$12:$Q$107,H$1,FALSE),"")&amp;IFERROR(VLOOKUP($B60,手順3!$A$12:$Q$107,H$1,FALSE),"")</f>
        <v/>
      </c>
      <c r="I60" s="10" t="str">
        <f>IFERROR(VLOOKUP($B60,手順2!$A$12:$Q$107,I$1,FALSE),"")&amp;IFERROR(VLOOKUP($B60,手順3!$A$12:$Q$107,I$1,FALSE),"")</f>
        <v/>
      </c>
      <c r="J60" s="93" t="str">
        <f>IFERROR(VLOOKUP($B60,手順2!$A$12:$Q$107,J$1,FALSE),"")&amp;IFERROR(VLOOKUP($B60,手順3!$A$12:$Q$107,J$1,FALSE),"")</f>
        <v/>
      </c>
      <c r="K60" s="131" t="str">
        <f>IF(J60="","",IF(IFERROR(VLOOKUP($B60,手順2!$A$12:$Q$107,K$1,FALSE),"")&amp;IFERROR(VLOOKUP($B60,手順3!$A$12:$Q$107,K$1,FALSE),"")="",0,IFERROR(VLOOKUP($B60,手順2!$A$12:$Q$107,K$1,FALSE),"")&amp;IFERROR(VLOOKUP($B60,手順3!$A$12:$Q$107,K$1,FALSE),"")))</f>
        <v/>
      </c>
      <c r="L60" s="131" t="str">
        <f>IF(J60="","",IF(IFERROR(VLOOKUP($B60,手順2!$A$12:$Q$107,L$1,FALSE),"")&amp;IFERROR(VLOOKUP($B60,手順3!$A$12:$Q$107,L$1,FALSE),"")="",0,IFERROR(VLOOKUP($B60,手順2!$A$12:$Q$107,L$1,FALSE),"")&amp;IFERROR(VLOOKUP($B60,手順3!$A$12:$Q$107,L$1,FALSE),"")))</f>
        <v/>
      </c>
      <c r="M60" s="131" t="str">
        <f>IF(J60="","",IF(IFERROR(VLOOKUP($B60,手順2!$A$12:$Q$107,M$1,FALSE),"")&amp;IFERROR(VLOOKUP($B60,手順3!$A$12:$Q$107,M$1,FALSE),"")="",0,IFERROR(VLOOKUP($B60,手順2!$A$12:$Q$107,M$1,FALSE),"")&amp;IFERROR(VLOOKUP($B60,手順3!$A$12:$Q$107,M$1,FALSE),"")))</f>
        <v/>
      </c>
      <c r="N60" s="93" t="str">
        <f>IFERROR(VLOOKUP($B60,手順2!$A$12:$Q$107,N$1,FALSE),"")&amp;IFERROR(VLOOKUP($B60,手順3!$A$12:$Q$107,N$1,FALSE),"")</f>
        <v/>
      </c>
      <c r="O60" s="131" t="str">
        <f>IF(N60="","",IF(IFERROR(VLOOKUP($B60,手順2!$A$12:$Q$107,O$1,FALSE),"")&amp;IFERROR(VLOOKUP($B60,手順3!$A$12:$Q$107,O$1,FALSE),"")="",0,IFERROR(VLOOKUP($B60,手順2!$A$12:$Q$107,O$1,FALSE),"")&amp;IFERROR(VLOOKUP($B60,手順3!$A$12:$Q$107,O$1,FALSE),"")))</f>
        <v/>
      </c>
      <c r="P60" s="131" t="str">
        <f>IF(N60="","",IF(IFERROR(VLOOKUP($B60,手順2!$A$12:$Q$107,P$1,FALSE),"")&amp;IFERROR(VLOOKUP($B60,手順3!$A$12:$Q$107,P$1,FALSE),"")="",0,IFERROR(VLOOKUP($B60,手順2!$A$12:$Q$107,P$1,FALSE),"")&amp;IFERROR(VLOOKUP($B60,手順3!$A$12:$Q$107,P$1,FALSE),"")))</f>
        <v/>
      </c>
      <c r="Q60" s="131" t="str">
        <f>IF(N60="","",IF(IFERROR(VLOOKUP($B60,手順2!$A$12:$Q$107,Q$1,FALSE),"")&amp;IFERROR(VLOOKUP($B60,手順3!$A$12:$Q$107,Q$1,FALSE),"")="",0,IFERROR(VLOOKUP($B60,手順2!$A$12:$Q$107,Q$1,FALSE),"")&amp;IFERROR(VLOOKUP($B60,手順3!$A$12:$Q$107,Q$1,FALSE),"")))</f>
        <v/>
      </c>
      <c r="R60" s="130"/>
      <c r="W60" s="35" t="str">
        <f>IF(Y60="","",COUNTIF(AI$17:AI60,"●"))</f>
        <v/>
      </c>
      <c r="X60" s="35" t="str">
        <f>IF(Y60="","",COUNTIF(AI$17:AI60,"▲"))</f>
        <v/>
      </c>
      <c r="Y60" s="111" t="str">
        <f t="shared" si="1"/>
        <v/>
      </c>
      <c r="Z60" s="112" t="str">
        <f t="shared" si="2"/>
        <v/>
      </c>
      <c r="AA60" s="36" t="str">
        <f t="shared" si="3"/>
        <v/>
      </c>
      <c r="AB60" s="112" t="str">
        <f t="shared" si="4"/>
        <v/>
      </c>
      <c r="AC60" s="112" t="str">
        <f t="shared" si="5"/>
        <v/>
      </c>
      <c r="AD60" s="112" t="str">
        <f t="shared" si="6"/>
        <v/>
      </c>
      <c r="AE60" s="112" t="str">
        <f t="shared" si="7"/>
        <v/>
      </c>
      <c r="AF60" s="112" t="str">
        <f t="shared" si="8"/>
        <v/>
      </c>
      <c r="AG60" s="112" t="str">
        <f t="shared" si="9"/>
        <v/>
      </c>
      <c r="AH60" s="112" t="str">
        <f t="shared" si="10"/>
        <v/>
      </c>
      <c r="AI60" s="113" t="str">
        <f t="shared" si="11"/>
        <v/>
      </c>
      <c r="AK60">
        <f>種目情報!A44</f>
        <v>0</v>
      </c>
      <c r="AL60">
        <f>種目情報!B44</f>
        <v>0</v>
      </c>
      <c r="AM60">
        <f>種目情報!C44</f>
        <v>0</v>
      </c>
    </row>
    <row r="61" spans="1:39" x14ac:dyDescent="0.4">
      <c r="A61">
        <v>45</v>
      </c>
      <c r="B61" t="str">
        <f>IFERROR(IF(B60=手順3!$A$11,"",IF(B60&lt;=100,IF(手順2!A56=手順５!A61,手順５!A61,手順3!$A$12),B60+1)),"")</f>
        <v/>
      </c>
      <c r="C61" s="10" t="str">
        <f>IFERROR(VLOOKUP($B61,手順2!$A$12:$Q$107,C$1,FALSE),"")&amp;IFERROR(VLOOKUP($B61,手順3!$A$12:$Q$107,C$1,FALSE),"")</f>
        <v/>
      </c>
      <c r="D61" s="10" t="str">
        <f>IFERROR(VLOOKUP($B61,手順2!$A$12:$Q$107,D$1,FALSE),"")&amp;IFERROR(VLOOKUP($B61,手順3!$A$12:$Q$107,D$1,FALSE),"")</f>
        <v/>
      </c>
      <c r="E61" s="10" t="str">
        <f>IFERROR(VLOOKUP($B61,手順2!$A$12:$Q$107,E$1,FALSE),"")&amp;IFERROR(VLOOKUP($B61,手順3!$A$12:$Q$107,E$1,FALSE),"")</f>
        <v/>
      </c>
      <c r="F61" s="10" t="str">
        <f>IFERROR(VLOOKUP($B61,手順2!$A$12:$Q$107,F$1,FALSE),"")&amp;IFERROR(VLOOKUP($B61,手順3!$A$12:$Q$107,F$1,FALSE),"")</f>
        <v/>
      </c>
      <c r="G61" s="10" t="str">
        <f>IFERROR(VLOOKUP($B61,手順2!$A$12:$Q$107,G$1,FALSE),"")&amp;IFERROR(VLOOKUP($B61,手順3!$A$12:$Q$107,G$1,FALSE),"")</f>
        <v/>
      </c>
      <c r="H61" s="10" t="str">
        <f>IFERROR(VLOOKUP($B61,手順2!$A$12:$Q$107,H$1,FALSE),"")&amp;IFERROR(VLOOKUP($B61,手順3!$A$12:$Q$107,H$1,FALSE),"")</f>
        <v/>
      </c>
      <c r="I61" s="10" t="str">
        <f>IFERROR(VLOOKUP($B61,手順2!$A$12:$Q$107,I$1,FALSE),"")&amp;IFERROR(VLOOKUP($B61,手順3!$A$12:$Q$107,I$1,FALSE),"")</f>
        <v/>
      </c>
      <c r="J61" s="93" t="str">
        <f>IFERROR(VLOOKUP($B61,手順2!$A$12:$Q$107,J$1,FALSE),"")&amp;IFERROR(VLOOKUP($B61,手順3!$A$12:$Q$107,J$1,FALSE),"")</f>
        <v/>
      </c>
      <c r="K61" s="131" t="str">
        <f>IF(J61="","",IF(IFERROR(VLOOKUP($B61,手順2!$A$12:$Q$107,K$1,FALSE),"")&amp;IFERROR(VLOOKUP($B61,手順3!$A$12:$Q$107,K$1,FALSE),"")="",0,IFERROR(VLOOKUP($B61,手順2!$A$12:$Q$107,K$1,FALSE),"")&amp;IFERROR(VLOOKUP($B61,手順3!$A$12:$Q$107,K$1,FALSE),"")))</f>
        <v/>
      </c>
      <c r="L61" s="131" t="str">
        <f>IF(J61="","",IF(IFERROR(VLOOKUP($B61,手順2!$A$12:$Q$107,L$1,FALSE),"")&amp;IFERROR(VLOOKUP($B61,手順3!$A$12:$Q$107,L$1,FALSE),"")="",0,IFERROR(VLOOKUP($B61,手順2!$A$12:$Q$107,L$1,FALSE),"")&amp;IFERROR(VLOOKUP($B61,手順3!$A$12:$Q$107,L$1,FALSE),"")))</f>
        <v/>
      </c>
      <c r="M61" s="131" t="str">
        <f>IF(J61="","",IF(IFERROR(VLOOKUP($B61,手順2!$A$12:$Q$107,M$1,FALSE),"")&amp;IFERROR(VLOOKUP($B61,手順3!$A$12:$Q$107,M$1,FALSE),"")="",0,IFERROR(VLOOKUP($B61,手順2!$A$12:$Q$107,M$1,FALSE),"")&amp;IFERROR(VLOOKUP($B61,手順3!$A$12:$Q$107,M$1,FALSE),"")))</f>
        <v/>
      </c>
      <c r="N61" s="93" t="str">
        <f>IFERROR(VLOOKUP($B61,手順2!$A$12:$Q$107,N$1,FALSE),"")&amp;IFERROR(VLOOKUP($B61,手順3!$A$12:$Q$107,N$1,FALSE),"")</f>
        <v/>
      </c>
      <c r="O61" s="131" t="str">
        <f>IF(N61="","",IF(IFERROR(VLOOKUP($B61,手順2!$A$12:$Q$107,O$1,FALSE),"")&amp;IFERROR(VLOOKUP($B61,手順3!$A$12:$Q$107,O$1,FALSE),"")="",0,IFERROR(VLOOKUP($B61,手順2!$A$12:$Q$107,O$1,FALSE),"")&amp;IFERROR(VLOOKUP($B61,手順3!$A$12:$Q$107,O$1,FALSE),"")))</f>
        <v/>
      </c>
      <c r="P61" s="131" t="str">
        <f>IF(N61="","",IF(IFERROR(VLOOKUP($B61,手順2!$A$12:$Q$107,P$1,FALSE),"")&amp;IFERROR(VLOOKUP($B61,手順3!$A$12:$Q$107,P$1,FALSE),"")="",0,IFERROR(VLOOKUP($B61,手順2!$A$12:$Q$107,P$1,FALSE),"")&amp;IFERROR(VLOOKUP($B61,手順3!$A$12:$Q$107,P$1,FALSE),"")))</f>
        <v/>
      </c>
      <c r="Q61" s="131" t="str">
        <f>IF(N61="","",IF(IFERROR(VLOOKUP($B61,手順2!$A$12:$Q$107,Q$1,FALSE),"")&amp;IFERROR(VLOOKUP($B61,手順3!$A$12:$Q$107,Q$1,FALSE),"")="",0,IFERROR(VLOOKUP($B61,手順2!$A$12:$Q$107,Q$1,FALSE),"")&amp;IFERROR(VLOOKUP($B61,手順3!$A$12:$Q$107,Q$1,FALSE),"")))</f>
        <v/>
      </c>
      <c r="R61" s="130"/>
      <c r="W61" s="35" t="str">
        <f>IF(Y61="","",COUNTIF(AI$17:AI61,"●"))</f>
        <v/>
      </c>
      <c r="X61" s="35" t="str">
        <f>IF(Y61="","",COUNTIF(AI$17:AI61,"▲"))</f>
        <v/>
      </c>
      <c r="Y61" s="111" t="str">
        <f t="shared" si="1"/>
        <v/>
      </c>
      <c r="Z61" s="112" t="str">
        <f t="shared" si="2"/>
        <v/>
      </c>
      <c r="AA61" s="36" t="str">
        <f t="shared" si="3"/>
        <v/>
      </c>
      <c r="AB61" s="112" t="str">
        <f t="shared" si="4"/>
        <v/>
      </c>
      <c r="AC61" s="112" t="str">
        <f t="shared" si="5"/>
        <v/>
      </c>
      <c r="AD61" s="112" t="str">
        <f t="shared" si="6"/>
        <v/>
      </c>
      <c r="AE61" s="112" t="str">
        <f t="shared" si="7"/>
        <v/>
      </c>
      <c r="AF61" s="112" t="str">
        <f t="shared" si="8"/>
        <v/>
      </c>
      <c r="AG61" s="112" t="str">
        <f t="shared" si="9"/>
        <v/>
      </c>
      <c r="AH61" s="112" t="str">
        <f t="shared" si="10"/>
        <v/>
      </c>
      <c r="AI61" s="113" t="str">
        <f t="shared" si="11"/>
        <v/>
      </c>
      <c r="AK61">
        <f>種目情報!A45</f>
        <v>0</v>
      </c>
      <c r="AL61">
        <f>種目情報!B45</f>
        <v>0</v>
      </c>
      <c r="AM61">
        <f>種目情報!C45</f>
        <v>0</v>
      </c>
    </row>
    <row r="62" spans="1:39" x14ac:dyDescent="0.4">
      <c r="A62">
        <v>46</v>
      </c>
      <c r="B62" t="str">
        <f>IFERROR(IF(B61=手順3!$A$11,"",IF(B61&lt;=100,IF(手順2!A57=手順５!A62,手順５!A62,手順3!$A$12),B61+1)),"")</f>
        <v/>
      </c>
      <c r="C62" s="10" t="str">
        <f>IFERROR(VLOOKUP($B62,手順2!$A$12:$Q$107,C$1,FALSE),"")&amp;IFERROR(VLOOKUP($B62,手順3!$A$12:$Q$107,C$1,FALSE),"")</f>
        <v/>
      </c>
      <c r="D62" s="10" t="str">
        <f>IFERROR(VLOOKUP($B62,手順2!$A$12:$Q$107,D$1,FALSE),"")&amp;IFERROR(VLOOKUP($B62,手順3!$A$12:$Q$107,D$1,FALSE),"")</f>
        <v/>
      </c>
      <c r="E62" s="10" t="str">
        <f>IFERROR(VLOOKUP($B62,手順2!$A$12:$Q$107,E$1,FALSE),"")&amp;IFERROR(VLOOKUP($B62,手順3!$A$12:$Q$107,E$1,FALSE),"")</f>
        <v/>
      </c>
      <c r="F62" s="10" t="str">
        <f>IFERROR(VLOOKUP($B62,手順2!$A$12:$Q$107,F$1,FALSE),"")&amp;IFERROR(VLOOKUP($B62,手順3!$A$12:$Q$107,F$1,FALSE),"")</f>
        <v/>
      </c>
      <c r="G62" s="10" t="str">
        <f>IFERROR(VLOOKUP($B62,手順2!$A$12:$Q$107,G$1,FALSE),"")&amp;IFERROR(VLOOKUP($B62,手順3!$A$12:$Q$107,G$1,FALSE),"")</f>
        <v/>
      </c>
      <c r="H62" s="10" t="str">
        <f>IFERROR(VLOOKUP($B62,手順2!$A$12:$Q$107,H$1,FALSE),"")&amp;IFERROR(VLOOKUP($B62,手順3!$A$12:$Q$107,H$1,FALSE),"")</f>
        <v/>
      </c>
      <c r="I62" s="10" t="str">
        <f>IFERROR(VLOOKUP($B62,手順2!$A$12:$Q$107,I$1,FALSE),"")&amp;IFERROR(VLOOKUP($B62,手順3!$A$12:$Q$107,I$1,FALSE),"")</f>
        <v/>
      </c>
      <c r="J62" s="93" t="str">
        <f>IFERROR(VLOOKUP($B62,手順2!$A$12:$Q$107,J$1,FALSE),"")&amp;IFERROR(VLOOKUP($B62,手順3!$A$12:$Q$107,J$1,FALSE),"")</f>
        <v/>
      </c>
      <c r="K62" s="131" t="str">
        <f>IF(J62="","",IF(IFERROR(VLOOKUP($B62,手順2!$A$12:$Q$107,K$1,FALSE),"")&amp;IFERROR(VLOOKUP($B62,手順3!$A$12:$Q$107,K$1,FALSE),"")="",0,IFERROR(VLOOKUP($B62,手順2!$A$12:$Q$107,K$1,FALSE),"")&amp;IFERROR(VLOOKUP($B62,手順3!$A$12:$Q$107,K$1,FALSE),"")))</f>
        <v/>
      </c>
      <c r="L62" s="131" t="str">
        <f>IF(J62="","",IF(IFERROR(VLOOKUP($B62,手順2!$A$12:$Q$107,L$1,FALSE),"")&amp;IFERROR(VLOOKUP($B62,手順3!$A$12:$Q$107,L$1,FALSE),"")="",0,IFERROR(VLOOKUP($B62,手順2!$A$12:$Q$107,L$1,FALSE),"")&amp;IFERROR(VLOOKUP($B62,手順3!$A$12:$Q$107,L$1,FALSE),"")))</f>
        <v/>
      </c>
      <c r="M62" s="131" t="str">
        <f>IF(J62="","",IF(IFERROR(VLOOKUP($B62,手順2!$A$12:$Q$107,M$1,FALSE),"")&amp;IFERROR(VLOOKUP($B62,手順3!$A$12:$Q$107,M$1,FALSE),"")="",0,IFERROR(VLOOKUP($B62,手順2!$A$12:$Q$107,M$1,FALSE),"")&amp;IFERROR(VLOOKUP($B62,手順3!$A$12:$Q$107,M$1,FALSE),"")))</f>
        <v/>
      </c>
      <c r="N62" s="93" t="str">
        <f>IFERROR(VLOOKUP($B62,手順2!$A$12:$Q$107,N$1,FALSE),"")&amp;IFERROR(VLOOKUP($B62,手順3!$A$12:$Q$107,N$1,FALSE),"")</f>
        <v/>
      </c>
      <c r="O62" s="131" t="str">
        <f>IF(N62="","",IF(IFERROR(VLOOKUP($B62,手順2!$A$12:$Q$107,O$1,FALSE),"")&amp;IFERROR(VLOOKUP($B62,手順3!$A$12:$Q$107,O$1,FALSE),"")="",0,IFERROR(VLOOKUP($B62,手順2!$A$12:$Q$107,O$1,FALSE),"")&amp;IFERROR(VLOOKUP($B62,手順3!$A$12:$Q$107,O$1,FALSE),"")))</f>
        <v/>
      </c>
      <c r="P62" s="131" t="str">
        <f>IF(N62="","",IF(IFERROR(VLOOKUP($B62,手順2!$A$12:$Q$107,P$1,FALSE),"")&amp;IFERROR(VLOOKUP($B62,手順3!$A$12:$Q$107,P$1,FALSE),"")="",0,IFERROR(VLOOKUP($B62,手順2!$A$12:$Q$107,P$1,FALSE),"")&amp;IFERROR(VLOOKUP($B62,手順3!$A$12:$Q$107,P$1,FALSE),"")))</f>
        <v/>
      </c>
      <c r="Q62" s="131" t="str">
        <f>IF(N62="","",IF(IFERROR(VLOOKUP($B62,手順2!$A$12:$Q$107,Q$1,FALSE),"")&amp;IFERROR(VLOOKUP($B62,手順3!$A$12:$Q$107,Q$1,FALSE),"")="",0,IFERROR(VLOOKUP($B62,手順2!$A$12:$Q$107,Q$1,FALSE),"")&amp;IFERROR(VLOOKUP($B62,手順3!$A$12:$Q$107,Q$1,FALSE),"")))</f>
        <v/>
      </c>
      <c r="R62" s="130"/>
      <c r="W62" s="35" t="str">
        <f>IF(Y62="","",COUNTIF(AI$17:AI62,"●"))</f>
        <v/>
      </c>
      <c r="X62" s="35" t="str">
        <f>IF(Y62="","",COUNTIF(AI$17:AI62,"▲"))</f>
        <v/>
      </c>
      <c r="Y62" s="111" t="str">
        <f t="shared" si="1"/>
        <v/>
      </c>
      <c r="Z62" s="112" t="str">
        <f t="shared" si="2"/>
        <v/>
      </c>
      <c r="AA62" s="36" t="str">
        <f t="shared" si="3"/>
        <v/>
      </c>
      <c r="AB62" s="112" t="str">
        <f t="shared" si="4"/>
        <v/>
      </c>
      <c r="AC62" s="112" t="str">
        <f t="shared" si="5"/>
        <v/>
      </c>
      <c r="AD62" s="112" t="str">
        <f t="shared" si="6"/>
        <v/>
      </c>
      <c r="AE62" s="112" t="str">
        <f t="shared" si="7"/>
        <v/>
      </c>
      <c r="AF62" s="112" t="str">
        <f t="shared" si="8"/>
        <v/>
      </c>
      <c r="AG62" s="112" t="str">
        <f t="shared" si="9"/>
        <v/>
      </c>
      <c r="AH62" s="112" t="str">
        <f t="shared" si="10"/>
        <v/>
      </c>
      <c r="AI62" s="113" t="str">
        <f t="shared" si="11"/>
        <v/>
      </c>
      <c r="AK62">
        <f>種目情報!A46</f>
        <v>0</v>
      </c>
      <c r="AL62">
        <f>種目情報!B46</f>
        <v>0</v>
      </c>
      <c r="AM62">
        <f>種目情報!C46</f>
        <v>0</v>
      </c>
    </row>
    <row r="63" spans="1:39" x14ac:dyDescent="0.4">
      <c r="A63">
        <v>47</v>
      </c>
      <c r="B63" t="str">
        <f>IFERROR(IF(B62=手順3!$A$11,"",IF(B62&lt;=100,IF(手順2!A58=手順５!A63,手順５!A63,手順3!$A$12),B62+1)),"")</f>
        <v/>
      </c>
      <c r="C63" s="10" t="str">
        <f>IFERROR(VLOOKUP($B63,手順2!$A$12:$Q$107,C$1,FALSE),"")&amp;IFERROR(VLOOKUP($B63,手順3!$A$12:$Q$107,C$1,FALSE),"")</f>
        <v/>
      </c>
      <c r="D63" s="10" t="str">
        <f>IFERROR(VLOOKUP($B63,手順2!$A$12:$Q$107,D$1,FALSE),"")&amp;IFERROR(VLOOKUP($B63,手順3!$A$12:$Q$107,D$1,FALSE),"")</f>
        <v/>
      </c>
      <c r="E63" s="10" t="str">
        <f>IFERROR(VLOOKUP($B63,手順2!$A$12:$Q$107,E$1,FALSE),"")&amp;IFERROR(VLOOKUP($B63,手順3!$A$12:$Q$107,E$1,FALSE),"")</f>
        <v/>
      </c>
      <c r="F63" s="10" t="str">
        <f>IFERROR(VLOOKUP($B63,手順2!$A$12:$Q$107,F$1,FALSE),"")&amp;IFERROR(VLOOKUP($B63,手順3!$A$12:$Q$107,F$1,FALSE),"")</f>
        <v/>
      </c>
      <c r="G63" s="10" t="str">
        <f>IFERROR(VLOOKUP($B63,手順2!$A$12:$Q$107,G$1,FALSE),"")&amp;IFERROR(VLOOKUP($B63,手順3!$A$12:$Q$107,G$1,FALSE),"")</f>
        <v/>
      </c>
      <c r="H63" s="10" t="str">
        <f>IFERROR(VLOOKUP($B63,手順2!$A$12:$Q$107,H$1,FALSE),"")&amp;IFERROR(VLOOKUP($B63,手順3!$A$12:$Q$107,H$1,FALSE),"")</f>
        <v/>
      </c>
      <c r="I63" s="10" t="str">
        <f>IFERROR(VLOOKUP($B63,手順2!$A$12:$Q$107,I$1,FALSE),"")&amp;IFERROR(VLOOKUP($B63,手順3!$A$12:$Q$107,I$1,FALSE),"")</f>
        <v/>
      </c>
      <c r="J63" s="93" t="str">
        <f>IFERROR(VLOOKUP($B63,手順2!$A$12:$Q$107,J$1,FALSE),"")&amp;IFERROR(VLOOKUP($B63,手順3!$A$12:$Q$107,J$1,FALSE),"")</f>
        <v/>
      </c>
      <c r="K63" s="131" t="str">
        <f>IF(J63="","",IF(IFERROR(VLOOKUP($B63,手順2!$A$12:$Q$107,K$1,FALSE),"")&amp;IFERROR(VLOOKUP($B63,手順3!$A$12:$Q$107,K$1,FALSE),"")="",0,IFERROR(VLOOKUP($B63,手順2!$A$12:$Q$107,K$1,FALSE),"")&amp;IFERROR(VLOOKUP($B63,手順3!$A$12:$Q$107,K$1,FALSE),"")))</f>
        <v/>
      </c>
      <c r="L63" s="131" t="str">
        <f>IF(J63="","",IF(IFERROR(VLOOKUP($B63,手順2!$A$12:$Q$107,L$1,FALSE),"")&amp;IFERROR(VLOOKUP($B63,手順3!$A$12:$Q$107,L$1,FALSE),"")="",0,IFERROR(VLOOKUP($B63,手順2!$A$12:$Q$107,L$1,FALSE),"")&amp;IFERROR(VLOOKUP($B63,手順3!$A$12:$Q$107,L$1,FALSE),"")))</f>
        <v/>
      </c>
      <c r="M63" s="131" t="str">
        <f>IF(J63="","",IF(IFERROR(VLOOKUP($B63,手順2!$A$12:$Q$107,M$1,FALSE),"")&amp;IFERROR(VLOOKUP($B63,手順3!$A$12:$Q$107,M$1,FALSE),"")="",0,IFERROR(VLOOKUP($B63,手順2!$A$12:$Q$107,M$1,FALSE),"")&amp;IFERROR(VLOOKUP($B63,手順3!$A$12:$Q$107,M$1,FALSE),"")))</f>
        <v/>
      </c>
      <c r="N63" s="93" t="str">
        <f>IFERROR(VLOOKUP($B63,手順2!$A$12:$Q$107,N$1,FALSE),"")&amp;IFERROR(VLOOKUP($B63,手順3!$A$12:$Q$107,N$1,FALSE),"")</f>
        <v/>
      </c>
      <c r="O63" s="131" t="str">
        <f>IF(N63="","",IF(IFERROR(VLOOKUP($B63,手順2!$A$12:$Q$107,O$1,FALSE),"")&amp;IFERROR(VLOOKUP($B63,手順3!$A$12:$Q$107,O$1,FALSE),"")="",0,IFERROR(VLOOKUP($B63,手順2!$A$12:$Q$107,O$1,FALSE),"")&amp;IFERROR(VLOOKUP($B63,手順3!$A$12:$Q$107,O$1,FALSE),"")))</f>
        <v/>
      </c>
      <c r="P63" s="131" t="str">
        <f>IF(N63="","",IF(IFERROR(VLOOKUP($B63,手順2!$A$12:$Q$107,P$1,FALSE),"")&amp;IFERROR(VLOOKUP($B63,手順3!$A$12:$Q$107,P$1,FALSE),"")="",0,IFERROR(VLOOKUP($B63,手順2!$A$12:$Q$107,P$1,FALSE),"")&amp;IFERROR(VLOOKUP($B63,手順3!$A$12:$Q$107,P$1,FALSE),"")))</f>
        <v/>
      </c>
      <c r="Q63" s="131" t="str">
        <f>IF(N63="","",IF(IFERROR(VLOOKUP($B63,手順2!$A$12:$Q$107,Q$1,FALSE),"")&amp;IFERROR(VLOOKUP($B63,手順3!$A$12:$Q$107,Q$1,FALSE),"")="",0,IFERROR(VLOOKUP($B63,手順2!$A$12:$Q$107,Q$1,FALSE),"")&amp;IFERROR(VLOOKUP($B63,手順3!$A$12:$Q$107,Q$1,FALSE),"")))</f>
        <v/>
      </c>
      <c r="R63" s="130"/>
      <c r="W63" s="35" t="str">
        <f>IF(Y63="","",COUNTIF(AI$17:AI63,"●"))</f>
        <v/>
      </c>
      <c r="X63" s="35" t="str">
        <f>IF(Y63="","",COUNTIF(AI$17:AI63,"▲"))</f>
        <v/>
      </c>
      <c r="Y63" s="111" t="str">
        <f t="shared" si="1"/>
        <v/>
      </c>
      <c r="Z63" s="112" t="str">
        <f t="shared" si="2"/>
        <v/>
      </c>
      <c r="AA63" s="36" t="str">
        <f t="shared" si="3"/>
        <v/>
      </c>
      <c r="AB63" s="112" t="str">
        <f t="shared" si="4"/>
        <v/>
      </c>
      <c r="AC63" s="112" t="str">
        <f t="shared" si="5"/>
        <v/>
      </c>
      <c r="AD63" s="112" t="str">
        <f t="shared" si="6"/>
        <v/>
      </c>
      <c r="AE63" s="112" t="str">
        <f t="shared" si="7"/>
        <v/>
      </c>
      <c r="AF63" s="112" t="str">
        <f t="shared" si="8"/>
        <v/>
      </c>
      <c r="AG63" s="112" t="str">
        <f t="shared" si="9"/>
        <v/>
      </c>
      <c r="AH63" s="112" t="str">
        <f t="shared" si="10"/>
        <v/>
      </c>
      <c r="AI63" s="113" t="str">
        <f t="shared" si="11"/>
        <v/>
      </c>
      <c r="AK63">
        <f>種目情報!A47</f>
        <v>0</v>
      </c>
      <c r="AL63">
        <f>種目情報!B47</f>
        <v>0</v>
      </c>
      <c r="AM63">
        <f>種目情報!C47</f>
        <v>0</v>
      </c>
    </row>
    <row r="64" spans="1:39" x14ac:dyDescent="0.4">
      <c r="A64">
        <v>48</v>
      </c>
      <c r="B64" t="str">
        <f>IFERROR(IF(B63=手順3!$A$11,"",IF(B63&lt;=100,IF(手順2!A59=手順５!A64,手順５!A64,手順3!$A$12),B63+1)),"")</f>
        <v/>
      </c>
      <c r="C64" s="10" t="str">
        <f>IFERROR(VLOOKUP($B64,手順2!$A$12:$Q$107,C$1,FALSE),"")&amp;IFERROR(VLOOKUP($B64,手順3!$A$12:$Q$107,C$1,FALSE),"")</f>
        <v/>
      </c>
      <c r="D64" s="10" t="str">
        <f>IFERROR(VLOOKUP($B64,手順2!$A$12:$Q$107,D$1,FALSE),"")&amp;IFERROR(VLOOKUP($B64,手順3!$A$12:$Q$107,D$1,FALSE),"")</f>
        <v/>
      </c>
      <c r="E64" s="10" t="str">
        <f>IFERROR(VLOOKUP($B64,手順2!$A$12:$Q$107,E$1,FALSE),"")&amp;IFERROR(VLOOKUP($B64,手順3!$A$12:$Q$107,E$1,FALSE),"")</f>
        <v/>
      </c>
      <c r="F64" s="10" t="str">
        <f>IFERROR(VLOOKUP($B64,手順2!$A$12:$Q$107,F$1,FALSE),"")&amp;IFERROR(VLOOKUP($B64,手順3!$A$12:$Q$107,F$1,FALSE),"")</f>
        <v/>
      </c>
      <c r="G64" s="10" t="str">
        <f>IFERROR(VLOOKUP($B64,手順2!$A$12:$Q$107,G$1,FALSE),"")&amp;IFERROR(VLOOKUP($B64,手順3!$A$12:$Q$107,G$1,FALSE),"")</f>
        <v/>
      </c>
      <c r="H64" s="10" t="str">
        <f>IFERROR(VLOOKUP($B64,手順2!$A$12:$Q$107,H$1,FALSE),"")&amp;IFERROR(VLOOKUP($B64,手順3!$A$12:$Q$107,H$1,FALSE),"")</f>
        <v/>
      </c>
      <c r="I64" s="10" t="str">
        <f>IFERROR(VLOOKUP($B64,手順2!$A$12:$Q$107,I$1,FALSE),"")&amp;IFERROR(VLOOKUP($B64,手順3!$A$12:$Q$107,I$1,FALSE),"")</f>
        <v/>
      </c>
      <c r="J64" s="93" t="str">
        <f>IFERROR(VLOOKUP($B64,手順2!$A$12:$Q$107,J$1,FALSE),"")&amp;IFERROR(VLOOKUP($B64,手順3!$A$12:$Q$107,J$1,FALSE),"")</f>
        <v/>
      </c>
      <c r="K64" s="131" t="str">
        <f>IF(J64="","",IF(IFERROR(VLOOKUP($B64,手順2!$A$12:$Q$107,K$1,FALSE),"")&amp;IFERROR(VLOOKUP($B64,手順3!$A$12:$Q$107,K$1,FALSE),"")="",0,IFERROR(VLOOKUP($B64,手順2!$A$12:$Q$107,K$1,FALSE),"")&amp;IFERROR(VLOOKUP($B64,手順3!$A$12:$Q$107,K$1,FALSE),"")))</f>
        <v/>
      </c>
      <c r="L64" s="131" t="str">
        <f>IF(J64="","",IF(IFERROR(VLOOKUP($B64,手順2!$A$12:$Q$107,L$1,FALSE),"")&amp;IFERROR(VLOOKUP($B64,手順3!$A$12:$Q$107,L$1,FALSE),"")="",0,IFERROR(VLOOKUP($B64,手順2!$A$12:$Q$107,L$1,FALSE),"")&amp;IFERROR(VLOOKUP($B64,手順3!$A$12:$Q$107,L$1,FALSE),"")))</f>
        <v/>
      </c>
      <c r="M64" s="131" t="str">
        <f>IF(J64="","",IF(IFERROR(VLOOKUP($B64,手順2!$A$12:$Q$107,M$1,FALSE),"")&amp;IFERROR(VLOOKUP($B64,手順3!$A$12:$Q$107,M$1,FALSE),"")="",0,IFERROR(VLOOKUP($B64,手順2!$A$12:$Q$107,M$1,FALSE),"")&amp;IFERROR(VLOOKUP($B64,手順3!$A$12:$Q$107,M$1,FALSE),"")))</f>
        <v/>
      </c>
      <c r="N64" s="93" t="str">
        <f>IFERROR(VLOOKUP($B64,手順2!$A$12:$Q$107,N$1,FALSE),"")&amp;IFERROR(VLOOKUP($B64,手順3!$A$12:$Q$107,N$1,FALSE),"")</f>
        <v/>
      </c>
      <c r="O64" s="131" t="str">
        <f>IF(N64="","",IF(IFERROR(VLOOKUP($B64,手順2!$A$12:$Q$107,O$1,FALSE),"")&amp;IFERROR(VLOOKUP($B64,手順3!$A$12:$Q$107,O$1,FALSE),"")="",0,IFERROR(VLOOKUP($B64,手順2!$A$12:$Q$107,O$1,FALSE),"")&amp;IFERROR(VLOOKUP($B64,手順3!$A$12:$Q$107,O$1,FALSE),"")))</f>
        <v/>
      </c>
      <c r="P64" s="131" t="str">
        <f>IF(N64="","",IF(IFERROR(VLOOKUP($B64,手順2!$A$12:$Q$107,P$1,FALSE),"")&amp;IFERROR(VLOOKUP($B64,手順3!$A$12:$Q$107,P$1,FALSE),"")="",0,IFERROR(VLOOKUP($B64,手順2!$A$12:$Q$107,P$1,FALSE),"")&amp;IFERROR(VLOOKUP($B64,手順3!$A$12:$Q$107,P$1,FALSE),"")))</f>
        <v/>
      </c>
      <c r="Q64" s="131" t="str">
        <f>IF(N64="","",IF(IFERROR(VLOOKUP($B64,手順2!$A$12:$Q$107,Q$1,FALSE),"")&amp;IFERROR(VLOOKUP($B64,手順3!$A$12:$Q$107,Q$1,FALSE),"")="",0,IFERROR(VLOOKUP($B64,手順2!$A$12:$Q$107,Q$1,FALSE),"")&amp;IFERROR(VLOOKUP($B64,手順3!$A$12:$Q$107,Q$1,FALSE),"")))</f>
        <v/>
      </c>
      <c r="R64" s="130"/>
      <c r="W64" s="35" t="str">
        <f>IF(Y64="","",COUNTIF(AI$17:AI64,"●"))</f>
        <v/>
      </c>
      <c r="X64" s="35" t="str">
        <f>IF(Y64="","",COUNTIF(AI$17:AI64,"▲"))</f>
        <v/>
      </c>
      <c r="Y64" s="111" t="str">
        <f t="shared" si="1"/>
        <v/>
      </c>
      <c r="Z64" s="112" t="str">
        <f t="shared" si="2"/>
        <v/>
      </c>
      <c r="AA64" s="36" t="str">
        <f t="shared" si="3"/>
        <v/>
      </c>
      <c r="AB64" s="112" t="str">
        <f t="shared" si="4"/>
        <v/>
      </c>
      <c r="AC64" s="112" t="str">
        <f t="shared" si="5"/>
        <v/>
      </c>
      <c r="AD64" s="112" t="str">
        <f t="shared" si="6"/>
        <v/>
      </c>
      <c r="AE64" s="112" t="str">
        <f t="shared" si="7"/>
        <v/>
      </c>
      <c r="AF64" s="112" t="str">
        <f t="shared" si="8"/>
        <v/>
      </c>
      <c r="AG64" s="112" t="str">
        <f t="shared" si="9"/>
        <v/>
      </c>
      <c r="AH64" s="112" t="str">
        <f t="shared" si="10"/>
        <v/>
      </c>
      <c r="AI64" s="113" t="str">
        <f t="shared" si="11"/>
        <v/>
      </c>
      <c r="AK64">
        <f>種目情報!A48</f>
        <v>0</v>
      </c>
      <c r="AL64">
        <f>種目情報!B48</f>
        <v>0</v>
      </c>
      <c r="AM64">
        <f>種目情報!C48</f>
        <v>0</v>
      </c>
    </row>
    <row r="65" spans="1:39" x14ac:dyDescent="0.4">
      <c r="A65">
        <v>49</v>
      </c>
      <c r="B65" t="str">
        <f>IFERROR(IF(B64=手順3!$A$11,"",IF(B64&lt;=100,IF(手順2!A60=手順５!A65,手順５!A65,手順3!$A$12),B64+1)),"")</f>
        <v/>
      </c>
      <c r="C65" s="10" t="str">
        <f>IFERROR(VLOOKUP($B65,手順2!$A$12:$Q$107,C$1,FALSE),"")&amp;IFERROR(VLOOKUP($B65,手順3!$A$12:$Q$107,C$1,FALSE),"")</f>
        <v/>
      </c>
      <c r="D65" s="10" t="str">
        <f>IFERROR(VLOOKUP($B65,手順2!$A$12:$Q$107,D$1,FALSE),"")&amp;IFERROR(VLOOKUP($B65,手順3!$A$12:$Q$107,D$1,FALSE),"")</f>
        <v/>
      </c>
      <c r="E65" s="10" t="str">
        <f>IFERROR(VLOOKUP($B65,手順2!$A$12:$Q$107,E$1,FALSE),"")&amp;IFERROR(VLOOKUP($B65,手順3!$A$12:$Q$107,E$1,FALSE),"")</f>
        <v/>
      </c>
      <c r="F65" s="10" t="str">
        <f>IFERROR(VLOOKUP($B65,手順2!$A$12:$Q$107,F$1,FALSE),"")&amp;IFERROR(VLOOKUP($B65,手順3!$A$12:$Q$107,F$1,FALSE),"")</f>
        <v/>
      </c>
      <c r="G65" s="10" t="str">
        <f>IFERROR(VLOOKUP($B65,手順2!$A$12:$Q$107,G$1,FALSE),"")&amp;IFERROR(VLOOKUP($B65,手順3!$A$12:$Q$107,G$1,FALSE),"")</f>
        <v/>
      </c>
      <c r="H65" s="10" t="str">
        <f>IFERROR(VLOOKUP($B65,手順2!$A$12:$Q$107,H$1,FALSE),"")&amp;IFERROR(VLOOKUP($B65,手順3!$A$12:$Q$107,H$1,FALSE),"")</f>
        <v/>
      </c>
      <c r="I65" s="10" t="str">
        <f>IFERROR(VLOOKUP($B65,手順2!$A$12:$Q$107,I$1,FALSE),"")&amp;IFERROR(VLOOKUP($B65,手順3!$A$12:$Q$107,I$1,FALSE),"")</f>
        <v/>
      </c>
      <c r="J65" s="93" t="str">
        <f>IFERROR(VLOOKUP($B65,手順2!$A$12:$Q$107,J$1,FALSE),"")&amp;IFERROR(VLOOKUP($B65,手順3!$A$12:$Q$107,J$1,FALSE),"")</f>
        <v/>
      </c>
      <c r="K65" s="131" t="str">
        <f>IF(J65="","",IF(IFERROR(VLOOKUP($B65,手順2!$A$12:$Q$107,K$1,FALSE),"")&amp;IFERROR(VLOOKUP($B65,手順3!$A$12:$Q$107,K$1,FALSE),"")="",0,IFERROR(VLOOKUP($B65,手順2!$A$12:$Q$107,K$1,FALSE),"")&amp;IFERROR(VLOOKUP($B65,手順3!$A$12:$Q$107,K$1,FALSE),"")))</f>
        <v/>
      </c>
      <c r="L65" s="131" t="str">
        <f>IF(J65="","",IF(IFERROR(VLOOKUP($B65,手順2!$A$12:$Q$107,L$1,FALSE),"")&amp;IFERROR(VLOOKUP($B65,手順3!$A$12:$Q$107,L$1,FALSE),"")="",0,IFERROR(VLOOKUP($B65,手順2!$A$12:$Q$107,L$1,FALSE),"")&amp;IFERROR(VLOOKUP($B65,手順3!$A$12:$Q$107,L$1,FALSE),"")))</f>
        <v/>
      </c>
      <c r="M65" s="131" t="str">
        <f>IF(J65="","",IF(IFERROR(VLOOKUP($B65,手順2!$A$12:$Q$107,M$1,FALSE),"")&amp;IFERROR(VLOOKUP($B65,手順3!$A$12:$Q$107,M$1,FALSE),"")="",0,IFERROR(VLOOKUP($B65,手順2!$A$12:$Q$107,M$1,FALSE),"")&amp;IFERROR(VLOOKUP($B65,手順3!$A$12:$Q$107,M$1,FALSE),"")))</f>
        <v/>
      </c>
      <c r="N65" s="93" t="str">
        <f>IFERROR(VLOOKUP($B65,手順2!$A$12:$Q$107,N$1,FALSE),"")&amp;IFERROR(VLOOKUP($B65,手順3!$A$12:$Q$107,N$1,FALSE),"")</f>
        <v/>
      </c>
      <c r="O65" s="131" t="str">
        <f>IF(N65="","",IF(IFERROR(VLOOKUP($B65,手順2!$A$12:$Q$107,O$1,FALSE),"")&amp;IFERROR(VLOOKUP($B65,手順3!$A$12:$Q$107,O$1,FALSE),"")="",0,IFERROR(VLOOKUP($B65,手順2!$A$12:$Q$107,O$1,FALSE),"")&amp;IFERROR(VLOOKUP($B65,手順3!$A$12:$Q$107,O$1,FALSE),"")))</f>
        <v/>
      </c>
      <c r="P65" s="131" t="str">
        <f>IF(N65="","",IF(IFERROR(VLOOKUP($B65,手順2!$A$12:$Q$107,P$1,FALSE),"")&amp;IFERROR(VLOOKUP($B65,手順3!$A$12:$Q$107,P$1,FALSE),"")="",0,IFERROR(VLOOKUP($B65,手順2!$A$12:$Q$107,P$1,FALSE),"")&amp;IFERROR(VLOOKUP($B65,手順3!$A$12:$Q$107,P$1,FALSE),"")))</f>
        <v/>
      </c>
      <c r="Q65" s="131" t="str">
        <f>IF(N65="","",IF(IFERROR(VLOOKUP($B65,手順2!$A$12:$Q$107,Q$1,FALSE),"")&amp;IFERROR(VLOOKUP($B65,手順3!$A$12:$Q$107,Q$1,FALSE),"")="",0,IFERROR(VLOOKUP($B65,手順2!$A$12:$Q$107,Q$1,FALSE),"")&amp;IFERROR(VLOOKUP($B65,手順3!$A$12:$Q$107,Q$1,FALSE),"")))</f>
        <v/>
      </c>
      <c r="R65" s="130"/>
      <c r="W65" s="35" t="str">
        <f>IF(Y65="","",COUNTIF(AI$17:AI65,"●"))</f>
        <v/>
      </c>
      <c r="X65" s="35" t="str">
        <f>IF(Y65="","",COUNTIF(AI$17:AI65,"▲"))</f>
        <v/>
      </c>
      <c r="Y65" s="111" t="str">
        <f t="shared" si="1"/>
        <v/>
      </c>
      <c r="Z65" s="112" t="str">
        <f t="shared" si="2"/>
        <v/>
      </c>
      <c r="AA65" s="36" t="str">
        <f t="shared" si="3"/>
        <v/>
      </c>
      <c r="AB65" s="112" t="str">
        <f t="shared" si="4"/>
        <v/>
      </c>
      <c r="AC65" s="112" t="str">
        <f t="shared" si="5"/>
        <v/>
      </c>
      <c r="AD65" s="112" t="str">
        <f t="shared" si="6"/>
        <v/>
      </c>
      <c r="AE65" s="112" t="str">
        <f t="shared" si="7"/>
        <v/>
      </c>
      <c r="AF65" s="112" t="str">
        <f t="shared" si="8"/>
        <v/>
      </c>
      <c r="AG65" s="112" t="str">
        <f t="shared" si="9"/>
        <v/>
      </c>
      <c r="AH65" s="112" t="str">
        <f t="shared" si="10"/>
        <v/>
      </c>
      <c r="AI65" s="113" t="str">
        <f t="shared" si="11"/>
        <v/>
      </c>
      <c r="AK65">
        <f>種目情報!A49</f>
        <v>0</v>
      </c>
      <c r="AL65">
        <f>種目情報!B49</f>
        <v>0</v>
      </c>
      <c r="AM65">
        <f>種目情報!C49</f>
        <v>0</v>
      </c>
    </row>
    <row r="66" spans="1:39" x14ac:dyDescent="0.4">
      <c r="A66">
        <v>50</v>
      </c>
      <c r="B66" t="str">
        <f>IFERROR(IF(B65=手順3!$A$11,"",IF(B65&lt;=100,IF(手順2!A61=手順５!A66,手順５!A66,手順3!$A$12),B65+1)),"")</f>
        <v/>
      </c>
      <c r="C66" s="10" t="str">
        <f>IFERROR(VLOOKUP($B66,手順2!$A$12:$Q$107,C$1,FALSE),"")&amp;IFERROR(VLOOKUP($B66,手順3!$A$12:$Q$107,C$1,FALSE),"")</f>
        <v/>
      </c>
      <c r="D66" s="10" t="str">
        <f>IFERROR(VLOOKUP($B66,手順2!$A$12:$Q$107,D$1,FALSE),"")&amp;IFERROR(VLOOKUP($B66,手順3!$A$12:$Q$107,D$1,FALSE),"")</f>
        <v/>
      </c>
      <c r="E66" s="10" t="str">
        <f>IFERROR(VLOOKUP($B66,手順2!$A$12:$Q$107,E$1,FALSE),"")&amp;IFERROR(VLOOKUP($B66,手順3!$A$12:$Q$107,E$1,FALSE),"")</f>
        <v/>
      </c>
      <c r="F66" s="10" t="str">
        <f>IFERROR(VLOOKUP($B66,手順2!$A$12:$Q$107,F$1,FALSE),"")&amp;IFERROR(VLOOKUP($B66,手順3!$A$12:$Q$107,F$1,FALSE),"")</f>
        <v/>
      </c>
      <c r="G66" s="10" t="str">
        <f>IFERROR(VLOOKUP($B66,手順2!$A$12:$Q$107,G$1,FALSE),"")&amp;IFERROR(VLOOKUP($B66,手順3!$A$12:$Q$107,G$1,FALSE),"")</f>
        <v/>
      </c>
      <c r="H66" s="10" t="str">
        <f>IFERROR(VLOOKUP($B66,手順2!$A$12:$Q$107,H$1,FALSE),"")&amp;IFERROR(VLOOKUP($B66,手順3!$A$12:$Q$107,H$1,FALSE),"")</f>
        <v/>
      </c>
      <c r="I66" s="10" t="str">
        <f>IFERROR(VLOOKUP($B66,手順2!$A$12:$Q$107,I$1,FALSE),"")&amp;IFERROR(VLOOKUP($B66,手順3!$A$12:$Q$107,I$1,FALSE),"")</f>
        <v/>
      </c>
      <c r="J66" s="93" t="str">
        <f>IFERROR(VLOOKUP($B66,手順2!$A$12:$Q$107,J$1,FALSE),"")&amp;IFERROR(VLOOKUP($B66,手順3!$A$12:$Q$107,J$1,FALSE),"")</f>
        <v/>
      </c>
      <c r="K66" s="131" t="str">
        <f>IF(J66="","",IF(IFERROR(VLOOKUP($B66,手順2!$A$12:$Q$107,K$1,FALSE),"")&amp;IFERROR(VLOOKUP($B66,手順3!$A$12:$Q$107,K$1,FALSE),"")="",0,IFERROR(VLOOKUP($B66,手順2!$A$12:$Q$107,K$1,FALSE),"")&amp;IFERROR(VLOOKUP($B66,手順3!$A$12:$Q$107,K$1,FALSE),"")))</f>
        <v/>
      </c>
      <c r="L66" s="131" t="str">
        <f>IF(J66="","",IF(IFERROR(VLOOKUP($B66,手順2!$A$12:$Q$107,L$1,FALSE),"")&amp;IFERROR(VLOOKUP($B66,手順3!$A$12:$Q$107,L$1,FALSE),"")="",0,IFERROR(VLOOKUP($B66,手順2!$A$12:$Q$107,L$1,FALSE),"")&amp;IFERROR(VLOOKUP($B66,手順3!$A$12:$Q$107,L$1,FALSE),"")))</f>
        <v/>
      </c>
      <c r="M66" s="131" t="str">
        <f>IF(J66="","",IF(IFERROR(VLOOKUP($B66,手順2!$A$12:$Q$107,M$1,FALSE),"")&amp;IFERROR(VLOOKUP($B66,手順3!$A$12:$Q$107,M$1,FALSE),"")="",0,IFERROR(VLOOKUP($B66,手順2!$A$12:$Q$107,M$1,FALSE),"")&amp;IFERROR(VLOOKUP($B66,手順3!$A$12:$Q$107,M$1,FALSE),"")))</f>
        <v/>
      </c>
      <c r="N66" s="93" t="str">
        <f>IFERROR(VLOOKUP($B66,手順2!$A$12:$Q$107,N$1,FALSE),"")&amp;IFERROR(VLOOKUP($B66,手順3!$A$12:$Q$107,N$1,FALSE),"")</f>
        <v/>
      </c>
      <c r="O66" s="131" t="str">
        <f>IF(N66="","",IF(IFERROR(VLOOKUP($B66,手順2!$A$12:$Q$107,O$1,FALSE),"")&amp;IFERROR(VLOOKUP($B66,手順3!$A$12:$Q$107,O$1,FALSE),"")="",0,IFERROR(VLOOKUP($B66,手順2!$A$12:$Q$107,O$1,FALSE),"")&amp;IFERROR(VLOOKUP($B66,手順3!$A$12:$Q$107,O$1,FALSE),"")))</f>
        <v/>
      </c>
      <c r="P66" s="131" t="str">
        <f>IF(N66="","",IF(IFERROR(VLOOKUP($B66,手順2!$A$12:$Q$107,P$1,FALSE),"")&amp;IFERROR(VLOOKUP($B66,手順3!$A$12:$Q$107,P$1,FALSE),"")="",0,IFERROR(VLOOKUP($B66,手順2!$A$12:$Q$107,P$1,FALSE),"")&amp;IFERROR(VLOOKUP($B66,手順3!$A$12:$Q$107,P$1,FALSE),"")))</f>
        <v/>
      </c>
      <c r="Q66" s="131" t="str">
        <f>IF(N66="","",IF(IFERROR(VLOOKUP($B66,手順2!$A$12:$Q$107,Q$1,FALSE),"")&amp;IFERROR(VLOOKUP($B66,手順3!$A$12:$Q$107,Q$1,FALSE),"")="",0,IFERROR(VLOOKUP($B66,手順2!$A$12:$Q$107,Q$1,FALSE),"")&amp;IFERROR(VLOOKUP($B66,手順3!$A$12:$Q$107,Q$1,FALSE),"")))</f>
        <v/>
      </c>
      <c r="R66" s="130"/>
      <c r="W66" s="35" t="str">
        <f>IF(Y66="","",COUNTIF(AI$17:AI66,"●"))</f>
        <v/>
      </c>
      <c r="X66" s="35" t="str">
        <f>IF(Y66="","",COUNTIF(AI$17:AI66,"▲"))</f>
        <v/>
      </c>
      <c r="Y66" s="111" t="str">
        <f t="shared" si="1"/>
        <v/>
      </c>
      <c r="Z66" s="112" t="str">
        <f t="shared" si="2"/>
        <v/>
      </c>
      <c r="AA66" s="36" t="str">
        <f t="shared" si="3"/>
        <v/>
      </c>
      <c r="AB66" s="112" t="str">
        <f t="shared" si="4"/>
        <v/>
      </c>
      <c r="AC66" s="112" t="str">
        <f t="shared" si="5"/>
        <v/>
      </c>
      <c r="AD66" s="112" t="str">
        <f t="shared" si="6"/>
        <v/>
      </c>
      <c r="AE66" s="112" t="str">
        <f t="shared" si="7"/>
        <v/>
      </c>
      <c r="AF66" s="112" t="str">
        <f t="shared" si="8"/>
        <v/>
      </c>
      <c r="AG66" s="112" t="str">
        <f t="shared" si="9"/>
        <v/>
      </c>
      <c r="AH66" s="112" t="str">
        <f t="shared" si="10"/>
        <v/>
      </c>
      <c r="AI66" s="113" t="str">
        <f t="shared" si="11"/>
        <v/>
      </c>
      <c r="AK66">
        <f>種目情報!A50</f>
        <v>0</v>
      </c>
      <c r="AL66">
        <f>種目情報!B50</f>
        <v>0</v>
      </c>
      <c r="AM66">
        <f>種目情報!C50</f>
        <v>0</v>
      </c>
    </row>
    <row r="67" spans="1:39" x14ac:dyDescent="0.4">
      <c r="A67">
        <v>51</v>
      </c>
      <c r="B67" t="str">
        <f>IFERROR(IF(B66=手順3!$A$11,"",IF(B66&lt;=100,IF(手順2!A62=手順５!A67,手順５!A67,手順3!$A$12),B66+1)),"")</f>
        <v/>
      </c>
      <c r="C67" s="10" t="str">
        <f>IFERROR(VLOOKUP($B67,手順2!$A$12:$Q$107,C$1,FALSE),"")&amp;IFERROR(VLOOKUP($B67,手順3!$A$12:$Q$107,C$1,FALSE),"")</f>
        <v/>
      </c>
      <c r="D67" s="10" t="str">
        <f>IFERROR(VLOOKUP($B67,手順2!$A$12:$Q$107,D$1,FALSE),"")&amp;IFERROR(VLOOKUP($B67,手順3!$A$12:$Q$107,D$1,FALSE),"")</f>
        <v/>
      </c>
      <c r="E67" s="10" t="str">
        <f>IFERROR(VLOOKUP($B67,手順2!$A$12:$Q$107,E$1,FALSE),"")&amp;IFERROR(VLOOKUP($B67,手順3!$A$12:$Q$107,E$1,FALSE),"")</f>
        <v/>
      </c>
      <c r="F67" s="10" t="str">
        <f>IFERROR(VLOOKUP($B67,手順2!$A$12:$Q$107,F$1,FALSE),"")&amp;IFERROR(VLOOKUP($B67,手順3!$A$12:$Q$107,F$1,FALSE),"")</f>
        <v/>
      </c>
      <c r="G67" s="10" t="str">
        <f>IFERROR(VLOOKUP($B67,手順2!$A$12:$Q$107,G$1,FALSE),"")&amp;IFERROR(VLOOKUP($B67,手順3!$A$12:$Q$107,G$1,FALSE),"")</f>
        <v/>
      </c>
      <c r="H67" s="10" t="str">
        <f>IFERROR(VLOOKUP($B67,手順2!$A$12:$Q$107,H$1,FALSE),"")&amp;IFERROR(VLOOKUP($B67,手順3!$A$12:$Q$107,H$1,FALSE),"")</f>
        <v/>
      </c>
      <c r="I67" s="10" t="str">
        <f>IFERROR(VLOOKUP($B67,手順2!$A$12:$Q$107,I$1,FALSE),"")&amp;IFERROR(VLOOKUP($B67,手順3!$A$12:$Q$107,I$1,FALSE),"")</f>
        <v/>
      </c>
      <c r="J67" s="93" t="str">
        <f>IFERROR(VLOOKUP($B67,手順2!$A$12:$Q$107,J$1,FALSE),"")&amp;IFERROR(VLOOKUP($B67,手順3!$A$12:$Q$107,J$1,FALSE),"")</f>
        <v/>
      </c>
      <c r="K67" s="131" t="str">
        <f>IF(J67="","",IF(IFERROR(VLOOKUP($B67,手順2!$A$12:$Q$107,K$1,FALSE),"")&amp;IFERROR(VLOOKUP($B67,手順3!$A$12:$Q$107,K$1,FALSE),"")="",0,IFERROR(VLOOKUP($B67,手順2!$A$12:$Q$107,K$1,FALSE),"")&amp;IFERROR(VLOOKUP($B67,手順3!$A$12:$Q$107,K$1,FALSE),"")))</f>
        <v/>
      </c>
      <c r="L67" s="131" t="str">
        <f>IF(J67="","",IF(IFERROR(VLOOKUP($B67,手順2!$A$12:$Q$107,L$1,FALSE),"")&amp;IFERROR(VLOOKUP($B67,手順3!$A$12:$Q$107,L$1,FALSE),"")="",0,IFERROR(VLOOKUP($B67,手順2!$A$12:$Q$107,L$1,FALSE),"")&amp;IFERROR(VLOOKUP($B67,手順3!$A$12:$Q$107,L$1,FALSE),"")))</f>
        <v/>
      </c>
      <c r="M67" s="131" t="str">
        <f>IF(J67="","",IF(IFERROR(VLOOKUP($B67,手順2!$A$12:$Q$107,M$1,FALSE),"")&amp;IFERROR(VLOOKUP($B67,手順3!$A$12:$Q$107,M$1,FALSE),"")="",0,IFERROR(VLOOKUP($B67,手順2!$A$12:$Q$107,M$1,FALSE),"")&amp;IFERROR(VLOOKUP($B67,手順3!$A$12:$Q$107,M$1,FALSE),"")))</f>
        <v/>
      </c>
      <c r="N67" s="93" t="str">
        <f>IFERROR(VLOOKUP($B67,手順2!$A$12:$Q$107,N$1,FALSE),"")&amp;IFERROR(VLOOKUP($B67,手順3!$A$12:$Q$107,N$1,FALSE),"")</f>
        <v/>
      </c>
      <c r="O67" s="131" t="str">
        <f>IF(N67="","",IF(IFERROR(VLOOKUP($B67,手順2!$A$12:$Q$107,O$1,FALSE),"")&amp;IFERROR(VLOOKUP($B67,手順3!$A$12:$Q$107,O$1,FALSE),"")="",0,IFERROR(VLOOKUP($B67,手順2!$A$12:$Q$107,O$1,FALSE),"")&amp;IFERROR(VLOOKUP($B67,手順3!$A$12:$Q$107,O$1,FALSE),"")))</f>
        <v/>
      </c>
      <c r="P67" s="131" t="str">
        <f>IF(N67="","",IF(IFERROR(VLOOKUP($B67,手順2!$A$12:$Q$107,P$1,FALSE),"")&amp;IFERROR(VLOOKUP($B67,手順3!$A$12:$Q$107,P$1,FALSE),"")="",0,IFERROR(VLOOKUP($B67,手順2!$A$12:$Q$107,P$1,FALSE),"")&amp;IFERROR(VLOOKUP($B67,手順3!$A$12:$Q$107,P$1,FALSE),"")))</f>
        <v/>
      </c>
      <c r="Q67" s="131" t="str">
        <f>IF(N67="","",IF(IFERROR(VLOOKUP($B67,手順2!$A$12:$Q$107,Q$1,FALSE),"")&amp;IFERROR(VLOOKUP($B67,手順3!$A$12:$Q$107,Q$1,FALSE),"")="",0,IFERROR(VLOOKUP($B67,手順2!$A$12:$Q$107,Q$1,FALSE),"")&amp;IFERROR(VLOOKUP($B67,手順3!$A$12:$Q$107,Q$1,FALSE),"")))</f>
        <v/>
      </c>
      <c r="R67" s="130"/>
      <c r="W67" s="35" t="str">
        <f>IF(Y67="","",COUNTIF(AI$17:AI67,"●"))</f>
        <v/>
      </c>
      <c r="X67" s="35" t="str">
        <f>IF(Y67="","",COUNTIF(AI$17:AI67,"▲"))</f>
        <v/>
      </c>
      <c r="Y67" s="111" t="str">
        <f t="shared" si="1"/>
        <v/>
      </c>
      <c r="Z67" s="112" t="str">
        <f t="shared" si="2"/>
        <v/>
      </c>
      <c r="AA67" s="36" t="str">
        <f t="shared" si="3"/>
        <v/>
      </c>
      <c r="AB67" s="112" t="str">
        <f t="shared" si="4"/>
        <v/>
      </c>
      <c r="AC67" s="112" t="str">
        <f t="shared" si="5"/>
        <v/>
      </c>
      <c r="AD67" s="112" t="str">
        <f t="shared" si="6"/>
        <v/>
      </c>
      <c r="AE67" s="112" t="str">
        <f t="shared" si="7"/>
        <v/>
      </c>
      <c r="AF67" s="112" t="str">
        <f t="shared" si="8"/>
        <v/>
      </c>
      <c r="AG67" s="112" t="str">
        <f t="shared" si="9"/>
        <v/>
      </c>
      <c r="AH67" s="112" t="str">
        <f t="shared" si="10"/>
        <v/>
      </c>
      <c r="AI67" s="113" t="str">
        <f t="shared" si="11"/>
        <v/>
      </c>
      <c r="AK67">
        <f>種目情報!A51</f>
        <v>0</v>
      </c>
      <c r="AL67">
        <f>種目情報!B51</f>
        <v>0</v>
      </c>
      <c r="AM67">
        <f>種目情報!C51</f>
        <v>0</v>
      </c>
    </row>
    <row r="68" spans="1:39" x14ac:dyDescent="0.4">
      <c r="A68">
        <v>52</v>
      </c>
      <c r="B68" t="str">
        <f>IFERROR(IF(B67=手順3!$A$11,"",IF(B67&lt;=100,IF(手順2!A63=手順５!A68,手順５!A68,手順3!$A$12),B67+1)),"")</f>
        <v/>
      </c>
      <c r="C68" s="10" t="str">
        <f>IFERROR(VLOOKUP($B68,手順2!$A$12:$Q$107,C$1,FALSE),"")&amp;IFERROR(VLOOKUP($B68,手順3!$A$12:$Q$107,C$1,FALSE),"")</f>
        <v/>
      </c>
      <c r="D68" s="10" t="str">
        <f>IFERROR(VLOOKUP($B68,手順2!$A$12:$Q$107,D$1,FALSE),"")&amp;IFERROR(VLOOKUP($B68,手順3!$A$12:$Q$107,D$1,FALSE),"")</f>
        <v/>
      </c>
      <c r="E68" s="10" t="str">
        <f>IFERROR(VLOOKUP($B68,手順2!$A$12:$Q$107,E$1,FALSE),"")&amp;IFERROR(VLOOKUP($B68,手順3!$A$12:$Q$107,E$1,FALSE),"")</f>
        <v/>
      </c>
      <c r="F68" s="10" t="str">
        <f>IFERROR(VLOOKUP($B68,手順2!$A$12:$Q$107,F$1,FALSE),"")&amp;IFERROR(VLOOKUP($B68,手順3!$A$12:$Q$107,F$1,FALSE),"")</f>
        <v/>
      </c>
      <c r="G68" s="10" t="str">
        <f>IFERROR(VLOOKUP($B68,手順2!$A$12:$Q$107,G$1,FALSE),"")&amp;IFERROR(VLOOKUP($B68,手順3!$A$12:$Q$107,G$1,FALSE),"")</f>
        <v/>
      </c>
      <c r="H68" s="10" t="str">
        <f>IFERROR(VLOOKUP($B68,手順2!$A$12:$Q$107,H$1,FALSE),"")&amp;IFERROR(VLOOKUP($B68,手順3!$A$12:$Q$107,H$1,FALSE),"")</f>
        <v/>
      </c>
      <c r="I68" s="10" t="str">
        <f>IFERROR(VLOOKUP($B68,手順2!$A$12:$Q$107,I$1,FALSE),"")&amp;IFERROR(VLOOKUP($B68,手順3!$A$12:$Q$107,I$1,FALSE),"")</f>
        <v/>
      </c>
      <c r="J68" s="93" t="str">
        <f>IFERROR(VLOOKUP($B68,手順2!$A$12:$Q$107,J$1,FALSE),"")&amp;IFERROR(VLOOKUP($B68,手順3!$A$12:$Q$107,J$1,FALSE),"")</f>
        <v/>
      </c>
      <c r="K68" s="131" t="str">
        <f>IF(J68="","",IF(IFERROR(VLOOKUP($B68,手順2!$A$12:$Q$107,K$1,FALSE),"")&amp;IFERROR(VLOOKUP($B68,手順3!$A$12:$Q$107,K$1,FALSE),"")="",0,IFERROR(VLOOKUP($B68,手順2!$A$12:$Q$107,K$1,FALSE),"")&amp;IFERROR(VLOOKUP($B68,手順3!$A$12:$Q$107,K$1,FALSE),"")))</f>
        <v/>
      </c>
      <c r="L68" s="131" t="str">
        <f>IF(J68="","",IF(IFERROR(VLOOKUP($B68,手順2!$A$12:$Q$107,L$1,FALSE),"")&amp;IFERROR(VLOOKUP($B68,手順3!$A$12:$Q$107,L$1,FALSE),"")="",0,IFERROR(VLOOKUP($B68,手順2!$A$12:$Q$107,L$1,FALSE),"")&amp;IFERROR(VLOOKUP($B68,手順3!$A$12:$Q$107,L$1,FALSE),"")))</f>
        <v/>
      </c>
      <c r="M68" s="131" t="str">
        <f>IF(J68="","",IF(IFERROR(VLOOKUP($B68,手順2!$A$12:$Q$107,M$1,FALSE),"")&amp;IFERROR(VLOOKUP($B68,手順3!$A$12:$Q$107,M$1,FALSE),"")="",0,IFERROR(VLOOKUP($B68,手順2!$A$12:$Q$107,M$1,FALSE),"")&amp;IFERROR(VLOOKUP($B68,手順3!$A$12:$Q$107,M$1,FALSE),"")))</f>
        <v/>
      </c>
      <c r="N68" s="93" t="str">
        <f>IFERROR(VLOOKUP($B68,手順2!$A$12:$Q$107,N$1,FALSE),"")&amp;IFERROR(VLOOKUP($B68,手順3!$A$12:$Q$107,N$1,FALSE),"")</f>
        <v/>
      </c>
      <c r="O68" s="131" t="str">
        <f>IF(N68="","",IF(IFERROR(VLOOKUP($B68,手順2!$A$12:$Q$107,O$1,FALSE),"")&amp;IFERROR(VLOOKUP($B68,手順3!$A$12:$Q$107,O$1,FALSE),"")="",0,IFERROR(VLOOKUP($B68,手順2!$A$12:$Q$107,O$1,FALSE),"")&amp;IFERROR(VLOOKUP($B68,手順3!$A$12:$Q$107,O$1,FALSE),"")))</f>
        <v/>
      </c>
      <c r="P68" s="131" t="str">
        <f>IF(N68="","",IF(IFERROR(VLOOKUP($B68,手順2!$A$12:$Q$107,P$1,FALSE),"")&amp;IFERROR(VLOOKUP($B68,手順3!$A$12:$Q$107,P$1,FALSE),"")="",0,IFERROR(VLOOKUP($B68,手順2!$A$12:$Q$107,P$1,FALSE),"")&amp;IFERROR(VLOOKUP($B68,手順3!$A$12:$Q$107,P$1,FALSE),"")))</f>
        <v/>
      </c>
      <c r="Q68" s="131" t="str">
        <f>IF(N68="","",IF(IFERROR(VLOOKUP($B68,手順2!$A$12:$Q$107,Q$1,FALSE),"")&amp;IFERROR(VLOOKUP($B68,手順3!$A$12:$Q$107,Q$1,FALSE),"")="",0,IFERROR(VLOOKUP($B68,手順2!$A$12:$Q$107,Q$1,FALSE),"")&amp;IFERROR(VLOOKUP($B68,手順3!$A$12:$Q$107,Q$1,FALSE),"")))</f>
        <v/>
      </c>
      <c r="R68" s="130"/>
      <c r="W68" s="35" t="str">
        <f>IF(Y68="","",COUNTIF(AI$17:AI68,"●"))</f>
        <v/>
      </c>
      <c r="X68" s="35" t="str">
        <f>IF(Y68="","",COUNTIF(AI$17:AI68,"▲"))</f>
        <v/>
      </c>
      <c r="Y68" s="111" t="str">
        <f t="shared" si="1"/>
        <v/>
      </c>
      <c r="Z68" s="112" t="str">
        <f t="shared" si="2"/>
        <v/>
      </c>
      <c r="AA68" s="36" t="str">
        <f t="shared" si="3"/>
        <v/>
      </c>
      <c r="AB68" s="112" t="str">
        <f t="shared" si="4"/>
        <v/>
      </c>
      <c r="AC68" s="112" t="str">
        <f t="shared" si="5"/>
        <v/>
      </c>
      <c r="AD68" s="112" t="str">
        <f t="shared" si="6"/>
        <v/>
      </c>
      <c r="AE68" s="112" t="str">
        <f t="shared" si="7"/>
        <v/>
      </c>
      <c r="AF68" s="112" t="str">
        <f t="shared" si="8"/>
        <v/>
      </c>
      <c r="AG68" s="112" t="str">
        <f t="shared" si="9"/>
        <v/>
      </c>
      <c r="AH68" s="112" t="str">
        <f t="shared" si="10"/>
        <v/>
      </c>
      <c r="AI68" s="113" t="str">
        <f t="shared" si="11"/>
        <v/>
      </c>
      <c r="AK68">
        <f>種目情報!A52</f>
        <v>0</v>
      </c>
      <c r="AL68">
        <f>種目情報!B52</f>
        <v>0</v>
      </c>
      <c r="AM68">
        <f>種目情報!C52</f>
        <v>0</v>
      </c>
    </row>
    <row r="69" spans="1:39" x14ac:dyDescent="0.4">
      <c r="A69">
        <v>53</v>
      </c>
      <c r="B69" t="str">
        <f>IFERROR(IF(B68=手順3!$A$11,"",IF(B68&lt;=100,IF(手順2!A64=手順５!A69,手順５!A69,手順3!$A$12),B68+1)),"")</f>
        <v/>
      </c>
      <c r="C69" s="10" t="str">
        <f>IFERROR(VLOOKUP($B69,手順2!$A$12:$Q$107,C$1,FALSE),"")&amp;IFERROR(VLOOKUP($B69,手順3!$A$12:$Q$107,C$1,FALSE),"")</f>
        <v/>
      </c>
      <c r="D69" s="10" t="str">
        <f>IFERROR(VLOOKUP($B69,手順2!$A$12:$Q$107,D$1,FALSE),"")&amp;IFERROR(VLOOKUP($B69,手順3!$A$12:$Q$107,D$1,FALSE),"")</f>
        <v/>
      </c>
      <c r="E69" s="10" t="str">
        <f>IFERROR(VLOOKUP($B69,手順2!$A$12:$Q$107,E$1,FALSE),"")&amp;IFERROR(VLOOKUP($B69,手順3!$A$12:$Q$107,E$1,FALSE),"")</f>
        <v/>
      </c>
      <c r="F69" s="10" t="str">
        <f>IFERROR(VLOOKUP($B69,手順2!$A$12:$Q$107,F$1,FALSE),"")&amp;IFERROR(VLOOKUP($B69,手順3!$A$12:$Q$107,F$1,FALSE),"")</f>
        <v/>
      </c>
      <c r="G69" s="10" t="str">
        <f>IFERROR(VLOOKUP($B69,手順2!$A$12:$Q$107,G$1,FALSE),"")&amp;IFERROR(VLOOKUP($B69,手順3!$A$12:$Q$107,G$1,FALSE),"")</f>
        <v/>
      </c>
      <c r="H69" s="10" t="str">
        <f>IFERROR(VLOOKUP($B69,手順2!$A$12:$Q$107,H$1,FALSE),"")&amp;IFERROR(VLOOKUP($B69,手順3!$A$12:$Q$107,H$1,FALSE),"")</f>
        <v/>
      </c>
      <c r="I69" s="10" t="str">
        <f>IFERROR(VLOOKUP($B69,手順2!$A$12:$Q$107,I$1,FALSE),"")&amp;IFERROR(VLOOKUP($B69,手順3!$A$12:$Q$107,I$1,FALSE),"")</f>
        <v/>
      </c>
      <c r="J69" s="93" t="str">
        <f>IFERROR(VLOOKUP($B69,手順2!$A$12:$Q$107,J$1,FALSE),"")&amp;IFERROR(VLOOKUP($B69,手順3!$A$12:$Q$107,J$1,FALSE),"")</f>
        <v/>
      </c>
      <c r="K69" s="131" t="str">
        <f>IF(J69="","",IF(IFERROR(VLOOKUP($B69,手順2!$A$12:$Q$107,K$1,FALSE),"")&amp;IFERROR(VLOOKUP($B69,手順3!$A$12:$Q$107,K$1,FALSE),"")="",0,IFERROR(VLOOKUP($B69,手順2!$A$12:$Q$107,K$1,FALSE),"")&amp;IFERROR(VLOOKUP($B69,手順3!$A$12:$Q$107,K$1,FALSE),"")))</f>
        <v/>
      </c>
      <c r="L69" s="131" t="str">
        <f>IF(J69="","",IF(IFERROR(VLOOKUP($B69,手順2!$A$12:$Q$107,L$1,FALSE),"")&amp;IFERROR(VLOOKUP($B69,手順3!$A$12:$Q$107,L$1,FALSE),"")="",0,IFERROR(VLOOKUP($B69,手順2!$A$12:$Q$107,L$1,FALSE),"")&amp;IFERROR(VLOOKUP($B69,手順3!$A$12:$Q$107,L$1,FALSE),"")))</f>
        <v/>
      </c>
      <c r="M69" s="131" t="str">
        <f>IF(J69="","",IF(IFERROR(VLOOKUP($B69,手順2!$A$12:$Q$107,M$1,FALSE),"")&amp;IFERROR(VLOOKUP($B69,手順3!$A$12:$Q$107,M$1,FALSE),"")="",0,IFERROR(VLOOKUP($B69,手順2!$A$12:$Q$107,M$1,FALSE),"")&amp;IFERROR(VLOOKUP($B69,手順3!$A$12:$Q$107,M$1,FALSE),"")))</f>
        <v/>
      </c>
      <c r="N69" s="93" t="str">
        <f>IFERROR(VLOOKUP($B69,手順2!$A$12:$Q$107,N$1,FALSE),"")&amp;IFERROR(VLOOKUP($B69,手順3!$A$12:$Q$107,N$1,FALSE),"")</f>
        <v/>
      </c>
      <c r="O69" s="131" t="str">
        <f>IF(N69="","",IF(IFERROR(VLOOKUP($B69,手順2!$A$12:$Q$107,O$1,FALSE),"")&amp;IFERROR(VLOOKUP($B69,手順3!$A$12:$Q$107,O$1,FALSE),"")="",0,IFERROR(VLOOKUP($B69,手順2!$A$12:$Q$107,O$1,FALSE),"")&amp;IFERROR(VLOOKUP($B69,手順3!$A$12:$Q$107,O$1,FALSE),"")))</f>
        <v/>
      </c>
      <c r="P69" s="131" t="str">
        <f>IF(N69="","",IF(IFERROR(VLOOKUP($B69,手順2!$A$12:$Q$107,P$1,FALSE),"")&amp;IFERROR(VLOOKUP($B69,手順3!$A$12:$Q$107,P$1,FALSE),"")="",0,IFERROR(VLOOKUP($B69,手順2!$A$12:$Q$107,P$1,FALSE),"")&amp;IFERROR(VLOOKUP($B69,手順3!$A$12:$Q$107,P$1,FALSE),"")))</f>
        <v/>
      </c>
      <c r="Q69" s="131" t="str">
        <f>IF(N69="","",IF(IFERROR(VLOOKUP($B69,手順2!$A$12:$Q$107,Q$1,FALSE),"")&amp;IFERROR(VLOOKUP($B69,手順3!$A$12:$Q$107,Q$1,FALSE),"")="",0,IFERROR(VLOOKUP($B69,手順2!$A$12:$Q$107,Q$1,FALSE),"")&amp;IFERROR(VLOOKUP($B69,手順3!$A$12:$Q$107,Q$1,FALSE),"")))</f>
        <v/>
      </c>
      <c r="R69" s="130"/>
      <c r="W69" s="35" t="str">
        <f>IF(Y69="","",COUNTIF(AI$17:AI69,"●"))</f>
        <v/>
      </c>
      <c r="X69" s="35" t="str">
        <f>IF(Y69="","",COUNTIF(AI$17:AI69,"▲"))</f>
        <v/>
      </c>
      <c r="Y69" s="111" t="str">
        <f t="shared" si="1"/>
        <v/>
      </c>
      <c r="Z69" s="112" t="str">
        <f t="shared" si="2"/>
        <v/>
      </c>
      <c r="AA69" s="36" t="str">
        <f t="shared" si="3"/>
        <v/>
      </c>
      <c r="AB69" s="112" t="str">
        <f t="shared" si="4"/>
        <v/>
      </c>
      <c r="AC69" s="112" t="str">
        <f t="shared" si="5"/>
        <v/>
      </c>
      <c r="AD69" s="112" t="str">
        <f t="shared" si="6"/>
        <v/>
      </c>
      <c r="AE69" s="112" t="str">
        <f t="shared" si="7"/>
        <v/>
      </c>
      <c r="AF69" s="112" t="str">
        <f t="shared" si="8"/>
        <v/>
      </c>
      <c r="AG69" s="112" t="str">
        <f t="shared" si="9"/>
        <v/>
      </c>
      <c r="AH69" s="112" t="str">
        <f t="shared" si="10"/>
        <v/>
      </c>
      <c r="AI69" s="113" t="str">
        <f t="shared" si="11"/>
        <v/>
      </c>
      <c r="AK69">
        <f>種目情報!A53</f>
        <v>0</v>
      </c>
      <c r="AL69">
        <f>種目情報!B53</f>
        <v>0</v>
      </c>
      <c r="AM69">
        <f>種目情報!C53</f>
        <v>0</v>
      </c>
    </row>
    <row r="70" spans="1:39" x14ac:dyDescent="0.4">
      <c r="A70">
        <v>54</v>
      </c>
      <c r="B70" t="str">
        <f>IFERROR(IF(B69=手順3!$A$11,"",IF(B69&lt;=100,IF(手順2!A65=手順５!A70,手順５!A70,手順3!$A$12),B69+1)),"")</f>
        <v/>
      </c>
      <c r="C70" s="10" t="str">
        <f>IFERROR(VLOOKUP($B70,手順2!$A$12:$Q$107,C$1,FALSE),"")&amp;IFERROR(VLOOKUP($B70,手順3!$A$12:$Q$107,C$1,FALSE),"")</f>
        <v/>
      </c>
      <c r="D70" s="10" t="str">
        <f>IFERROR(VLOOKUP($B70,手順2!$A$12:$Q$107,D$1,FALSE),"")&amp;IFERROR(VLOOKUP($B70,手順3!$A$12:$Q$107,D$1,FALSE),"")</f>
        <v/>
      </c>
      <c r="E70" s="10" t="str">
        <f>IFERROR(VLOOKUP($B70,手順2!$A$12:$Q$107,E$1,FALSE),"")&amp;IFERROR(VLOOKUP($B70,手順3!$A$12:$Q$107,E$1,FALSE),"")</f>
        <v/>
      </c>
      <c r="F70" s="10" t="str">
        <f>IFERROR(VLOOKUP($B70,手順2!$A$12:$Q$107,F$1,FALSE),"")&amp;IFERROR(VLOOKUP($B70,手順3!$A$12:$Q$107,F$1,FALSE),"")</f>
        <v/>
      </c>
      <c r="G70" s="10" t="str">
        <f>IFERROR(VLOOKUP($B70,手順2!$A$12:$Q$107,G$1,FALSE),"")&amp;IFERROR(VLOOKUP($B70,手順3!$A$12:$Q$107,G$1,FALSE),"")</f>
        <v/>
      </c>
      <c r="H70" s="10" t="str">
        <f>IFERROR(VLOOKUP($B70,手順2!$A$12:$Q$107,H$1,FALSE),"")&amp;IFERROR(VLOOKUP($B70,手順3!$A$12:$Q$107,H$1,FALSE),"")</f>
        <v/>
      </c>
      <c r="I70" s="10" t="str">
        <f>IFERROR(VLOOKUP($B70,手順2!$A$12:$Q$107,I$1,FALSE),"")&amp;IFERROR(VLOOKUP($B70,手順3!$A$12:$Q$107,I$1,FALSE),"")</f>
        <v/>
      </c>
      <c r="J70" s="93" t="str">
        <f>IFERROR(VLOOKUP($B70,手順2!$A$12:$Q$107,J$1,FALSE),"")&amp;IFERROR(VLOOKUP($B70,手順3!$A$12:$Q$107,J$1,FALSE),"")</f>
        <v/>
      </c>
      <c r="K70" s="131" t="str">
        <f>IF(J70="","",IF(IFERROR(VLOOKUP($B70,手順2!$A$12:$Q$107,K$1,FALSE),"")&amp;IFERROR(VLOOKUP($B70,手順3!$A$12:$Q$107,K$1,FALSE),"")="",0,IFERROR(VLOOKUP($B70,手順2!$A$12:$Q$107,K$1,FALSE),"")&amp;IFERROR(VLOOKUP($B70,手順3!$A$12:$Q$107,K$1,FALSE),"")))</f>
        <v/>
      </c>
      <c r="L70" s="131" t="str">
        <f>IF(J70="","",IF(IFERROR(VLOOKUP($B70,手順2!$A$12:$Q$107,L$1,FALSE),"")&amp;IFERROR(VLOOKUP($B70,手順3!$A$12:$Q$107,L$1,FALSE),"")="",0,IFERROR(VLOOKUP($B70,手順2!$A$12:$Q$107,L$1,FALSE),"")&amp;IFERROR(VLOOKUP($B70,手順3!$A$12:$Q$107,L$1,FALSE),"")))</f>
        <v/>
      </c>
      <c r="M70" s="131" t="str">
        <f>IF(J70="","",IF(IFERROR(VLOOKUP($B70,手順2!$A$12:$Q$107,M$1,FALSE),"")&amp;IFERROR(VLOOKUP($B70,手順3!$A$12:$Q$107,M$1,FALSE),"")="",0,IFERROR(VLOOKUP($B70,手順2!$A$12:$Q$107,M$1,FALSE),"")&amp;IFERROR(VLOOKUP($B70,手順3!$A$12:$Q$107,M$1,FALSE),"")))</f>
        <v/>
      </c>
      <c r="N70" s="93" t="str">
        <f>IFERROR(VLOOKUP($B70,手順2!$A$12:$Q$107,N$1,FALSE),"")&amp;IFERROR(VLOOKUP($B70,手順3!$A$12:$Q$107,N$1,FALSE),"")</f>
        <v/>
      </c>
      <c r="O70" s="131" t="str">
        <f>IF(N70="","",IF(IFERROR(VLOOKUP($B70,手順2!$A$12:$Q$107,O$1,FALSE),"")&amp;IFERROR(VLOOKUP($B70,手順3!$A$12:$Q$107,O$1,FALSE),"")="",0,IFERROR(VLOOKUP($B70,手順2!$A$12:$Q$107,O$1,FALSE),"")&amp;IFERROR(VLOOKUP($B70,手順3!$A$12:$Q$107,O$1,FALSE),"")))</f>
        <v/>
      </c>
      <c r="P70" s="131" t="str">
        <f>IF(N70="","",IF(IFERROR(VLOOKUP($B70,手順2!$A$12:$Q$107,P$1,FALSE),"")&amp;IFERROR(VLOOKUP($B70,手順3!$A$12:$Q$107,P$1,FALSE),"")="",0,IFERROR(VLOOKUP($B70,手順2!$A$12:$Q$107,P$1,FALSE),"")&amp;IFERROR(VLOOKUP($B70,手順3!$A$12:$Q$107,P$1,FALSE),"")))</f>
        <v/>
      </c>
      <c r="Q70" s="131" t="str">
        <f>IF(N70="","",IF(IFERROR(VLOOKUP($B70,手順2!$A$12:$Q$107,Q$1,FALSE),"")&amp;IFERROR(VLOOKUP($B70,手順3!$A$12:$Q$107,Q$1,FALSE),"")="",0,IFERROR(VLOOKUP($B70,手順2!$A$12:$Q$107,Q$1,FALSE),"")&amp;IFERROR(VLOOKUP($B70,手順3!$A$12:$Q$107,Q$1,FALSE),"")))</f>
        <v/>
      </c>
      <c r="R70" s="130"/>
      <c r="W70" s="35" t="str">
        <f>IF(Y70="","",COUNTIF(AI$17:AI70,"●"))</f>
        <v/>
      </c>
      <c r="X70" s="35" t="str">
        <f>IF(Y70="","",COUNTIF(AI$17:AI70,"▲"))</f>
        <v/>
      </c>
      <c r="Y70" s="111" t="str">
        <f t="shared" si="1"/>
        <v/>
      </c>
      <c r="Z70" s="112" t="str">
        <f t="shared" si="2"/>
        <v/>
      </c>
      <c r="AA70" s="36" t="str">
        <f t="shared" si="3"/>
        <v/>
      </c>
      <c r="AB70" s="112" t="str">
        <f t="shared" si="4"/>
        <v/>
      </c>
      <c r="AC70" s="112" t="str">
        <f t="shared" si="5"/>
        <v/>
      </c>
      <c r="AD70" s="112" t="str">
        <f t="shared" si="6"/>
        <v/>
      </c>
      <c r="AE70" s="112" t="str">
        <f t="shared" si="7"/>
        <v/>
      </c>
      <c r="AF70" s="112" t="str">
        <f t="shared" si="8"/>
        <v/>
      </c>
      <c r="AG70" s="112" t="str">
        <f t="shared" si="9"/>
        <v/>
      </c>
      <c r="AH70" s="112" t="str">
        <f t="shared" si="10"/>
        <v/>
      </c>
      <c r="AI70" s="113" t="str">
        <f t="shared" si="11"/>
        <v/>
      </c>
      <c r="AK70">
        <f>種目情報!A54</f>
        <v>0</v>
      </c>
      <c r="AL70">
        <f>種目情報!B54</f>
        <v>0</v>
      </c>
      <c r="AM70">
        <f>種目情報!C54</f>
        <v>0</v>
      </c>
    </row>
    <row r="71" spans="1:39" x14ac:dyDescent="0.4">
      <c r="A71">
        <v>55</v>
      </c>
      <c r="B71" t="str">
        <f>IFERROR(IF(B70=手順3!$A$11,"",IF(B70&lt;=100,IF(手順2!A66=手順５!A71,手順５!A71,手順3!$A$12),B70+1)),"")</f>
        <v/>
      </c>
      <c r="C71" s="10" t="str">
        <f>IFERROR(VLOOKUP($B71,手順2!$A$12:$Q$107,C$1,FALSE),"")&amp;IFERROR(VLOOKUP($B71,手順3!$A$12:$Q$107,C$1,FALSE),"")</f>
        <v/>
      </c>
      <c r="D71" s="10" t="str">
        <f>IFERROR(VLOOKUP($B71,手順2!$A$12:$Q$107,D$1,FALSE),"")&amp;IFERROR(VLOOKUP($B71,手順3!$A$12:$Q$107,D$1,FALSE),"")</f>
        <v/>
      </c>
      <c r="E71" s="10" t="str">
        <f>IFERROR(VLOOKUP($B71,手順2!$A$12:$Q$107,E$1,FALSE),"")&amp;IFERROR(VLOOKUP($B71,手順3!$A$12:$Q$107,E$1,FALSE),"")</f>
        <v/>
      </c>
      <c r="F71" s="10" t="str">
        <f>IFERROR(VLOOKUP($B71,手順2!$A$12:$Q$107,F$1,FALSE),"")&amp;IFERROR(VLOOKUP($B71,手順3!$A$12:$Q$107,F$1,FALSE),"")</f>
        <v/>
      </c>
      <c r="G71" s="10" t="str">
        <f>IFERROR(VLOOKUP($B71,手順2!$A$12:$Q$107,G$1,FALSE),"")&amp;IFERROR(VLOOKUP($B71,手順3!$A$12:$Q$107,G$1,FALSE),"")</f>
        <v/>
      </c>
      <c r="H71" s="10" t="str">
        <f>IFERROR(VLOOKUP($B71,手順2!$A$12:$Q$107,H$1,FALSE),"")&amp;IFERROR(VLOOKUP($B71,手順3!$A$12:$Q$107,H$1,FALSE),"")</f>
        <v/>
      </c>
      <c r="I71" s="10" t="str">
        <f>IFERROR(VLOOKUP($B71,手順2!$A$12:$Q$107,I$1,FALSE),"")&amp;IFERROR(VLOOKUP($B71,手順3!$A$12:$Q$107,I$1,FALSE),"")</f>
        <v/>
      </c>
      <c r="J71" s="93" t="str">
        <f>IFERROR(VLOOKUP($B71,手順2!$A$12:$Q$107,J$1,FALSE),"")&amp;IFERROR(VLOOKUP($B71,手順3!$A$12:$Q$107,J$1,FALSE),"")</f>
        <v/>
      </c>
      <c r="K71" s="131" t="str">
        <f>IF(J71="","",IF(IFERROR(VLOOKUP($B71,手順2!$A$12:$Q$107,K$1,FALSE),"")&amp;IFERROR(VLOOKUP($B71,手順3!$A$12:$Q$107,K$1,FALSE),"")="",0,IFERROR(VLOOKUP($B71,手順2!$A$12:$Q$107,K$1,FALSE),"")&amp;IFERROR(VLOOKUP($B71,手順3!$A$12:$Q$107,K$1,FALSE),"")))</f>
        <v/>
      </c>
      <c r="L71" s="131" t="str">
        <f>IF(J71="","",IF(IFERROR(VLOOKUP($B71,手順2!$A$12:$Q$107,L$1,FALSE),"")&amp;IFERROR(VLOOKUP($B71,手順3!$A$12:$Q$107,L$1,FALSE),"")="",0,IFERROR(VLOOKUP($B71,手順2!$A$12:$Q$107,L$1,FALSE),"")&amp;IFERROR(VLOOKUP($B71,手順3!$A$12:$Q$107,L$1,FALSE),"")))</f>
        <v/>
      </c>
      <c r="M71" s="131" t="str">
        <f>IF(J71="","",IF(IFERROR(VLOOKUP($B71,手順2!$A$12:$Q$107,M$1,FALSE),"")&amp;IFERROR(VLOOKUP($B71,手順3!$A$12:$Q$107,M$1,FALSE),"")="",0,IFERROR(VLOOKUP($B71,手順2!$A$12:$Q$107,M$1,FALSE),"")&amp;IFERROR(VLOOKUP($B71,手順3!$A$12:$Q$107,M$1,FALSE),"")))</f>
        <v/>
      </c>
      <c r="N71" s="93" t="str">
        <f>IFERROR(VLOOKUP($B71,手順2!$A$12:$Q$107,N$1,FALSE),"")&amp;IFERROR(VLOOKUP($B71,手順3!$A$12:$Q$107,N$1,FALSE),"")</f>
        <v/>
      </c>
      <c r="O71" s="131" t="str">
        <f>IF(N71="","",IF(IFERROR(VLOOKUP($B71,手順2!$A$12:$Q$107,O$1,FALSE),"")&amp;IFERROR(VLOOKUP($B71,手順3!$A$12:$Q$107,O$1,FALSE),"")="",0,IFERROR(VLOOKUP($B71,手順2!$A$12:$Q$107,O$1,FALSE),"")&amp;IFERROR(VLOOKUP($B71,手順3!$A$12:$Q$107,O$1,FALSE),"")))</f>
        <v/>
      </c>
      <c r="P71" s="131" t="str">
        <f>IF(N71="","",IF(IFERROR(VLOOKUP($B71,手順2!$A$12:$Q$107,P$1,FALSE),"")&amp;IFERROR(VLOOKUP($B71,手順3!$A$12:$Q$107,P$1,FALSE),"")="",0,IFERROR(VLOOKUP($B71,手順2!$A$12:$Q$107,P$1,FALSE),"")&amp;IFERROR(VLOOKUP($B71,手順3!$A$12:$Q$107,P$1,FALSE),"")))</f>
        <v/>
      </c>
      <c r="Q71" s="131" t="str">
        <f>IF(N71="","",IF(IFERROR(VLOOKUP($B71,手順2!$A$12:$Q$107,Q$1,FALSE),"")&amp;IFERROR(VLOOKUP($B71,手順3!$A$12:$Q$107,Q$1,FALSE),"")="",0,IFERROR(VLOOKUP($B71,手順2!$A$12:$Q$107,Q$1,FALSE),"")&amp;IFERROR(VLOOKUP($B71,手順3!$A$12:$Q$107,Q$1,FALSE),"")))</f>
        <v/>
      </c>
      <c r="R71" s="130"/>
      <c r="W71" s="35" t="str">
        <f>IF(Y71="","",COUNTIF(AI$17:AI71,"●"))</f>
        <v/>
      </c>
      <c r="X71" s="35" t="str">
        <f>IF(Y71="","",COUNTIF(AI$17:AI71,"▲"))</f>
        <v/>
      </c>
      <c r="Y71" s="111" t="str">
        <f t="shared" si="1"/>
        <v/>
      </c>
      <c r="Z71" s="112" t="str">
        <f t="shared" si="2"/>
        <v/>
      </c>
      <c r="AA71" s="36" t="str">
        <f t="shared" si="3"/>
        <v/>
      </c>
      <c r="AB71" s="112" t="str">
        <f t="shared" si="4"/>
        <v/>
      </c>
      <c r="AC71" s="112" t="str">
        <f t="shared" si="5"/>
        <v/>
      </c>
      <c r="AD71" s="112" t="str">
        <f t="shared" si="6"/>
        <v/>
      </c>
      <c r="AE71" s="112" t="str">
        <f t="shared" si="7"/>
        <v/>
      </c>
      <c r="AF71" s="112" t="str">
        <f t="shared" si="8"/>
        <v/>
      </c>
      <c r="AG71" s="112" t="str">
        <f t="shared" si="9"/>
        <v/>
      </c>
      <c r="AH71" s="112" t="str">
        <f t="shared" si="10"/>
        <v/>
      </c>
      <c r="AI71" s="113" t="str">
        <f t="shared" si="11"/>
        <v/>
      </c>
      <c r="AK71">
        <f>種目情報!A55</f>
        <v>0</v>
      </c>
      <c r="AL71">
        <f>種目情報!B55</f>
        <v>0</v>
      </c>
      <c r="AM71">
        <f>種目情報!C55</f>
        <v>0</v>
      </c>
    </row>
    <row r="72" spans="1:39" x14ac:dyDescent="0.4">
      <c r="A72">
        <v>56</v>
      </c>
      <c r="B72" t="str">
        <f>IFERROR(IF(B71=手順3!$A$11,"",IF(B71&lt;=100,IF(手順2!A67=手順５!A72,手順５!A72,手順3!$A$12),B71+1)),"")</f>
        <v/>
      </c>
      <c r="C72" s="10" t="str">
        <f>IFERROR(VLOOKUP($B72,手順2!$A$12:$Q$107,C$1,FALSE),"")&amp;IFERROR(VLOOKUP($B72,手順3!$A$12:$Q$107,C$1,FALSE),"")</f>
        <v/>
      </c>
      <c r="D72" s="10" t="str">
        <f>IFERROR(VLOOKUP($B72,手順2!$A$12:$Q$107,D$1,FALSE),"")&amp;IFERROR(VLOOKUP($B72,手順3!$A$12:$Q$107,D$1,FALSE),"")</f>
        <v/>
      </c>
      <c r="E72" s="10" t="str">
        <f>IFERROR(VLOOKUP($B72,手順2!$A$12:$Q$107,E$1,FALSE),"")&amp;IFERROR(VLOOKUP($B72,手順3!$A$12:$Q$107,E$1,FALSE),"")</f>
        <v/>
      </c>
      <c r="F72" s="10" t="str">
        <f>IFERROR(VLOOKUP($B72,手順2!$A$12:$Q$107,F$1,FALSE),"")&amp;IFERROR(VLOOKUP($B72,手順3!$A$12:$Q$107,F$1,FALSE),"")</f>
        <v/>
      </c>
      <c r="G72" s="10" t="str">
        <f>IFERROR(VLOOKUP($B72,手順2!$A$12:$Q$107,G$1,FALSE),"")&amp;IFERROR(VLOOKUP($B72,手順3!$A$12:$Q$107,G$1,FALSE),"")</f>
        <v/>
      </c>
      <c r="H72" s="10" t="str">
        <f>IFERROR(VLOOKUP($B72,手順2!$A$12:$Q$107,H$1,FALSE),"")&amp;IFERROR(VLOOKUP($B72,手順3!$A$12:$Q$107,H$1,FALSE),"")</f>
        <v/>
      </c>
      <c r="I72" s="10" t="str">
        <f>IFERROR(VLOOKUP($B72,手順2!$A$12:$Q$107,I$1,FALSE),"")&amp;IFERROR(VLOOKUP($B72,手順3!$A$12:$Q$107,I$1,FALSE),"")</f>
        <v/>
      </c>
      <c r="J72" s="93" t="str">
        <f>IFERROR(VLOOKUP($B72,手順2!$A$12:$Q$107,J$1,FALSE),"")&amp;IFERROR(VLOOKUP($B72,手順3!$A$12:$Q$107,J$1,FALSE),"")</f>
        <v/>
      </c>
      <c r="K72" s="131" t="str">
        <f>IF(J72="","",IF(IFERROR(VLOOKUP($B72,手順2!$A$12:$Q$107,K$1,FALSE),"")&amp;IFERROR(VLOOKUP($B72,手順3!$A$12:$Q$107,K$1,FALSE),"")="",0,IFERROR(VLOOKUP($B72,手順2!$A$12:$Q$107,K$1,FALSE),"")&amp;IFERROR(VLOOKUP($B72,手順3!$A$12:$Q$107,K$1,FALSE),"")))</f>
        <v/>
      </c>
      <c r="L72" s="131" t="str">
        <f>IF(J72="","",IF(IFERROR(VLOOKUP($B72,手順2!$A$12:$Q$107,L$1,FALSE),"")&amp;IFERROR(VLOOKUP($B72,手順3!$A$12:$Q$107,L$1,FALSE),"")="",0,IFERROR(VLOOKUP($B72,手順2!$A$12:$Q$107,L$1,FALSE),"")&amp;IFERROR(VLOOKUP($B72,手順3!$A$12:$Q$107,L$1,FALSE),"")))</f>
        <v/>
      </c>
      <c r="M72" s="131" t="str">
        <f>IF(J72="","",IF(IFERROR(VLOOKUP($B72,手順2!$A$12:$Q$107,M$1,FALSE),"")&amp;IFERROR(VLOOKUP($B72,手順3!$A$12:$Q$107,M$1,FALSE),"")="",0,IFERROR(VLOOKUP($B72,手順2!$A$12:$Q$107,M$1,FALSE),"")&amp;IFERROR(VLOOKUP($B72,手順3!$A$12:$Q$107,M$1,FALSE),"")))</f>
        <v/>
      </c>
      <c r="N72" s="93" t="str">
        <f>IFERROR(VLOOKUP($B72,手順2!$A$12:$Q$107,N$1,FALSE),"")&amp;IFERROR(VLOOKUP($B72,手順3!$A$12:$Q$107,N$1,FALSE),"")</f>
        <v/>
      </c>
      <c r="O72" s="131" t="str">
        <f>IF(N72="","",IF(IFERROR(VLOOKUP($B72,手順2!$A$12:$Q$107,O$1,FALSE),"")&amp;IFERROR(VLOOKUP($B72,手順3!$A$12:$Q$107,O$1,FALSE),"")="",0,IFERROR(VLOOKUP($B72,手順2!$A$12:$Q$107,O$1,FALSE),"")&amp;IFERROR(VLOOKUP($B72,手順3!$A$12:$Q$107,O$1,FALSE),"")))</f>
        <v/>
      </c>
      <c r="P72" s="131" t="str">
        <f>IF(N72="","",IF(IFERROR(VLOOKUP($B72,手順2!$A$12:$Q$107,P$1,FALSE),"")&amp;IFERROR(VLOOKUP($B72,手順3!$A$12:$Q$107,P$1,FALSE),"")="",0,IFERROR(VLOOKUP($B72,手順2!$A$12:$Q$107,P$1,FALSE),"")&amp;IFERROR(VLOOKUP($B72,手順3!$A$12:$Q$107,P$1,FALSE),"")))</f>
        <v/>
      </c>
      <c r="Q72" s="131" t="str">
        <f>IF(N72="","",IF(IFERROR(VLOOKUP($B72,手順2!$A$12:$Q$107,Q$1,FALSE),"")&amp;IFERROR(VLOOKUP($B72,手順3!$A$12:$Q$107,Q$1,FALSE),"")="",0,IFERROR(VLOOKUP($B72,手順2!$A$12:$Q$107,Q$1,FALSE),"")&amp;IFERROR(VLOOKUP($B72,手順3!$A$12:$Q$107,Q$1,FALSE),"")))</f>
        <v/>
      </c>
      <c r="R72" s="130"/>
      <c r="W72" s="35" t="str">
        <f>IF(Y72="","",COUNTIF(AI$17:AI72,"●"))</f>
        <v/>
      </c>
      <c r="X72" s="35" t="str">
        <f>IF(Y72="","",COUNTIF(AI$17:AI72,"▲"))</f>
        <v/>
      </c>
      <c r="Y72" s="111" t="str">
        <f t="shared" si="1"/>
        <v/>
      </c>
      <c r="Z72" s="112" t="str">
        <f t="shared" si="2"/>
        <v/>
      </c>
      <c r="AA72" s="36" t="str">
        <f t="shared" si="3"/>
        <v/>
      </c>
      <c r="AB72" s="112" t="str">
        <f t="shared" si="4"/>
        <v/>
      </c>
      <c r="AC72" s="112" t="str">
        <f t="shared" si="5"/>
        <v/>
      </c>
      <c r="AD72" s="112" t="str">
        <f t="shared" si="6"/>
        <v/>
      </c>
      <c r="AE72" s="112" t="str">
        <f t="shared" si="7"/>
        <v/>
      </c>
      <c r="AF72" s="112" t="str">
        <f t="shared" si="8"/>
        <v/>
      </c>
      <c r="AG72" s="112" t="str">
        <f t="shared" si="9"/>
        <v/>
      </c>
      <c r="AH72" s="112" t="str">
        <f t="shared" si="10"/>
        <v/>
      </c>
      <c r="AI72" s="113" t="str">
        <f t="shared" si="11"/>
        <v/>
      </c>
      <c r="AK72">
        <f>種目情報!A56</f>
        <v>0</v>
      </c>
      <c r="AL72">
        <f>種目情報!B56</f>
        <v>0</v>
      </c>
      <c r="AM72">
        <f>種目情報!C56</f>
        <v>0</v>
      </c>
    </row>
    <row r="73" spans="1:39" x14ac:dyDescent="0.4">
      <c r="A73">
        <v>57</v>
      </c>
      <c r="B73" t="str">
        <f>IFERROR(IF(B72=手順3!$A$11,"",IF(B72&lt;=100,IF(手順2!A68=手順５!A73,手順５!A73,手順3!$A$12),B72+1)),"")</f>
        <v/>
      </c>
      <c r="C73" s="10" t="str">
        <f>IFERROR(VLOOKUP($B73,手順2!$A$12:$Q$107,C$1,FALSE),"")&amp;IFERROR(VLOOKUP($B73,手順3!$A$12:$Q$107,C$1,FALSE),"")</f>
        <v/>
      </c>
      <c r="D73" s="10" t="str">
        <f>IFERROR(VLOOKUP($B73,手順2!$A$12:$Q$107,D$1,FALSE),"")&amp;IFERROR(VLOOKUP($B73,手順3!$A$12:$Q$107,D$1,FALSE),"")</f>
        <v/>
      </c>
      <c r="E73" s="10" t="str">
        <f>IFERROR(VLOOKUP($B73,手順2!$A$12:$Q$107,E$1,FALSE),"")&amp;IFERROR(VLOOKUP($B73,手順3!$A$12:$Q$107,E$1,FALSE),"")</f>
        <v/>
      </c>
      <c r="F73" s="10" t="str">
        <f>IFERROR(VLOOKUP($B73,手順2!$A$12:$Q$107,F$1,FALSE),"")&amp;IFERROR(VLOOKUP($B73,手順3!$A$12:$Q$107,F$1,FALSE),"")</f>
        <v/>
      </c>
      <c r="G73" s="10" t="str">
        <f>IFERROR(VLOOKUP($B73,手順2!$A$12:$Q$107,G$1,FALSE),"")&amp;IFERROR(VLOOKUP($B73,手順3!$A$12:$Q$107,G$1,FALSE),"")</f>
        <v/>
      </c>
      <c r="H73" s="10" t="str">
        <f>IFERROR(VLOOKUP($B73,手順2!$A$12:$Q$107,H$1,FALSE),"")&amp;IFERROR(VLOOKUP($B73,手順3!$A$12:$Q$107,H$1,FALSE),"")</f>
        <v/>
      </c>
      <c r="I73" s="10" t="str">
        <f>IFERROR(VLOOKUP($B73,手順2!$A$12:$Q$107,I$1,FALSE),"")&amp;IFERROR(VLOOKUP($B73,手順3!$A$12:$Q$107,I$1,FALSE),"")</f>
        <v/>
      </c>
      <c r="J73" s="93" t="str">
        <f>IFERROR(VLOOKUP($B73,手順2!$A$12:$Q$107,J$1,FALSE),"")&amp;IFERROR(VLOOKUP($B73,手順3!$A$12:$Q$107,J$1,FALSE),"")</f>
        <v/>
      </c>
      <c r="K73" s="131" t="str">
        <f>IF(J73="","",IF(IFERROR(VLOOKUP($B73,手順2!$A$12:$Q$107,K$1,FALSE),"")&amp;IFERROR(VLOOKUP($B73,手順3!$A$12:$Q$107,K$1,FALSE),"")="",0,IFERROR(VLOOKUP($B73,手順2!$A$12:$Q$107,K$1,FALSE),"")&amp;IFERROR(VLOOKUP($B73,手順3!$A$12:$Q$107,K$1,FALSE),"")))</f>
        <v/>
      </c>
      <c r="L73" s="131" t="str">
        <f>IF(J73="","",IF(IFERROR(VLOOKUP($B73,手順2!$A$12:$Q$107,L$1,FALSE),"")&amp;IFERROR(VLOOKUP($B73,手順3!$A$12:$Q$107,L$1,FALSE),"")="",0,IFERROR(VLOOKUP($B73,手順2!$A$12:$Q$107,L$1,FALSE),"")&amp;IFERROR(VLOOKUP($B73,手順3!$A$12:$Q$107,L$1,FALSE),"")))</f>
        <v/>
      </c>
      <c r="M73" s="131" t="str">
        <f>IF(J73="","",IF(IFERROR(VLOOKUP($B73,手順2!$A$12:$Q$107,M$1,FALSE),"")&amp;IFERROR(VLOOKUP($B73,手順3!$A$12:$Q$107,M$1,FALSE),"")="",0,IFERROR(VLOOKUP($B73,手順2!$A$12:$Q$107,M$1,FALSE),"")&amp;IFERROR(VLOOKUP($B73,手順3!$A$12:$Q$107,M$1,FALSE),"")))</f>
        <v/>
      </c>
      <c r="N73" s="93" t="str">
        <f>IFERROR(VLOOKUP($B73,手順2!$A$12:$Q$107,N$1,FALSE),"")&amp;IFERROR(VLOOKUP($B73,手順3!$A$12:$Q$107,N$1,FALSE),"")</f>
        <v/>
      </c>
      <c r="O73" s="131" t="str">
        <f>IF(N73="","",IF(IFERROR(VLOOKUP($B73,手順2!$A$12:$Q$107,O$1,FALSE),"")&amp;IFERROR(VLOOKUP($B73,手順3!$A$12:$Q$107,O$1,FALSE),"")="",0,IFERROR(VLOOKUP($B73,手順2!$A$12:$Q$107,O$1,FALSE),"")&amp;IFERROR(VLOOKUP($B73,手順3!$A$12:$Q$107,O$1,FALSE),"")))</f>
        <v/>
      </c>
      <c r="P73" s="131" t="str">
        <f>IF(N73="","",IF(IFERROR(VLOOKUP($B73,手順2!$A$12:$Q$107,P$1,FALSE),"")&amp;IFERROR(VLOOKUP($B73,手順3!$A$12:$Q$107,P$1,FALSE),"")="",0,IFERROR(VLOOKUP($B73,手順2!$A$12:$Q$107,P$1,FALSE),"")&amp;IFERROR(VLOOKUP($B73,手順3!$A$12:$Q$107,P$1,FALSE),"")))</f>
        <v/>
      </c>
      <c r="Q73" s="131" t="str">
        <f>IF(N73="","",IF(IFERROR(VLOOKUP($B73,手順2!$A$12:$Q$107,Q$1,FALSE),"")&amp;IFERROR(VLOOKUP($B73,手順3!$A$12:$Q$107,Q$1,FALSE),"")="",0,IFERROR(VLOOKUP($B73,手順2!$A$12:$Q$107,Q$1,FALSE),"")&amp;IFERROR(VLOOKUP($B73,手順3!$A$12:$Q$107,Q$1,FALSE),"")))</f>
        <v/>
      </c>
      <c r="R73" s="130"/>
      <c r="W73" s="35" t="str">
        <f>IF(Y73="","",COUNTIF(AI$17:AI73,"●"))</f>
        <v/>
      </c>
      <c r="X73" s="35" t="str">
        <f>IF(Y73="","",COUNTIF(AI$17:AI73,"▲"))</f>
        <v/>
      </c>
      <c r="Y73" s="111" t="str">
        <f t="shared" si="1"/>
        <v/>
      </c>
      <c r="Z73" s="112" t="str">
        <f t="shared" si="2"/>
        <v/>
      </c>
      <c r="AA73" s="36" t="str">
        <f t="shared" si="3"/>
        <v/>
      </c>
      <c r="AB73" s="112" t="str">
        <f t="shared" si="4"/>
        <v/>
      </c>
      <c r="AC73" s="112" t="str">
        <f t="shared" si="5"/>
        <v/>
      </c>
      <c r="AD73" s="112" t="str">
        <f t="shared" si="6"/>
        <v/>
      </c>
      <c r="AE73" s="112" t="str">
        <f t="shared" si="7"/>
        <v/>
      </c>
      <c r="AF73" s="112" t="str">
        <f t="shared" si="8"/>
        <v/>
      </c>
      <c r="AG73" s="112" t="str">
        <f t="shared" si="9"/>
        <v/>
      </c>
      <c r="AH73" s="112" t="str">
        <f t="shared" si="10"/>
        <v/>
      </c>
      <c r="AI73" s="113" t="str">
        <f t="shared" si="11"/>
        <v/>
      </c>
      <c r="AK73">
        <f>種目情報!A57</f>
        <v>0</v>
      </c>
      <c r="AL73">
        <f>種目情報!B57</f>
        <v>0</v>
      </c>
      <c r="AM73">
        <f>種目情報!C57</f>
        <v>0</v>
      </c>
    </row>
    <row r="74" spans="1:39" x14ac:dyDescent="0.4">
      <c r="A74">
        <v>58</v>
      </c>
      <c r="B74" t="str">
        <f>IFERROR(IF(B73=手順3!$A$11,"",IF(B73&lt;=100,IF(手順2!A69=手順５!A74,手順５!A74,手順3!$A$12),B73+1)),"")</f>
        <v/>
      </c>
      <c r="C74" s="10" t="str">
        <f>IFERROR(VLOOKUP($B74,手順2!$A$12:$Q$107,C$1,FALSE),"")&amp;IFERROR(VLOOKUP($B74,手順3!$A$12:$Q$107,C$1,FALSE),"")</f>
        <v/>
      </c>
      <c r="D74" s="10" t="str">
        <f>IFERROR(VLOOKUP($B74,手順2!$A$12:$Q$107,D$1,FALSE),"")&amp;IFERROR(VLOOKUP($B74,手順3!$A$12:$Q$107,D$1,FALSE),"")</f>
        <v/>
      </c>
      <c r="E74" s="10" t="str">
        <f>IFERROR(VLOOKUP($B74,手順2!$A$12:$Q$107,E$1,FALSE),"")&amp;IFERROR(VLOOKUP($B74,手順3!$A$12:$Q$107,E$1,FALSE),"")</f>
        <v/>
      </c>
      <c r="F74" s="10" t="str">
        <f>IFERROR(VLOOKUP($B74,手順2!$A$12:$Q$107,F$1,FALSE),"")&amp;IFERROR(VLOOKUP($B74,手順3!$A$12:$Q$107,F$1,FALSE),"")</f>
        <v/>
      </c>
      <c r="G74" s="10" t="str">
        <f>IFERROR(VLOOKUP($B74,手順2!$A$12:$Q$107,G$1,FALSE),"")&amp;IFERROR(VLOOKUP($B74,手順3!$A$12:$Q$107,G$1,FALSE),"")</f>
        <v/>
      </c>
      <c r="H74" s="10" t="str">
        <f>IFERROR(VLOOKUP($B74,手順2!$A$12:$Q$107,H$1,FALSE),"")&amp;IFERROR(VLOOKUP($B74,手順3!$A$12:$Q$107,H$1,FALSE),"")</f>
        <v/>
      </c>
      <c r="I74" s="10" t="str">
        <f>IFERROR(VLOOKUP($B74,手順2!$A$12:$Q$107,I$1,FALSE),"")&amp;IFERROR(VLOOKUP($B74,手順3!$A$12:$Q$107,I$1,FALSE),"")</f>
        <v/>
      </c>
      <c r="J74" s="93" t="str">
        <f>IFERROR(VLOOKUP($B74,手順2!$A$12:$Q$107,J$1,FALSE),"")&amp;IFERROR(VLOOKUP($B74,手順3!$A$12:$Q$107,J$1,FALSE),"")</f>
        <v/>
      </c>
      <c r="K74" s="131" t="str">
        <f>IF(J74="","",IF(IFERROR(VLOOKUP($B74,手順2!$A$12:$Q$107,K$1,FALSE),"")&amp;IFERROR(VLOOKUP($B74,手順3!$A$12:$Q$107,K$1,FALSE),"")="",0,IFERROR(VLOOKUP($B74,手順2!$A$12:$Q$107,K$1,FALSE),"")&amp;IFERROR(VLOOKUP($B74,手順3!$A$12:$Q$107,K$1,FALSE),"")))</f>
        <v/>
      </c>
      <c r="L74" s="131" t="str">
        <f>IF(J74="","",IF(IFERROR(VLOOKUP($B74,手順2!$A$12:$Q$107,L$1,FALSE),"")&amp;IFERROR(VLOOKUP($B74,手順3!$A$12:$Q$107,L$1,FALSE),"")="",0,IFERROR(VLOOKUP($B74,手順2!$A$12:$Q$107,L$1,FALSE),"")&amp;IFERROR(VLOOKUP($B74,手順3!$A$12:$Q$107,L$1,FALSE),"")))</f>
        <v/>
      </c>
      <c r="M74" s="131" t="str">
        <f>IF(J74="","",IF(IFERROR(VLOOKUP($B74,手順2!$A$12:$Q$107,M$1,FALSE),"")&amp;IFERROR(VLOOKUP($B74,手順3!$A$12:$Q$107,M$1,FALSE),"")="",0,IFERROR(VLOOKUP($B74,手順2!$A$12:$Q$107,M$1,FALSE),"")&amp;IFERROR(VLOOKUP($B74,手順3!$A$12:$Q$107,M$1,FALSE),"")))</f>
        <v/>
      </c>
      <c r="N74" s="93" t="str">
        <f>IFERROR(VLOOKUP($B74,手順2!$A$12:$Q$107,N$1,FALSE),"")&amp;IFERROR(VLOOKUP($B74,手順3!$A$12:$Q$107,N$1,FALSE),"")</f>
        <v/>
      </c>
      <c r="O74" s="131" t="str">
        <f>IF(N74="","",IF(IFERROR(VLOOKUP($B74,手順2!$A$12:$Q$107,O$1,FALSE),"")&amp;IFERROR(VLOOKUP($B74,手順3!$A$12:$Q$107,O$1,FALSE),"")="",0,IFERROR(VLOOKUP($B74,手順2!$A$12:$Q$107,O$1,FALSE),"")&amp;IFERROR(VLOOKUP($B74,手順3!$A$12:$Q$107,O$1,FALSE),"")))</f>
        <v/>
      </c>
      <c r="P74" s="131" t="str">
        <f>IF(N74="","",IF(IFERROR(VLOOKUP($B74,手順2!$A$12:$Q$107,P$1,FALSE),"")&amp;IFERROR(VLOOKUP($B74,手順3!$A$12:$Q$107,P$1,FALSE),"")="",0,IFERROR(VLOOKUP($B74,手順2!$A$12:$Q$107,P$1,FALSE),"")&amp;IFERROR(VLOOKUP($B74,手順3!$A$12:$Q$107,P$1,FALSE),"")))</f>
        <v/>
      </c>
      <c r="Q74" s="131" t="str">
        <f>IF(N74="","",IF(IFERROR(VLOOKUP($B74,手順2!$A$12:$Q$107,Q$1,FALSE),"")&amp;IFERROR(VLOOKUP($B74,手順3!$A$12:$Q$107,Q$1,FALSE),"")="",0,IFERROR(VLOOKUP($B74,手順2!$A$12:$Q$107,Q$1,FALSE),"")&amp;IFERROR(VLOOKUP($B74,手順3!$A$12:$Q$107,Q$1,FALSE),"")))</f>
        <v/>
      </c>
      <c r="R74" s="130"/>
      <c r="W74" s="35" t="str">
        <f>IF(Y74="","",COUNTIF(AI$17:AI74,"●"))</f>
        <v/>
      </c>
      <c r="X74" s="35" t="str">
        <f>IF(Y74="","",COUNTIF(AI$17:AI74,"▲"))</f>
        <v/>
      </c>
      <c r="Y74" s="111" t="str">
        <f t="shared" si="1"/>
        <v/>
      </c>
      <c r="Z74" s="112" t="str">
        <f t="shared" si="2"/>
        <v/>
      </c>
      <c r="AA74" s="36" t="str">
        <f t="shared" si="3"/>
        <v/>
      </c>
      <c r="AB74" s="112" t="str">
        <f t="shared" si="4"/>
        <v/>
      </c>
      <c r="AC74" s="112" t="str">
        <f t="shared" si="5"/>
        <v/>
      </c>
      <c r="AD74" s="112" t="str">
        <f t="shared" si="6"/>
        <v/>
      </c>
      <c r="AE74" s="112" t="str">
        <f t="shared" si="7"/>
        <v/>
      </c>
      <c r="AF74" s="112" t="str">
        <f t="shared" si="8"/>
        <v/>
      </c>
      <c r="AG74" s="112" t="str">
        <f t="shared" si="9"/>
        <v/>
      </c>
      <c r="AH74" s="112" t="str">
        <f t="shared" si="10"/>
        <v/>
      </c>
      <c r="AI74" s="113" t="str">
        <f t="shared" si="11"/>
        <v/>
      </c>
      <c r="AK74">
        <f>種目情報!A58</f>
        <v>0</v>
      </c>
      <c r="AL74">
        <f>種目情報!B58</f>
        <v>0</v>
      </c>
      <c r="AM74">
        <f>種目情報!C58</f>
        <v>0</v>
      </c>
    </row>
    <row r="75" spans="1:39" x14ac:dyDescent="0.4">
      <c r="A75">
        <v>59</v>
      </c>
      <c r="B75" t="str">
        <f>IFERROR(IF(B74=手順3!$A$11,"",IF(B74&lt;=100,IF(手順2!A70=手順５!A75,手順５!A75,手順3!$A$12),B74+1)),"")</f>
        <v/>
      </c>
      <c r="C75" s="10" t="str">
        <f>IFERROR(VLOOKUP($B75,手順2!$A$12:$Q$107,C$1,FALSE),"")&amp;IFERROR(VLOOKUP($B75,手順3!$A$12:$Q$107,C$1,FALSE),"")</f>
        <v/>
      </c>
      <c r="D75" s="10" t="str">
        <f>IFERROR(VLOOKUP($B75,手順2!$A$12:$Q$107,D$1,FALSE),"")&amp;IFERROR(VLOOKUP($B75,手順3!$A$12:$Q$107,D$1,FALSE),"")</f>
        <v/>
      </c>
      <c r="E75" s="10" t="str">
        <f>IFERROR(VLOOKUP($B75,手順2!$A$12:$Q$107,E$1,FALSE),"")&amp;IFERROR(VLOOKUP($B75,手順3!$A$12:$Q$107,E$1,FALSE),"")</f>
        <v/>
      </c>
      <c r="F75" s="10" t="str">
        <f>IFERROR(VLOOKUP($B75,手順2!$A$12:$Q$107,F$1,FALSE),"")&amp;IFERROR(VLOOKUP($B75,手順3!$A$12:$Q$107,F$1,FALSE),"")</f>
        <v/>
      </c>
      <c r="G75" s="10" t="str">
        <f>IFERROR(VLOOKUP($B75,手順2!$A$12:$Q$107,G$1,FALSE),"")&amp;IFERROR(VLOOKUP($B75,手順3!$A$12:$Q$107,G$1,FALSE),"")</f>
        <v/>
      </c>
      <c r="H75" s="10" t="str">
        <f>IFERROR(VLOOKUP($B75,手順2!$A$12:$Q$107,H$1,FALSE),"")&amp;IFERROR(VLOOKUP($B75,手順3!$A$12:$Q$107,H$1,FALSE),"")</f>
        <v/>
      </c>
      <c r="I75" s="10" t="str">
        <f>IFERROR(VLOOKUP($B75,手順2!$A$12:$Q$107,I$1,FALSE),"")&amp;IFERROR(VLOOKUP($B75,手順3!$A$12:$Q$107,I$1,FALSE),"")</f>
        <v/>
      </c>
      <c r="J75" s="93" t="str">
        <f>IFERROR(VLOOKUP($B75,手順2!$A$12:$Q$107,J$1,FALSE),"")&amp;IFERROR(VLOOKUP($B75,手順3!$A$12:$Q$107,J$1,FALSE),"")</f>
        <v/>
      </c>
      <c r="K75" s="131" t="str">
        <f>IF(J75="","",IF(IFERROR(VLOOKUP($B75,手順2!$A$12:$Q$107,K$1,FALSE),"")&amp;IFERROR(VLOOKUP($B75,手順3!$A$12:$Q$107,K$1,FALSE),"")="",0,IFERROR(VLOOKUP($B75,手順2!$A$12:$Q$107,K$1,FALSE),"")&amp;IFERROR(VLOOKUP($B75,手順3!$A$12:$Q$107,K$1,FALSE),"")))</f>
        <v/>
      </c>
      <c r="L75" s="131" t="str">
        <f>IF(J75="","",IF(IFERROR(VLOOKUP($B75,手順2!$A$12:$Q$107,L$1,FALSE),"")&amp;IFERROR(VLOOKUP($B75,手順3!$A$12:$Q$107,L$1,FALSE),"")="",0,IFERROR(VLOOKUP($B75,手順2!$A$12:$Q$107,L$1,FALSE),"")&amp;IFERROR(VLOOKUP($B75,手順3!$A$12:$Q$107,L$1,FALSE),"")))</f>
        <v/>
      </c>
      <c r="M75" s="131" t="str">
        <f>IF(J75="","",IF(IFERROR(VLOOKUP($B75,手順2!$A$12:$Q$107,M$1,FALSE),"")&amp;IFERROR(VLOOKUP($B75,手順3!$A$12:$Q$107,M$1,FALSE),"")="",0,IFERROR(VLOOKUP($B75,手順2!$A$12:$Q$107,M$1,FALSE),"")&amp;IFERROR(VLOOKUP($B75,手順3!$A$12:$Q$107,M$1,FALSE),"")))</f>
        <v/>
      </c>
      <c r="N75" s="93" t="str">
        <f>IFERROR(VLOOKUP($B75,手順2!$A$12:$Q$107,N$1,FALSE),"")&amp;IFERROR(VLOOKUP($B75,手順3!$A$12:$Q$107,N$1,FALSE),"")</f>
        <v/>
      </c>
      <c r="O75" s="131" t="str">
        <f>IF(N75="","",IF(IFERROR(VLOOKUP($B75,手順2!$A$12:$Q$107,O$1,FALSE),"")&amp;IFERROR(VLOOKUP($B75,手順3!$A$12:$Q$107,O$1,FALSE),"")="",0,IFERROR(VLOOKUP($B75,手順2!$A$12:$Q$107,O$1,FALSE),"")&amp;IFERROR(VLOOKUP($B75,手順3!$A$12:$Q$107,O$1,FALSE),"")))</f>
        <v/>
      </c>
      <c r="P75" s="131" t="str">
        <f>IF(N75="","",IF(IFERROR(VLOOKUP($B75,手順2!$A$12:$Q$107,P$1,FALSE),"")&amp;IFERROR(VLOOKUP($B75,手順3!$A$12:$Q$107,P$1,FALSE),"")="",0,IFERROR(VLOOKUP($B75,手順2!$A$12:$Q$107,P$1,FALSE),"")&amp;IFERROR(VLOOKUP($B75,手順3!$A$12:$Q$107,P$1,FALSE),"")))</f>
        <v/>
      </c>
      <c r="Q75" s="131" t="str">
        <f>IF(N75="","",IF(IFERROR(VLOOKUP($B75,手順2!$A$12:$Q$107,Q$1,FALSE),"")&amp;IFERROR(VLOOKUP($B75,手順3!$A$12:$Q$107,Q$1,FALSE),"")="",0,IFERROR(VLOOKUP($B75,手順2!$A$12:$Q$107,Q$1,FALSE),"")&amp;IFERROR(VLOOKUP($B75,手順3!$A$12:$Q$107,Q$1,FALSE),"")))</f>
        <v/>
      </c>
      <c r="R75" s="130"/>
      <c r="W75" s="35" t="str">
        <f>IF(Y75="","",COUNTIF(AI$17:AI75,"●"))</f>
        <v/>
      </c>
      <c r="X75" s="35" t="str">
        <f>IF(Y75="","",COUNTIF(AI$17:AI75,"▲"))</f>
        <v/>
      </c>
      <c r="Y75" s="111" t="str">
        <f t="shared" si="1"/>
        <v/>
      </c>
      <c r="Z75" s="112" t="str">
        <f t="shared" si="2"/>
        <v/>
      </c>
      <c r="AA75" s="36" t="str">
        <f t="shared" si="3"/>
        <v/>
      </c>
      <c r="AB75" s="112" t="str">
        <f t="shared" si="4"/>
        <v/>
      </c>
      <c r="AC75" s="112" t="str">
        <f t="shared" si="5"/>
        <v/>
      </c>
      <c r="AD75" s="112" t="str">
        <f t="shared" si="6"/>
        <v/>
      </c>
      <c r="AE75" s="112" t="str">
        <f t="shared" si="7"/>
        <v/>
      </c>
      <c r="AF75" s="112" t="str">
        <f t="shared" si="8"/>
        <v/>
      </c>
      <c r="AG75" s="112" t="str">
        <f t="shared" si="9"/>
        <v/>
      </c>
      <c r="AH75" s="112" t="str">
        <f t="shared" si="10"/>
        <v/>
      </c>
      <c r="AI75" s="113" t="str">
        <f t="shared" si="11"/>
        <v/>
      </c>
      <c r="AK75">
        <f>種目情報!A59</f>
        <v>0</v>
      </c>
      <c r="AL75">
        <f>種目情報!B59</f>
        <v>0</v>
      </c>
      <c r="AM75">
        <f>種目情報!C59</f>
        <v>0</v>
      </c>
    </row>
    <row r="76" spans="1:39" x14ac:dyDescent="0.4">
      <c r="A76">
        <v>60</v>
      </c>
      <c r="B76" t="str">
        <f>IFERROR(IF(B75=手順3!$A$11,"",IF(B75&lt;=100,IF(手順2!A71=手順５!A76,手順５!A76,手順3!$A$12),B75+1)),"")</f>
        <v/>
      </c>
      <c r="C76" s="10" t="str">
        <f>IFERROR(VLOOKUP($B76,手順2!$A$12:$Q$107,C$1,FALSE),"")&amp;IFERROR(VLOOKUP($B76,手順3!$A$12:$Q$107,C$1,FALSE),"")</f>
        <v/>
      </c>
      <c r="D76" s="10" t="str">
        <f>IFERROR(VLOOKUP($B76,手順2!$A$12:$Q$107,D$1,FALSE),"")&amp;IFERROR(VLOOKUP($B76,手順3!$A$12:$Q$107,D$1,FALSE),"")</f>
        <v/>
      </c>
      <c r="E76" s="10" t="str">
        <f>IFERROR(VLOOKUP($B76,手順2!$A$12:$Q$107,E$1,FALSE),"")&amp;IFERROR(VLOOKUP($B76,手順3!$A$12:$Q$107,E$1,FALSE),"")</f>
        <v/>
      </c>
      <c r="F76" s="10" t="str">
        <f>IFERROR(VLOOKUP($B76,手順2!$A$12:$Q$107,F$1,FALSE),"")&amp;IFERROR(VLOOKUP($B76,手順3!$A$12:$Q$107,F$1,FALSE),"")</f>
        <v/>
      </c>
      <c r="G76" s="10" t="str">
        <f>IFERROR(VLOOKUP($B76,手順2!$A$12:$Q$107,G$1,FALSE),"")&amp;IFERROR(VLOOKUP($B76,手順3!$A$12:$Q$107,G$1,FALSE),"")</f>
        <v/>
      </c>
      <c r="H76" s="10" t="str">
        <f>IFERROR(VLOOKUP($B76,手順2!$A$12:$Q$107,H$1,FALSE),"")&amp;IFERROR(VLOOKUP($B76,手順3!$A$12:$Q$107,H$1,FALSE),"")</f>
        <v/>
      </c>
      <c r="I76" s="10" t="str">
        <f>IFERROR(VLOOKUP($B76,手順2!$A$12:$Q$107,I$1,FALSE),"")&amp;IFERROR(VLOOKUP($B76,手順3!$A$12:$Q$107,I$1,FALSE),"")</f>
        <v/>
      </c>
      <c r="J76" s="93" t="str">
        <f>IFERROR(VLOOKUP($B76,手順2!$A$12:$Q$107,J$1,FALSE),"")&amp;IFERROR(VLOOKUP($B76,手順3!$A$12:$Q$107,J$1,FALSE),"")</f>
        <v/>
      </c>
      <c r="K76" s="131" t="str">
        <f>IF(J76="","",IF(IFERROR(VLOOKUP($B76,手順2!$A$12:$Q$107,K$1,FALSE),"")&amp;IFERROR(VLOOKUP($B76,手順3!$A$12:$Q$107,K$1,FALSE),"")="",0,IFERROR(VLOOKUP($B76,手順2!$A$12:$Q$107,K$1,FALSE),"")&amp;IFERROR(VLOOKUP($B76,手順3!$A$12:$Q$107,K$1,FALSE),"")))</f>
        <v/>
      </c>
      <c r="L76" s="131" t="str">
        <f>IF(J76="","",IF(IFERROR(VLOOKUP($B76,手順2!$A$12:$Q$107,L$1,FALSE),"")&amp;IFERROR(VLOOKUP($B76,手順3!$A$12:$Q$107,L$1,FALSE),"")="",0,IFERROR(VLOOKUP($B76,手順2!$A$12:$Q$107,L$1,FALSE),"")&amp;IFERROR(VLOOKUP($B76,手順3!$A$12:$Q$107,L$1,FALSE),"")))</f>
        <v/>
      </c>
      <c r="M76" s="131" t="str">
        <f>IF(J76="","",IF(IFERROR(VLOOKUP($B76,手順2!$A$12:$Q$107,M$1,FALSE),"")&amp;IFERROR(VLOOKUP($B76,手順3!$A$12:$Q$107,M$1,FALSE),"")="",0,IFERROR(VLOOKUP($B76,手順2!$A$12:$Q$107,M$1,FALSE),"")&amp;IFERROR(VLOOKUP($B76,手順3!$A$12:$Q$107,M$1,FALSE),"")))</f>
        <v/>
      </c>
      <c r="N76" s="93" t="str">
        <f>IFERROR(VLOOKUP($B76,手順2!$A$12:$Q$107,N$1,FALSE),"")&amp;IFERROR(VLOOKUP($B76,手順3!$A$12:$Q$107,N$1,FALSE),"")</f>
        <v/>
      </c>
      <c r="O76" s="131" t="str">
        <f>IF(N76="","",IF(IFERROR(VLOOKUP($B76,手順2!$A$12:$Q$107,O$1,FALSE),"")&amp;IFERROR(VLOOKUP($B76,手順3!$A$12:$Q$107,O$1,FALSE),"")="",0,IFERROR(VLOOKUP($B76,手順2!$A$12:$Q$107,O$1,FALSE),"")&amp;IFERROR(VLOOKUP($B76,手順3!$A$12:$Q$107,O$1,FALSE),"")))</f>
        <v/>
      </c>
      <c r="P76" s="131" t="str">
        <f>IF(N76="","",IF(IFERROR(VLOOKUP($B76,手順2!$A$12:$Q$107,P$1,FALSE),"")&amp;IFERROR(VLOOKUP($B76,手順3!$A$12:$Q$107,P$1,FALSE),"")="",0,IFERROR(VLOOKUP($B76,手順2!$A$12:$Q$107,P$1,FALSE),"")&amp;IFERROR(VLOOKUP($B76,手順3!$A$12:$Q$107,P$1,FALSE),"")))</f>
        <v/>
      </c>
      <c r="Q76" s="131" t="str">
        <f>IF(N76="","",IF(IFERROR(VLOOKUP($B76,手順2!$A$12:$Q$107,Q$1,FALSE),"")&amp;IFERROR(VLOOKUP($B76,手順3!$A$12:$Q$107,Q$1,FALSE),"")="",0,IFERROR(VLOOKUP($B76,手順2!$A$12:$Q$107,Q$1,FALSE),"")&amp;IFERROR(VLOOKUP($B76,手順3!$A$12:$Q$107,Q$1,FALSE),"")))</f>
        <v/>
      </c>
      <c r="R76" s="130"/>
      <c r="W76" s="35" t="str">
        <f>IF(Y76="","",COUNTIF(AI$17:AI76,"●"))</f>
        <v/>
      </c>
      <c r="X76" s="35" t="str">
        <f>IF(Y76="","",COUNTIF(AI$17:AI76,"▲"))</f>
        <v/>
      </c>
      <c r="Y76" s="111" t="str">
        <f t="shared" si="1"/>
        <v/>
      </c>
      <c r="Z76" s="112" t="str">
        <f t="shared" si="2"/>
        <v/>
      </c>
      <c r="AA76" s="36" t="str">
        <f t="shared" si="3"/>
        <v/>
      </c>
      <c r="AB76" s="112" t="str">
        <f t="shared" si="4"/>
        <v/>
      </c>
      <c r="AC76" s="112" t="str">
        <f t="shared" si="5"/>
        <v/>
      </c>
      <c r="AD76" s="112" t="str">
        <f t="shared" si="6"/>
        <v/>
      </c>
      <c r="AE76" s="112" t="str">
        <f t="shared" si="7"/>
        <v/>
      </c>
      <c r="AF76" s="112" t="str">
        <f t="shared" si="8"/>
        <v/>
      </c>
      <c r="AG76" s="112" t="str">
        <f t="shared" si="9"/>
        <v/>
      </c>
      <c r="AH76" s="112" t="str">
        <f t="shared" si="10"/>
        <v/>
      </c>
      <c r="AI76" s="113" t="str">
        <f t="shared" si="11"/>
        <v/>
      </c>
      <c r="AK76">
        <f>種目情報!A60</f>
        <v>0</v>
      </c>
      <c r="AL76">
        <f>種目情報!B60</f>
        <v>0</v>
      </c>
      <c r="AM76">
        <f>種目情報!C60</f>
        <v>0</v>
      </c>
    </row>
    <row r="77" spans="1:39" x14ac:dyDescent="0.4">
      <c r="A77">
        <v>61</v>
      </c>
      <c r="B77" t="str">
        <f>IFERROR(IF(B76=手順3!$A$11,"",IF(B76&lt;=100,IF(手順2!A72=手順５!A77,手順５!A77,手順3!$A$12),B76+1)),"")</f>
        <v/>
      </c>
      <c r="C77" s="10" t="str">
        <f>IFERROR(VLOOKUP($B77,手順2!$A$12:$Q$107,C$1,FALSE),"")&amp;IFERROR(VLOOKUP($B77,手順3!$A$12:$Q$107,C$1,FALSE),"")</f>
        <v/>
      </c>
      <c r="D77" s="10" t="str">
        <f>IFERROR(VLOOKUP($B77,手順2!$A$12:$Q$107,D$1,FALSE),"")&amp;IFERROR(VLOOKUP($B77,手順3!$A$12:$Q$107,D$1,FALSE),"")</f>
        <v/>
      </c>
      <c r="E77" s="10" t="str">
        <f>IFERROR(VLOOKUP($B77,手順2!$A$12:$Q$107,E$1,FALSE),"")&amp;IFERROR(VLOOKUP($B77,手順3!$A$12:$Q$107,E$1,FALSE),"")</f>
        <v/>
      </c>
      <c r="F77" s="10" t="str">
        <f>IFERROR(VLOOKUP($B77,手順2!$A$12:$Q$107,F$1,FALSE),"")&amp;IFERROR(VLOOKUP($B77,手順3!$A$12:$Q$107,F$1,FALSE),"")</f>
        <v/>
      </c>
      <c r="G77" s="10" t="str">
        <f>IFERROR(VLOOKUP($B77,手順2!$A$12:$Q$107,G$1,FALSE),"")&amp;IFERROR(VLOOKUP($B77,手順3!$A$12:$Q$107,G$1,FALSE),"")</f>
        <v/>
      </c>
      <c r="H77" s="10" t="str">
        <f>IFERROR(VLOOKUP($B77,手順2!$A$12:$Q$107,H$1,FALSE),"")&amp;IFERROR(VLOOKUP($B77,手順3!$A$12:$Q$107,H$1,FALSE),"")</f>
        <v/>
      </c>
      <c r="I77" s="10" t="str">
        <f>IFERROR(VLOOKUP($B77,手順2!$A$12:$Q$107,I$1,FALSE),"")&amp;IFERROR(VLOOKUP($B77,手順3!$A$12:$Q$107,I$1,FALSE),"")</f>
        <v/>
      </c>
      <c r="J77" s="93" t="str">
        <f>IFERROR(VLOOKUP($B77,手順2!$A$12:$Q$107,J$1,FALSE),"")&amp;IFERROR(VLOOKUP($B77,手順3!$A$12:$Q$107,J$1,FALSE),"")</f>
        <v/>
      </c>
      <c r="K77" s="131" t="str">
        <f>IF(J77="","",IF(IFERROR(VLOOKUP($B77,手順2!$A$12:$Q$107,K$1,FALSE),"")&amp;IFERROR(VLOOKUP($B77,手順3!$A$12:$Q$107,K$1,FALSE),"")="",0,IFERROR(VLOOKUP($B77,手順2!$A$12:$Q$107,K$1,FALSE),"")&amp;IFERROR(VLOOKUP($B77,手順3!$A$12:$Q$107,K$1,FALSE),"")))</f>
        <v/>
      </c>
      <c r="L77" s="131" t="str">
        <f>IF(J77="","",IF(IFERROR(VLOOKUP($B77,手順2!$A$12:$Q$107,L$1,FALSE),"")&amp;IFERROR(VLOOKUP($B77,手順3!$A$12:$Q$107,L$1,FALSE),"")="",0,IFERROR(VLOOKUP($B77,手順2!$A$12:$Q$107,L$1,FALSE),"")&amp;IFERROR(VLOOKUP($B77,手順3!$A$12:$Q$107,L$1,FALSE),"")))</f>
        <v/>
      </c>
      <c r="M77" s="131" t="str">
        <f>IF(J77="","",IF(IFERROR(VLOOKUP($B77,手順2!$A$12:$Q$107,M$1,FALSE),"")&amp;IFERROR(VLOOKUP($B77,手順3!$A$12:$Q$107,M$1,FALSE),"")="",0,IFERROR(VLOOKUP($B77,手順2!$A$12:$Q$107,M$1,FALSE),"")&amp;IFERROR(VLOOKUP($B77,手順3!$A$12:$Q$107,M$1,FALSE),"")))</f>
        <v/>
      </c>
      <c r="N77" s="93" t="str">
        <f>IFERROR(VLOOKUP($B77,手順2!$A$12:$Q$107,N$1,FALSE),"")&amp;IFERROR(VLOOKUP($B77,手順3!$A$12:$Q$107,N$1,FALSE),"")</f>
        <v/>
      </c>
      <c r="O77" s="131" t="str">
        <f>IF(N77="","",IF(IFERROR(VLOOKUP($B77,手順2!$A$12:$Q$107,O$1,FALSE),"")&amp;IFERROR(VLOOKUP($B77,手順3!$A$12:$Q$107,O$1,FALSE),"")="",0,IFERROR(VLOOKUP($B77,手順2!$A$12:$Q$107,O$1,FALSE),"")&amp;IFERROR(VLOOKUP($B77,手順3!$A$12:$Q$107,O$1,FALSE),"")))</f>
        <v/>
      </c>
      <c r="P77" s="131" t="str">
        <f>IF(N77="","",IF(IFERROR(VLOOKUP($B77,手順2!$A$12:$Q$107,P$1,FALSE),"")&amp;IFERROR(VLOOKUP($B77,手順3!$A$12:$Q$107,P$1,FALSE),"")="",0,IFERROR(VLOOKUP($B77,手順2!$A$12:$Q$107,P$1,FALSE),"")&amp;IFERROR(VLOOKUP($B77,手順3!$A$12:$Q$107,P$1,FALSE),"")))</f>
        <v/>
      </c>
      <c r="Q77" s="131" t="str">
        <f>IF(N77="","",IF(IFERROR(VLOOKUP($B77,手順2!$A$12:$Q$107,Q$1,FALSE),"")&amp;IFERROR(VLOOKUP($B77,手順3!$A$12:$Q$107,Q$1,FALSE),"")="",0,IFERROR(VLOOKUP($B77,手順2!$A$12:$Q$107,Q$1,FALSE),"")&amp;IFERROR(VLOOKUP($B77,手順3!$A$12:$Q$107,Q$1,FALSE),"")))</f>
        <v/>
      </c>
      <c r="R77" s="130"/>
      <c r="W77" s="35" t="str">
        <f>IF(Y77="","",COUNTIF(AI$17:AI77,"●"))</f>
        <v/>
      </c>
      <c r="X77" s="35" t="str">
        <f>IF(Y77="","",COUNTIF(AI$17:AI77,"▲"))</f>
        <v/>
      </c>
      <c r="Y77" s="111" t="str">
        <f t="shared" si="1"/>
        <v/>
      </c>
      <c r="Z77" s="112" t="str">
        <f t="shared" si="2"/>
        <v/>
      </c>
      <c r="AA77" s="36" t="str">
        <f t="shared" si="3"/>
        <v/>
      </c>
      <c r="AB77" s="112" t="str">
        <f t="shared" si="4"/>
        <v/>
      </c>
      <c r="AC77" s="112" t="str">
        <f t="shared" si="5"/>
        <v/>
      </c>
      <c r="AD77" s="112" t="str">
        <f t="shared" si="6"/>
        <v/>
      </c>
      <c r="AE77" s="112" t="str">
        <f t="shared" si="7"/>
        <v/>
      </c>
      <c r="AF77" s="112" t="str">
        <f t="shared" si="8"/>
        <v/>
      </c>
      <c r="AG77" s="112" t="str">
        <f t="shared" si="9"/>
        <v/>
      </c>
      <c r="AH77" s="112" t="str">
        <f t="shared" si="10"/>
        <v/>
      </c>
      <c r="AI77" s="113" t="str">
        <f t="shared" si="11"/>
        <v/>
      </c>
      <c r="AK77">
        <f>種目情報!A61</f>
        <v>0</v>
      </c>
      <c r="AL77">
        <f>種目情報!B61</f>
        <v>0</v>
      </c>
      <c r="AM77">
        <f>種目情報!C61</f>
        <v>0</v>
      </c>
    </row>
    <row r="78" spans="1:39" x14ac:dyDescent="0.4">
      <c r="A78">
        <v>62</v>
      </c>
      <c r="B78" t="str">
        <f>IFERROR(IF(B77=手順3!$A$11,"",IF(B77&lt;=100,IF(手順2!A73=手順５!A78,手順５!A78,手順3!$A$12),B77+1)),"")</f>
        <v/>
      </c>
      <c r="C78" s="10" t="str">
        <f>IFERROR(VLOOKUP($B78,手順2!$A$12:$Q$107,C$1,FALSE),"")&amp;IFERROR(VLOOKUP($B78,手順3!$A$12:$Q$107,C$1,FALSE),"")</f>
        <v/>
      </c>
      <c r="D78" s="10" t="str">
        <f>IFERROR(VLOOKUP($B78,手順2!$A$12:$Q$107,D$1,FALSE),"")&amp;IFERROR(VLOOKUP($B78,手順3!$A$12:$Q$107,D$1,FALSE),"")</f>
        <v/>
      </c>
      <c r="E78" s="10" t="str">
        <f>IFERROR(VLOOKUP($B78,手順2!$A$12:$Q$107,E$1,FALSE),"")&amp;IFERROR(VLOOKUP($B78,手順3!$A$12:$Q$107,E$1,FALSE),"")</f>
        <v/>
      </c>
      <c r="F78" s="10" t="str">
        <f>IFERROR(VLOOKUP($B78,手順2!$A$12:$Q$107,F$1,FALSE),"")&amp;IFERROR(VLOOKUP($B78,手順3!$A$12:$Q$107,F$1,FALSE),"")</f>
        <v/>
      </c>
      <c r="G78" s="10" t="str">
        <f>IFERROR(VLOOKUP($B78,手順2!$A$12:$Q$107,G$1,FALSE),"")&amp;IFERROR(VLOOKUP($B78,手順3!$A$12:$Q$107,G$1,FALSE),"")</f>
        <v/>
      </c>
      <c r="H78" s="10" t="str">
        <f>IFERROR(VLOOKUP($B78,手順2!$A$12:$Q$107,H$1,FALSE),"")&amp;IFERROR(VLOOKUP($B78,手順3!$A$12:$Q$107,H$1,FALSE),"")</f>
        <v/>
      </c>
      <c r="I78" s="10" t="str">
        <f>IFERROR(VLOOKUP($B78,手順2!$A$12:$Q$107,I$1,FALSE),"")&amp;IFERROR(VLOOKUP($B78,手順3!$A$12:$Q$107,I$1,FALSE),"")</f>
        <v/>
      </c>
      <c r="J78" s="93" t="str">
        <f>IFERROR(VLOOKUP($B78,手順2!$A$12:$Q$107,J$1,FALSE),"")&amp;IFERROR(VLOOKUP($B78,手順3!$A$12:$Q$107,J$1,FALSE),"")</f>
        <v/>
      </c>
      <c r="K78" s="131" t="str">
        <f>IF(J78="","",IF(IFERROR(VLOOKUP($B78,手順2!$A$12:$Q$107,K$1,FALSE),"")&amp;IFERROR(VLOOKUP($B78,手順3!$A$12:$Q$107,K$1,FALSE),"")="",0,IFERROR(VLOOKUP($B78,手順2!$A$12:$Q$107,K$1,FALSE),"")&amp;IFERROR(VLOOKUP($B78,手順3!$A$12:$Q$107,K$1,FALSE),"")))</f>
        <v/>
      </c>
      <c r="L78" s="131" t="str">
        <f>IF(J78="","",IF(IFERROR(VLOOKUP($B78,手順2!$A$12:$Q$107,L$1,FALSE),"")&amp;IFERROR(VLOOKUP($B78,手順3!$A$12:$Q$107,L$1,FALSE),"")="",0,IFERROR(VLOOKUP($B78,手順2!$A$12:$Q$107,L$1,FALSE),"")&amp;IFERROR(VLOOKUP($B78,手順3!$A$12:$Q$107,L$1,FALSE),"")))</f>
        <v/>
      </c>
      <c r="M78" s="131" t="str">
        <f>IF(J78="","",IF(IFERROR(VLOOKUP($B78,手順2!$A$12:$Q$107,M$1,FALSE),"")&amp;IFERROR(VLOOKUP($B78,手順3!$A$12:$Q$107,M$1,FALSE),"")="",0,IFERROR(VLOOKUP($B78,手順2!$A$12:$Q$107,M$1,FALSE),"")&amp;IFERROR(VLOOKUP($B78,手順3!$A$12:$Q$107,M$1,FALSE),"")))</f>
        <v/>
      </c>
      <c r="N78" s="93" t="str">
        <f>IFERROR(VLOOKUP($B78,手順2!$A$12:$Q$107,N$1,FALSE),"")&amp;IFERROR(VLOOKUP($B78,手順3!$A$12:$Q$107,N$1,FALSE),"")</f>
        <v/>
      </c>
      <c r="O78" s="131" t="str">
        <f>IF(N78="","",IF(IFERROR(VLOOKUP($B78,手順2!$A$12:$Q$107,O$1,FALSE),"")&amp;IFERROR(VLOOKUP($B78,手順3!$A$12:$Q$107,O$1,FALSE),"")="",0,IFERROR(VLOOKUP($B78,手順2!$A$12:$Q$107,O$1,FALSE),"")&amp;IFERROR(VLOOKUP($B78,手順3!$A$12:$Q$107,O$1,FALSE),"")))</f>
        <v/>
      </c>
      <c r="P78" s="131" t="str">
        <f>IF(N78="","",IF(IFERROR(VLOOKUP($B78,手順2!$A$12:$Q$107,P$1,FALSE),"")&amp;IFERROR(VLOOKUP($B78,手順3!$A$12:$Q$107,P$1,FALSE),"")="",0,IFERROR(VLOOKUP($B78,手順2!$A$12:$Q$107,P$1,FALSE),"")&amp;IFERROR(VLOOKUP($B78,手順3!$A$12:$Q$107,P$1,FALSE),"")))</f>
        <v/>
      </c>
      <c r="Q78" s="131" t="str">
        <f>IF(N78="","",IF(IFERROR(VLOOKUP($B78,手順2!$A$12:$Q$107,Q$1,FALSE),"")&amp;IFERROR(VLOOKUP($B78,手順3!$A$12:$Q$107,Q$1,FALSE),"")="",0,IFERROR(VLOOKUP($B78,手順2!$A$12:$Q$107,Q$1,FALSE),"")&amp;IFERROR(VLOOKUP($B78,手順3!$A$12:$Q$107,Q$1,FALSE),"")))</f>
        <v/>
      </c>
      <c r="R78" s="130"/>
      <c r="W78" s="35" t="str">
        <f>IF(Y78="","",COUNTIF(AI$17:AI78,"●"))</f>
        <v/>
      </c>
      <c r="X78" s="35" t="str">
        <f>IF(Y78="","",COUNTIF(AI$17:AI78,"▲"))</f>
        <v/>
      </c>
      <c r="Y78" s="111" t="str">
        <f t="shared" si="1"/>
        <v/>
      </c>
      <c r="Z78" s="112" t="str">
        <f t="shared" si="2"/>
        <v/>
      </c>
      <c r="AA78" s="36" t="str">
        <f t="shared" si="3"/>
        <v/>
      </c>
      <c r="AB78" s="112" t="str">
        <f t="shared" si="4"/>
        <v/>
      </c>
      <c r="AC78" s="112" t="str">
        <f t="shared" si="5"/>
        <v/>
      </c>
      <c r="AD78" s="112" t="str">
        <f t="shared" si="6"/>
        <v/>
      </c>
      <c r="AE78" s="112" t="str">
        <f t="shared" si="7"/>
        <v/>
      </c>
      <c r="AF78" s="112" t="str">
        <f t="shared" si="8"/>
        <v/>
      </c>
      <c r="AG78" s="112" t="str">
        <f t="shared" si="9"/>
        <v/>
      </c>
      <c r="AH78" s="112" t="str">
        <f t="shared" si="10"/>
        <v/>
      </c>
      <c r="AI78" s="113" t="str">
        <f t="shared" si="11"/>
        <v/>
      </c>
      <c r="AK78">
        <f>種目情報!A62</f>
        <v>0</v>
      </c>
      <c r="AL78">
        <f>種目情報!B62</f>
        <v>0</v>
      </c>
      <c r="AM78">
        <f>種目情報!C62</f>
        <v>0</v>
      </c>
    </row>
    <row r="79" spans="1:39" x14ac:dyDescent="0.4">
      <c r="A79">
        <v>63</v>
      </c>
      <c r="B79" t="str">
        <f>IFERROR(IF(B78=手順3!$A$11,"",IF(B78&lt;=100,IF(手順2!A74=手順５!A79,手順５!A79,手順3!$A$12),B78+1)),"")</f>
        <v/>
      </c>
      <c r="C79" s="10" t="str">
        <f>IFERROR(VLOOKUP($B79,手順2!$A$12:$Q$107,C$1,FALSE),"")&amp;IFERROR(VLOOKUP($B79,手順3!$A$12:$Q$107,C$1,FALSE),"")</f>
        <v/>
      </c>
      <c r="D79" s="10" t="str">
        <f>IFERROR(VLOOKUP($B79,手順2!$A$12:$Q$107,D$1,FALSE),"")&amp;IFERROR(VLOOKUP($B79,手順3!$A$12:$Q$107,D$1,FALSE),"")</f>
        <v/>
      </c>
      <c r="E79" s="10" t="str">
        <f>IFERROR(VLOOKUP($B79,手順2!$A$12:$Q$107,E$1,FALSE),"")&amp;IFERROR(VLOOKUP($B79,手順3!$A$12:$Q$107,E$1,FALSE),"")</f>
        <v/>
      </c>
      <c r="F79" s="10" t="str">
        <f>IFERROR(VLOOKUP($B79,手順2!$A$12:$Q$107,F$1,FALSE),"")&amp;IFERROR(VLOOKUP($B79,手順3!$A$12:$Q$107,F$1,FALSE),"")</f>
        <v/>
      </c>
      <c r="G79" s="10" t="str">
        <f>IFERROR(VLOOKUP($B79,手順2!$A$12:$Q$107,G$1,FALSE),"")&amp;IFERROR(VLOOKUP($B79,手順3!$A$12:$Q$107,G$1,FALSE),"")</f>
        <v/>
      </c>
      <c r="H79" s="10" t="str">
        <f>IFERROR(VLOOKUP($B79,手順2!$A$12:$Q$107,H$1,FALSE),"")&amp;IFERROR(VLOOKUP($B79,手順3!$A$12:$Q$107,H$1,FALSE),"")</f>
        <v/>
      </c>
      <c r="I79" s="10" t="str">
        <f>IFERROR(VLOOKUP($B79,手順2!$A$12:$Q$107,I$1,FALSE),"")&amp;IFERROR(VLOOKUP($B79,手順3!$A$12:$Q$107,I$1,FALSE),"")</f>
        <v/>
      </c>
      <c r="J79" s="93" t="str">
        <f>IFERROR(VLOOKUP($B79,手順2!$A$12:$Q$107,J$1,FALSE),"")&amp;IFERROR(VLOOKUP($B79,手順3!$A$12:$Q$107,J$1,FALSE),"")</f>
        <v/>
      </c>
      <c r="K79" s="131" t="str">
        <f>IF(J79="","",IF(IFERROR(VLOOKUP($B79,手順2!$A$12:$Q$107,K$1,FALSE),"")&amp;IFERROR(VLOOKUP($B79,手順3!$A$12:$Q$107,K$1,FALSE),"")="",0,IFERROR(VLOOKUP($B79,手順2!$A$12:$Q$107,K$1,FALSE),"")&amp;IFERROR(VLOOKUP($B79,手順3!$A$12:$Q$107,K$1,FALSE),"")))</f>
        <v/>
      </c>
      <c r="L79" s="131" t="str">
        <f>IF(J79="","",IF(IFERROR(VLOOKUP($B79,手順2!$A$12:$Q$107,L$1,FALSE),"")&amp;IFERROR(VLOOKUP($B79,手順3!$A$12:$Q$107,L$1,FALSE),"")="",0,IFERROR(VLOOKUP($B79,手順2!$A$12:$Q$107,L$1,FALSE),"")&amp;IFERROR(VLOOKUP($B79,手順3!$A$12:$Q$107,L$1,FALSE),"")))</f>
        <v/>
      </c>
      <c r="M79" s="131" t="str">
        <f>IF(J79="","",IF(IFERROR(VLOOKUP($B79,手順2!$A$12:$Q$107,M$1,FALSE),"")&amp;IFERROR(VLOOKUP($B79,手順3!$A$12:$Q$107,M$1,FALSE),"")="",0,IFERROR(VLOOKUP($B79,手順2!$A$12:$Q$107,M$1,FALSE),"")&amp;IFERROR(VLOOKUP($B79,手順3!$A$12:$Q$107,M$1,FALSE),"")))</f>
        <v/>
      </c>
      <c r="N79" s="93" t="str">
        <f>IFERROR(VLOOKUP($B79,手順2!$A$12:$Q$107,N$1,FALSE),"")&amp;IFERROR(VLOOKUP($B79,手順3!$A$12:$Q$107,N$1,FALSE),"")</f>
        <v/>
      </c>
      <c r="O79" s="131" t="str">
        <f>IF(N79="","",IF(IFERROR(VLOOKUP($B79,手順2!$A$12:$Q$107,O$1,FALSE),"")&amp;IFERROR(VLOOKUP($B79,手順3!$A$12:$Q$107,O$1,FALSE),"")="",0,IFERROR(VLOOKUP($B79,手順2!$A$12:$Q$107,O$1,FALSE),"")&amp;IFERROR(VLOOKUP($B79,手順3!$A$12:$Q$107,O$1,FALSE),"")))</f>
        <v/>
      </c>
      <c r="P79" s="131" t="str">
        <f>IF(N79="","",IF(IFERROR(VLOOKUP($B79,手順2!$A$12:$Q$107,P$1,FALSE),"")&amp;IFERROR(VLOOKUP($B79,手順3!$A$12:$Q$107,P$1,FALSE),"")="",0,IFERROR(VLOOKUP($B79,手順2!$A$12:$Q$107,P$1,FALSE),"")&amp;IFERROR(VLOOKUP($B79,手順3!$A$12:$Q$107,P$1,FALSE),"")))</f>
        <v/>
      </c>
      <c r="Q79" s="131" t="str">
        <f>IF(N79="","",IF(IFERROR(VLOOKUP($B79,手順2!$A$12:$Q$107,Q$1,FALSE),"")&amp;IFERROR(VLOOKUP($B79,手順3!$A$12:$Q$107,Q$1,FALSE),"")="",0,IFERROR(VLOOKUP($B79,手順2!$A$12:$Q$107,Q$1,FALSE),"")&amp;IFERROR(VLOOKUP($B79,手順3!$A$12:$Q$107,Q$1,FALSE),"")))</f>
        <v/>
      </c>
      <c r="R79" s="130"/>
      <c r="W79" s="35" t="str">
        <f>IF(Y79="","",COUNTIF(AI$17:AI79,"●"))</f>
        <v/>
      </c>
      <c r="X79" s="35" t="str">
        <f>IF(Y79="","",COUNTIF(AI$17:AI79,"▲"))</f>
        <v/>
      </c>
      <c r="Y79" s="111" t="str">
        <f t="shared" si="1"/>
        <v/>
      </c>
      <c r="Z79" s="112" t="str">
        <f t="shared" si="2"/>
        <v/>
      </c>
      <c r="AA79" s="36" t="str">
        <f t="shared" si="3"/>
        <v/>
      </c>
      <c r="AB79" s="112" t="str">
        <f t="shared" si="4"/>
        <v/>
      </c>
      <c r="AC79" s="112" t="str">
        <f t="shared" si="5"/>
        <v/>
      </c>
      <c r="AD79" s="112" t="str">
        <f t="shared" si="6"/>
        <v/>
      </c>
      <c r="AE79" s="112" t="str">
        <f t="shared" si="7"/>
        <v/>
      </c>
      <c r="AF79" s="112" t="str">
        <f t="shared" si="8"/>
        <v/>
      </c>
      <c r="AG79" s="112" t="str">
        <f t="shared" si="9"/>
        <v/>
      </c>
      <c r="AH79" s="112" t="str">
        <f t="shared" si="10"/>
        <v/>
      </c>
      <c r="AI79" s="113" t="str">
        <f t="shared" si="11"/>
        <v/>
      </c>
      <c r="AK79">
        <f>種目情報!A63</f>
        <v>0</v>
      </c>
      <c r="AL79">
        <f>種目情報!B63</f>
        <v>0</v>
      </c>
      <c r="AM79">
        <f>種目情報!C63</f>
        <v>0</v>
      </c>
    </row>
    <row r="80" spans="1:39" x14ac:dyDescent="0.4">
      <c r="A80">
        <v>64</v>
      </c>
      <c r="B80" t="str">
        <f>IFERROR(IF(B79=手順3!$A$11,"",IF(B79&lt;=100,IF(手順2!A75=手順５!A80,手順５!A80,手順3!$A$12),B79+1)),"")</f>
        <v/>
      </c>
      <c r="C80" s="10" t="str">
        <f>IFERROR(VLOOKUP($B80,手順2!$A$12:$Q$107,C$1,FALSE),"")&amp;IFERROR(VLOOKUP($B80,手順3!$A$12:$Q$107,C$1,FALSE),"")</f>
        <v/>
      </c>
      <c r="D80" s="10" t="str">
        <f>IFERROR(VLOOKUP($B80,手順2!$A$12:$Q$107,D$1,FALSE),"")&amp;IFERROR(VLOOKUP($B80,手順3!$A$12:$Q$107,D$1,FALSE),"")</f>
        <v/>
      </c>
      <c r="E80" s="10" t="str">
        <f>IFERROR(VLOOKUP($B80,手順2!$A$12:$Q$107,E$1,FALSE),"")&amp;IFERROR(VLOOKUP($B80,手順3!$A$12:$Q$107,E$1,FALSE),"")</f>
        <v/>
      </c>
      <c r="F80" s="10" t="str">
        <f>IFERROR(VLOOKUP($B80,手順2!$A$12:$Q$107,F$1,FALSE),"")&amp;IFERROR(VLOOKUP($B80,手順3!$A$12:$Q$107,F$1,FALSE),"")</f>
        <v/>
      </c>
      <c r="G80" s="10" t="str">
        <f>IFERROR(VLOOKUP($B80,手順2!$A$12:$Q$107,G$1,FALSE),"")&amp;IFERROR(VLOOKUP($B80,手順3!$A$12:$Q$107,G$1,FALSE),"")</f>
        <v/>
      </c>
      <c r="H80" s="10" t="str">
        <f>IFERROR(VLOOKUP($B80,手順2!$A$12:$Q$107,H$1,FALSE),"")&amp;IFERROR(VLOOKUP($B80,手順3!$A$12:$Q$107,H$1,FALSE),"")</f>
        <v/>
      </c>
      <c r="I80" s="10" t="str">
        <f>IFERROR(VLOOKUP($B80,手順2!$A$12:$Q$107,I$1,FALSE),"")&amp;IFERROR(VLOOKUP($B80,手順3!$A$12:$Q$107,I$1,FALSE),"")</f>
        <v/>
      </c>
      <c r="J80" s="93" t="str">
        <f>IFERROR(VLOOKUP($B80,手順2!$A$12:$Q$107,J$1,FALSE),"")&amp;IFERROR(VLOOKUP($B80,手順3!$A$12:$Q$107,J$1,FALSE),"")</f>
        <v/>
      </c>
      <c r="K80" s="131" t="str">
        <f>IF(J80="","",IF(IFERROR(VLOOKUP($B80,手順2!$A$12:$Q$107,K$1,FALSE),"")&amp;IFERROR(VLOOKUP($B80,手順3!$A$12:$Q$107,K$1,FALSE),"")="",0,IFERROR(VLOOKUP($B80,手順2!$A$12:$Q$107,K$1,FALSE),"")&amp;IFERROR(VLOOKUP($B80,手順3!$A$12:$Q$107,K$1,FALSE),"")))</f>
        <v/>
      </c>
      <c r="L80" s="131" t="str">
        <f>IF(J80="","",IF(IFERROR(VLOOKUP($B80,手順2!$A$12:$Q$107,L$1,FALSE),"")&amp;IFERROR(VLOOKUP($B80,手順3!$A$12:$Q$107,L$1,FALSE),"")="",0,IFERROR(VLOOKUP($B80,手順2!$A$12:$Q$107,L$1,FALSE),"")&amp;IFERROR(VLOOKUP($B80,手順3!$A$12:$Q$107,L$1,FALSE),"")))</f>
        <v/>
      </c>
      <c r="M80" s="131" t="str">
        <f>IF(J80="","",IF(IFERROR(VLOOKUP($B80,手順2!$A$12:$Q$107,M$1,FALSE),"")&amp;IFERROR(VLOOKUP($B80,手順3!$A$12:$Q$107,M$1,FALSE),"")="",0,IFERROR(VLOOKUP($B80,手順2!$A$12:$Q$107,M$1,FALSE),"")&amp;IFERROR(VLOOKUP($B80,手順3!$A$12:$Q$107,M$1,FALSE),"")))</f>
        <v/>
      </c>
      <c r="N80" s="93" t="str">
        <f>IFERROR(VLOOKUP($B80,手順2!$A$12:$Q$107,N$1,FALSE),"")&amp;IFERROR(VLOOKUP($B80,手順3!$A$12:$Q$107,N$1,FALSE),"")</f>
        <v/>
      </c>
      <c r="O80" s="131" t="str">
        <f>IF(N80="","",IF(IFERROR(VLOOKUP($B80,手順2!$A$12:$Q$107,O$1,FALSE),"")&amp;IFERROR(VLOOKUP($B80,手順3!$A$12:$Q$107,O$1,FALSE),"")="",0,IFERROR(VLOOKUP($B80,手順2!$A$12:$Q$107,O$1,FALSE),"")&amp;IFERROR(VLOOKUP($B80,手順3!$A$12:$Q$107,O$1,FALSE),"")))</f>
        <v/>
      </c>
      <c r="P80" s="131" t="str">
        <f>IF(N80="","",IF(IFERROR(VLOOKUP($B80,手順2!$A$12:$Q$107,P$1,FALSE),"")&amp;IFERROR(VLOOKUP($B80,手順3!$A$12:$Q$107,P$1,FALSE),"")="",0,IFERROR(VLOOKUP($B80,手順2!$A$12:$Q$107,P$1,FALSE),"")&amp;IFERROR(VLOOKUP($B80,手順3!$A$12:$Q$107,P$1,FALSE),"")))</f>
        <v/>
      </c>
      <c r="Q80" s="131" t="str">
        <f>IF(N80="","",IF(IFERROR(VLOOKUP($B80,手順2!$A$12:$Q$107,Q$1,FALSE),"")&amp;IFERROR(VLOOKUP($B80,手順3!$A$12:$Q$107,Q$1,FALSE),"")="",0,IFERROR(VLOOKUP($B80,手順2!$A$12:$Q$107,Q$1,FALSE),"")&amp;IFERROR(VLOOKUP($B80,手順3!$A$12:$Q$107,Q$1,FALSE),"")))</f>
        <v/>
      </c>
      <c r="R80" s="130"/>
      <c r="W80" s="35" t="str">
        <f>IF(Y80="","",COUNTIF(AI$17:AI80,"●"))</f>
        <v/>
      </c>
      <c r="X80" s="35" t="str">
        <f>IF(Y80="","",COUNTIF(AI$17:AI80,"▲"))</f>
        <v/>
      </c>
      <c r="Y80" s="111" t="str">
        <f t="shared" si="1"/>
        <v/>
      </c>
      <c r="Z80" s="112" t="str">
        <f t="shared" si="2"/>
        <v/>
      </c>
      <c r="AA80" s="36" t="str">
        <f t="shared" si="3"/>
        <v/>
      </c>
      <c r="AB80" s="112" t="str">
        <f t="shared" si="4"/>
        <v/>
      </c>
      <c r="AC80" s="112" t="str">
        <f t="shared" si="5"/>
        <v/>
      </c>
      <c r="AD80" s="112" t="str">
        <f t="shared" si="6"/>
        <v/>
      </c>
      <c r="AE80" s="112" t="str">
        <f t="shared" si="7"/>
        <v/>
      </c>
      <c r="AF80" s="112" t="str">
        <f t="shared" si="8"/>
        <v/>
      </c>
      <c r="AG80" s="112" t="str">
        <f t="shared" si="9"/>
        <v/>
      </c>
      <c r="AH80" s="112" t="str">
        <f t="shared" si="10"/>
        <v/>
      </c>
      <c r="AI80" s="113" t="str">
        <f t="shared" si="11"/>
        <v/>
      </c>
      <c r="AK80">
        <f>種目情報!A64</f>
        <v>0</v>
      </c>
      <c r="AL80">
        <f>種目情報!B64</f>
        <v>0</v>
      </c>
      <c r="AM80">
        <f>種目情報!C64</f>
        <v>0</v>
      </c>
    </row>
    <row r="81" spans="1:39" x14ac:dyDescent="0.4">
      <c r="A81">
        <v>65</v>
      </c>
      <c r="B81" t="str">
        <f>IFERROR(IF(B80=手順3!$A$11,"",IF(B80&lt;=100,IF(手順2!A76=手順５!A81,手順５!A81,手順3!$A$12),B80+1)),"")</f>
        <v/>
      </c>
      <c r="C81" s="10" t="str">
        <f>IFERROR(VLOOKUP($B81,手順2!$A$12:$Q$107,C$1,FALSE),"")&amp;IFERROR(VLOOKUP($B81,手順3!$A$12:$Q$107,C$1,FALSE),"")</f>
        <v/>
      </c>
      <c r="D81" s="10" t="str">
        <f>IFERROR(VLOOKUP($B81,手順2!$A$12:$Q$107,D$1,FALSE),"")&amp;IFERROR(VLOOKUP($B81,手順3!$A$12:$Q$107,D$1,FALSE),"")</f>
        <v/>
      </c>
      <c r="E81" s="10" t="str">
        <f>IFERROR(VLOOKUP($B81,手順2!$A$12:$Q$107,E$1,FALSE),"")&amp;IFERROR(VLOOKUP($B81,手順3!$A$12:$Q$107,E$1,FALSE),"")</f>
        <v/>
      </c>
      <c r="F81" s="10" t="str">
        <f>IFERROR(VLOOKUP($B81,手順2!$A$12:$Q$107,F$1,FALSE),"")&amp;IFERROR(VLOOKUP($B81,手順3!$A$12:$Q$107,F$1,FALSE),"")</f>
        <v/>
      </c>
      <c r="G81" s="10" t="str">
        <f>IFERROR(VLOOKUP($B81,手順2!$A$12:$Q$107,G$1,FALSE),"")&amp;IFERROR(VLOOKUP($B81,手順3!$A$12:$Q$107,G$1,FALSE),"")</f>
        <v/>
      </c>
      <c r="H81" s="10" t="str">
        <f>IFERROR(VLOOKUP($B81,手順2!$A$12:$Q$107,H$1,FALSE),"")&amp;IFERROR(VLOOKUP($B81,手順3!$A$12:$Q$107,H$1,FALSE),"")</f>
        <v/>
      </c>
      <c r="I81" s="10" t="str">
        <f>IFERROR(VLOOKUP($B81,手順2!$A$12:$Q$107,I$1,FALSE),"")&amp;IFERROR(VLOOKUP($B81,手順3!$A$12:$Q$107,I$1,FALSE),"")</f>
        <v/>
      </c>
      <c r="J81" s="93" t="str">
        <f>IFERROR(VLOOKUP($B81,手順2!$A$12:$Q$107,J$1,FALSE),"")&amp;IFERROR(VLOOKUP($B81,手順3!$A$12:$Q$107,J$1,FALSE),"")</f>
        <v/>
      </c>
      <c r="K81" s="131" t="str">
        <f>IF(J81="","",IF(IFERROR(VLOOKUP($B81,手順2!$A$12:$Q$107,K$1,FALSE),"")&amp;IFERROR(VLOOKUP($B81,手順3!$A$12:$Q$107,K$1,FALSE),"")="",0,IFERROR(VLOOKUP($B81,手順2!$A$12:$Q$107,K$1,FALSE),"")&amp;IFERROR(VLOOKUP($B81,手順3!$A$12:$Q$107,K$1,FALSE),"")))</f>
        <v/>
      </c>
      <c r="L81" s="131" t="str">
        <f>IF(J81="","",IF(IFERROR(VLOOKUP($B81,手順2!$A$12:$Q$107,L$1,FALSE),"")&amp;IFERROR(VLOOKUP($B81,手順3!$A$12:$Q$107,L$1,FALSE),"")="",0,IFERROR(VLOOKUP($B81,手順2!$A$12:$Q$107,L$1,FALSE),"")&amp;IFERROR(VLOOKUP($B81,手順3!$A$12:$Q$107,L$1,FALSE),"")))</f>
        <v/>
      </c>
      <c r="M81" s="131" t="str">
        <f>IF(J81="","",IF(IFERROR(VLOOKUP($B81,手順2!$A$12:$Q$107,M$1,FALSE),"")&amp;IFERROR(VLOOKUP($B81,手順3!$A$12:$Q$107,M$1,FALSE),"")="",0,IFERROR(VLOOKUP($B81,手順2!$A$12:$Q$107,M$1,FALSE),"")&amp;IFERROR(VLOOKUP($B81,手順3!$A$12:$Q$107,M$1,FALSE),"")))</f>
        <v/>
      </c>
      <c r="N81" s="93" t="str">
        <f>IFERROR(VLOOKUP($B81,手順2!$A$12:$Q$107,N$1,FALSE),"")&amp;IFERROR(VLOOKUP($B81,手順3!$A$12:$Q$107,N$1,FALSE),"")</f>
        <v/>
      </c>
      <c r="O81" s="131" t="str">
        <f>IF(N81="","",IF(IFERROR(VLOOKUP($B81,手順2!$A$12:$Q$107,O$1,FALSE),"")&amp;IFERROR(VLOOKUP($B81,手順3!$A$12:$Q$107,O$1,FALSE),"")="",0,IFERROR(VLOOKUP($B81,手順2!$A$12:$Q$107,O$1,FALSE),"")&amp;IFERROR(VLOOKUP($B81,手順3!$A$12:$Q$107,O$1,FALSE),"")))</f>
        <v/>
      </c>
      <c r="P81" s="131" t="str">
        <f>IF(N81="","",IF(IFERROR(VLOOKUP($B81,手順2!$A$12:$Q$107,P$1,FALSE),"")&amp;IFERROR(VLOOKUP($B81,手順3!$A$12:$Q$107,P$1,FALSE),"")="",0,IFERROR(VLOOKUP($B81,手順2!$A$12:$Q$107,P$1,FALSE),"")&amp;IFERROR(VLOOKUP($B81,手順3!$A$12:$Q$107,P$1,FALSE),"")))</f>
        <v/>
      </c>
      <c r="Q81" s="131" t="str">
        <f>IF(N81="","",IF(IFERROR(VLOOKUP($B81,手順2!$A$12:$Q$107,Q$1,FALSE),"")&amp;IFERROR(VLOOKUP($B81,手順3!$A$12:$Q$107,Q$1,FALSE),"")="",0,IFERROR(VLOOKUP($B81,手順2!$A$12:$Q$107,Q$1,FALSE),"")&amp;IFERROR(VLOOKUP($B81,手順3!$A$12:$Q$107,Q$1,FALSE),"")))</f>
        <v/>
      </c>
      <c r="R81" s="130"/>
      <c r="W81" s="35" t="str">
        <f>IF(Y81="","",COUNTIF(AI$17:AI81,"●"))</f>
        <v/>
      </c>
      <c r="X81" s="35" t="str">
        <f>IF(Y81="","",COUNTIF(AI$17:AI81,"▲"))</f>
        <v/>
      </c>
      <c r="Y81" s="111" t="str">
        <f t="shared" si="1"/>
        <v/>
      </c>
      <c r="Z81" s="112" t="str">
        <f t="shared" si="2"/>
        <v/>
      </c>
      <c r="AA81" s="36" t="str">
        <f t="shared" si="3"/>
        <v/>
      </c>
      <c r="AB81" s="112" t="str">
        <f t="shared" si="4"/>
        <v/>
      </c>
      <c r="AC81" s="112" t="str">
        <f t="shared" si="5"/>
        <v/>
      </c>
      <c r="AD81" s="112" t="str">
        <f t="shared" si="6"/>
        <v/>
      </c>
      <c r="AE81" s="112" t="str">
        <f t="shared" si="7"/>
        <v/>
      </c>
      <c r="AF81" s="112" t="str">
        <f t="shared" si="8"/>
        <v/>
      </c>
      <c r="AG81" s="112" t="str">
        <f t="shared" si="9"/>
        <v/>
      </c>
      <c r="AH81" s="112" t="str">
        <f t="shared" si="10"/>
        <v/>
      </c>
      <c r="AI81" s="113" t="str">
        <f t="shared" si="11"/>
        <v/>
      </c>
      <c r="AK81">
        <f>種目情報!A65</f>
        <v>0</v>
      </c>
      <c r="AL81">
        <f>種目情報!B65</f>
        <v>0</v>
      </c>
      <c r="AM81">
        <f>種目情報!C65</f>
        <v>0</v>
      </c>
    </row>
    <row r="82" spans="1:39" x14ac:dyDescent="0.4">
      <c r="A82">
        <v>66</v>
      </c>
      <c r="B82" t="str">
        <f>IFERROR(IF(B81=手順3!$A$11,"",IF(B81&lt;=100,IF(手順2!A77=手順５!A82,手順５!A82,手順3!$A$12),B81+1)),"")</f>
        <v/>
      </c>
      <c r="C82" s="10" t="str">
        <f>IFERROR(VLOOKUP($B82,手順2!$A$12:$Q$107,C$1,FALSE),"")&amp;IFERROR(VLOOKUP($B82,手順3!$A$12:$Q$107,C$1,FALSE),"")</f>
        <v/>
      </c>
      <c r="D82" s="10" t="str">
        <f>IFERROR(VLOOKUP($B82,手順2!$A$12:$Q$107,D$1,FALSE),"")&amp;IFERROR(VLOOKUP($B82,手順3!$A$12:$Q$107,D$1,FALSE),"")</f>
        <v/>
      </c>
      <c r="E82" s="10" t="str">
        <f>IFERROR(VLOOKUP($B82,手順2!$A$12:$Q$107,E$1,FALSE),"")&amp;IFERROR(VLOOKUP($B82,手順3!$A$12:$Q$107,E$1,FALSE),"")</f>
        <v/>
      </c>
      <c r="F82" s="10" t="str">
        <f>IFERROR(VLOOKUP($B82,手順2!$A$12:$Q$107,F$1,FALSE),"")&amp;IFERROR(VLOOKUP($B82,手順3!$A$12:$Q$107,F$1,FALSE),"")</f>
        <v/>
      </c>
      <c r="G82" s="10" t="str">
        <f>IFERROR(VLOOKUP($B82,手順2!$A$12:$Q$107,G$1,FALSE),"")&amp;IFERROR(VLOOKUP($B82,手順3!$A$12:$Q$107,G$1,FALSE),"")</f>
        <v/>
      </c>
      <c r="H82" s="10" t="str">
        <f>IFERROR(VLOOKUP($B82,手順2!$A$12:$Q$107,H$1,FALSE),"")&amp;IFERROR(VLOOKUP($B82,手順3!$A$12:$Q$107,H$1,FALSE),"")</f>
        <v/>
      </c>
      <c r="I82" s="10" t="str">
        <f>IFERROR(VLOOKUP($B82,手順2!$A$12:$Q$107,I$1,FALSE),"")&amp;IFERROR(VLOOKUP($B82,手順3!$A$12:$Q$107,I$1,FALSE),"")</f>
        <v/>
      </c>
      <c r="J82" s="93" t="str">
        <f>IFERROR(VLOOKUP($B82,手順2!$A$12:$Q$107,J$1,FALSE),"")&amp;IFERROR(VLOOKUP($B82,手順3!$A$12:$Q$107,J$1,FALSE),"")</f>
        <v/>
      </c>
      <c r="K82" s="131" t="str">
        <f>IF(J82="","",IF(IFERROR(VLOOKUP($B82,手順2!$A$12:$Q$107,K$1,FALSE),"")&amp;IFERROR(VLOOKUP($B82,手順3!$A$12:$Q$107,K$1,FALSE),"")="",0,IFERROR(VLOOKUP($B82,手順2!$A$12:$Q$107,K$1,FALSE),"")&amp;IFERROR(VLOOKUP($B82,手順3!$A$12:$Q$107,K$1,FALSE),"")))</f>
        <v/>
      </c>
      <c r="L82" s="131" t="str">
        <f>IF(J82="","",IF(IFERROR(VLOOKUP($B82,手順2!$A$12:$Q$107,L$1,FALSE),"")&amp;IFERROR(VLOOKUP($B82,手順3!$A$12:$Q$107,L$1,FALSE),"")="",0,IFERROR(VLOOKUP($B82,手順2!$A$12:$Q$107,L$1,FALSE),"")&amp;IFERROR(VLOOKUP($B82,手順3!$A$12:$Q$107,L$1,FALSE),"")))</f>
        <v/>
      </c>
      <c r="M82" s="131" t="str">
        <f>IF(J82="","",IF(IFERROR(VLOOKUP($B82,手順2!$A$12:$Q$107,M$1,FALSE),"")&amp;IFERROR(VLOOKUP($B82,手順3!$A$12:$Q$107,M$1,FALSE),"")="",0,IFERROR(VLOOKUP($B82,手順2!$A$12:$Q$107,M$1,FALSE),"")&amp;IFERROR(VLOOKUP($B82,手順3!$A$12:$Q$107,M$1,FALSE),"")))</f>
        <v/>
      </c>
      <c r="N82" s="93" t="str">
        <f>IFERROR(VLOOKUP($B82,手順2!$A$12:$Q$107,N$1,FALSE),"")&amp;IFERROR(VLOOKUP($B82,手順3!$A$12:$Q$107,N$1,FALSE),"")</f>
        <v/>
      </c>
      <c r="O82" s="131" t="str">
        <f>IF(N82="","",IF(IFERROR(VLOOKUP($B82,手順2!$A$12:$Q$107,O$1,FALSE),"")&amp;IFERROR(VLOOKUP($B82,手順3!$A$12:$Q$107,O$1,FALSE),"")="",0,IFERROR(VLOOKUP($B82,手順2!$A$12:$Q$107,O$1,FALSE),"")&amp;IFERROR(VLOOKUP($B82,手順3!$A$12:$Q$107,O$1,FALSE),"")))</f>
        <v/>
      </c>
      <c r="P82" s="131" t="str">
        <f>IF(N82="","",IF(IFERROR(VLOOKUP($B82,手順2!$A$12:$Q$107,P$1,FALSE),"")&amp;IFERROR(VLOOKUP($B82,手順3!$A$12:$Q$107,P$1,FALSE),"")="",0,IFERROR(VLOOKUP($B82,手順2!$A$12:$Q$107,P$1,FALSE),"")&amp;IFERROR(VLOOKUP($B82,手順3!$A$12:$Q$107,P$1,FALSE),"")))</f>
        <v/>
      </c>
      <c r="Q82" s="131" t="str">
        <f>IF(N82="","",IF(IFERROR(VLOOKUP($B82,手順2!$A$12:$Q$107,Q$1,FALSE),"")&amp;IFERROR(VLOOKUP($B82,手順3!$A$12:$Q$107,Q$1,FALSE),"")="",0,IFERROR(VLOOKUP($B82,手順2!$A$12:$Q$107,Q$1,FALSE),"")&amp;IFERROR(VLOOKUP($B82,手順3!$A$12:$Q$107,Q$1,FALSE),"")))</f>
        <v/>
      </c>
      <c r="R82" s="130"/>
      <c r="W82" s="35" t="str">
        <f>IF(Y82="","",COUNTIF(AI$17:AI82,"●"))</f>
        <v/>
      </c>
      <c r="X82" s="35" t="str">
        <f>IF(Y82="","",COUNTIF(AI$17:AI82,"▲"))</f>
        <v/>
      </c>
      <c r="Y82" s="111" t="str">
        <f t="shared" ref="Y82:Y105" si="12">IF(C82="","",$F$9)</f>
        <v/>
      </c>
      <c r="Z82" s="112" t="str">
        <f t="shared" ref="Z82:Z105" si="13">IF(Y82="","",AC82*100000000+AE82*100+RIGHT(AF82,2))</f>
        <v/>
      </c>
      <c r="AA82" s="36" t="str">
        <f t="shared" ref="AA82:AA105" si="14">IF(C82="","",IF(LEN(D82)+LEN(E82)&lt;4,D82&amp;"    "&amp;E82&amp;"("&amp;H82&amp;")",IF(LEN(D82)+LEN(E82)&gt;4,D82&amp;E82&amp;"("&amp;H82&amp;")",D82&amp;"  "&amp;E82&amp;"("&amp;H82&amp;")")))</f>
        <v/>
      </c>
      <c r="AB82" s="112" t="str">
        <f t="shared" ref="AB82:AB105" si="15">IF(C82="","",F82&amp;" "&amp;G82)</f>
        <v/>
      </c>
      <c r="AC82" s="112" t="str">
        <f t="shared" ref="AC82:AC105" si="16">IF(C82="","",IF(I82="男",1,2))</f>
        <v/>
      </c>
      <c r="AD82" s="112" t="str">
        <f t="shared" ref="AD82:AD105" si="17">IF(C82="","",28)</f>
        <v/>
      </c>
      <c r="AE82" s="112" t="str">
        <f t="shared" ref="AE82:AE105" si="18">IF(C82="","",LEFT(Y82,6))</f>
        <v/>
      </c>
      <c r="AF82" s="112" t="str">
        <f t="shared" ref="AF82:AF105" si="19">IF(C82="","",C82)</f>
        <v/>
      </c>
      <c r="AG82" s="112" t="str">
        <f t="shared" ref="AG82:AG105" si="20">IF(J82="","",IF(VLOOKUP(J82,$AK$17:$AM$101,3,FALSE)&gt;=71,VLOOKUP(J82,$AK$17:$AM$101,2,FALSE)&amp;TEXT(L82,"00")&amp;TEXT(M82,"00"),VLOOKUP(J82,$AK$17:$AM$101,2,FALSE)&amp;TEXT(K82,"00")&amp;TEXT(L82,"00")&amp;TEXT(M82,"00")))</f>
        <v/>
      </c>
      <c r="AH82" s="112" t="str">
        <f t="shared" ref="AH82:AH105" si="21">IF(N82="","",IF(VLOOKUP(N82,$AK$17:$AM$101,3,FALSE)&gt;=71,VLOOKUP(N82,$AK$17:$AM$101,2,FALSE)&amp;TEXT(P82,"00")&amp;TEXT(Q82,"00"),VLOOKUP(N82,$AK$17:$AM$101,2,FALSE)&amp;TEXT(O82,"00")&amp;TEXT(P82,"00")&amp;TEXT(Q82,"00")))</f>
        <v/>
      </c>
      <c r="AI82" s="113" t="str">
        <f t="shared" ref="AI82:AI105" si="22">IF(R82="","",R82)</f>
        <v/>
      </c>
      <c r="AK82">
        <f>種目情報!A66</f>
        <v>0</v>
      </c>
      <c r="AL82">
        <f>種目情報!B66</f>
        <v>0</v>
      </c>
      <c r="AM82">
        <f>種目情報!C66</f>
        <v>0</v>
      </c>
    </row>
    <row r="83" spans="1:39" x14ac:dyDescent="0.4">
      <c r="A83">
        <v>67</v>
      </c>
      <c r="B83" t="str">
        <f>IFERROR(IF(B82=手順3!$A$11,"",IF(B82&lt;=100,IF(手順2!A78=手順５!A83,手順５!A83,手順3!$A$12),B82+1)),"")</f>
        <v/>
      </c>
      <c r="C83" s="10" t="str">
        <f>IFERROR(VLOOKUP($B83,手順2!$A$12:$Q$107,C$1,FALSE),"")&amp;IFERROR(VLOOKUP($B83,手順3!$A$12:$Q$107,C$1,FALSE),"")</f>
        <v/>
      </c>
      <c r="D83" s="10" t="str">
        <f>IFERROR(VLOOKUP($B83,手順2!$A$12:$Q$107,D$1,FALSE),"")&amp;IFERROR(VLOOKUP($B83,手順3!$A$12:$Q$107,D$1,FALSE),"")</f>
        <v/>
      </c>
      <c r="E83" s="10" t="str">
        <f>IFERROR(VLOOKUP($B83,手順2!$A$12:$Q$107,E$1,FALSE),"")&amp;IFERROR(VLOOKUP($B83,手順3!$A$12:$Q$107,E$1,FALSE),"")</f>
        <v/>
      </c>
      <c r="F83" s="10" t="str">
        <f>IFERROR(VLOOKUP($B83,手順2!$A$12:$Q$107,F$1,FALSE),"")&amp;IFERROR(VLOOKUP($B83,手順3!$A$12:$Q$107,F$1,FALSE),"")</f>
        <v/>
      </c>
      <c r="G83" s="10" t="str">
        <f>IFERROR(VLOOKUP($B83,手順2!$A$12:$Q$107,G$1,FALSE),"")&amp;IFERROR(VLOOKUP($B83,手順3!$A$12:$Q$107,G$1,FALSE),"")</f>
        <v/>
      </c>
      <c r="H83" s="10" t="str">
        <f>IFERROR(VLOOKUP($B83,手順2!$A$12:$Q$107,H$1,FALSE),"")&amp;IFERROR(VLOOKUP($B83,手順3!$A$12:$Q$107,H$1,FALSE),"")</f>
        <v/>
      </c>
      <c r="I83" s="10" t="str">
        <f>IFERROR(VLOOKUP($B83,手順2!$A$12:$Q$107,I$1,FALSE),"")&amp;IFERROR(VLOOKUP($B83,手順3!$A$12:$Q$107,I$1,FALSE),"")</f>
        <v/>
      </c>
      <c r="J83" s="93" t="str">
        <f>IFERROR(VLOOKUP($B83,手順2!$A$12:$Q$107,J$1,FALSE),"")&amp;IFERROR(VLOOKUP($B83,手順3!$A$12:$Q$107,J$1,FALSE),"")</f>
        <v/>
      </c>
      <c r="K83" s="131" t="str">
        <f>IF(J83="","",IF(IFERROR(VLOOKUP($B83,手順2!$A$12:$Q$107,K$1,FALSE),"")&amp;IFERROR(VLOOKUP($B83,手順3!$A$12:$Q$107,K$1,FALSE),"")="",0,IFERROR(VLOOKUP($B83,手順2!$A$12:$Q$107,K$1,FALSE),"")&amp;IFERROR(VLOOKUP($B83,手順3!$A$12:$Q$107,K$1,FALSE),"")))</f>
        <v/>
      </c>
      <c r="L83" s="131" t="str">
        <f>IF(J83="","",IF(IFERROR(VLOOKUP($B83,手順2!$A$12:$Q$107,L$1,FALSE),"")&amp;IFERROR(VLOOKUP($B83,手順3!$A$12:$Q$107,L$1,FALSE),"")="",0,IFERROR(VLOOKUP($B83,手順2!$A$12:$Q$107,L$1,FALSE),"")&amp;IFERROR(VLOOKUP($B83,手順3!$A$12:$Q$107,L$1,FALSE),"")))</f>
        <v/>
      </c>
      <c r="M83" s="131" t="str">
        <f>IF(J83="","",IF(IFERROR(VLOOKUP($B83,手順2!$A$12:$Q$107,M$1,FALSE),"")&amp;IFERROR(VLOOKUP($B83,手順3!$A$12:$Q$107,M$1,FALSE),"")="",0,IFERROR(VLOOKUP($B83,手順2!$A$12:$Q$107,M$1,FALSE),"")&amp;IFERROR(VLOOKUP($B83,手順3!$A$12:$Q$107,M$1,FALSE),"")))</f>
        <v/>
      </c>
      <c r="N83" s="93" t="str">
        <f>IFERROR(VLOOKUP($B83,手順2!$A$12:$Q$107,N$1,FALSE),"")&amp;IFERROR(VLOOKUP($B83,手順3!$A$12:$Q$107,N$1,FALSE),"")</f>
        <v/>
      </c>
      <c r="O83" s="131" t="str">
        <f>IF(N83="","",IF(IFERROR(VLOOKUP($B83,手順2!$A$12:$Q$107,O$1,FALSE),"")&amp;IFERROR(VLOOKUP($B83,手順3!$A$12:$Q$107,O$1,FALSE),"")="",0,IFERROR(VLOOKUP($B83,手順2!$A$12:$Q$107,O$1,FALSE),"")&amp;IFERROR(VLOOKUP($B83,手順3!$A$12:$Q$107,O$1,FALSE),"")))</f>
        <v/>
      </c>
      <c r="P83" s="131" t="str">
        <f>IF(N83="","",IF(IFERROR(VLOOKUP($B83,手順2!$A$12:$Q$107,P$1,FALSE),"")&amp;IFERROR(VLOOKUP($B83,手順3!$A$12:$Q$107,P$1,FALSE),"")="",0,IFERROR(VLOOKUP($B83,手順2!$A$12:$Q$107,P$1,FALSE),"")&amp;IFERROR(VLOOKUP($B83,手順3!$A$12:$Q$107,P$1,FALSE),"")))</f>
        <v/>
      </c>
      <c r="Q83" s="131" t="str">
        <f>IF(N83="","",IF(IFERROR(VLOOKUP($B83,手順2!$A$12:$Q$107,Q$1,FALSE),"")&amp;IFERROR(VLOOKUP($B83,手順3!$A$12:$Q$107,Q$1,FALSE),"")="",0,IFERROR(VLOOKUP($B83,手順2!$A$12:$Q$107,Q$1,FALSE),"")&amp;IFERROR(VLOOKUP($B83,手順3!$A$12:$Q$107,Q$1,FALSE),"")))</f>
        <v/>
      </c>
      <c r="R83" s="130"/>
      <c r="W83" s="35" t="str">
        <f>IF(Y83="","",COUNTIF(AI$17:AI83,"●"))</f>
        <v/>
      </c>
      <c r="X83" s="35" t="str">
        <f>IF(Y83="","",COUNTIF(AI$17:AI83,"▲"))</f>
        <v/>
      </c>
      <c r="Y83" s="111" t="str">
        <f t="shared" si="12"/>
        <v/>
      </c>
      <c r="Z83" s="112" t="str">
        <f t="shared" si="13"/>
        <v/>
      </c>
      <c r="AA83" s="36" t="str">
        <f t="shared" si="14"/>
        <v/>
      </c>
      <c r="AB83" s="112" t="str">
        <f t="shared" si="15"/>
        <v/>
      </c>
      <c r="AC83" s="112" t="str">
        <f t="shared" si="16"/>
        <v/>
      </c>
      <c r="AD83" s="112" t="str">
        <f t="shared" si="17"/>
        <v/>
      </c>
      <c r="AE83" s="112" t="str">
        <f t="shared" si="18"/>
        <v/>
      </c>
      <c r="AF83" s="112" t="str">
        <f t="shared" si="19"/>
        <v/>
      </c>
      <c r="AG83" s="112" t="str">
        <f t="shared" si="20"/>
        <v/>
      </c>
      <c r="AH83" s="112" t="str">
        <f t="shared" si="21"/>
        <v/>
      </c>
      <c r="AI83" s="113" t="str">
        <f t="shared" si="22"/>
        <v/>
      </c>
      <c r="AK83">
        <f>種目情報!A67</f>
        <v>0</v>
      </c>
      <c r="AL83">
        <f>種目情報!B67</f>
        <v>0</v>
      </c>
      <c r="AM83">
        <f>種目情報!C67</f>
        <v>0</v>
      </c>
    </row>
    <row r="84" spans="1:39" x14ac:dyDescent="0.4">
      <c r="A84">
        <v>68</v>
      </c>
      <c r="B84" t="str">
        <f>IFERROR(IF(B83=手順3!$A$11,"",IF(B83&lt;=100,IF(手順2!A79=手順５!A84,手順５!A84,手順3!$A$12),B83+1)),"")</f>
        <v/>
      </c>
      <c r="C84" s="10" t="str">
        <f>IFERROR(VLOOKUP($B84,手順2!$A$12:$Q$107,C$1,FALSE),"")&amp;IFERROR(VLOOKUP($B84,手順3!$A$12:$Q$107,C$1,FALSE),"")</f>
        <v/>
      </c>
      <c r="D84" s="10" t="str">
        <f>IFERROR(VLOOKUP($B84,手順2!$A$12:$Q$107,D$1,FALSE),"")&amp;IFERROR(VLOOKUP($B84,手順3!$A$12:$Q$107,D$1,FALSE),"")</f>
        <v/>
      </c>
      <c r="E84" s="10" t="str">
        <f>IFERROR(VLOOKUP($B84,手順2!$A$12:$Q$107,E$1,FALSE),"")&amp;IFERROR(VLOOKUP($B84,手順3!$A$12:$Q$107,E$1,FALSE),"")</f>
        <v/>
      </c>
      <c r="F84" s="10" t="str">
        <f>IFERROR(VLOOKUP($B84,手順2!$A$12:$Q$107,F$1,FALSE),"")&amp;IFERROR(VLOOKUP($B84,手順3!$A$12:$Q$107,F$1,FALSE),"")</f>
        <v/>
      </c>
      <c r="G84" s="10" t="str">
        <f>IFERROR(VLOOKUP($B84,手順2!$A$12:$Q$107,G$1,FALSE),"")&amp;IFERROR(VLOOKUP($B84,手順3!$A$12:$Q$107,G$1,FALSE),"")</f>
        <v/>
      </c>
      <c r="H84" s="10" t="str">
        <f>IFERROR(VLOOKUP($B84,手順2!$A$12:$Q$107,H$1,FALSE),"")&amp;IFERROR(VLOOKUP($B84,手順3!$A$12:$Q$107,H$1,FALSE),"")</f>
        <v/>
      </c>
      <c r="I84" s="10" t="str">
        <f>IFERROR(VLOOKUP($B84,手順2!$A$12:$Q$107,I$1,FALSE),"")&amp;IFERROR(VLOOKUP($B84,手順3!$A$12:$Q$107,I$1,FALSE),"")</f>
        <v/>
      </c>
      <c r="J84" s="93" t="str">
        <f>IFERROR(VLOOKUP($B84,手順2!$A$12:$Q$107,J$1,FALSE),"")&amp;IFERROR(VLOOKUP($B84,手順3!$A$12:$Q$107,J$1,FALSE),"")</f>
        <v/>
      </c>
      <c r="K84" s="131" t="str">
        <f>IF(J84="","",IF(IFERROR(VLOOKUP($B84,手順2!$A$12:$Q$107,K$1,FALSE),"")&amp;IFERROR(VLOOKUP($B84,手順3!$A$12:$Q$107,K$1,FALSE),"")="",0,IFERROR(VLOOKUP($B84,手順2!$A$12:$Q$107,K$1,FALSE),"")&amp;IFERROR(VLOOKUP($B84,手順3!$A$12:$Q$107,K$1,FALSE),"")))</f>
        <v/>
      </c>
      <c r="L84" s="131" t="str">
        <f>IF(J84="","",IF(IFERROR(VLOOKUP($B84,手順2!$A$12:$Q$107,L$1,FALSE),"")&amp;IFERROR(VLOOKUP($B84,手順3!$A$12:$Q$107,L$1,FALSE),"")="",0,IFERROR(VLOOKUP($B84,手順2!$A$12:$Q$107,L$1,FALSE),"")&amp;IFERROR(VLOOKUP($B84,手順3!$A$12:$Q$107,L$1,FALSE),"")))</f>
        <v/>
      </c>
      <c r="M84" s="131" t="str">
        <f>IF(J84="","",IF(IFERROR(VLOOKUP($B84,手順2!$A$12:$Q$107,M$1,FALSE),"")&amp;IFERROR(VLOOKUP($B84,手順3!$A$12:$Q$107,M$1,FALSE),"")="",0,IFERROR(VLOOKUP($B84,手順2!$A$12:$Q$107,M$1,FALSE),"")&amp;IFERROR(VLOOKUP($B84,手順3!$A$12:$Q$107,M$1,FALSE),"")))</f>
        <v/>
      </c>
      <c r="N84" s="93" t="str">
        <f>IFERROR(VLOOKUP($B84,手順2!$A$12:$Q$107,N$1,FALSE),"")&amp;IFERROR(VLOOKUP($B84,手順3!$A$12:$Q$107,N$1,FALSE),"")</f>
        <v/>
      </c>
      <c r="O84" s="131" t="str">
        <f>IF(N84="","",IF(IFERROR(VLOOKUP($B84,手順2!$A$12:$Q$107,O$1,FALSE),"")&amp;IFERROR(VLOOKUP($B84,手順3!$A$12:$Q$107,O$1,FALSE),"")="",0,IFERROR(VLOOKUP($B84,手順2!$A$12:$Q$107,O$1,FALSE),"")&amp;IFERROR(VLOOKUP($B84,手順3!$A$12:$Q$107,O$1,FALSE),"")))</f>
        <v/>
      </c>
      <c r="P84" s="131" t="str">
        <f>IF(N84="","",IF(IFERROR(VLOOKUP($B84,手順2!$A$12:$Q$107,P$1,FALSE),"")&amp;IFERROR(VLOOKUP($B84,手順3!$A$12:$Q$107,P$1,FALSE),"")="",0,IFERROR(VLOOKUP($B84,手順2!$A$12:$Q$107,P$1,FALSE),"")&amp;IFERROR(VLOOKUP($B84,手順3!$A$12:$Q$107,P$1,FALSE),"")))</f>
        <v/>
      </c>
      <c r="Q84" s="131" t="str">
        <f>IF(N84="","",IF(IFERROR(VLOOKUP($B84,手順2!$A$12:$Q$107,Q$1,FALSE),"")&amp;IFERROR(VLOOKUP($B84,手順3!$A$12:$Q$107,Q$1,FALSE),"")="",0,IFERROR(VLOOKUP($B84,手順2!$A$12:$Q$107,Q$1,FALSE),"")&amp;IFERROR(VLOOKUP($B84,手順3!$A$12:$Q$107,Q$1,FALSE),"")))</f>
        <v/>
      </c>
      <c r="R84" s="130"/>
      <c r="W84" s="35" t="str">
        <f>IF(Y84="","",COUNTIF(AI$17:AI84,"●"))</f>
        <v/>
      </c>
      <c r="X84" s="35" t="str">
        <f>IF(Y84="","",COUNTIF(AI$17:AI84,"▲"))</f>
        <v/>
      </c>
      <c r="Y84" s="111" t="str">
        <f t="shared" si="12"/>
        <v/>
      </c>
      <c r="Z84" s="112" t="str">
        <f t="shared" si="13"/>
        <v/>
      </c>
      <c r="AA84" s="36" t="str">
        <f t="shared" si="14"/>
        <v/>
      </c>
      <c r="AB84" s="112" t="str">
        <f t="shared" si="15"/>
        <v/>
      </c>
      <c r="AC84" s="112" t="str">
        <f t="shared" si="16"/>
        <v/>
      </c>
      <c r="AD84" s="112" t="str">
        <f t="shared" si="17"/>
        <v/>
      </c>
      <c r="AE84" s="112" t="str">
        <f t="shared" si="18"/>
        <v/>
      </c>
      <c r="AF84" s="112" t="str">
        <f t="shared" si="19"/>
        <v/>
      </c>
      <c r="AG84" s="112" t="str">
        <f t="shared" si="20"/>
        <v/>
      </c>
      <c r="AH84" s="112" t="str">
        <f t="shared" si="21"/>
        <v/>
      </c>
      <c r="AI84" s="113" t="str">
        <f t="shared" si="22"/>
        <v/>
      </c>
      <c r="AK84">
        <f>種目情報!A68</f>
        <v>0</v>
      </c>
      <c r="AL84">
        <f>種目情報!B68</f>
        <v>0</v>
      </c>
      <c r="AM84">
        <f>種目情報!C68</f>
        <v>0</v>
      </c>
    </row>
    <row r="85" spans="1:39" x14ac:dyDescent="0.4">
      <c r="A85">
        <v>69</v>
      </c>
      <c r="B85" t="str">
        <f>IFERROR(IF(B84=手順3!$A$11,"",IF(B84&lt;=100,IF(手順2!A80=手順５!A85,手順５!A85,手順3!$A$12),B84+1)),"")</f>
        <v/>
      </c>
      <c r="C85" s="10" t="str">
        <f>IFERROR(VLOOKUP($B85,手順2!$A$12:$Q$107,C$1,FALSE),"")&amp;IFERROR(VLOOKUP($B85,手順3!$A$12:$Q$107,C$1,FALSE),"")</f>
        <v/>
      </c>
      <c r="D85" s="10" t="str">
        <f>IFERROR(VLOOKUP($B85,手順2!$A$12:$Q$107,D$1,FALSE),"")&amp;IFERROR(VLOOKUP($B85,手順3!$A$12:$Q$107,D$1,FALSE),"")</f>
        <v/>
      </c>
      <c r="E85" s="10" t="str">
        <f>IFERROR(VLOOKUP($B85,手順2!$A$12:$Q$107,E$1,FALSE),"")&amp;IFERROR(VLOOKUP($B85,手順3!$A$12:$Q$107,E$1,FALSE),"")</f>
        <v/>
      </c>
      <c r="F85" s="10" t="str">
        <f>IFERROR(VLOOKUP($B85,手順2!$A$12:$Q$107,F$1,FALSE),"")&amp;IFERROR(VLOOKUP($B85,手順3!$A$12:$Q$107,F$1,FALSE),"")</f>
        <v/>
      </c>
      <c r="G85" s="10" t="str">
        <f>IFERROR(VLOOKUP($B85,手順2!$A$12:$Q$107,G$1,FALSE),"")&amp;IFERROR(VLOOKUP($B85,手順3!$A$12:$Q$107,G$1,FALSE),"")</f>
        <v/>
      </c>
      <c r="H85" s="10" t="str">
        <f>IFERROR(VLOOKUP($B85,手順2!$A$12:$Q$107,H$1,FALSE),"")&amp;IFERROR(VLOOKUP($B85,手順3!$A$12:$Q$107,H$1,FALSE),"")</f>
        <v/>
      </c>
      <c r="I85" s="10" t="str">
        <f>IFERROR(VLOOKUP($B85,手順2!$A$12:$Q$107,I$1,FALSE),"")&amp;IFERROR(VLOOKUP($B85,手順3!$A$12:$Q$107,I$1,FALSE),"")</f>
        <v/>
      </c>
      <c r="J85" s="93" t="str">
        <f>IFERROR(VLOOKUP($B85,手順2!$A$12:$Q$107,J$1,FALSE),"")&amp;IFERROR(VLOOKUP($B85,手順3!$A$12:$Q$107,J$1,FALSE),"")</f>
        <v/>
      </c>
      <c r="K85" s="131" t="str">
        <f>IF(J85="","",IF(IFERROR(VLOOKUP($B85,手順2!$A$12:$Q$107,K$1,FALSE),"")&amp;IFERROR(VLOOKUP($B85,手順3!$A$12:$Q$107,K$1,FALSE),"")="",0,IFERROR(VLOOKUP($B85,手順2!$A$12:$Q$107,K$1,FALSE),"")&amp;IFERROR(VLOOKUP($B85,手順3!$A$12:$Q$107,K$1,FALSE),"")))</f>
        <v/>
      </c>
      <c r="L85" s="131" t="str">
        <f>IF(J85="","",IF(IFERROR(VLOOKUP($B85,手順2!$A$12:$Q$107,L$1,FALSE),"")&amp;IFERROR(VLOOKUP($B85,手順3!$A$12:$Q$107,L$1,FALSE),"")="",0,IFERROR(VLOOKUP($B85,手順2!$A$12:$Q$107,L$1,FALSE),"")&amp;IFERROR(VLOOKUP($B85,手順3!$A$12:$Q$107,L$1,FALSE),"")))</f>
        <v/>
      </c>
      <c r="M85" s="131" t="str">
        <f>IF(J85="","",IF(IFERROR(VLOOKUP($B85,手順2!$A$12:$Q$107,M$1,FALSE),"")&amp;IFERROR(VLOOKUP($B85,手順3!$A$12:$Q$107,M$1,FALSE),"")="",0,IFERROR(VLOOKUP($B85,手順2!$A$12:$Q$107,M$1,FALSE),"")&amp;IFERROR(VLOOKUP($B85,手順3!$A$12:$Q$107,M$1,FALSE),"")))</f>
        <v/>
      </c>
      <c r="N85" s="93" t="str">
        <f>IFERROR(VLOOKUP($B85,手順2!$A$12:$Q$107,N$1,FALSE),"")&amp;IFERROR(VLOOKUP($B85,手順3!$A$12:$Q$107,N$1,FALSE),"")</f>
        <v/>
      </c>
      <c r="O85" s="131" t="str">
        <f>IF(N85="","",IF(IFERROR(VLOOKUP($B85,手順2!$A$12:$Q$107,O$1,FALSE),"")&amp;IFERROR(VLOOKUP($B85,手順3!$A$12:$Q$107,O$1,FALSE),"")="",0,IFERROR(VLOOKUP($B85,手順2!$A$12:$Q$107,O$1,FALSE),"")&amp;IFERROR(VLOOKUP($B85,手順3!$A$12:$Q$107,O$1,FALSE),"")))</f>
        <v/>
      </c>
      <c r="P85" s="131" t="str">
        <f>IF(N85="","",IF(IFERROR(VLOOKUP($B85,手順2!$A$12:$Q$107,P$1,FALSE),"")&amp;IFERROR(VLOOKUP($B85,手順3!$A$12:$Q$107,P$1,FALSE),"")="",0,IFERROR(VLOOKUP($B85,手順2!$A$12:$Q$107,P$1,FALSE),"")&amp;IFERROR(VLOOKUP($B85,手順3!$A$12:$Q$107,P$1,FALSE),"")))</f>
        <v/>
      </c>
      <c r="Q85" s="131" t="str">
        <f>IF(N85="","",IF(IFERROR(VLOOKUP($B85,手順2!$A$12:$Q$107,Q$1,FALSE),"")&amp;IFERROR(VLOOKUP($B85,手順3!$A$12:$Q$107,Q$1,FALSE),"")="",0,IFERROR(VLOOKUP($B85,手順2!$A$12:$Q$107,Q$1,FALSE),"")&amp;IFERROR(VLOOKUP($B85,手順3!$A$12:$Q$107,Q$1,FALSE),"")))</f>
        <v/>
      </c>
      <c r="R85" s="130"/>
      <c r="W85" s="35" t="str">
        <f>IF(Y85="","",COUNTIF(AI$17:AI85,"●"))</f>
        <v/>
      </c>
      <c r="X85" s="35" t="str">
        <f>IF(Y85="","",COUNTIF(AI$17:AI85,"▲"))</f>
        <v/>
      </c>
      <c r="Y85" s="111" t="str">
        <f t="shared" si="12"/>
        <v/>
      </c>
      <c r="Z85" s="112" t="str">
        <f t="shared" si="13"/>
        <v/>
      </c>
      <c r="AA85" s="36" t="str">
        <f t="shared" si="14"/>
        <v/>
      </c>
      <c r="AB85" s="112" t="str">
        <f t="shared" si="15"/>
        <v/>
      </c>
      <c r="AC85" s="112" t="str">
        <f t="shared" si="16"/>
        <v/>
      </c>
      <c r="AD85" s="112" t="str">
        <f t="shared" si="17"/>
        <v/>
      </c>
      <c r="AE85" s="112" t="str">
        <f t="shared" si="18"/>
        <v/>
      </c>
      <c r="AF85" s="112" t="str">
        <f t="shared" si="19"/>
        <v/>
      </c>
      <c r="AG85" s="112" t="str">
        <f t="shared" si="20"/>
        <v/>
      </c>
      <c r="AH85" s="112" t="str">
        <f t="shared" si="21"/>
        <v/>
      </c>
      <c r="AI85" s="113" t="str">
        <f t="shared" si="22"/>
        <v/>
      </c>
      <c r="AK85">
        <f>種目情報!A69</f>
        <v>0</v>
      </c>
      <c r="AL85">
        <f>種目情報!B69</f>
        <v>0</v>
      </c>
      <c r="AM85">
        <f>種目情報!C69</f>
        <v>0</v>
      </c>
    </row>
    <row r="86" spans="1:39" x14ac:dyDescent="0.4">
      <c r="A86">
        <v>70</v>
      </c>
      <c r="B86" t="str">
        <f>IFERROR(IF(B85=手順3!$A$11,"",IF(B85&lt;=100,IF(手順2!A81=手順５!A86,手順５!A86,手順3!$A$12),B85+1)),"")</f>
        <v/>
      </c>
      <c r="C86" s="10" t="str">
        <f>IFERROR(VLOOKUP($B86,手順2!$A$12:$Q$107,C$1,FALSE),"")&amp;IFERROR(VLOOKUP($B86,手順3!$A$12:$Q$107,C$1,FALSE),"")</f>
        <v/>
      </c>
      <c r="D86" s="10" t="str">
        <f>IFERROR(VLOOKUP($B86,手順2!$A$12:$Q$107,D$1,FALSE),"")&amp;IFERROR(VLOOKUP($B86,手順3!$A$12:$Q$107,D$1,FALSE),"")</f>
        <v/>
      </c>
      <c r="E86" s="10" t="str">
        <f>IFERROR(VLOOKUP($B86,手順2!$A$12:$Q$107,E$1,FALSE),"")&amp;IFERROR(VLOOKUP($B86,手順3!$A$12:$Q$107,E$1,FALSE),"")</f>
        <v/>
      </c>
      <c r="F86" s="10" t="str">
        <f>IFERROR(VLOOKUP($B86,手順2!$A$12:$Q$107,F$1,FALSE),"")&amp;IFERROR(VLOOKUP($B86,手順3!$A$12:$Q$107,F$1,FALSE),"")</f>
        <v/>
      </c>
      <c r="G86" s="10" t="str">
        <f>IFERROR(VLOOKUP($B86,手順2!$A$12:$Q$107,G$1,FALSE),"")&amp;IFERROR(VLOOKUP($B86,手順3!$A$12:$Q$107,G$1,FALSE),"")</f>
        <v/>
      </c>
      <c r="H86" s="10" t="str">
        <f>IFERROR(VLOOKUP($B86,手順2!$A$12:$Q$107,H$1,FALSE),"")&amp;IFERROR(VLOOKUP($B86,手順3!$A$12:$Q$107,H$1,FALSE),"")</f>
        <v/>
      </c>
      <c r="I86" s="10" t="str">
        <f>IFERROR(VLOOKUP($B86,手順2!$A$12:$Q$107,I$1,FALSE),"")&amp;IFERROR(VLOOKUP($B86,手順3!$A$12:$Q$107,I$1,FALSE),"")</f>
        <v/>
      </c>
      <c r="J86" s="93" t="str">
        <f>IFERROR(VLOOKUP($B86,手順2!$A$12:$Q$107,J$1,FALSE),"")&amp;IFERROR(VLOOKUP($B86,手順3!$A$12:$Q$107,J$1,FALSE),"")</f>
        <v/>
      </c>
      <c r="K86" s="131" t="str">
        <f>IF(J86="","",IF(IFERROR(VLOOKUP($B86,手順2!$A$12:$Q$107,K$1,FALSE),"")&amp;IFERROR(VLOOKUP($B86,手順3!$A$12:$Q$107,K$1,FALSE),"")="",0,IFERROR(VLOOKUP($B86,手順2!$A$12:$Q$107,K$1,FALSE),"")&amp;IFERROR(VLOOKUP($B86,手順3!$A$12:$Q$107,K$1,FALSE),"")))</f>
        <v/>
      </c>
      <c r="L86" s="131" t="str">
        <f>IF(J86="","",IF(IFERROR(VLOOKUP($B86,手順2!$A$12:$Q$107,L$1,FALSE),"")&amp;IFERROR(VLOOKUP($B86,手順3!$A$12:$Q$107,L$1,FALSE),"")="",0,IFERROR(VLOOKUP($B86,手順2!$A$12:$Q$107,L$1,FALSE),"")&amp;IFERROR(VLOOKUP($B86,手順3!$A$12:$Q$107,L$1,FALSE),"")))</f>
        <v/>
      </c>
      <c r="M86" s="131" t="str">
        <f>IF(J86="","",IF(IFERROR(VLOOKUP($B86,手順2!$A$12:$Q$107,M$1,FALSE),"")&amp;IFERROR(VLOOKUP($B86,手順3!$A$12:$Q$107,M$1,FALSE),"")="",0,IFERROR(VLOOKUP($B86,手順2!$A$12:$Q$107,M$1,FALSE),"")&amp;IFERROR(VLOOKUP($B86,手順3!$A$12:$Q$107,M$1,FALSE),"")))</f>
        <v/>
      </c>
      <c r="N86" s="93" t="str">
        <f>IFERROR(VLOOKUP($B86,手順2!$A$12:$Q$107,N$1,FALSE),"")&amp;IFERROR(VLOOKUP($B86,手順3!$A$12:$Q$107,N$1,FALSE),"")</f>
        <v/>
      </c>
      <c r="O86" s="131" t="str">
        <f>IF(N86="","",IF(IFERROR(VLOOKUP($B86,手順2!$A$12:$Q$107,O$1,FALSE),"")&amp;IFERROR(VLOOKUP($B86,手順3!$A$12:$Q$107,O$1,FALSE),"")="",0,IFERROR(VLOOKUP($B86,手順2!$A$12:$Q$107,O$1,FALSE),"")&amp;IFERROR(VLOOKUP($B86,手順3!$A$12:$Q$107,O$1,FALSE),"")))</f>
        <v/>
      </c>
      <c r="P86" s="131" t="str">
        <f>IF(N86="","",IF(IFERROR(VLOOKUP($B86,手順2!$A$12:$Q$107,P$1,FALSE),"")&amp;IFERROR(VLOOKUP($B86,手順3!$A$12:$Q$107,P$1,FALSE),"")="",0,IFERROR(VLOOKUP($B86,手順2!$A$12:$Q$107,P$1,FALSE),"")&amp;IFERROR(VLOOKUP($B86,手順3!$A$12:$Q$107,P$1,FALSE),"")))</f>
        <v/>
      </c>
      <c r="Q86" s="131" t="str">
        <f>IF(N86="","",IF(IFERROR(VLOOKUP($B86,手順2!$A$12:$Q$107,Q$1,FALSE),"")&amp;IFERROR(VLOOKUP($B86,手順3!$A$12:$Q$107,Q$1,FALSE),"")="",0,IFERROR(VLOOKUP($B86,手順2!$A$12:$Q$107,Q$1,FALSE),"")&amp;IFERROR(VLOOKUP($B86,手順3!$A$12:$Q$107,Q$1,FALSE),"")))</f>
        <v/>
      </c>
      <c r="R86" s="130"/>
      <c r="W86" s="35" t="str">
        <f>IF(Y86="","",COUNTIF(AI$17:AI86,"●"))</f>
        <v/>
      </c>
      <c r="X86" s="35" t="str">
        <f>IF(Y86="","",COUNTIF(AI$17:AI86,"▲"))</f>
        <v/>
      </c>
      <c r="Y86" s="111" t="str">
        <f t="shared" si="12"/>
        <v/>
      </c>
      <c r="Z86" s="112" t="str">
        <f t="shared" si="13"/>
        <v/>
      </c>
      <c r="AA86" s="36" t="str">
        <f t="shared" si="14"/>
        <v/>
      </c>
      <c r="AB86" s="112" t="str">
        <f t="shared" si="15"/>
        <v/>
      </c>
      <c r="AC86" s="112" t="str">
        <f t="shared" si="16"/>
        <v/>
      </c>
      <c r="AD86" s="112" t="str">
        <f t="shared" si="17"/>
        <v/>
      </c>
      <c r="AE86" s="112" t="str">
        <f t="shared" si="18"/>
        <v/>
      </c>
      <c r="AF86" s="112" t="str">
        <f t="shared" si="19"/>
        <v/>
      </c>
      <c r="AG86" s="112" t="str">
        <f t="shared" si="20"/>
        <v/>
      </c>
      <c r="AH86" s="112" t="str">
        <f t="shared" si="21"/>
        <v/>
      </c>
      <c r="AI86" s="113" t="str">
        <f t="shared" si="22"/>
        <v/>
      </c>
      <c r="AK86">
        <f>種目情報!A70</f>
        <v>0</v>
      </c>
      <c r="AL86">
        <f>種目情報!B70</f>
        <v>0</v>
      </c>
      <c r="AM86">
        <f>種目情報!C70</f>
        <v>0</v>
      </c>
    </row>
    <row r="87" spans="1:39" x14ac:dyDescent="0.4">
      <c r="A87">
        <v>71</v>
      </c>
      <c r="B87" t="str">
        <f>IFERROR(IF(B86=手順3!$A$11,"",IF(B86&lt;=100,IF(手順2!A82=手順５!A87,手順５!A87,手順3!$A$12),B86+1)),"")</f>
        <v/>
      </c>
      <c r="C87" s="10" t="str">
        <f>IFERROR(VLOOKUP($B87,手順2!$A$12:$Q$107,C$1,FALSE),"")&amp;IFERROR(VLOOKUP($B87,手順3!$A$12:$Q$107,C$1,FALSE),"")</f>
        <v/>
      </c>
      <c r="D87" s="10" t="str">
        <f>IFERROR(VLOOKUP($B87,手順2!$A$12:$Q$107,D$1,FALSE),"")&amp;IFERROR(VLOOKUP($B87,手順3!$A$12:$Q$107,D$1,FALSE),"")</f>
        <v/>
      </c>
      <c r="E87" s="10" t="str">
        <f>IFERROR(VLOOKUP($B87,手順2!$A$12:$Q$107,E$1,FALSE),"")&amp;IFERROR(VLOOKUP($B87,手順3!$A$12:$Q$107,E$1,FALSE),"")</f>
        <v/>
      </c>
      <c r="F87" s="10" t="str">
        <f>IFERROR(VLOOKUP($B87,手順2!$A$12:$Q$107,F$1,FALSE),"")&amp;IFERROR(VLOOKUP($B87,手順3!$A$12:$Q$107,F$1,FALSE),"")</f>
        <v/>
      </c>
      <c r="G87" s="10" t="str">
        <f>IFERROR(VLOOKUP($B87,手順2!$A$12:$Q$107,G$1,FALSE),"")&amp;IFERROR(VLOOKUP($B87,手順3!$A$12:$Q$107,G$1,FALSE),"")</f>
        <v/>
      </c>
      <c r="H87" s="10" t="str">
        <f>IFERROR(VLOOKUP($B87,手順2!$A$12:$Q$107,H$1,FALSE),"")&amp;IFERROR(VLOOKUP($B87,手順3!$A$12:$Q$107,H$1,FALSE),"")</f>
        <v/>
      </c>
      <c r="I87" s="10" t="str">
        <f>IFERROR(VLOOKUP($B87,手順2!$A$12:$Q$107,I$1,FALSE),"")&amp;IFERROR(VLOOKUP($B87,手順3!$A$12:$Q$107,I$1,FALSE),"")</f>
        <v/>
      </c>
      <c r="J87" s="93" t="str">
        <f>IFERROR(VLOOKUP($B87,手順2!$A$12:$Q$107,J$1,FALSE),"")&amp;IFERROR(VLOOKUP($B87,手順3!$A$12:$Q$107,J$1,FALSE),"")</f>
        <v/>
      </c>
      <c r="K87" s="131" t="str">
        <f>IF(J87="","",IF(IFERROR(VLOOKUP($B87,手順2!$A$12:$Q$107,K$1,FALSE),"")&amp;IFERROR(VLOOKUP($B87,手順3!$A$12:$Q$107,K$1,FALSE),"")="",0,IFERROR(VLOOKUP($B87,手順2!$A$12:$Q$107,K$1,FALSE),"")&amp;IFERROR(VLOOKUP($B87,手順3!$A$12:$Q$107,K$1,FALSE),"")))</f>
        <v/>
      </c>
      <c r="L87" s="131" t="str">
        <f>IF(J87="","",IF(IFERROR(VLOOKUP($B87,手順2!$A$12:$Q$107,L$1,FALSE),"")&amp;IFERROR(VLOOKUP($B87,手順3!$A$12:$Q$107,L$1,FALSE),"")="",0,IFERROR(VLOOKUP($B87,手順2!$A$12:$Q$107,L$1,FALSE),"")&amp;IFERROR(VLOOKUP($B87,手順3!$A$12:$Q$107,L$1,FALSE),"")))</f>
        <v/>
      </c>
      <c r="M87" s="131" t="str">
        <f>IF(J87="","",IF(IFERROR(VLOOKUP($B87,手順2!$A$12:$Q$107,M$1,FALSE),"")&amp;IFERROR(VLOOKUP($B87,手順3!$A$12:$Q$107,M$1,FALSE),"")="",0,IFERROR(VLOOKUP($B87,手順2!$A$12:$Q$107,M$1,FALSE),"")&amp;IFERROR(VLOOKUP($B87,手順3!$A$12:$Q$107,M$1,FALSE),"")))</f>
        <v/>
      </c>
      <c r="N87" s="93" t="str">
        <f>IFERROR(VLOOKUP($B87,手順2!$A$12:$Q$107,N$1,FALSE),"")&amp;IFERROR(VLOOKUP($B87,手順3!$A$12:$Q$107,N$1,FALSE),"")</f>
        <v/>
      </c>
      <c r="O87" s="131" t="str">
        <f>IF(N87="","",IF(IFERROR(VLOOKUP($B87,手順2!$A$12:$Q$107,O$1,FALSE),"")&amp;IFERROR(VLOOKUP($B87,手順3!$A$12:$Q$107,O$1,FALSE),"")="",0,IFERROR(VLOOKUP($B87,手順2!$A$12:$Q$107,O$1,FALSE),"")&amp;IFERROR(VLOOKUP($B87,手順3!$A$12:$Q$107,O$1,FALSE),"")))</f>
        <v/>
      </c>
      <c r="P87" s="131" t="str">
        <f>IF(N87="","",IF(IFERROR(VLOOKUP($B87,手順2!$A$12:$Q$107,P$1,FALSE),"")&amp;IFERROR(VLOOKUP($B87,手順3!$A$12:$Q$107,P$1,FALSE),"")="",0,IFERROR(VLOOKUP($B87,手順2!$A$12:$Q$107,P$1,FALSE),"")&amp;IFERROR(VLOOKUP($B87,手順3!$A$12:$Q$107,P$1,FALSE),"")))</f>
        <v/>
      </c>
      <c r="Q87" s="131" t="str">
        <f>IF(N87="","",IF(IFERROR(VLOOKUP($B87,手順2!$A$12:$Q$107,Q$1,FALSE),"")&amp;IFERROR(VLOOKUP($B87,手順3!$A$12:$Q$107,Q$1,FALSE),"")="",0,IFERROR(VLOOKUP($B87,手順2!$A$12:$Q$107,Q$1,FALSE),"")&amp;IFERROR(VLOOKUP($B87,手順3!$A$12:$Q$107,Q$1,FALSE),"")))</f>
        <v/>
      </c>
      <c r="R87" s="130"/>
      <c r="W87" s="35" t="str">
        <f>IF(Y87="","",COUNTIF(AI$17:AI87,"●"))</f>
        <v/>
      </c>
      <c r="X87" s="35" t="str">
        <f>IF(Y87="","",COUNTIF(AI$17:AI87,"▲"))</f>
        <v/>
      </c>
      <c r="Y87" s="111" t="str">
        <f t="shared" si="12"/>
        <v/>
      </c>
      <c r="Z87" s="112" t="str">
        <f t="shared" si="13"/>
        <v/>
      </c>
      <c r="AA87" s="36" t="str">
        <f t="shared" si="14"/>
        <v/>
      </c>
      <c r="AB87" s="112" t="str">
        <f t="shared" si="15"/>
        <v/>
      </c>
      <c r="AC87" s="112" t="str">
        <f t="shared" si="16"/>
        <v/>
      </c>
      <c r="AD87" s="112" t="str">
        <f t="shared" si="17"/>
        <v/>
      </c>
      <c r="AE87" s="112" t="str">
        <f t="shared" si="18"/>
        <v/>
      </c>
      <c r="AF87" s="112" t="str">
        <f t="shared" si="19"/>
        <v/>
      </c>
      <c r="AG87" s="112" t="str">
        <f t="shared" si="20"/>
        <v/>
      </c>
      <c r="AH87" s="112" t="str">
        <f t="shared" si="21"/>
        <v/>
      </c>
      <c r="AI87" s="113" t="str">
        <f t="shared" si="22"/>
        <v/>
      </c>
      <c r="AK87">
        <f>種目情報!A71</f>
        <v>0</v>
      </c>
      <c r="AL87">
        <f>種目情報!B71</f>
        <v>0</v>
      </c>
      <c r="AM87">
        <f>種目情報!C71</f>
        <v>0</v>
      </c>
    </row>
    <row r="88" spans="1:39" x14ac:dyDescent="0.4">
      <c r="A88">
        <v>72</v>
      </c>
      <c r="B88" t="str">
        <f>IFERROR(IF(B87=手順3!$A$11,"",IF(B87&lt;=100,IF(手順2!A83=手順５!A88,手順５!A88,手順3!$A$12),B87+1)),"")</f>
        <v/>
      </c>
      <c r="C88" s="10" t="str">
        <f>IFERROR(VLOOKUP($B88,手順2!$A$12:$Q$107,C$1,FALSE),"")&amp;IFERROR(VLOOKUP($B88,手順3!$A$12:$Q$107,C$1,FALSE),"")</f>
        <v/>
      </c>
      <c r="D88" s="10" t="str">
        <f>IFERROR(VLOOKUP($B88,手順2!$A$12:$Q$107,D$1,FALSE),"")&amp;IFERROR(VLOOKUP($B88,手順3!$A$12:$Q$107,D$1,FALSE),"")</f>
        <v/>
      </c>
      <c r="E88" s="10" t="str">
        <f>IFERROR(VLOOKUP($B88,手順2!$A$12:$Q$107,E$1,FALSE),"")&amp;IFERROR(VLOOKUP($B88,手順3!$A$12:$Q$107,E$1,FALSE),"")</f>
        <v/>
      </c>
      <c r="F88" s="10" t="str">
        <f>IFERROR(VLOOKUP($B88,手順2!$A$12:$Q$107,F$1,FALSE),"")&amp;IFERROR(VLOOKUP($B88,手順3!$A$12:$Q$107,F$1,FALSE),"")</f>
        <v/>
      </c>
      <c r="G88" s="10" t="str">
        <f>IFERROR(VLOOKUP($B88,手順2!$A$12:$Q$107,G$1,FALSE),"")&amp;IFERROR(VLOOKUP($B88,手順3!$A$12:$Q$107,G$1,FALSE),"")</f>
        <v/>
      </c>
      <c r="H88" s="10" t="str">
        <f>IFERROR(VLOOKUP($B88,手順2!$A$12:$Q$107,H$1,FALSE),"")&amp;IFERROR(VLOOKUP($B88,手順3!$A$12:$Q$107,H$1,FALSE),"")</f>
        <v/>
      </c>
      <c r="I88" s="10" t="str">
        <f>IFERROR(VLOOKUP($B88,手順2!$A$12:$Q$107,I$1,FALSE),"")&amp;IFERROR(VLOOKUP($B88,手順3!$A$12:$Q$107,I$1,FALSE),"")</f>
        <v/>
      </c>
      <c r="J88" s="93" t="str">
        <f>IFERROR(VLOOKUP($B88,手順2!$A$12:$Q$107,J$1,FALSE),"")&amp;IFERROR(VLOOKUP($B88,手順3!$A$12:$Q$107,J$1,FALSE),"")</f>
        <v/>
      </c>
      <c r="K88" s="131" t="str">
        <f>IF(J88="","",IF(IFERROR(VLOOKUP($B88,手順2!$A$12:$Q$107,K$1,FALSE),"")&amp;IFERROR(VLOOKUP($B88,手順3!$A$12:$Q$107,K$1,FALSE),"")="",0,IFERROR(VLOOKUP($B88,手順2!$A$12:$Q$107,K$1,FALSE),"")&amp;IFERROR(VLOOKUP($B88,手順3!$A$12:$Q$107,K$1,FALSE),"")))</f>
        <v/>
      </c>
      <c r="L88" s="131" t="str">
        <f>IF(J88="","",IF(IFERROR(VLOOKUP($B88,手順2!$A$12:$Q$107,L$1,FALSE),"")&amp;IFERROR(VLOOKUP($B88,手順3!$A$12:$Q$107,L$1,FALSE),"")="",0,IFERROR(VLOOKUP($B88,手順2!$A$12:$Q$107,L$1,FALSE),"")&amp;IFERROR(VLOOKUP($B88,手順3!$A$12:$Q$107,L$1,FALSE),"")))</f>
        <v/>
      </c>
      <c r="M88" s="131" t="str">
        <f>IF(J88="","",IF(IFERROR(VLOOKUP($B88,手順2!$A$12:$Q$107,M$1,FALSE),"")&amp;IFERROR(VLOOKUP($B88,手順3!$A$12:$Q$107,M$1,FALSE),"")="",0,IFERROR(VLOOKUP($B88,手順2!$A$12:$Q$107,M$1,FALSE),"")&amp;IFERROR(VLOOKUP($B88,手順3!$A$12:$Q$107,M$1,FALSE),"")))</f>
        <v/>
      </c>
      <c r="N88" s="93" t="str">
        <f>IFERROR(VLOOKUP($B88,手順2!$A$12:$Q$107,N$1,FALSE),"")&amp;IFERROR(VLOOKUP($B88,手順3!$A$12:$Q$107,N$1,FALSE),"")</f>
        <v/>
      </c>
      <c r="O88" s="131" t="str">
        <f>IF(N88="","",IF(IFERROR(VLOOKUP($B88,手順2!$A$12:$Q$107,O$1,FALSE),"")&amp;IFERROR(VLOOKUP($B88,手順3!$A$12:$Q$107,O$1,FALSE),"")="",0,IFERROR(VLOOKUP($B88,手順2!$A$12:$Q$107,O$1,FALSE),"")&amp;IFERROR(VLOOKUP($B88,手順3!$A$12:$Q$107,O$1,FALSE),"")))</f>
        <v/>
      </c>
      <c r="P88" s="131" t="str">
        <f>IF(N88="","",IF(IFERROR(VLOOKUP($B88,手順2!$A$12:$Q$107,P$1,FALSE),"")&amp;IFERROR(VLOOKUP($B88,手順3!$A$12:$Q$107,P$1,FALSE),"")="",0,IFERROR(VLOOKUP($B88,手順2!$A$12:$Q$107,P$1,FALSE),"")&amp;IFERROR(VLOOKUP($B88,手順3!$A$12:$Q$107,P$1,FALSE),"")))</f>
        <v/>
      </c>
      <c r="Q88" s="131" t="str">
        <f>IF(N88="","",IF(IFERROR(VLOOKUP($B88,手順2!$A$12:$Q$107,Q$1,FALSE),"")&amp;IFERROR(VLOOKUP($B88,手順3!$A$12:$Q$107,Q$1,FALSE),"")="",0,IFERROR(VLOOKUP($B88,手順2!$A$12:$Q$107,Q$1,FALSE),"")&amp;IFERROR(VLOOKUP($B88,手順3!$A$12:$Q$107,Q$1,FALSE),"")))</f>
        <v/>
      </c>
      <c r="R88" s="130"/>
      <c r="W88" s="35" t="str">
        <f>IF(Y88="","",COUNTIF(AI$17:AI88,"●"))</f>
        <v/>
      </c>
      <c r="X88" s="35" t="str">
        <f>IF(Y88="","",COUNTIF(AI$17:AI88,"▲"))</f>
        <v/>
      </c>
      <c r="Y88" s="111" t="str">
        <f t="shared" si="12"/>
        <v/>
      </c>
      <c r="Z88" s="112" t="str">
        <f t="shared" si="13"/>
        <v/>
      </c>
      <c r="AA88" s="36" t="str">
        <f t="shared" si="14"/>
        <v/>
      </c>
      <c r="AB88" s="112" t="str">
        <f t="shared" si="15"/>
        <v/>
      </c>
      <c r="AC88" s="112" t="str">
        <f t="shared" si="16"/>
        <v/>
      </c>
      <c r="AD88" s="112" t="str">
        <f t="shared" si="17"/>
        <v/>
      </c>
      <c r="AE88" s="112" t="str">
        <f t="shared" si="18"/>
        <v/>
      </c>
      <c r="AF88" s="112" t="str">
        <f t="shared" si="19"/>
        <v/>
      </c>
      <c r="AG88" s="112" t="str">
        <f t="shared" si="20"/>
        <v/>
      </c>
      <c r="AH88" s="112" t="str">
        <f t="shared" si="21"/>
        <v/>
      </c>
      <c r="AI88" s="113" t="str">
        <f t="shared" si="22"/>
        <v/>
      </c>
      <c r="AK88">
        <f>種目情報!A72</f>
        <v>0</v>
      </c>
      <c r="AL88">
        <f>種目情報!B72</f>
        <v>0</v>
      </c>
      <c r="AM88">
        <f>種目情報!C72</f>
        <v>0</v>
      </c>
    </row>
    <row r="89" spans="1:39" x14ac:dyDescent="0.4">
      <c r="A89">
        <v>73</v>
      </c>
      <c r="B89" t="str">
        <f>IFERROR(IF(B88=手順3!$A$11,"",IF(B88&lt;=100,IF(手順2!A84=手順５!A89,手順５!A89,手順3!$A$12),B88+1)),"")</f>
        <v/>
      </c>
      <c r="C89" s="10" t="str">
        <f>IFERROR(VLOOKUP($B89,手順2!$A$12:$Q$107,C$1,FALSE),"")&amp;IFERROR(VLOOKUP($B89,手順3!$A$12:$Q$107,C$1,FALSE),"")</f>
        <v/>
      </c>
      <c r="D89" s="10" t="str">
        <f>IFERROR(VLOOKUP($B89,手順2!$A$12:$Q$107,D$1,FALSE),"")&amp;IFERROR(VLOOKUP($B89,手順3!$A$12:$Q$107,D$1,FALSE),"")</f>
        <v/>
      </c>
      <c r="E89" s="10" t="str">
        <f>IFERROR(VLOOKUP($B89,手順2!$A$12:$Q$107,E$1,FALSE),"")&amp;IFERROR(VLOOKUP($B89,手順3!$A$12:$Q$107,E$1,FALSE),"")</f>
        <v/>
      </c>
      <c r="F89" s="10" t="str">
        <f>IFERROR(VLOOKUP($B89,手順2!$A$12:$Q$107,F$1,FALSE),"")&amp;IFERROR(VLOOKUP($B89,手順3!$A$12:$Q$107,F$1,FALSE),"")</f>
        <v/>
      </c>
      <c r="G89" s="10" t="str">
        <f>IFERROR(VLOOKUP($B89,手順2!$A$12:$Q$107,G$1,FALSE),"")&amp;IFERROR(VLOOKUP($B89,手順3!$A$12:$Q$107,G$1,FALSE),"")</f>
        <v/>
      </c>
      <c r="H89" s="10" t="str">
        <f>IFERROR(VLOOKUP($B89,手順2!$A$12:$Q$107,H$1,FALSE),"")&amp;IFERROR(VLOOKUP($B89,手順3!$A$12:$Q$107,H$1,FALSE),"")</f>
        <v/>
      </c>
      <c r="I89" s="10" t="str">
        <f>IFERROR(VLOOKUP($B89,手順2!$A$12:$Q$107,I$1,FALSE),"")&amp;IFERROR(VLOOKUP($B89,手順3!$A$12:$Q$107,I$1,FALSE),"")</f>
        <v/>
      </c>
      <c r="J89" s="93" t="str">
        <f>IFERROR(VLOOKUP($B89,手順2!$A$12:$Q$107,J$1,FALSE),"")&amp;IFERROR(VLOOKUP($B89,手順3!$A$12:$Q$107,J$1,FALSE),"")</f>
        <v/>
      </c>
      <c r="K89" s="131" t="str">
        <f>IF(J89="","",IF(IFERROR(VLOOKUP($B89,手順2!$A$12:$Q$107,K$1,FALSE),"")&amp;IFERROR(VLOOKUP($B89,手順3!$A$12:$Q$107,K$1,FALSE),"")="",0,IFERROR(VLOOKUP($B89,手順2!$A$12:$Q$107,K$1,FALSE),"")&amp;IFERROR(VLOOKUP($B89,手順3!$A$12:$Q$107,K$1,FALSE),"")))</f>
        <v/>
      </c>
      <c r="L89" s="131" t="str">
        <f>IF(J89="","",IF(IFERROR(VLOOKUP($B89,手順2!$A$12:$Q$107,L$1,FALSE),"")&amp;IFERROR(VLOOKUP($B89,手順3!$A$12:$Q$107,L$1,FALSE),"")="",0,IFERROR(VLOOKUP($B89,手順2!$A$12:$Q$107,L$1,FALSE),"")&amp;IFERROR(VLOOKUP($B89,手順3!$A$12:$Q$107,L$1,FALSE),"")))</f>
        <v/>
      </c>
      <c r="M89" s="131" t="str">
        <f>IF(J89="","",IF(IFERROR(VLOOKUP($B89,手順2!$A$12:$Q$107,M$1,FALSE),"")&amp;IFERROR(VLOOKUP($B89,手順3!$A$12:$Q$107,M$1,FALSE),"")="",0,IFERROR(VLOOKUP($B89,手順2!$A$12:$Q$107,M$1,FALSE),"")&amp;IFERROR(VLOOKUP($B89,手順3!$A$12:$Q$107,M$1,FALSE),"")))</f>
        <v/>
      </c>
      <c r="N89" s="93" t="str">
        <f>IFERROR(VLOOKUP($B89,手順2!$A$12:$Q$107,N$1,FALSE),"")&amp;IFERROR(VLOOKUP($B89,手順3!$A$12:$Q$107,N$1,FALSE),"")</f>
        <v/>
      </c>
      <c r="O89" s="131" t="str">
        <f>IF(N89="","",IF(IFERROR(VLOOKUP($B89,手順2!$A$12:$Q$107,O$1,FALSE),"")&amp;IFERROR(VLOOKUP($B89,手順3!$A$12:$Q$107,O$1,FALSE),"")="",0,IFERROR(VLOOKUP($B89,手順2!$A$12:$Q$107,O$1,FALSE),"")&amp;IFERROR(VLOOKUP($B89,手順3!$A$12:$Q$107,O$1,FALSE),"")))</f>
        <v/>
      </c>
      <c r="P89" s="131" t="str">
        <f>IF(N89="","",IF(IFERROR(VLOOKUP($B89,手順2!$A$12:$Q$107,P$1,FALSE),"")&amp;IFERROR(VLOOKUP($B89,手順3!$A$12:$Q$107,P$1,FALSE),"")="",0,IFERROR(VLOOKUP($B89,手順2!$A$12:$Q$107,P$1,FALSE),"")&amp;IFERROR(VLOOKUP($B89,手順3!$A$12:$Q$107,P$1,FALSE),"")))</f>
        <v/>
      </c>
      <c r="Q89" s="131" t="str">
        <f>IF(N89="","",IF(IFERROR(VLOOKUP($B89,手順2!$A$12:$Q$107,Q$1,FALSE),"")&amp;IFERROR(VLOOKUP($B89,手順3!$A$12:$Q$107,Q$1,FALSE),"")="",0,IFERROR(VLOOKUP($B89,手順2!$A$12:$Q$107,Q$1,FALSE),"")&amp;IFERROR(VLOOKUP($B89,手順3!$A$12:$Q$107,Q$1,FALSE),"")))</f>
        <v/>
      </c>
      <c r="R89" s="130"/>
      <c r="W89" s="35" t="str">
        <f>IF(Y89="","",COUNTIF(AI$17:AI89,"●"))</f>
        <v/>
      </c>
      <c r="X89" s="35" t="str">
        <f>IF(Y89="","",COUNTIF(AI$17:AI89,"▲"))</f>
        <v/>
      </c>
      <c r="Y89" s="111" t="str">
        <f t="shared" si="12"/>
        <v/>
      </c>
      <c r="Z89" s="112" t="str">
        <f t="shared" si="13"/>
        <v/>
      </c>
      <c r="AA89" s="36" t="str">
        <f t="shared" si="14"/>
        <v/>
      </c>
      <c r="AB89" s="112" t="str">
        <f t="shared" si="15"/>
        <v/>
      </c>
      <c r="AC89" s="112" t="str">
        <f t="shared" si="16"/>
        <v/>
      </c>
      <c r="AD89" s="112" t="str">
        <f t="shared" si="17"/>
        <v/>
      </c>
      <c r="AE89" s="112" t="str">
        <f t="shared" si="18"/>
        <v/>
      </c>
      <c r="AF89" s="112" t="str">
        <f t="shared" si="19"/>
        <v/>
      </c>
      <c r="AG89" s="112" t="str">
        <f t="shared" si="20"/>
        <v/>
      </c>
      <c r="AH89" s="112" t="str">
        <f t="shared" si="21"/>
        <v/>
      </c>
      <c r="AI89" s="113" t="str">
        <f t="shared" si="22"/>
        <v/>
      </c>
      <c r="AK89">
        <f>種目情報!A73</f>
        <v>0</v>
      </c>
      <c r="AL89">
        <f>種目情報!B73</f>
        <v>0</v>
      </c>
      <c r="AM89">
        <f>種目情報!C73</f>
        <v>0</v>
      </c>
    </row>
    <row r="90" spans="1:39" x14ac:dyDescent="0.4">
      <c r="A90">
        <v>74</v>
      </c>
      <c r="B90" t="str">
        <f>IFERROR(IF(B89=手順3!$A$11,"",IF(B89&lt;=100,IF(手順2!A85=手順５!A90,手順５!A90,手順3!$A$12),B89+1)),"")</f>
        <v/>
      </c>
      <c r="C90" s="10" t="str">
        <f>IFERROR(VLOOKUP($B90,手順2!$A$12:$Q$107,C$1,FALSE),"")&amp;IFERROR(VLOOKUP($B90,手順3!$A$12:$Q$107,C$1,FALSE),"")</f>
        <v/>
      </c>
      <c r="D90" s="10" t="str">
        <f>IFERROR(VLOOKUP($B90,手順2!$A$12:$Q$107,D$1,FALSE),"")&amp;IFERROR(VLOOKUP($B90,手順3!$A$12:$Q$107,D$1,FALSE),"")</f>
        <v/>
      </c>
      <c r="E90" s="10" t="str">
        <f>IFERROR(VLOOKUP($B90,手順2!$A$12:$Q$107,E$1,FALSE),"")&amp;IFERROR(VLOOKUP($B90,手順3!$A$12:$Q$107,E$1,FALSE),"")</f>
        <v/>
      </c>
      <c r="F90" s="10" t="str">
        <f>IFERROR(VLOOKUP($B90,手順2!$A$12:$Q$107,F$1,FALSE),"")&amp;IFERROR(VLOOKUP($B90,手順3!$A$12:$Q$107,F$1,FALSE),"")</f>
        <v/>
      </c>
      <c r="G90" s="10" t="str">
        <f>IFERROR(VLOOKUP($B90,手順2!$A$12:$Q$107,G$1,FALSE),"")&amp;IFERROR(VLOOKUP($B90,手順3!$A$12:$Q$107,G$1,FALSE),"")</f>
        <v/>
      </c>
      <c r="H90" s="10" t="str">
        <f>IFERROR(VLOOKUP($B90,手順2!$A$12:$Q$107,H$1,FALSE),"")&amp;IFERROR(VLOOKUP($B90,手順3!$A$12:$Q$107,H$1,FALSE),"")</f>
        <v/>
      </c>
      <c r="I90" s="10" t="str">
        <f>IFERROR(VLOOKUP($B90,手順2!$A$12:$Q$107,I$1,FALSE),"")&amp;IFERROR(VLOOKUP($B90,手順3!$A$12:$Q$107,I$1,FALSE),"")</f>
        <v/>
      </c>
      <c r="J90" s="93" t="str">
        <f>IFERROR(VLOOKUP($B90,手順2!$A$12:$Q$107,J$1,FALSE),"")&amp;IFERROR(VLOOKUP($B90,手順3!$A$12:$Q$107,J$1,FALSE),"")</f>
        <v/>
      </c>
      <c r="K90" s="131" t="str">
        <f>IF(J90="","",IF(IFERROR(VLOOKUP($B90,手順2!$A$12:$Q$107,K$1,FALSE),"")&amp;IFERROR(VLOOKUP($B90,手順3!$A$12:$Q$107,K$1,FALSE),"")="",0,IFERROR(VLOOKUP($B90,手順2!$A$12:$Q$107,K$1,FALSE),"")&amp;IFERROR(VLOOKUP($B90,手順3!$A$12:$Q$107,K$1,FALSE),"")))</f>
        <v/>
      </c>
      <c r="L90" s="131" t="str">
        <f>IF(J90="","",IF(IFERROR(VLOOKUP($B90,手順2!$A$12:$Q$107,L$1,FALSE),"")&amp;IFERROR(VLOOKUP($B90,手順3!$A$12:$Q$107,L$1,FALSE),"")="",0,IFERROR(VLOOKUP($B90,手順2!$A$12:$Q$107,L$1,FALSE),"")&amp;IFERROR(VLOOKUP($B90,手順3!$A$12:$Q$107,L$1,FALSE),"")))</f>
        <v/>
      </c>
      <c r="M90" s="131" t="str">
        <f>IF(J90="","",IF(IFERROR(VLOOKUP($B90,手順2!$A$12:$Q$107,M$1,FALSE),"")&amp;IFERROR(VLOOKUP($B90,手順3!$A$12:$Q$107,M$1,FALSE),"")="",0,IFERROR(VLOOKUP($B90,手順2!$A$12:$Q$107,M$1,FALSE),"")&amp;IFERROR(VLOOKUP($B90,手順3!$A$12:$Q$107,M$1,FALSE),"")))</f>
        <v/>
      </c>
      <c r="N90" s="93" t="str">
        <f>IFERROR(VLOOKUP($B90,手順2!$A$12:$Q$107,N$1,FALSE),"")&amp;IFERROR(VLOOKUP($B90,手順3!$A$12:$Q$107,N$1,FALSE),"")</f>
        <v/>
      </c>
      <c r="O90" s="131" t="str">
        <f>IF(N90="","",IF(IFERROR(VLOOKUP($B90,手順2!$A$12:$Q$107,O$1,FALSE),"")&amp;IFERROR(VLOOKUP($B90,手順3!$A$12:$Q$107,O$1,FALSE),"")="",0,IFERROR(VLOOKUP($B90,手順2!$A$12:$Q$107,O$1,FALSE),"")&amp;IFERROR(VLOOKUP($B90,手順3!$A$12:$Q$107,O$1,FALSE),"")))</f>
        <v/>
      </c>
      <c r="P90" s="131" t="str">
        <f>IF(N90="","",IF(IFERROR(VLOOKUP($B90,手順2!$A$12:$Q$107,P$1,FALSE),"")&amp;IFERROR(VLOOKUP($B90,手順3!$A$12:$Q$107,P$1,FALSE),"")="",0,IFERROR(VLOOKUP($B90,手順2!$A$12:$Q$107,P$1,FALSE),"")&amp;IFERROR(VLOOKUP($B90,手順3!$A$12:$Q$107,P$1,FALSE),"")))</f>
        <v/>
      </c>
      <c r="Q90" s="131" t="str">
        <f>IF(N90="","",IF(IFERROR(VLOOKUP($B90,手順2!$A$12:$Q$107,Q$1,FALSE),"")&amp;IFERROR(VLOOKUP($B90,手順3!$A$12:$Q$107,Q$1,FALSE),"")="",0,IFERROR(VLOOKUP($B90,手順2!$A$12:$Q$107,Q$1,FALSE),"")&amp;IFERROR(VLOOKUP($B90,手順3!$A$12:$Q$107,Q$1,FALSE),"")))</f>
        <v/>
      </c>
      <c r="R90" s="130"/>
      <c r="W90" s="35" t="str">
        <f>IF(Y90="","",COUNTIF(AI$17:AI90,"●"))</f>
        <v/>
      </c>
      <c r="X90" s="35" t="str">
        <f>IF(Y90="","",COUNTIF(AI$17:AI90,"▲"))</f>
        <v/>
      </c>
      <c r="Y90" s="111" t="str">
        <f t="shared" si="12"/>
        <v/>
      </c>
      <c r="Z90" s="112" t="str">
        <f t="shared" si="13"/>
        <v/>
      </c>
      <c r="AA90" s="36" t="str">
        <f t="shared" si="14"/>
        <v/>
      </c>
      <c r="AB90" s="112" t="str">
        <f t="shared" si="15"/>
        <v/>
      </c>
      <c r="AC90" s="112" t="str">
        <f t="shared" si="16"/>
        <v/>
      </c>
      <c r="AD90" s="112" t="str">
        <f t="shared" si="17"/>
        <v/>
      </c>
      <c r="AE90" s="112" t="str">
        <f t="shared" si="18"/>
        <v/>
      </c>
      <c r="AF90" s="112" t="str">
        <f t="shared" si="19"/>
        <v/>
      </c>
      <c r="AG90" s="112" t="str">
        <f t="shared" si="20"/>
        <v/>
      </c>
      <c r="AH90" s="112" t="str">
        <f t="shared" si="21"/>
        <v/>
      </c>
      <c r="AI90" s="113" t="str">
        <f t="shared" si="22"/>
        <v/>
      </c>
      <c r="AK90">
        <f>種目情報!A74</f>
        <v>0</v>
      </c>
      <c r="AL90">
        <f>種目情報!B74</f>
        <v>0</v>
      </c>
      <c r="AM90">
        <f>種目情報!C74</f>
        <v>0</v>
      </c>
    </row>
    <row r="91" spans="1:39" x14ac:dyDescent="0.4">
      <c r="A91">
        <v>75</v>
      </c>
      <c r="B91" t="str">
        <f>IFERROR(IF(B90=手順3!$A$11,"",IF(B90&lt;=100,IF(手順2!A86=手順５!A91,手順５!A91,手順3!$A$12),B90+1)),"")</f>
        <v/>
      </c>
      <c r="C91" s="10" t="str">
        <f>IFERROR(VLOOKUP($B91,手順2!$A$12:$Q$107,C$1,FALSE),"")&amp;IFERROR(VLOOKUP($B91,手順3!$A$12:$Q$107,C$1,FALSE),"")</f>
        <v/>
      </c>
      <c r="D91" s="10" t="str">
        <f>IFERROR(VLOOKUP($B91,手順2!$A$12:$Q$107,D$1,FALSE),"")&amp;IFERROR(VLOOKUP($B91,手順3!$A$12:$Q$107,D$1,FALSE),"")</f>
        <v/>
      </c>
      <c r="E91" s="10" t="str">
        <f>IFERROR(VLOOKUP($B91,手順2!$A$12:$Q$107,E$1,FALSE),"")&amp;IFERROR(VLOOKUP($B91,手順3!$A$12:$Q$107,E$1,FALSE),"")</f>
        <v/>
      </c>
      <c r="F91" s="10" t="str">
        <f>IFERROR(VLOOKUP($B91,手順2!$A$12:$Q$107,F$1,FALSE),"")&amp;IFERROR(VLOOKUP($B91,手順3!$A$12:$Q$107,F$1,FALSE),"")</f>
        <v/>
      </c>
      <c r="G91" s="10" t="str">
        <f>IFERROR(VLOOKUP($B91,手順2!$A$12:$Q$107,G$1,FALSE),"")&amp;IFERROR(VLOOKUP($B91,手順3!$A$12:$Q$107,G$1,FALSE),"")</f>
        <v/>
      </c>
      <c r="H91" s="10" t="str">
        <f>IFERROR(VLOOKUP($B91,手順2!$A$12:$Q$107,H$1,FALSE),"")&amp;IFERROR(VLOOKUP($B91,手順3!$A$12:$Q$107,H$1,FALSE),"")</f>
        <v/>
      </c>
      <c r="I91" s="10" t="str">
        <f>IFERROR(VLOOKUP($B91,手順2!$A$12:$Q$107,I$1,FALSE),"")&amp;IFERROR(VLOOKUP($B91,手順3!$A$12:$Q$107,I$1,FALSE),"")</f>
        <v/>
      </c>
      <c r="J91" s="93" t="str">
        <f>IFERROR(VLOOKUP($B91,手順2!$A$12:$Q$107,J$1,FALSE),"")&amp;IFERROR(VLOOKUP($B91,手順3!$A$12:$Q$107,J$1,FALSE),"")</f>
        <v/>
      </c>
      <c r="K91" s="131" t="str">
        <f>IF(J91="","",IF(IFERROR(VLOOKUP($B91,手順2!$A$12:$Q$107,K$1,FALSE),"")&amp;IFERROR(VLOOKUP($B91,手順3!$A$12:$Q$107,K$1,FALSE),"")="",0,IFERROR(VLOOKUP($B91,手順2!$A$12:$Q$107,K$1,FALSE),"")&amp;IFERROR(VLOOKUP($B91,手順3!$A$12:$Q$107,K$1,FALSE),"")))</f>
        <v/>
      </c>
      <c r="L91" s="131" t="str">
        <f>IF(J91="","",IF(IFERROR(VLOOKUP($B91,手順2!$A$12:$Q$107,L$1,FALSE),"")&amp;IFERROR(VLOOKUP($B91,手順3!$A$12:$Q$107,L$1,FALSE),"")="",0,IFERROR(VLOOKUP($B91,手順2!$A$12:$Q$107,L$1,FALSE),"")&amp;IFERROR(VLOOKUP($B91,手順3!$A$12:$Q$107,L$1,FALSE),"")))</f>
        <v/>
      </c>
      <c r="M91" s="131" t="str">
        <f>IF(J91="","",IF(IFERROR(VLOOKUP($B91,手順2!$A$12:$Q$107,M$1,FALSE),"")&amp;IFERROR(VLOOKUP($B91,手順3!$A$12:$Q$107,M$1,FALSE),"")="",0,IFERROR(VLOOKUP($B91,手順2!$A$12:$Q$107,M$1,FALSE),"")&amp;IFERROR(VLOOKUP($B91,手順3!$A$12:$Q$107,M$1,FALSE),"")))</f>
        <v/>
      </c>
      <c r="N91" s="93" t="str">
        <f>IFERROR(VLOOKUP($B91,手順2!$A$12:$Q$107,N$1,FALSE),"")&amp;IFERROR(VLOOKUP($B91,手順3!$A$12:$Q$107,N$1,FALSE),"")</f>
        <v/>
      </c>
      <c r="O91" s="131" t="str">
        <f>IF(N91="","",IF(IFERROR(VLOOKUP($B91,手順2!$A$12:$Q$107,O$1,FALSE),"")&amp;IFERROR(VLOOKUP($B91,手順3!$A$12:$Q$107,O$1,FALSE),"")="",0,IFERROR(VLOOKUP($B91,手順2!$A$12:$Q$107,O$1,FALSE),"")&amp;IFERROR(VLOOKUP($B91,手順3!$A$12:$Q$107,O$1,FALSE),"")))</f>
        <v/>
      </c>
      <c r="P91" s="131" t="str">
        <f>IF(N91="","",IF(IFERROR(VLOOKUP($B91,手順2!$A$12:$Q$107,P$1,FALSE),"")&amp;IFERROR(VLOOKUP($B91,手順3!$A$12:$Q$107,P$1,FALSE),"")="",0,IFERROR(VLOOKUP($B91,手順2!$A$12:$Q$107,P$1,FALSE),"")&amp;IFERROR(VLOOKUP($B91,手順3!$A$12:$Q$107,P$1,FALSE),"")))</f>
        <v/>
      </c>
      <c r="Q91" s="131" t="str">
        <f>IF(N91="","",IF(IFERROR(VLOOKUP($B91,手順2!$A$12:$Q$107,Q$1,FALSE),"")&amp;IFERROR(VLOOKUP($B91,手順3!$A$12:$Q$107,Q$1,FALSE),"")="",0,IFERROR(VLOOKUP($B91,手順2!$A$12:$Q$107,Q$1,FALSE),"")&amp;IFERROR(VLOOKUP($B91,手順3!$A$12:$Q$107,Q$1,FALSE),"")))</f>
        <v/>
      </c>
      <c r="R91" s="130"/>
      <c r="W91" s="35" t="str">
        <f>IF(Y91="","",COUNTIF(AI$17:AI91,"●"))</f>
        <v/>
      </c>
      <c r="X91" s="35" t="str">
        <f>IF(Y91="","",COUNTIF(AI$17:AI91,"▲"))</f>
        <v/>
      </c>
      <c r="Y91" s="111" t="str">
        <f t="shared" si="12"/>
        <v/>
      </c>
      <c r="Z91" s="112" t="str">
        <f t="shared" si="13"/>
        <v/>
      </c>
      <c r="AA91" s="36" t="str">
        <f t="shared" si="14"/>
        <v/>
      </c>
      <c r="AB91" s="112" t="str">
        <f t="shared" si="15"/>
        <v/>
      </c>
      <c r="AC91" s="112" t="str">
        <f t="shared" si="16"/>
        <v/>
      </c>
      <c r="AD91" s="112" t="str">
        <f t="shared" si="17"/>
        <v/>
      </c>
      <c r="AE91" s="112" t="str">
        <f t="shared" si="18"/>
        <v/>
      </c>
      <c r="AF91" s="112" t="str">
        <f t="shared" si="19"/>
        <v/>
      </c>
      <c r="AG91" s="112" t="str">
        <f t="shared" si="20"/>
        <v/>
      </c>
      <c r="AH91" s="112" t="str">
        <f t="shared" si="21"/>
        <v/>
      </c>
      <c r="AI91" s="113" t="str">
        <f t="shared" si="22"/>
        <v/>
      </c>
      <c r="AK91">
        <f>種目情報!A75</f>
        <v>0</v>
      </c>
      <c r="AL91">
        <f>種目情報!B75</f>
        <v>0</v>
      </c>
      <c r="AM91">
        <f>種目情報!C75</f>
        <v>0</v>
      </c>
    </row>
    <row r="92" spans="1:39" x14ac:dyDescent="0.4">
      <c r="A92">
        <v>76</v>
      </c>
      <c r="B92" t="str">
        <f>IFERROR(IF(B91=手順3!$A$11,"",IF(B91&lt;=100,IF(手順2!A87=手順５!A92,手順５!A92,手順3!$A$12),B91+1)),"")</f>
        <v/>
      </c>
      <c r="C92" s="10" t="str">
        <f>IFERROR(VLOOKUP($B92,手順2!$A$12:$Q$107,C$1,FALSE),"")&amp;IFERROR(VLOOKUP($B92,手順3!$A$12:$Q$107,C$1,FALSE),"")</f>
        <v/>
      </c>
      <c r="D92" s="10" t="str">
        <f>IFERROR(VLOOKUP($B92,手順2!$A$12:$Q$107,D$1,FALSE),"")&amp;IFERROR(VLOOKUP($B92,手順3!$A$12:$Q$107,D$1,FALSE),"")</f>
        <v/>
      </c>
      <c r="E92" s="10" t="str">
        <f>IFERROR(VLOOKUP($B92,手順2!$A$12:$Q$107,E$1,FALSE),"")&amp;IFERROR(VLOOKUP($B92,手順3!$A$12:$Q$107,E$1,FALSE),"")</f>
        <v/>
      </c>
      <c r="F92" s="10" t="str">
        <f>IFERROR(VLOOKUP($B92,手順2!$A$12:$Q$107,F$1,FALSE),"")&amp;IFERROR(VLOOKUP($B92,手順3!$A$12:$Q$107,F$1,FALSE),"")</f>
        <v/>
      </c>
      <c r="G92" s="10" t="str">
        <f>IFERROR(VLOOKUP($B92,手順2!$A$12:$Q$107,G$1,FALSE),"")&amp;IFERROR(VLOOKUP($B92,手順3!$A$12:$Q$107,G$1,FALSE),"")</f>
        <v/>
      </c>
      <c r="H92" s="10" t="str">
        <f>IFERROR(VLOOKUP($B92,手順2!$A$12:$Q$107,H$1,FALSE),"")&amp;IFERROR(VLOOKUP($B92,手順3!$A$12:$Q$107,H$1,FALSE),"")</f>
        <v/>
      </c>
      <c r="I92" s="10" t="str">
        <f>IFERROR(VLOOKUP($B92,手順2!$A$12:$Q$107,I$1,FALSE),"")&amp;IFERROR(VLOOKUP($B92,手順3!$A$12:$Q$107,I$1,FALSE),"")</f>
        <v/>
      </c>
      <c r="J92" s="93" t="str">
        <f>IFERROR(VLOOKUP($B92,手順2!$A$12:$Q$107,J$1,FALSE),"")&amp;IFERROR(VLOOKUP($B92,手順3!$A$12:$Q$107,J$1,FALSE),"")</f>
        <v/>
      </c>
      <c r="K92" s="131" t="str">
        <f>IF(J92="","",IF(IFERROR(VLOOKUP($B92,手順2!$A$12:$Q$107,K$1,FALSE),"")&amp;IFERROR(VLOOKUP($B92,手順3!$A$12:$Q$107,K$1,FALSE),"")="",0,IFERROR(VLOOKUP($B92,手順2!$A$12:$Q$107,K$1,FALSE),"")&amp;IFERROR(VLOOKUP($B92,手順3!$A$12:$Q$107,K$1,FALSE),"")))</f>
        <v/>
      </c>
      <c r="L92" s="131" t="str">
        <f>IF(J92="","",IF(IFERROR(VLOOKUP($B92,手順2!$A$12:$Q$107,L$1,FALSE),"")&amp;IFERROR(VLOOKUP($B92,手順3!$A$12:$Q$107,L$1,FALSE),"")="",0,IFERROR(VLOOKUP($B92,手順2!$A$12:$Q$107,L$1,FALSE),"")&amp;IFERROR(VLOOKUP($B92,手順3!$A$12:$Q$107,L$1,FALSE),"")))</f>
        <v/>
      </c>
      <c r="M92" s="131" t="str">
        <f>IF(J92="","",IF(IFERROR(VLOOKUP($B92,手順2!$A$12:$Q$107,M$1,FALSE),"")&amp;IFERROR(VLOOKUP($B92,手順3!$A$12:$Q$107,M$1,FALSE),"")="",0,IFERROR(VLOOKUP($B92,手順2!$A$12:$Q$107,M$1,FALSE),"")&amp;IFERROR(VLOOKUP($B92,手順3!$A$12:$Q$107,M$1,FALSE),"")))</f>
        <v/>
      </c>
      <c r="N92" s="93" t="str">
        <f>IFERROR(VLOOKUP($B92,手順2!$A$12:$Q$107,N$1,FALSE),"")&amp;IFERROR(VLOOKUP($B92,手順3!$A$12:$Q$107,N$1,FALSE),"")</f>
        <v/>
      </c>
      <c r="O92" s="131" t="str">
        <f>IF(N92="","",IF(IFERROR(VLOOKUP($B92,手順2!$A$12:$Q$107,O$1,FALSE),"")&amp;IFERROR(VLOOKUP($B92,手順3!$A$12:$Q$107,O$1,FALSE),"")="",0,IFERROR(VLOOKUP($B92,手順2!$A$12:$Q$107,O$1,FALSE),"")&amp;IFERROR(VLOOKUP($B92,手順3!$A$12:$Q$107,O$1,FALSE),"")))</f>
        <v/>
      </c>
      <c r="P92" s="131" t="str">
        <f>IF(N92="","",IF(IFERROR(VLOOKUP($B92,手順2!$A$12:$Q$107,P$1,FALSE),"")&amp;IFERROR(VLOOKUP($B92,手順3!$A$12:$Q$107,P$1,FALSE),"")="",0,IFERROR(VLOOKUP($B92,手順2!$A$12:$Q$107,P$1,FALSE),"")&amp;IFERROR(VLOOKUP($B92,手順3!$A$12:$Q$107,P$1,FALSE),"")))</f>
        <v/>
      </c>
      <c r="Q92" s="131" t="str">
        <f>IF(N92="","",IF(IFERROR(VLOOKUP($B92,手順2!$A$12:$Q$107,Q$1,FALSE),"")&amp;IFERROR(VLOOKUP($B92,手順3!$A$12:$Q$107,Q$1,FALSE),"")="",0,IFERROR(VLOOKUP($B92,手順2!$A$12:$Q$107,Q$1,FALSE),"")&amp;IFERROR(VLOOKUP($B92,手順3!$A$12:$Q$107,Q$1,FALSE),"")))</f>
        <v/>
      </c>
      <c r="R92" s="130"/>
      <c r="W92" s="35" t="str">
        <f>IF(Y92="","",COUNTIF(AI$17:AI92,"●"))</f>
        <v/>
      </c>
      <c r="X92" s="35" t="str">
        <f>IF(Y92="","",COUNTIF(AI$17:AI92,"▲"))</f>
        <v/>
      </c>
      <c r="Y92" s="111" t="str">
        <f t="shared" si="12"/>
        <v/>
      </c>
      <c r="Z92" s="112" t="str">
        <f t="shared" si="13"/>
        <v/>
      </c>
      <c r="AA92" s="36" t="str">
        <f t="shared" si="14"/>
        <v/>
      </c>
      <c r="AB92" s="112" t="str">
        <f t="shared" si="15"/>
        <v/>
      </c>
      <c r="AC92" s="112" t="str">
        <f t="shared" si="16"/>
        <v/>
      </c>
      <c r="AD92" s="112" t="str">
        <f t="shared" si="17"/>
        <v/>
      </c>
      <c r="AE92" s="112" t="str">
        <f t="shared" si="18"/>
        <v/>
      </c>
      <c r="AF92" s="112" t="str">
        <f t="shared" si="19"/>
        <v/>
      </c>
      <c r="AG92" s="112" t="str">
        <f t="shared" si="20"/>
        <v/>
      </c>
      <c r="AH92" s="112" t="str">
        <f t="shared" si="21"/>
        <v/>
      </c>
      <c r="AI92" s="113" t="str">
        <f t="shared" si="22"/>
        <v/>
      </c>
      <c r="AK92">
        <f>種目情報!A76</f>
        <v>0</v>
      </c>
      <c r="AL92">
        <f>種目情報!B76</f>
        <v>0</v>
      </c>
      <c r="AM92">
        <f>種目情報!C76</f>
        <v>0</v>
      </c>
    </row>
    <row r="93" spans="1:39" x14ac:dyDescent="0.4">
      <c r="A93">
        <v>77</v>
      </c>
      <c r="B93" t="str">
        <f>IFERROR(IF(B92=手順3!$A$11,"",IF(B92&lt;=100,IF(手順2!A88=手順５!A93,手順５!A93,手順3!$A$12),B92+1)),"")</f>
        <v/>
      </c>
      <c r="C93" s="10" t="str">
        <f>IFERROR(VLOOKUP($B93,手順2!$A$12:$Q$107,C$1,FALSE),"")&amp;IFERROR(VLOOKUP($B93,手順3!$A$12:$Q$107,C$1,FALSE),"")</f>
        <v/>
      </c>
      <c r="D93" s="10" t="str">
        <f>IFERROR(VLOOKUP($B93,手順2!$A$12:$Q$107,D$1,FALSE),"")&amp;IFERROR(VLOOKUP($B93,手順3!$A$12:$Q$107,D$1,FALSE),"")</f>
        <v/>
      </c>
      <c r="E93" s="10" t="str">
        <f>IFERROR(VLOOKUP($B93,手順2!$A$12:$Q$107,E$1,FALSE),"")&amp;IFERROR(VLOOKUP($B93,手順3!$A$12:$Q$107,E$1,FALSE),"")</f>
        <v/>
      </c>
      <c r="F93" s="10" t="str">
        <f>IFERROR(VLOOKUP($B93,手順2!$A$12:$Q$107,F$1,FALSE),"")&amp;IFERROR(VLOOKUP($B93,手順3!$A$12:$Q$107,F$1,FALSE),"")</f>
        <v/>
      </c>
      <c r="G93" s="10" t="str">
        <f>IFERROR(VLOOKUP($B93,手順2!$A$12:$Q$107,G$1,FALSE),"")&amp;IFERROR(VLOOKUP($B93,手順3!$A$12:$Q$107,G$1,FALSE),"")</f>
        <v/>
      </c>
      <c r="H93" s="10" t="str">
        <f>IFERROR(VLOOKUP($B93,手順2!$A$12:$Q$107,H$1,FALSE),"")&amp;IFERROR(VLOOKUP($B93,手順3!$A$12:$Q$107,H$1,FALSE),"")</f>
        <v/>
      </c>
      <c r="I93" s="10" t="str">
        <f>IFERROR(VLOOKUP($B93,手順2!$A$12:$Q$107,I$1,FALSE),"")&amp;IFERROR(VLOOKUP($B93,手順3!$A$12:$Q$107,I$1,FALSE),"")</f>
        <v/>
      </c>
      <c r="J93" s="93" t="str">
        <f>IFERROR(VLOOKUP($B93,手順2!$A$12:$Q$107,J$1,FALSE),"")&amp;IFERROR(VLOOKUP($B93,手順3!$A$12:$Q$107,J$1,FALSE),"")</f>
        <v/>
      </c>
      <c r="K93" s="131" t="str">
        <f>IF(J93="","",IF(IFERROR(VLOOKUP($B93,手順2!$A$12:$Q$107,K$1,FALSE),"")&amp;IFERROR(VLOOKUP($B93,手順3!$A$12:$Q$107,K$1,FALSE),"")="",0,IFERROR(VLOOKUP($B93,手順2!$A$12:$Q$107,K$1,FALSE),"")&amp;IFERROR(VLOOKUP($B93,手順3!$A$12:$Q$107,K$1,FALSE),"")))</f>
        <v/>
      </c>
      <c r="L93" s="131" t="str">
        <f>IF(J93="","",IF(IFERROR(VLOOKUP($B93,手順2!$A$12:$Q$107,L$1,FALSE),"")&amp;IFERROR(VLOOKUP($B93,手順3!$A$12:$Q$107,L$1,FALSE),"")="",0,IFERROR(VLOOKUP($B93,手順2!$A$12:$Q$107,L$1,FALSE),"")&amp;IFERROR(VLOOKUP($B93,手順3!$A$12:$Q$107,L$1,FALSE),"")))</f>
        <v/>
      </c>
      <c r="M93" s="131" t="str">
        <f>IF(J93="","",IF(IFERROR(VLOOKUP($B93,手順2!$A$12:$Q$107,M$1,FALSE),"")&amp;IFERROR(VLOOKUP($B93,手順3!$A$12:$Q$107,M$1,FALSE),"")="",0,IFERROR(VLOOKUP($B93,手順2!$A$12:$Q$107,M$1,FALSE),"")&amp;IFERROR(VLOOKUP($B93,手順3!$A$12:$Q$107,M$1,FALSE),"")))</f>
        <v/>
      </c>
      <c r="N93" s="93" t="str">
        <f>IFERROR(VLOOKUP($B93,手順2!$A$12:$Q$107,N$1,FALSE),"")&amp;IFERROR(VLOOKUP($B93,手順3!$A$12:$Q$107,N$1,FALSE),"")</f>
        <v/>
      </c>
      <c r="O93" s="131" t="str">
        <f>IF(N93="","",IF(IFERROR(VLOOKUP($B93,手順2!$A$12:$Q$107,O$1,FALSE),"")&amp;IFERROR(VLOOKUP($B93,手順3!$A$12:$Q$107,O$1,FALSE),"")="",0,IFERROR(VLOOKUP($B93,手順2!$A$12:$Q$107,O$1,FALSE),"")&amp;IFERROR(VLOOKUP($B93,手順3!$A$12:$Q$107,O$1,FALSE),"")))</f>
        <v/>
      </c>
      <c r="P93" s="131" t="str">
        <f>IF(N93="","",IF(IFERROR(VLOOKUP($B93,手順2!$A$12:$Q$107,P$1,FALSE),"")&amp;IFERROR(VLOOKUP($B93,手順3!$A$12:$Q$107,P$1,FALSE),"")="",0,IFERROR(VLOOKUP($B93,手順2!$A$12:$Q$107,P$1,FALSE),"")&amp;IFERROR(VLOOKUP($B93,手順3!$A$12:$Q$107,P$1,FALSE),"")))</f>
        <v/>
      </c>
      <c r="Q93" s="131" t="str">
        <f>IF(N93="","",IF(IFERROR(VLOOKUP($B93,手順2!$A$12:$Q$107,Q$1,FALSE),"")&amp;IFERROR(VLOOKUP($B93,手順3!$A$12:$Q$107,Q$1,FALSE),"")="",0,IFERROR(VLOOKUP($B93,手順2!$A$12:$Q$107,Q$1,FALSE),"")&amp;IFERROR(VLOOKUP($B93,手順3!$A$12:$Q$107,Q$1,FALSE),"")))</f>
        <v/>
      </c>
      <c r="R93" s="130"/>
      <c r="W93" s="35" t="str">
        <f>IF(Y93="","",COUNTIF(AI$17:AI93,"●"))</f>
        <v/>
      </c>
      <c r="X93" s="35" t="str">
        <f>IF(Y93="","",COUNTIF(AI$17:AI93,"▲"))</f>
        <v/>
      </c>
      <c r="Y93" s="111" t="str">
        <f t="shared" si="12"/>
        <v/>
      </c>
      <c r="Z93" s="112" t="str">
        <f t="shared" si="13"/>
        <v/>
      </c>
      <c r="AA93" s="36" t="str">
        <f t="shared" si="14"/>
        <v/>
      </c>
      <c r="AB93" s="112" t="str">
        <f t="shared" si="15"/>
        <v/>
      </c>
      <c r="AC93" s="112" t="str">
        <f t="shared" si="16"/>
        <v/>
      </c>
      <c r="AD93" s="112" t="str">
        <f t="shared" si="17"/>
        <v/>
      </c>
      <c r="AE93" s="112" t="str">
        <f t="shared" si="18"/>
        <v/>
      </c>
      <c r="AF93" s="112" t="str">
        <f t="shared" si="19"/>
        <v/>
      </c>
      <c r="AG93" s="112" t="str">
        <f t="shared" si="20"/>
        <v/>
      </c>
      <c r="AH93" s="112" t="str">
        <f t="shared" si="21"/>
        <v/>
      </c>
      <c r="AI93" s="113" t="str">
        <f t="shared" si="22"/>
        <v/>
      </c>
      <c r="AK93">
        <f>種目情報!A77</f>
        <v>0</v>
      </c>
      <c r="AL93">
        <f>種目情報!B77</f>
        <v>0</v>
      </c>
      <c r="AM93">
        <f>種目情報!C77</f>
        <v>0</v>
      </c>
    </row>
    <row r="94" spans="1:39" x14ac:dyDescent="0.4">
      <c r="A94">
        <v>78</v>
      </c>
      <c r="B94" t="str">
        <f>IFERROR(IF(B93=手順3!$A$11,"",IF(B93&lt;=100,IF(手順2!A89=手順５!A94,手順５!A94,手順3!$A$12),B93+1)),"")</f>
        <v/>
      </c>
      <c r="C94" s="10" t="str">
        <f>IFERROR(VLOOKUP($B94,手順2!$A$12:$Q$107,C$1,FALSE),"")&amp;IFERROR(VLOOKUP($B94,手順3!$A$12:$Q$107,C$1,FALSE),"")</f>
        <v/>
      </c>
      <c r="D94" s="10" t="str">
        <f>IFERROR(VLOOKUP($B94,手順2!$A$12:$Q$107,D$1,FALSE),"")&amp;IFERROR(VLOOKUP($B94,手順3!$A$12:$Q$107,D$1,FALSE),"")</f>
        <v/>
      </c>
      <c r="E94" s="10" t="str">
        <f>IFERROR(VLOOKUP($B94,手順2!$A$12:$Q$107,E$1,FALSE),"")&amp;IFERROR(VLOOKUP($B94,手順3!$A$12:$Q$107,E$1,FALSE),"")</f>
        <v/>
      </c>
      <c r="F94" s="10" t="str">
        <f>IFERROR(VLOOKUP($B94,手順2!$A$12:$Q$107,F$1,FALSE),"")&amp;IFERROR(VLOOKUP($B94,手順3!$A$12:$Q$107,F$1,FALSE),"")</f>
        <v/>
      </c>
      <c r="G94" s="10" t="str">
        <f>IFERROR(VLOOKUP($B94,手順2!$A$12:$Q$107,G$1,FALSE),"")&amp;IFERROR(VLOOKUP($B94,手順3!$A$12:$Q$107,G$1,FALSE),"")</f>
        <v/>
      </c>
      <c r="H94" s="10" t="str">
        <f>IFERROR(VLOOKUP($B94,手順2!$A$12:$Q$107,H$1,FALSE),"")&amp;IFERROR(VLOOKUP($B94,手順3!$A$12:$Q$107,H$1,FALSE),"")</f>
        <v/>
      </c>
      <c r="I94" s="10" t="str">
        <f>IFERROR(VLOOKUP($B94,手順2!$A$12:$Q$107,I$1,FALSE),"")&amp;IFERROR(VLOOKUP($B94,手順3!$A$12:$Q$107,I$1,FALSE),"")</f>
        <v/>
      </c>
      <c r="J94" s="93" t="str">
        <f>IFERROR(VLOOKUP($B94,手順2!$A$12:$Q$107,J$1,FALSE),"")&amp;IFERROR(VLOOKUP($B94,手順3!$A$12:$Q$107,J$1,FALSE),"")</f>
        <v/>
      </c>
      <c r="K94" s="131" t="str">
        <f>IF(J94="","",IF(IFERROR(VLOOKUP($B94,手順2!$A$12:$Q$107,K$1,FALSE),"")&amp;IFERROR(VLOOKUP($B94,手順3!$A$12:$Q$107,K$1,FALSE),"")="",0,IFERROR(VLOOKUP($B94,手順2!$A$12:$Q$107,K$1,FALSE),"")&amp;IFERROR(VLOOKUP($B94,手順3!$A$12:$Q$107,K$1,FALSE),"")))</f>
        <v/>
      </c>
      <c r="L94" s="131" t="str">
        <f>IF(J94="","",IF(IFERROR(VLOOKUP($B94,手順2!$A$12:$Q$107,L$1,FALSE),"")&amp;IFERROR(VLOOKUP($B94,手順3!$A$12:$Q$107,L$1,FALSE),"")="",0,IFERROR(VLOOKUP($B94,手順2!$A$12:$Q$107,L$1,FALSE),"")&amp;IFERROR(VLOOKUP($B94,手順3!$A$12:$Q$107,L$1,FALSE),"")))</f>
        <v/>
      </c>
      <c r="M94" s="131" t="str">
        <f>IF(J94="","",IF(IFERROR(VLOOKUP($B94,手順2!$A$12:$Q$107,M$1,FALSE),"")&amp;IFERROR(VLOOKUP($B94,手順3!$A$12:$Q$107,M$1,FALSE),"")="",0,IFERROR(VLOOKUP($B94,手順2!$A$12:$Q$107,M$1,FALSE),"")&amp;IFERROR(VLOOKUP($B94,手順3!$A$12:$Q$107,M$1,FALSE),"")))</f>
        <v/>
      </c>
      <c r="N94" s="93" t="str">
        <f>IFERROR(VLOOKUP($B94,手順2!$A$12:$Q$107,N$1,FALSE),"")&amp;IFERROR(VLOOKUP($B94,手順3!$A$12:$Q$107,N$1,FALSE),"")</f>
        <v/>
      </c>
      <c r="O94" s="131" t="str">
        <f>IF(N94="","",IF(IFERROR(VLOOKUP($B94,手順2!$A$12:$Q$107,O$1,FALSE),"")&amp;IFERROR(VLOOKUP($B94,手順3!$A$12:$Q$107,O$1,FALSE),"")="",0,IFERROR(VLOOKUP($B94,手順2!$A$12:$Q$107,O$1,FALSE),"")&amp;IFERROR(VLOOKUP($B94,手順3!$A$12:$Q$107,O$1,FALSE),"")))</f>
        <v/>
      </c>
      <c r="P94" s="131" t="str">
        <f>IF(N94="","",IF(IFERROR(VLOOKUP($B94,手順2!$A$12:$Q$107,P$1,FALSE),"")&amp;IFERROR(VLOOKUP($B94,手順3!$A$12:$Q$107,P$1,FALSE),"")="",0,IFERROR(VLOOKUP($B94,手順2!$A$12:$Q$107,P$1,FALSE),"")&amp;IFERROR(VLOOKUP($B94,手順3!$A$12:$Q$107,P$1,FALSE),"")))</f>
        <v/>
      </c>
      <c r="Q94" s="131" t="str">
        <f>IF(N94="","",IF(IFERROR(VLOOKUP($B94,手順2!$A$12:$Q$107,Q$1,FALSE),"")&amp;IFERROR(VLOOKUP($B94,手順3!$A$12:$Q$107,Q$1,FALSE),"")="",0,IFERROR(VLOOKUP($B94,手順2!$A$12:$Q$107,Q$1,FALSE),"")&amp;IFERROR(VLOOKUP($B94,手順3!$A$12:$Q$107,Q$1,FALSE),"")))</f>
        <v/>
      </c>
      <c r="R94" s="130"/>
      <c r="W94" s="35" t="str">
        <f>IF(Y94="","",COUNTIF(AI$17:AI94,"●"))</f>
        <v/>
      </c>
      <c r="X94" s="35" t="str">
        <f>IF(Y94="","",COUNTIF(AI$17:AI94,"▲"))</f>
        <v/>
      </c>
      <c r="Y94" s="111" t="str">
        <f t="shared" si="12"/>
        <v/>
      </c>
      <c r="Z94" s="112" t="str">
        <f t="shared" si="13"/>
        <v/>
      </c>
      <c r="AA94" s="36" t="str">
        <f t="shared" si="14"/>
        <v/>
      </c>
      <c r="AB94" s="112" t="str">
        <f t="shared" si="15"/>
        <v/>
      </c>
      <c r="AC94" s="112" t="str">
        <f t="shared" si="16"/>
        <v/>
      </c>
      <c r="AD94" s="112" t="str">
        <f t="shared" si="17"/>
        <v/>
      </c>
      <c r="AE94" s="112" t="str">
        <f t="shared" si="18"/>
        <v/>
      </c>
      <c r="AF94" s="112" t="str">
        <f t="shared" si="19"/>
        <v/>
      </c>
      <c r="AG94" s="112" t="str">
        <f t="shared" si="20"/>
        <v/>
      </c>
      <c r="AH94" s="112" t="str">
        <f t="shared" si="21"/>
        <v/>
      </c>
      <c r="AI94" s="113" t="str">
        <f t="shared" si="22"/>
        <v/>
      </c>
      <c r="AK94">
        <f>種目情報!A78</f>
        <v>0</v>
      </c>
      <c r="AL94">
        <f>種目情報!B78</f>
        <v>0</v>
      </c>
      <c r="AM94">
        <f>種目情報!C78</f>
        <v>0</v>
      </c>
    </row>
    <row r="95" spans="1:39" x14ac:dyDescent="0.4">
      <c r="A95">
        <v>79</v>
      </c>
      <c r="B95" t="str">
        <f>IFERROR(IF(B94=手順3!$A$11,"",IF(B94&lt;=100,IF(手順2!A90=手順５!A95,手順５!A95,手順3!$A$12),B94+1)),"")</f>
        <v/>
      </c>
      <c r="C95" s="10" t="str">
        <f>IFERROR(VLOOKUP($B95,手順2!$A$12:$Q$107,C$1,FALSE),"")&amp;IFERROR(VLOOKUP($B95,手順3!$A$12:$Q$107,C$1,FALSE),"")</f>
        <v/>
      </c>
      <c r="D95" s="10" t="str">
        <f>IFERROR(VLOOKUP($B95,手順2!$A$12:$Q$107,D$1,FALSE),"")&amp;IFERROR(VLOOKUP($B95,手順3!$A$12:$Q$107,D$1,FALSE),"")</f>
        <v/>
      </c>
      <c r="E95" s="10" t="str">
        <f>IFERROR(VLOOKUP($B95,手順2!$A$12:$Q$107,E$1,FALSE),"")&amp;IFERROR(VLOOKUP($B95,手順3!$A$12:$Q$107,E$1,FALSE),"")</f>
        <v/>
      </c>
      <c r="F95" s="10" t="str">
        <f>IFERROR(VLOOKUP($B95,手順2!$A$12:$Q$107,F$1,FALSE),"")&amp;IFERROR(VLOOKUP($B95,手順3!$A$12:$Q$107,F$1,FALSE),"")</f>
        <v/>
      </c>
      <c r="G95" s="10" t="str">
        <f>IFERROR(VLOOKUP($B95,手順2!$A$12:$Q$107,G$1,FALSE),"")&amp;IFERROR(VLOOKUP($B95,手順3!$A$12:$Q$107,G$1,FALSE),"")</f>
        <v/>
      </c>
      <c r="H95" s="10" t="str">
        <f>IFERROR(VLOOKUP($B95,手順2!$A$12:$Q$107,H$1,FALSE),"")&amp;IFERROR(VLOOKUP($B95,手順3!$A$12:$Q$107,H$1,FALSE),"")</f>
        <v/>
      </c>
      <c r="I95" s="10" t="str">
        <f>IFERROR(VLOOKUP($B95,手順2!$A$12:$Q$107,I$1,FALSE),"")&amp;IFERROR(VLOOKUP($B95,手順3!$A$12:$Q$107,I$1,FALSE),"")</f>
        <v/>
      </c>
      <c r="J95" s="93" t="str">
        <f>IFERROR(VLOOKUP($B95,手順2!$A$12:$Q$107,J$1,FALSE),"")&amp;IFERROR(VLOOKUP($B95,手順3!$A$12:$Q$107,J$1,FALSE),"")</f>
        <v/>
      </c>
      <c r="K95" s="131" t="str">
        <f>IF(J95="","",IF(IFERROR(VLOOKUP($B95,手順2!$A$12:$Q$107,K$1,FALSE),"")&amp;IFERROR(VLOOKUP($B95,手順3!$A$12:$Q$107,K$1,FALSE),"")="",0,IFERROR(VLOOKUP($B95,手順2!$A$12:$Q$107,K$1,FALSE),"")&amp;IFERROR(VLOOKUP($B95,手順3!$A$12:$Q$107,K$1,FALSE),"")))</f>
        <v/>
      </c>
      <c r="L95" s="131" t="str">
        <f>IF(J95="","",IF(IFERROR(VLOOKUP($B95,手順2!$A$12:$Q$107,L$1,FALSE),"")&amp;IFERROR(VLOOKUP($B95,手順3!$A$12:$Q$107,L$1,FALSE),"")="",0,IFERROR(VLOOKUP($B95,手順2!$A$12:$Q$107,L$1,FALSE),"")&amp;IFERROR(VLOOKUP($B95,手順3!$A$12:$Q$107,L$1,FALSE),"")))</f>
        <v/>
      </c>
      <c r="M95" s="131" t="str">
        <f>IF(J95="","",IF(IFERROR(VLOOKUP($B95,手順2!$A$12:$Q$107,M$1,FALSE),"")&amp;IFERROR(VLOOKUP($B95,手順3!$A$12:$Q$107,M$1,FALSE),"")="",0,IFERROR(VLOOKUP($B95,手順2!$A$12:$Q$107,M$1,FALSE),"")&amp;IFERROR(VLOOKUP($B95,手順3!$A$12:$Q$107,M$1,FALSE),"")))</f>
        <v/>
      </c>
      <c r="N95" s="93" t="str">
        <f>IFERROR(VLOOKUP($B95,手順2!$A$12:$Q$107,N$1,FALSE),"")&amp;IFERROR(VLOOKUP($B95,手順3!$A$12:$Q$107,N$1,FALSE),"")</f>
        <v/>
      </c>
      <c r="O95" s="131" t="str">
        <f>IF(N95="","",IF(IFERROR(VLOOKUP($B95,手順2!$A$12:$Q$107,O$1,FALSE),"")&amp;IFERROR(VLOOKUP($B95,手順3!$A$12:$Q$107,O$1,FALSE),"")="",0,IFERROR(VLOOKUP($B95,手順2!$A$12:$Q$107,O$1,FALSE),"")&amp;IFERROR(VLOOKUP($B95,手順3!$A$12:$Q$107,O$1,FALSE),"")))</f>
        <v/>
      </c>
      <c r="P95" s="131" t="str">
        <f>IF(N95="","",IF(IFERROR(VLOOKUP($B95,手順2!$A$12:$Q$107,P$1,FALSE),"")&amp;IFERROR(VLOOKUP($B95,手順3!$A$12:$Q$107,P$1,FALSE),"")="",0,IFERROR(VLOOKUP($B95,手順2!$A$12:$Q$107,P$1,FALSE),"")&amp;IFERROR(VLOOKUP($B95,手順3!$A$12:$Q$107,P$1,FALSE),"")))</f>
        <v/>
      </c>
      <c r="Q95" s="131" t="str">
        <f>IF(N95="","",IF(IFERROR(VLOOKUP($B95,手順2!$A$12:$Q$107,Q$1,FALSE),"")&amp;IFERROR(VLOOKUP($B95,手順3!$A$12:$Q$107,Q$1,FALSE),"")="",0,IFERROR(VLOOKUP($B95,手順2!$A$12:$Q$107,Q$1,FALSE),"")&amp;IFERROR(VLOOKUP($B95,手順3!$A$12:$Q$107,Q$1,FALSE),"")))</f>
        <v/>
      </c>
      <c r="R95" s="130"/>
      <c r="W95" s="35" t="str">
        <f>IF(Y95="","",COUNTIF(AI$17:AI95,"●"))</f>
        <v/>
      </c>
      <c r="X95" s="35" t="str">
        <f>IF(Y95="","",COUNTIF(AI$17:AI95,"▲"))</f>
        <v/>
      </c>
      <c r="Y95" s="111" t="str">
        <f t="shared" si="12"/>
        <v/>
      </c>
      <c r="Z95" s="112" t="str">
        <f t="shared" si="13"/>
        <v/>
      </c>
      <c r="AA95" s="36" t="str">
        <f t="shared" si="14"/>
        <v/>
      </c>
      <c r="AB95" s="112" t="str">
        <f t="shared" si="15"/>
        <v/>
      </c>
      <c r="AC95" s="112" t="str">
        <f t="shared" si="16"/>
        <v/>
      </c>
      <c r="AD95" s="112" t="str">
        <f t="shared" si="17"/>
        <v/>
      </c>
      <c r="AE95" s="112" t="str">
        <f t="shared" si="18"/>
        <v/>
      </c>
      <c r="AF95" s="112" t="str">
        <f t="shared" si="19"/>
        <v/>
      </c>
      <c r="AG95" s="112" t="str">
        <f t="shared" si="20"/>
        <v/>
      </c>
      <c r="AH95" s="112" t="str">
        <f t="shared" si="21"/>
        <v/>
      </c>
      <c r="AI95" s="113" t="str">
        <f t="shared" si="22"/>
        <v/>
      </c>
      <c r="AK95">
        <f>種目情報!A79</f>
        <v>0</v>
      </c>
      <c r="AL95">
        <f>種目情報!B79</f>
        <v>0</v>
      </c>
      <c r="AM95">
        <f>種目情報!C79</f>
        <v>0</v>
      </c>
    </row>
    <row r="96" spans="1:39" x14ac:dyDescent="0.4">
      <c r="A96">
        <v>80</v>
      </c>
      <c r="B96" t="str">
        <f>IFERROR(IF(B95=手順3!$A$11,"",IF(B95&lt;=100,IF(手順2!A91=手順５!A96,手順５!A96,手順3!$A$12),B95+1)),"")</f>
        <v/>
      </c>
      <c r="C96" s="10" t="str">
        <f>IFERROR(VLOOKUP($B96,手順2!$A$12:$Q$107,C$1,FALSE),"")&amp;IFERROR(VLOOKUP($B96,手順3!$A$12:$Q$107,C$1,FALSE),"")</f>
        <v/>
      </c>
      <c r="D96" s="10" t="str">
        <f>IFERROR(VLOOKUP($B96,手順2!$A$12:$Q$107,D$1,FALSE),"")&amp;IFERROR(VLOOKUP($B96,手順3!$A$12:$Q$107,D$1,FALSE),"")</f>
        <v/>
      </c>
      <c r="E96" s="10" t="str">
        <f>IFERROR(VLOOKUP($B96,手順2!$A$12:$Q$107,E$1,FALSE),"")&amp;IFERROR(VLOOKUP($B96,手順3!$A$12:$Q$107,E$1,FALSE),"")</f>
        <v/>
      </c>
      <c r="F96" s="10" t="str">
        <f>IFERROR(VLOOKUP($B96,手順2!$A$12:$Q$107,F$1,FALSE),"")&amp;IFERROR(VLOOKUP($B96,手順3!$A$12:$Q$107,F$1,FALSE),"")</f>
        <v/>
      </c>
      <c r="G96" s="10" t="str">
        <f>IFERROR(VLOOKUP($B96,手順2!$A$12:$Q$107,G$1,FALSE),"")&amp;IFERROR(VLOOKUP($B96,手順3!$A$12:$Q$107,G$1,FALSE),"")</f>
        <v/>
      </c>
      <c r="H96" s="10" t="str">
        <f>IFERROR(VLOOKUP($B96,手順2!$A$12:$Q$107,H$1,FALSE),"")&amp;IFERROR(VLOOKUP($B96,手順3!$A$12:$Q$107,H$1,FALSE),"")</f>
        <v/>
      </c>
      <c r="I96" s="10" t="str">
        <f>IFERROR(VLOOKUP($B96,手順2!$A$12:$Q$107,I$1,FALSE),"")&amp;IFERROR(VLOOKUP($B96,手順3!$A$12:$Q$107,I$1,FALSE),"")</f>
        <v/>
      </c>
      <c r="J96" s="93" t="str">
        <f>IFERROR(VLOOKUP($B96,手順2!$A$12:$Q$107,J$1,FALSE),"")&amp;IFERROR(VLOOKUP($B96,手順3!$A$12:$Q$107,J$1,FALSE),"")</f>
        <v/>
      </c>
      <c r="K96" s="131" t="str">
        <f>IF(J96="","",IF(IFERROR(VLOOKUP($B96,手順2!$A$12:$Q$107,K$1,FALSE),"")&amp;IFERROR(VLOOKUP($B96,手順3!$A$12:$Q$107,K$1,FALSE),"")="",0,IFERROR(VLOOKUP($B96,手順2!$A$12:$Q$107,K$1,FALSE),"")&amp;IFERROR(VLOOKUP($B96,手順3!$A$12:$Q$107,K$1,FALSE),"")))</f>
        <v/>
      </c>
      <c r="L96" s="131" t="str">
        <f>IF(J96="","",IF(IFERROR(VLOOKUP($B96,手順2!$A$12:$Q$107,L$1,FALSE),"")&amp;IFERROR(VLOOKUP($B96,手順3!$A$12:$Q$107,L$1,FALSE),"")="",0,IFERROR(VLOOKUP($B96,手順2!$A$12:$Q$107,L$1,FALSE),"")&amp;IFERROR(VLOOKUP($B96,手順3!$A$12:$Q$107,L$1,FALSE),"")))</f>
        <v/>
      </c>
      <c r="M96" s="131" t="str">
        <f>IF(J96="","",IF(IFERROR(VLOOKUP($B96,手順2!$A$12:$Q$107,M$1,FALSE),"")&amp;IFERROR(VLOOKUP($B96,手順3!$A$12:$Q$107,M$1,FALSE),"")="",0,IFERROR(VLOOKUP($B96,手順2!$A$12:$Q$107,M$1,FALSE),"")&amp;IFERROR(VLOOKUP($B96,手順3!$A$12:$Q$107,M$1,FALSE),"")))</f>
        <v/>
      </c>
      <c r="N96" s="93" t="str">
        <f>IFERROR(VLOOKUP($B96,手順2!$A$12:$Q$107,N$1,FALSE),"")&amp;IFERROR(VLOOKUP($B96,手順3!$A$12:$Q$107,N$1,FALSE),"")</f>
        <v/>
      </c>
      <c r="O96" s="131" t="str">
        <f>IF(N96="","",IF(IFERROR(VLOOKUP($B96,手順2!$A$12:$Q$107,O$1,FALSE),"")&amp;IFERROR(VLOOKUP($B96,手順3!$A$12:$Q$107,O$1,FALSE),"")="",0,IFERROR(VLOOKUP($B96,手順2!$A$12:$Q$107,O$1,FALSE),"")&amp;IFERROR(VLOOKUP($B96,手順3!$A$12:$Q$107,O$1,FALSE),"")))</f>
        <v/>
      </c>
      <c r="P96" s="131" t="str">
        <f>IF(N96="","",IF(IFERROR(VLOOKUP($B96,手順2!$A$12:$Q$107,P$1,FALSE),"")&amp;IFERROR(VLOOKUP($B96,手順3!$A$12:$Q$107,P$1,FALSE),"")="",0,IFERROR(VLOOKUP($B96,手順2!$A$12:$Q$107,P$1,FALSE),"")&amp;IFERROR(VLOOKUP($B96,手順3!$A$12:$Q$107,P$1,FALSE),"")))</f>
        <v/>
      </c>
      <c r="Q96" s="131" t="str">
        <f>IF(N96="","",IF(IFERROR(VLOOKUP($B96,手順2!$A$12:$Q$107,Q$1,FALSE),"")&amp;IFERROR(VLOOKUP($B96,手順3!$A$12:$Q$107,Q$1,FALSE),"")="",0,IFERROR(VLOOKUP($B96,手順2!$A$12:$Q$107,Q$1,FALSE),"")&amp;IFERROR(VLOOKUP($B96,手順3!$A$12:$Q$107,Q$1,FALSE),"")))</f>
        <v/>
      </c>
      <c r="R96" s="130"/>
      <c r="W96" s="35" t="str">
        <f>IF(Y96="","",COUNTIF(AI$17:AI96,"●"))</f>
        <v/>
      </c>
      <c r="X96" s="35" t="str">
        <f>IF(Y96="","",COUNTIF(AI$17:AI96,"▲"))</f>
        <v/>
      </c>
      <c r="Y96" s="111" t="str">
        <f t="shared" si="12"/>
        <v/>
      </c>
      <c r="Z96" s="112" t="str">
        <f t="shared" si="13"/>
        <v/>
      </c>
      <c r="AA96" s="36" t="str">
        <f t="shared" si="14"/>
        <v/>
      </c>
      <c r="AB96" s="112" t="str">
        <f t="shared" si="15"/>
        <v/>
      </c>
      <c r="AC96" s="112" t="str">
        <f t="shared" si="16"/>
        <v/>
      </c>
      <c r="AD96" s="112" t="str">
        <f t="shared" si="17"/>
        <v/>
      </c>
      <c r="AE96" s="112" t="str">
        <f t="shared" si="18"/>
        <v/>
      </c>
      <c r="AF96" s="112" t="str">
        <f t="shared" si="19"/>
        <v/>
      </c>
      <c r="AG96" s="112" t="str">
        <f t="shared" si="20"/>
        <v/>
      </c>
      <c r="AH96" s="112" t="str">
        <f t="shared" si="21"/>
        <v/>
      </c>
      <c r="AI96" s="113" t="str">
        <f t="shared" si="22"/>
        <v/>
      </c>
      <c r="AK96">
        <f>種目情報!A80</f>
        <v>0</v>
      </c>
      <c r="AL96">
        <f>種目情報!B80</f>
        <v>0</v>
      </c>
      <c r="AM96">
        <f>種目情報!C80</f>
        <v>0</v>
      </c>
    </row>
    <row r="97" spans="1:39" x14ac:dyDescent="0.4">
      <c r="A97">
        <v>81</v>
      </c>
      <c r="B97" t="str">
        <f>IFERROR(IF(B96=手順3!$A$11,"",IF(B96&lt;=100,IF(手順2!A92=手順５!A97,手順５!A97,手順3!$A$12),B96+1)),"")</f>
        <v/>
      </c>
      <c r="C97" s="10" t="str">
        <f>IFERROR(VLOOKUP($B97,手順2!$A$12:$Q$107,C$1,FALSE),"")&amp;IFERROR(VLOOKUP($B97,手順3!$A$12:$Q$107,C$1,FALSE),"")</f>
        <v/>
      </c>
      <c r="D97" s="10" t="str">
        <f>IFERROR(VLOOKUP($B97,手順2!$A$12:$Q$107,D$1,FALSE),"")&amp;IFERROR(VLOOKUP($B97,手順3!$A$12:$Q$107,D$1,FALSE),"")</f>
        <v/>
      </c>
      <c r="E97" s="10" t="str">
        <f>IFERROR(VLOOKUP($B97,手順2!$A$12:$Q$107,E$1,FALSE),"")&amp;IFERROR(VLOOKUP($B97,手順3!$A$12:$Q$107,E$1,FALSE),"")</f>
        <v/>
      </c>
      <c r="F97" s="10" t="str">
        <f>IFERROR(VLOOKUP($B97,手順2!$A$12:$Q$107,F$1,FALSE),"")&amp;IFERROR(VLOOKUP($B97,手順3!$A$12:$Q$107,F$1,FALSE),"")</f>
        <v/>
      </c>
      <c r="G97" s="10" t="str">
        <f>IFERROR(VLOOKUP($B97,手順2!$A$12:$Q$107,G$1,FALSE),"")&amp;IFERROR(VLOOKUP($B97,手順3!$A$12:$Q$107,G$1,FALSE),"")</f>
        <v/>
      </c>
      <c r="H97" s="10" t="str">
        <f>IFERROR(VLOOKUP($B97,手順2!$A$12:$Q$107,H$1,FALSE),"")&amp;IFERROR(VLOOKUP($B97,手順3!$A$12:$Q$107,H$1,FALSE),"")</f>
        <v/>
      </c>
      <c r="I97" s="10" t="str">
        <f>IFERROR(VLOOKUP($B97,手順2!$A$12:$Q$107,I$1,FALSE),"")&amp;IFERROR(VLOOKUP($B97,手順3!$A$12:$Q$107,I$1,FALSE),"")</f>
        <v/>
      </c>
      <c r="J97" s="93" t="str">
        <f>IFERROR(VLOOKUP($B97,手順2!$A$12:$Q$107,J$1,FALSE),"")&amp;IFERROR(VLOOKUP($B97,手順3!$A$12:$Q$107,J$1,FALSE),"")</f>
        <v/>
      </c>
      <c r="K97" s="131" t="str">
        <f>IF(J97="","",IF(IFERROR(VLOOKUP($B97,手順2!$A$12:$Q$107,K$1,FALSE),"")&amp;IFERROR(VLOOKUP($B97,手順3!$A$12:$Q$107,K$1,FALSE),"")="",0,IFERROR(VLOOKUP($B97,手順2!$A$12:$Q$107,K$1,FALSE),"")&amp;IFERROR(VLOOKUP($B97,手順3!$A$12:$Q$107,K$1,FALSE),"")))</f>
        <v/>
      </c>
      <c r="L97" s="131" t="str">
        <f>IF(J97="","",IF(IFERROR(VLOOKUP($B97,手順2!$A$12:$Q$107,L$1,FALSE),"")&amp;IFERROR(VLOOKUP($B97,手順3!$A$12:$Q$107,L$1,FALSE),"")="",0,IFERROR(VLOOKUP($B97,手順2!$A$12:$Q$107,L$1,FALSE),"")&amp;IFERROR(VLOOKUP($B97,手順3!$A$12:$Q$107,L$1,FALSE),"")))</f>
        <v/>
      </c>
      <c r="M97" s="131" t="str">
        <f>IF(J97="","",IF(IFERROR(VLOOKUP($B97,手順2!$A$12:$Q$107,M$1,FALSE),"")&amp;IFERROR(VLOOKUP($B97,手順3!$A$12:$Q$107,M$1,FALSE),"")="",0,IFERROR(VLOOKUP($B97,手順2!$A$12:$Q$107,M$1,FALSE),"")&amp;IFERROR(VLOOKUP($B97,手順3!$A$12:$Q$107,M$1,FALSE),"")))</f>
        <v/>
      </c>
      <c r="N97" s="93" t="str">
        <f>IFERROR(VLOOKUP($B97,手順2!$A$12:$Q$107,N$1,FALSE),"")&amp;IFERROR(VLOOKUP($B97,手順3!$A$12:$Q$107,N$1,FALSE),"")</f>
        <v/>
      </c>
      <c r="O97" s="131" t="str">
        <f>IF(N97="","",IF(IFERROR(VLOOKUP($B97,手順2!$A$12:$Q$107,O$1,FALSE),"")&amp;IFERROR(VLOOKUP($B97,手順3!$A$12:$Q$107,O$1,FALSE),"")="",0,IFERROR(VLOOKUP($B97,手順2!$A$12:$Q$107,O$1,FALSE),"")&amp;IFERROR(VLOOKUP($B97,手順3!$A$12:$Q$107,O$1,FALSE),"")))</f>
        <v/>
      </c>
      <c r="P97" s="131" t="str">
        <f>IF(N97="","",IF(IFERROR(VLOOKUP($B97,手順2!$A$12:$Q$107,P$1,FALSE),"")&amp;IFERROR(VLOOKUP($B97,手順3!$A$12:$Q$107,P$1,FALSE),"")="",0,IFERROR(VLOOKUP($B97,手順2!$A$12:$Q$107,P$1,FALSE),"")&amp;IFERROR(VLOOKUP($B97,手順3!$A$12:$Q$107,P$1,FALSE),"")))</f>
        <v/>
      </c>
      <c r="Q97" s="131" t="str">
        <f>IF(N97="","",IF(IFERROR(VLOOKUP($B97,手順2!$A$12:$Q$107,Q$1,FALSE),"")&amp;IFERROR(VLOOKUP($B97,手順3!$A$12:$Q$107,Q$1,FALSE),"")="",0,IFERROR(VLOOKUP($B97,手順2!$A$12:$Q$107,Q$1,FALSE),"")&amp;IFERROR(VLOOKUP($B97,手順3!$A$12:$Q$107,Q$1,FALSE),"")))</f>
        <v/>
      </c>
      <c r="R97" s="130"/>
      <c r="W97" s="35" t="str">
        <f>IF(Y97="","",COUNTIF(AI$17:AI97,"●"))</f>
        <v/>
      </c>
      <c r="X97" s="35" t="str">
        <f>IF(Y97="","",COUNTIF(AI$17:AI97,"▲"))</f>
        <v/>
      </c>
      <c r="Y97" s="111" t="str">
        <f t="shared" si="12"/>
        <v/>
      </c>
      <c r="Z97" s="112" t="str">
        <f t="shared" si="13"/>
        <v/>
      </c>
      <c r="AA97" s="36" t="str">
        <f t="shared" si="14"/>
        <v/>
      </c>
      <c r="AB97" s="112" t="str">
        <f t="shared" si="15"/>
        <v/>
      </c>
      <c r="AC97" s="112" t="str">
        <f t="shared" si="16"/>
        <v/>
      </c>
      <c r="AD97" s="112" t="str">
        <f t="shared" si="17"/>
        <v/>
      </c>
      <c r="AE97" s="112" t="str">
        <f t="shared" si="18"/>
        <v/>
      </c>
      <c r="AF97" s="112" t="str">
        <f t="shared" si="19"/>
        <v/>
      </c>
      <c r="AG97" s="112" t="str">
        <f t="shared" si="20"/>
        <v/>
      </c>
      <c r="AH97" s="112" t="str">
        <f t="shared" si="21"/>
        <v/>
      </c>
      <c r="AI97" s="113" t="str">
        <f t="shared" si="22"/>
        <v/>
      </c>
      <c r="AK97">
        <f>種目情報!A81</f>
        <v>0</v>
      </c>
      <c r="AL97">
        <f>種目情報!B81</f>
        <v>0</v>
      </c>
      <c r="AM97">
        <f>種目情報!C81</f>
        <v>0</v>
      </c>
    </row>
    <row r="98" spans="1:39" x14ac:dyDescent="0.4">
      <c r="A98">
        <v>82</v>
      </c>
      <c r="B98" t="str">
        <f>IFERROR(IF(B97=手順3!$A$11,"",IF(B97&lt;=100,IF(手順2!A93=手順５!A98,手順５!A98,手順3!$A$12),B97+1)),"")</f>
        <v/>
      </c>
      <c r="C98" s="10" t="str">
        <f>IFERROR(VLOOKUP($B98,手順2!$A$12:$Q$107,C$1,FALSE),"")&amp;IFERROR(VLOOKUP($B98,手順3!$A$12:$Q$107,C$1,FALSE),"")</f>
        <v/>
      </c>
      <c r="D98" s="10" t="str">
        <f>IFERROR(VLOOKUP($B98,手順2!$A$12:$Q$107,D$1,FALSE),"")&amp;IFERROR(VLOOKUP($B98,手順3!$A$12:$Q$107,D$1,FALSE),"")</f>
        <v/>
      </c>
      <c r="E98" s="10" t="str">
        <f>IFERROR(VLOOKUP($B98,手順2!$A$12:$Q$107,E$1,FALSE),"")&amp;IFERROR(VLOOKUP($B98,手順3!$A$12:$Q$107,E$1,FALSE),"")</f>
        <v/>
      </c>
      <c r="F98" s="10" t="str">
        <f>IFERROR(VLOOKUP($B98,手順2!$A$12:$Q$107,F$1,FALSE),"")&amp;IFERROR(VLOOKUP($B98,手順3!$A$12:$Q$107,F$1,FALSE),"")</f>
        <v/>
      </c>
      <c r="G98" s="10" t="str">
        <f>IFERROR(VLOOKUP($B98,手順2!$A$12:$Q$107,G$1,FALSE),"")&amp;IFERROR(VLOOKUP($B98,手順3!$A$12:$Q$107,G$1,FALSE),"")</f>
        <v/>
      </c>
      <c r="H98" s="10" t="str">
        <f>IFERROR(VLOOKUP($B98,手順2!$A$12:$Q$107,H$1,FALSE),"")&amp;IFERROR(VLOOKUP($B98,手順3!$A$12:$Q$107,H$1,FALSE),"")</f>
        <v/>
      </c>
      <c r="I98" s="10" t="str">
        <f>IFERROR(VLOOKUP($B98,手順2!$A$12:$Q$107,I$1,FALSE),"")&amp;IFERROR(VLOOKUP($B98,手順3!$A$12:$Q$107,I$1,FALSE),"")</f>
        <v/>
      </c>
      <c r="J98" s="93" t="str">
        <f>IFERROR(VLOOKUP($B98,手順2!$A$12:$Q$107,J$1,FALSE),"")&amp;IFERROR(VLOOKUP($B98,手順3!$A$12:$Q$107,J$1,FALSE),"")</f>
        <v/>
      </c>
      <c r="K98" s="131" t="str">
        <f>IF(J98="","",IF(IFERROR(VLOOKUP($B98,手順2!$A$12:$Q$107,K$1,FALSE),"")&amp;IFERROR(VLOOKUP($B98,手順3!$A$12:$Q$107,K$1,FALSE),"")="",0,IFERROR(VLOOKUP($B98,手順2!$A$12:$Q$107,K$1,FALSE),"")&amp;IFERROR(VLOOKUP($B98,手順3!$A$12:$Q$107,K$1,FALSE),"")))</f>
        <v/>
      </c>
      <c r="L98" s="131" t="str">
        <f>IF(J98="","",IF(IFERROR(VLOOKUP($B98,手順2!$A$12:$Q$107,L$1,FALSE),"")&amp;IFERROR(VLOOKUP($B98,手順3!$A$12:$Q$107,L$1,FALSE),"")="",0,IFERROR(VLOOKUP($B98,手順2!$A$12:$Q$107,L$1,FALSE),"")&amp;IFERROR(VLOOKUP($B98,手順3!$A$12:$Q$107,L$1,FALSE),"")))</f>
        <v/>
      </c>
      <c r="M98" s="131" t="str">
        <f>IF(J98="","",IF(IFERROR(VLOOKUP($B98,手順2!$A$12:$Q$107,M$1,FALSE),"")&amp;IFERROR(VLOOKUP($B98,手順3!$A$12:$Q$107,M$1,FALSE),"")="",0,IFERROR(VLOOKUP($B98,手順2!$A$12:$Q$107,M$1,FALSE),"")&amp;IFERROR(VLOOKUP($B98,手順3!$A$12:$Q$107,M$1,FALSE),"")))</f>
        <v/>
      </c>
      <c r="N98" s="93" t="str">
        <f>IFERROR(VLOOKUP($B98,手順2!$A$12:$Q$107,N$1,FALSE),"")&amp;IFERROR(VLOOKUP($B98,手順3!$A$12:$Q$107,N$1,FALSE),"")</f>
        <v/>
      </c>
      <c r="O98" s="131" t="str">
        <f>IF(N98="","",IF(IFERROR(VLOOKUP($B98,手順2!$A$12:$Q$107,O$1,FALSE),"")&amp;IFERROR(VLOOKUP($B98,手順3!$A$12:$Q$107,O$1,FALSE),"")="",0,IFERROR(VLOOKUP($B98,手順2!$A$12:$Q$107,O$1,FALSE),"")&amp;IFERROR(VLOOKUP($B98,手順3!$A$12:$Q$107,O$1,FALSE),"")))</f>
        <v/>
      </c>
      <c r="P98" s="131" t="str">
        <f>IF(N98="","",IF(IFERROR(VLOOKUP($B98,手順2!$A$12:$Q$107,P$1,FALSE),"")&amp;IFERROR(VLOOKUP($B98,手順3!$A$12:$Q$107,P$1,FALSE),"")="",0,IFERROR(VLOOKUP($B98,手順2!$A$12:$Q$107,P$1,FALSE),"")&amp;IFERROR(VLOOKUP($B98,手順3!$A$12:$Q$107,P$1,FALSE),"")))</f>
        <v/>
      </c>
      <c r="Q98" s="131" t="str">
        <f>IF(N98="","",IF(IFERROR(VLOOKUP($B98,手順2!$A$12:$Q$107,Q$1,FALSE),"")&amp;IFERROR(VLOOKUP($B98,手順3!$A$12:$Q$107,Q$1,FALSE),"")="",0,IFERROR(VLOOKUP($B98,手順2!$A$12:$Q$107,Q$1,FALSE),"")&amp;IFERROR(VLOOKUP($B98,手順3!$A$12:$Q$107,Q$1,FALSE),"")))</f>
        <v/>
      </c>
      <c r="R98" s="130"/>
      <c r="W98" s="35" t="str">
        <f>IF(Y98="","",COUNTIF(AI$17:AI98,"●"))</f>
        <v/>
      </c>
      <c r="X98" s="35" t="str">
        <f>IF(Y98="","",COUNTIF(AI$17:AI98,"▲"))</f>
        <v/>
      </c>
      <c r="Y98" s="111" t="str">
        <f t="shared" si="12"/>
        <v/>
      </c>
      <c r="Z98" s="112" t="str">
        <f t="shared" si="13"/>
        <v/>
      </c>
      <c r="AA98" s="36" t="str">
        <f t="shared" si="14"/>
        <v/>
      </c>
      <c r="AB98" s="112" t="str">
        <f t="shared" si="15"/>
        <v/>
      </c>
      <c r="AC98" s="112" t="str">
        <f t="shared" si="16"/>
        <v/>
      </c>
      <c r="AD98" s="112" t="str">
        <f t="shared" si="17"/>
        <v/>
      </c>
      <c r="AE98" s="112" t="str">
        <f t="shared" si="18"/>
        <v/>
      </c>
      <c r="AF98" s="112" t="str">
        <f t="shared" si="19"/>
        <v/>
      </c>
      <c r="AG98" s="112" t="str">
        <f t="shared" si="20"/>
        <v/>
      </c>
      <c r="AH98" s="112" t="str">
        <f t="shared" si="21"/>
        <v/>
      </c>
      <c r="AI98" s="113" t="str">
        <f t="shared" si="22"/>
        <v/>
      </c>
      <c r="AK98">
        <f>種目情報!A82</f>
        <v>0</v>
      </c>
      <c r="AL98">
        <f>種目情報!B82</f>
        <v>0</v>
      </c>
      <c r="AM98">
        <f>種目情報!C82</f>
        <v>0</v>
      </c>
    </row>
    <row r="99" spans="1:39" x14ac:dyDescent="0.4">
      <c r="A99">
        <v>83</v>
      </c>
      <c r="B99" t="str">
        <f>IFERROR(IF(B98=手順3!$A$11,"",IF(B98&lt;=100,IF(手順2!A94=手順５!A99,手順５!A99,手順3!$A$12),B98+1)),"")</f>
        <v/>
      </c>
      <c r="C99" s="10" t="str">
        <f>IFERROR(VLOOKUP($B99,手順2!$A$12:$Q$107,C$1,FALSE),"")&amp;IFERROR(VLOOKUP($B99,手順3!$A$12:$Q$107,C$1,FALSE),"")</f>
        <v/>
      </c>
      <c r="D99" s="10" t="str">
        <f>IFERROR(VLOOKUP($B99,手順2!$A$12:$Q$107,D$1,FALSE),"")&amp;IFERROR(VLOOKUP($B99,手順3!$A$12:$Q$107,D$1,FALSE),"")</f>
        <v/>
      </c>
      <c r="E99" s="10" t="str">
        <f>IFERROR(VLOOKUP($B99,手順2!$A$12:$Q$107,E$1,FALSE),"")&amp;IFERROR(VLOOKUP($B99,手順3!$A$12:$Q$107,E$1,FALSE),"")</f>
        <v/>
      </c>
      <c r="F99" s="10" t="str">
        <f>IFERROR(VLOOKUP($B99,手順2!$A$12:$Q$107,F$1,FALSE),"")&amp;IFERROR(VLOOKUP($B99,手順3!$A$12:$Q$107,F$1,FALSE),"")</f>
        <v/>
      </c>
      <c r="G99" s="10" t="str">
        <f>IFERROR(VLOOKUP($B99,手順2!$A$12:$Q$107,G$1,FALSE),"")&amp;IFERROR(VLOOKUP($B99,手順3!$A$12:$Q$107,G$1,FALSE),"")</f>
        <v/>
      </c>
      <c r="H99" s="10" t="str">
        <f>IFERROR(VLOOKUP($B99,手順2!$A$12:$Q$107,H$1,FALSE),"")&amp;IFERROR(VLOOKUP($B99,手順3!$A$12:$Q$107,H$1,FALSE),"")</f>
        <v/>
      </c>
      <c r="I99" s="10" t="str">
        <f>IFERROR(VLOOKUP($B99,手順2!$A$12:$Q$107,I$1,FALSE),"")&amp;IFERROR(VLOOKUP($B99,手順3!$A$12:$Q$107,I$1,FALSE),"")</f>
        <v/>
      </c>
      <c r="J99" s="93" t="str">
        <f>IFERROR(VLOOKUP($B99,手順2!$A$12:$Q$107,J$1,FALSE),"")&amp;IFERROR(VLOOKUP($B99,手順3!$A$12:$Q$107,J$1,FALSE),"")</f>
        <v/>
      </c>
      <c r="K99" s="131" t="str">
        <f>IF(J99="","",IF(IFERROR(VLOOKUP($B99,手順2!$A$12:$Q$107,K$1,FALSE),"")&amp;IFERROR(VLOOKUP($B99,手順3!$A$12:$Q$107,K$1,FALSE),"")="",0,IFERROR(VLOOKUP($B99,手順2!$A$12:$Q$107,K$1,FALSE),"")&amp;IFERROR(VLOOKUP($B99,手順3!$A$12:$Q$107,K$1,FALSE),"")))</f>
        <v/>
      </c>
      <c r="L99" s="131" t="str">
        <f>IF(J99="","",IF(IFERROR(VLOOKUP($B99,手順2!$A$12:$Q$107,L$1,FALSE),"")&amp;IFERROR(VLOOKUP($B99,手順3!$A$12:$Q$107,L$1,FALSE),"")="",0,IFERROR(VLOOKUP($B99,手順2!$A$12:$Q$107,L$1,FALSE),"")&amp;IFERROR(VLOOKUP($B99,手順3!$A$12:$Q$107,L$1,FALSE),"")))</f>
        <v/>
      </c>
      <c r="M99" s="131" t="str">
        <f>IF(J99="","",IF(IFERROR(VLOOKUP($B99,手順2!$A$12:$Q$107,M$1,FALSE),"")&amp;IFERROR(VLOOKUP($B99,手順3!$A$12:$Q$107,M$1,FALSE),"")="",0,IFERROR(VLOOKUP($B99,手順2!$A$12:$Q$107,M$1,FALSE),"")&amp;IFERROR(VLOOKUP($B99,手順3!$A$12:$Q$107,M$1,FALSE),"")))</f>
        <v/>
      </c>
      <c r="N99" s="93" t="str">
        <f>IFERROR(VLOOKUP($B99,手順2!$A$12:$Q$107,N$1,FALSE),"")&amp;IFERROR(VLOOKUP($B99,手順3!$A$12:$Q$107,N$1,FALSE),"")</f>
        <v/>
      </c>
      <c r="O99" s="131" t="str">
        <f>IF(N99="","",IF(IFERROR(VLOOKUP($B99,手順2!$A$12:$Q$107,O$1,FALSE),"")&amp;IFERROR(VLOOKUP($B99,手順3!$A$12:$Q$107,O$1,FALSE),"")="",0,IFERROR(VLOOKUP($B99,手順2!$A$12:$Q$107,O$1,FALSE),"")&amp;IFERROR(VLOOKUP($B99,手順3!$A$12:$Q$107,O$1,FALSE),"")))</f>
        <v/>
      </c>
      <c r="P99" s="131" t="str">
        <f>IF(N99="","",IF(IFERROR(VLOOKUP($B99,手順2!$A$12:$Q$107,P$1,FALSE),"")&amp;IFERROR(VLOOKUP($B99,手順3!$A$12:$Q$107,P$1,FALSE),"")="",0,IFERROR(VLOOKUP($B99,手順2!$A$12:$Q$107,P$1,FALSE),"")&amp;IFERROR(VLOOKUP($B99,手順3!$A$12:$Q$107,P$1,FALSE),"")))</f>
        <v/>
      </c>
      <c r="Q99" s="131" t="str">
        <f>IF(N99="","",IF(IFERROR(VLOOKUP($B99,手順2!$A$12:$Q$107,Q$1,FALSE),"")&amp;IFERROR(VLOOKUP($B99,手順3!$A$12:$Q$107,Q$1,FALSE),"")="",0,IFERROR(VLOOKUP($B99,手順2!$A$12:$Q$107,Q$1,FALSE),"")&amp;IFERROR(VLOOKUP($B99,手順3!$A$12:$Q$107,Q$1,FALSE),"")))</f>
        <v/>
      </c>
      <c r="R99" s="130"/>
      <c r="W99" s="35" t="str">
        <f>IF(Y99="","",COUNTIF(AI$17:AI99,"●"))</f>
        <v/>
      </c>
      <c r="X99" s="35" t="str">
        <f>IF(Y99="","",COUNTIF(AI$17:AI99,"▲"))</f>
        <v/>
      </c>
      <c r="Y99" s="111" t="str">
        <f t="shared" si="12"/>
        <v/>
      </c>
      <c r="Z99" s="112" t="str">
        <f t="shared" si="13"/>
        <v/>
      </c>
      <c r="AA99" s="36" t="str">
        <f t="shared" si="14"/>
        <v/>
      </c>
      <c r="AB99" s="112" t="str">
        <f t="shared" si="15"/>
        <v/>
      </c>
      <c r="AC99" s="112" t="str">
        <f t="shared" si="16"/>
        <v/>
      </c>
      <c r="AD99" s="112" t="str">
        <f t="shared" si="17"/>
        <v/>
      </c>
      <c r="AE99" s="112" t="str">
        <f t="shared" si="18"/>
        <v/>
      </c>
      <c r="AF99" s="112" t="str">
        <f t="shared" si="19"/>
        <v/>
      </c>
      <c r="AG99" s="112" t="str">
        <f t="shared" si="20"/>
        <v/>
      </c>
      <c r="AH99" s="112" t="str">
        <f t="shared" si="21"/>
        <v/>
      </c>
      <c r="AI99" s="113" t="str">
        <f t="shared" si="22"/>
        <v/>
      </c>
      <c r="AK99">
        <f>種目情報!A83</f>
        <v>0</v>
      </c>
      <c r="AL99">
        <f>種目情報!B83</f>
        <v>0</v>
      </c>
      <c r="AM99">
        <f>種目情報!C83</f>
        <v>0</v>
      </c>
    </row>
    <row r="100" spans="1:39" x14ac:dyDescent="0.4">
      <c r="A100">
        <v>84</v>
      </c>
      <c r="B100" t="str">
        <f>IFERROR(IF(B99=手順3!$A$11,"",IF(B99&lt;=100,IF(手順2!A95=手順５!A100,手順５!A100,手順3!$A$12),B99+1)),"")</f>
        <v/>
      </c>
      <c r="C100" s="10" t="str">
        <f>IFERROR(VLOOKUP($B100,手順2!$A$12:$Q$107,C$1,FALSE),"")&amp;IFERROR(VLOOKUP($B100,手順3!$A$12:$Q$107,C$1,FALSE),"")</f>
        <v/>
      </c>
      <c r="D100" s="10" t="str">
        <f>IFERROR(VLOOKUP($B100,手順2!$A$12:$Q$107,D$1,FALSE),"")&amp;IFERROR(VLOOKUP($B100,手順3!$A$12:$Q$107,D$1,FALSE),"")</f>
        <v/>
      </c>
      <c r="E100" s="10" t="str">
        <f>IFERROR(VLOOKUP($B100,手順2!$A$12:$Q$107,E$1,FALSE),"")&amp;IFERROR(VLOOKUP($B100,手順3!$A$12:$Q$107,E$1,FALSE),"")</f>
        <v/>
      </c>
      <c r="F100" s="10" t="str">
        <f>IFERROR(VLOOKUP($B100,手順2!$A$12:$Q$107,F$1,FALSE),"")&amp;IFERROR(VLOOKUP($B100,手順3!$A$12:$Q$107,F$1,FALSE),"")</f>
        <v/>
      </c>
      <c r="G100" s="10" t="str">
        <f>IFERROR(VLOOKUP($B100,手順2!$A$12:$Q$107,G$1,FALSE),"")&amp;IFERROR(VLOOKUP($B100,手順3!$A$12:$Q$107,G$1,FALSE),"")</f>
        <v/>
      </c>
      <c r="H100" s="10" t="str">
        <f>IFERROR(VLOOKUP($B100,手順2!$A$12:$Q$107,H$1,FALSE),"")&amp;IFERROR(VLOOKUP($B100,手順3!$A$12:$Q$107,H$1,FALSE),"")</f>
        <v/>
      </c>
      <c r="I100" s="10" t="str">
        <f>IFERROR(VLOOKUP($B100,手順2!$A$12:$Q$107,I$1,FALSE),"")&amp;IFERROR(VLOOKUP($B100,手順3!$A$12:$Q$107,I$1,FALSE),"")</f>
        <v/>
      </c>
      <c r="J100" s="93" t="str">
        <f>IFERROR(VLOOKUP($B100,手順2!$A$12:$Q$107,J$1,FALSE),"")&amp;IFERROR(VLOOKUP($B100,手順3!$A$12:$Q$107,J$1,FALSE),"")</f>
        <v/>
      </c>
      <c r="K100" s="131" t="str">
        <f>IF(J100="","",IF(IFERROR(VLOOKUP($B100,手順2!$A$12:$Q$107,K$1,FALSE),"")&amp;IFERROR(VLOOKUP($B100,手順3!$A$12:$Q$107,K$1,FALSE),"")="",0,IFERROR(VLOOKUP($B100,手順2!$A$12:$Q$107,K$1,FALSE),"")&amp;IFERROR(VLOOKUP($B100,手順3!$A$12:$Q$107,K$1,FALSE),"")))</f>
        <v/>
      </c>
      <c r="L100" s="131" t="str">
        <f>IF(J100="","",IF(IFERROR(VLOOKUP($B100,手順2!$A$12:$Q$107,L$1,FALSE),"")&amp;IFERROR(VLOOKUP($B100,手順3!$A$12:$Q$107,L$1,FALSE),"")="",0,IFERROR(VLOOKUP($B100,手順2!$A$12:$Q$107,L$1,FALSE),"")&amp;IFERROR(VLOOKUP($B100,手順3!$A$12:$Q$107,L$1,FALSE),"")))</f>
        <v/>
      </c>
      <c r="M100" s="131" t="str">
        <f>IF(J100="","",IF(IFERROR(VLOOKUP($B100,手順2!$A$12:$Q$107,M$1,FALSE),"")&amp;IFERROR(VLOOKUP($B100,手順3!$A$12:$Q$107,M$1,FALSE),"")="",0,IFERROR(VLOOKUP($B100,手順2!$A$12:$Q$107,M$1,FALSE),"")&amp;IFERROR(VLOOKUP($B100,手順3!$A$12:$Q$107,M$1,FALSE),"")))</f>
        <v/>
      </c>
      <c r="N100" s="93" t="str">
        <f>IFERROR(VLOOKUP($B100,手順2!$A$12:$Q$107,N$1,FALSE),"")&amp;IFERROR(VLOOKUP($B100,手順3!$A$12:$Q$107,N$1,FALSE),"")</f>
        <v/>
      </c>
      <c r="O100" s="131" t="str">
        <f>IF(N100="","",IF(IFERROR(VLOOKUP($B100,手順2!$A$12:$Q$107,O$1,FALSE),"")&amp;IFERROR(VLOOKUP($B100,手順3!$A$12:$Q$107,O$1,FALSE),"")="",0,IFERROR(VLOOKUP($B100,手順2!$A$12:$Q$107,O$1,FALSE),"")&amp;IFERROR(VLOOKUP($B100,手順3!$A$12:$Q$107,O$1,FALSE),"")))</f>
        <v/>
      </c>
      <c r="P100" s="131" t="str">
        <f>IF(N100="","",IF(IFERROR(VLOOKUP($B100,手順2!$A$12:$Q$107,P$1,FALSE),"")&amp;IFERROR(VLOOKUP($B100,手順3!$A$12:$Q$107,P$1,FALSE),"")="",0,IFERROR(VLOOKUP($B100,手順2!$A$12:$Q$107,P$1,FALSE),"")&amp;IFERROR(VLOOKUP($B100,手順3!$A$12:$Q$107,P$1,FALSE),"")))</f>
        <v/>
      </c>
      <c r="Q100" s="131" t="str">
        <f>IF(N100="","",IF(IFERROR(VLOOKUP($B100,手順2!$A$12:$Q$107,Q$1,FALSE),"")&amp;IFERROR(VLOOKUP($B100,手順3!$A$12:$Q$107,Q$1,FALSE),"")="",0,IFERROR(VLOOKUP($B100,手順2!$A$12:$Q$107,Q$1,FALSE),"")&amp;IFERROR(VLOOKUP($B100,手順3!$A$12:$Q$107,Q$1,FALSE),"")))</f>
        <v/>
      </c>
      <c r="R100" s="130"/>
      <c r="W100" s="35" t="str">
        <f>IF(Y100="","",COUNTIF(AI$17:AI100,"●"))</f>
        <v/>
      </c>
      <c r="X100" s="35" t="str">
        <f>IF(Y100="","",COUNTIF(AI$17:AI100,"▲"))</f>
        <v/>
      </c>
      <c r="Y100" s="111" t="str">
        <f t="shared" si="12"/>
        <v/>
      </c>
      <c r="Z100" s="112" t="str">
        <f t="shared" si="13"/>
        <v/>
      </c>
      <c r="AA100" s="36" t="str">
        <f t="shared" si="14"/>
        <v/>
      </c>
      <c r="AB100" s="112" t="str">
        <f t="shared" si="15"/>
        <v/>
      </c>
      <c r="AC100" s="112" t="str">
        <f t="shared" si="16"/>
        <v/>
      </c>
      <c r="AD100" s="112" t="str">
        <f t="shared" si="17"/>
        <v/>
      </c>
      <c r="AE100" s="112" t="str">
        <f t="shared" si="18"/>
        <v/>
      </c>
      <c r="AF100" s="112" t="str">
        <f t="shared" si="19"/>
        <v/>
      </c>
      <c r="AG100" s="112" t="str">
        <f t="shared" si="20"/>
        <v/>
      </c>
      <c r="AH100" s="112" t="str">
        <f t="shared" si="21"/>
        <v/>
      </c>
      <c r="AI100" s="113" t="str">
        <f t="shared" si="22"/>
        <v/>
      </c>
      <c r="AK100">
        <f>種目情報!A84</f>
        <v>0</v>
      </c>
      <c r="AL100">
        <f>種目情報!B84</f>
        <v>0</v>
      </c>
      <c r="AM100">
        <f>種目情報!C84</f>
        <v>0</v>
      </c>
    </row>
    <row r="101" spans="1:39" x14ac:dyDescent="0.4">
      <c r="A101">
        <v>85</v>
      </c>
      <c r="B101" t="str">
        <f>IFERROR(IF(B100=手順3!$A$11,"",IF(B100&lt;=100,IF(手順2!A96=手順５!A101,手順５!A101,手順3!$A$12),B100+1)),"")</f>
        <v/>
      </c>
      <c r="C101" s="10" t="str">
        <f>IFERROR(VLOOKUP($B101,手順2!$A$12:$Q$107,C$1,FALSE),"")&amp;IFERROR(VLOOKUP($B101,手順3!$A$12:$Q$107,C$1,FALSE),"")</f>
        <v/>
      </c>
      <c r="D101" s="10" t="str">
        <f>IFERROR(VLOOKUP($B101,手順2!$A$12:$Q$107,D$1,FALSE),"")&amp;IFERROR(VLOOKUP($B101,手順3!$A$12:$Q$107,D$1,FALSE),"")</f>
        <v/>
      </c>
      <c r="E101" s="10" t="str">
        <f>IFERROR(VLOOKUP($B101,手順2!$A$12:$Q$107,E$1,FALSE),"")&amp;IFERROR(VLOOKUP($B101,手順3!$A$12:$Q$107,E$1,FALSE),"")</f>
        <v/>
      </c>
      <c r="F101" s="10" t="str">
        <f>IFERROR(VLOOKUP($B101,手順2!$A$12:$Q$107,F$1,FALSE),"")&amp;IFERROR(VLOOKUP($B101,手順3!$A$12:$Q$107,F$1,FALSE),"")</f>
        <v/>
      </c>
      <c r="G101" s="10" t="str">
        <f>IFERROR(VLOOKUP($B101,手順2!$A$12:$Q$107,G$1,FALSE),"")&amp;IFERROR(VLOOKUP($B101,手順3!$A$12:$Q$107,G$1,FALSE),"")</f>
        <v/>
      </c>
      <c r="H101" s="10" t="str">
        <f>IFERROR(VLOOKUP($B101,手順2!$A$12:$Q$107,H$1,FALSE),"")&amp;IFERROR(VLOOKUP($B101,手順3!$A$12:$Q$107,H$1,FALSE),"")</f>
        <v/>
      </c>
      <c r="I101" s="10" t="str">
        <f>IFERROR(VLOOKUP($B101,手順2!$A$12:$Q$107,I$1,FALSE),"")&amp;IFERROR(VLOOKUP($B101,手順3!$A$12:$Q$107,I$1,FALSE),"")</f>
        <v/>
      </c>
      <c r="J101" s="93" t="str">
        <f>IFERROR(VLOOKUP($B101,手順2!$A$12:$Q$107,J$1,FALSE),"")&amp;IFERROR(VLOOKUP($B101,手順3!$A$12:$Q$107,J$1,FALSE),"")</f>
        <v/>
      </c>
      <c r="K101" s="131" t="str">
        <f>IF(J101="","",IF(IFERROR(VLOOKUP($B101,手順2!$A$12:$Q$107,K$1,FALSE),"")&amp;IFERROR(VLOOKUP($B101,手順3!$A$12:$Q$107,K$1,FALSE),"")="",0,IFERROR(VLOOKUP($B101,手順2!$A$12:$Q$107,K$1,FALSE),"")&amp;IFERROR(VLOOKUP($B101,手順3!$A$12:$Q$107,K$1,FALSE),"")))</f>
        <v/>
      </c>
      <c r="L101" s="131" t="str">
        <f>IF(J101="","",IF(IFERROR(VLOOKUP($B101,手順2!$A$12:$Q$107,L$1,FALSE),"")&amp;IFERROR(VLOOKUP($B101,手順3!$A$12:$Q$107,L$1,FALSE),"")="",0,IFERROR(VLOOKUP($B101,手順2!$A$12:$Q$107,L$1,FALSE),"")&amp;IFERROR(VLOOKUP($B101,手順3!$A$12:$Q$107,L$1,FALSE),"")))</f>
        <v/>
      </c>
      <c r="M101" s="131" t="str">
        <f>IF(J101="","",IF(IFERROR(VLOOKUP($B101,手順2!$A$12:$Q$107,M$1,FALSE),"")&amp;IFERROR(VLOOKUP($B101,手順3!$A$12:$Q$107,M$1,FALSE),"")="",0,IFERROR(VLOOKUP($B101,手順2!$A$12:$Q$107,M$1,FALSE),"")&amp;IFERROR(VLOOKUP($B101,手順3!$A$12:$Q$107,M$1,FALSE),"")))</f>
        <v/>
      </c>
      <c r="N101" s="93" t="str">
        <f>IFERROR(VLOOKUP($B101,手順2!$A$12:$Q$107,N$1,FALSE),"")&amp;IFERROR(VLOOKUP($B101,手順3!$A$12:$Q$107,N$1,FALSE),"")</f>
        <v/>
      </c>
      <c r="O101" s="131" t="str">
        <f>IF(N101="","",IF(IFERROR(VLOOKUP($B101,手順2!$A$12:$Q$107,O$1,FALSE),"")&amp;IFERROR(VLOOKUP($B101,手順3!$A$12:$Q$107,O$1,FALSE),"")="",0,IFERROR(VLOOKUP($B101,手順2!$A$12:$Q$107,O$1,FALSE),"")&amp;IFERROR(VLOOKUP($B101,手順3!$A$12:$Q$107,O$1,FALSE),"")))</f>
        <v/>
      </c>
      <c r="P101" s="131" t="str">
        <f>IF(N101="","",IF(IFERROR(VLOOKUP($B101,手順2!$A$12:$Q$107,P$1,FALSE),"")&amp;IFERROR(VLOOKUP($B101,手順3!$A$12:$Q$107,P$1,FALSE),"")="",0,IFERROR(VLOOKUP($B101,手順2!$A$12:$Q$107,P$1,FALSE),"")&amp;IFERROR(VLOOKUP($B101,手順3!$A$12:$Q$107,P$1,FALSE),"")))</f>
        <v/>
      </c>
      <c r="Q101" s="131" t="str">
        <f>IF(N101="","",IF(IFERROR(VLOOKUP($B101,手順2!$A$12:$Q$107,Q$1,FALSE),"")&amp;IFERROR(VLOOKUP($B101,手順3!$A$12:$Q$107,Q$1,FALSE),"")="",0,IFERROR(VLOOKUP($B101,手順2!$A$12:$Q$107,Q$1,FALSE),"")&amp;IFERROR(VLOOKUP($B101,手順3!$A$12:$Q$107,Q$1,FALSE),"")))</f>
        <v/>
      </c>
      <c r="R101" s="130"/>
      <c r="W101" s="35" t="str">
        <f>IF(Y101="","",COUNTIF(AI$17:AI101,"●"))</f>
        <v/>
      </c>
      <c r="X101" s="35" t="str">
        <f>IF(Y101="","",COUNTIF(AI$17:AI101,"▲"))</f>
        <v/>
      </c>
      <c r="Y101" s="111" t="str">
        <f t="shared" si="12"/>
        <v/>
      </c>
      <c r="Z101" s="112" t="str">
        <f t="shared" si="13"/>
        <v/>
      </c>
      <c r="AA101" s="36" t="str">
        <f t="shared" si="14"/>
        <v/>
      </c>
      <c r="AB101" s="112" t="str">
        <f t="shared" si="15"/>
        <v/>
      </c>
      <c r="AC101" s="112" t="str">
        <f t="shared" si="16"/>
        <v/>
      </c>
      <c r="AD101" s="112" t="str">
        <f t="shared" si="17"/>
        <v/>
      </c>
      <c r="AE101" s="112" t="str">
        <f t="shared" si="18"/>
        <v/>
      </c>
      <c r="AF101" s="112" t="str">
        <f t="shared" si="19"/>
        <v/>
      </c>
      <c r="AG101" s="112" t="str">
        <f t="shared" si="20"/>
        <v/>
      </c>
      <c r="AH101" s="112" t="str">
        <f t="shared" si="21"/>
        <v/>
      </c>
      <c r="AI101" s="113" t="str">
        <f t="shared" si="22"/>
        <v/>
      </c>
      <c r="AK101">
        <f>種目情報!A85</f>
        <v>0</v>
      </c>
      <c r="AL101">
        <f>種目情報!B85</f>
        <v>0</v>
      </c>
      <c r="AM101">
        <f>種目情報!C85</f>
        <v>0</v>
      </c>
    </row>
    <row r="102" spans="1:39" x14ac:dyDescent="0.4">
      <c r="A102">
        <v>86</v>
      </c>
      <c r="B102" t="str">
        <f>IFERROR(IF(B101=手順3!$A$11,"",IF(B101&lt;=100,IF(手順2!A97=手順５!A102,手順５!A102,手順3!$A$12),B101+1)),"")</f>
        <v/>
      </c>
      <c r="C102" s="10" t="str">
        <f>IFERROR(VLOOKUP($B102,手順2!$A$12:$Q$107,C$1,FALSE),"")&amp;IFERROR(VLOOKUP($B102,手順3!$A$12:$Q$107,C$1,FALSE),"")</f>
        <v/>
      </c>
      <c r="D102" s="10" t="str">
        <f>IFERROR(VLOOKUP($B102,手順2!$A$12:$Q$107,D$1,FALSE),"")&amp;IFERROR(VLOOKUP($B102,手順3!$A$12:$Q$107,D$1,FALSE),"")</f>
        <v/>
      </c>
      <c r="E102" s="10" t="str">
        <f>IFERROR(VLOOKUP($B102,手順2!$A$12:$Q$107,E$1,FALSE),"")&amp;IFERROR(VLOOKUP($B102,手順3!$A$12:$Q$107,E$1,FALSE),"")</f>
        <v/>
      </c>
      <c r="F102" s="10" t="str">
        <f>IFERROR(VLOOKUP($B102,手順2!$A$12:$Q$107,F$1,FALSE),"")&amp;IFERROR(VLOOKUP($B102,手順3!$A$12:$Q$107,F$1,FALSE),"")</f>
        <v/>
      </c>
      <c r="G102" s="10" t="str">
        <f>IFERROR(VLOOKUP($B102,手順2!$A$12:$Q$107,G$1,FALSE),"")&amp;IFERROR(VLOOKUP($B102,手順3!$A$12:$Q$107,G$1,FALSE),"")</f>
        <v/>
      </c>
      <c r="H102" s="10" t="str">
        <f>IFERROR(VLOOKUP($B102,手順2!$A$12:$Q$107,H$1,FALSE),"")&amp;IFERROR(VLOOKUP($B102,手順3!$A$12:$Q$107,H$1,FALSE),"")</f>
        <v/>
      </c>
      <c r="I102" s="10" t="str">
        <f>IFERROR(VLOOKUP($B102,手順2!$A$12:$Q$107,I$1,FALSE),"")&amp;IFERROR(VLOOKUP($B102,手順3!$A$12:$Q$107,I$1,FALSE),"")</f>
        <v/>
      </c>
      <c r="J102" s="93" t="str">
        <f>IFERROR(VLOOKUP($B102,手順2!$A$12:$Q$107,J$1,FALSE),"")&amp;IFERROR(VLOOKUP($B102,手順3!$A$12:$Q$107,J$1,FALSE),"")</f>
        <v/>
      </c>
      <c r="K102" s="131" t="str">
        <f>IF(J102="","",IF(IFERROR(VLOOKUP($B102,手順2!$A$12:$Q$107,K$1,FALSE),"")&amp;IFERROR(VLOOKUP($B102,手順3!$A$12:$Q$107,K$1,FALSE),"")="",0,IFERROR(VLOOKUP($B102,手順2!$A$12:$Q$107,K$1,FALSE),"")&amp;IFERROR(VLOOKUP($B102,手順3!$A$12:$Q$107,K$1,FALSE),"")))</f>
        <v/>
      </c>
      <c r="L102" s="131" t="str">
        <f>IF(J102="","",IF(IFERROR(VLOOKUP($B102,手順2!$A$12:$Q$107,L$1,FALSE),"")&amp;IFERROR(VLOOKUP($B102,手順3!$A$12:$Q$107,L$1,FALSE),"")="",0,IFERROR(VLOOKUP($B102,手順2!$A$12:$Q$107,L$1,FALSE),"")&amp;IFERROR(VLOOKUP($B102,手順3!$A$12:$Q$107,L$1,FALSE),"")))</f>
        <v/>
      </c>
      <c r="M102" s="131" t="str">
        <f>IF(J102="","",IF(IFERROR(VLOOKUP($B102,手順2!$A$12:$Q$107,M$1,FALSE),"")&amp;IFERROR(VLOOKUP($B102,手順3!$A$12:$Q$107,M$1,FALSE),"")="",0,IFERROR(VLOOKUP($B102,手順2!$A$12:$Q$107,M$1,FALSE),"")&amp;IFERROR(VLOOKUP($B102,手順3!$A$12:$Q$107,M$1,FALSE),"")))</f>
        <v/>
      </c>
      <c r="N102" s="93" t="str">
        <f>IFERROR(VLOOKUP($B102,手順2!$A$12:$Q$107,N$1,FALSE),"")&amp;IFERROR(VLOOKUP($B102,手順3!$A$12:$Q$107,N$1,FALSE),"")</f>
        <v/>
      </c>
      <c r="O102" s="131" t="str">
        <f>IF(N102="","",IF(IFERROR(VLOOKUP($B102,手順2!$A$12:$Q$107,O$1,FALSE),"")&amp;IFERROR(VLOOKUP($B102,手順3!$A$12:$Q$107,O$1,FALSE),"")="",0,IFERROR(VLOOKUP($B102,手順2!$A$12:$Q$107,O$1,FALSE),"")&amp;IFERROR(VLOOKUP($B102,手順3!$A$12:$Q$107,O$1,FALSE),"")))</f>
        <v/>
      </c>
      <c r="P102" s="131" t="str">
        <f>IF(N102="","",IF(IFERROR(VLOOKUP($B102,手順2!$A$12:$Q$107,P$1,FALSE),"")&amp;IFERROR(VLOOKUP($B102,手順3!$A$12:$Q$107,P$1,FALSE),"")="",0,IFERROR(VLOOKUP($B102,手順2!$A$12:$Q$107,P$1,FALSE),"")&amp;IFERROR(VLOOKUP($B102,手順3!$A$12:$Q$107,P$1,FALSE),"")))</f>
        <v/>
      </c>
      <c r="Q102" s="131" t="str">
        <f>IF(N102="","",IF(IFERROR(VLOOKUP($B102,手順2!$A$12:$Q$107,Q$1,FALSE),"")&amp;IFERROR(VLOOKUP($B102,手順3!$A$12:$Q$107,Q$1,FALSE),"")="",0,IFERROR(VLOOKUP($B102,手順2!$A$12:$Q$107,Q$1,FALSE),"")&amp;IFERROR(VLOOKUP($B102,手順3!$A$12:$Q$107,Q$1,FALSE),"")))</f>
        <v/>
      </c>
      <c r="R102" s="130"/>
      <c r="W102" s="35" t="str">
        <f>IF(Y102="","",COUNTIF(AI$17:AI102,"●"))</f>
        <v/>
      </c>
      <c r="X102" s="35" t="str">
        <f>IF(Y102="","",COUNTIF(AI$17:AI102,"▲"))</f>
        <v/>
      </c>
      <c r="Y102" s="111" t="str">
        <f t="shared" si="12"/>
        <v/>
      </c>
      <c r="Z102" s="112" t="str">
        <f t="shared" si="13"/>
        <v/>
      </c>
      <c r="AA102" s="36" t="str">
        <f t="shared" si="14"/>
        <v/>
      </c>
      <c r="AB102" s="112" t="str">
        <f t="shared" si="15"/>
        <v/>
      </c>
      <c r="AC102" s="112" t="str">
        <f t="shared" si="16"/>
        <v/>
      </c>
      <c r="AD102" s="112" t="str">
        <f t="shared" si="17"/>
        <v/>
      </c>
      <c r="AE102" s="112" t="str">
        <f t="shared" si="18"/>
        <v/>
      </c>
      <c r="AF102" s="112" t="str">
        <f t="shared" si="19"/>
        <v/>
      </c>
      <c r="AG102" s="112" t="str">
        <f t="shared" si="20"/>
        <v/>
      </c>
      <c r="AH102" s="112" t="str">
        <f t="shared" si="21"/>
        <v/>
      </c>
      <c r="AI102" s="113" t="str">
        <f t="shared" si="22"/>
        <v/>
      </c>
      <c r="AK102">
        <f>種目情報!A86</f>
        <v>0</v>
      </c>
      <c r="AL102">
        <f>種目情報!B86</f>
        <v>0</v>
      </c>
      <c r="AM102">
        <f>種目情報!C86</f>
        <v>0</v>
      </c>
    </row>
    <row r="103" spans="1:39" x14ac:dyDescent="0.4">
      <c r="A103">
        <v>87</v>
      </c>
      <c r="B103" t="str">
        <f>IFERROR(IF(B102=手順3!$A$11,"",IF(B102&lt;=100,IF(手順2!A98=手順５!A103,手順５!A103,手順3!$A$12),B102+1)),"")</f>
        <v/>
      </c>
      <c r="C103" s="10" t="str">
        <f>IFERROR(VLOOKUP($B103,手順2!$A$12:$Q$107,C$1,FALSE),"")&amp;IFERROR(VLOOKUP($B103,手順3!$A$12:$Q$107,C$1,FALSE),"")</f>
        <v/>
      </c>
      <c r="D103" s="10" t="str">
        <f>IFERROR(VLOOKUP($B103,手順2!$A$12:$Q$107,D$1,FALSE),"")&amp;IFERROR(VLOOKUP($B103,手順3!$A$12:$Q$107,D$1,FALSE),"")</f>
        <v/>
      </c>
      <c r="E103" s="10" t="str">
        <f>IFERROR(VLOOKUP($B103,手順2!$A$12:$Q$107,E$1,FALSE),"")&amp;IFERROR(VLOOKUP($B103,手順3!$A$12:$Q$107,E$1,FALSE),"")</f>
        <v/>
      </c>
      <c r="F103" s="10" t="str">
        <f>IFERROR(VLOOKUP($B103,手順2!$A$12:$Q$107,F$1,FALSE),"")&amp;IFERROR(VLOOKUP($B103,手順3!$A$12:$Q$107,F$1,FALSE),"")</f>
        <v/>
      </c>
      <c r="G103" s="10" t="str">
        <f>IFERROR(VLOOKUP($B103,手順2!$A$12:$Q$107,G$1,FALSE),"")&amp;IFERROR(VLOOKUP($B103,手順3!$A$12:$Q$107,G$1,FALSE),"")</f>
        <v/>
      </c>
      <c r="H103" s="10" t="str">
        <f>IFERROR(VLOOKUP($B103,手順2!$A$12:$Q$107,H$1,FALSE),"")&amp;IFERROR(VLOOKUP($B103,手順3!$A$12:$Q$107,H$1,FALSE),"")</f>
        <v/>
      </c>
      <c r="I103" s="10" t="str">
        <f>IFERROR(VLOOKUP($B103,手順2!$A$12:$Q$107,I$1,FALSE),"")&amp;IFERROR(VLOOKUP($B103,手順3!$A$12:$Q$107,I$1,FALSE),"")</f>
        <v/>
      </c>
      <c r="J103" s="93" t="str">
        <f>IFERROR(VLOOKUP($B103,手順2!$A$12:$Q$107,J$1,FALSE),"")&amp;IFERROR(VLOOKUP($B103,手順3!$A$12:$Q$107,J$1,FALSE),"")</f>
        <v/>
      </c>
      <c r="K103" s="131" t="str">
        <f>IF(J103="","",IF(IFERROR(VLOOKUP($B103,手順2!$A$12:$Q$107,K$1,FALSE),"")&amp;IFERROR(VLOOKUP($B103,手順3!$A$12:$Q$107,K$1,FALSE),"")="",0,IFERROR(VLOOKUP($B103,手順2!$A$12:$Q$107,K$1,FALSE),"")&amp;IFERROR(VLOOKUP($B103,手順3!$A$12:$Q$107,K$1,FALSE),"")))</f>
        <v/>
      </c>
      <c r="L103" s="131" t="str">
        <f>IF(J103="","",IF(IFERROR(VLOOKUP($B103,手順2!$A$12:$Q$107,L$1,FALSE),"")&amp;IFERROR(VLOOKUP($B103,手順3!$A$12:$Q$107,L$1,FALSE),"")="",0,IFERROR(VLOOKUP($B103,手順2!$A$12:$Q$107,L$1,FALSE),"")&amp;IFERROR(VLOOKUP($B103,手順3!$A$12:$Q$107,L$1,FALSE),"")))</f>
        <v/>
      </c>
      <c r="M103" s="131" t="str">
        <f>IF(J103="","",IF(IFERROR(VLOOKUP($B103,手順2!$A$12:$Q$107,M$1,FALSE),"")&amp;IFERROR(VLOOKUP($B103,手順3!$A$12:$Q$107,M$1,FALSE),"")="",0,IFERROR(VLOOKUP($B103,手順2!$A$12:$Q$107,M$1,FALSE),"")&amp;IFERROR(VLOOKUP($B103,手順3!$A$12:$Q$107,M$1,FALSE),"")))</f>
        <v/>
      </c>
      <c r="N103" s="93" t="str">
        <f>IFERROR(VLOOKUP($B103,手順2!$A$12:$Q$107,N$1,FALSE),"")&amp;IFERROR(VLOOKUP($B103,手順3!$A$12:$Q$107,N$1,FALSE),"")</f>
        <v/>
      </c>
      <c r="O103" s="131" t="str">
        <f>IF(N103="","",IF(IFERROR(VLOOKUP($B103,手順2!$A$12:$Q$107,O$1,FALSE),"")&amp;IFERROR(VLOOKUP($B103,手順3!$A$12:$Q$107,O$1,FALSE),"")="",0,IFERROR(VLOOKUP($B103,手順2!$A$12:$Q$107,O$1,FALSE),"")&amp;IFERROR(VLOOKUP($B103,手順3!$A$12:$Q$107,O$1,FALSE),"")))</f>
        <v/>
      </c>
      <c r="P103" s="131" t="str">
        <f>IF(N103="","",IF(IFERROR(VLOOKUP($B103,手順2!$A$12:$Q$107,P$1,FALSE),"")&amp;IFERROR(VLOOKUP($B103,手順3!$A$12:$Q$107,P$1,FALSE),"")="",0,IFERROR(VLOOKUP($B103,手順2!$A$12:$Q$107,P$1,FALSE),"")&amp;IFERROR(VLOOKUP($B103,手順3!$A$12:$Q$107,P$1,FALSE),"")))</f>
        <v/>
      </c>
      <c r="Q103" s="131" t="str">
        <f>IF(N103="","",IF(IFERROR(VLOOKUP($B103,手順2!$A$12:$Q$107,Q$1,FALSE),"")&amp;IFERROR(VLOOKUP($B103,手順3!$A$12:$Q$107,Q$1,FALSE),"")="",0,IFERROR(VLOOKUP($B103,手順2!$A$12:$Q$107,Q$1,FALSE),"")&amp;IFERROR(VLOOKUP($B103,手順3!$A$12:$Q$107,Q$1,FALSE),"")))</f>
        <v/>
      </c>
      <c r="R103" s="130"/>
      <c r="W103" s="35" t="str">
        <f>IF(Y103="","",COUNTIF(AI$17:AI103,"●"))</f>
        <v/>
      </c>
      <c r="X103" s="35" t="str">
        <f>IF(Y103="","",COUNTIF(AI$17:AI103,"▲"))</f>
        <v/>
      </c>
      <c r="Y103" s="111" t="str">
        <f t="shared" si="12"/>
        <v/>
      </c>
      <c r="Z103" s="112" t="str">
        <f t="shared" si="13"/>
        <v/>
      </c>
      <c r="AA103" s="36" t="str">
        <f t="shared" si="14"/>
        <v/>
      </c>
      <c r="AB103" s="112" t="str">
        <f t="shared" si="15"/>
        <v/>
      </c>
      <c r="AC103" s="112" t="str">
        <f t="shared" si="16"/>
        <v/>
      </c>
      <c r="AD103" s="112" t="str">
        <f t="shared" si="17"/>
        <v/>
      </c>
      <c r="AE103" s="112" t="str">
        <f t="shared" si="18"/>
        <v/>
      </c>
      <c r="AF103" s="112" t="str">
        <f t="shared" si="19"/>
        <v/>
      </c>
      <c r="AG103" s="112" t="str">
        <f t="shared" si="20"/>
        <v/>
      </c>
      <c r="AH103" s="112" t="str">
        <f t="shared" si="21"/>
        <v/>
      </c>
      <c r="AI103" s="113" t="str">
        <f t="shared" si="22"/>
        <v/>
      </c>
      <c r="AK103">
        <f>種目情報!A87</f>
        <v>0</v>
      </c>
      <c r="AL103">
        <f>種目情報!B87</f>
        <v>0</v>
      </c>
      <c r="AM103">
        <f>種目情報!C87</f>
        <v>0</v>
      </c>
    </row>
    <row r="104" spans="1:39" x14ac:dyDescent="0.4">
      <c r="A104">
        <v>88</v>
      </c>
      <c r="B104" t="str">
        <f>IFERROR(IF(B103=手順3!$A$11,"",IF(B103&lt;=100,IF(手順2!A99=手順５!A104,手順５!A104,手順3!$A$12),B103+1)),"")</f>
        <v/>
      </c>
      <c r="C104" s="10" t="str">
        <f>IFERROR(VLOOKUP($B104,手順2!$A$12:$Q$107,C$1,FALSE),"")&amp;IFERROR(VLOOKUP($B104,手順3!$A$12:$Q$107,C$1,FALSE),"")</f>
        <v/>
      </c>
      <c r="D104" s="10" t="str">
        <f>IFERROR(VLOOKUP($B104,手順2!$A$12:$Q$107,D$1,FALSE),"")&amp;IFERROR(VLOOKUP($B104,手順3!$A$12:$Q$107,D$1,FALSE),"")</f>
        <v/>
      </c>
      <c r="E104" s="10" t="str">
        <f>IFERROR(VLOOKUP($B104,手順2!$A$12:$Q$107,E$1,FALSE),"")&amp;IFERROR(VLOOKUP($B104,手順3!$A$12:$Q$107,E$1,FALSE),"")</f>
        <v/>
      </c>
      <c r="F104" s="10" t="str">
        <f>IFERROR(VLOOKUP($B104,手順2!$A$12:$Q$107,F$1,FALSE),"")&amp;IFERROR(VLOOKUP($B104,手順3!$A$12:$Q$107,F$1,FALSE),"")</f>
        <v/>
      </c>
      <c r="G104" s="10" t="str">
        <f>IFERROR(VLOOKUP($B104,手順2!$A$12:$Q$107,G$1,FALSE),"")&amp;IFERROR(VLOOKUP($B104,手順3!$A$12:$Q$107,G$1,FALSE),"")</f>
        <v/>
      </c>
      <c r="H104" s="10" t="str">
        <f>IFERROR(VLOOKUP($B104,手順2!$A$12:$Q$107,H$1,FALSE),"")&amp;IFERROR(VLOOKUP($B104,手順3!$A$12:$Q$107,H$1,FALSE),"")</f>
        <v/>
      </c>
      <c r="I104" s="10" t="str">
        <f>IFERROR(VLOOKUP($B104,手順2!$A$12:$Q$107,I$1,FALSE),"")&amp;IFERROR(VLOOKUP($B104,手順3!$A$12:$Q$107,I$1,FALSE),"")</f>
        <v/>
      </c>
      <c r="J104" s="93" t="str">
        <f>IFERROR(VLOOKUP($B104,手順2!$A$12:$Q$107,J$1,FALSE),"")&amp;IFERROR(VLOOKUP($B104,手順3!$A$12:$Q$107,J$1,FALSE),"")</f>
        <v/>
      </c>
      <c r="K104" s="131" t="str">
        <f>IF(J104="","",IF(IFERROR(VLOOKUP($B104,手順2!$A$12:$Q$107,K$1,FALSE),"")&amp;IFERROR(VLOOKUP($B104,手順3!$A$12:$Q$107,K$1,FALSE),"")="",0,IFERROR(VLOOKUP($B104,手順2!$A$12:$Q$107,K$1,FALSE),"")&amp;IFERROR(VLOOKUP($B104,手順3!$A$12:$Q$107,K$1,FALSE),"")))</f>
        <v/>
      </c>
      <c r="L104" s="131" t="str">
        <f>IF(J104="","",IF(IFERROR(VLOOKUP($B104,手順2!$A$12:$Q$107,L$1,FALSE),"")&amp;IFERROR(VLOOKUP($B104,手順3!$A$12:$Q$107,L$1,FALSE),"")="",0,IFERROR(VLOOKUP($B104,手順2!$A$12:$Q$107,L$1,FALSE),"")&amp;IFERROR(VLOOKUP($B104,手順3!$A$12:$Q$107,L$1,FALSE),"")))</f>
        <v/>
      </c>
      <c r="M104" s="131" t="str">
        <f>IF(J104="","",IF(IFERROR(VLOOKUP($B104,手順2!$A$12:$Q$107,M$1,FALSE),"")&amp;IFERROR(VLOOKUP($B104,手順3!$A$12:$Q$107,M$1,FALSE),"")="",0,IFERROR(VLOOKUP($B104,手順2!$A$12:$Q$107,M$1,FALSE),"")&amp;IFERROR(VLOOKUP($B104,手順3!$A$12:$Q$107,M$1,FALSE),"")))</f>
        <v/>
      </c>
      <c r="N104" s="93" t="str">
        <f>IFERROR(VLOOKUP($B104,手順2!$A$12:$Q$107,N$1,FALSE),"")&amp;IFERROR(VLOOKUP($B104,手順3!$A$12:$Q$107,N$1,FALSE),"")</f>
        <v/>
      </c>
      <c r="O104" s="131" t="str">
        <f>IF(N104="","",IF(IFERROR(VLOOKUP($B104,手順2!$A$12:$Q$107,O$1,FALSE),"")&amp;IFERROR(VLOOKUP($B104,手順3!$A$12:$Q$107,O$1,FALSE),"")="",0,IFERROR(VLOOKUP($B104,手順2!$A$12:$Q$107,O$1,FALSE),"")&amp;IFERROR(VLOOKUP($B104,手順3!$A$12:$Q$107,O$1,FALSE),"")))</f>
        <v/>
      </c>
      <c r="P104" s="131" t="str">
        <f>IF(N104="","",IF(IFERROR(VLOOKUP($B104,手順2!$A$12:$Q$107,P$1,FALSE),"")&amp;IFERROR(VLOOKUP($B104,手順3!$A$12:$Q$107,P$1,FALSE),"")="",0,IFERROR(VLOOKUP($B104,手順2!$A$12:$Q$107,P$1,FALSE),"")&amp;IFERROR(VLOOKUP($B104,手順3!$A$12:$Q$107,P$1,FALSE),"")))</f>
        <v/>
      </c>
      <c r="Q104" s="131" t="str">
        <f>IF(N104="","",IF(IFERROR(VLOOKUP($B104,手順2!$A$12:$Q$107,Q$1,FALSE),"")&amp;IFERROR(VLOOKUP($B104,手順3!$A$12:$Q$107,Q$1,FALSE),"")="",0,IFERROR(VLOOKUP($B104,手順2!$A$12:$Q$107,Q$1,FALSE),"")&amp;IFERROR(VLOOKUP($B104,手順3!$A$12:$Q$107,Q$1,FALSE),"")))</f>
        <v/>
      </c>
      <c r="R104" s="130"/>
      <c r="W104" s="35" t="str">
        <f>IF(Y104="","",COUNTIF(AI$17:AI104,"●"))</f>
        <v/>
      </c>
      <c r="X104" s="35" t="str">
        <f>IF(Y104="","",COUNTIF(AI$17:AI104,"▲"))</f>
        <v/>
      </c>
      <c r="Y104" s="111" t="str">
        <f t="shared" si="12"/>
        <v/>
      </c>
      <c r="Z104" s="112" t="str">
        <f t="shared" si="13"/>
        <v/>
      </c>
      <c r="AA104" s="36" t="str">
        <f t="shared" si="14"/>
        <v/>
      </c>
      <c r="AB104" s="112" t="str">
        <f t="shared" si="15"/>
        <v/>
      </c>
      <c r="AC104" s="112" t="str">
        <f t="shared" si="16"/>
        <v/>
      </c>
      <c r="AD104" s="112" t="str">
        <f t="shared" si="17"/>
        <v/>
      </c>
      <c r="AE104" s="112" t="str">
        <f t="shared" si="18"/>
        <v/>
      </c>
      <c r="AF104" s="112" t="str">
        <f t="shared" si="19"/>
        <v/>
      </c>
      <c r="AG104" s="112" t="str">
        <f t="shared" si="20"/>
        <v/>
      </c>
      <c r="AH104" s="112" t="str">
        <f t="shared" si="21"/>
        <v/>
      </c>
      <c r="AI104" s="113" t="str">
        <f t="shared" si="22"/>
        <v/>
      </c>
      <c r="AK104">
        <f>種目情報!A88</f>
        <v>0</v>
      </c>
      <c r="AL104">
        <f>種目情報!B88</f>
        <v>0</v>
      </c>
      <c r="AM104">
        <f>種目情報!C88</f>
        <v>0</v>
      </c>
    </row>
    <row r="105" spans="1:39" ht="19.5" thickBot="1" x14ac:dyDescent="0.45">
      <c r="A105">
        <v>89</v>
      </c>
      <c r="B105" t="str">
        <f>IFERROR(IF(B104=手順3!$A$11,"",IF(B104&lt;=100,IF(手順2!A100=手順５!A105,手順５!A105,手順3!$A$12),B104+1)),"")</f>
        <v/>
      </c>
      <c r="C105" s="10" t="str">
        <f>IFERROR(VLOOKUP($B105,手順2!$A$12:$Q$107,C$1,FALSE),"")&amp;IFERROR(VLOOKUP($B105,手順3!$A$12:$Q$107,C$1,FALSE),"")</f>
        <v/>
      </c>
      <c r="D105" s="10" t="str">
        <f>IFERROR(VLOOKUP($B105,手順2!$A$12:$Q$107,D$1,FALSE),"")&amp;IFERROR(VLOOKUP($B105,手順3!$A$12:$Q$107,D$1,FALSE),"")</f>
        <v/>
      </c>
      <c r="E105" s="10" t="str">
        <f>IFERROR(VLOOKUP($B105,手順2!$A$12:$Q$107,E$1,FALSE),"")&amp;IFERROR(VLOOKUP($B105,手順3!$A$12:$Q$107,E$1,FALSE),"")</f>
        <v/>
      </c>
      <c r="F105" s="10" t="str">
        <f>IFERROR(VLOOKUP($B105,手順2!$A$12:$Q$107,F$1,FALSE),"")&amp;IFERROR(VLOOKUP($B105,手順3!$A$12:$Q$107,F$1,FALSE),"")</f>
        <v/>
      </c>
      <c r="G105" s="10" t="str">
        <f>IFERROR(VLOOKUP($B105,手順2!$A$12:$Q$107,G$1,FALSE),"")&amp;IFERROR(VLOOKUP($B105,手順3!$A$12:$Q$107,G$1,FALSE),"")</f>
        <v/>
      </c>
      <c r="H105" s="10" t="str">
        <f>IFERROR(VLOOKUP($B105,手順2!$A$12:$Q$107,H$1,FALSE),"")&amp;IFERROR(VLOOKUP($B105,手順3!$A$12:$Q$107,H$1,FALSE),"")</f>
        <v/>
      </c>
      <c r="I105" s="10" t="str">
        <f>IFERROR(VLOOKUP($B105,手順2!$A$12:$Q$107,I$1,FALSE),"")&amp;IFERROR(VLOOKUP($B105,手順3!$A$12:$Q$107,I$1,FALSE),"")</f>
        <v/>
      </c>
      <c r="J105" s="93" t="str">
        <f>IFERROR(VLOOKUP($B105,手順2!$A$12:$Q$107,J$1,FALSE),"")&amp;IFERROR(VLOOKUP($B105,手順3!$A$12:$Q$107,J$1,FALSE),"")</f>
        <v/>
      </c>
      <c r="K105" s="131" t="str">
        <f>IF(J105="","",IF(IFERROR(VLOOKUP($B105,手順2!$A$12:$Q$107,K$1,FALSE),"")&amp;IFERROR(VLOOKUP($B105,手順3!$A$12:$Q$107,K$1,FALSE),"")="",0,IFERROR(VLOOKUP($B105,手順2!$A$12:$Q$107,K$1,FALSE),"")&amp;IFERROR(VLOOKUP($B105,手順3!$A$12:$Q$107,K$1,FALSE),"")))</f>
        <v/>
      </c>
      <c r="L105" s="131" t="str">
        <f>IF(J105="","",IF(IFERROR(VLOOKUP($B105,手順2!$A$12:$Q$107,L$1,FALSE),"")&amp;IFERROR(VLOOKUP($B105,手順3!$A$12:$Q$107,L$1,FALSE),"")="",0,IFERROR(VLOOKUP($B105,手順2!$A$12:$Q$107,L$1,FALSE),"")&amp;IFERROR(VLOOKUP($B105,手順3!$A$12:$Q$107,L$1,FALSE),"")))</f>
        <v/>
      </c>
      <c r="M105" s="131" t="str">
        <f>IF(J105="","",IF(IFERROR(VLOOKUP($B105,手順2!$A$12:$Q$107,M$1,FALSE),"")&amp;IFERROR(VLOOKUP($B105,手順3!$A$12:$Q$107,M$1,FALSE),"")="",0,IFERROR(VLOOKUP($B105,手順2!$A$12:$Q$107,M$1,FALSE),"")&amp;IFERROR(VLOOKUP($B105,手順3!$A$12:$Q$107,M$1,FALSE),"")))</f>
        <v/>
      </c>
      <c r="N105" s="93" t="str">
        <f>IFERROR(VLOOKUP($B105,手順2!$A$12:$Q$107,N$1,FALSE),"")&amp;IFERROR(VLOOKUP($B105,手順3!$A$12:$Q$107,N$1,FALSE),"")</f>
        <v/>
      </c>
      <c r="O105" s="131" t="str">
        <f>IF(N105="","",IF(IFERROR(VLOOKUP($B105,手順2!$A$12:$Q$107,O$1,FALSE),"")&amp;IFERROR(VLOOKUP($B105,手順3!$A$12:$Q$107,O$1,FALSE),"")="",0,IFERROR(VLOOKUP($B105,手順2!$A$12:$Q$107,O$1,FALSE),"")&amp;IFERROR(VLOOKUP($B105,手順3!$A$12:$Q$107,O$1,FALSE),"")))</f>
        <v/>
      </c>
      <c r="P105" s="131" t="str">
        <f>IF(N105="","",IF(IFERROR(VLOOKUP($B105,手順2!$A$12:$Q$107,P$1,FALSE),"")&amp;IFERROR(VLOOKUP($B105,手順3!$A$12:$Q$107,P$1,FALSE),"")="",0,IFERROR(VLOOKUP($B105,手順2!$A$12:$Q$107,P$1,FALSE),"")&amp;IFERROR(VLOOKUP($B105,手順3!$A$12:$Q$107,P$1,FALSE),"")))</f>
        <v/>
      </c>
      <c r="Q105" s="131" t="str">
        <f>IF(N105="","",IF(IFERROR(VLOOKUP($B105,手順2!$A$12:$Q$107,Q$1,FALSE),"")&amp;IFERROR(VLOOKUP($B105,手順3!$A$12:$Q$107,Q$1,FALSE),"")="",0,IFERROR(VLOOKUP($B105,手順2!$A$12:$Q$107,Q$1,FALSE),"")&amp;IFERROR(VLOOKUP($B105,手順3!$A$12:$Q$107,Q$1,FALSE),"")))</f>
        <v/>
      </c>
      <c r="R105" s="130"/>
      <c r="W105" s="35" t="str">
        <f>IF(Y105="","",COUNTIF(AI$17:AI105,"●"))</f>
        <v/>
      </c>
      <c r="X105" s="35" t="str">
        <f>IF(Y105="","",COUNTIF(AI$17:AI105,"▲"))</f>
        <v/>
      </c>
      <c r="Y105" s="114" t="str">
        <f t="shared" si="12"/>
        <v/>
      </c>
      <c r="Z105" s="115" t="str">
        <f t="shared" si="13"/>
        <v/>
      </c>
      <c r="AA105" s="51" t="str">
        <f t="shared" si="14"/>
        <v/>
      </c>
      <c r="AB105" s="115" t="str">
        <f t="shared" si="15"/>
        <v/>
      </c>
      <c r="AC105" s="115" t="str">
        <f t="shared" si="16"/>
        <v/>
      </c>
      <c r="AD105" s="115" t="str">
        <f t="shared" si="17"/>
        <v/>
      </c>
      <c r="AE105" s="115" t="str">
        <f t="shared" si="18"/>
        <v/>
      </c>
      <c r="AF105" s="115" t="str">
        <f t="shared" si="19"/>
        <v/>
      </c>
      <c r="AG105" s="115" t="str">
        <f t="shared" si="20"/>
        <v/>
      </c>
      <c r="AH105" s="115" t="str">
        <f t="shared" si="21"/>
        <v/>
      </c>
      <c r="AI105" s="116" t="str">
        <f t="shared" si="22"/>
        <v/>
      </c>
      <c r="AK105">
        <f>種目情報!A89</f>
        <v>0</v>
      </c>
      <c r="AL105">
        <f>種目情報!B89</f>
        <v>0</v>
      </c>
      <c r="AM105">
        <f>種目情報!C89</f>
        <v>0</v>
      </c>
    </row>
    <row r="106" spans="1:39" x14ac:dyDescent="0.4">
      <c r="A106">
        <v>90</v>
      </c>
      <c r="B106" t="str">
        <f>IFERROR(IF(B105=手順3!$A$11,"",IF(B105&lt;=100,IF(手順2!A101=手順５!A106,手順５!A106,手順3!$A$12),B105+1)),"")</f>
        <v/>
      </c>
      <c r="C106" s="10" t="str">
        <f>IFERROR(VLOOKUP($B106,手順2!$A$12:$Q$107,C$1,FALSE),"")&amp;IFERROR(VLOOKUP($B106,手順3!$A$12:$Q$107,C$1,FALSE),"")</f>
        <v/>
      </c>
      <c r="D106" s="10" t="str">
        <f>IFERROR(VLOOKUP($B106,手順2!$A$12:$Q$107,D$1,FALSE),"")&amp;IFERROR(VLOOKUP($B106,手順3!$A$12:$Q$107,D$1,FALSE),"")</f>
        <v/>
      </c>
      <c r="E106" s="10" t="str">
        <f>IFERROR(VLOOKUP($B106,手順2!$A$12:$Q$107,E$1,FALSE),"")&amp;IFERROR(VLOOKUP($B106,手順3!$A$12:$Q$107,E$1,FALSE),"")</f>
        <v/>
      </c>
      <c r="F106" s="10" t="str">
        <f>IFERROR(VLOOKUP($B106,手順2!$A$12:$Q$107,F$1,FALSE),"")&amp;IFERROR(VLOOKUP($B106,手順3!$A$12:$Q$107,F$1,FALSE),"")</f>
        <v/>
      </c>
      <c r="G106" s="10" t="str">
        <f>IFERROR(VLOOKUP($B106,手順2!$A$12:$Q$107,G$1,FALSE),"")&amp;IFERROR(VLOOKUP($B106,手順3!$A$12:$Q$107,G$1,FALSE),"")</f>
        <v/>
      </c>
      <c r="H106" s="10" t="str">
        <f>IFERROR(VLOOKUP($B106,手順2!$A$12:$Q$107,H$1,FALSE),"")&amp;IFERROR(VLOOKUP($B106,手順3!$A$12:$Q$107,H$1,FALSE),"")</f>
        <v/>
      </c>
      <c r="I106" s="10" t="str">
        <f>IFERROR(VLOOKUP($B106,手順2!$A$12:$Q$107,I$1,FALSE),"")&amp;IFERROR(VLOOKUP($B106,手順3!$A$12:$Q$107,I$1,FALSE),"")</f>
        <v/>
      </c>
      <c r="J106" s="93" t="str">
        <f>IFERROR(VLOOKUP($B106,手順2!$A$12:$Q$107,J$1,FALSE),"")&amp;IFERROR(VLOOKUP($B106,手順3!$A$12:$Q$107,J$1,FALSE),"")</f>
        <v/>
      </c>
      <c r="K106" s="131" t="str">
        <f>IF(J106="","",IF(IFERROR(VLOOKUP($B106,手順2!$A$12:$Q$107,K$1,FALSE),"")&amp;IFERROR(VLOOKUP($B106,手順3!$A$12:$Q$107,K$1,FALSE),"")="",0,IFERROR(VLOOKUP($B106,手順2!$A$12:$Q$107,K$1,FALSE),"")&amp;IFERROR(VLOOKUP($B106,手順3!$A$12:$Q$107,K$1,FALSE),"")))</f>
        <v/>
      </c>
      <c r="L106" s="131" t="str">
        <f>IF(J106="","",IF(IFERROR(VLOOKUP($B106,手順2!$A$12:$Q$107,L$1,FALSE),"")&amp;IFERROR(VLOOKUP($B106,手順3!$A$12:$Q$107,L$1,FALSE),"")="",0,IFERROR(VLOOKUP($B106,手順2!$A$12:$Q$107,L$1,FALSE),"")&amp;IFERROR(VLOOKUP($B106,手順3!$A$12:$Q$107,L$1,FALSE),"")))</f>
        <v/>
      </c>
      <c r="M106" s="131" t="str">
        <f>IF(J106="","",IF(IFERROR(VLOOKUP($B106,手順2!$A$12:$Q$107,M$1,FALSE),"")&amp;IFERROR(VLOOKUP($B106,手順3!$A$12:$Q$107,M$1,FALSE),"")="",0,IFERROR(VLOOKUP($B106,手順2!$A$12:$Q$107,M$1,FALSE),"")&amp;IFERROR(VLOOKUP($B106,手順3!$A$12:$Q$107,M$1,FALSE),"")))</f>
        <v/>
      </c>
      <c r="N106" s="93" t="str">
        <f>IFERROR(VLOOKUP($B106,手順2!$A$12:$Q$107,N$1,FALSE),"")&amp;IFERROR(VLOOKUP($B106,手順3!$A$12:$Q$107,N$1,FALSE),"")</f>
        <v/>
      </c>
      <c r="O106" s="131" t="str">
        <f>IF(N106="","",IF(IFERROR(VLOOKUP($B106,手順2!$A$12:$Q$107,O$1,FALSE),"")&amp;IFERROR(VLOOKUP($B106,手順3!$A$12:$Q$107,O$1,FALSE),"")="",0,IFERROR(VLOOKUP($B106,手順2!$A$12:$Q$107,O$1,FALSE),"")&amp;IFERROR(VLOOKUP($B106,手順3!$A$12:$Q$107,O$1,FALSE),"")))</f>
        <v/>
      </c>
      <c r="P106" s="131" t="str">
        <f>IF(N106="","",IF(IFERROR(VLOOKUP($B106,手順2!$A$12:$Q$107,P$1,FALSE),"")&amp;IFERROR(VLOOKUP($B106,手順3!$A$12:$Q$107,P$1,FALSE),"")="",0,IFERROR(VLOOKUP($B106,手順2!$A$12:$Q$107,P$1,FALSE),"")&amp;IFERROR(VLOOKUP($B106,手順3!$A$12:$Q$107,P$1,FALSE),"")))</f>
        <v/>
      </c>
      <c r="Q106" s="131" t="str">
        <f>IF(N106="","",IF(IFERROR(VLOOKUP($B106,手順2!$A$12:$Q$107,Q$1,FALSE),"")&amp;IFERROR(VLOOKUP($B106,手順3!$A$12:$Q$107,Q$1,FALSE),"")="",0,IFERROR(VLOOKUP($B106,手順2!$A$12:$Q$107,Q$1,FALSE),"")&amp;IFERROR(VLOOKUP($B106,手順3!$A$12:$Q$107,Q$1,FALSE),"")))</f>
        <v/>
      </c>
      <c r="R106" s="130"/>
    </row>
    <row r="107" spans="1:39" x14ac:dyDescent="0.4">
      <c r="A107">
        <v>91</v>
      </c>
      <c r="B107" t="str">
        <f>IFERROR(IF(B106=手順3!$A$11,"",IF(B106&lt;=100,IF(手順2!A102=手順５!A107,手順５!A107,手順3!$A$12),B106+1)),"")</f>
        <v/>
      </c>
      <c r="C107" s="10" t="str">
        <f>IFERROR(VLOOKUP($B107,手順2!$A$12:$Q$107,C$1,FALSE),"")&amp;IFERROR(VLOOKUP($B107,手順3!$A$12:$Q$107,C$1,FALSE),"")</f>
        <v/>
      </c>
      <c r="D107" s="10" t="str">
        <f>IFERROR(VLOOKUP($B107,手順2!$A$12:$Q$107,D$1,FALSE),"")&amp;IFERROR(VLOOKUP($B107,手順3!$A$12:$Q$107,D$1,FALSE),"")</f>
        <v/>
      </c>
      <c r="E107" s="10" t="str">
        <f>IFERROR(VLOOKUP($B107,手順2!$A$12:$Q$107,E$1,FALSE),"")&amp;IFERROR(VLOOKUP($B107,手順3!$A$12:$Q$107,E$1,FALSE),"")</f>
        <v/>
      </c>
      <c r="F107" s="10" t="str">
        <f>IFERROR(VLOOKUP($B107,手順2!$A$12:$Q$107,F$1,FALSE),"")&amp;IFERROR(VLOOKUP($B107,手順3!$A$12:$Q$107,F$1,FALSE),"")</f>
        <v/>
      </c>
      <c r="G107" s="10" t="str">
        <f>IFERROR(VLOOKUP($B107,手順2!$A$12:$Q$107,G$1,FALSE),"")&amp;IFERROR(VLOOKUP($B107,手順3!$A$12:$Q$107,G$1,FALSE),"")</f>
        <v/>
      </c>
      <c r="H107" s="10" t="str">
        <f>IFERROR(VLOOKUP($B107,手順2!$A$12:$Q$107,H$1,FALSE),"")&amp;IFERROR(VLOOKUP($B107,手順3!$A$12:$Q$107,H$1,FALSE),"")</f>
        <v/>
      </c>
      <c r="I107" s="10" t="str">
        <f>IFERROR(VLOOKUP($B107,手順2!$A$12:$Q$107,I$1,FALSE),"")&amp;IFERROR(VLOOKUP($B107,手順3!$A$12:$Q$107,I$1,FALSE),"")</f>
        <v/>
      </c>
      <c r="J107" s="93" t="str">
        <f>IFERROR(VLOOKUP($B107,手順2!$A$12:$Q$107,J$1,FALSE),"")&amp;IFERROR(VLOOKUP($B107,手順3!$A$12:$Q$107,J$1,FALSE),"")</f>
        <v/>
      </c>
      <c r="K107" s="131" t="str">
        <f>IF(J107="","",IF(IFERROR(VLOOKUP($B107,手順2!$A$12:$Q$107,K$1,FALSE),"")&amp;IFERROR(VLOOKUP($B107,手順3!$A$12:$Q$107,K$1,FALSE),"")="",0,IFERROR(VLOOKUP($B107,手順2!$A$12:$Q$107,K$1,FALSE),"")&amp;IFERROR(VLOOKUP($B107,手順3!$A$12:$Q$107,K$1,FALSE),"")))</f>
        <v/>
      </c>
      <c r="L107" s="131" t="str">
        <f>IF(J107="","",IF(IFERROR(VLOOKUP($B107,手順2!$A$12:$Q$107,L$1,FALSE),"")&amp;IFERROR(VLOOKUP($B107,手順3!$A$12:$Q$107,L$1,FALSE),"")="",0,IFERROR(VLOOKUP($B107,手順2!$A$12:$Q$107,L$1,FALSE),"")&amp;IFERROR(VLOOKUP($B107,手順3!$A$12:$Q$107,L$1,FALSE),"")))</f>
        <v/>
      </c>
      <c r="M107" s="131" t="str">
        <f>IF(J107="","",IF(IFERROR(VLOOKUP($B107,手順2!$A$12:$Q$107,M$1,FALSE),"")&amp;IFERROR(VLOOKUP($B107,手順3!$A$12:$Q$107,M$1,FALSE),"")="",0,IFERROR(VLOOKUP($B107,手順2!$A$12:$Q$107,M$1,FALSE),"")&amp;IFERROR(VLOOKUP($B107,手順3!$A$12:$Q$107,M$1,FALSE),"")))</f>
        <v/>
      </c>
      <c r="N107" s="93" t="str">
        <f>IFERROR(VLOOKUP($B107,手順2!$A$12:$Q$107,N$1,FALSE),"")&amp;IFERROR(VLOOKUP($B107,手順3!$A$12:$Q$107,N$1,FALSE),"")</f>
        <v/>
      </c>
      <c r="O107" s="131" t="str">
        <f>IF(N107="","",IF(IFERROR(VLOOKUP($B107,手順2!$A$12:$Q$107,O$1,FALSE),"")&amp;IFERROR(VLOOKUP($B107,手順3!$A$12:$Q$107,O$1,FALSE),"")="",0,IFERROR(VLOOKUP($B107,手順2!$A$12:$Q$107,O$1,FALSE),"")&amp;IFERROR(VLOOKUP($B107,手順3!$A$12:$Q$107,O$1,FALSE),"")))</f>
        <v/>
      </c>
      <c r="P107" s="131" t="str">
        <f>IF(N107="","",IF(IFERROR(VLOOKUP($B107,手順2!$A$12:$Q$107,P$1,FALSE),"")&amp;IFERROR(VLOOKUP($B107,手順3!$A$12:$Q$107,P$1,FALSE),"")="",0,IFERROR(VLOOKUP($B107,手順2!$A$12:$Q$107,P$1,FALSE),"")&amp;IFERROR(VLOOKUP($B107,手順3!$A$12:$Q$107,P$1,FALSE),"")))</f>
        <v/>
      </c>
      <c r="Q107" s="131" t="str">
        <f>IF(N107="","",IF(IFERROR(VLOOKUP($B107,手順2!$A$12:$Q$107,Q$1,FALSE),"")&amp;IFERROR(VLOOKUP($B107,手順3!$A$12:$Q$107,Q$1,FALSE),"")="",0,IFERROR(VLOOKUP($B107,手順2!$A$12:$Q$107,Q$1,FALSE),"")&amp;IFERROR(VLOOKUP($B107,手順3!$A$12:$Q$107,Q$1,FALSE),"")))</f>
        <v/>
      </c>
      <c r="R107" s="130"/>
    </row>
    <row r="108" spans="1:39" x14ac:dyDescent="0.4">
      <c r="A108">
        <v>92</v>
      </c>
      <c r="B108" t="str">
        <f>IFERROR(IF(B107=手順3!$A$11,"",IF(B107&lt;=100,IF(手順2!A103=手順５!A108,手順５!A108,手順3!$A$12),B107+1)),"")</f>
        <v/>
      </c>
      <c r="C108" s="10" t="str">
        <f>IFERROR(VLOOKUP($B108,手順2!$A$12:$Q$107,C$1,FALSE),"")&amp;IFERROR(VLOOKUP($B108,手順3!$A$12:$Q$107,C$1,FALSE),"")</f>
        <v/>
      </c>
      <c r="D108" s="10" t="str">
        <f>IFERROR(VLOOKUP($B108,手順2!$A$12:$Q$107,D$1,FALSE),"")&amp;IFERROR(VLOOKUP($B108,手順3!$A$12:$Q$107,D$1,FALSE),"")</f>
        <v/>
      </c>
      <c r="E108" s="10" t="str">
        <f>IFERROR(VLOOKUP($B108,手順2!$A$12:$Q$107,E$1,FALSE),"")&amp;IFERROR(VLOOKUP($B108,手順3!$A$12:$Q$107,E$1,FALSE),"")</f>
        <v/>
      </c>
      <c r="F108" s="10" t="str">
        <f>IFERROR(VLOOKUP($B108,手順2!$A$12:$Q$107,F$1,FALSE),"")&amp;IFERROR(VLOOKUP($B108,手順3!$A$12:$Q$107,F$1,FALSE),"")</f>
        <v/>
      </c>
      <c r="G108" s="10" t="str">
        <f>IFERROR(VLOOKUP($B108,手順2!$A$12:$Q$107,G$1,FALSE),"")&amp;IFERROR(VLOOKUP($B108,手順3!$A$12:$Q$107,G$1,FALSE),"")</f>
        <v/>
      </c>
      <c r="H108" s="10" t="str">
        <f>IFERROR(VLOOKUP($B108,手順2!$A$12:$Q$107,H$1,FALSE),"")&amp;IFERROR(VLOOKUP($B108,手順3!$A$12:$Q$107,H$1,FALSE),"")</f>
        <v/>
      </c>
      <c r="I108" s="10" t="str">
        <f>IFERROR(VLOOKUP($B108,手順2!$A$12:$Q$107,I$1,FALSE),"")&amp;IFERROR(VLOOKUP($B108,手順3!$A$12:$Q$107,I$1,FALSE),"")</f>
        <v/>
      </c>
      <c r="J108" s="93" t="str">
        <f>IFERROR(VLOOKUP($B108,手順2!$A$12:$Q$107,J$1,FALSE),"")&amp;IFERROR(VLOOKUP($B108,手順3!$A$12:$Q$107,J$1,FALSE),"")</f>
        <v/>
      </c>
      <c r="K108" s="131" t="str">
        <f>IF(J108="","",IF(IFERROR(VLOOKUP($B108,手順2!$A$12:$Q$107,K$1,FALSE),"")&amp;IFERROR(VLOOKUP($B108,手順3!$A$12:$Q$107,K$1,FALSE),"")="",0,IFERROR(VLOOKUP($B108,手順2!$A$12:$Q$107,K$1,FALSE),"")&amp;IFERROR(VLOOKUP($B108,手順3!$A$12:$Q$107,K$1,FALSE),"")))</f>
        <v/>
      </c>
      <c r="L108" s="131" t="str">
        <f>IF(J108="","",IF(IFERROR(VLOOKUP($B108,手順2!$A$12:$Q$107,L$1,FALSE),"")&amp;IFERROR(VLOOKUP($B108,手順3!$A$12:$Q$107,L$1,FALSE),"")="",0,IFERROR(VLOOKUP($B108,手順2!$A$12:$Q$107,L$1,FALSE),"")&amp;IFERROR(VLOOKUP($B108,手順3!$A$12:$Q$107,L$1,FALSE),"")))</f>
        <v/>
      </c>
      <c r="M108" s="131" t="str">
        <f>IF(J108="","",IF(IFERROR(VLOOKUP($B108,手順2!$A$12:$Q$107,M$1,FALSE),"")&amp;IFERROR(VLOOKUP($B108,手順3!$A$12:$Q$107,M$1,FALSE),"")="",0,IFERROR(VLOOKUP($B108,手順2!$A$12:$Q$107,M$1,FALSE),"")&amp;IFERROR(VLOOKUP($B108,手順3!$A$12:$Q$107,M$1,FALSE),"")))</f>
        <v/>
      </c>
      <c r="N108" s="93" t="str">
        <f>IFERROR(VLOOKUP($B108,手順2!$A$12:$Q$107,N$1,FALSE),"")&amp;IFERROR(VLOOKUP($B108,手順3!$A$12:$Q$107,N$1,FALSE),"")</f>
        <v/>
      </c>
      <c r="O108" s="131" t="str">
        <f>IF(N108="","",IF(IFERROR(VLOOKUP($B108,手順2!$A$12:$Q$107,O$1,FALSE),"")&amp;IFERROR(VLOOKUP($B108,手順3!$A$12:$Q$107,O$1,FALSE),"")="",0,IFERROR(VLOOKUP($B108,手順2!$A$12:$Q$107,O$1,FALSE),"")&amp;IFERROR(VLOOKUP($B108,手順3!$A$12:$Q$107,O$1,FALSE),"")))</f>
        <v/>
      </c>
      <c r="P108" s="131" t="str">
        <f>IF(N108="","",IF(IFERROR(VLOOKUP($B108,手順2!$A$12:$Q$107,P$1,FALSE),"")&amp;IFERROR(VLOOKUP($B108,手順3!$A$12:$Q$107,P$1,FALSE),"")="",0,IFERROR(VLOOKUP($B108,手順2!$A$12:$Q$107,P$1,FALSE),"")&amp;IFERROR(VLOOKUP($B108,手順3!$A$12:$Q$107,P$1,FALSE),"")))</f>
        <v/>
      </c>
      <c r="Q108" s="131" t="str">
        <f>IF(N108="","",IF(IFERROR(VLOOKUP($B108,手順2!$A$12:$Q$107,Q$1,FALSE),"")&amp;IFERROR(VLOOKUP($B108,手順3!$A$12:$Q$107,Q$1,FALSE),"")="",0,IFERROR(VLOOKUP($B108,手順2!$A$12:$Q$107,Q$1,FALSE),"")&amp;IFERROR(VLOOKUP($B108,手順3!$A$12:$Q$107,Q$1,FALSE),"")))</f>
        <v/>
      </c>
      <c r="R108" s="130"/>
    </row>
    <row r="109" spans="1:39" x14ac:dyDescent="0.4">
      <c r="A109">
        <v>93</v>
      </c>
      <c r="B109" t="str">
        <f>IFERROR(IF(B108=手順3!$A$11,"",IF(B108&lt;=100,IF(手順2!A104=手順５!A109,手順５!A109,手順3!$A$12),B108+1)),"")</f>
        <v/>
      </c>
      <c r="C109" s="10" t="str">
        <f>IFERROR(VLOOKUP($B109,手順2!$A$12:$Q$107,C$1,FALSE),"")&amp;IFERROR(VLOOKUP($B109,手順3!$A$12:$Q$107,C$1,FALSE),"")</f>
        <v/>
      </c>
      <c r="D109" s="10" t="str">
        <f>IFERROR(VLOOKUP($B109,手順2!$A$12:$Q$107,D$1,FALSE),"")&amp;IFERROR(VLOOKUP($B109,手順3!$A$12:$Q$107,D$1,FALSE),"")</f>
        <v/>
      </c>
      <c r="E109" s="10" t="str">
        <f>IFERROR(VLOOKUP($B109,手順2!$A$12:$Q$107,E$1,FALSE),"")&amp;IFERROR(VLOOKUP($B109,手順3!$A$12:$Q$107,E$1,FALSE),"")</f>
        <v/>
      </c>
      <c r="F109" s="10" t="str">
        <f>IFERROR(VLOOKUP($B109,手順2!$A$12:$Q$107,F$1,FALSE),"")&amp;IFERROR(VLOOKUP($B109,手順3!$A$12:$Q$107,F$1,FALSE),"")</f>
        <v/>
      </c>
      <c r="G109" s="10" t="str">
        <f>IFERROR(VLOOKUP($B109,手順2!$A$12:$Q$107,G$1,FALSE),"")&amp;IFERROR(VLOOKUP($B109,手順3!$A$12:$Q$107,G$1,FALSE),"")</f>
        <v/>
      </c>
      <c r="H109" s="10" t="str">
        <f>IFERROR(VLOOKUP($B109,手順2!$A$12:$Q$107,H$1,FALSE),"")&amp;IFERROR(VLOOKUP($B109,手順3!$A$12:$Q$107,H$1,FALSE),"")</f>
        <v/>
      </c>
      <c r="I109" s="10" t="str">
        <f>IFERROR(VLOOKUP($B109,手順2!$A$12:$Q$107,I$1,FALSE),"")&amp;IFERROR(VLOOKUP($B109,手順3!$A$12:$Q$107,I$1,FALSE),"")</f>
        <v/>
      </c>
      <c r="J109" s="93" t="str">
        <f>IFERROR(VLOOKUP($B109,手順2!$A$12:$Q$107,J$1,FALSE),"")&amp;IFERROR(VLOOKUP($B109,手順3!$A$12:$Q$107,J$1,FALSE),"")</f>
        <v/>
      </c>
      <c r="K109" s="131" t="str">
        <f>IF(J109="","",IF(IFERROR(VLOOKUP($B109,手順2!$A$12:$Q$107,K$1,FALSE),"")&amp;IFERROR(VLOOKUP($B109,手順3!$A$12:$Q$107,K$1,FALSE),"")="",0,IFERROR(VLOOKUP($B109,手順2!$A$12:$Q$107,K$1,FALSE),"")&amp;IFERROR(VLOOKUP($B109,手順3!$A$12:$Q$107,K$1,FALSE),"")))</f>
        <v/>
      </c>
      <c r="L109" s="131" t="str">
        <f>IF(J109="","",IF(IFERROR(VLOOKUP($B109,手順2!$A$12:$Q$107,L$1,FALSE),"")&amp;IFERROR(VLOOKUP($B109,手順3!$A$12:$Q$107,L$1,FALSE),"")="",0,IFERROR(VLOOKUP($B109,手順2!$A$12:$Q$107,L$1,FALSE),"")&amp;IFERROR(VLOOKUP($B109,手順3!$A$12:$Q$107,L$1,FALSE),"")))</f>
        <v/>
      </c>
      <c r="M109" s="131" t="str">
        <f>IF(J109="","",IF(IFERROR(VLOOKUP($B109,手順2!$A$12:$Q$107,M$1,FALSE),"")&amp;IFERROR(VLOOKUP($B109,手順3!$A$12:$Q$107,M$1,FALSE),"")="",0,IFERROR(VLOOKUP($B109,手順2!$A$12:$Q$107,M$1,FALSE),"")&amp;IFERROR(VLOOKUP($B109,手順3!$A$12:$Q$107,M$1,FALSE),"")))</f>
        <v/>
      </c>
      <c r="N109" s="93" t="str">
        <f>IFERROR(VLOOKUP($B109,手順2!$A$12:$Q$107,N$1,FALSE),"")&amp;IFERROR(VLOOKUP($B109,手順3!$A$12:$Q$107,N$1,FALSE),"")</f>
        <v/>
      </c>
      <c r="O109" s="131" t="str">
        <f>IF(N109="","",IF(IFERROR(VLOOKUP($B109,手順2!$A$12:$Q$107,O$1,FALSE),"")&amp;IFERROR(VLOOKUP($B109,手順3!$A$12:$Q$107,O$1,FALSE),"")="",0,IFERROR(VLOOKUP($B109,手順2!$A$12:$Q$107,O$1,FALSE),"")&amp;IFERROR(VLOOKUP($B109,手順3!$A$12:$Q$107,O$1,FALSE),"")))</f>
        <v/>
      </c>
      <c r="P109" s="131" t="str">
        <f>IF(N109="","",IF(IFERROR(VLOOKUP($B109,手順2!$A$12:$Q$107,P$1,FALSE),"")&amp;IFERROR(VLOOKUP($B109,手順3!$A$12:$Q$107,P$1,FALSE),"")="",0,IFERROR(VLOOKUP($B109,手順2!$A$12:$Q$107,P$1,FALSE),"")&amp;IFERROR(VLOOKUP($B109,手順3!$A$12:$Q$107,P$1,FALSE),"")))</f>
        <v/>
      </c>
      <c r="Q109" s="131" t="str">
        <f>IF(N109="","",IF(IFERROR(VLOOKUP($B109,手順2!$A$12:$Q$107,Q$1,FALSE),"")&amp;IFERROR(VLOOKUP($B109,手順3!$A$12:$Q$107,Q$1,FALSE),"")="",0,IFERROR(VLOOKUP($B109,手順2!$A$12:$Q$107,Q$1,FALSE),"")&amp;IFERROR(VLOOKUP($B109,手順3!$A$12:$Q$107,Q$1,FALSE),"")))</f>
        <v/>
      </c>
      <c r="R109" s="130"/>
    </row>
    <row r="110" spans="1:39" x14ac:dyDescent="0.4">
      <c r="A110">
        <v>94</v>
      </c>
      <c r="B110" t="str">
        <f>IFERROR(IF(B109=手順3!$A$11,"",IF(B109&lt;=100,IF(手順2!A105=手順５!A110,手順５!A110,手順3!$A$12),B109+1)),"")</f>
        <v/>
      </c>
      <c r="C110" s="10" t="str">
        <f>IFERROR(VLOOKUP($B110,手順2!$A$12:$Q$107,C$1,FALSE),"")&amp;IFERROR(VLOOKUP($B110,手順3!$A$12:$Q$107,C$1,FALSE),"")</f>
        <v/>
      </c>
      <c r="D110" s="10" t="str">
        <f>IFERROR(VLOOKUP($B110,手順2!$A$12:$Q$107,D$1,FALSE),"")&amp;IFERROR(VLOOKUP($B110,手順3!$A$12:$Q$107,D$1,FALSE),"")</f>
        <v/>
      </c>
      <c r="E110" s="10" t="str">
        <f>IFERROR(VLOOKUP($B110,手順2!$A$12:$Q$107,E$1,FALSE),"")&amp;IFERROR(VLOOKUP($B110,手順3!$A$12:$Q$107,E$1,FALSE),"")</f>
        <v/>
      </c>
      <c r="F110" s="10" t="str">
        <f>IFERROR(VLOOKUP($B110,手順2!$A$12:$Q$107,F$1,FALSE),"")&amp;IFERROR(VLOOKUP($B110,手順3!$A$12:$Q$107,F$1,FALSE),"")</f>
        <v/>
      </c>
      <c r="G110" s="10" t="str">
        <f>IFERROR(VLOOKUP($B110,手順2!$A$12:$Q$107,G$1,FALSE),"")&amp;IFERROR(VLOOKUP($B110,手順3!$A$12:$Q$107,G$1,FALSE),"")</f>
        <v/>
      </c>
      <c r="H110" s="10" t="str">
        <f>IFERROR(VLOOKUP($B110,手順2!$A$12:$Q$107,H$1,FALSE),"")&amp;IFERROR(VLOOKUP($B110,手順3!$A$12:$Q$107,H$1,FALSE),"")</f>
        <v/>
      </c>
      <c r="I110" s="10" t="str">
        <f>IFERROR(VLOOKUP($B110,手順2!$A$12:$Q$107,I$1,FALSE),"")&amp;IFERROR(VLOOKUP($B110,手順3!$A$12:$Q$107,I$1,FALSE),"")</f>
        <v/>
      </c>
      <c r="J110" s="93" t="str">
        <f>IFERROR(VLOOKUP($B110,手順2!$A$12:$Q$107,J$1,FALSE),"")&amp;IFERROR(VLOOKUP($B110,手順3!$A$12:$Q$107,J$1,FALSE),"")</f>
        <v/>
      </c>
      <c r="K110" s="131" t="str">
        <f>IF(J110="","",IF(IFERROR(VLOOKUP($B110,手順2!$A$12:$Q$107,K$1,FALSE),"")&amp;IFERROR(VLOOKUP($B110,手順3!$A$12:$Q$107,K$1,FALSE),"")="",0,IFERROR(VLOOKUP($B110,手順2!$A$12:$Q$107,K$1,FALSE),"")&amp;IFERROR(VLOOKUP($B110,手順3!$A$12:$Q$107,K$1,FALSE),"")))</f>
        <v/>
      </c>
      <c r="L110" s="131" t="str">
        <f>IF(J110="","",IF(IFERROR(VLOOKUP($B110,手順2!$A$12:$Q$107,L$1,FALSE),"")&amp;IFERROR(VLOOKUP($B110,手順3!$A$12:$Q$107,L$1,FALSE),"")="",0,IFERROR(VLOOKUP($B110,手順2!$A$12:$Q$107,L$1,FALSE),"")&amp;IFERROR(VLOOKUP($B110,手順3!$A$12:$Q$107,L$1,FALSE),"")))</f>
        <v/>
      </c>
      <c r="M110" s="131" t="str">
        <f>IF(J110="","",IF(IFERROR(VLOOKUP($B110,手順2!$A$12:$Q$107,M$1,FALSE),"")&amp;IFERROR(VLOOKUP($B110,手順3!$A$12:$Q$107,M$1,FALSE),"")="",0,IFERROR(VLOOKUP($B110,手順2!$A$12:$Q$107,M$1,FALSE),"")&amp;IFERROR(VLOOKUP($B110,手順3!$A$12:$Q$107,M$1,FALSE),"")))</f>
        <v/>
      </c>
      <c r="N110" s="93" t="str">
        <f>IFERROR(VLOOKUP($B110,手順2!$A$12:$Q$107,N$1,FALSE),"")&amp;IFERROR(VLOOKUP($B110,手順3!$A$12:$Q$107,N$1,FALSE),"")</f>
        <v/>
      </c>
      <c r="O110" s="131" t="str">
        <f>IF(N110="","",IF(IFERROR(VLOOKUP($B110,手順2!$A$12:$Q$107,O$1,FALSE),"")&amp;IFERROR(VLOOKUP($B110,手順3!$A$12:$Q$107,O$1,FALSE),"")="",0,IFERROR(VLOOKUP($B110,手順2!$A$12:$Q$107,O$1,FALSE),"")&amp;IFERROR(VLOOKUP($B110,手順3!$A$12:$Q$107,O$1,FALSE),"")))</f>
        <v/>
      </c>
      <c r="P110" s="131" t="str">
        <f>IF(N110="","",IF(IFERROR(VLOOKUP($B110,手順2!$A$12:$Q$107,P$1,FALSE),"")&amp;IFERROR(VLOOKUP($B110,手順3!$A$12:$Q$107,P$1,FALSE),"")="",0,IFERROR(VLOOKUP($B110,手順2!$A$12:$Q$107,P$1,FALSE),"")&amp;IFERROR(VLOOKUP($B110,手順3!$A$12:$Q$107,P$1,FALSE),"")))</f>
        <v/>
      </c>
      <c r="Q110" s="131" t="str">
        <f>IF(N110="","",IF(IFERROR(VLOOKUP($B110,手順2!$A$12:$Q$107,Q$1,FALSE),"")&amp;IFERROR(VLOOKUP($B110,手順3!$A$12:$Q$107,Q$1,FALSE),"")="",0,IFERROR(VLOOKUP($B110,手順2!$A$12:$Q$107,Q$1,FALSE),"")&amp;IFERROR(VLOOKUP($B110,手順3!$A$12:$Q$107,Q$1,FALSE),"")))</f>
        <v/>
      </c>
      <c r="R110" s="130"/>
    </row>
    <row r="111" spans="1:39" x14ac:dyDescent="0.4">
      <c r="A111">
        <v>95</v>
      </c>
      <c r="B111" t="str">
        <f>IFERROR(IF(B110=手順3!$A$11,"",IF(B110&lt;=100,IF(手順2!A106=手順５!A111,手順５!A111,手順3!$A$12),B110+1)),"")</f>
        <v/>
      </c>
      <c r="C111" s="10" t="str">
        <f>IFERROR(VLOOKUP($B111,手順2!$A$12:$Q$107,C$1,FALSE),"")&amp;IFERROR(VLOOKUP($B111,手順3!$A$12:$Q$107,C$1,FALSE),"")</f>
        <v/>
      </c>
      <c r="D111" s="10" t="str">
        <f>IFERROR(VLOOKUP($B111,手順2!$A$12:$Q$107,D$1,FALSE),"")&amp;IFERROR(VLOOKUP($B111,手順3!$A$12:$Q$107,D$1,FALSE),"")</f>
        <v/>
      </c>
      <c r="E111" s="10" t="str">
        <f>IFERROR(VLOOKUP($B111,手順2!$A$12:$Q$107,E$1,FALSE),"")&amp;IFERROR(VLOOKUP($B111,手順3!$A$12:$Q$107,E$1,FALSE),"")</f>
        <v/>
      </c>
      <c r="F111" s="10" t="str">
        <f>IFERROR(VLOOKUP($B111,手順2!$A$12:$Q$107,F$1,FALSE),"")&amp;IFERROR(VLOOKUP($B111,手順3!$A$12:$Q$107,F$1,FALSE),"")</f>
        <v/>
      </c>
      <c r="G111" s="10" t="str">
        <f>IFERROR(VLOOKUP($B111,手順2!$A$12:$Q$107,G$1,FALSE),"")&amp;IFERROR(VLOOKUP($B111,手順3!$A$12:$Q$107,G$1,FALSE),"")</f>
        <v/>
      </c>
      <c r="H111" s="10" t="str">
        <f>IFERROR(VLOOKUP($B111,手順2!$A$12:$Q$107,H$1,FALSE),"")&amp;IFERROR(VLOOKUP($B111,手順3!$A$12:$Q$107,H$1,FALSE),"")</f>
        <v/>
      </c>
      <c r="I111" s="10" t="str">
        <f>IFERROR(VLOOKUP($B111,手順2!$A$12:$Q$107,I$1,FALSE),"")&amp;IFERROR(VLOOKUP($B111,手順3!$A$12:$Q$107,I$1,FALSE),"")</f>
        <v/>
      </c>
      <c r="J111" s="93" t="str">
        <f>IFERROR(VLOOKUP($B111,手順2!$A$12:$Q$107,J$1,FALSE),"")&amp;IFERROR(VLOOKUP($B111,手順3!$A$12:$Q$107,J$1,FALSE),"")</f>
        <v/>
      </c>
      <c r="K111" s="131" t="str">
        <f>IF(J111="","",IF(IFERROR(VLOOKUP($B111,手順2!$A$12:$Q$107,K$1,FALSE),"")&amp;IFERROR(VLOOKUP($B111,手順3!$A$12:$Q$107,K$1,FALSE),"")="",0,IFERROR(VLOOKUP($B111,手順2!$A$12:$Q$107,K$1,FALSE),"")&amp;IFERROR(VLOOKUP($B111,手順3!$A$12:$Q$107,K$1,FALSE),"")))</f>
        <v/>
      </c>
      <c r="L111" s="131" t="str">
        <f>IF(J111="","",IF(IFERROR(VLOOKUP($B111,手順2!$A$12:$Q$107,L$1,FALSE),"")&amp;IFERROR(VLOOKUP($B111,手順3!$A$12:$Q$107,L$1,FALSE),"")="",0,IFERROR(VLOOKUP($B111,手順2!$A$12:$Q$107,L$1,FALSE),"")&amp;IFERROR(VLOOKUP($B111,手順3!$A$12:$Q$107,L$1,FALSE),"")))</f>
        <v/>
      </c>
      <c r="M111" s="131" t="str">
        <f>IF(J111="","",IF(IFERROR(VLOOKUP($B111,手順2!$A$12:$Q$107,M$1,FALSE),"")&amp;IFERROR(VLOOKUP($B111,手順3!$A$12:$Q$107,M$1,FALSE),"")="",0,IFERROR(VLOOKUP($B111,手順2!$A$12:$Q$107,M$1,FALSE),"")&amp;IFERROR(VLOOKUP($B111,手順3!$A$12:$Q$107,M$1,FALSE),"")))</f>
        <v/>
      </c>
      <c r="N111" s="93" t="str">
        <f>IFERROR(VLOOKUP($B111,手順2!$A$12:$Q$107,N$1,FALSE),"")&amp;IFERROR(VLOOKUP($B111,手順3!$A$12:$Q$107,N$1,FALSE),"")</f>
        <v/>
      </c>
      <c r="O111" s="131" t="str">
        <f>IF(N111="","",IF(IFERROR(VLOOKUP($B111,手順2!$A$12:$Q$107,O$1,FALSE),"")&amp;IFERROR(VLOOKUP($B111,手順3!$A$12:$Q$107,O$1,FALSE),"")="",0,IFERROR(VLOOKUP($B111,手順2!$A$12:$Q$107,O$1,FALSE),"")&amp;IFERROR(VLOOKUP($B111,手順3!$A$12:$Q$107,O$1,FALSE),"")))</f>
        <v/>
      </c>
      <c r="P111" s="131" t="str">
        <f>IF(N111="","",IF(IFERROR(VLOOKUP($B111,手順2!$A$12:$Q$107,P$1,FALSE),"")&amp;IFERROR(VLOOKUP($B111,手順3!$A$12:$Q$107,P$1,FALSE),"")="",0,IFERROR(VLOOKUP($B111,手順2!$A$12:$Q$107,P$1,FALSE),"")&amp;IFERROR(VLOOKUP($B111,手順3!$A$12:$Q$107,P$1,FALSE),"")))</f>
        <v/>
      </c>
      <c r="Q111" s="131" t="str">
        <f>IF(N111="","",IF(IFERROR(VLOOKUP($B111,手順2!$A$12:$Q$107,Q$1,FALSE),"")&amp;IFERROR(VLOOKUP($B111,手順3!$A$12:$Q$107,Q$1,FALSE),"")="",0,IFERROR(VLOOKUP($B111,手順2!$A$12:$Q$107,Q$1,FALSE),"")&amp;IFERROR(VLOOKUP($B111,手順3!$A$12:$Q$107,Q$1,FALSE),"")))</f>
        <v/>
      </c>
      <c r="R111" s="130"/>
    </row>
    <row r="112" spans="1:39" x14ac:dyDescent="0.4">
      <c r="A112">
        <v>96</v>
      </c>
      <c r="B112" t="str">
        <f>IFERROR(IF(B111=手順3!$A$11,"",IF(B111&lt;=100,IF(手順2!A107=手順５!A112,手順５!A112,手順3!$A$12),B111+1)),"")</f>
        <v/>
      </c>
      <c r="C112" s="10" t="str">
        <f>IFERROR(VLOOKUP($B112,手順2!$A$12:$Q$107,C$1,FALSE),"")&amp;IFERROR(VLOOKUP($B112,手順3!$A$12:$Q$107,C$1,FALSE),"")</f>
        <v/>
      </c>
      <c r="D112" s="10" t="str">
        <f>IFERROR(VLOOKUP($B112,手順2!$A$12:$Q$107,D$1,FALSE),"")&amp;IFERROR(VLOOKUP($B112,手順3!$A$12:$Q$107,D$1,FALSE),"")</f>
        <v/>
      </c>
      <c r="E112" s="10" t="str">
        <f>IFERROR(VLOOKUP($B112,手順2!$A$12:$Q$107,E$1,FALSE),"")&amp;IFERROR(VLOOKUP($B112,手順3!$A$12:$Q$107,E$1,FALSE),"")</f>
        <v/>
      </c>
      <c r="F112" s="10" t="str">
        <f>IFERROR(VLOOKUP($B112,手順2!$A$12:$Q$107,F$1,FALSE),"")&amp;IFERROR(VLOOKUP($B112,手順3!$A$12:$Q$107,F$1,FALSE),"")</f>
        <v/>
      </c>
      <c r="G112" s="10" t="str">
        <f>IFERROR(VLOOKUP($B112,手順2!$A$12:$Q$107,G$1,FALSE),"")&amp;IFERROR(VLOOKUP($B112,手順3!$A$12:$Q$107,G$1,FALSE),"")</f>
        <v/>
      </c>
      <c r="H112" s="10" t="str">
        <f>IFERROR(VLOOKUP($B112,手順2!$A$12:$Q$107,H$1,FALSE),"")&amp;IFERROR(VLOOKUP($B112,手順3!$A$12:$Q$107,H$1,FALSE),"")</f>
        <v/>
      </c>
      <c r="I112" s="10" t="str">
        <f>IFERROR(VLOOKUP($B112,手順2!$A$12:$Q$107,I$1,FALSE),"")&amp;IFERROR(VLOOKUP($B112,手順3!$A$12:$Q$107,I$1,FALSE),"")</f>
        <v/>
      </c>
      <c r="J112" s="93" t="str">
        <f>IFERROR(VLOOKUP($B112,手順2!$A$12:$Q$107,J$1,FALSE),"")&amp;IFERROR(VLOOKUP($B112,手順3!$A$12:$Q$107,J$1,FALSE),"")</f>
        <v/>
      </c>
      <c r="K112" s="131" t="str">
        <f>IF(J112="","",IF(IFERROR(VLOOKUP($B112,手順2!$A$12:$Q$107,K$1,FALSE),"")&amp;IFERROR(VLOOKUP($B112,手順3!$A$12:$Q$107,K$1,FALSE),"")="",0,IFERROR(VLOOKUP($B112,手順2!$A$12:$Q$107,K$1,FALSE),"")&amp;IFERROR(VLOOKUP($B112,手順3!$A$12:$Q$107,K$1,FALSE),"")))</f>
        <v/>
      </c>
      <c r="L112" s="131" t="str">
        <f>IF(J112="","",IF(IFERROR(VLOOKUP($B112,手順2!$A$12:$Q$107,L$1,FALSE),"")&amp;IFERROR(VLOOKUP($B112,手順3!$A$12:$Q$107,L$1,FALSE),"")="",0,IFERROR(VLOOKUP($B112,手順2!$A$12:$Q$107,L$1,FALSE),"")&amp;IFERROR(VLOOKUP($B112,手順3!$A$12:$Q$107,L$1,FALSE),"")))</f>
        <v/>
      </c>
      <c r="M112" s="131" t="str">
        <f>IF(J112="","",IF(IFERROR(VLOOKUP($B112,手順2!$A$12:$Q$107,M$1,FALSE),"")&amp;IFERROR(VLOOKUP($B112,手順3!$A$12:$Q$107,M$1,FALSE),"")="",0,IFERROR(VLOOKUP($B112,手順2!$A$12:$Q$107,M$1,FALSE),"")&amp;IFERROR(VLOOKUP($B112,手順3!$A$12:$Q$107,M$1,FALSE),"")))</f>
        <v/>
      </c>
      <c r="N112" s="93" t="str">
        <f>IFERROR(VLOOKUP($B112,手順2!$A$12:$Q$107,N$1,FALSE),"")&amp;IFERROR(VLOOKUP($B112,手順3!$A$12:$Q$107,N$1,FALSE),"")</f>
        <v/>
      </c>
      <c r="O112" s="131" t="str">
        <f>IF(N112="","",IF(IFERROR(VLOOKUP($B112,手順2!$A$12:$Q$107,O$1,FALSE),"")&amp;IFERROR(VLOOKUP($B112,手順3!$A$12:$Q$107,O$1,FALSE),"")="",0,IFERROR(VLOOKUP($B112,手順2!$A$12:$Q$107,O$1,FALSE),"")&amp;IFERROR(VLOOKUP($B112,手順3!$A$12:$Q$107,O$1,FALSE),"")))</f>
        <v/>
      </c>
      <c r="P112" s="131" t="str">
        <f>IF(N112="","",IF(IFERROR(VLOOKUP($B112,手順2!$A$12:$Q$107,P$1,FALSE),"")&amp;IFERROR(VLOOKUP($B112,手順3!$A$12:$Q$107,P$1,FALSE),"")="",0,IFERROR(VLOOKUP($B112,手順2!$A$12:$Q$107,P$1,FALSE),"")&amp;IFERROR(VLOOKUP($B112,手順3!$A$12:$Q$107,P$1,FALSE),"")))</f>
        <v/>
      </c>
      <c r="Q112" s="131" t="str">
        <f>IF(N112="","",IF(IFERROR(VLOOKUP($B112,手順2!$A$12:$Q$107,Q$1,FALSE),"")&amp;IFERROR(VLOOKUP($B112,手順3!$A$12:$Q$107,Q$1,FALSE),"")="",0,IFERROR(VLOOKUP($B112,手順2!$A$12:$Q$107,Q$1,FALSE),"")&amp;IFERROR(VLOOKUP($B112,手順3!$A$12:$Q$107,Q$1,FALSE),"")))</f>
        <v/>
      </c>
      <c r="R112" s="130"/>
    </row>
    <row r="113" spans="1:18" x14ac:dyDescent="0.4">
      <c r="A113">
        <v>97</v>
      </c>
      <c r="B113" t="str">
        <f>IFERROR(IF(B112=手順3!$A$11,"",IF(B112&lt;=100,IF(手順2!A108=手順５!A113,手順５!A113,手順3!$A$12),B112+1)),"")</f>
        <v/>
      </c>
      <c r="C113" s="10" t="str">
        <f>IFERROR(VLOOKUP($B113,手順2!$A$12:$Q$107,C$1,FALSE),"")&amp;IFERROR(VLOOKUP($B113,手順3!$A$12:$Q$107,C$1,FALSE),"")</f>
        <v/>
      </c>
      <c r="D113" s="10" t="str">
        <f>IFERROR(VLOOKUP($B113,手順2!$A$12:$Q$107,D$1,FALSE),"")&amp;IFERROR(VLOOKUP($B113,手順3!$A$12:$Q$107,D$1,FALSE),"")</f>
        <v/>
      </c>
      <c r="E113" s="10" t="str">
        <f>IFERROR(VLOOKUP($B113,手順2!$A$12:$Q$107,E$1,FALSE),"")&amp;IFERROR(VLOOKUP($B113,手順3!$A$12:$Q$107,E$1,FALSE),"")</f>
        <v/>
      </c>
      <c r="F113" s="10" t="str">
        <f>IFERROR(VLOOKUP($B113,手順2!$A$12:$Q$107,F$1,FALSE),"")&amp;IFERROR(VLOOKUP($B113,手順3!$A$12:$Q$107,F$1,FALSE),"")</f>
        <v/>
      </c>
      <c r="G113" s="10" t="str">
        <f>IFERROR(VLOOKUP($B113,手順2!$A$12:$Q$107,G$1,FALSE),"")&amp;IFERROR(VLOOKUP($B113,手順3!$A$12:$Q$107,G$1,FALSE),"")</f>
        <v/>
      </c>
      <c r="H113" s="10" t="str">
        <f>IFERROR(VLOOKUP($B113,手順2!$A$12:$Q$107,H$1,FALSE),"")&amp;IFERROR(VLOOKUP($B113,手順3!$A$12:$Q$107,H$1,FALSE),"")</f>
        <v/>
      </c>
      <c r="I113" s="10" t="str">
        <f>IFERROR(VLOOKUP($B113,手順2!$A$12:$Q$107,I$1,FALSE),"")&amp;IFERROR(VLOOKUP($B113,手順3!$A$12:$Q$107,I$1,FALSE),"")</f>
        <v/>
      </c>
      <c r="J113" s="93" t="str">
        <f>IFERROR(VLOOKUP($B113,手順2!$A$12:$Q$107,J$1,FALSE),"")&amp;IFERROR(VLOOKUP($B113,手順3!$A$12:$Q$107,J$1,FALSE),"")</f>
        <v/>
      </c>
      <c r="K113" s="131" t="str">
        <f>IF(J113="","",IF(IFERROR(VLOOKUP($B113,手順2!$A$12:$Q$107,K$1,FALSE),"")&amp;IFERROR(VLOOKUP($B113,手順3!$A$12:$Q$107,K$1,FALSE),"")="",0,IFERROR(VLOOKUP($B113,手順2!$A$12:$Q$107,K$1,FALSE),"")&amp;IFERROR(VLOOKUP($B113,手順3!$A$12:$Q$107,K$1,FALSE),"")))</f>
        <v/>
      </c>
      <c r="L113" s="131" t="str">
        <f>IF(J113="","",IF(IFERROR(VLOOKUP($B113,手順2!$A$12:$Q$107,L$1,FALSE),"")&amp;IFERROR(VLOOKUP($B113,手順3!$A$12:$Q$107,L$1,FALSE),"")="",0,IFERROR(VLOOKUP($B113,手順2!$A$12:$Q$107,L$1,FALSE),"")&amp;IFERROR(VLOOKUP($B113,手順3!$A$12:$Q$107,L$1,FALSE),"")))</f>
        <v/>
      </c>
      <c r="M113" s="131" t="str">
        <f>IF(J113="","",IF(IFERROR(VLOOKUP($B113,手順2!$A$12:$Q$107,M$1,FALSE),"")&amp;IFERROR(VLOOKUP($B113,手順3!$A$12:$Q$107,M$1,FALSE),"")="",0,IFERROR(VLOOKUP($B113,手順2!$A$12:$Q$107,M$1,FALSE),"")&amp;IFERROR(VLOOKUP($B113,手順3!$A$12:$Q$107,M$1,FALSE),"")))</f>
        <v/>
      </c>
      <c r="N113" s="93" t="str">
        <f>IFERROR(VLOOKUP($B113,手順2!$A$12:$Q$107,N$1,FALSE),"")&amp;IFERROR(VLOOKUP($B113,手順3!$A$12:$Q$107,N$1,FALSE),"")</f>
        <v/>
      </c>
      <c r="O113" s="131" t="str">
        <f>IF(N113="","",IF(IFERROR(VLOOKUP($B113,手順2!$A$12:$Q$107,O$1,FALSE),"")&amp;IFERROR(VLOOKUP($B113,手順3!$A$12:$Q$107,O$1,FALSE),"")="",0,IFERROR(VLOOKUP($B113,手順2!$A$12:$Q$107,O$1,FALSE),"")&amp;IFERROR(VLOOKUP($B113,手順3!$A$12:$Q$107,O$1,FALSE),"")))</f>
        <v/>
      </c>
      <c r="P113" s="131" t="str">
        <f>IF(N113="","",IF(IFERROR(VLOOKUP($B113,手順2!$A$12:$Q$107,P$1,FALSE),"")&amp;IFERROR(VLOOKUP($B113,手順3!$A$12:$Q$107,P$1,FALSE),"")="",0,IFERROR(VLOOKUP($B113,手順2!$A$12:$Q$107,P$1,FALSE),"")&amp;IFERROR(VLOOKUP($B113,手順3!$A$12:$Q$107,P$1,FALSE),"")))</f>
        <v/>
      </c>
      <c r="Q113" s="131" t="str">
        <f>IF(N113="","",IF(IFERROR(VLOOKUP($B113,手順2!$A$12:$Q$107,Q$1,FALSE),"")&amp;IFERROR(VLOOKUP($B113,手順3!$A$12:$Q$107,Q$1,FALSE),"")="",0,IFERROR(VLOOKUP($B113,手順2!$A$12:$Q$107,Q$1,FALSE),"")&amp;IFERROR(VLOOKUP($B113,手順3!$A$12:$Q$107,Q$1,FALSE),"")))</f>
        <v/>
      </c>
      <c r="R113" s="130"/>
    </row>
    <row r="114" spans="1:18" x14ac:dyDescent="0.4">
      <c r="A114">
        <v>98</v>
      </c>
      <c r="B114" t="str">
        <f>IFERROR(IF(B113=手順3!$A$11,"",IF(B113&lt;=100,IF(手順2!A109=手順５!A114,手順５!A114,手順3!$A$12),B113+1)),"")</f>
        <v/>
      </c>
      <c r="C114" s="10" t="str">
        <f>IFERROR(VLOOKUP($B114,手順2!$A$12:$Q$107,C$1,FALSE),"")&amp;IFERROR(VLOOKUP($B114,手順3!$A$12:$Q$107,C$1,FALSE),"")</f>
        <v/>
      </c>
      <c r="D114" s="10" t="str">
        <f>IFERROR(VLOOKUP($B114,手順2!$A$12:$Q$107,D$1,FALSE),"")&amp;IFERROR(VLOOKUP($B114,手順3!$A$12:$Q$107,D$1,FALSE),"")</f>
        <v/>
      </c>
      <c r="E114" s="10" t="str">
        <f>IFERROR(VLOOKUP($B114,手順2!$A$12:$Q$107,E$1,FALSE),"")&amp;IFERROR(VLOOKUP($B114,手順3!$A$12:$Q$107,E$1,FALSE),"")</f>
        <v/>
      </c>
      <c r="F114" s="10" t="str">
        <f>IFERROR(VLOOKUP($B114,手順2!$A$12:$Q$107,F$1,FALSE),"")&amp;IFERROR(VLOOKUP($B114,手順3!$A$12:$Q$107,F$1,FALSE),"")</f>
        <v/>
      </c>
      <c r="G114" s="10" t="str">
        <f>IFERROR(VLOOKUP($B114,手順2!$A$12:$Q$107,G$1,FALSE),"")&amp;IFERROR(VLOOKUP($B114,手順3!$A$12:$Q$107,G$1,FALSE),"")</f>
        <v/>
      </c>
      <c r="H114" s="10" t="str">
        <f>IFERROR(VLOOKUP($B114,手順2!$A$12:$Q$107,H$1,FALSE),"")&amp;IFERROR(VLOOKUP($B114,手順3!$A$12:$Q$107,H$1,FALSE),"")</f>
        <v/>
      </c>
      <c r="I114" s="10" t="str">
        <f>IFERROR(VLOOKUP($B114,手順2!$A$12:$Q$107,I$1,FALSE),"")&amp;IFERROR(VLOOKUP($B114,手順3!$A$12:$Q$107,I$1,FALSE),"")</f>
        <v/>
      </c>
      <c r="J114" s="93" t="str">
        <f>IFERROR(VLOOKUP($B114,手順2!$A$12:$Q$107,J$1,FALSE),"")&amp;IFERROR(VLOOKUP($B114,手順3!$A$12:$Q$107,J$1,FALSE),"")</f>
        <v/>
      </c>
      <c r="K114" s="131" t="str">
        <f>IF(J114="","",IF(IFERROR(VLOOKUP($B114,手順2!$A$12:$Q$107,K$1,FALSE),"")&amp;IFERROR(VLOOKUP($B114,手順3!$A$12:$Q$107,K$1,FALSE),"")="",0,IFERROR(VLOOKUP($B114,手順2!$A$12:$Q$107,K$1,FALSE),"")&amp;IFERROR(VLOOKUP($B114,手順3!$A$12:$Q$107,K$1,FALSE),"")))</f>
        <v/>
      </c>
      <c r="L114" s="131" t="str">
        <f>IF(J114="","",IF(IFERROR(VLOOKUP($B114,手順2!$A$12:$Q$107,L$1,FALSE),"")&amp;IFERROR(VLOOKUP($B114,手順3!$A$12:$Q$107,L$1,FALSE),"")="",0,IFERROR(VLOOKUP($B114,手順2!$A$12:$Q$107,L$1,FALSE),"")&amp;IFERROR(VLOOKUP($B114,手順3!$A$12:$Q$107,L$1,FALSE),"")))</f>
        <v/>
      </c>
      <c r="M114" s="131" t="str">
        <f>IF(J114="","",IF(IFERROR(VLOOKUP($B114,手順2!$A$12:$Q$107,M$1,FALSE),"")&amp;IFERROR(VLOOKUP($B114,手順3!$A$12:$Q$107,M$1,FALSE),"")="",0,IFERROR(VLOOKUP($B114,手順2!$A$12:$Q$107,M$1,FALSE),"")&amp;IFERROR(VLOOKUP($B114,手順3!$A$12:$Q$107,M$1,FALSE),"")))</f>
        <v/>
      </c>
      <c r="N114" s="93" t="str">
        <f>IFERROR(VLOOKUP($B114,手順2!$A$12:$Q$107,N$1,FALSE),"")&amp;IFERROR(VLOOKUP($B114,手順3!$A$12:$Q$107,N$1,FALSE),"")</f>
        <v/>
      </c>
      <c r="O114" s="131" t="str">
        <f>IF(N114="","",IF(IFERROR(VLOOKUP($B114,手順2!$A$12:$Q$107,O$1,FALSE),"")&amp;IFERROR(VLOOKUP($B114,手順3!$A$12:$Q$107,O$1,FALSE),"")="",0,IFERROR(VLOOKUP($B114,手順2!$A$12:$Q$107,O$1,FALSE),"")&amp;IFERROR(VLOOKUP($B114,手順3!$A$12:$Q$107,O$1,FALSE),"")))</f>
        <v/>
      </c>
      <c r="P114" s="131" t="str">
        <f>IF(N114="","",IF(IFERROR(VLOOKUP($B114,手順2!$A$12:$Q$107,P$1,FALSE),"")&amp;IFERROR(VLOOKUP($B114,手順3!$A$12:$Q$107,P$1,FALSE),"")="",0,IFERROR(VLOOKUP($B114,手順2!$A$12:$Q$107,P$1,FALSE),"")&amp;IFERROR(VLOOKUP($B114,手順3!$A$12:$Q$107,P$1,FALSE),"")))</f>
        <v/>
      </c>
      <c r="Q114" s="131" t="str">
        <f>IF(N114="","",IF(IFERROR(VLOOKUP($B114,手順2!$A$12:$Q$107,Q$1,FALSE),"")&amp;IFERROR(VLOOKUP($B114,手順3!$A$12:$Q$107,Q$1,FALSE),"")="",0,IFERROR(VLOOKUP($B114,手順2!$A$12:$Q$107,Q$1,FALSE),"")&amp;IFERROR(VLOOKUP($B114,手順3!$A$12:$Q$107,Q$1,FALSE),"")))</f>
        <v/>
      </c>
      <c r="R114" s="130"/>
    </row>
    <row r="115" spans="1:18" x14ac:dyDescent="0.4">
      <c r="A115">
        <v>99</v>
      </c>
      <c r="B115" t="str">
        <f>IFERROR(IF(B114=手順3!$A$11,"",IF(B114&lt;=100,IF(手順2!A110=手順５!A115,手順５!A115,手順3!$A$12),B114+1)),"")</f>
        <v/>
      </c>
      <c r="C115" s="10" t="str">
        <f>IFERROR(VLOOKUP($B115,手順2!$A$12:$Q$107,C$1,FALSE),"")&amp;IFERROR(VLOOKUP($B115,手順3!$A$12:$Q$107,C$1,FALSE),"")</f>
        <v/>
      </c>
      <c r="D115" s="10" t="str">
        <f>IFERROR(VLOOKUP($B115,手順2!$A$12:$Q$107,D$1,FALSE),"")&amp;IFERROR(VLOOKUP($B115,手順3!$A$12:$Q$107,D$1,FALSE),"")</f>
        <v/>
      </c>
      <c r="E115" s="10" t="str">
        <f>IFERROR(VLOOKUP($B115,手順2!$A$12:$Q$107,E$1,FALSE),"")&amp;IFERROR(VLOOKUP($B115,手順3!$A$12:$Q$107,E$1,FALSE),"")</f>
        <v/>
      </c>
      <c r="F115" s="10" t="str">
        <f>IFERROR(VLOOKUP($B115,手順2!$A$12:$Q$107,F$1,FALSE),"")&amp;IFERROR(VLOOKUP($B115,手順3!$A$12:$Q$107,F$1,FALSE),"")</f>
        <v/>
      </c>
      <c r="G115" s="10" t="str">
        <f>IFERROR(VLOOKUP($B115,手順2!$A$12:$Q$107,G$1,FALSE),"")&amp;IFERROR(VLOOKUP($B115,手順3!$A$12:$Q$107,G$1,FALSE),"")</f>
        <v/>
      </c>
      <c r="H115" s="10" t="str">
        <f>IFERROR(VLOOKUP($B115,手順2!$A$12:$Q$107,H$1,FALSE),"")&amp;IFERROR(VLOOKUP($B115,手順3!$A$12:$Q$107,H$1,FALSE),"")</f>
        <v/>
      </c>
      <c r="I115" s="10" t="str">
        <f>IFERROR(VLOOKUP($B115,手順2!$A$12:$Q$107,I$1,FALSE),"")&amp;IFERROR(VLOOKUP($B115,手順3!$A$12:$Q$107,I$1,FALSE),"")</f>
        <v/>
      </c>
      <c r="J115" s="93" t="str">
        <f>IFERROR(VLOOKUP($B115,手順2!$A$12:$Q$107,J$1,FALSE),"")&amp;IFERROR(VLOOKUP($B115,手順3!$A$12:$Q$107,J$1,FALSE),"")</f>
        <v/>
      </c>
      <c r="K115" s="131" t="str">
        <f>IF(J115="","",IF(IFERROR(VLOOKUP($B115,手順2!$A$12:$Q$107,K$1,FALSE),"")&amp;IFERROR(VLOOKUP($B115,手順3!$A$12:$Q$107,K$1,FALSE),"")="",0,IFERROR(VLOOKUP($B115,手順2!$A$12:$Q$107,K$1,FALSE),"")&amp;IFERROR(VLOOKUP($B115,手順3!$A$12:$Q$107,K$1,FALSE),"")))</f>
        <v/>
      </c>
      <c r="L115" s="131" t="str">
        <f>IF(J115="","",IF(IFERROR(VLOOKUP($B115,手順2!$A$12:$Q$107,L$1,FALSE),"")&amp;IFERROR(VLOOKUP($B115,手順3!$A$12:$Q$107,L$1,FALSE),"")="",0,IFERROR(VLOOKUP($B115,手順2!$A$12:$Q$107,L$1,FALSE),"")&amp;IFERROR(VLOOKUP($B115,手順3!$A$12:$Q$107,L$1,FALSE),"")))</f>
        <v/>
      </c>
      <c r="M115" s="131" t="str">
        <f>IF(J115="","",IF(IFERROR(VLOOKUP($B115,手順2!$A$12:$Q$107,M$1,FALSE),"")&amp;IFERROR(VLOOKUP($B115,手順3!$A$12:$Q$107,M$1,FALSE),"")="",0,IFERROR(VLOOKUP($B115,手順2!$A$12:$Q$107,M$1,FALSE),"")&amp;IFERROR(VLOOKUP($B115,手順3!$A$12:$Q$107,M$1,FALSE),"")))</f>
        <v/>
      </c>
      <c r="N115" s="93" t="str">
        <f>IFERROR(VLOOKUP($B115,手順2!$A$12:$Q$107,N$1,FALSE),"")&amp;IFERROR(VLOOKUP($B115,手順3!$A$12:$Q$107,N$1,FALSE),"")</f>
        <v/>
      </c>
      <c r="O115" s="131" t="str">
        <f>IF(N115="","",IF(IFERROR(VLOOKUP($B115,手順2!$A$12:$Q$107,O$1,FALSE),"")&amp;IFERROR(VLOOKUP($B115,手順3!$A$12:$Q$107,O$1,FALSE),"")="",0,IFERROR(VLOOKUP($B115,手順2!$A$12:$Q$107,O$1,FALSE),"")&amp;IFERROR(VLOOKUP($B115,手順3!$A$12:$Q$107,O$1,FALSE),"")))</f>
        <v/>
      </c>
      <c r="P115" s="131" t="str">
        <f>IF(N115="","",IF(IFERROR(VLOOKUP($B115,手順2!$A$12:$Q$107,P$1,FALSE),"")&amp;IFERROR(VLOOKUP($B115,手順3!$A$12:$Q$107,P$1,FALSE),"")="",0,IFERROR(VLOOKUP($B115,手順2!$A$12:$Q$107,P$1,FALSE),"")&amp;IFERROR(VLOOKUP($B115,手順3!$A$12:$Q$107,P$1,FALSE),"")))</f>
        <v/>
      </c>
      <c r="Q115" s="131" t="str">
        <f>IF(N115="","",IF(IFERROR(VLOOKUP($B115,手順2!$A$12:$Q$107,Q$1,FALSE),"")&amp;IFERROR(VLOOKUP($B115,手順3!$A$12:$Q$107,Q$1,FALSE),"")="",0,IFERROR(VLOOKUP($B115,手順2!$A$12:$Q$107,Q$1,FALSE),"")&amp;IFERROR(VLOOKUP($B115,手順3!$A$12:$Q$107,Q$1,FALSE),"")))</f>
        <v/>
      </c>
      <c r="R115" s="130"/>
    </row>
    <row r="116" spans="1:18" x14ac:dyDescent="0.4">
      <c r="A116">
        <v>100</v>
      </c>
      <c r="B116" t="str">
        <f>IFERROR(IF(B115=手順3!$A$11,"",IF(B115&lt;=100,IF(手順2!A111=手順５!A116,手順５!A116,手順3!$A$12),B115+1)),"")</f>
        <v/>
      </c>
      <c r="C116" s="10" t="str">
        <f>IFERROR(VLOOKUP($B116,手順2!$A$12:$Q$107,C$1,FALSE),"")&amp;IFERROR(VLOOKUP($B116,手順3!$A$12:$Q$107,C$1,FALSE),"")</f>
        <v/>
      </c>
      <c r="D116" s="10" t="str">
        <f>IFERROR(VLOOKUP($B116,手順2!$A$12:$Q$107,D$1,FALSE),"")&amp;IFERROR(VLOOKUP($B116,手順3!$A$12:$Q$107,D$1,FALSE),"")</f>
        <v/>
      </c>
      <c r="E116" s="10" t="str">
        <f>IFERROR(VLOOKUP($B116,手順2!$A$12:$Q$107,E$1,FALSE),"")&amp;IFERROR(VLOOKUP($B116,手順3!$A$12:$Q$107,E$1,FALSE),"")</f>
        <v/>
      </c>
      <c r="F116" s="10" t="str">
        <f>IFERROR(VLOOKUP($B116,手順2!$A$12:$Q$107,F$1,FALSE),"")&amp;IFERROR(VLOOKUP($B116,手順3!$A$12:$Q$107,F$1,FALSE),"")</f>
        <v/>
      </c>
      <c r="G116" s="10" t="str">
        <f>IFERROR(VLOOKUP($B116,手順2!$A$12:$Q$107,G$1,FALSE),"")&amp;IFERROR(VLOOKUP($B116,手順3!$A$12:$Q$107,G$1,FALSE),"")</f>
        <v/>
      </c>
      <c r="H116" s="10" t="str">
        <f>IFERROR(VLOOKUP($B116,手順2!$A$12:$Q$107,H$1,FALSE),"")&amp;IFERROR(VLOOKUP($B116,手順3!$A$12:$Q$107,H$1,FALSE),"")</f>
        <v/>
      </c>
      <c r="I116" s="10" t="str">
        <f>IFERROR(VLOOKUP($B116,手順2!$A$12:$Q$107,I$1,FALSE),"")&amp;IFERROR(VLOOKUP($B116,手順3!$A$12:$Q$107,I$1,FALSE),"")</f>
        <v/>
      </c>
      <c r="J116" s="93" t="str">
        <f>IFERROR(VLOOKUP($B116,手順2!$A$12:$Q$107,J$1,FALSE),"")&amp;IFERROR(VLOOKUP($B116,手順3!$A$12:$Q$107,J$1,FALSE),"")</f>
        <v/>
      </c>
      <c r="K116" s="131" t="str">
        <f>IF(J116="","",IF(IFERROR(VLOOKUP($B116,手順2!$A$12:$Q$107,K$1,FALSE),"")&amp;IFERROR(VLOOKUP($B116,手順3!$A$12:$Q$107,K$1,FALSE),"")="",0,IFERROR(VLOOKUP($B116,手順2!$A$12:$Q$107,K$1,FALSE),"")&amp;IFERROR(VLOOKUP($B116,手順3!$A$12:$Q$107,K$1,FALSE),"")))</f>
        <v/>
      </c>
      <c r="L116" s="131" t="str">
        <f>IF(J116="","",IF(IFERROR(VLOOKUP($B116,手順2!$A$12:$Q$107,L$1,FALSE),"")&amp;IFERROR(VLOOKUP($B116,手順3!$A$12:$Q$107,L$1,FALSE),"")="",0,IFERROR(VLOOKUP($B116,手順2!$A$12:$Q$107,L$1,FALSE),"")&amp;IFERROR(VLOOKUP($B116,手順3!$A$12:$Q$107,L$1,FALSE),"")))</f>
        <v/>
      </c>
      <c r="M116" s="131" t="str">
        <f>IF(J116="","",IF(IFERROR(VLOOKUP($B116,手順2!$A$12:$Q$107,M$1,FALSE),"")&amp;IFERROR(VLOOKUP($B116,手順3!$A$12:$Q$107,M$1,FALSE),"")="",0,IFERROR(VLOOKUP($B116,手順2!$A$12:$Q$107,M$1,FALSE),"")&amp;IFERROR(VLOOKUP($B116,手順3!$A$12:$Q$107,M$1,FALSE),"")))</f>
        <v/>
      </c>
      <c r="N116" s="93" t="str">
        <f>IFERROR(VLOOKUP($B116,手順2!$A$12:$Q$107,N$1,FALSE),"")&amp;IFERROR(VLOOKUP($B116,手順3!$A$12:$Q$107,N$1,FALSE),"")</f>
        <v/>
      </c>
      <c r="O116" s="131" t="str">
        <f>IF(N116="","",IF(IFERROR(VLOOKUP($B116,手順2!$A$12:$Q$107,O$1,FALSE),"")&amp;IFERROR(VLOOKUP($B116,手順3!$A$12:$Q$107,O$1,FALSE),"")="",0,IFERROR(VLOOKUP($B116,手順2!$A$12:$Q$107,O$1,FALSE),"")&amp;IFERROR(VLOOKUP($B116,手順3!$A$12:$Q$107,O$1,FALSE),"")))</f>
        <v/>
      </c>
      <c r="P116" s="131" t="str">
        <f>IF(N116="","",IF(IFERROR(VLOOKUP($B116,手順2!$A$12:$Q$107,P$1,FALSE),"")&amp;IFERROR(VLOOKUP($B116,手順3!$A$12:$Q$107,P$1,FALSE),"")="",0,IFERROR(VLOOKUP($B116,手順2!$A$12:$Q$107,P$1,FALSE),"")&amp;IFERROR(VLOOKUP($B116,手順3!$A$12:$Q$107,P$1,FALSE),"")))</f>
        <v/>
      </c>
      <c r="Q116" s="131" t="str">
        <f>IF(N116="","",IF(IFERROR(VLOOKUP($B116,手順2!$A$12:$Q$107,Q$1,FALSE),"")&amp;IFERROR(VLOOKUP($B116,手順3!$A$12:$Q$107,Q$1,FALSE),"")="",0,IFERROR(VLOOKUP($B116,手順2!$A$12:$Q$107,Q$1,FALSE),"")&amp;IFERROR(VLOOKUP($B116,手順3!$A$12:$Q$107,Q$1,FALSE),"")))</f>
        <v/>
      </c>
      <c r="R116" s="130"/>
    </row>
    <row r="117" spans="1:18" x14ac:dyDescent="0.4">
      <c r="A117">
        <v>101</v>
      </c>
      <c r="B117" t="str">
        <f>IFERROR(IF(B116=手順3!$A$11,"",IF(B116&lt;=100,IF(手順2!A112=手順５!A117,手順５!A117,手順3!$A$12),B116+1)),"")</f>
        <v/>
      </c>
      <c r="C117" s="10" t="str">
        <f>IFERROR(VLOOKUP($B117,手順2!$A$12:$Q$107,C$1,FALSE),"")&amp;IFERROR(VLOOKUP($B117,手順3!$A$12:$Q$107,C$1,FALSE),"")</f>
        <v/>
      </c>
      <c r="D117" s="10" t="str">
        <f>IFERROR(VLOOKUP($B117,手順2!$A$12:$Q$107,D$1,FALSE),"")&amp;IFERROR(VLOOKUP($B117,手順3!$A$12:$Q$107,D$1,FALSE),"")</f>
        <v/>
      </c>
      <c r="E117" s="10" t="str">
        <f>IFERROR(VLOOKUP($B117,手順2!$A$12:$Q$107,E$1,FALSE),"")&amp;IFERROR(VLOOKUP($B117,手順3!$A$12:$Q$107,E$1,FALSE),"")</f>
        <v/>
      </c>
      <c r="F117" s="10" t="str">
        <f>IFERROR(VLOOKUP($B117,手順2!$A$12:$Q$107,F$1,FALSE),"")&amp;IFERROR(VLOOKUP($B117,手順3!$A$12:$Q$107,F$1,FALSE),"")</f>
        <v/>
      </c>
      <c r="G117" s="10" t="str">
        <f>IFERROR(VLOOKUP($B117,手順2!$A$12:$Q$107,G$1,FALSE),"")&amp;IFERROR(VLOOKUP($B117,手順3!$A$12:$Q$107,G$1,FALSE),"")</f>
        <v/>
      </c>
      <c r="H117" s="10" t="str">
        <f>IFERROR(VLOOKUP($B117,手順2!$A$12:$Q$107,H$1,FALSE),"")&amp;IFERROR(VLOOKUP($B117,手順3!$A$12:$Q$107,H$1,FALSE),"")</f>
        <v/>
      </c>
      <c r="I117" s="10" t="str">
        <f>IFERROR(VLOOKUP($B117,手順2!$A$12:$Q$107,I$1,FALSE),"")&amp;IFERROR(VLOOKUP($B117,手順3!$A$12:$Q$107,I$1,FALSE),"")</f>
        <v/>
      </c>
      <c r="J117" s="93" t="str">
        <f>IFERROR(VLOOKUP($B117,手順2!$A$12:$Q$107,J$1,FALSE),"")&amp;IFERROR(VLOOKUP($B117,手順3!$A$12:$Q$107,J$1,FALSE),"")</f>
        <v/>
      </c>
      <c r="K117" s="131" t="str">
        <f>IF(J117="","",IF(IFERROR(VLOOKUP($B117,手順2!$A$12:$Q$107,K$1,FALSE),"")&amp;IFERROR(VLOOKUP($B117,手順3!$A$12:$Q$107,K$1,FALSE),"")="",0,IFERROR(VLOOKUP($B117,手順2!$A$12:$Q$107,K$1,FALSE),"")&amp;IFERROR(VLOOKUP($B117,手順3!$A$12:$Q$107,K$1,FALSE),"")))</f>
        <v/>
      </c>
      <c r="L117" s="131" t="str">
        <f>IF(J117="","",IF(IFERROR(VLOOKUP($B117,手順2!$A$12:$Q$107,L$1,FALSE),"")&amp;IFERROR(VLOOKUP($B117,手順3!$A$12:$Q$107,L$1,FALSE),"")="",0,IFERROR(VLOOKUP($B117,手順2!$A$12:$Q$107,L$1,FALSE),"")&amp;IFERROR(VLOOKUP($B117,手順3!$A$12:$Q$107,L$1,FALSE),"")))</f>
        <v/>
      </c>
      <c r="M117" s="131" t="str">
        <f>IF(J117="","",IF(IFERROR(VLOOKUP($B117,手順2!$A$12:$Q$107,M$1,FALSE),"")&amp;IFERROR(VLOOKUP($B117,手順3!$A$12:$Q$107,M$1,FALSE),"")="",0,IFERROR(VLOOKUP($B117,手順2!$A$12:$Q$107,M$1,FALSE),"")&amp;IFERROR(VLOOKUP($B117,手順3!$A$12:$Q$107,M$1,FALSE),"")))</f>
        <v/>
      </c>
      <c r="N117" s="93" t="str">
        <f>IFERROR(VLOOKUP($B117,手順2!$A$12:$Q$107,N$1,FALSE),"")&amp;IFERROR(VLOOKUP($B117,手順3!$A$12:$Q$107,N$1,FALSE),"")</f>
        <v/>
      </c>
      <c r="O117" s="131" t="str">
        <f>IF(N117="","",IF(IFERROR(VLOOKUP($B117,手順2!$A$12:$Q$107,O$1,FALSE),"")&amp;IFERROR(VLOOKUP($B117,手順3!$A$12:$Q$107,O$1,FALSE),"")="",0,IFERROR(VLOOKUP($B117,手順2!$A$12:$Q$107,O$1,FALSE),"")&amp;IFERROR(VLOOKUP($B117,手順3!$A$12:$Q$107,O$1,FALSE),"")))</f>
        <v/>
      </c>
      <c r="P117" s="131" t="str">
        <f>IF(N117="","",IF(IFERROR(VLOOKUP($B117,手順2!$A$12:$Q$107,P$1,FALSE),"")&amp;IFERROR(VLOOKUP($B117,手順3!$A$12:$Q$107,P$1,FALSE),"")="",0,IFERROR(VLOOKUP($B117,手順2!$A$12:$Q$107,P$1,FALSE),"")&amp;IFERROR(VLOOKUP($B117,手順3!$A$12:$Q$107,P$1,FALSE),"")))</f>
        <v/>
      </c>
      <c r="Q117" s="131" t="str">
        <f>IF(N117="","",IF(IFERROR(VLOOKUP($B117,手順2!$A$12:$Q$107,Q$1,FALSE),"")&amp;IFERROR(VLOOKUP($B117,手順3!$A$12:$Q$107,Q$1,FALSE),"")="",0,IFERROR(VLOOKUP($B117,手順2!$A$12:$Q$107,Q$1,FALSE),"")&amp;IFERROR(VLOOKUP($B117,手順3!$A$12:$Q$107,Q$1,FALSE),"")))</f>
        <v/>
      </c>
      <c r="R117" s="130"/>
    </row>
  </sheetData>
  <sheetProtection sheet="1" objects="1" scenarios="1"/>
  <mergeCells count="34">
    <mergeCell ref="S15:U15"/>
    <mergeCell ref="S18:U18"/>
    <mergeCell ref="Q9:R9"/>
    <mergeCell ref="Q10:R10"/>
    <mergeCell ref="Q11:R11"/>
    <mergeCell ref="Q12:R12"/>
    <mergeCell ref="Q13:R13"/>
    <mergeCell ref="S13:U13"/>
    <mergeCell ref="N15:Q15"/>
    <mergeCell ref="N9:O9"/>
    <mergeCell ref="N10:O10"/>
    <mergeCell ref="S12:U12"/>
    <mergeCell ref="C11:E11"/>
    <mergeCell ref="F11:H11"/>
    <mergeCell ref="N11:O11"/>
    <mergeCell ref="N12:O12"/>
    <mergeCell ref="C15:C16"/>
    <mergeCell ref="D15:E15"/>
    <mergeCell ref="F15:G15"/>
    <mergeCell ref="H15:H16"/>
    <mergeCell ref="I15:I16"/>
    <mergeCell ref="J15:M15"/>
    <mergeCell ref="C12:E12"/>
    <mergeCell ref="F12:H12"/>
    <mergeCell ref="K11:M11"/>
    <mergeCell ref="K12:M12"/>
    <mergeCell ref="C2:U2"/>
    <mergeCell ref="C9:E9"/>
    <mergeCell ref="F9:H9"/>
    <mergeCell ref="C10:E10"/>
    <mergeCell ref="F10:H10"/>
    <mergeCell ref="C7:U7"/>
    <mergeCell ref="K9:M9"/>
    <mergeCell ref="K10:M10"/>
  </mergeCells>
  <phoneticPr fontId="3"/>
  <pageMargins left="0.51181102362204722" right="0.51181102362204722" top="0.74803149606299213" bottom="0.74803149606299213" header="0.31496062992125984" footer="0.31496062992125984"/>
  <pageSetup paperSize="9" scale="62" orientation="portrait" r:id="rId1"/>
  <headerFooter>
    <oddHeader>&amp;R&amp;P</oddHeader>
  </headerFooter>
  <colBreaks count="1" manualBreakCount="1">
    <brk id="2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E9371-C0C3-4594-9669-50A310BFE0C9}">
  <sheetPr codeName="Sheet5"/>
  <dimension ref="A1:I42"/>
  <sheetViews>
    <sheetView workbookViewId="0">
      <selection activeCell="B11" sqref="B11"/>
    </sheetView>
  </sheetViews>
  <sheetFormatPr defaultRowHeight="18.75" x14ac:dyDescent="0.4"/>
  <cols>
    <col min="1" max="1" width="21.25" bestFit="1" customWidth="1"/>
    <col min="2" max="2" width="9.125" bestFit="1" customWidth="1"/>
    <col min="3" max="3" width="5.125" bestFit="1" customWidth="1"/>
    <col min="7" max="7" width="20.75" bestFit="1" customWidth="1"/>
  </cols>
  <sheetData>
    <row r="1" spans="1:9" ht="19.5" x14ac:dyDescent="0.4">
      <c r="A1" s="1" t="s">
        <v>772</v>
      </c>
      <c r="B1" s="1"/>
      <c r="C1" s="1"/>
      <c r="G1" s="1"/>
      <c r="H1" s="1"/>
      <c r="I1" s="1"/>
    </row>
    <row r="2" spans="1:9" ht="19.5" x14ac:dyDescent="0.4">
      <c r="A2" s="1" t="s">
        <v>874</v>
      </c>
      <c r="B2" s="1" t="s">
        <v>775</v>
      </c>
      <c r="C2" s="1">
        <v>6</v>
      </c>
      <c r="G2" s="1"/>
      <c r="H2" s="1"/>
      <c r="I2" s="1"/>
    </row>
    <row r="3" spans="1:9" ht="19.5" x14ac:dyDescent="0.4">
      <c r="A3" s="1" t="s">
        <v>875</v>
      </c>
      <c r="B3" s="1" t="s">
        <v>773</v>
      </c>
      <c r="C3" s="1">
        <v>8</v>
      </c>
      <c r="G3" s="1"/>
      <c r="H3" s="1"/>
      <c r="I3" s="1"/>
    </row>
    <row r="4" spans="1:9" ht="19.5" x14ac:dyDescent="0.4">
      <c r="A4" s="1" t="s">
        <v>876</v>
      </c>
      <c r="B4" s="1"/>
      <c r="C4" s="1"/>
      <c r="G4" s="1"/>
      <c r="H4" s="1"/>
      <c r="I4" s="1"/>
    </row>
    <row r="5" spans="1:9" ht="19.5" x14ac:dyDescent="0.4">
      <c r="A5" s="1" t="s">
        <v>877</v>
      </c>
      <c r="B5" s="1" t="s">
        <v>897</v>
      </c>
      <c r="C5" s="1">
        <v>10</v>
      </c>
      <c r="G5" s="1"/>
      <c r="H5" s="1"/>
      <c r="I5" s="1"/>
    </row>
    <row r="6" spans="1:9" ht="19.5" x14ac:dyDescent="0.4">
      <c r="A6" s="1" t="s">
        <v>878</v>
      </c>
      <c r="B6" s="1" t="s">
        <v>898</v>
      </c>
      <c r="C6" s="1">
        <v>11</v>
      </c>
      <c r="G6" s="1"/>
      <c r="H6" s="1"/>
      <c r="I6" s="1"/>
    </row>
    <row r="7" spans="1:9" ht="19.5" x14ac:dyDescent="0.4">
      <c r="A7" s="1" t="s">
        <v>879</v>
      </c>
      <c r="B7" s="1"/>
      <c r="C7" s="1"/>
      <c r="G7" s="1"/>
      <c r="H7" s="1"/>
      <c r="I7" s="1"/>
    </row>
    <row r="8" spans="1:9" ht="19.5" x14ac:dyDescent="0.4">
      <c r="A8" s="1" t="s">
        <v>886</v>
      </c>
      <c r="B8" s="1" t="s">
        <v>897</v>
      </c>
      <c r="C8" s="1">
        <v>10</v>
      </c>
      <c r="G8" s="1"/>
      <c r="H8" s="1"/>
      <c r="I8" s="1"/>
    </row>
    <row r="9" spans="1:9" ht="19.5" x14ac:dyDescent="0.4">
      <c r="A9" s="1" t="s">
        <v>887</v>
      </c>
      <c r="B9" s="1" t="s">
        <v>898</v>
      </c>
      <c r="C9" s="1">
        <v>11</v>
      </c>
      <c r="G9" s="1"/>
      <c r="H9" s="1"/>
      <c r="I9" s="1"/>
    </row>
    <row r="10" spans="1:9" ht="19.5" x14ac:dyDescent="0.4">
      <c r="A10" s="1"/>
      <c r="B10" s="1"/>
      <c r="C10" s="1"/>
      <c r="G10" s="1"/>
      <c r="H10" s="1"/>
      <c r="I10" s="1"/>
    </row>
    <row r="11" spans="1:9" ht="19.5" x14ac:dyDescent="0.4">
      <c r="A11" s="1" t="s">
        <v>774</v>
      </c>
      <c r="B11" s="1"/>
      <c r="C11" s="1"/>
      <c r="G11" s="1"/>
      <c r="H11" s="1"/>
      <c r="I11" s="1"/>
    </row>
    <row r="12" spans="1:9" ht="19.5" x14ac:dyDescent="0.4">
      <c r="A12" s="1" t="s">
        <v>880</v>
      </c>
      <c r="B12" s="1" t="s">
        <v>775</v>
      </c>
      <c r="C12" s="1">
        <v>6</v>
      </c>
      <c r="G12" s="1"/>
      <c r="H12" s="1"/>
      <c r="I12" s="1"/>
    </row>
    <row r="13" spans="1:9" ht="19.5" x14ac:dyDescent="0.4">
      <c r="A13" s="1" t="s">
        <v>881</v>
      </c>
      <c r="B13" s="1" t="s">
        <v>773</v>
      </c>
      <c r="C13" s="1">
        <v>8</v>
      </c>
      <c r="G13" s="1"/>
      <c r="H13" s="1"/>
      <c r="I13" s="1"/>
    </row>
    <row r="14" spans="1:9" ht="19.5" x14ac:dyDescent="0.4">
      <c r="A14" s="1" t="s">
        <v>882</v>
      </c>
      <c r="B14" s="1"/>
      <c r="C14" s="1"/>
      <c r="G14" s="1"/>
      <c r="H14" s="1"/>
      <c r="I14" s="1"/>
    </row>
    <row r="15" spans="1:9" ht="19.5" x14ac:dyDescent="0.4">
      <c r="A15" s="1" t="s">
        <v>883</v>
      </c>
      <c r="B15" s="1" t="s">
        <v>896</v>
      </c>
      <c r="C15" s="1">
        <v>10</v>
      </c>
      <c r="G15" s="1"/>
      <c r="H15" s="1"/>
      <c r="I15" s="1"/>
    </row>
    <row r="16" spans="1:9" ht="19.5" x14ac:dyDescent="0.4">
      <c r="A16" s="1" t="s">
        <v>884</v>
      </c>
      <c r="B16" s="1" t="s">
        <v>897</v>
      </c>
      <c r="C16" s="1">
        <v>10</v>
      </c>
      <c r="G16" s="1"/>
      <c r="H16" s="1"/>
      <c r="I16" s="1"/>
    </row>
    <row r="17" spans="1:9" ht="19.5" x14ac:dyDescent="0.4">
      <c r="A17" s="1" t="s">
        <v>885</v>
      </c>
      <c r="B17" s="1" t="s">
        <v>898</v>
      </c>
      <c r="C17" s="1">
        <v>11</v>
      </c>
      <c r="G17" s="1"/>
      <c r="H17" s="1"/>
      <c r="I17" s="1"/>
    </row>
    <row r="18" spans="1:9" ht="19.5" x14ac:dyDescent="0.4">
      <c r="A18" s="1" t="s">
        <v>888</v>
      </c>
      <c r="B18" s="1"/>
      <c r="C18" s="1"/>
      <c r="G18" s="1"/>
      <c r="H18" s="1"/>
      <c r="I18" s="1"/>
    </row>
    <row r="19" spans="1:9" ht="19.5" x14ac:dyDescent="0.4">
      <c r="A19" s="1" t="s">
        <v>889</v>
      </c>
      <c r="B19" s="1" t="s">
        <v>896</v>
      </c>
      <c r="C19" s="1">
        <v>10</v>
      </c>
      <c r="G19" s="1"/>
      <c r="H19" s="1"/>
      <c r="I19" s="1"/>
    </row>
    <row r="20" spans="1:9" ht="19.5" x14ac:dyDescent="0.4">
      <c r="A20" s="1" t="s">
        <v>890</v>
      </c>
      <c r="B20" s="1" t="s">
        <v>897</v>
      </c>
      <c r="C20" s="1">
        <v>10</v>
      </c>
      <c r="G20" s="1"/>
      <c r="H20" s="1"/>
      <c r="I20" s="1"/>
    </row>
    <row r="21" spans="1:9" ht="19.5" x14ac:dyDescent="0.4">
      <c r="A21" s="1" t="s">
        <v>891</v>
      </c>
      <c r="B21" s="1" t="s">
        <v>898</v>
      </c>
      <c r="C21" s="1">
        <v>11</v>
      </c>
      <c r="G21" s="1"/>
      <c r="H21" s="1"/>
      <c r="I21" s="1"/>
    </row>
    <row r="22" spans="1:9" ht="19.5" x14ac:dyDescent="0.4">
      <c r="A22" s="1"/>
      <c r="B22" s="1"/>
      <c r="C22" s="1"/>
      <c r="G22" s="1"/>
      <c r="H22" s="1"/>
      <c r="I22" s="1"/>
    </row>
    <row r="23" spans="1:9" ht="19.5" x14ac:dyDescent="0.4">
      <c r="A23" s="1"/>
      <c r="B23" s="1"/>
      <c r="C23" s="1"/>
      <c r="G23" s="1"/>
      <c r="H23" s="1"/>
      <c r="I23" s="1"/>
    </row>
    <row r="24" spans="1:9" ht="19.5" x14ac:dyDescent="0.4">
      <c r="A24" s="1"/>
      <c r="B24" s="1"/>
      <c r="C24" s="1"/>
      <c r="G24" s="1"/>
      <c r="H24" s="1"/>
      <c r="I24" s="1"/>
    </row>
    <row r="25" spans="1:9" ht="19.5" x14ac:dyDescent="0.4">
      <c r="A25" s="1"/>
      <c r="B25" s="1"/>
      <c r="C25" s="1"/>
      <c r="G25" s="1"/>
      <c r="H25" s="1"/>
      <c r="I25" s="1"/>
    </row>
    <row r="26" spans="1:9" ht="19.5" x14ac:dyDescent="0.4">
      <c r="A26" s="1"/>
      <c r="B26" s="1"/>
      <c r="C26" s="1"/>
      <c r="G26" s="1"/>
      <c r="H26" s="1"/>
      <c r="I26" s="1"/>
    </row>
    <row r="27" spans="1:9" ht="19.5" x14ac:dyDescent="0.4">
      <c r="A27" s="1"/>
      <c r="B27" s="1"/>
      <c r="C27" s="1"/>
      <c r="G27" s="1"/>
      <c r="H27" s="1"/>
      <c r="I27" s="1"/>
    </row>
    <row r="28" spans="1:9" ht="19.5" x14ac:dyDescent="0.4">
      <c r="A28" s="1"/>
      <c r="B28" s="1"/>
      <c r="C28" s="1"/>
      <c r="G28" s="1"/>
      <c r="H28" s="1"/>
      <c r="I28" s="1"/>
    </row>
    <row r="29" spans="1:9" ht="19.5" x14ac:dyDescent="0.4">
      <c r="A29" s="1"/>
      <c r="B29" s="1"/>
      <c r="C29" s="1"/>
      <c r="G29" s="1"/>
      <c r="H29" s="1"/>
      <c r="I29" s="1"/>
    </row>
    <row r="30" spans="1:9" ht="19.5" x14ac:dyDescent="0.4">
      <c r="A30" s="1"/>
      <c r="B30" s="1"/>
      <c r="C30" s="1"/>
      <c r="G30" s="1"/>
      <c r="H30" s="1"/>
      <c r="I30" s="1"/>
    </row>
    <row r="31" spans="1:9" ht="19.5" x14ac:dyDescent="0.4">
      <c r="A31" s="1"/>
      <c r="B31" s="1"/>
      <c r="C31" s="1"/>
      <c r="G31" s="1"/>
      <c r="H31" s="1"/>
      <c r="I31" s="1"/>
    </row>
    <row r="32" spans="1:9" ht="19.5" x14ac:dyDescent="0.4">
      <c r="A32" s="1"/>
      <c r="B32" s="1"/>
      <c r="C32" s="1"/>
      <c r="G32" s="1"/>
      <c r="H32" s="1"/>
      <c r="I32" s="1"/>
    </row>
    <row r="33" spans="1:9" ht="19.5" x14ac:dyDescent="0.4">
      <c r="A33" s="1"/>
      <c r="B33" s="1"/>
      <c r="C33" s="1"/>
      <c r="G33" s="1"/>
      <c r="H33" s="1"/>
      <c r="I33" s="1"/>
    </row>
    <row r="34" spans="1:9" ht="19.5" x14ac:dyDescent="0.4">
      <c r="A34" s="1"/>
      <c r="B34" s="1"/>
      <c r="C34" s="1"/>
      <c r="G34" s="1"/>
      <c r="H34" s="1"/>
      <c r="I34" s="1"/>
    </row>
    <row r="35" spans="1:9" ht="19.5" x14ac:dyDescent="0.4">
      <c r="A35" s="1"/>
      <c r="B35" s="1"/>
      <c r="C35" s="1"/>
      <c r="G35" s="1"/>
      <c r="H35" s="1"/>
      <c r="I35" s="1"/>
    </row>
    <row r="36" spans="1:9" ht="19.5" x14ac:dyDescent="0.4">
      <c r="A36" s="1"/>
      <c r="B36" s="1"/>
      <c r="C36" s="1"/>
      <c r="G36" s="1"/>
      <c r="H36" s="1"/>
      <c r="I36" s="1"/>
    </row>
    <row r="37" spans="1:9" ht="19.5" x14ac:dyDescent="0.4">
      <c r="A37" s="1"/>
      <c r="B37" s="1"/>
      <c r="C37" s="1"/>
      <c r="G37" s="1"/>
      <c r="H37" s="1"/>
      <c r="I37" s="1"/>
    </row>
    <row r="38" spans="1:9" ht="19.5" x14ac:dyDescent="0.4">
      <c r="A38" s="1"/>
      <c r="B38" s="1"/>
      <c r="C38" s="1"/>
      <c r="G38" s="1"/>
      <c r="H38" s="1"/>
      <c r="I38" s="1"/>
    </row>
    <row r="39" spans="1:9" ht="19.5" x14ac:dyDescent="0.4">
      <c r="A39" s="1"/>
      <c r="B39" s="1"/>
      <c r="C39" s="1"/>
      <c r="G39" s="1"/>
      <c r="H39" s="1"/>
      <c r="I39" s="1"/>
    </row>
    <row r="40" spans="1:9" ht="19.5" x14ac:dyDescent="0.4">
      <c r="A40" s="1"/>
      <c r="B40" s="1"/>
      <c r="C40" s="1"/>
      <c r="G40" s="1"/>
      <c r="H40" s="1"/>
      <c r="I40" s="1"/>
    </row>
    <row r="41" spans="1:9" ht="19.5" x14ac:dyDescent="0.4">
      <c r="A41" s="1"/>
      <c r="B41" s="1"/>
      <c r="C41" s="1"/>
    </row>
    <row r="42" spans="1:9" ht="19.5" x14ac:dyDescent="0.4">
      <c r="A42" s="1"/>
      <c r="B42" s="1"/>
      <c r="C42" s="1"/>
    </row>
  </sheetData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951CC-11FE-46BB-AF04-94287574E81B}">
  <sheetPr codeName="Sheet4"/>
  <dimension ref="A1:D5"/>
  <sheetViews>
    <sheetView workbookViewId="0">
      <selection activeCell="F5" sqref="F5"/>
    </sheetView>
  </sheetViews>
  <sheetFormatPr defaultRowHeight="13.5" x14ac:dyDescent="0.4"/>
  <cols>
    <col min="1" max="1" width="11.625" style="35" bestFit="1" customWidth="1"/>
    <col min="2" max="2" width="16.125" style="35" bestFit="1" customWidth="1"/>
    <col min="3" max="3" width="11.625" style="35" bestFit="1" customWidth="1"/>
    <col min="4" max="4" width="9.5" style="35" bestFit="1" customWidth="1"/>
    <col min="5" max="16384" width="9" style="35"/>
  </cols>
  <sheetData>
    <row r="1" spans="1:4" x14ac:dyDescent="0.4">
      <c r="A1" s="35" t="s">
        <v>758</v>
      </c>
      <c r="B1" s="35" t="s">
        <v>0</v>
      </c>
      <c r="C1" s="35" t="s">
        <v>763</v>
      </c>
      <c r="D1" s="35" t="s">
        <v>764</v>
      </c>
    </row>
    <row r="2" spans="1:4" x14ac:dyDescent="0.4">
      <c r="A2" s="35" t="str">
        <f>IF(B2="","",LEFT(B2,6))</f>
        <v>選択して下さ</v>
      </c>
      <c r="B2" s="35" t="str">
        <f>IF(手順1!E11="","",手順1!E11)</f>
        <v>選択して下さい</v>
      </c>
      <c r="C2" s="35" t="str">
        <f>IF(手順1!K12="","",手順1!K12)</f>
        <v/>
      </c>
      <c r="D2" s="35" t="str">
        <f>IF(手順1!M12="","",手順1!M12)</f>
        <v/>
      </c>
    </row>
    <row r="3" spans="1:4" x14ac:dyDescent="0.4">
      <c r="A3" s="35" t="str">
        <f>IF(C3="","",A2)</f>
        <v/>
      </c>
      <c r="B3" s="35" t="str">
        <f>IF(C3="","",B2)</f>
        <v/>
      </c>
      <c r="C3" s="35" t="str">
        <f>IF(手順1!K13="","",手順1!K13)</f>
        <v/>
      </c>
      <c r="D3" s="35" t="str">
        <f>IF(手順1!M13="","",手順1!M13)</f>
        <v/>
      </c>
    </row>
    <row r="4" spans="1:4" x14ac:dyDescent="0.4">
      <c r="A4" s="35" t="str">
        <f t="shared" ref="A4:A5" si="0">IF(C4="","",A3)</f>
        <v/>
      </c>
      <c r="B4" s="35" t="str">
        <f t="shared" ref="B4:B5" si="1">IF(C4="","",B3)</f>
        <v/>
      </c>
      <c r="C4" s="35" t="str">
        <f>IF(手順1!K14="","",手順1!K14)</f>
        <v/>
      </c>
      <c r="D4" s="35" t="str">
        <f>IF(手順1!M14="","",手順1!M14)</f>
        <v/>
      </c>
    </row>
    <row r="5" spans="1:4" x14ac:dyDescent="0.4">
      <c r="A5" s="35" t="str">
        <f t="shared" si="0"/>
        <v/>
      </c>
      <c r="B5" s="35" t="str">
        <f t="shared" si="1"/>
        <v/>
      </c>
      <c r="C5" s="35" t="str">
        <f>IF(手順1!K15="","",手順1!K15)</f>
        <v/>
      </c>
      <c r="D5" s="35" t="str">
        <f>IF(手順1!M15="","",手順1!M15)</f>
        <v/>
      </c>
    </row>
  </sheetData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93420-C125-4E08-B966-F18D939AB414}">
  <sheetPr codeName="Sheet3"/>
  <dimension ref="A1:H2"/>
  <sheetViews>
    <sheetView workbookViewId="0">
      <selection activeCell="H3" sqref="H3"/>
    </sheetView>
  </sheetViews>
  <sheetFormatPr defaultRowHeight="13.5" x14ac:dyDescent="0.4"/>
  <cols>
    <col min="1" max="1" width="11.625" style="35" bestFit="1" customWidth="1"/>
    <col min="2" max="2" width="16.125" style="35" bestFit="1" customWidth="1"/>
    <col min="3" max="4" width="11.625" style="35" bestFit="1" customWidth="1"/>
    <col min="5" max="5" width="15" style="35" bestFit="1" customWidth="1"/>
    <col min="6" max="6" width="6.5" style="35" bestFit="1" customWidth="1"/>
    <col min="7" max="16384" width="9" style="35"/>
  </cols>
  <sheetData>
    <row r="1" spans="1:8" x14ac:dyDescent="0.4">
      <c r="A1" s="35" t="s">
        <v>758</v>
      </c>
      <c r="B1" s="35" t="s">
        <v>0</v>
      </c>
      <c r="C1" s="35" t="s">
        <v>761</v>
      </c>
      <c r="D1" s="35" t="s">
        <v>762</v>
      </c>
      <c r="E1" s="35" t="s">
        <v>759</v>
      </c>
      <c r="F1" s="35" t="s">
        <v>760</v>
      </c>
      <c r="G1" s="35" t="s">
        <v>776</v>
      </c>
      <c r="H1" s="35" t="s">
        <v>779</v>
      </c>
    </row>
    <row r="2" spans="1:8" x14ac:dyDescent="0.4">
      <c r="A2" s="35" t="str">
        <f>IF(B2="","",LEFT(B2,6))</f>
        <v>選択して下さ</v>
      </c>
      <c r="B2" s="35" t="str">
        <f>IF(手順1!E11="","",手順1!E11)</f>
        <v>選択して下さい</v>
      </c>
      <c r="C2" s="35" t="str">
        <f>IF(手順1!E12="","",手順1!E12)</f>
        <v>選択して下さい</v>
      </c>
      <c r="D2" s="35" t="str">
        <f>IF(手順1!E13="","",手順1!E13)</f>
        <v/>
      </c>
      <c r="E2" s="35" t="str">
        <f>IF(手順1!E14="","",手順1!E14)</f>
        <v/>
      </c>
      <c r="F2" s="35">
        <f>手順５!S12</f>
        <v>0</v>
      </c>
      <c r="G2" s="35">
        <f>手順５!S10</f>
        <v>0</v>
      </c>
      <c r="H2" s="35">
        <f>手順５!S11</f>
        <v>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7</vt:i4>
      </vt:variant>
    </vt:vector>
  </HeadingPairs>
  <TitlesOfParts>
    <vt:vector size="19" baseType="lpstr">
      <vt:lpstr>はじめに</vt:lpstr>
      <vt:lpstr>手順1</vt:lpstr>
      <vt:lpstr>手順2</vt:lpstr>
      <vt:lpstr>手順3</vt:lpstr>
      <vt:lpstr>手順４</vt:lpstr>
      <vt:lpstr>手順５</vt:lpstr>
      <vt:lpstr>種目情報</vt:lpstr>
      <vt:lpstr>審判情報</vt:lpstr>
      <vt:lpstr>団体情報</vt:lpstr>
      <vt:lpstr>選手情報</vt:lpstr>
      <vt:lpstr>リレー情報</vt:lpstr>
      <vt:lpstr>管理者用メモ</vt:lpstr>
      <vt:lpstr>はじめに!Print_Area</vt:lpstr>
      <vt:lpstr>手順1!Print_Area</vt:lpstr>
      <vt:lpstr>手順2!Print_Area</vt:lpstr>
      <vt:lpstr>手順3!Print_Area</vt:lpstr>
      <vt:lpstr>手順４!Print_Area</vt:lpstr>
      <vt:lpstr>手順５!Print_Area</vt:lpstr>
      <vt:lpstr>手順５!Print_Titles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HAA</dc:creator>
  <cp:lastModifiedBy>HAA</cp:lastModifiedBy>
  <cp:lastPrinted>2022-12-21T01:11:37Z</cp:lastPrinted>
  <dcterms:created xsi:type="dcterms:W3CDTF">2022-10-07T23:44:38Z</dcterms:created>
  <dcterms:modified xsi:type="dcterms:W3CDTF">2023-06-10T10:10:51Z</dcterms:modified>
</cp:coreProperties>
</file>